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8_{580A58B3-A36D-47A4-9226-3D117ED5587D}" xr6:coauthVersionLast="47" xr6:coauthVersionMax="47" xr10:uidLastSave="{00000000-0000-0000-0000-000000000000}"/>
  <bookViews>
    <workbookView xWindow="-108" yWindow="-108" windowWidth="23256" windowHeight="12456" xr2:uid="{EC96A52B-9519-4A62-9815-C4D43D09A324}"/>
  </bookViews>
  <sheets>
    <sheet name="Statistics xlsx - Sheet1" sheetId="2" r:id="rId1"/>
    <sheet name="Sheet2" sheetId="3" r:id="rId2"/>
  </sheets>
  <definedNames>
    <definedName name="ExternalData_1" localSheetId="0" hidden="1">'Statistics xlsx - Sheet1'!$A$1:$I$7166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4" i="2" l="1"/>
  <c r="R65" i="2"/>
  <c r="R66" i="2"/>
  <c r="R52" i="2"/>
  <c r="Q63" i="2"/>
  <c r="R63" i="2" s="1"/>
  <c r="Q62" i="2"/>
  <c r="R62" i="2" s="1"/>
  <c r="Q61" i="2"/>
  <c r="R61" i="2" s="1"/>
  <c r="Q60" i="2"/>
  <c r="R60" i="2" s="1"/>
  <c r="Q59" i="2"/>
  <c r="R59" i="2" s="1"/>
  <c r="Q57" i="2"/>
  <c r="R57" i="2" s="1"/>
  <c r="Q56" i="2"/>
  <c r="R56" i="2" s="1"/>
  <c r="Q55" i="2"/>
  <c r="R55" i="2" s="1"/>
  <c r="Q54" i="2"/>
  <c r="R54" i="2" s="1"/>
  <c r="Q53" i="2"/>
  <c r="R53" i="2" s="1"/>
  <c r="R37" i="2"/>
  <c r="R39" i="2"/>
  <c r="Q43" i="2"/>
  <c r="R43" i="2" s="1"/>
  <c r="Q42" i="2"/>
  <c r="R42" i="2" s="1"/>
  <c r="Q41" i="2"/>
  <c r="R41" i="2" s="1"/>
  <c r="Q40" i="2"/>
  <c r="R40" i="2" s="1"/>
  <c r="Q39" i="2"/>
  <c r="Q38" i="2"/>
  <c r="R38" i="2" s="1"/>
  <c r="Q37" i="2"/>
  <c r="Q36" i="2"/>
  <c r="R36" i="2" s="1"/>
  <c r="Q35" i="2"/>
  <c r="R35" i="2" s="1"/>
  <c r="H2" i="2"/>
  <c r="Q5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Q58" i="2" s="1"/>
  <c r="R58" i="2" s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N8" i="2"/>
  <c r="N9" i="2"/>
  <c r="N13" i="2"/>
  <c r="N10" i="2"/>
  <c r="N21" i="2"/>
  <c r="J79" i="2"/>
  <c r="N18" i="2"/>
  <c r="N30" i="2"/>
  <c r="N24" i="2"/>
  <c r="R18" i="2" l="1"/>
  <c r="R26" i="2"/>
  <c r="R27" i="2"/>
  <c r="R29" i="2"/>
  <c r="R28" i="2"/>
  <c r="R17" i="2"/>
  <c r="R24" i="2"/>
  <c r="R25" i="2"/>
  <c r="R11" i="2"/>
  <c r="R16" i="2"/>
  <c r="R10" i="2"/>
  <c r="N11" i="2"/>
  <c r="N12" i="2"/>
  <c r="N37" i="2"/>
  <c r="N38" i="2"/>
  <c r="R30" i="2" l="1"/>
  <c r="N40" i="2"/>
  <c r="N39" i="2"/>
  <c r="K4617" i="2" l="1"/>
  <c r="K5703" i="2"/>
  <c r="K2841" i="2"/>
  <c r="K5359" i="2"/>
  <c r="K6597" i="2"/>
  <c r="K2130" i="2"/>
  <c r="K6610" i="2"/>
  <c r="K4468" i="2"/>
  <c r="K1132" i="2"/>
  <c r="K4145" i="2"/>
  <c r="K6674" i="2"/>
  <c r="K6888" i="2"/>
  <c r="K6727" i="2"/>
  <c r="K3865" i="2"/>
  <c r="K6596" i="2"/>
  <c r="K5421" i="2"/>
  <c r="K5378" i="2"/>
  <c r="K2793" i="2"/>
  <c r="K4532" i="2"/>
  <c r="K6601" i="2"/>
  <c r="K3649" i="2"/>
  <c r="K4945" i="2"/>
  <c r="K671" i="2"/>
  <c r="K6663" i="2"/>
  <c r="K3801" i="2"/>
  <c r="K6308" i="2"/>
  <c r="K4397" i="2"/>
  <c r="K3631" i="2"/>
  <c r="K4159" i="2"/>
  <c r="K6771" i="2"/>
  <c r="K4081" i="2"/>
  <c r="K5825" i="2"/>
  <c r="K6197" i="2"/>
  <c r="K6035" i="2"/>
  <c r="K3489" i="2"/>
  <c r="K5252" i="2"/>
  <c r="K6891" i="2"/>
  <c r="K4569" i="2"/>
  <c r="K5625" i="2"/>
  <c r="K6960" i="2"/>
  <c r="K7004" i="2"/>
  <c r="K4805" i="2"/>
  <c r="K5900" i="2"/>
  <c r="K5316" i="2"/>
  <c r="K2857" i="2"/>
  <c r="K7054" i="2"/>
  <c r="K6372" i="2"/>
  <c r="K6985" i="2"/>
  <c r="K6924" i="2"/>
  <c r="K7008" i="2"/>
  <c r="K4596" i="2"/>
  <c r="K2393" i="2"/>
  <c r="K6591" i="2"/>
  <c r="K4330" i="2"/>
  <c r="K3775" i="2"/>
  <c r="K3729" i="2"/>
  <c r="K5047" i="2"/>
  <c r="K5601" i="2"/>
  <c r="K6389" i="2"/>
  <c r="K6698" i="2"/>
  <c r="K6637" i="2"/>
  <c r="K6827" i="2"/>
  <c r="K7121" i="2"/>
  <c r="K3305" i="2"/>
  <c r="K5393" i="2"/>
  <c r="K4361" i="2"/>
  <c r="K2983" i="2"/>
  <c r="K3759" i="2"/>
  <c r="K4289" i="2"/>
  <c r="K4169" i="2"/>
  <c r="K5772" i="2"/>
  <c r="K4425" i="2"/>
  <c r="K5145" i="2"/>
  <c r="K2281" i="2"/>
  <c r="K6349" i="2"/>
  <c r="K3153" i="2"/>
  <c r="K5533" i="2"/>
  <c r="K5733" i="2"/>
  <c r="K2265" i="2"/>
  <c r="K559" i="2"/>
  <c r="K4625" i="2"/>
  <c r="K5257" i="2"/>
  <c r="K6969" i="2"/>
  <c r="K6621" i="2"/>
  <c r="K5193" i="2"/>
  <c r="K7040" i="2"/>
  <c r="K7018" i="2"/>
  <c r="K6692" i="2"/>
  <c r="K5684" i="2"/>
  <c r="K4921" i="2"/>
  <c r="K2501" i="2"/>
  <c r="K591" i="2"/>
  <c r="K2253" i="2"/>
  <c r="K5903" i="2"/>
  <c r="K5383" i="2"/>
  <c r="K5226" i="2"/>
  <c r="K1766" i="2"/>
  <c r="K4619" i="2"/>
  <c r="K6381" i="2"/>
  <c r="K1950" i="2"/>
  <c r="K4133" i="2"/>
  <c r="K6364" i="2"/>
  <c r="K4908" i="2"/>
  <c r="K7082" i="2"/>
  <c r="K4673" i="2"/>
  <c r="K6413" i="2"/>
  <c r="K5511" i="2"/>
  <c r="K6681" i="2"/>
  <c r="K5113" i="2"/>
  <c r="K5354" i="2"/>
  <c r="K4287" i="2"/>
  <c r="K6108" i="2"/>
  <c r="K2705" i="2"/>
  <c r="K6461" i="2"/>
  <c r="K5569" i="2"/>
  <c r="K5276" i="2"/>
  <c r="K5991" i="2"/>
  <c r="K6473" i="2"/>
  <c r="K5463" i="2"/>
  <c r="K4843" i="2"/>
  <c r="K6449" i="2"/>
  <c r="K1775" i="2"/>
  <c r="K6359" i="2"/>
  <c r="K4901" i="2"/>
  <c r="K6252" i="2"/>
  <c r="K1887" i="2"/>
  <c r="K6082" i="2"/>
  <c r="K5426" i="2"/>
  <c r="K5490" i="2"/>
  <c r="K7038" i="2"/>
  <c r="K2129" i="2"/>
  <c r="K5826" i="2"/>
  <c r="K4871" i="2"/>
  <c r="K2719" i="2"/>
  <c r="K5148" i="2"/>
  <c r="K5124" i="2"/>
  <c r="K4761" i="2"/>
  <c r="K4698" i="2"/>
  <c r="K6479" i="2"/>
  <c r="K4466" i="2"/>
  <c r="K6015" i="2"/>
  <c r="K6361" i="2"/>
  <c r="K2329" i="2"/>
  <c r="K6619" i="2"/>
  <c r="K5079" i="2"/>
  <c r="K1695" i="2"/>
  <c r="K6250" i="2"/>
  <c r="K6235" i="2"/>
  <c r="K2217" i="2"/>
  <c r="K6450" i="2"/>
  <c r="K3089" i="2"/>
  <c r="K6188" i="2"/>
  <c r="K4509" i="2"/>
  <c r="K5220" i="2"/>
  <c r="K2017" i="2"/>
  <c r="K4876" i="2"/>
  <c r="K5865" i="2"/>
  <c r="K6164" i="2"/>
  <c r="K6963" i="2"/>
  <c r="K5583" i="2"/>
  <c r="K6231" i="2"/>
  <c r="K4967" i="2"/>
  <c r="K6420" i="2"/>
  <c r="K5857" i="2"/>
  <c r="K6738" i="2"/>
  <c r="K5953" i="2"/>
  <c r="K6571" i="2"/>
  <c r="K6066" i="2"/>
  <c r="K4999" i="2"/>
  <c r="K3929" i="2"/>
  <c r="K4969" i="2"/>
  <c r="K4842" i="2"/>
  <c r="K6604" i="2"/>
  <c r="K5076" i="2"/>
  <c r="K2193" i="2"/>
  <c r="K5602" i="2"/>
  <c r="K6767" i="2"/>
  <c r="K6795" i="2"/>
  <c r="K5778" i="2"/>
  <c r="K7059" i="2"/>
  <c r="K3487" i="2"/>
  <c r="K6818" i="2"/>
  <c r="K751" i="2"/>
  <c r="K5114" i="2"/>
  <c r="K6427" i="2"/>
  <c r="K4940" i="2"/>
  <c r="K863" i="2"/>
  <c r="K5881" i="2"/>
  <c r="K7124" i="2"/>
  <c r="K6661" i="2"/>
  <c r="K4268" i="2"/>
  <c r="K6842" i="2"/>
  <c r="K6658" i="2"/>
  <c r="K5836" i="2"/>
  <c r="K6020" i="2"/>
  <c r="K5639" i="2"/>
  <c r="K2729" i="2"/>
  <c r="K6463" i="2"/>
  <c r="K7042" i="2"/>
  <c r="K6788" i="2"/>
  <c r="K5802" i="2"/>
  <c r="K6647" i="2"/>
  <c r="K2359" i="2"/>
  <c r="K6092" i="2"/>
  <c r="K3665" i="2"/>
  <c r="K4651" i="2"/>
  <c r="K5570" i="2"/>
  <c r="K3647" i="2"/>
  <c r="K6498" i="2"/>
  <c r="K6415" i="2"/>
  <c r="K4402" i="2"/>
  <c r="K5951" i="2"/>
  <c r="K3637" i="2"/>
  <c r="K6974" i="2"/>
  <c r="K3817" i="2"/>
  <c r="K3353" i="2"/>
  <c r="K4948" i="2"/>
  <c r="K5737" i="2"/>
  <c r="K7060" i="2"/>
  <c r="K6856" i="2"/>
  <c r="K6954" i="2"/>
  <c r="K4671" i="2"/>
  <c r="K4580" i="2"/>
  <c r="K4899" i="2"/>
  <c r="K2908" i="2"/>
  <c r="K6193" i="2"/>
  <c r="K6545" i="2"/>
  <c r="K4985" i="2"/>
  <c r="K6465" i="2"/>
  <c r="K5681" i="2"/>
  <c r="K5554" i="2"/>
  <c r="K4487" i="2"/>
  <c r="K3417" i="2"/>
  <c r="K7102" i="2"/>
  <c r="K5748" i="2"/>
  <c r="K4396" i="2"/>
  <c r="K5017" i="2"/>
  <c r="K4578" i="2"/>
  <c r="K4796" i="2"/>
  <c r="K5743" i="2"/>
  <c r="K3841" i="2"/>
  <c r="K4754" i="2"/>
  <c r="K2551" i="2"/>
  <c r="K5613" i="2"/>
  <c r="K2206" i="2"/>
  <c r="K5403" i="2"/>
  <c r="K5725" i="2"/>
  <c r="K2318" i="2"/>
  <c r="K79" i="2"/>
  <c r="K6507" i="2"/>
  <c r="K6497" i="2"/>
  <c r="K4223" i="2"/>
  <c r="K4972" i="2"/>
  <c r="K5052" i="2"/>
  <c r="K2623" i="2"/>
  <c r="K6362" i="2"/>
  <c r="K6797" i="2"/>
  <c r="K4562" i="2"/>
  <c r="K4714" i="2"/>
  <c r="K6990" i="2"/>
  <c r="K5346" i="2"/>
  <c r="K5497" i="2"/>
  <c r="K6316" i="2"/>
  <c r="K6553" i="2"/>
  <c r="K4266" i="2"/>
  <c r="K3401" i="2"/>
  <c r="K1583" i="2"/>
  <c r="K2575" i="2"/>
  <c r="K2625" i="2"/>
  <c r="K6417" i="2"/>
  <c r="K4676" i="2"/>
  <c r="K6992" i="2"/>
  <c r="K5183" i="2"/>
  <c r="K3525" i="2"/>
  <c r="K1038" i="2"/>
  <c r="K2607" i="2"/>
  <c r="K4937" i="2"/>
  <c r="K4935" i="2"/>
  <c r="K6434" i="2"/>
  <c r="K2327" i="2"/>
  <c r="K4633" i="2"/>
  <c r="K6425" i="2"/>
  <c r="K5500" i="2"/>
  <c r="K4833" i="2"/>
  <c r="K3245" i="2"/>
  <c r="K5015" i="2"/>
  <c r="K6583" i="2"/>
  <c r="K6165" i="2"/>
  <c r="K5305" i="2"/>
  <c r="K5447" i="2"/>
  <c r="K2641" i="2"/>
  <c r="K5923" i="2"/>
  <c r="K4017" i="2"/>
  <c r="K4916" i="2"/>
  <c r="K3964" i="2"/>
  <c r="K2189" i="2"/>
  <c r="K6228" i="2"/>
  <c r="K4548" i="2"/>
  <c r="K6543" i="2"/>
  <c r="K4852" i="2"/>
  <c r="K6791" i="2"/>
  <c r="K3975" i="2"/>
  <c r="K5004" i="2"/>
  <c r="K4799" i="2"/>
  <c r="K6586" i="2"/>
  <c r="K4609" i="2"/>
  <c r="K5377" i="2"/>
  <c r="K3175" i="2"/>
  <c r="K5365" i="2"/>
  <c r="K6821" i="2"/>
  <c r="K2943" i="2"/>
  <c r="K2518" i="2"/>
  <c r="K5203" i="2"/>
  <c r="K3270" i="2"/>
  <c r="K4623" i="2"/>
  <c r="K4844" i="2"/>
  <c r="K6444" i="2"/>
  <c r="K6700" i="2"/>
  <c r="K7057" i="2"/>
  <c r="K6996" i="2"/>
  <c r="K7099" i="2"/>
  <c r="K3425" i="2"/>
  <c r="K5009" i="2"/>
  <c r="K5362" i="2"/>
  <c r="K4807" i="2"/>
  <c r="K6121" i="2"/>
  <c r="K6594" i="2"/>
  <c r="K6533" i="2"/>
  <c r="K7107" i="2"/>
  <c r="K7002" i="2"/>
  <c r="K2001" i="2"/>
  <c r="K6306" i="2"/>
  <c r="K7115" i="2"/>
  <c r="K6209" i="2"/>
  <c r="K4377" i="2"/>
  <c r="K2231" i="2"/>
  <c r="K5293" i="2"/>
  <c r="K1886" i="2"/>
  <c r="K7051" i="2"/>
  <c r="K5884" i="2"/>
  <c r="K2283" i="2"/>
  <c r="K7064" i="2"/>
  <c r="K6952" i="2"/>
  <c r="K766" i="2"/>
  <c r="K3601" i="2"/>
  <c r="K4740" i="2"/>
  <c r="K5247" i="2"/>
  <c r="K2014" i="2"/>
  <c r="K3041" i="2"/>
  <c r="K3831" i="2"/>
  <c r="K4869" i="2"/>
  <c r="K4795" i="2"/>
  <c r="K3847" i="2"/>
  <c r="K4322" i="2"/>
  <c r="K4063" i="2"/>
  <c r="K4298" i="2"/>
  <c r="K2065" i="2"/>
  <c r="K1953" i="2"/>
  <c r="K7108" i="2"/>
  <c r="K4007" i="2"/>
  <c r="K5455" i="2"/>
  <c r="K6843" i="2"/>
  <c r="K6834" i="2"/>
  <c r="K6031" i="2"/>
  <c r="K4177" i="2"/>
  <c r="K6279" i="2"/>
  <c r="K3463" i="2"/>
  <c r="K6786" i="2"/>
  <c r="K6725" i="2"/>
  <c r="K6329" i="2"/>
  <c r="K4553" i="2"/>
  <c r="K4341" i="2"/>
  <c r="K4474" i="2"/>
  <c r="K2799" i="2"/>
  <c r="K4565" i="2"/>
  <c r="K2191" i="2"/>
  <c r="K3134" i="2"/>
  <c r="K6511" i="2"/>
  <c r="K5937" i="2"/>
  <c r="K6546" i="2"/>
  <c r="K5956" i="2"/>
  <c r="K5372" i="2"/>
  <c r="K2913" i="2"/>
  <c r="K7110" i="2"/>
  <c r="K4850" i="2"/>
  <c r="K4295" i="2"/>
  <c r="K4577" i="2"/>
  <c r="K6186" i="2"/>
  <c r="K6257" i="2"/>
  <c r="K5244" i="2"/>
  <c r="K4441" i="2"/>
  <c r="K5282" i="2"/>
  <c r="K5140" i="2"/>
  <c r="K3750" i="2"/>
  <c r="K1207" i="2"/>
  <c r="K6146" i="2"/>
  <c r="K4269" i="2"/>
  <c r="K3397" i="2"/>
  <c r="K3887" i="2"/>
  <c r="K6396" i="2"/>
  <c r="K5300" i="2"/>
  <c r="K6603" i="2"/>
  <c r="K3241" i="2"/>
  <c r="K6921" i="2"/>
  <c r="K5668" i="2"/>
  <c r="K2529" i="2"/>
  <c r="K5612" i="2"/>
  <c r="K5211" i="2"/>
  <c r="K6860" i="2"/>
  <c r="K5338" i="2"/>
  <c r="K6177" i="2"/>
  <c r="K5833" i="2"/>
  <c r="K6979" i="2"/>
  <c r="K5967" i="2"/>
  <c r="K2613" i="2"/>
  <c r="K5065" i="2"/>
  <c r="K7083" i="2"/>
  <c r="K4457" i="2"/>
  <c r="K2313" i="2"/>
  <c r="K5859" i="2"/>
  <c r="K6939" i="2"/>
  <c r="K3881" i="2"/>
  <c r="K3617" i="2"/>
  <c r="K5767" i="2"/>
  <c r="K5948" i="2"/>
  <c r="K2905" i="2"/>
  <c r="K6378" i="2"/>
  <c r="K6785" i="2"/>
  <c r="K3217" i="2"/>
  <c r="K4023" i="2"/>
  <c r="K5530" i="2"/>
  <c r="K4033" i="2"/>
  <c r="K5867" i="2"/>
  <c r="K3717" i="2"/>
  <c r="K3606" i="2"/>
  <c r="K4682" i="2"/>
  <c r="K5067" i="2"/>
  <c r="K3420" i="2"/>
  <c r="K1794" i="2"/>
  <c r="K3479" i="2"/>
  <c r="K4433" i="2"/>
  <c r="K7032" i="2"/>
  <c r="K4604" i="2"/>
  <c r="K2401" i="2"/>
  <c r="K6599" i="2"/>
  <c r="K4338" i="2"/>
  <c r="K3783" i="2"/>
  <c r="K3737" i="2"/>
  <c r="K5674" i="2"/>
  <c r="K5119" i="2"/>
  <c r="K7024" i="2"/>
  <c r="K6905" i="2"/>
  <c r="K4258" i="2"/>
  <c r="K6260" i="2"/>
  <c r="K4529" i="2"/>
  <c r="K5297" i="2"/>
  <c r="K4903" i="2"/>
  <c r="K2737" i="2"/>
  <c r="K6069" i="2"/>
  <c r="K2662" i="2"/>
  <c r="K5795" i="2"/>
  <c r="K2373" i="2"/>
  <c r="K3553" i="2"/>
  <c r="K6105" i="2"/>
  <c r="K6124" i="2"/>
  <c r="K4855" i="2"/>
  <c r="K4914" i="2"/>
  <c r="K4484" i="2"/>
  <c r="K6819" i="2"/>
  <c r="K4777" i="2"/>
  <c r="K4709" i="2"/>
  <c r="K7128" i="2"/>
  <c r="K5313" i="2"/>
  <c r="K6172" i="2"/>
  <c r="K4143" i="2"/>
  <c r="K6002" i="2"/>
  <c r="K4735" i="2"/>
  <c r="K2790" i="2"/>
  <c r="K5820" i="2"/>
  <c r="K5097" i="2"/>
  <c r="K4636" i="2"/>
  <c r="K5109" i="2"/>
  <c r="K5641" i="2"/>
  <c r="K5364" i="2"/>
  <c r="K6683" i="2"/>
  <c r="K6838" i="2"/>
  <c r="K3593" i="2"/>
  <c r="K5223" i="2"/>
  <c r="K3469" i="2"/>
  <c r="K6115" i="2"/>
  <c r="K2161" i="2"/>
  <c r="K2087" i="2"/>
  <c r="K4701" i="2"/>
  <c r="K4884" i="2"/>
  <c r="K5307" i="2"/>
  <c r="K1644" i="2"/>
  <c r="K2499" i="2"/>
  <c r="K2993" i="2"/>
  <c r="K3263" i="2"/>
  <c r="K7154" i="2"/>
  <c r="K2153" i="2"/>
  <c r="K6351" i="2"/>
  <c r="K5137" i="2"/>
  <c r="K6386" i="2"/>
  <c r="K6809" i="2"/>
  <c r="K6691" i="2"/>
  <c r="K5041" i="2"/>
  <c r="K5887" i="2"/>
  <c r="K6076" i="2"/>
  <c r="K5484" i="2"/>
  <c r="K3025" i="2"/>
  <c r="K6519" i="2"/>
  <c r="K6899" i="2"/>
  <c r="K3273" i="2"/>
  <c r="K5210" i="2"/>
  <c r="K3521" i="2"/>
  <c r="K5458" i="2"/>
  <c r="K6716" i="2"/>
  <c r="K4823" i="2"/>
  <c r="K4523" i="2"/>
  <c r="K3998" i="2"/>
  <c r="K1455" i="2"/>
  <c r="K6813" i="2"/>
  <c r="K4581" i="2"/>
  <c r="K6289" i="2"/>
  <c r="K3277" i="2"/>
  <c r="K6857" i="2"/>
  <c r="K6926" i="2"/>
  <c r="K3911" i="2"/>
  <c r="K1927" i="2"/>
  <c r="K6201" i="2"/>
  <c r="K6428" i="2"/>
  <c r="K1335" i="2"/>
  <c r="K5031" i="2"/>
  <c r="K6707" i="2"/>
  <c r="K4820" i="2"/>
  <c r="K4788" i="2"/>
  <c r="K6848" i="2"/>
  <c r="K5777" i="2"/>
  <c r="K4530" i="2"/>
  <c r="K6057" i="2"/>
  <c r="K6401" i="2"/>
  <c r="K2982" i="2"/>
  <c r="K4044" i="2"/>
  <c r="K4127" i="2"/>
  <c r="K727" i="2"/>
  <c r="K2642" i="2"/>
  <c r="K5522" i="2"/>
  <c r="K3177" i="2"/>
  <c r="K5993" i="2"/>
  <c r="K3993" i="2"/>
  <c r="K5092" i="2"/>
  <c r="K6910" i="2"/>
  <c r="K4095" i="2"/>
  <c r="K4065" i="2"/>
  <c r="K7092" i="2"/>
  <c r="K5671" i="2"/>
  <c r="K5498" i="2"/>
  <c r="K3149" i="2"/>
  <c r="K3286" i="2"/>
  <c r="K2198" i="2"/>
  <c r="K2591" i="2"/>
  <c r="K2438" i="2"/>
  <c r="K4022" i="2"/>
  <c r="K1682" i="2"/>
  <c r="K1373" i="2"/>
  <c r="K4498" i="2"/>
  <c r="K2437" i="2"/>
  <c r="K3181" i="2"/>
  <c r="K5785" i="2"/>
  <c r="K5705" i="2"/>
  <c r="K5892" i="2"/>
  <c r="K5308" i="2"/>
  <c r="K2849" i="2"/>
  <c r="K7046" i="2"/>
  <c r="K4786" i="2"/>
  <c r="K4231" i="2"/>
  <c r="K4393" i="2"/>
  <c r="K6122" i="2"/>
  <c r="K5567" i="2"/>
  <c r="K6097" i="2"/>
  <c r="K5116" i="2"/>
  <c r="K4265" i="2"/>
  <c r="K5090" i="2"/>
  <c r="K6970" i="2"/>
  <c r="K3558" i="2"/>
  <c r="K1015" i="2"/>
  <c r="K5634" i="2"/>
  <c r="K4196" i="2"/>
  <c r="K3205" i="2"/>
  <c r="K3567" i="2"/>
  <c r="K5946" i="2"/>
  <c r="K4308" i="2"/>
  <c r="K3317" i="2"/>
  <c r="K5589" i="2"/>
  <c r="K5773" i="2"/>
  <c r="K1099" i="2"/>
  <c r="K3213" i="2"/>
  <c r="K6437" i="2"/>
  <c r="K5231" i="2"/>
  <c r="K6313" i="2"/>
  <c r="K6515" i="2"/>
  <c r="K4513" i="2"/>
  <c r="K5711" i="2"/>
  <c r="K3809" i="2"/>
  <c r="K5746" i="2"/>
  <c r="K5191" i="2"/>
  <c r="K6340" i="2"/>
  <c r="K6977" i="2"/>
  <c r="K6916" i="2"/>
  <c r="K6976" i="2"/>
  <c r="K4588" i="2"/>
  <c r="K2385" i="2"/>
  <c r="K6781" i="2"/>
  <c r="K6508" i="2"/>
  <c r="K5561" i="2"/>
  <c r="K6065" i="2"/>
  <c r="K2113" i="2"/>
  <c r="K2871" i="2"/>
  <c r="K2169" i="2"/>
  <c r="K5933" i="2"/>
  <c r="K2526" i="2"/>
  <c r="K5723" i="2"/>
  <c r="K2617" i="2"/>
  <c r="K6045" i="2"/>
  <c r="K2638" i="2"/>
  <c r="K3215" i="2"/>
  <c r="K1673" i="2"/>
  <c r="K5793" i="2"/>
  <c r="K4951" i="2"/>
  <c r="K5669" i="2"/>
  <c r="K2694" i="2"/>
  <c r="K2319" i="2"/>
  <c r="K6962" i="2"/>
  <c r="K1961" i="2"/>
  <c r="K6159" i="2"/>
  <c r="K4601" i="2"/>
  <c r="K6194" i="2"/>
  <c r="K6265" i="2"/>
  <c r="K6499" i="2"/>
  <c r="K4465" i="2"/>
  <c r="K5695" i="2"/>
  <c r="K5876" i="2"/>
  <c r="K5292" i="2"/>
  <c r="K2833" i="2"/>
  <c r="K6071" i="2"/>
  <c r="K5868" i="2"/>
  <c r="K2825" i="2"/>
  <c r="K6140" i="2"/>
  <c r="K3073" i="2"/>
  <c r="K5010" i="2"/>
  <c r="K6185" i="2"/>
  <c r="K3927" i="2"/>
  <c r="K6914" i="2"/>
  <c r="K3550" i="2"/>
  <c r="K1007" i="2"/>
  <c r="K5770" i="2"/>
  <c r="K4252" i="2"/>
  <c r="K4564" i="2"/>
  <c r="K3575" i="2"/>
  <c r="K2977" i="2"/>
  <c r="K6244" i="2"/>
  <c r="K3621" i="2"/>
  <c r="K4126" i="2"/>
  <c r="K6474" i="2"/>
  <c r="K6215" i="2"/>
  <c r="K3249" i="2"/>
  <c r="K3753" i="2"/>
  <c r="K2577" i="2"/>
  <c r="K4585" i="2"/>
  <c r="K6547" i="2"/>
  <c r="K1958" i="2"/>
  <c r="K7162" i="2"/>
  <c r="K3693" i="2"/>
  <c r="K1622" i="2"/>
  <c r="K2919" i="2"/>
  <c r="K5194" i="2"/>
  <c r="K2665" i="2"/>
  <c r="K6705" i="2"/>
  <c r="K4404" i="2"/>
  <c r="K6399" i="2"/>
  <c r="K3583" i="2"/>
  <c r="K3537" i="2"/>
  <c r="K4727" i="2"/>
  <c r="K6234" i="2"/>
  <c r="K6482" i="2"/>
  <c r="K2125" i="2"/>
  <c r="K2479" i="2"/>
  <c r="K5605" i="2"/>
  <c r="K5801" i="2"/>
  <c r="K4110" i="2"/>
  <c r="K1567" i="2"/>
  <c r="K4802" i="2"/>
  <c r="K2797" i="2"/>
  <c r="K4741" i="2"/>
  <c r="K662" i="2"/>
  <c r="K2173" i="2"/>
  <c r="K7003" i="2"/>
  <c r="K4015" i="2"/>
  <c r="K4731" i="2"/>
  <c r="K4201" i="2"/>
  <c r="K6824" i="2"/>
  <c r="K4540" i="2"/>
  <c r="K2337" i="2"/>
  <c r="K6535" i="2"/>
  <c r="K4274" i="2"/>
  <c r="K3719" i="2"/>
  <c r="K3673" i="2"/>
  <c r="K5610" i="2"/>
  <c r="K5055" i="2"/>
  <c r="K6840" i="2"/>
  <c r="K6841" i="2"/>
  <c r="K5540" i="2"/>
  <c r="K6540" i="2"/>
  <c r="K4697" i="2"/>
  <c r="K4711" i="2"/>
  <c r="K1969" i="2"/>
  <c r="K5877" i="2"/>
  <c r="K2470" i="2"/>
  <c r="K5603" i="2"/>
  <c r="K2181" i="2"/>
  <c r="K2599" i="2"/>
  <c r="K5715" i="2"/>
  <c r="K2293" i="2"/>
  <c r="K6091" i="2"/>
  <c r="K6779" i="2"/>
  <c r="K2877" i="2"/>
  <c r="K3084" i="2"/>
  <c r="K6377" i="2"/>
  <c r="K4174" i="2"/>
  <c r="K2366" i="2"/>
  <c r="K7088" i="2"/>
  <c r="K6929" i="2"/>
  <c r="K7011" i="2"/>
  <c r="K6348" i="2"/>
  <c r="K3297" i="2"/>
  <c r="K4593" i="2"/>
  <c r="K5234" i="2"/>
  <c r="K4679" i="2"/>
  <c r="K5769" i="2"/>
  <c r="K5657" i="2"/>
  <c r="K6405" i="2"/>
  <c r="K6548" i="2"/>
  <c r="K6874" i="2"/>
  <c r="K5585" i="2"/>
  <c r="K5922" i="2"/>
  <c r="K6633" i="2"/>
  <c r="K6516" i="2"/>
  <c r="K5844" i="2"/>
  <c r="K4390" i="2"/>
  <c r="K1847" i="2"/>
  <c r="K6367" i="2"/>
  <c r="K4909" i="2"/>
  <c r="K4037" i="2"/>
  <c r="K5167" i="2"/>
  <c r="K4699" i="2"/>
  <c r="K6815" i="2"/>
  <c r="K5021" i="2"/>
  <c r="K4149" i="2"/>
  <c r="K3846" i="2"/>
  <c r="K2934" i="2"/>
  <c r="K4042" i="2"/>
  <c r="K4889" i="2"/>
  <c r="K4204" i="2"/>
  <c r="K2855" i="2"/>
  <c r="K3535" i="2"/>
  <c r="K5708" i="2"/>
  <c r="K5164" i="2"/>
  <c r="K4305" i="2"/>
  <c r="K5647" i="2"/>
  <c r="K3745" i="2"/>
  <c r="K5682" i="2"/>
  <c r="K5127" i="2"/>
  <c r="K7048" i="2"/>
  <c r="K6913" i="2"/>
  <c r="K6852" i="2"/>
  <c r="K6769" i="2"/>
  <c r="K4524" i="2"/>
  <c r="K2321" i="2"/>
  <c r="K6717" i="2"/>
  <c r="K7144" i="2"/>
  <c r="K5401" i="2"/>
  <c r="K2049" i="2"/>
  <c r="K2807" i="2"/>
  <c r="K5697" i="2"/>
  <c r="K5869" i="2"/>
  <c r="K2462" i="2"/>
  <c r="K5659" i="2"/>
  <c r="K2361" i="2"/>
  <c r="K4489" i="2"/>
  <c r="K871" i="2"/>
  <c r="K6585" i="2"/>
  <c r="K4359" i="2"/>
  <c r="K5449" i="2"/>
  <c r="K6513" i="2"/>
  <c r="K2465" i="2"/>
  <c r="K6575" i="2"/>
  <c r="K2295" i="2"/>
  <c r="K6764" i="2"/>
  <c r="K5564" i="2"/>
  <c r="K6079" i="2"/>
  <c r="K7097" i="2"/>
  <c r="K2569" i="2"/>
  <c r="K4199" i="2"/>
  <c r="K2445" i="2"/>
  <c r="K4527" i="2"/>
  <c r="K6227" i="2"/>
  <c r="K6565" i="2"/>
  <c r="K6259" i="2"/>
  <c r="K3814" i="2"/>
  <c r="K291" i="2"/>
  <c r="K4905" i="2"/>
  <c r="K5319" i="2"/>
  <c r="K7105" i="2"/>
  <c r="K7044" i="2"/>
  <c r="K6708" i="2"/>
  <c r="K2513" i="2"/>
  <c r="K6537" i="2"/>
  <c r="K6612" i="2"/>
  <c r="K4434" i="2"/>
  <c r="K3103" i="2"/>
  <c r="K3705" i="2"/>
  <c r="K2910" i="2"/>
  <c r="K6107" i="2"/>
  <c r="K4249" i="2"/>
  <c r="K3086" i="2"/>
  <c r="K543" i="2"/>
  <c r="K4375" i="2"/>
  <c r="K4841" i="2"/>
  <c r="K4347" i="2"/>
  <c r="K1004" i="2"/>
  <c r="K202" i="2"/>
  <c r="K5642" i="2"/>
  <c r="K6171" i="2"/>
  <c r="K1286" i="2"/>
  <c r="K3625" i="2"/>
  <c r="K5665" i="2"/>
  <c r="K6324" i="2"/>
  <c r="K6826" i="2"/>
  <c r="K5473" i="2"/>
  <c r="K6023" i="2"/>
  <c r="K6356" i="2"/>
  <c r="K5620" i="2"/>
  <c r="K3161" i="2"/>
  <c r="K4217" i="2"/>
  <c r="K5098" i="2"/>
  <c r="K4543" i="2"/>
  <c r="K5265" i="2"/>
  <c r="K7058" i="2"/>
  <c r="K6255" i="2"/>
  <c r="K4508" i="2"/>
  <c r="K6503" i="2"/>
  <c r="K3687" i="2"/>
  <c r="K6167" i="2"/>
  <c r="K4853" i="2"/>
  <c r="K3981" i="2"/>
  <c r="K4943" i="2"/>
  <c r="K4579" i="2"/>
  <c r="K5961" i="2"/>
  <c r="K4118" i="2"/>
  <c r="K1575" i="2"/>
  <c r="K5151" i="2"/>
  <c r="K4691" i="2"/>
  <c r="K6337" i="2"/>
  <c r="K6026" i="2"/>
  <c r="K1948" i="2"/>
  <c r="K668" i="2"/>
  <c r="K3585" i="2"/>
  <c r="K5357" i="2"/>
  <c r="K4947" i="2"/>
  <c r="K2219" i="2"/>
  <c r="K5513" i="2"/>
  <c r="K5828" i="2"/>
  <c r="K5236" i="2"/>
  <c r="K2785" i="2"/>
  <c r="K6982" i="2"/>
  <c r="K4722" i="2"/>
  <c r="K4167" i="2"/>
  <c r="K4153" i="2"/>
  <c r="K6058" i="2"/>
  <c r="K5503" i="2"/>
  <c r="K5945" i="2"/>
  <c r="K4988" i="2"/>
  <c r="K4898" i="2"/>
  <c r="K5543" i="2"/>
  <c r="K7129" i="2"/>
  <c r="K3366" i="2"/>
  <c r="K823" i="2"/>
  <c r="K5122" i="2"/>
  <c r="K6435" i="2"/>
  <c r="K3013" i="2"/>
  <c r="K3311" i="2"/>
  <c r="K5434" i="2"/>
  <c r="K4116" i="2"/>
  <c r="K3125" i="2"/>
  <c r="K5141" i="2"/>
  <c r="K4734" i="2"/>
  <c r="K6275" i="2"/>
  <c r="K1793" i="2"/>
  <c r="K4729" i="2"/>
  <c r="K4237" i="2"/>
  <c r="K5025" i="2"/>
  <c r="K5975" i="2"/>
  <c r="K6028" i="2"/>
  <c r="K6865" i="2"/>
  <c r="K6676" i="2"/>
  <c r="K6148" i="2"/>
  <c r="K3233" i="2"/>
  <c r="K4401" i="2"/>
  <c r="K5170" i="2"/>
  <c r="K4615" i="2"/>
  <c r="K5481" i="2"/>
  <c r="K6341" i="2"/>
  <c r="K7160" i="2"/>
  <c r="K6811" i="2"/>
  <c r="K5425" i="2"/>
  <c r="K5858" i="2"/>
  <c r="K6457" i="2"/>
  <c r="K7152" i="2"/>
  <c r="K6673" i="2"/>
  <c r="K4326" i="2"/>
  <c r="K1783" i="2"/>
  <c r="K6111" i="2"/>
  <c r="K4845" i="2"/>
  <c r="K3973" i="2"/>
  <c r="K5039" i="2"/>
  <c r="K4635" i="2"/>
  <c r="K6559" i="2"/>
  <c r="K4780" i="2"/>
  <c r="K6370" i="2"/>
  <c r="K3255" i="2"/>
  <c r="K6555" i="2"/>
  <c r="K5290" i="2"/>
  <c r="K6151" i="2"/>
  <c r="K5011" i="2"/>
  <c r="K2345" i="2"/>
  <c r="K5042" i="2"/>
  <c r="K5860" i="2"/>
  <c r="K3046" i="2"/>
  <c r="K4379" i="2"/>
  <c r="K2775" i="2"/>
  <c r="K4575" i="2"/>
  <c r="K5839" i="2"/>
  <c r="K6132" i="2"/>
  <c r="K2249" i="2"/>
  <c r="K4173" i="2"/>
  <c r="K4883" i="2"/>
  <c r="K5845" i="2"/>
  <c r="K4463" i="2"/>
  <c r="K3997" i="2"/>
  <c r="K6133" i="2"/>
  <c r="K3573" i="2"/>
  <c r="K4868" i="2"/>
  <c r="K5810" i="2"/>
  <c r="K6137" i="2"/>
  <c r="K6530" i="2"/>
  <c r="K5823" i="2"/>
  <c r="K4031" i="2"/>
  <c r="K4660" i="2"/>
  <c r="K4193" i="2"/>
  <c r="K6220" i="2"/>
  <c r="K7163" i="2"/>
  <c r="K7148" i="2"/>
  <c r="K6225" i="2"/>
  <c r="K5355" i="2"/>
  <c r="K7134" i="2"/>
  <c r="K1263" i="2"/>
  <c r="K3094" i="2"/>
  <c r="K3385" i="2"/>
  <c r="K2399" i="2"/>
  <c r="K4294" i="2"/>
  <c r="K4348" i="2"/>
  <c r="K2116" i="2"/>
  <c r="K3183" i="2"/>
  <c r="K6587" i="2"/>
  <c r="K3049" i="2"/>
  <c r="K6609" i="2"/>
  <c r="K6666" i="2"/>
  <c r="K5959" i="2"/>
  <c r="K4836" i="2"/>
  <c r="K5617" i="2"/>
  <c r="K2897" i="2"/>
  <c r="K5367" i="2"/>
  <c r="K7086" i="2"/>
  <c r="K4321" i="2"/>
  <c r="K3495" i="2"/>
  <c r="K4055" i="2"/>
  <c r="K2765" i="2"/>
  <c r="K5411" i="2"/>
  <c r="K5057" i="2"/>
  <c r="K1383" i="2"/>
  <c r="K3726" i="2"/>
  <c r="K3889" i="2"/>
  <c r="K3825" i="2"/>
  <c r="K5577" i="2"/>
  <c r="K2066" i="2"/>
  <c r="K5337" i="2"/>
  <c r="K4412" i="2"/>
  <c r="K2521" i="2"/>
  <c r="K5482" i="2"/>
  <c r="K4913" i="2"/>
  <c r="K4834" i="2"/>
  <c r="K6706" i="2"/>
  <c r="K5532" i="2"/>
  <c r="K6034" i="2"/>
  <c r="K6868" i="2"/>
  <c r="K759" i="2"/>
  <c r="K1925" i="2"/>
  <c r="K5157" i="2"/>
  <c r="K4639" i="2"/>
  <c r="K4435" i="2"/>
  <c r="K3691" i="2"/>
  <c r="K187" i="2"/>
  <c r="K6539" i="2"/>
  <c r="K607" i="2"/>
  <c r="K5964" i="2"/>
  <c r="K5380" i="2"/>
  <c r="K2921" i="2"/>
  <c r="K7118" i="2"/>
  <c r="K6668" i="2"/>
  <c r="K7049" i="2"/>
  <c r="K6988" i="2"/>
  <c r="K6388" i="2"/>
  <c r="K4668" i="2"/>
  <c r="K2457" i="2"/>
  <c r="K6655" i="2"/>
  <c r="K4394" i="2"/>
  <c r="K3839" i="2"/>
  <c r="K3793" i="2"/>
  <c r="K5239" i="2"/>
  <c r="K6642" i="2"/>
  <c r="K6581" i="2"/>
  <c r="K6889" i="2"/>
  <c r="K6828" i="2"/>
  <c r="K4354" i="2"/>
  <c r="K6059" i="2"/>
  <c r="K2637" i="2"/>
  <c r="K2929" i="2"/>
  <c r="K6117" i="2"/>
  <c r="K2710" i="2"/>
  <c r="K2935" i="2"/>
  <c r="K3377" i="2"/>
  <c r="K983" i="2"/>
  <c r="K6722" i="2"/>
  <c r="K5675" i="2"/>
  <c r="K3805" i="2"/>
  <c r="K2377" i="2"/>
  <c r="K6129" i="2"/>
  <c r="K6522" i="2"/>
  <c r="K5938" i="2"/>
  <c r="K6298" i="2"/>
  <c r="K5489" i="2"/>
  <c r="K6588" i="2"/>
  <c r="K5311" i="2"/>
  <c r="K7120" i="2"/>
  <c r="K1527" i="2"/>
  <c r="K6737" i="2"/>
  <c r="K5636" i="2"/>
  <c r="K6620" i="2"/>
  <c r="K6733" i="2"/>
  <c r="K3225" i="2"/>
  <c r="K6447" i="2"/>
  <c r="K5980" i="2"/>
  <c r="K5327" i="2"/>
  <c r="K4442" i="2"/>
  <c r="K6458" i="2"/>
  <c r="K6347" i="2"/>
  <c r="K1479" i="2"/>
  <c r="K869" i="2"/>
  <c r="K1271" i="2"/>
  <c r="K4887" i="2"/>
  <c r="K7090" i="2"/>
  <c r="K5298" i="2"/>
  <c r="K6625" i="2"/>
  <c r="K2649" i="2"/>
  <c r="K6980" i="2"/>
  <c r="K3519" i="2"/>
  <c r="K6938" i="2"/>
  <c r="K6327" i="2"/>
  <c r="K6961" i="2"/>
  <c r="K6713" i="2"/>
  <c r="K6290" i="2"/>
  <c r="K4331" i="2"/>
  <c r="K3167" i="2"/>
  <c r="K2718" i="2"/>
  <c r="K5413" i="2"/>
  <c r="K4873" i="2"/>
  <c r="K1375" i="2"/>
  <c r="K1751" i="2"/>
  <c r="K1172" i="2"/>
  <c r="K4587" i="2"/>
  <c r="K4172" i="2"/>
  <c r="K2537" i="2"/>
  <c r="K7016" i="2"/>
  <c r="K4785" i="2"/>
  <c r="K7116" i="2"/>
  <c r="K3655" i="2"/>
  <c r="K7074" i="2"/>
  <c r="K4343" i="2"/>
  <c r="K6063" i="2"/>
  <c r="K3137" i="2"/>
  <c r="K5685" i="2"/>
  <c r="K1741" i="2"/>
  <c r="K4387" i="2"/>
  <c r="K5954" i="2"/>
  <c r="K2838" i="2"/>
  <c r="K5523" i="2"/>
  <c r="K5783" i="2"/>
  <c r="K4762" i="2"/>
  <c r="K757" i="2"/>
  <c r="K6759" i="2"/>
  <c r="K3663" i="2"/>
  <c r="K1068" i="2"/>
  <c r="K4025" i="2"/>
  <c r="K6671" i="2"/>
  <c r="K6699" i="2"/>
  <c r="K6918" i="2"/>
  <c r="K2009" i="2"/>
  <c r="K4970" i="2"/>
  <c r="K5809" i="2"/>
  <c r="K3857" i="2"/>
  <c r="K3849" i="2"/>
  <c r="K7050" i="2"/>
  <c r="K5479" i="2"/>
  <c r="K4482" i="2"/>
  <c r="K2214" i="2"/>
  <c r="K4574" i="2"/>
  <c r="K5644" i="2"/>
  <c r="K3007" i="2"/>
  <c r="K3633" i="2"/>
  <c r="K1239" i="2"/>
  <c r="K3218" i="2"/>
  <c r="K2323" i="2"/>
  <c r="K5545" i="2"/>
  <c r="K4062" i="2"/>
  <c r="K4930" i="2"/>
  <c r="K7056" i="2"/>
  <c r="K4612" i="2"/>
  <c r="K2409" i="2"/>
  <c r="K6607" i="2"/>
  <c r="K5913" i="2"/>
  <c r="K6538" i="2"/>
  <c r="K6477" i="2"/>
  <c r="K6851" i="2"/>
  <c r="K6946" i="2"/>
  <c r="K1945" i="2"/>
  <c r="K6143" i="2"/>
  <c r="K6931" i="2"/>
  <c r="K6284" i="2"/>
  <c r="K3281" i="2"/>
  <c r="K7030" i="2"/>
  <c r="K4215" i="2"/>
  <c r="K3785" i="2"/>
  <c r="K5722" i="2"/>
  <c r="K4049" i="2"/>
  <c r="K5970" i="2"/>
  <c r="K7112" i="2"/>
  <c r="K5035" i="2"/>
  <c r="K3988" i="2"/>
  <c r="K4510" i="2"/>
  <c r="K1967" i="2"/>
  <c r="K7126" i="2"/>
  <c r="K5093" i="2"/>
  <c r="K4221" i="2"/>
  <c r="K4622" i="2"/>
  <c r="K2079" i="2"/>
  <c r="K6940" i="2"/>
  <c r="K3949" i="2"/>
  <c r="K5893" i="2"/>
  <c r="K4778" i="2"/>
  <c r="K5410" i="2"/>
  <c r="K6641" i="2"/>
  <c r="K4978" i="2"/>
  <c r="K4473" i="2"/>
  <c r="K6955" i="2"/>
  <c r="K6300" i="2"/>
  <c r="K4817" i="2"/>
  <c r="K5969" i="2"/>
  <c r="K6875" i="2"/>
  <c r="K6433" i="2"/>
  <c r="K3919" i="2"/>
  <c r="K1063" i="2"/>
  <c r="K2561" i="2"/>
  <c r="K4996" i="2"/>
  <c r="K6890" i="2"/>
  <c r="K5874" i="2"/>
  <c r="K2713" i="2"/>
  <c r="K4607" i="2"/>
  <c r="K4745" i="2"/>
  <c r="K4708" i="2"/>
  <c r="K6777" i="2"/>
  <c r="K3391" i="2"/>
  <c r="K4310" i="2"/>
  <c r="K1998" i="2"/>
  <c r="K4299" i="2"/>
  <c r="K2069" i="2"/>
  <c r="K3961" i="2"/>
  <c r="K6579" i="2"/>
  <c r="K6799" i="2"/>
  <c r="K6724" i="2"/>
  <c r="K6628" i="2"/>
  <c r="K2137" i="2"/>
  <c r="K6469" i="2"/>
  <c r="K6004" i="2"/>
  <c r="K3985" i="2"/>
  <c r="K6972" i="2"/>
  <c r="K4121" i="2"/>
  <c r="K5761" i="2"/>
  <c r="K5266" i="2"/>
  <c r="K4994" i="2"/>
  <c r="K4229" i="2"/>
  <c r="K4389" i="2"/>
  <c r="K3295" i="2"/>
  <c r="K2830" i="2"/>
  <c r="K2182" i="2"/>
  <c r="K967" i="2"/>
  <c r="K5553" i="2"/>
  <c r="K2025" i="2"/>
  <c r="K2273" i="2"/>
  <c r="K6605" i="2"/>
  <c r="K6180" i="2"/>
  <c r="K6563" i="2"/>
  <c r="K6783" i="2"/>
  <c r="K4991" i="2"/>
  <c r="K6995" i="2"/>
  <c r="K5932" i="2"/>
  <c r="K6709" i="2"/>
  <c r="K4137" i="2"/>
  <c r="K6923" i="2"/>
  <c r="K4661" i="2"/>
  <c r="K4372" i="2"/>
  <c r="K1814" i="2"/>
  <c r="K4499" i="2"/>
  <c r="K2903" i="2"/>
  <c r="K3355" i="2"/>
  <c r="K4445" i="2"/>
  <c r="K621" i="2"/>
  <c r="K3497" i="2"/>
  <c r="K5764" i="2"/>
  <c r="K7113" i="2"/>
  <c r="K6407" i="2"/>
  <c r="K5492" i="2"/>
  <c r="K4458" i="2"/>
  <c r="K6481" i="2"/>
  <c r="K3345" i="2"/>
  <c r="K6953" i="2"/>
  <c r="K4455" i="2"/>
  <c r="K3725" i="2"/>
  <c r="K6371" i="2"/>
  <c r="K3185" i="2"/>
  <c r="K2343" i="2"/>
  <c r="K4686" i="2"/>
  <c r="K2143" i="2"/>
  <c r="K4205" i="2"/>
  <c r="K6277" i="2"/>
  <c r="K1457" i="2"/>
  <c r="K1519" i="2"/>
  <c r="K4555" i="2"/>
  <c r="K6652" i="2"/>
  <c r="K6898" i="2"/>
  <c r="K5649" i="2"/>
  <c r="K6095" i="2"/>
  <c r="K4417" i="2"/>
  <c r="K6130" i="2"/>
  <c r="K5575" i="2"/>
  <c r="K6113" i="2"/>
  <c r="K5132" i="2"/>
  <c r="K4273" i="2"/>
  <c r="K5631" i="2"/>
  <c r="K5812" i="2"/>
  <c r="K5204" i="2"/>
  <c r="K2769" i="2"/>
  <c r="K6007" i="2"/>
  <c r="K5804" i="2"/>
  <c r="K2761" i="2"/>
  <c r="K6052" i="2"/>
  <c r="K3009" i="2"/>
  <c r="K4946" i="2"/>
  <c r="K6049" i="2"/>
  <c r="K3799" i="2"/>
  <c r="K6659" i="2"/>
  <c r="K3486" i="2"/>
  <c r="K943" i="2"/>
  <c r="K5626" i="2"/>
  <c r="K4188" i="2"/>
  <c r="K7106" i="2"/>
  <c r="K3598" i="2"/>
  <c r="K1055" i="2"/>
  <c r="K4020" i="2"/>
  <c r="K5819" i="2"/>
  <c r="K309" i="2"/>
  <c r="K7130" i="2"/>
  <c r="K6321" i="2"/>
  <c r="K6314" i="2"/>
  <c r="K6755" i="2"/>
  <c r="K4423" i="2"/>
  <c r="K3582" i="2"/>
  <c r="K2655" i="2"/>
  <c r="K3105" i="2"/>
  <c r="K6882" i="2"/>
  <c r="K7014" i="2"/>
  <c r="K4589" i="2"/>
  <c r="K3829" i="2"/>
  <c r="K2439" i="2"/>
  <c r="K2974" i="2"/>
  <c r="K3689" i="2"/>
  <c r="K6794" i="2"/>
  <c r="K6636" i="2"/>
  <c r="K5409" i="2"/>
  <c r="K5045" i="2"/>
  <c r="K6317" i="2"/>
  <c r="K3551" i="2"/>
  <c r="K2485" i="2"/>
  <c r="K5050" i="2"/>
  <c r="K2460" i="2"/>
  <c r="K3337" i="2"/>
  <c r="K4835" i="2"/>
  <c r="K5977" i="2"/>
  <c r="K3113" i="2"/>
  <c r="K5775" i="2"/>
  <c r="K6730" i="2"/>
  <c r="K4793" i="2"/>
  <c r="K4964" i="2"/>
  <c r="K6820" i="2"/>
  <c r="K2961" i="2"/>
  <c r="K5559" i="2"/>
  <c r="K2057" i="2"/>
  <c r="K4865" i="2"/>
  <c r="K4439" i="2"/>
  <c r="K2957" i="2"/>
  <c r="K6125" i="2"/>
  <c r="K4891" i="2"/>
  <c r="K3918" i="2"/>
  <c r="K5729" i="2"/>
  <c r="K2297" i="2"/>
  <c r="K4516" i="2"/>
  <c r="K4570" i="2"/>
  <c r="K726" i="2"/>
  <c r="K4748" i="2"/>
  <c r="K5417" i="2"/>
  <c r="K5921" i="2"/>
  <c r="K3097" i="2"/>
  <c r="K5759" i="2"/>
  <c r="K3967" i="2"/>
  <c r="K6778" i="2"/>
  <c r="K7158" i="2"/>
  <c r="K6866" i="2"/>
  <c r="K6276" i="2"/>
  <c r="K6956" i="2"/>
  <c r="K5163" i="2"/>
  <c r="K4559" i="2"/>
  <c r="K1071" i="2"/>
  <c r="K6245" i="2"/>
  <c r="K2207" i="2"/>
  <c r="K6267" i="2"/>
  <c r="K2387" i="2"/>
  <c r="K6330" i="2"/>
  <c r="K4801" i="2"/>
  <c r="K4420" i="2"/>
  <c r="K4236" i="2"/>
  <c r="K3150" i="2"/>
  <c r="K7043" i="2"/>
  <c r="K2817" i="2"/>
  <c r="K4333" i="2"/>
  <c r="K5020" i="2"/>
  <c r="K2201" i="2"/>
  <c r="K7164" i="2"/>
  <c r="K6934" i="2"/>
  <c r="K5083" i="2"/>
  <c r="K3509" i="2"/>
  <c r="K3901" i="2"/>
  <c r="K6993" i="2"/>
  <c r="K4892" i="2"/>
  <c r="K4857" i="2"/>
  <c r="K6332" i="2"/>
  <c r="K6114" i="2"/>
  <c r="K4828" i="2"/>
  <c r="K3806" i="2"/>
  <c r="K5915" i="2"/>
  <c r="K1806" i="2"/>
  <c r="K4114" i="2"/>
  <c r="K3461" i="2"/>
  <c r="K5508" i="2"/>
  <c r="K6345" i="2"/>
  <c r="K6258" i="2"/>
  <c r="K3609" i="2"/>
  <c r="K4479" i="2"/>
  <c r="K5850" i="2"/>
  <c r="K6353" i="2"/>
  <c r="K3926" i="2"/>
  <c r="K2998" i="2"/>
  <c r="K2524" i="2"/>
  <c r="K6602" i="2"/>
  <c r="K4658" i="2"/>
  <c r="K7010" i="2"/>
  <c r="K5994" i="2"/>
  <c r="K6644" i="2"/>
  <c r="K5303" i="2"/>
  <c r="K5786" i="2"/>
  <c r="K5099" i="2"/>
  <c r="K1319" i="2"/>
  <c r="K6483" i="2"/>
  <c r="K3143" i="2"/>
  <c r="K3569" i="2"/>
  <c r="K3594" i="2"/>
  <c r="K6044" i="2"/>
  <c r="K6729" i="2"/>
  <c r="K3433" i="2"/>
  <c r="K5700" i="2"/>
  <c r="K3681" i="2"/>
  <c r="K6343" i="2"/>
  <c r="K4551" i="2"/>
  <c r="K5428" i="2"/>
  <c r="K6297" i="2"/>
  <c r="K5225" i="2"/>
  <c r="K1985" i="2"/>
  <c r="K4391" i="2"/>
  <c r="K4262" i="2"/>
  <c r="K3661" i="2"/>
  <c r="K6307" i="2"/>
  <c r="K2279" i="2"/>
  <c r="K4893" i="2"/>
  <c r="K6812" i="2"/>
  <c r="K4606" i="2"/>
  <c r="K3307" i="2"/>
  <c r="K1009" i="2"/>
  <c r="K6242" i="2"/>
  <c r="K6835" i="2"/>
  <c r="K7089" i="2"/>
  <c r="K7028" i="2"/>
  <c r="K6073" i="2"/>
  <c r="K5084" i="2"/>
  <c r="K4209" i="2"/>
  <c r="K5314" i="2"/>
  <c r="K4710" i="2"/>
  <c r="K4076" i="2"/>
  <c r="K2167" i="2"/>
  <c r="K3085" i="2"/>
  <c r="K5081" i="2"/>
  <c r="K3319" i="2"/>
  <c r="K5229" i="2"/>
  <c r="K1822" i="2"/>
  <c r="K6554" i="2"/>
  <c r="K3222" i="2"/>
  <c r="K5019" i="2"/>
  <c r="K679" i="2"/>
  <c r="K3447" i="2"/>
  <c r="K5341" i="2"/>
  <c r="K1934" i="2"/>
  <c r="K7001" i="2"/>
  <c r="K4422" i="2"/>
  <c r="K1879" i="2"/>
  <c r="K4282" i="2"/>
  <c r="K4335" i="2"/>
  <c r="K1415" i="2"/>
  <c r="K4242" i="2"/>
  <c r="K2900" i="2"/>
  <c r="K1941" i="2"/>
  <c r="K4369" i="2"/>
  <c r="K5154" i="2"/>
  <c r="K4599" i="2"/>
  <c r="K4345" i="2"/>
  <c r="K6106" i="2"/>
  <c r="K5049" i="2"/>
  <c r="K6354" i="2"/>
  <c r="K5852" i="2"/>
  <c r="K4428" i="2"/>
  <c r="K3622" i="2"/>
  <c r="K5419" i="2"/>
  <c r="K1079" i="2"/>
  <c r="K1997" i="2"/>
  <c r="K5818" i="2"/>
  <c r="K4260" i="2"/>
  <c r="K2351" i="2"/>
  <c r="K3269" i="2"/>
  <c r="K3671" i="2"/>
  <c r="K5477" i="2"/>
  <c r="K2070" i="2"/>
  <c r="K6090" i="2"/>
  <c r="K4253" i="2"/>
  <c r="K2463" i="2"/>
  <c r="K3381" i="2"/>
  <c r="K4849" i="2"/>
  <c r="K5653" i="2"/>
  <c r="K2246" i="2"/>
  <c r="K2911" i="2"/>
  <c r="K3574" i="2"/>
  <c r="K6029" i="2"/>
  <c r="K1554" i="2"/>
  <c r="K4386" i="2"/>
  <c r="K6912" i="2"/>
  <c r="K5866" i="2"/>
  <c r="K6338" i="2"/>
  <c r="K1781" i="2"/>
  <c r="K5147" i="2"/>
  <c r="K5633" i="2"/>
  <c r="K5162" i="2"/>
  <c r="K7153" i="2"/>
  <c r="K5547" i="2"/>
  <c r="K1767" i="2"/>
  <c r="K4924" i="2"/>
  <c r="K3348" i="2"/>
  <c r="K2089" i="2"/>
  <c r="K3873" i="2"/>
  <c r="K4743" i="2"/>
  <c r="K6846" i="2"/>
  <c r="K6156" i="2"/>
  <c r="K2305" i="2"/>
  <c r="K4582" i="2"/>
  <c r="K2006" i="2"/>
  <c r="K4418" i="2"/>
  <c r="K979" i="2"/>
  <c r="K807" i="2"/>
  <c r="K4089" i="2"/>
  <c r="K6763" i="2"/>
  <c r="K2073" i="2"/>
  <c r="K5940" i="2"/>
  <c r="K7114" i="2"/>
  <c r="K4610" i="2"/>
  <c r="K4638" i="2"/>
  <c r="K4316" i="2"/>
  <c r="K2101" i="2"/>
  <c r="K3755" i="2"/>
  <c r="K2543" i="2"/>
  <c r="K5217" i="2"/>
  <c r="K2209" i="2"/>
  <c r="K4103" i="2"/>
  <c r="K3545" i="2"/>
  <c r="K5439" i="2"/>
  <c r="K6714" i="2"/>
  <c r="K4113" i="2"/>
  <c r="K6873" i="2"/>
  <c r="K4052" i="2"/>
  <c r="K2949" i="2"/>
  <c r="K1750" i="2"/>
  <c r="K1119" i="2"/>
  <c r="K5077" i="2"/>
  <c r="K1819" i="2"/>
  <c r="K4086" i="2"/>
  <c r="K6649" i="2"/>
  <c r="K2657" i="2"/>
  <c r="K5618" i="2"/>
  <c r="K3527" i="2"/>
  <c r="K5289" i="2"/>
  <c r="K7166" i="2"/>
  <c r="K5375" i="2"/>
  <c r="K4460" i="2"/>
  <c r="K6273" i="2"/>
  <c r="K5935" i="2"/>
  <c r="K5557" i="2"/>
  <c r="K5855" i="2"/>
  <c r="K4259" i="2"/>
  <c r="K3159" i="2"/>
  <c r="K2105" i="2"/>
  <c r="K5395" i="2"/>
  <c r="K7066" i="2"/>
  <c r="K5929" i="2"/>
  <c r="K5548" i="2"/>
  <c r="K3369" i="2"/>
  <c r="K5505" i="2"/>
  <c r="K2549" i="2"/>
  <c r="K6087" i="2"/>
  <c r="K4650" i="2"/>
  <c r="K4713" i="2"/>
  <c r="K743" i="2"/>
  <c r="K4550" i="2"/>
  <c r="K174" i="2"/>
  <c r="K5971" i="2"/>
  <c r="K4705" i="2"/>
  <c r="K3361" i="2"/>
  <c r="K5692" i="2"/>
  <c r="K6335" i="2"/>
  <c r="K5420" i="2"/>
  <c r="K5753" i="2"/>
  <c r="K6379" i="2"/>
  <c r="K2287" i="2"/>
  <c r="K6859" i="2"/>
  <c r="K3863" i="2"/>
  <c r="K3619" i="2"/>
  <c r="K2062" i="2"/>
  <c r="K3561" i="2"/>
  <c r="K4764" i="2"/>
  <c r="K4649" i="2"/>
  <c r="K6657" i="2"/>
  <c r="K7017" i="2"/>
  <c r="K3614" i="2"/>
  <c r="K2407" i="2"/>
  <c r="K3602" i="2"/>
  <c r="K5716" i="2"/>
  <c r="K6393" i="2"/>
  <c r="K5073" i="2"/>
  <c r="K3591" i="2"/>
  <c r="K3033" i="2"/>
  <c r="K4927" i="2"/>
  <c r="K5284" i="2"/>
  <c r="K4986" i="2"/>
  <c r="K4281" i="2"/>
  <c r="K5250" i="2"/>
  <c r="K2574" i="2"/>
  <c r="K5579" i="2"/>
  <c r="K2870" i="2"/>
  <c r="K1977" i="2"/>
  <c r="K5611" i="2"/>
  <c r="K2965" i="2"/>
  <c r="K7139" i="2"/>
  <c r="K2145" i="2"/>
  <c r="K5106" i="2"/>
  <c r="K6012" i="2"/>
  <c r="K4009" i="2"/>
  <c r="K6789" i="2"/>
  <c r="K4863" i="2"/>
  <c r="K6747" i="2"/>
  <c r="K7035" i="2"/>
  <c r="K7072" i="2"/>
  <c r="K4533" i="2"/>
  <c r="K4858" i="2"/>
  <c r="K2398" i="2"/>
  <c r="K6303" i="2"/>
  <c r="K4371" i="2"/>
  <c r="K4821" i="2"/>
  <c r="K3530" i="2"/>
  <c r="K6966" i="2"/>
  <c r="K4706" i="2"/>
  <c r="K4151" i="2"/>
  <c r="K3721" i="2"/>
  <c r="K5658" i="2"/>
  <c r="K3969" i="2"/>
  <c r="K5906" i="2"/>
  <c r="K5351" i="2"/>
  <c r="K6896" i="2"/>
  <c r="K5361" i="2"/>
  <c r="K3174" i="2"/>
  <c r="K4971" i="2"/>
  <c r="K631" i="2"/>
  <c r="K6796" i="2"/>
  <c r="K4730" i="2"/>
  <c r="K4446" i="2"/>
  <c r="K6243" i="2"/>
  <c r="K1903" i="2"/>
  <c r="K2821" i="2"/>
  <c r="K6870" i="2"/>
  <c r="K3087" i="2"/>
  <c r="K5029" i="2"/>
  <c r="K4157" i="2"/>
  <c r="K4938" i="2"/>
  <c r="K4558" i="2"/>
  <c r="K6355" i="2"/>
  <c r="K2015" i="2"/>
  <c r="K2933" i="2"/>
  <c r="K6757" i="2"/>
  <c r="K4693" i="2"/>
  <c r="K3821" i="2"/>
  <c r="K4222" i="2"/>
  <c r="K5829" i="2"/>
  <c r="K473" i="2"/>
  <c r="K945" i="2"/>
  <c r="K5879" i="2"/>
  <c r="K5660" i="2"/>
  <c r="K4932" i="2"/>
  <c r="K2633" i="2"/>
  <c r="K6830" i="2"/>
  <c r="K5924" i="2"/>
  <c r="K5340" i="2"/>
  <c r="K2881" i="2"/>
  <c r="K7078" i="2"/>
  <c r="K4818" i="2"/>
  <c r="K4263" i="2"/>
  <c r="K3599" i="2"/>
  <c r="K5429" i="2"/>
  <c r="K2022" i="2"/>
  <c r="K7073" i="2"/>
  <c r="K3358" i="2"/>
  <c r="K5155" i="2"/>
  <c r="K815" i="2"/>
  <c r="K1733" i="2"/>
  <c r="K5258" i="2"/>
  <c r="K4694" i="2"/>
  <c r="K6491" i="2"/>
  <c r="K2151" i="2"/>
  <c r="K6595" i="2"/>
  <c r="K3470" i="2"/>
  <c r="K5267" i="2"/>
  <c r="K927" i="2"/>
  <c r="K1845" i="2"/>
  <c r="K5131" i="2"/>
  <c r="K6936" i="2"/>
  <c r="K4537" i="2"/>
  <c r="K5371" i="2"/>
  <c r="K3484" i="2"/>
  <c r="K182" i="2"/>
  <c r="K6756" i="2"/>
  <c r="K6527" i="2"/>
  <c r="K6445" i="2"/>
  <c r="K3289" i="2"/>
  <c r="K6196" i="2"/>
  <c r="K5381" i="2"/>
  <c r="K6643" i="2"/>
  <c r="K5212" i="2"/>
  <c r="K5535" i="2"/>
  <c r="K2007" i="2"/>
  <c r="K6287" i="2"/>
  <c r="K5897" i="2"/>
  <c r="K4586" i="2"/>
  <c r="K3473" i="2"/>
  <c r="K3081" i="2"/>
  <c r="K2039" i="2"/>
  <c r="K4449" i="2"/>
  <c r="K2285" i="2"/>
  <c r="K5281" i="2"/>
  <c r="K7131" i="2"/>
  <c r="K6271" i="2"/>
  <c r="K5356" i="2"/>
  <c r="K5348" i="2"/>
  <c r="K6311" i="2"/>
  <c r="K6187" i="2"/>
  <c r="K2095" i="2"/>
  <c r="K4900" i="2"/>
  <c r="K5643" i="2"/>
  <c r="K634" i="2"/>
  <c r="K1631" i="2"/>
  <c r="K5444" i="2"/>
  <c r="K6832" i="2"/>
  <c r="K6084" i="2"/>
  <c r="K5369" i="2"/>
  <c r="K4415" i="2"/>
  <c r="K6803" i="2"/>
  <c r="K3302" i="2"/>
  <c r="K3231" i="2"/>
  <c r="K4085" i="2"/>
  <c r="K1709" i="2"/>
  <c r="K4739" i="2"/>
  <c r="K4791" i="2"/>
  <c r="K2726" i="2"/>
  <c r="K6100" i="2"/>
  <c r="K5036" i="2"/>
  <c r="K5628" i="2"/>
  <c r="K4881" i="2"/>
  <c r="K4594" i="2"/>
  <c r="K6864" i="2"/>
  <c r="K3481" i="2"/>
  <c r="K6442" i="2"/>
  <c r="K4351" i="2"/>
  <c r="K7161" i="2"/>
  <c r="K6653" i="2"/>
  <c r="K5188" i="2"/>
  <c r="K6984" i="2"/>
  <c r="K6183" i="2"/>
  <c r="K6618" i="2"/>
  <c r="K2743" i="2"/>
  <c r="K3909" i="2"/>
  <c r="K3798" i="2"/>
  <c r="K5066" i="2"/>
  <c r="K2510" i="2"/>
  <c r="K5323" i="2"/>
  <c r="K204" i="2"/>
  <c r="K6455" i="2"/>
  <c r="K6564" i="2"/>
  <c r="K6068" i="2"/>
  <c r="K3209" i="2"/>
  <c r="K4337" i="2"/>
  <c r="K5146" i="2"/>
  <c r="K3457" i="2"/>
  <c r="K5105" i="2"/>
  <c r="K5394" i="2"/>
  <c r="K4839" i="2"/>
  <c r="K6452" i="2"/>
  <c r="K2481" i="2"/>
  <c r="K4695" i="2"/>
  <c r="K6005" i="2"/>
  <c r="K4459" i="2"/>
  <c r="K2598" i="2"/>
  <c r="K3934" i="2"/>
  <c r="K5731" i="2"/>
  <c r="K1391" i="2"/>
  <c r="K2309" i="2"/>
  <c r="K6629" i="2"/>
  <c r="K4517" i="2"/>
  <c r="K2727" i="2"/>
  <c r="K4046" i="2"/>
  <c r="K5843" i="2"/>
  <c r="K1503" i="2"/>
  <c r="K2421" i="2"/>
  <c r="K4674" i="2"/>
  <c r="K6219" i="2"/>
  <c r="K2733" i="2"/>
  <c r="K4357" i="2"/>
  <c r="K3773" i="2"/>
  <c r="K30" i="2"/>
  <c r="K3596" i="2"/>
  <c r="K2492" i="2"/>
  <c r="K7036" i="2"/>
  <c r="K6089" i="2"/>
  <c r="K7122" i="2"/>
  <c r="K2121" i="2"/>
  <c r="K6319" i="2"/>
  <c r="K6920" i="2"/>
  <c r="K4572" i="2"/>
  <c r="K2369" i="2"/>
  <c r="K6567" i="2"/>
  <c r="K4306" i="2"/>
  <c r="K3751" i="2"/>
  <c r="K6409" i="2"/>
  <c r="K6423" i="2"/>
  <c r="K2959" i="2"/>
  <c r="K4917" i="2"/>
  <c r="K4045" i="2"/>
  <c r="K3193" i="2"/>
  <c r="K5071" i="2"/>
  <c r="K6189" i="2"/>
  <c r="K4643" i="2"/>
  <c r="K2782" i="2"/>
  <c r="K6732" i="2"/>
  <c r="K4182" i="2"/>
  <c r="K5979" i="2"/>
  <c r="K1639" i="2"/>
  <c r="K3641" i="2"/>
  <c r="K5279" i="2"/>
  <c r="K6301" i="2"/>
  <c r="K4755" i="2"/>
  <c r="K5799" i="2"/>
  <c r="K5738" i="2"/>
  <c r="K2263" i="2"/>
  <c r="K4385" i="2"/>
  <c r="K4140" i="2"/>
  <c r="K6116" i="2"/>
  <c r="K2262" i="2"/>
  <c r="K4961" i="2"/>
  <c r="K4535" i="2"/>
  <c r="K551" i="2"/>
  <c r="K1269" i="2"/>
  <c r="K7026" i="2"/>
  <c r="K3455" i="2"/>
  <c r="K5596" i="2"/>
  <c r="K2951" i="2"/>
  <c r="K1183" i="2"/>
  <c r="K3038" i="2"/>
  <c r="K4279" i="2"/>
  <c r="K6572" i="2"/>
  <c r="K2031" i="2"/>
  <c r="K5459" i="2"/>
  <c r="K5883" i="2"/>
  <c r="K6161" i="2"/>
  <c r="K5831" i="2"/>
  <c r="K6849" i="2"/>
  <c r="K6958" i="2"/>
  <c r="K3367" i="2"/>
  <c r="K4953" i="2"/>
  <c r="K4911" i="2"/>
  <c r="K6419" i="2"/>
  <c r="K3842" i="2"/>
  <c r="K5730" i="2"/>
  <c r="K6305" i="2"/>
  <c r="K4521" i="2"/>
  <c r="K5871" i="2"/>
  <c r="K5404" i="2"/>
  <c r="K4370" i="2"/>
  <c r="K5916" i="2"/>
  <c r="K6501" i="2"/>
  <c r="K5493" i="2"/>
  <c r="K1655" i="2"/>
  <c r="K3449" i="2"/>
  <c r="K1797" i="2"/>
  <c r="K4783" i="2"/>
  <c r="K6043" i="2"/>
  <c r="K2134" i="2"/>
  <c r="K4383" i="2"/>
  <c r="K5331" i="2"/>
  <c r="K3957" i="2"/>
  <c r="K4119" i="2"/>
  <c r="K2310" i="2"/>
  <c r="K3548" i="2"/>
  <c r="K1994" i="2"/>
  <c r="K375" i="2"/>
  <c r="K5849" i="2"/>
  <c r="K4809" i="2"/>
  <c r="K5594" i="2"/>
  <c r="K4956" i="2"/>
  <c r="K4897" i="2"/>
  <c r="K5591" i="2"/>
  <c r="K6443" i="2"/>
  <c r="K2534" i="2"/>
  <c r="K7012" i="2"/>
  <c r="K5677" i="2"/>
  <c r="K1839" i="2"/>
  <c r="K5185" i="2"/>
  <c r="K4443" i="2"/>
  <c r="K4753" i="2"/>
  <c r="K4494" i="2"/>
  <c r="K2869" i="2"/>
  <c r="K3991" i="2"/>
  <c r="K1815" i="2"/>
  <c r="K4158" i="2"/>
  <c r="K4178" i="2"/>
  <c r="K1547" i="2"/>
  <c r="K1236" i="2"/>
  <c r="K5751" i="2"/>
  <c r="K6660" i="2"/>
  <c r="K4716" i="2"/>
  <c r="K2505" i="2"/>
  <c r="K6703" i="2"/>
  <c r="K5796" i="2"/>
  <c r="K5172" i="2"/>
  <c r="K2753" i="2"/>
  <c r="K6950" i="2"/>
  <c r="K4690" i="2"/>
  <c r="K4135" i="2"/>
  <c r="K6772" i="2"/>
  <c r="K3399" i="2"/>
  <c r="K5301" i="2"/>
  <c r="K1894" i="2"/>
  <c r="K6562" i="2"/>
  <c r="K3230" i="2"/>
  <c r="K5027" i="2"/>
  <c r="K687" i="2"/>
  <c r="K3980" i="2"/>
  <c r="K4954" i="2"/>
  <c r="K4566" i="2"/>
  <c r="K6363" i="2"/>
  <c r="K2023" i="2"/>
  <c r="K7009" i="2"/>
  <c r="K3342" i="2"/>
  <c r="K5139" i="2"/>
  <c r="K799" i="2"/>
  <c r="K1717" i="2"/>
  <c r="K5399" i="2"/>
  <c r="K4811" i="2"/>
  <c r="K4772" i="2"/>
  <c r="K5243" i="2"/>
  <c r="K3036" i="2"/>
  <c r="K1580" i="2"/>
  <c r="K1730" i="2"/>
  <c r="K2777" i="2"/>
  <c r="K2593" i="2"/>
  <c r="K5091" i="2"/>
  <c r="K4771" i="2"/>
  <c r="K3063" i="2"/>
  <c r="K6489" i="2"/>
  <c r="K1933" i="2"/>
  <c r="K6237" i="2"/>
  <c r="K5735" i="2"/>
  <c r="K6441" i="2"/>
  <c r="K5089" i="2"/>
  <c r="K6098" i="2"/>
  <c r="K1989" i="2"/>
  <c r="K1303" i="2"/>
  <c r="K3900" i="2"/>
  <c r="K6947" i="2"/>
  <c r="K6748" i="2"/>
  <c r="K3903" i="2"/>
  <c r="K7022" i="2"/>
  <c r="K5621" i="2"/>
  <c r="K3061" i="2"/>
  <c r="K1725" i="2"/>
  <c r="K7065" i="2"/>
  <c r="K6793" i="2"/>
  <c r="K5925" i="2"/>
  <c r="K6862" i="2"/>
  <c r="K5457" i="2"/>
  <c r="K6810" i="2"/>
  <c r="K5719" i="2"/>
  <c r="K5572" i="2"/>
  <c r="K6322" i="2"/>
  <c r="K7033" i="2"/>
  <c r="K2622" i="2"/>
  <c r="K5609" i="2"/>
  <c r="K2805" i="2"/>
  <c r="K3937" i="2"/>
  <c r="K4452" i="2"/>
  <c r="K2791" i="2"/>
  <c r="K2155" i="2"/>
  <c r="K2601" i="2"/>
  <c r="K5255" i="2"/>
  <c r="K3329" i="2"/>
  <c r="K5101" i="2"/>
  <c r="K4645" i="2"/>
  <c r="K4476" i="2"/>
  <c r="K2585" i="2"/>
  <c r="K6135" i="2"/>
  <c r="K7068" i="2"/>
  <c r="K5221" i="2"/>
  <c r="K1853" i="2"/>
  <c r="K6145" i="2"/>
  <c r="K2721" i="2"/>
  <c r="K4073" i="2"/>
  <c r="K4860" i="2"/>
  <c r="K2701" i="2"/>
  <c r="K2774" i="2"/>
  <c r="K3782" i="2"/>
  <c r="K1729" i="2"/>
  <c r="K5469" i="2"/>
  <c r="K4129" i="2"/>
  <c r="K3169" i="2"/>
  <c r="K4039" i="2"/>
  <c r="K5169" i="2"/>
  <c r="K6944" i="2"/>
  <c r="K3238" i="2"/>
  <c r="K5283" i="2"/>
  <c r="K1255" i="2"/>
  <c r="K4483" i="2"/>
  <c r="K4545" i="2"/>
  <c r="K5060" i="2"/>
  <c r="K7136" i="2"/>
  <c r="K5233" i="2"/>
  <c r="K6119" i="2"/>
  <c r="K4327" i="2"/>
  <c r="K3031" i="2"/>
  <c r="K5483" i="2"/>
  <c r="K3597" i="2"/>
  <c r="K4717" i="2"/>
  <c r="K2846" i="2"/>
  <c r="K3734" i="2"/>
  <c r="K2215" i="2"/>
  <c r="K6047" i="2"/>
  <c r="K3022" i="2"/>
  <c r="K2527" i="2"/>
  <c r="K5580" i="2"/>
  <c r="K5195" i="2"/>
  <c r="K5519" i="2"/>
  <c r="K4283" i="2"/>
  <c r="K1618" i="2"/>
  <c r="K2489" i="2"/>
  <c r="K6525" i="2"/>
  <c r="K4087" i="2"/>
  <c r="K7025" i="2"/>
  <c r="K4161" i="2"/>
  <c r="K6617" i="2"/>
  <c r="K5537" i="2"/>
  <c r="K5842" i="2"/>
  <c r="K2225" i="2"/>
  <c r="K4134" i="2"/>
  <c r="K2615" i="2"/>
  <c r="K5780" i="2"/>
  <c r="K3247" i="2"/>
  <c r="K5667" i="2"/>
  <c r="K3781" i="2"/>
  <c r="K4965" i="2"/>
  <c r="K615" i="2"/>
  <c r="K4765" i="2"/>
  <c r="K2894" i="2"/>
  <c r="K6746" i="2"/>
  <c r="K4629" i="2"/>
  <c r="K2553" i="2"/>
  <c r="K4207" i="2"/>
  <c r="K2447" i="2"/>
  <c r="K1043" i="2"/>
  <c r="K357" i="2"/>
  <c r="K5593" i="2"/>
  <c r="K5538" i="2"/>
  <c r="K4983" i="2"/>
  <c r="K5433" i="2"/>
  <c r="K6490" i="2"/>
  <c r="K6249" i="2"/>
  <c r="K6634" i="2"/>
  <c r="K6573" i="2"/>
  <c r="K6500" i="2"/>
  <c r="K4006" i="2"/>
  <c r="K5803" i="2"/>
  <c r="K1463" i="2"/>
  <c r="K2381" i="2"/>
  <c r="K6677" i="2"/>
  <c r="K4525" i="2"/>
  <c r="K2735" i="2"/>
  <c r="K3653" i="2"/>
  <c r="K5673" i="2"/>
  <c r="K4399" i="2"/>
  <c r="K5861" i="2"/>
  <c r="K4315" i="2"/>
  <c r="K2454" i="2"/>
  <c r="K6948" i="2"/>
  <c r="K4637" i="2"/>
  <c r="K2847" i="2"/>
  <c r="K3765" i="2"/>
  <c r="K4721" i="2"/>
  <c r="K3014" i="2"/>
  <c r="K2950" i="2"/>
  <c r="K4495" i="2"/>
  <c r="K4598" i="2"/>
  <c r="K4481" i="2"/>
  <c r="K2578" i="2"/>
  <c r="K1550" i="2"/>
  <c r="K6199" i="2"/>
  <c r="K5996" i="2"/>
  <c r="K5412" i="2"/>
  <c r="K2953" i="2"/>
  <c r="K7150" i="2"/>
  <c r="K6524" i="2"/>
  <c r="K5676" i="2"/>
  <c r="K3201" i="2"/>
  <c r="K4313" i="2"/>
  <c r="K5138" i="2"/>
  <c r="K4583" i="2"/>
  <c r="K6529" i="2"/>
  <c r="K4329" i="2"/>
  <c r="K4183" i="2"/>
  <c r="K5749" i="2"/>
  <c r="K2342" i="2"/>
  <c r="K4628" i="2"/>
  <c r="K3678" i="2"/>
  <c r="K5475" i="2"/>
  <c r="K1135" i="2"/>
  <c r="K2053" i="2"/>
  <c r="K6138" i="2"/>
  <c r="K4261" i="2"/>
  <c r="K2471" i="2"/>
  <c r="K5332" i="2"/>
  <c r="K5586" i="2"/>
  <c r="K6460" i="2"/>
  <c r="K5815" i="2"/>
  <c r="K4703" i="2"/>
  <c r="K6369" i="2"/>
  <c r="K6695" i="2"/>
  <c r="K4381" i="2"/>
  <c r="K5841" i="2"/>
  <c r="K6627" i="2"/>
  <c r="K1937" i="2"/>
  <c r="K5788" i="2"/>
  <c r="K3511" i="2"/>
  <c r="K1437" i="2"/>
  <c r="K5034" i="2"/>
  <c r="K3913" i="2"/>
  <c r="K2278" i="2"/>
  <c r="K3079" i="2"/>
  <c r="K1065" i="2"/>
  <c r="K2985" i="2"/>
  <c r="K7052" i="2"/>
  <c r="K6719" i="2"/>
  <c r="K6892" i="2"/>
  <c r="K5347" i="2"/>
  <c r="K5981" i="2"/>
  <c r="K4233" i="2"/>
  <c r="K5418" i="2"/>
  <c r="K4737" i="2"/>
  <c r="K5201" i="2"/>
  <c r="K695" i="2"/>
  <c r="K1861" i="2"/>
  <c r="K4511" i="2"/>
  <c r="K3154" i="2"/>
  <c r="K7100" i="2"/>
  <c r="K4663" i="2"/>
  <c r="K6675" i="2"/>
  <c r="K6894" i="2"/>
  <c r="K6801" i="2"/>
  <c r="K2433" i="2"/>
  <c r="K6418" i="2"/>
  <c r="K3303" i="2"/>
  <c r="K4198" i="2"/>
  <c r="K2061" i="2"/>
  <c r="K4175" i="2"/>
  <c r="K5219" i="2"/>
  <c r="K3845" i="2"/>
  <c r="K4314" i="2"/>
  <c r="K5541" i="2"/>
  <c r="K1191" i="2"/>
  <c r="K4829" i="2"/>
  <c r="K2958" i="2"/>
  <c r="K5689" i="2"/>
  <c r="K5329" i="2"/>
  <c r="K2422" i="2"/>
  <c r="K1491" i="2"/>
  <c r="K1684" i="2"/>
  <c r="K5666" i="2"/>
  <c r="K6577" i="2"/>
  <c r="K3657" i="2"/>
  <c r="K6964" i="2"/>
  <c r="K6907" i="2"/>
  <c r="K6689" i="2"/>
  <c r="K5130" i="2"/>
  <c r="K5941" i="2"/>
  <c r="K1591" i="2"/>
  <c r="K4382" i="2"/>
  <c r="K2245" i="2"/>
  <c r="K4655" i="2"/>
  <c r="K5467" i="2"/>
  <c r="K4093" i="2"/>
  <c r="K3375" i="2"/>
  <c r="K5779" i="2"/>
  <c r="K1870" i="2"/>
  <c r="K6266" i="2"/>
  <c r="K5765" i="2"/>
  <c r="K2012" i="2"/>
  <c r="K2836" i="2"/>
  <c r="K2564" i="2"/>
  <c r="K6775" i="2"/>
  <c r="K4514" i="2"/>
  <c r="K3959" i="2"/>
  <c r="K3529" i="2"/>
  <c r="K5321" i="2"/>
  <c r="K5466" i="2"/>
  <c r="K3777" i="2"/>
  <c r="K5714" i="2"/>
  <c r="K5159" i="2"/>
  <c r="K6241" i="2"/>
  <c r="K3761" i="2"/>
  <c r="K5335" i="2"/>
  <c r="K6325" i="2"/>
  <c r="K4779" i="2"/>
  <c r="K2918" i="2"/>
  <c r="K6880" i="2"/>
  <c r="K4346" i="2"/>
  <c r="K4254" i="2"/>
  <c r="K6051" i="2"/>
  <c r="K1711" i="2"/>
  <c r="K2629" i="2"/>
  <c r="K6103" i="2"/>
  <c r="K4837" i="2"/>
  <c r="K4554" i="2"/>
  <c r="K4366" i="2"/>
  <c r="K6163" i="2"/>
  <c r="K1823" i="2"/>
  <c r="K2741" i="2"/>
  <c r="K5898" i="2"/>
  <c r="K4309" i="2"/>
  <c r="K3437" i="2"/>
  <c r="K3710" i="2"/>
  <c r="K5317" i="2"/>
  <c r="K1935" i="2"/>
  <c r="K1238" i="2"/>
  <c r="K4685" i="2"/>
  <c r="K3607" i="2"/>
  <c r="K6844" i="2"/>
  <c r="K6780" i="2"/>
  <c r="K6930" i="2"/>
  <c r="K5745" i="2"/>
  <c r="K6127" i="2"/>
  <c r="K6281" i="2"/>
  <c r="K4380" i="2"/>
  <c r="K2177" i="2"/>
  <c r="K6375" i="2"/>
  <c r="K3559" i="2"/>
  <c r="K5817" i="2"/>
  <c r="K5655" i="2"/>
  <c r="K4725" i="2"/>
  <c r="K3853" i="2"/>
  <c r="K2425" i="2"/>
  <c r="K4687" i="2"/>
  <c r="K5997" i="2"/>
  <c r="K4451" i="2"/>
  <c r="K2590" i="2"/>
  <c r="K3990" i="2"/>
  <c r="K5787" i="2"/>
  <c r="K1447" i="2"/>
  <c r="K2873" i="2"/>
  <c r="K6506" i="2"/>
  <c r="K7027" i="2"/>
  <c r="K2497" i="2"/>
  <c r="K6404" i="2"/>
  <c r="K5551" i="2"/>
  <c r="K6665" i="2"/>
  <c r="K4522" i="2"/>
  <c r="K3789" i="2"/>
  <c r="K6987" i="2"/>
  <c r="K6541" i="2"/>
  <c r="K7094" i="2"/>
  <c r="K4323" i="2"/>
  <c r="K4670" i="2"/>
  <c r="K6017" i="2"/>
  <c r="K6635" i="2"/>
  <c r="K2969" i="2"/>
  <c r="K6650" i="2"/>
  <c r="K5468" i="2"/>
  <c r="K2150" i="2"/>
  <c r="K2033" i="2"/>
  <c r="K5943" i="2"/>
  <c r="K6025" i="2"/>
  <c r="K6383" i="2"/>
  <c r="K6825" i="2"/>
  <c r="K4692" i="2"/>
  <c r="K4469" i="2"/>
  <c r="K5068" i="2"/>
  <c r="K5741" i="2"/>
  <c r="K6697" i="2"/>
  <c r="K6053" i="2"/>
  <c r="K3897" i="2"/>
  <c r="K4317" i="2"/>
  <c r="K6883" i="2"/>
  <c r="K6169" i="2"/>
  <c r="K2567" i="2"/>
  <c r="K3778" i="2"/>
  <c r="K4642" i="2"/>
  <c r="K6611" i="2"/>
  <c r="K5082" i="2"/>
  <c r="K4775" i="2"/>
  <c r="K4395" i="2"/>
  <c r="K4602" i="2"/>
  <c r="K6615" i="2"/>
  <c r="K4955" i="2"/>
  <c r="K4810" i="2"/>
  <c r="K2865" i="2"/>
  <c r="K3757" i="2"/>
  <c r="K4293" i="2"/>
  <c r="K1333" i="2"/>
  <c r="K5026" i="2"/>
  <c r="K6233" i="2"/>
  <c r="K3017" i="2"/>
  <c r="K6836" i="2"/>
  <c r="K4444" i="2"/>
  <c r="K6721" i="2"/>
  <c r="K4866" i="2"/>
  <c r="K4789" i="2"/>
  <c r="K951" i="2"/>
  <c r="K3742" i="2"/>
  <c r="K3471" i="2"/>
  <c r="K5339" i="2"/>
  <c r="K5588" i="2"/>
  <c r="K3223" i="2"/>
  <c r="K4627" i="2"/>
  <c r="K3253" i="2"/>
  <c r="K2221" i="2"/>
  <c r="K3415" i="2"/>
  <c r="K4203" i="2"/>
  <c r="K1035" i="2"/>
  <c r="K5353" i="2"/>
  <c r="K4450" i="2"/>
  <c r="K6081" i="2"/>
  <c r="K5249" i="2"/>
  <c r="K5121" i="2"/>
  <c r="K6745" i="2"/>
  <c r="K6570" i="2"/>
  <c r="K6268" i="2"/>
  <c r="K3505" i="2"/>
  <c r="K5739" i="2"/>
  <c r="K2854" i="2"/>
  <c r="K5987" i="2"/>
  <c r="K2078" i="2"/>
  <c r="K4929" i="2"/>
  <c r="K5275" i="2"/>
  <c r="K2390" i="2"/>
  <c r="K4426" i="2"/>
  <c r="K4302" i="2"/>
  <c r="K6099" i="2"/>
  <c r="K1759" i="2"/>
  <c r="K2677" i="2"/>
  <c r="K5754" i="2"/>
  <c r="K4300" i="2"/>
  <c r="K3309" i="2"/>
  <c r="K3646" i="2"/>
  <c r="K5253" i="2"/>
  <c r="K2878" i="2"/>
  <c r="K1174" i="2"/>
  <c r="K4429" i="2"/>
  <c r="K4611" i="2"/>
  <c r="K4757" i="2"/>
  <c r="K2000" i="2"/>
  <c r="K3885" i="2"/>
  <c r="K2809" i="2"/>
  <c r="K4879" i="2"/>
  <c r="K4492" i="2"/>
  <c r="K3638" i="2"/>
  <c r="K5435" i="2"/>
  <c r="K1095" i="2"/>
  <c r="K2703" i="2"/>
  <c r="K2076" i="2"/>
  <c r="K2770" i="2"/>
  <c r="K1397" i="2"/>
  <c r="K5757" i="2"/>
  <c r="K1611" i="2"/>
  <c r="K2306" i="2"/>
  <c r="K2628" i="2"/>
  <c r="K2233" i="2"/>
  <c r="K2609" i="2"/>
  <c r="K4759" i="2"/>
  <c r="K6037" i="2"/>
  <c r="K4491" i="2"/>
  <c r="K2630" i="2"/>
  <c r="K4030" i="2"/>
  <c r="K5882" i="2"/>
  <c r="K4918" i="2"/>
  <c r="K4284" i="2"/>
  <c r="K2375" i="2"/>
  <c r="K5517" i="2"/>
  <c r="K3356" i="2"/>
  <c r="K4050" i="2"/>
  <c r="K1558" i="2"/>
  <c r="K1418" i="2"/>
  <c r="K1432" i="2"/>
  <c r="K2636" i="2"/>
  <c r="K3374" i="2"/>
  <c r="K724" i="2"/>
  <c r="K3242" i="2"/>
  <c r="K3654" i="2"/>
  <c r="K5451" i="2"/>
  <c r="K1111" i="2"/>
  <c r="K2029" i="2"/>
  <c r="K6074" i="2"/>
  <c r="K4990" i="2"/>
  <c r="K3199" i="2"/>
  <c r="K5125" i="2"/>
  <c r="K2368" i="2"/>
  <c r="K4618" i="2"/>
  <c r="K2365" i="2"/>
  <c r="K2539" i="2"/>
  <c r="K1312" i="2"/>
  <c r="K1388" i="2"/>
  <c r="K2595" i="2"/>
  <c r="K4931" i="2"/>
  <c r="K771" i="2"/>
  <c r="K584" i="2"/>
  <c r="K1292" i="2"/>
  <c r="K5058" i="2"/>
  <c r="K4614" i="2"/>
  <c r="K6411" i="2"/>
  <c r="K2071" i="2"/>
  <c r="K2989" i="2"/>
  <c r="K4681" i="2"/>
  <c r="K3279" i="2"/>
  <c r="K2801" i="2"/>
  <c r="K4847" i="2"/>
  <c r="K6085" i="2"/>
  <c r="K4539" i="2"/>
  <c r="K2678" i="2"/>
  <c r="K1838" i="2"/>
  <c r="K3499" i="2"/>
  <c r="K1874" i="2"/>
  <c r="K501" i="2"/>
  <c r="K3948" i="2"/>
  <c r="K769" i="2"/>
  <c r="K1445" i="2"/>
  <c r="K3834" i="2"/>
  <c r="K3965" i="2"/>
  <c r="K1901" i="2"/>
  <c r="K5706" i="2"/>
  <c r="K4862" i="2"/>
  <c r="K6743" i="2"/>
  <c r="K3055" i="2"/>
  <c r="K4997" i="2"/>
  <c r="K2240" i="2"/>
  <c r="K2109" i="2"/>
  <c r="K2411" i="2"/>
  <c r="K1184" i="2"/>
  <c r="K1260" i="2"/>
  <c r="K2083" i="2"/>
  <c r="K2639" i="2"/>
  <c r="K1146" i="2"/>
  <c r="K1278" i="2"/>
  <c r="K1258" i="2"/>
  <c r="K458" i="2"/>
  <c r="K6013" i="2"/>
  <c r="K3476" i="2"/>
  <c r="K3711" i="2"/>
  <c r="K2693" i="2"/>
  <c r="K3879" i="2"/>
  <c r="K6900" i="2"/>
  <c r="K5213" i="2"/>
  <c r="K6735" i="2"/>
  <c r="K3921" i="2"/>
  <c r="K6101" i="2"/>
  <c r="K7147" i="2"/>
  <c r="K5999" i="2"/>
  <c r="K3862" i="2"/>
  <c r="K693" i="2"/>
  <c r="K6802" i="2"/>
  <c r="K2257" i="2"/>
  <c r="K6986" i="2"/>
  <c r="K4303" i="2"/>
  <c r="K6589" i="2"/>
  <c r="K6517" i="2"/>
  <c r="K2945" i="2"/>
  <c r="K6679" i="2"/>
  <c r="K5995" i="2"/>
  <c r="K4185" i="2"/>
  <c r="K4324" i="2"/>
  <c r="K5012" i="2"/>
  <c r="K4124" i="2"/>
  <c r="K5521" i="2"/>
  <c r="K4819" i="2"/>
  <c r="K3121" i="2"/>
  <c r="K4105" i="2"/>
  <c r="K6285" i="2"/>
  <c r="K421" i="2"/>
  <c r="K6514" i="2"/>
  <c r="K6476" i="2"/>
  <c r="K3239" i="2"/>
  <c r="K4567" i="2"/>
  <c r="K2103" i="2"/>
  <c r="K2863" i="2"/>
  <c r="K6485" i="2"/>
  <c r="K4255" i="2"/>
  <c r="K1951" i="2"/>
  <c r="K4546" i="2"/>
  <c r="K2669" i="2"/>
  <c r="K2503" i="2"/>
  <c r="K5501" i="2"/>
  <c r="K2172" i="2"/>
  <c r="K7000" i="2"/>
  <c r="K1993" i="2"/>
  <c r="K5978" i="2"/>
  <c r="K6731" i="2"/>
  <c r="K4505" i="2"/>
  <c r="K5985" i="2"/>
  <c r="K4277" i="2"/>
  <c r="K2406" i="2"/>
  <c r="K6878" i="2"/>
  <c r="K6061" i="2"/>
  <c r="K2223" i="2"/>
  <c r="K6906" i="2"/>
  <c r="K4827" i="2"/>
  <c r="K3129" i="2"/>
  <c r="K2229" i="2"/>
  <c r="K4038" i="2"/>
  <c r="K2041" i="2"/>
  <c r="K3446" i="2"/>
  <c r="K2731" i="2"/>
  <c r="K3867" i="2"/>
  <c r="K6817" i="2"/>
  <c r="K3977" i="2"/>
  <c r="K6639" i="2"/>
  <c r="K6804" i="2"/>
  <c r="K4497" i="2"/>
  <c r="K6886" i="2"/>
  <c r="K5241" i="2"/>
  <c r="K4454" i="2"/>
  <c r="K5227" i="2"/>
  <c r="K1830" i="2"/>
  <c r="K6623" i="2"/>
  <c r="K4702" i="2"/>
  <c r="K4963" i="2"/>
  <c r="K4101" i="2"/>
  <c r="K4502" i="2"/>
  <c r="K4763" i="2"/>
  <c r="K1878" i="2"/>
  <c r="K3790" i="2"/>
  <c r="K5587" i="2"/>
  <c r="K1247" i="2"/>
  <c r="K2165" i="2"/>
  <c r="K5707" i="2"/>
  <c r="K2157" i="2"/>
  <c r="K4097" i="2"/>
  <c r="K6331" i="2"/>
  <c r="K2621" i="2"/>
  <c r="K821" i="2"/>
  <c r="K3419" i="2"/>
  <c r="K1493" i="2"/>
  <c r="K4998" i="2"/>
  <c r="K4364" i="2"/>
  <c r="K2455" i="2"/>
  <c r="K3373" i="2"/>
  <c r="K3855" i="2"/>
  <c r="K4825" i="2"/>
  <c r="K5615" i="2"/>
  <c r="K3126" i="2"/>
  <c r="K4923" i="2"/>
  <c r="K583" i="2"/>
  <c r="K655" i="2"/>
  <c r="K3883" i="2"/>
  <c r="K2258" i="2"/>
  <c r="K885" i="2"/>
  <c r="K2350" i="2"/>
  <c r="K450" i="2"/>
  <c r="K656" i="2"/>
  <c r="K2899" i="2"/>
  <c r="K4867" i="2"/>
  <c r="K3743" i="2"/>
  <c r="K5525" i="2"/>
  <c r="K2118" i="2"/>
  <c r="K6787" i="2"/>
  <c r="K5972" i="2"/>
  <c r="K4634" i="2"/>
  <c r="K4406" i="2"/>
  <c r="K6203" i="2"/>
  <c r="K1863" i="2"/>
  <c r="K6019" i="2"/>
  <c r="K2844" i="2"/>
  <c r="K3538" i="2"/>
  <c r="K1046" i="2"/>
  <c r="K1225" i="2"/>
  <c r="K22" i="2"/>
  <c r="K2907" i="2"/>
  <c r="K831" i="2"/>
  <c r="K690" i="2"/>
  <c r="K3106" i="2"/>
  <c r="K3142" i="2"/>
  <c r="K4939" i="2"/>
  <c r="K599" i="2"/>
  <c r="K3892" i="2"/>
  <c r="K4794" i="2"/>
  <c r="K4478" i="2"/>
  <c r="K6884" i="2"/>
  <c r="K4613" i="2"/>
  <c r="K2823" i="2"/>
  <c r="K4398" i="2"/>
  <c r="K3804" i="2"/>
  <c r="K2027" i="2"/>
  <c r="K800" i="2"/>
  <c r="K876" i="2"/>
  <c r="K3018" i="2"/>
  <c r="K2973" i="2"/>
  <c r="K1465" i="2"/>
  <c r="K861" i="2"/>
  <c r="K2360" i="2"/>
  <c r="K4102" i="2"/>
  <c r="K5899" i="2"/>
  <c r="K1559" i="2"/>
  <c r="K2477" i="2"/>
  <c r="K7140" i="2"/>
  <c r="K5494" i="2"/>
  <c r="K3823" i="2"/>
  <c r="K5573" i="2"/>
  <c r="K2816" i="2"/>
  <c r="K6204" i="2"/>
  <c r="K3261" i="2"/>
  <c r="K2987" i="2"/>
  <c r="K1760" i="2"/>
  <c r="K1836" i="2"/>
  <c r="K4195" i="2"/>
  <c r="K1244" i="2"/>
  <c r="K1786" i="2"/>
  <c r="K3186" i="2"/>
  <c r="K6532" i="2"/>
  <c r="K4538" i="2"/>
  <c r="K4350" i="2"/>
  <c r="K6557" i="2"/>
  <c r="K5262" i="2"/>
  <c r="K4485" i="2"/>
  <c r="K2695" i="2"/>
  <c r="K3454" i="2"/>
  <c r="K3676" i="2"/>
  <c r="K1899" i="2"/>
  <c r="K672" i="2"/>
  <c r="K1747" i="2"/>
  <c r="K2506" i="2"/>
  <c r="K1949" i="2"/>
  <c r="K953" i="2"/>
  <c r="K349" i="2"/>
  <c r="K2277" i="2"/>
  <c r="K1801" i="2"/>
  <c r="K4084" i="2"/>
  <c r="K5436" i="2"/>
  <c r="K2795" i="2"/>
  <c r="K6217" i="2"/>
  <c r="K6521" i="2"/>
  <c r="K6042" i="2"/>
  <c r="K6223" i="2"/>
  <c r="K3409" i="2"/>
  <c r="K3441" i="2"/>
  <c r="K1543" i="2"/>
  <c r="K4732" i="2"/>
  <c r="K6645" i="2"/>
  <c r="K6181" i="2"/>
  <c r="K148" i="2"/>
  <c r="K5161" i="2"/>
  <c r="K6854" i="2"/>
  <c r="K5794" i="2"/>
  <c r="K5805" i="2"/>
  <c r="K5917" i="2"/>
  <c r="K2486" i="2"/>
  <c r="K5218" i="2"/>
  <c r="K4388" i="2"/>
  <c r="K6170" i="2"/>
  <c r="K5721" i="2"/>
  <c r="K4707" i="2"/>
  <c r="K2673" i="2"/>
  <c r="K5531" i="2"/>
  <c r="K6274" i="2"/>
  <c r="K4307" i="2"/>
  <c r="K6495" i="2"/>
  <c r="K2396" i="2"/>
  <c r="K2810" i="2"/>
  <c r="K5623" i="2"/>
  <c r="K3145" i="2"/>
  <c r="K5905" i="2"/>
  <c r="K6055" i="2"/>
  <c r="K7123" i="2"/>
  <c r="K567" i="2"/>
  <c r="K4047" i="2"/>
  <c r="K1327" i="2"/>
  <c r="K2663" i="2"/>
  <c r="K1439" i="2"/>
  <c r="K6239" i="2"/>
  <c r="K1031" i="2"/>
  <c r="K1546" i="2"/>
  <c r="K2819" i="2"/>
  <c r="K4409" i="2"/>
  <c r="K6867" i="2"/>
  <c r="K7145" i="2"/>
  <c r="K6439" i="2"/>
  <c r="K4311" i="2"/>
  <c r="K6315" i="2"/>
  <c r="K3917" i="2"/>
  <c r="K5450" i="2"/>
  <c r="K5549" i="2"/>
  <c r="K1199" i="2"/>
  <c r="K3953" i="2"/>
  <c r="K4054" i="2"/>
  <c r="K3854" i="2"/>
  <c r="K7104" i="2"/>
  <c r="K5333" i="2"/>
  <c r="K6421" i="2"/>
  <c r="K6395" i="2"/>
  <c r="K3730" i="2"/>
  <c r="K1347" i="2"/>
  <c r="K6711" i="2"/>
  <c r="K3465" i="2"/>
  <c r="K6009" i="2"/>
  <c r="K3713" i="2"/>
  <c r="K5863" i="2"/>
  <c r="K6041" i="2"/>
  <c r="K6010" i="2"/>
  <c r="K3942" i="2"/>
  <c r="K4715" i="2"/>
  <c r="K3341" i="2"/>
  <c r="K6493" i="2"/>
  <c r="K4190" i="2"/>
  <c r="K3589" i="2"/>
  <c r="K5847" i="2"/>
  <c r="K3478" i="2"/>
  <c r="K4251" i="2"/>
  <c r="K6001" i="2"/>
  <c r="K3278" i="2"/>
  <c r="K5075" i="2"/>
  <c r="K735" i="2"/>
  <c r="K4028" i="2"/>
  <c r="K5143" i="2"/>
  <c r="K4683" i="2"/>
  <c r="K4500" i="2"/>
  <c r="K5441" i="2"/>
  <c r="K4859" i="2"/>
  <c r="K2972" i="2"/>
  <c r="K1516" i="2"/>
  <c r="K592" i="2"/>
  <c r="K4291" i="2"/>
  <c r="K4486" i="2"/>
  <c r="K6283" i="2"/>
  <c r="K1943" i="2"/>
  <c r="K2861" i="2"/>
  <c r="K7006" i="2"/>
  <c r="K3135" i="2"/>
  <c r="K2289" i="2"/>
  <c r="K4591" i="2"/>
  <c r="K5957" i="2"/>
  <c r="K4411" i="2"/>
  <c r="K2550" i="2"/>
  <c r="K4029" i="2"/>
  <c r="K3371" i="2"/>
  <c r="K1746" i="2"/>
  <c r="K373" i="2"/>
  <c r="K3412" i="2"/>
  <c r="K268" i="2"/>
  <c r="K933" i="2"/>
  <c r="K3322" i="2"/>
  <c r="K2813" i="2"/>
  <c r="K6807" i="2"/>
  <c r="K3071" i="2"/>
  <c r="K5013" i="2"/>
  <c r="K2256" i="2"/>
  <c r="K4141" i="2"/>
  <c r="K3833" i="2"/>
  <c r="K5391" i="2"/>
  <c r="K6436" i="2"/>
  <c r="K3894" i="2"/>
  <c r="K5691" i="2"/>
  <c r="K1351" i="2"/>
  <c r="K2332" i="2"/>
  <c r="K3026" i="2"/>
  <c r="K1653" i="2"/>
  <c r="K6876" i="2"/>
  <c r="K1508" i="2"/>
  <c r="K3330" i="2"/>
  <c r="K3652" i="2"/>
  <c r="K507" i="2"/>
  <c r="K2353" i="2"/>
  <c r="K4631" i="2"/>
  <c r="K5973" i="2"/>
  <c r="K4427" i="2"/>
  <c r="K2566" i="2"/>
  <c r="K3966" i="2"/>
  <c r="K5698" i="2"/>
  <c r="K4854" i="2"/>
  <c r="K4220" i="2"/>
  <c r="K2311" i="2"/>
  <c r="K5261" i="2"/>
  <c r="K3292" i="2"/>
  <c r="K3986" i="2"/>
  <c r="K1494" i="2"/>
  <c r="K1354" i="2"/>
  <c r="K1368" i="2"/>
  <c r="K2572" i="2"/>
  <c r="K3118" i="2"/>
  <c r="K660" i="2"/>
  <c r="K2922" i="2"/>
  <c r="K3590" i="2"/>
  <c r="K5387" i="2"/>
  <c r="K1047" i="2"/>
  <c r="K1965" i="2"/>
  <c r="K5890" i="2"/>
  <c r="K4926" i="2"/>
  <c r="K6998" i="2"/>
  <c r="K3127" i="2"/>
  <c r="K5061" i="2"/>
  <c r="K2304" i="2"/>
  <c r="K2237" i="2"/>
  <c r="K2475" i="2"/>
  <c r="K1248" i="2"/>
  <c r="K1324" i="2"/>
  <c r="K2147" i="2"/>
  <c r="K2895" i="2"/>
  <c r="K1210" i="2"/>
  <c r="K1342" i="2"/>
  <c r="K43" i="2"/>
  <c r="K5524" i="2"/>
  <c r="K3838" i="2"/>
  <c r="K5370" i="2"/>
  <c r="K4726" i="2"/>
  <c r="K4092" i="2"/>
  <c r="K2183" i="2"/>
  <c r="K4749" i="2"/>
  <c r="K3164" i="2"/>
  <c r="K3858" i="2"/>
  <c r="K1366" i="2"/>
  <c r="K842" i="2"/>
  <c r="K856" i="2"/>
  <c r="K2060" i="2"/>
  <c r="K4413" i="2"/>
  <c r="K1275" i="2"/>
  <c r="K1272" i="2"/>
  <c r="K1289" i="2"/>
  <c r="K4467" i="2"/>
  <c r="K4769" i="2"/>
  <c r="K5405" i="2"/>
  <c r="K6669" i="2"/>
  <c r="K6770" i="2"/>
  <c r="K4767" i="2"/>
  <c r="K4684" i="2"/>
  <c r="K6247" i="2"/>
  <c r="K3662" i="2"/>
  <c r="K6580" i="2"/>
  <c r="K3945" i="2"/>
  <c r="K5930" i="2"/>
  <c r="K4770" i="2"/>
  <c r="K5415" i="2"/>
  <c r="K4781" i="2"/>
  <c r="K4021" i="2"/>
  <c r="K3972" i="2"/>
  <c r="K6578" i="2"/>
  <c r="K5988" i="2"/>
  <c r="K3815" i="2"/>
  <c r="K2679" i="2"/>
  <c r="K5962" i="2"/>
  <c r="K5442" i="2"/>
  <c r="K4507" i="2"/>
  <c r="K5407" i="2"/>
  <c r="K2991" i="2"/>
  <c r="K3243" i="2"/>
  <c r="K2228" i="2"/>
  <c r="K5111" i="2"/>
  <c r="K7096" i="2"/>
  <c r="K4646" i="2"/>
  <c r="K3533" i="2"/>
  <c r="K2270" i="2"/>
  <c r="K3015" i="2"/>
  <c r="K1127" i="2"/>
  <c r="K3982" i="2"/>
  <c r="K2382" i="2"/>
  <c r="K4358" i="2"/>
  <c r="K4751" i="2"/>
  <c r="K2358" i="2"/>
  <c r="K409" i="2"/>
  <c r="K5476" i="2"/>
  <c r="K6505" i="2"/>
  <c r="K4689" i="2"/>
  <c r="K5927" i="2"/>
  <c r="K4647" i="2"/>
  <c r="K5291" i="2"/>
  <c r="K3405" i="2"/>
  <c r="K5037" i="2"/>
  <c r="K2654" i="2"/>
  <c r="K3542" i="2"/>
  <c r="K2535" i="2"/>
  <c r="K4001" i="2"/>
  <c r="K6173" i="2"/>
  <c r="K2335" i="2"/>
  <c r="K4556" i="2"/>
  <c r="K5835" i="2"/>
  <c r="K1504" i="2"/>
  <c r="K4915" i="2"/>
  <c r="K5687" i="2"/>
  <c r="K5431" i="2"/>
  <c r="K2441" i="2"/>
  <c r="K6773" i="2"/>
  <c r="K2689" i="2"/>
  <c r="K7020" i="2"/>
  <c r="K5607" i="2"/>
  <c r="K6492" i="2"/>
  <c r="K4738" i="2"/>
  <c r="K3430" i="2"/>
  <c r="K2829" i="2"/>
  <c r="K5306" i="2"/>
  <c r="K3166" i="2"/>
  <c r="K3077" i="2"/>
  <c r="K4826" i="2"/>
  <c r="K6309" i="2"/>
  <c r="K6754" i="2"/>
  <c r="K4895" i="2"/>
  <c r="K6109" i="2"/>
  <c r="K4563" i="2"/>
  <c r="K2702" i="2"/>
  <c r="K3287" i="2"/>
  <c r="K4890" i="2"/>
  <c r="K3819" i="2"/>
  <c r="K1737" i="2"/>
  <c r="K1283" i="2"/>
  <c r="K3974" i="2"/>
  <c r="K5771" i="2"/>
  <c r="K1431" i="2"/>
  <c r="K2349" i="2"/>
  <c r="K6749" i="2"/>
  <c r="K3615" i="2"/>
  <c r="K5445" i="2"/>
  <c r="K3257" i="2"/>
  <c r="K3005" i="2"/>
  <c r="K2859" i="2"/>
  <c r="K1632" i="2"/>
  <c r="K1708" i="2"/>
  <c r="K3683" i="2"/>
  <c r="K3390" i="2"/>
  <c r="K732" i="2"/>
  <c r="K1672" i="2"/>
  <c r="K1536" i="2"/>
  <c r="K6613" i="2"/>
  <c r="K4501" i="2"/>
  <c r="K2711" i="2"/>
  <c r="K3629" i="2"/>
  <c r="K5345" i="2"/>
  <c r="K4367" i="2"/>
  <c r="K4804" i="2"/>
  <c r="K3382" i="2"/>
  <c r="K5179" i="2"/>
  <c r="K839" i="2"/>
  <c r="K1679" i="2"/>
  <c r="K4139" i="2"/>
  <c r="K2514" i="2"/>
  <c r="K1141" i="2"/>
  <c r="K1474" i="2"/>
  <c r="K1680" i="2"/>
  <c r="K3923" i="2"/>
  <c r="K3070" i="2"/>
  <c r="K3639" i="2"/>
  <c r="K5461" i="2"/>
  <c r="K2704" i="2"/>
  <c r="K2054" i="2"/>
  <c r="K6531" i="2"/>
  <c r="K7080" i="2"/>
  <c r="K4506" i="2"/>
  <c r="K4342" i="2"/>
  <c r="K6139" i="2"/>
  <c r="K1799" i="2"/>
  <c r="K5763" i="2"/>
  <c r="K2780" i="2"/>
  <c r="K3474" i="2"/>
  <c r="K982" i="2"/>
  <c r="K1161" i="2"/>
  <c r="K1645" i="2"/>
  <c r="K2843" i="2"/>
  <c r="K575" i="2"/>
  <c r="K626" i="2"/>
  <c r="K1634" i="2"/>
  <c r="K5527" i="2"/>
  <c r="K3078" i="2"/>
  <c r="K4875" i="2"/>
  <c r="K535" i="2"/>
  <c r="K6036" i="2"/>
  <c r="K4666" i="2"/>
  <c r="K4414" i="2"/>
  <c r="K6741" i="2"/>
  <c r="K5342" i="2"/>
  <c r="K4549" i="2"/>
  <c r="K2759" i="2"/>
  <c r="K3886" i="2"/>
  <c r="K3740" i="2"/>
  <c r="K1963" i="2"/>
  <c r="K736" i="2"/>
  <c r="K812" i="2"/>
  <c r="K2570" i="2"/>
  <c r="K2077" i="2"/>
  <c r="K1017" i="2"/>
  <c r="K413" i="2"/>
  <c r="K2917" i="2"/>
  <c r="K6945" i="2"/>
  <c r="K6033" i="2"/>
  <c r="K4250" i="2"/>
  <c r="K4214" i="2"/>
  <c r="K6011" i="2"/>
  <c r="K1671" i="2"/>
  <c r="K5251" i="2"/>
  <c r="K2652" i="2"/>
  <c r="K3346" i="2"/>
  <c r="K854" i="2"/>
  <c r="K659" i="2"/>
  <c r="K1133" i="2"/>
  <c r="K2331" i="2"/>
  <c r="K3989" i="2"/>
  <c r="K115" i="2"/>
  <c r="K1881" i="2"/>
  <c r="K777" i="2"/>
  <c r="K2175" i="2"/>
  <c r="K5173" i="2"/>
  <c r="K4257" i="2"/>
  <c r="K5907" i="2"/>
  <c r="K7138" i="2"/>
  <c r="K6904" i="2"/>
  <c r="K3510" i="2"/>
  <c r="K6471" i="2"/>
  <c r="K2889" i="2"/>
  <c r="K4750" i="2"/>
  <c r="K2473" i="2"/>
  <c r="K6207" i="2"/>
  <c r="K3431" i="2"/>
  <c r="K4957" i="2"/>
  <c r="K5274" i="2"/>
  <c r="K5033" i="2"/>
  <c r="K4906" i="2"/>
  <c r="K2885" i="2"/>
  <c r="K2997" i="2"/>
  <c r="K417" i="2"/>
  <c r="K2697" i="2"/>
  <c r="K6740" i="2"/>
  <c r="K7142" i="2"/>
  <c r="K3695" i="2"/>
  <c r="K1143" i="2"/>
  <c r="K5199" i="2"/>
  <c r="K2415" i="2"/>
  <c r="K991" i="2"/>
  <c r="K3398" i="2"/>
  <c r="K6394" i="2"/>
  <c r="K3090" i="2"/>
  <c r="K6292" i="2"/>
  <c r="K6858" i="2"/>
  <c r="K6701" i="2"/>
  <c r="K3110" i="2"/>
  <c r="K3021" i="2"/>
  <c r="K3870" i="2"/>
  <c r="K1758" i="2"/>
  <c r="K3670" i="2"/>
  <c r="K2582" i="2"/>
  <c r="K5789" i="2"/>
  <c r="K3893" i="2"/>
  <c r="K3334" i="2"/>
  <c r="K7034" i="2"/>
  <c r="K3645" i="2"/>
  <c r="K3148" i="2"/>
  <c r="K6263" i="2"/>
  <c r="K5495" i="2"/>
  <c r="K6994" i="2"/>
  <c r="K6928" i="2"/>
  <c r="K3265" i="2"/>
  <c r="K7084" i="2"/>
  <c r="K3623" i="2"/>
  <c r="K6715" i="2"/>
  <c r="K4267" i="2"/>
  <c r="K2893" i="2"/>
  <c r="K4815" i="2"/>
  <c r="K4132" i="2"/>
  <c r="K2142" i="2"/>
  <c r="K6282" i="2"/>
  <c r="K3030" i="2"/>
  <c r="K1511" i="2"/>
  <c r="K5762" i="2"/>
  <c r="K5661" i="2"/>
  <c r="K1311" i="2"/>
  <c r="K5001" i="2"/>
  <c r="K2055" i="2"/>
  <c r="K1205" i="2"/>
  <c r="K2052" i="2"/>
  <c r="K6333" i="2"/>
  <c r="K4919" i="2"/>
  <c r="K4241" i="2"/>
  <c r="K6426" i="2"/>
  <c r="K4977" i="2"/>
  <c r="K6509" i="2"/>
  <c r="K5095" i="2"/>
  <c r="K6261" i="2"/>
  <c r="K2423" i="2"/>
  <c r="K2317" i="2"/>
  <c r="K5485" i="2"/>
  <c r="K2671" i="2"/>
  <c r="K2565" i="2"/>
  <c r="K5797" i="2"/>
  <c r="K2016" i="2"/>
  <c r="K3871" i="2"/>
  <c r="K5597" i="2"/>
  <c r="K2190" i="2"/>
  <c r="K7098" i="2"/>
  <c r="K2391" i="2"/>
  <c r="K6402" i="2"/>
  <c r="K5487" i="2"/>
  <c r="K1991" i="2"/>
  <c r="K2667" i="2"/>
  <c r="K2158" i="2"/>
  <c r="K2879" i="2"/>
  <c r="K3462" i="2"/>
  <c r="K5259" i="2"/>
  <c r="K919" i="2"/>
  <c r="K1837" i="2"/>
  <c r="K5562" i="2"/>
  <c r="K4798" i="2"/>
  <c r="K6487" i="2"/>
  <c r="K2975" i="2"/>
  <c r="K4933" i="2"/>
  <c r="K2176" i="2"/>
  <c r="K5087" i="2"/>
  <c r="K1981" i="2"/>
  <c r="K2347" i="2"/>
  <c r="K1120" i="2"/>
  <c r="K1196" i="2"/>
  <c r="K4106" i="2"/>
  <c r="K847" i="2"/>
  <c r="K698" i="2"/>
  <c r="K830" i="2"/>
  <c r="K1385" i="2"/>
  <c r="K5386" i="2"/>
  <c r="K4742" i="2"/>
  <c r="K4108" i="2"/>
  <c r="K2199" i="2"/>
  <c r="K3117" i="2"/>
  <c r="K3423" i="2"/>
  <c r="K3313" i="2"/>
  <c r="K5103" i="2"/>
  <c r="K6213" i="2"/>
  <c r="K4667" i="2"/>
  <c r="K2806" i="2"/>
  <c r="K2166" i="2"/>
  <c r="K3627" i="2"/>
  <c r="K2002" i="2"/>
  <c r="K629" i="2"/>
  <c r="K2597" i="2"/>
  <c r="K1281" i="2"/>
  <c r="K838" i="2"/>
  <c r="K1875" i="2"/>
  <c r="K527" i="2"/>
  <c r="K6551" i="2"/>
  <c r="K2999" i="2"/>
  <c r="K4949" i="2"/>
  <c r="K2192" i="2"/>
  <c r="K4077" i="2"/>
  <c r="K3577" i="2"/>
  <c r="K5263" i="2"/>
  <c r="K5516" i="2"/>
  <c r="K3830" i="2"/>
  <c r="K5627" i="2"/>
  <c r="K1287" i="2"/>
  <c r="K2504" i="2"/>
  <c r="K2268" i="2"/>
  <c r="K2962" i="2"/>
  <c r="K1589" i="2"/>
  <c r="K5690" i="2"/>
  <c r="K1444" i="2"/>
  <c r="K3266" i="2"/>
  <c r="K3588" i="2"/>
  <c r="K443" i="2"/>
  <c r="K2097" i="2"/>
  <c r="K4503" i="2"/>
  <c r="K5909" i="2"/>
  <c r="K4363" i="2"/>
  <c r="K2502" i="2"/>
  <c r="K6484" i="2"/>
  <c r="K3902" i="2"/>
  <c r="K5514" i="2"/>
  <c r="K4790" i="2"/>
  <c r="K4156" i="2"/>
  <c r="K2247" i="2"/>
  <c r="K5005" i="2"/>
  <c r="K3228" i="2"/>
  <c r="K3922" i="2"/>
  <c r="K1430" i="2"/>
  <c r="K906" i="2"/>
  <c r="K920" i="2"/>
  <c r="K2124" i="2"/>
  <c r="K4669" i="2"/>
  <c r="K1339" i="2"/>
  <c r="K1592" i="2"/>
  <c r="K3065" i="2"/>
  <c r="K5007" i="2"/>
  <c r="K4756" i="2"/>
  <c r="K3702" i="2"/>
  <c r="K5499" i="2"/>
  <c r="K1159" i="2"/>
  <c r="K1992" i="2"/>
  <c r="K2140" i="2"/>
  <c r="K2834" i="2"/>
  <c r="K1461" i="2"/>
  <c r="K4846" i="2"/>
  <c r="K932" i="2"/>
  <c r="K2754" i="2"/>
  <c r="K3076" i="2"/>
  <c r="K649" i="2"/>
  <c r="K1619" i="2"/>
  <c r="K276" i="2"/>
  <c r="K2606" i="2"/>
  <c r="K1895" i="2"/>
  <c r="K5452" i="2"/>
  <c r="K1734" i="2"/>
  <c r="K1831" i="2"/>
  <c r="K6561" i="2"/>
  <c r="K1719" i="2"/>
  <c r="K3258" i="2"/>
  <c r="K3422" i="2"/>
  <c r="K1703" i="2"/>
  <c r="K1909" i="2"/>
  <c r="K353" i="2"/>
  <c r="K5287" i="2"/>
  <c r="K5652" i="2"/>
  <c r="K3158" i="2"/>
  <c r="K3032" i="2"/>
  <c r="K6908" i="2"/>
  <c r="K4057" i="2"/>
  <c r="K5177" i="2"/>
  <c r="K5129" i="2"/>
  <c r="K1975" i="2"/>
  <c r="K4515" i="2"/>
  <c r="K5349" i="2"/>
  <c r="K3999" i="2"/>
  <c r="K903" i="2"/>
  <c r="K1924" i="2"/>
  <c r="K5100" i="2"/>
  <c r="K5044" i="2"/>
  <c r="K4626" i="2"/>
  <c r="K5207" i="2"/>
  <c r="K1805" i="2"/>
  <c r="K4068" i="2"/>
  <c r="K4271" i="2"/>
  <c r="K7070" i="2"/>
  <c r="K4180" i="2"/>
  <c r="K4100" i="2"/>
  <c r="K1096" i="2"/>
  <c r="K4747" i="2"/>
  <c r="K6690" i="2"/>
  <c r="K5186" i="2"/>
  <c r="K2631" i="2"/>
  <c r="K2588" i="2"/>
  <c r="K394" i="2"/>
  <c r="K5385" i="2"/>
  <c r="K181" i="2"/>
  <c r="K5515" i="2"/>
  <c r="K5983" i="2"/>
  <c r="K7132" i="2"/>
  <c r="K2432" i="2"/>
  <c r="K3115" i="2"/>
  <c r="K940" i="2"/>
  <c r="K835" i="2"/>
  <c r="K6429" i="2"/>
  <c r="K5963" i="2"/>
  <c r="K5465" i="2"/>
  <c r="K3408" i="2"/>
  <c r="K2880" i="2"/>
  <c r="K3563" i="2"/>
  <c r="K2744" i="2"/>
  <c r="K1692" i="2"/>
  <c r="K6295" i="2"/>
  <c r="K2640" i="2"/>
  <c r="K1735" i="2"/>
  <c r="K4011" i="2"/>
  <c r="K5406" i="2"/>
  <c r="K4125" i="2"/>
  <c r="K2413" i="2"/>
  <c r="K2545" i="2"/>
  <c r="K4987" i="2"/>
  <c r="K3133" i="2"/>
  <c r="K437" i="2"/>
  <c r="K1104" i="2"/>
  <c r="K2866" i="2"/>
  <c r="K2725" i="2"/>
  <c r="K2211" i="2"/>
  <c r="K984" i="2"/>
  <c r="K1060" i="2"/>
  <c r="K833" i="2"/>
  <c r="K2184" i="2"/>
  <c r="K2188" i="2"/>
  <c r="K2882" i="2"/>
  <c r="K1509" i="2"/>
  <c r="K1274" i="2"/>
  <c r="K4925" i="2"/>
  <c r="K3204" i="2"/>
  <c r="K2081" i="2"/>
  <c r="K7041" i="2"/>
  <c r="K3493" i="2"/>
  <c r="K1773" i="2"/>
  <c r="K4597" i="2"/>
  <c r="K6468" i="2"/>
  <c r="K6968" i="2"/>
  <c r="K5388" i="2"/>
  <c r="K4644" i="2"/>
  <c r="K5246" i="2"/>
  <c r="K6253" i="2"/>
  <c r="K2646" i="2"/>
  <c r="K5717" i="2"/>
  <c r="K110" i="2"/>
  <c r="K5807" i="2"/>
  <c r="K6385" i="2"/>
  <c r="K4297" i="2"/>
  <c r="K5989" i="2"/>
  <c r="K2357" i="2"/>
  <c r="K5046" i="2"/>
  <c r="K6397" i="2"/>
  <c r="K5911" i="2"/>
  <c r="K1869" i="2"/>
  <c r="K2792" i="2"/>
  <c r="K4325" i="2"/>
  <c r="K5149" i="2"/>
  <c r="K3439" i="2"/>
  <c r="K4356" i="2"/>
  <c r="K5986" i="2"/>
  <c r="K6833" i="2"/>
  <c r="K6667" i="2"/>
  <c r="K4071" i="2"/>
  <c r="K3327" i="2"/>
  <c r="K7019" i="2"/>
  <c r="K2159" i="2"/>
  <c r="K3383" i="2"/>
  <c r="K6805" i="2"/>
  <c r="K2328" i="2"/>
  <c r="K6039" i="2"/>
  <c r="K3735" i="2"/>
  <c r="K3666" i="2"/>
  <c r="K1202" i="2"/>
  <c r="K3024" i="2"/>
  <c r="K4410" i="2"/>
  <c r="K2119" i="2"/>
  <c r="K1835" i="2"/>
  <c r="K212" i="2"/>
  <c r="K5171" i="2"/>
  <c r="K4290" i="2"/>
  <c r="K5003" i="2"/>
  <c r="K6218" i="2"/>
  <c r="K4079" i="2"/>
  <c r="K2887" i="2"/>
  <c r="K2603" i="2"/>
  <c r="K2388" i="2"/>
  <c r="K1529" i="2"/>
  <c r="K5242" i="2"/>
  <c r="K2647" i="2"/>
  <c r="K5727" i="2"/>
  <c r="K4975" i="2"/>
  <c r="K775" i="2"/>
  <c r="K3051" i="2"/>
  <c r="K2469" i="2"/>
  <c r="K3859" i="2"/>
  <c r="K6410" i="2"/>
  <c r="K2128" i="2"/>
  <c r="K3568" i="2"/>
  <c r="K3280" i="2"/>
  <c r="K1223" i="2"/>
  <c r="K3410" i="2"/>
  <c r="K1919" i="2"/>
  <c r="K3140" i="2"/>
  <c r="K4475" i="2"/>
  <c r="K3947" i="2"/>
  <c r="K1772" i="2"/>
  <c r="K1381" i="2"/>
  <c r="K1107" i="2"/>
  <c r="K1701" i="2"/>
  <c r="K4170" i="2"/>
  <c r="K1678" i="2"/>
  <c r="K1675" i="2"/>
  <c r="K331" i="2"/>
  <c r="K1103" i="2"/>
  <c r="K3995" i="2"/>
  <c r="K2370" i="2"/>
  <c r="K997" i="2"/>
  <c r="K762" i="2"/>
  <c r="K5427" i="2"/>
  <c r="K2692" i="2"/>
  <c r="K1138" i="2"/>
  <c r="K6123" i="2"/>
  <c r="K6380" i="2"/>
  <c r="K7155" i="2"/>
  <c r="K5595" i="2"/>
  <c r="K5175" i="2"/>
  <c r="K6922" i="2"/>
  <c r="K3686" i="2"/>
  <c r="K879" i="2"/>
  <c r="K6850" i="2"/>
  <c r="K2960" i="2"/>
  <c r="K6902" i="2"/>
  <c r="K6453" i="2"/>
  <c r="K4641" i="2"/>
  <c r="K5165" i="2"/>
  <c r="K4453" i="2"/>
  <c r="K3179" i="2"/>
  <c r="K6050" i="2"/>
  <c r="K6191" i="2"/>
  <c r="K6226" i="2"/>
  <c r="K6154" i="2"/>
  <c r="K5028" i="2"/>
  <c r="K4165" i="2"/>
  <c r="K5851" i="2"/>
  <c r="K4244" i="2"/>
  <c r="K2519" i="2"/>
  <c r="K2749" i="2"/>
  <c r="K5474" i="2"/>
  <c r="K7081" i="2"/>
  <c r="K3047" i="2"/>
  <c r="K5237" i="2"/>
  <c r="K5209" i="2"/>
  <c r="K1647" i="2"/>
  <c r="K5285" i="2"/>
  <c r="K5578" i="2"/>
  <c r="K2783" i="2"/>
  <c r="K3910" i="2"/>
  <c r="K5126" i="2"/>
  <c r="K2194" i="2"/>
  <c r="K5271" i="2"/>
  <c r="K2512" i="2"/>
  <c r="K5190" i="2"/>
  <c r="K1607" i="2"/>
  <c r="K3794" i="2"/>
  <c r="K2058" i="2"/>
  <c r="K3093" i="2"/>
  <c r="K1687" i="2"/>
  <c r="K4922" i="2"/>
  <c r="K3271" i="2"/>
  <c r="K2294" i="2"/>
  <c r="K2091" i="2"/>
  <c r="K2659" i="2"/>
  <c r="K2298" i="2"/>
  <c r="K2135" i="2"/>
  <c r="K4239" i="2"/>
  <c r="K3951" i="2"/>
  <c r="K2742" i="2"/>
  <c r="K2450" i="2"/>
  <c r="K2324" i="2"/>
  <c r="K1811" i="2"/>
  <c r="K3543" i="2"/>
  <c r="K2583" i="2"/>
  <c r="K5135" i="2"/>
  <c r="K4278" i="2"/>
  <c r="K711" i="2"/>
  <c r="K2898" i="2"/>
  <c r="K1197" i="2"/>
  <c r="K3411" i="2"/>
  <c r="K3152" i="2"/>
  <c r="K2752" i="2"/>
  <c r="K3435" i="2"/>
  <c r="K1663" i="2"/>
  <c r="K1180" i="2"/>
  <c r="K1482" i="2"/>
  <c r="K2964" i="2"/>
  <c r="K3658" i="2"/>
  <c r="K1166" i="2"/>
  <c r="K1163" i="2"/>
  <c r="K537" i="2"/>
  <c r="K1782" i="2"/>
  <c r="K3483" i="2"/>
  <c r="K1858" i="2"/>
  <c r="K485" i="2"/>
  <c r="K251" i="2"/>
  <c r="K2168" i="2"/>
  <c r="K2180" i="2"/>
  <c r="K2874" i="2"/>
  <c r="K1501" i="2"/>
  <c r="K1266" i="2"/>
  <c r="K5756" i="2"/>
  <c r="K2449" i="2"/>
  <c r="K5556" i="2"/>
  <c r="K6153" i="2"/>
  <c r="K4431" i="2"/>
  <c r="K4980" i="2"/>
  <c r="K6739" i="2"/>
  <c r="K4571" i="2"/>
  <c r="K5740" i="2"/>
  <c r="K6631" i="2"/>
  <c r="K4981" i="2"/>
  <c r="K2334" i="2"/>
  <c r="K5070" i="2"/>
  <c r="K855" i="2"/>
  <c r="K6391" i="2"/>
  <c r="K6762" i="2"/>
  <c r="K6357" i="2"/>
  <c r="K4653" i="2"/>
  <c r="K5324" i="2"/>
  <c r="K2706" i="2"/>
  <c r="K4471" i="2"/>
  <c r="K5679" i="2"/>
  <c r="K5202" i="2"/>
  <c r="K4518" i="2"/>
  <c r="K2681" i="2"/>
  <c r="K3141" i="2"/>
  <c r="K999" i="2"/>
  <c r="K5651" i="2"/>
  <c r="K1495" i="2"/>
  <c r="K330" i="2"/>
  <c r="K4962" i="2"/>
  <c r="K5334" i="2"/>
  <c r="K4332" i="2"/>
  <c r="K3120" i="2"/>
  <c r="K623" i="2"/>
  <c r="K4773" i="2"/>
  <c r="K3151" i="2"/>
  <c r="K2271" i="2"/>
  <c r="K6229" i="2"/>
  <c r="K3343" i="2"/>
  <c r="K1440" i="2"/>
  <c r="K4247" i="2"/>
  <c r="K2886" i="2"/>
  <c r="K3312" i="2"/>
  <c r="K4662" i="2"/>
  <c r="K3198" i="2"/>
  <c r="K3282" i="2"/>
  <c r="K1614" i="2"/>
  <c r="K1748" i="2"/>
  <c r="K3192" i="2"/>
  <c r="K1175" i="2"/>
  <c r="K5638" i="2"/>
  <c r="K5486" i="2"/>
  <c r="K5834" i="2"/>
  <c r="K1888" i="2"/>
  <c r="K3082" i="2"/>
  <c r="K648" i="2"/>
  <c r="K5214" i="2"/>
  <c r="K1623" i="2"/>
  <c r="K3351" i="2"/>
  <c r="K3318" i="2"/>
  <c r="K5908" i="2"/>
  <c r="K1938" i="2"/>
  <c r="K1410" i="2"/>
  <c r="K2234" i="2"/>
  <c r="K2927" i="2"/>
  <c r="K1990" i="2"/>
  <c r="K4111" i="2"/>
  <c r="K3766" i="2"/>
  <c r="K5507" i="2"/>
  <c r="K2386" i="2"/>
  <c r="K996" i="2"/>
  <c r="K179" i="2"/>
  <c r="K6932" i="2"/>
  <c r="K4719" i="2"/>
  <c r="K647" i="2"/>
  <c r="K2923" i="2"/>
  <c r="K3860" i="2"/>
  <c r="K3347" i="2"/>
  <c r="K970" i="2"/>
  <c r="K2452" i="2"/>
  <c r="K3146" i="2"/>
  <c r="K654" i="2"/>
  <c r="K3" i="2"/>
  <c r="K5156" i="2"/>
  <c r="K3229" i="2"/>
  <c r="K2971" i="2"/>
  <c r="K1744" i="2"/>
  <c r="K1820" i="2"/>
  <c r="K1593" i="2"/>
  <c r="K1087" i="2"/>
  <c r="K3987" i="2"/>
  <c r="K6915" i="2"/>
  <c r="K5396" i="2"/>
  <c r="K5546" i="2"/>
  <c r="K5108" i="2"/>
  <c r="K2037" i="2"/>
  <c r="K7146" i="2"/>
  <c r="K1973" i="2"/>
  <c r="K6761" i="2"/>
  <c r="K6765" i="2"/>
  <c r="K2086" i="2"/>
  <c r="K3333" i="2"/>
  <c r="K3534" i="2"/>
  <c r="K5118" i="2"/>
  <c r="K6178" i="2"/>
  <c r="K3905" i="2"/>
  <c r="K4405" i="2"/>
  <c r="K6179" i="2"/>
  <c r="K5713" i="2"/>
  <c r="K6155" i="2"/>
  <c r="K1686" i="2"/>
  <c r="K6060" i="2"/>
  <c r="K7075" i="2"/>
  <c r="K3494" i="2"/>
  <c r="K3791" i="2"/>
  <c r="K2117" i="2"/>
  <c r="K2966" i="2"/>
  <c r="K2766" i="2"/>
  <c r="K1926" i="2"/>
  <c r="K6003" i="2"/>
  <c r="K4407" i="2"/>
  <c r="K7091" i="2"/>
  <c r="K6251" i="2"/>
  <c r="K3679" i="2"/>
  <c r="K3916" i="2"/>
  <c r="K6299" i="2"/>
  <c r="K5366" i="2"/>
  <c r="K4213" i="2"/>
  <c r="K5205" i="2"/>
  <c r="K4534" i="2"/>
  <c r="K3107" i="2"/>
  <c r="K3359" i="2"/>
  <c r="K2374" i="2"/>
  <c r="K4286" i="2"/>
  <c r="K4150" i="2"/>
  <c r="K4493" i="2"/>
  <c r="K608" i="2"/>
  <c r="K685" i="2"/>
  <c r="K827" i="2"/>
  <c r="K4230" i="2"/>
  <c r="K663" i="2"/>
  <c r="K5054" i="2"/>
  <c r="K5701" i="2"/>
  <c r="K4910" i="2"/>
  <c r="K1376" i="2"/>
  <c r="K6626" i="2"/>
  <c r="K925" i="2"/>
  <c r="K4678" i="2"/>
  <c r="K3565" i="2"/>
  <c r="K5566" i="2"/>
  <c r="K6149" i="2"/>
  <c r="K1423" i="2"/>
  <c r="K1824" i="2"/>
  <c r="K1217" i="2"/>
  <c r="K6157" i="2"/>
  <c r="K5134" i="2"/>
  <c r="K4013" i="2"/>
  <c r="K6684" i="2"/>
  <c r="K3254" i="2"/>
  <c r="K2248" i="2"/>
  <c r="K918" i="2"/>
  <c r="K962" i="2"/>
  <c r="K713" i="2"/>
  <c r="K3983" i="2"/>
  <c r="K3727" i="2"/>
  <c r="K2614" i="2"/>
  <c r="K2322" i="2"/>
  <c r="K4131" i="2"/>
  <c r="K3770" i="2"/>
  <c r="K481" i="2"/>
  <c r="K1940" i="2"/>
  <c r="K2634" i="2"/>
  <c r="K1261" i="2"/>
  <c r="K1026" i="2"/>
  <c r="K2205" i="2"/>
  <c r="K2459" i="2"/>
  <c r="K1232" i="2"/>
  <c r="K1308" i="2"/>
  <c r="K1081" i="2"/>
  <c r="K1774" i="2"/>
  <c r="K3475" i="2"/>
  <c r="K4724" i="2"/>
  <c r="K2928" i="2"/>
  <c r="K2185" i="2"/>
  <c r="K5534" i="2"/>
  <c r="K5755" i="2"/>
  <c r="K5931" i="2"/>
  <c r="K6291" i="2"/>
  <c r="K5228" i="2"/>
  <c r="K5813" i="2"/>
  <c r="K5423" i="2"/>
  <c r="K5018" i="2"/>
  <c r="K5914" i="2"/>
  <c r="K3640" i="2"/>
  <c r="K3697" i="2"/>
  <c r="K3701" i="2"/>
  <c r="K7076" i="2"/>
  <c r="K6971" i="2"/>
  <c r="K4995" i="2"/>
  <c r="K1883" i="2"/>
  <c r="K2093" i="2"/>
  <c r="K3517" i="2"/>
  <c r="K1756" i="2"/>
  <c r="K2541" i="2"/>
  <c r="K1982" i="2"/>
  <c r="K774" i="2"/>
  <c r="K4812" i="2"/>
  <c r="K1167" i="2"/>
  <c r="K1168" i="2"/>
  <c r="K6021" i="2"/>
  <c r="K898" i="2"/>
  <c r="K3749" i="2"/>
  <c r="K238" i="2"/>
  <c r="K3724" i="2"/>
  <c r="K902" i="2"/>
  <c r="K2197" i="2"/>
  <c r="K1850" i="2"/>
  <c r="K1812" i="2"/>
  <c r="K1073" i="2"/>
  <c r="K2831" i="2"/>
  <c r="K886" i="2"/>
  <c r="K3011" i="2"/>
  <c r="K3482" i="2"/>
  <c r="K595" i="2"/>
  <c r="K1407" i="2"/>
  <c r="K4067" i="2"/>
  <c r="K2442" i="2"/>
  <c r="K1069" i="2"/>
  <c r="K834" i="2"/>
  <c r="K3807" i="2"/>
  <c r="K1821" i="2"/>
  <c r="K2267" i="2"/>
  <c r="K1040" i="2"/>
  <c r="K1116" i="2"/>
  <c r="K889" i="2"/>
  <c r="K3861" i="2"/>
  <c r="K3283" i="2"/>
  <c r="K1658" i="2"/>
  <c r="K285" i="2"/>
  <c r="K1905" i="2"/>
  <c r="K6403" i="2"/>
  <c r="K2674" i="2"/>
  <c r="K1893" i="2"/>
  <c r="K1305" i="2"/>
  <c r="K1545" i="2"/>
  <c r="K5491" i="2"/>
  <c r="K2708" i="2"/>
  <c r="K3402" i="2"/>
  <c r="K910" i="2"/>
  <c r="K907" i="2"/>
  <c r="K282" i="2"/>
  <c r="K3741" i="2"/>
  <c r="K3227" i="2"/>
  <c r="K1602" i="2"/>
  <c r="K230" i="2"/>
  <c r="K1849" i="2"/>
  <c r="K2111" i="2"/>
  <c r="K4243" i="2"/>
  <c r="K2618" i="2"/>
  <c r="K1245" i="2"/>
  <c r="K1010" i="2"/>
  <c r="K5182" i="2"/>
  <c r="K3979" i="2"/>
  <c r="K4078" i="2"/>
  <c r="K2988" i="2"/>
  <c r="K650" i="2"/>
  <c r="K3438" i="2"/>
  <c r="K3668" i="2"/>
  <c r="K1891" i="2"/>
  <c r="K664" i="2"/>
  <c r="K740" i="2"/>
  <c r="K523" i="2"/>
  <c r="K1871" i="2"/>
  <c r="K4187" i="2"/>
  <c r="K2562" i="2"/>
  <c r="K1189" i="2"/>
  <c r="K954" i="2"/>
  <c r="K6195" i="2"/>
  <c r="K2884" i="2"/>
  <c r="K3578" i="2"/>
  <c r="K1086" i="2"/>
  <c r="K1083" i="2"/>
  <c r="K457" i="2"/>
  <c r="K3453" i="2"/>
  <c r="K554" i="2"/>
  <c r="K568" i="2"/>
  <c r="K1098" i="2"/>
  <c r="K4959" i="2"/>
  <c r="K1957" i="2"/>
  <c r="K2339" i="2"/>
  <c r="K1112" i="2"/>
  <c r="K1188" i="2"/>
  <c r="K961" i="2"/>
  <c r="K2696" i="2"/>
  <c r="K2316" i="2"/>
  <c r="K3010" i="2"/>
  <c r="K1637" i="2"/>
  <c r="K1402" i="2"/>
  <c r="K5437" i="2"/>
  <c r="K3332" i="2"/>
  <c r="K4026" i="2"/>
  <c r="K1534" i="2"/>
  <c r="K1531" i="2"/>
  <c r="K188" i="2"/>
  <c r="K1910" i="2"/>
  <c r="K1395" i="2"/>
  <c r="K1898" i="2"/>
  <c r="K1171" i="2"/>
  <c r="K545" i="2"/>
  <c r="K3877" i="2"/>
  <c r="K3299" i="2"/>
  <c r="K1674" i="2"/>
  <c r="K301" i="2"/>
  <c r="K1921" i="2"/>
  <c r="K5197" i="2"/>
  <c r="K3276" i="2"/>
  <c r="K3970" i="2"/>
  <c r="K1478" i="2"/>
  <c r="K1475" i="2"/>
  <c r="K2325" i="2"/>
  <c r="K2515" i="2"/>
  <c r="K1288" i="2"/>
  <c r="K1364" i="2"/>
  <c r="K1137" i="2"/>
  <c r="K2120" i="2"/>
  <c r="K1206" i="2"/>
  <c r="K3331" i="2"/>
  <c r="K1213" i="2"/>
  <c r="K2891" i="2"/>
  <c r="K1664" i="2"/>
  <c r="K1740" i="2"/>
  <c r="K1513" i="2"/>
  <c r="K5363" i="2"/>
  <c r="K2676" i="2"/>
  <c r="K3370" i="2"/>
  <c r="K878" i="2"/>
  <c r="K3618" i="2"/>
  <c r="K176" i="2"/>
  <c r="K3580" i="2"/>
  <c r="K1803" i="2"/>
  <c r="K576" i="2"/>
  <c r="K652" i="2"/>
  <c r="K435" i="2"/>
  <c r="K767" i="2"/>
  <c r="K3907" i="2"/>
  <c r="K2282" i="2"/>
  <c r="K1378" i="2"/>
  <c r="K678" i="2"/>
  <c r="K637" i="2"/>
  <c r="K4235" i="2"/>
  <c r="K2610" i="2"/>
  <c r="K1237" i="2"/>
  <c r="K1002" i="2"/>
  <c r="K3503" i="2"/>
  <c r="K1765" i="2"/>
  <c r="K2243" i="2"/>
  <c r="K1016" i="2"/>
  <c r="K1757" i="2"/>
  <c r="K857" i="2"/>
  <c r="K2557" i="2"/>
  <c r="K2635" i="2"/>
  <c r="K1408" i="2"/>
  <c r="K1484" i="2"/>
  <c r="K1257" i="2"/>
  <c r="K4339" i="2"/>
  <c r="K2420" i="2"/>
  <c r="K3114" i="2"/>
  <c r="K1037" i="2"/>
  <c r="K2594" i="2"/>
  <c r="K1405" i="2"/>
  <c r="K2812" i="2"/>
  <c r="K3506" i="2"/>
  <c r="K1014" i="2"/>
  <c r="K1011" i="2"/>
  <c r="K385" i="2"/>
  <c r="K3557" i="2"/>
  <c r="K3139" i="2"/>
  <c r="K1912" i="2"/>
  <c r="K6093" i="2"/>
  <c r="K1699" i="2"/>
  <c r="K400" i="2"/>
  <c r="K3531" i="2"/>
  <c r="K1906" i="2"/>
  <c r="K533" i="2"/>
  <c r="K298" i="2"/>
  <c r="K5373" i="2"/>
  <c r="K3316" i="2"/>
  <c r="K4010" i="2"/>
  <c r="K1518" i="2"/>
  <c r="K3707" i="2"/>
  <c r="K2330" i="2"/>
  <c r="K973" i="2"/>
  <c r="K738" i="2"/>
  <c r="K1743" i="2"/>
  <c r="K4155" i="2"/>
  <c r="K2530" i="2"/>
  <c r="K1157" i="2"/>
  <c r="K922" i="2"/>
  <c r="K3443" i="2"/>
  <c r="K795" i="2"/>
  <c r="K2650" i="2"/>
  <c r="K3748" i="2"/>
  <c r="K1220" i="2"/>
  <c r="K4874" i="2"/>
  <c r="K2397" i="2"/>
  <c r="K2555" i="2"/>
  <c r="K1328" i="2"/>
  <c r="K1404" i="2"/>
  <c r="K1177" i="2"/>
  <c r="K1553" i="2"/>
  <c r="K552" i="2"/>
  <c r="K299" i="2"/>
  <c r="K750" i="2"/>
  <c r="K747" i="2"/>
  <c r="K5571" i="2"/>
  <c r="K2732" i="2"/>
  <c r="K3426" i="2"/>
  <c r="K6318" i="2"/>
  <c r="K5895" i="2"/>
  <c r="K5838" i="2"/>
  <c r="K4993" i="2"/>
  <c r="K3767" i="2"/>
  <c r="K246" i="2"/>
  <c r="K4907" i="2"/>
  <c r="K2839" i="2"/>
  <c r="K6897" i="2"/>
  <c r="K2032" i="2"/>
  <c r="K1942" i="2"/>
  <c r="K3664" i="2"/>
  <c r="K5402" i="2"/>
  <c r="K1911" i="2"/>
  <c r="K5295" i="2"/>
  <c r="K3189" i="2"/>
  <c r="K1102" i="2"/>
  <c r="K5268" i="2"/>
  <c r="K3612" i="2"/>
  <c r="K1521" i="2"/>
  <c r="K3956" i="2"/>
  <c r="K2493" i="2"/>
  <c r="K2763" i="2"/>
  <c r="K4561" i="2"/>
  <c r="K3389" i="2"/>
  <c r="K2750" i="2"/>
  <c r="K3321" i="2"/>
  <c r="K2716" i="2"/>
  <c r="K4365" i="2"/>
  <c r="K5509" i="2"/>
  <c r="K715" i="2"/>
  <c r="K3747" i="2"/>
  <c r="K1572" i="2"/>
  <c r="K3212" i="2"/>
  <c r="K796" i="2"/>
  <c r="K3716" i="2"/>
  <c r="K1736" i="2"/>
  <c r="K1300" i="2"/>
  <c r="K571" i="2"/>
  <c r="K783" i="2"/>
  <c r="K1804" i="2"/>
  <c r="K3434" i="2"/>
  <c r="K1427" i="2"/>
  <c r="K84" i="2"/>
  <c r="K1974" i="2"/>
  <c r="K3555" i="2"/>
  <c r="K1930" i="2"/>
  <c r="K557" i="2"/>
  <c r="K322" i="2"/>
  <c r="K6221" i="2"/>
  <c r="K3532" i="2"/>
  <c r="K4226" i="2"/>
  <c r="K528" i="2"/>
  <c r="K1731" i="2"/>
  <c r="K2837" i="2"/>
  <c r="K2771" i="2"/>
  <c r="K1544" i="2"/>
  <c r="K1620" i="2"/>
  <c r="K1393" i="2"/>
  <c r="K4355" i="2"/>
  <c r="K1024" i="2"/>
  <c r="K2036" i="2"/>
  <c r="K1779" i="2"/>
  <c r="K1033" i="2"/>
  <c r="K2232" i="2"/>
  <c r="K2196" i="2"/>
  <c r="K2890" i="2"/>
  <c r="K1517" i="2"/>
  <c r="K1282" i="2"/>
  <c r="K6942" i="2"/>
  <c r="K2717" i="2"/>
  <c r="K2715" i="2"/>
  <c r="K1488" i="2"/>
  <c r="K1564" i="2"/>
  <c r="K1337" i="2"/>
  <c r="K2542" i="2"/>
  <c r="K3731" i="2"/>
  <c r="K2106" i="2"/>
  <c r="K733" i="2"/>
  <c r="K498" i="2"/>
  <c r="K5645" i="2"/>
  <c r="K1931" i="2"/>
  <c r="K1279" i="2"/>
  <c r="K1190" i="2"/>
  <c r="K139" i="2"/>
  <c r="K4733" i="2"/>
  <c r="K3156" i="2"/>
  <c r="K3850" i="2"/>
  <c r="K1358" i="2"/>
  <c r="K1355" i="2"/>
  <c r="K12" i="2"/>
  <c r="K2302" i="2"/>
  <c r="K3675" i="2"/>
  <c r="K2050" i="2"/>
  <c r="K677" i="2"/>
  <c r="K442" i="2"/>
  <c r="K2936" i="2"/>
  <c r="K2372" i="2"/>
  <c r="K3066" i="2"/>
  <c r="K6" i="2"/>
  <c r="K1458" i="2"/>
  <c r="K5178" i="2"/>
  <c r="K3516" i="2"/>
  <c r="K371" i="2"/>
  <c r="K1314" i="2"/>
  <c r="K586" i="2"/>
  <c r="K3182" i="2"/>
  <c r="K3604" i="2"/>
  <c r="K1827" i="2"/>
  <c r="K600" i="2"/>
  <c r="K676" i="2"/>
  <c r="K459" i="2"/>
  <c r="K1615" i="2"/>
  <c r="K4123" i="2"/>
  <c r="K2498" i="2"/>
  <c r="K1125" i="2"/>
  <c r="K890" i="2"/>
  <c r="K5939" i="2"/>
  <c r="K2820" i="2"/>
  <c r="K3514" i="2"/>
  <c r="K1022" i="2"/>
  <c r="K1019" i="2"/>
  <c r="K6569" i="2"/>
  <c r="K3325" i="2"/>
  <c r="K235" i="2"/>
  <c r="K1454" i="2"/>
  <c r="K11" i="2"/>
  <c r="K2853" i="2"/>
  <c r="K2787" i="2"/>
  <c r="K1560" i="2"/>
  <c r="K1636" i="2"/>
  <c r="K1409" i="2"/>
  <c r="K5699" i="2"/>
  <c r="K2764" i="2"/>
  <c r="K3458" i="2"/>
  <c r="K966" i="2"/>
  <c r="K963" i="2"/>
  <c r="K4206" i="2"/>
  <c r="K3780" i="2"/>
  <c r="K2003" i="2"/>
  <c r="K776" i="2"/>
  <c r="K852" i="2"/>
  <c r="K635" i="2"/>
  <c r="K1039" i="2"/>
  <c r="K278" i="2"/>
  <c r="K3754" i="2"/>
  <c r="K2045" i="2"/>
  <c r="K2379" i="2"/>
  <c r="K1152" i="2"/>
  <c r="K1228" i="2"/>
  <c r="K1001" i="2"/>
  <c r="K2104" i="2"/>
  <c r="K2164" i="2"/>
  <c r="K2858" i="2"/>
  <c r="K1860" i="2"/>
  <c r="K1570" i="2"/>
  <c r="K10" i="2"/>
  <c r="K3068" i="2"/>
  <c r="K3762" i="2"/>
  <c r="K1270" i="2"/>
  <c r="K1267" i="2"/>
  <c r="K641" i="2"/>
  <c r="K4069" i="2"/>
  <c r="K3395" i="2"/>
  <c r="K1770" i="2"/>
  <c r="K1596" i="2"/>
  <c r="K1118" i="2"/>
  <c r="K3723" i="2"/>
  <c r="K2098" i="2"/>
  <c r="K725" i="2"/>
  <c r="K490" i="2"/>
  <c r="K6141" i="2"/>
  <c r="K3508" i="2"/>
  <c r="K4202" i="2"/>
  <c r="K1710" i="2"/>
  <c r="K1964" i="2"/>
  <c r="K2148" i="2"/>
  <c r="K3924" i="2"/>
  <c r="K2123" i="2"/>
  <c r="K896" i="2"/>
  <c r="K972" i="2"/>
  <c r="K745" i="2"/>
  <c r="K2047" i="2"/>
  <c r="K4227" i="2"/>
  <c r="K2602" i="2"/>
  <c r="K836" i="2"/>
  <c r="K944" i="2"/>
  <c r="K425" i="2"/>
  <c r="K2300" i="2"/>
  <c r="K2994" i="2"/>
  <c r="K1621" i="2"/>
  <c r="K1386" i="2"/>
  <c r="K6346" i="2"/>
  <c r="K2533" i="2"/>
  <c r="K2627" i="2"/>
  <c r="K1400" i="2"/>
  <c r="K2686" i="2"/>
  <c r="K538" i="2"/>
  <c r="K820" i="2"/>
  <c r="K3019" i="2"/>
  <c r="K1792" i="2"/>
  <c r="K1868" i="2"/>
  <c r="K1641" i="2"/>
  <c r="K5875" i="2"/>
  <c r="K2804" i="2"/>
  <c r="K3498" i="2"/>
  <c r="K1006" i="2"/>
  <c r="K4130" i="2"/>
  <c r="K114" i="2"/>
  <c r="K461" i="2"/>
  <c r="K227" i="2"/>
  <c r="K2222" i="2"/>
  <c r="K3643" i="2"/>
  <c r="K2018" i="2"/>
  <c r="K645" i="2"/>
  <c r="K410" i="2"/>
  <c r="K1818" i="2"/>
  <c r="K232" i="2"/>
  <c r="K162" i="2"/>
  <c r="K1041" i="2"/>
  <c r="K708" i="2"/>
  <c r="K4526" i="2"/>
  <c r="K3820" i="2"/>
  <c r="K2043" i="2"/>
  <c r="K816" i="2"/>
  <c r="K892" i="2"/>
  <c r="K675" i="2"/>
  <c r="K697" i="2"/>
  <c r="K360" i="2"/>
  <c r="K2517" i="2"/>
  <c r="K1357" i="2"/>
  <c r="K1122" i="2"/>
  <c r="K2312" i="2"/>
  <c r="K2220" i="2"/>
  <c r="K2914" i="2"/>
  <c r="K7156" i="2"/>
  <c r="K4758" i="2"/>
  <c r="K6556" i="2"/>
  <c r="K2509" i="2"/>
  <c r="K791" i="2"/>
  <c r="K2487" i="2"/>
  <c r="K3171" i="2"/>
  <c r="K5732" i="2"/>
  <c r="K1399" i="2"/>
  <c r="K1959" i="2"/>
  <c r="K4225" i="2"/>
  <c r="K386" i="2"/>
  <c r="K3774" i="2"/>
  <c r="K3100" i="2"/>
  <c r="K2548" i="2"/>
  <c r="K4542" i="2"/>
  <c r="K3868" i="2"/>
  <c r="K1612" i="2"/>
  <c r="K6937" i="2"/>
  <c r="K4075" i="2"/>
  <c r="K2443" i="2"/>
  <c r="K5260" i="2"/>
  <c r="K2204" i="2"/>
  <c r="K1498" i="2"/>
  <c r="K7137" i="2"/>
  <c r="K4831" i="2"/>
  <c r="K3235" i="2"/>
  <c r="K514" i="2"/>
  <c r="K2700" i="2"/>
  <c r="K1411" i="2"/>
  <c r="K2963" i="2"/>
  <c r="K1224" i="2"/>
  <c r="K788" i="2"/>
  <c r="K60" i="2"/>
  <c r="K4117" i="2"/>
  <c r="K883" i="2"/>
  <c r="K1784" i="2"/>
  <c r="K915" i="2"/>
  <c r="K6872" i="2"/>
  <c r="K3365" i="2"/>
  <c r="K3043" i="2"/>
  <c r="K1816" i="2"/>
  <c r="K1892" i="2"/>
  <c r="K1665" i="2"/>
  <c r="K4292" i="2"/>
  <c r="K3020" i="2"/>
  <c r="K3714" i="2"/>
  <c r="K1222" i="2"/>
  <c r="K1219" i="2"/>
  <c r="K3703" i="2"/>
  <c r="K1813" i="2"/>
  <c r="K2259" i="2"/>
  <c r="K1032" i="2"/>
  <c r="K1108" i="2"/>
  <c r="K881" i="2"/>
  <c r="K2063" i="2"/>
  <c r="K1301" i="2"/>
  <c r="K2307" i="2"/>
  <c r="K748" i="2"/>
  <c r="K531" i="2"/>
  <c r="K1151" i="2"/>
  <c r="K4003" i="2"/>
  <c r="K2378" i="2"/>
  <c r="K1005" i="2"/>
  <c r="K770" i="2"/>
  <c r="K3119" i="2"/>
  <c r="K1693" i="2"/>
  <c r="K2203" i="2"/>
  <c r="K976" i="2"/>
  <c r="K1052" i="2"/>
  <c r="K825" i="2"/>
  <c r="K3733" i="2"/>
  <c r="K3219" i="2"/>
  <c r="K1594" i="2"/>
  <c r="K222" i="2"/>
  <c r="K1841" i="2"/>
  <c r="K6147" i="2"/>
  <c r="K2354" i="2"/>
  <c r="K3764" i="2"/>
  <c r="K1846" i="2"/>
  <c r="K1481" i="2"/>
  <c r="K5235" i="2"/>
  <c r="K2644" i="2"/>
  <c r="K3338" i="2"/>
  <c r="K846" i="2"/>
  <c r="K843" i="2"/>
  <c r="K218" i="2"/>
  <c r="K3613" i="2"/>
  <c r="K3163" i="2"/>
  <c r="K1538" i="2"/>
  <c r="K166" i="2"/>
  <c r="K1785" i="2"/>
  <c r="K1855" i="2"/>
  <c r="K4179" i="2"/>
  <c r="K2554" i="2"/>
  <c r="K1181" i="2"/>
  <c r="K946" i="2"/>
  <c r="K4654" i="2"/>
  <c r="K3787" i="2"/>
  <c r="K3054" i="2"/>
  <c r="K2412" i="2"/>
  <c r="K1929" i="2"/>
  <c r="K4477" i="2"/>
  <c r="K3092" i="2"/>
  <c r="K3786" i="2"/>
  <c r="K1294" i="2"/>
  <c r="K1291" i="2"/>
  <c r="K665" i="2"/>
  <c r="K2110" i="2"/>
  <c r="K3611" i="2"/>
  <c r="K1986" i="2"/>
  <c r="K613" i="2"/>
  <c r="K378" i="2"/>
  <c r="K2680" i="2"/>
  <c r="K2308" i="2"/>
  <c r="K3002" i="2"/>
  <c r="K1629" i="2"/>
  <c r="K1394" i="2"/>
  <c r="K3196" i="2"/>
  <c r="K52" i="2"/>
  <c r="K1697" i="2"/>
  <c r="K1034" i="2"/>
  <c r="K3935" i="2"/>
  <c r="K1829" i="2"/>
  <c r="K2275" i="2"/>
  <c r="K1048" i="2"/>
  <c r="K1124" i="2"/>
  <c r="K897" i="2"/>
  <c r="K2440" i="2"/>
  <c r="K2252" i="2"/>
  <c r="K2946" i="2"/>
  <c r="K1573" i="2"/>
  <c r="K1338" i="2"/>
  <c r="K5181" i="2"/>
  <c r="K3268" i="2"/>
  <c r="K3962" i="2"/>
  <c r="K1470" i="2"/>
  <c r="K1467" i="2"/>
  <c r="K124" i="2"/>
  <c r="K1726" i="2"/>
  <c r="K1203" i="2"/>
  <c r="K1706" i="2"/>
  <c r="K3644" i="2"/>
  <c r="K1867" i="2"/>
  <c r="K640" i="2"/>
  <c r="K716" i="2"/>
  <c r="K499" i="2"/>
  <c r="K1023" i="2"/>
  <c r="K3971" i="2"/>
  <c r="K2346" i="2"/>
  <c r="K939" i="2"/>
  <c r="K1126" i="2"/>
  <c r="K82" i="2"/>
  <c r="K2556" i="2"/>
  <c r="K3250" i="2"/>
  <c r="K758" i="2"/>
  <c r="K755" i="2"/>
  <c r="K4041" i="2"/>
  <c r="K3045" i="2"/>
  <c r="K2883" i="2"/>
  <c r="K1656" i="2"/>
  <c r="K4547" i="2"/>
  <c r="K27" i="2"/>
  <c r="K274" i="2"/>
  <c r="K3211" i="2"/>
  <c r="K1586" i="2"/>
  <c r="K214" i="2"/>
  <c r="K1833" i="2"/>
  <c r="K4212" i="2"/>
  <c r="K2996" i="2"/>
  <c r="K3690" i="2"/>
  <c r="K1198" i="2"/>
  <c r="K2235" i="2"/>
  <c r="K387" i="2"/>
  <c r="K3388" i="2"/>
  <c r="K4082" i="2"/>
  <c r="K1590" i="2"/>
  <c r="K1587" i="2"/>
  <c r="K244" i="2"/>
  <c r="K2478" i="2"/>
  <c r="K3715" i="2"/>
  <c r="K2090" i="2"/>
  <c r="K802" i="2"/>
  <c r="K1221" i="2"/>
  <c r="K3763" i="2"/>
  <c r="K4107" i="2"/>
  <c r="K2482" i="2"/>
  <c r="K1109" i="2"/>
  <c r="K874" i="2"/>
  <c r="K5110" i="2"/>
  <c r="K3908" i="2"/>
  <c r="K2115" i="2"/>
  <c r="K888" i="2"/>
  <c r="K3500" i="2"/>
  <c r="K355" i="2"/>
  <c r="K2301" i="2"/>
  <c r="K2507" i="2"/>
  <c r="K1280" i="2"/>
  <c r="K1356" i="2"/>
  <c r="K1129" i="2"/>
  <c r="K2616" i="2"/>
  <c r="K2292" i="2"/>
  <c r="K2986" i="2"/>
  <c r="K525" i="2"/>
  <c r="K2082" i="2"/>
  <c r="K177" i="2"/>
  <c r="K1796" i="2"/>
  <c r="K1569" i="2"/>
  <c r="K3549" i="2"/>
  <c r="K3131" i="2"/>
  <c r="K1904" i="2"/>
  <c r="K134" i="2"/>
  <c r="K1753" i="2"/>
  <c r="K445" i="2"/>
  <c r="K72" i="2"/>
  <c r="K412" i="2"/>
  <c r="K510" i="2"/>
  <c r="K1323" i="2"/>
  <c r="K5325" i="2"/>
  <c r="K3308" i="2"/>
  <c r="K4002" i="2"/>
  <c r="K1510" i="2"/>
  <c r="K1507" i="2"/>
  <c r="K3950" i="2"/>
  <c r="K504" i="2"/>
  <c r="K101" i="2"/>
  <c r="K271" i="2"/>
  <c r="K845" i="2"/>
  <c r="K610" i="2"/>
  <c r="K1231" i="2"/>
  <c r="K4027" i="2"/>
  <c r="K2937" i="2"/>
  <c r="K6222" i="2"/>
  <c r="K6685" i="2"/>
  <c r="K4882" i="2"/>
  <c r="K4246" i="2"/>
  <c r="K6022" i="2"/>
  <c r="K2757" i="2"/>
  <c r="K6210" i="2"/>
  <c r="K6236" i="2"/>
  <c r="K3095" i="2"/>
  <c r="K5023" i="2"/>
  <c r="K763" i="2"/>
  <c r="K887" i="2"/>
  <c r="K935" i="2"/>
  <c r="K1367" i="2"/>
  <c r="K2835" i="2"/>
  <c r="K6753" i="2"/>
  <c r="K1302" i="2"/>
  <c r="K1549" i="2"/>
  <c r="K864" i="2"/>
  <c r="K4851" i="2"/>
  <c r="K3057" i="2"/>
  <c r="K1077" i="2"/>
  <c r="K6682" i="2"/>
  <c r="K1525" i="2"/>
  <c r="K2925" i="2"/>
  <c r="K911" i="2"/>
  <c r="K1722" i="2"/>
  <c r="K2723" i="2"/>
  <c r="K1857" i="2"/>
  <c r="K1947" i="2"/>
  <c r="K899" i="2"/>
  <c r="K2451" i="2"/>
  <c r="K712" i="2"/>
  <c r="K1403" i="2"/>
  <c r="K4665" i="2"/>
  <c r="K3069" i="2"/>
  <c r="K1577" i="2"/>
  <c r="K942" i="2"/>
  <c r="K1290" i="2"/>
  <c r="K4490" i="2"/>
  <c r="K2341" i="2"/>
  <c r="K2531" i="2"/>
  <c r="K1304" i="2"/>
  <c r="K1380" i="2"/>
  <c r="K1153" i="2"/>
  <c r="K4675" i="2"/>
  <c r="K2508" i="2"/>
  <c r="K3202" i="2"/>
  <c r="K710" i="2"/>
  <c r="K59" i="2"/>
  <c r="K6205" i="2"/>
  <c r="K3524" i="2"/>
  <c r="K4218" i="2"/>
  <c r="K520" i="2"/>
  <c r="K1723" i="2"/>
  <c r="K379" i="2"/>
  <c r="K2494" i="2"/>
  <c r="K1100" i="2"/>
  <c r="K2730" i="2"/>
  <c r="K1363" i="2"/>
  <c r="K20" i="2"/>
  <c r="K1790" i="2"/>
  <c r="K3491" i="2"/>
  <c r="K1866" i="2"/>
  <c r="K493" i="2"/>
  <c r="K259" i="2"/>
  <c r="K5965" i="2"/>
  <c r="K3468" i="2"/>
  <c r="K4162" i="2"/>
  <c r="K1670" i="2"/>
  <c r="K1667" i="2"/>
  <c r="K6687" i="2"/>
  <c r="K2709" i="2"/>
  <c r="K2707" i="2"/>
  <c r="K1480" i="2"/>
  <c r="K1556" i="2"/>
  <c r="K1329" i="2"/>
  <c r="K2888" i="2"/>
  <c r="K704" i="2"/>
  <c r="K4035" i="2"/>
  <c r="K226" i="2"/>
  <c r="K969" i="2"/>
  <c r="K1976" i="2"/>
  <c r="K2132" i="2"/>
  <c r="K2826" i="2"/>
  <c r="K1453" i="2"/>
  <c r="K1218" i="2"/>
  <c r="K6693" i="2"/>
  <c r="K2589" i="2"/>
  <c r="K2651" i="2"/>
  <c r="K1424" i="2"/>
  <c r="K1500" i="2"/>
  <c r="K1273" i="2"/>
  <c r="K2286" i="2"/>
  <c r="K3667" i="2"/>
  <c r="K2042" i="2"/>
  <c r="K669" i="2"/>
  <c r="K434" i="2"/>
  <c r="K5389" i="2"/>
  <c r="K4210" i="2"/>
  <c r="K511" i="2"/>
  <c r="K46" i="2"/>
  <c r="K1417" i="2"/>
  <c r="K4979" i="2"/>
  <c r="K2580" i="2"/>
  <c r="K3274" i="2"/>
  <c r="K782" i="2"/>
  <c r="K779" i="2"/>
  <c r="K154" i="2"/>
  <c r="K3485" i="2"/>
  <c r="K3099" i="2"/>
  <c r="K1872" i="2"/>
  <c r="K102" i="2"/>
  <c r="K1721" i="2"/>
  <c r="K1599" i="2"/>
  <c r="K4115" i="2"/>
  <c r="K2490" i="2"/>
  <c r="K1117" i="2"/>
  <c r="K882" i="2"/>
  <c r="K4142" i="2"/>
  <c r="K3467" i="2"/>
  <c r="K5117" i="2"/>
  <c r="K3259" i="2"/>
  <c r="K522" i="2"/>
  <c r="K6269" i="2"/>
  <c r="K3540" i="2"/>
  <c r="K4234" i="2"/>
  <c r="K536" i="2"/>
  <c r="K1739" i="2"/>
  <c r="K395" i="2"/>
  <c r="K1359" i="2"/>
  <c r="K4059" i="2"/>
  <c r="K2434" i="2"/>
  <c r="K1061" i="2"/>
  <c r="K826" i="2"/>
  <c r="K5683" i="2"/>
  <c r="K2756" i="2"/>
  <c r="K3450" i="2"/>
  <c r="K958" i="2"/>
  <c r="K955" i="2"/>
  <c r="K4436" i="2"/>
  <c r="K3197" i="2"/>
  <c r="K1897" i="2"/>
  <c r="K1262" i="2"/>
  <c r="K3132" i="2"/>
  <c r="K3826" i="2"/>
  <c r="K1334" i="2"/>
  <c r="K1331" i="2"/>
  <c r="K705" i="2"/>
  <c r="K1718" i="2"/>
  <c r="K3459" i="2"/>
  <c r="K1834" i="2"/>
  <c r="K1633" i="2"/>
  <c r="K198" i="2"/>
  <c r="K223" i="2"/>
  <c r="K2044" i="2"/>
  <c r="K2738" i="2"/>
  <c r="K1365" i="2"/>
  <c r="K1130" i="2"/>
  <c r="K5471" i="2"/>
  <c r="K2021" i="2"/>
  <c r="K2371" i="2"/>
  <c r="K1144" i="2"/>
  <c r="K2781" i="2"/>
  <c r="K1369" i="2"/>
  <c r="K2685" i="2"/>
  <c r="K2699" i="2"/>
  <c r="K1472" i="2"/>
  <c r="K1548" i="2"/>
  <c r="K1321" i="2"/>
  <c r="K4595" i="2"/>
  <c r="K2484" i="2"/>
  <c r="K3178" i="2"/>
  <c r="K1101" i="2"/>
  <c r="K2658" i="2"/>
  <c r="K798" i="2"/>
  <c r="K2876" i="2"/>
  <c r="K3570" i="2"/>
  <c r="K1078" i="2"/>
  <c r="K1075" i="2"/>
  <c r="K449" i="2"/>
  <c r="K3685" i="2"/>
  <c r="K3203" i="2"/>
  <c r="K1578" i="2"/>
  <c r="K5622" i="2"/>
  <c r="K1020" i="2"/>
  <c r="K149" i="2"/>
  <c r="K3595" i="2"/>
  <c r="K1970" i="2"/>
  <c r="K597" i="2"/>
  <c r="K362" i="2"/>
  <c r="K5629" i="2"/>
  <c r="K3380" i="2"/>
  <c r="K4074" i="2"/>
  <c r="K1582" i="2"/>
  <c r="K3771" i="2"/>
  <c r="K2842" i="2"/>
  <c r="K3772" i="2"/>
  <c r="K1995" i="2"/>
  <c r="K768" i="2"/>
  <c r="K844" i="2"/>
  <c r="K627" i="2"/>
  <c r="K1535" i="2"/>
  <c r="K4099" i="2"/>
  <c r="K2474" i="2"/>
  <c r="K1451" i="2"/>
  <c r="K1638" i="2"/>
  <c r="K612" i="2"/>
  <c r="K1284" i="2"/>
  <c r="K6202" i="2"/>
  <c r="K2525" i="2"/>
  <c r="K2619" i="2"/>
  <c r="K1392" i="2"/>
  <c r="K1468" i="2"/>
  <c r="K1241" i="2"/>
  <c r="K211" i="2"/>
  <c r="K1064" i="2"/>
  <c r="K643" i="2"/>
  <c r="K814" i="2"/>
  <c r="K811" i="2"/>
  <c r="K5827" i="2"/>
  <c r="K2796" i="2"/>
  <c r="K3490" i="2"/>
  <c r="K998" i="2"/>
  <c r="K995" i="2"/>
  <c r="K5196" i="2"/>
  <c r="K566" i="2"/>
  <c r="K80" i="2"/>
  <c r="K1597" i="2"/>
  <c r="K333" i="2"/>
  <c r="K99" i="2"/>
  <c r="K1854" i="2"/>
  <c r="K3515" i="2"/>
  <c r="K6466" i="2"/>
  <c r="K5318" i="2"/>
  <c r="K5889" i="2"/>
  <c r="K5853" i="2"/>
  <c r="K5604" i="2"/>
  <c r="K4620" i="2"/>
  <c r="K2242" i="2"/>
  <c r="K2241" i="2"/>
  <c r="K4766" i="2"/>
  <c r="K2254" i="2"/>
  <c r="K694" i="2"/>
  <c r="K6162" i="2"/>
  <c r="K3023" i="2"/>
  <c r="K2902" i="2"/>
  <c r="K2822" i="2"/>
  <c r="K6293" i="2"/>
  <c r="K6373" i="2"/>
  <c r="K790" i="2"/>
  <c r="K3718" i="2"/>
  <c r="K4657" i="2"/>
  <c r="K118" i="2"/>
  <c r="K4166" i="2"/>
  <c r="K565" i="2"/>
  <c r="K5397" i="2"/>
  <c r="K4378" i="2"/>
  <c r="K1013" i="2"/>
  <c r="K3207" i="2"/>
  <c r="K4189" i="2"/>
  <c r="K4228" i="2"/>
  <c r="K2122" i="2"/>
  <c r="K1345" i="2"/>
  <c r="K3906" i="2"/>
  <c r="K4700" i="2"/>
  <c r="K1939" i="2"/>
  <c r="K1406" i="2"/>
  <c r="K891" i="2"/>
  <c r="K5599" i="2"/>
  <c r="K2684" i="2"/>
  <c r="K4164" i="2"/>
  <c r="K778" i="2"/>
  <c r="K4334" i="2"/>
  <c r="K3796" i="2"/>
  <c r="K2019" i="2"/>
  <c r="K792" i="2"/>
  <c r="K868" i="2"/>
  <c r="K651" i="2"/>
  <c r="K2383" i="2"/>
  <c r="K1996" i="2"/>
  <c r="K2690" i="2"/>
  <c r="K1317" i="2"/>
  <c r="K1082" i="2"/>
  <c r="K4276" i="2"/>
  <c r="K3012" i="2"/>
  <c r="K3706" i="2"/>
  <c r="K1214" i="2"/>
  <c r="K1211" i="2"/>
  <c r="K585" i="2"/>
  <c r="K3709" i="2"/>
  <c r="K1066" i="2"/>
  <c r="K1080" i="2"/>
  <c r="K851" i="2"/>
  <c r="K5460" i="2"/>
  <c r="K3237" i="2"/>
  <c r="K2979" i="2"/>
  <c r="K1752" i="2"/>
  <c r="K1828" i="2"/>
  <c r="K1601" i="2"/>
  <c r="K6467" i="2"/>
  <c r="K2956" i="2"/>
  <c r="K3650" i="2"/>
  <c r="K1158" i="2"/>
  <c r="K1155" i="2"/>
  <c r="K3039" i="2"/>
  <c r="K4060" i="2"/>
  <c r="K2195" i="2"/>
  <c r="K968" i="2"/>
  <c r="K1044" i="2"/>
  <c r="K817" i="2"/>
  <c r="K1807" i="2"/>
  <c r="K981" i="2"/>
  <c r="K1987" i="2"/>
  <c r="K684" i="2"/>
  <c r="K467" i="2"/>
  <c r="K895" i="2"/>
  <c r="K3939" i="2"/>
  <c r="K2314" i="2"/>
  <c r="K941" i="2"/>
  <c r="K706" i="2"/>
  <c r="K5326" i="2"/>
  <c r="K3940" i="2"/>
  <c r="K2139" i="2"/>
  <c r="K912" i="2"/>
  <c r="K988" i="2"/>
  <c r="K761" i="2"/>
  <c r="K3605" i="2"/>
  <c r="K3155" i="2"/>
  <c r="K1928" i="2"/>
  <c r="K158" i="2"/>
  <c r="K1777" i="2"/>
  <c r="K5891" i="2"/>
  <c r="K2162" i="2"/>
  <c r="K3572" i="2"/>
  <c r="K959" i="2"/>
  <c r="K905" i="2"/>
  <c r="K2687" i="2"/>
  <c r="K2068" i="2"/>
  <c r="K2762" i="2"/>
  <c r="K1389" i="2"/>
  <c r="K1154" i="2"/>
  <c r="K5506" i="2"/>
  <c r="K2461" i="2"/>
  <c r="K2587" i="2"/>
  <c r="K1360" i="2"/>
  <c r="K1436" i="2"/>
  <c r="K1209" i="2"/>
  <c r="K2102" i="2"/>
  <c r="K3603" i="2"/>
  <c r="K1978" i="2"/>
  <c r="K605" i="2"/>
  <c r="K370" i="2"/>
  <c r="K5133" i="2"/>
  <c r="K3890" i="2"/>
  <c r="K1902" i="2"/>
  <c r="K262" i="2"/>
  <c r="K1865" i="2"/>
  <c r="K4340" i="2"/>
  <c r="K3028" i="2"/>
  <c r="K3722" i="2"/>
  <c r="K1230" i="2"/>
  <c r="K1227" i="2"/>
  <c r="K601" i="2"/>
  <c r="K1966" i="2"/>
  <c r="K3547" i="2"/>
  <c r="K1922" i="2"/>
  <c r="K549" i="2"/>
  <c r="K314" i="2"/>
  <c r="K2424" i="2"/>
  <c r="K2244" i="2"/>
  <c r="K2938" i="2"/>
  <c r="K1565" i="2"/>
  <c r="K1330" i="2"/>
  <c r="K4032" i="2"/>
  <c r="K3004" i="2"/>
  <c r="K577" i="2"/>
  <c r="K5919" i="2"/>
  <c r="K2620" i="2"/>
  <c r="K3314" i="2"/>
  <c r="K822" i="2"/>
  <c r="K819" i="2"/>
  <c r="K6978" i="2"/>
  <c r="K3173" i="2"/>
  <c r="K2947" i="2"/>
  <c r="K1720" i="2"/>
  <c r="K6339" i="2"/>
  <c r="K1123" i="2"/>
  <c r="K2970" i="2"/>
  <c r="K3851" i="2"/>
  <c r="K2226" i="2"/>
  <c r="K853" i="2"/>
  <c r="K618" i="2"/>
  <c r="K3310" i="2"/>
  <c r="K3636" i="2"/>
  <c r="K1859" i="2"/>
  <c r="K632" i="2"/>
  <c r="K2476" i="2"/>
  <c r="K2040" i="2"/>
  <c r="K4036" i="2"/>
  <c r="K2187" i="2"/>
  <c r="K960" i="2"/>
  <c r="K1036" i="2"/>
  <c r="K809" i="2"/>
  <c r="K2303" i="2"/>
  <c r="K1972" i="2"/>
  <c r="K2666" i="2"/>
  <c r="K900" i="2"/>
  <c r="K1008" i="2"/>
  <c r="K553" i="2"/>
  <c r="K2364" i="2"/>
  <c r="K3058" i="2"/>
  <c r="K1685" i="2"/>
  <c r="K1450" i="2"/>
  <c r="K6175" i="2"/>
  <c r="K2661" i="2"/>
  <c r="K2691" i="2"/>
  <c r="K1464" i="2"/>
  <c r="K1999" i="2"/>
  <c r="K986" i="2"/>
  <c r="K388" i="2"/>
  <c r="K3083" i="2"/>
  <c r="K1856" i="2"/>
  <c r="K86" i="2"/>
  <c r="K1705" i="2"/>
  <c r="K6131" i="2"/>
  <c r="K2868" i="2"/>
  <c r="K3562" i="2"/>
  <c r="K1070" i="2"/>
  <c r="K4194" i="2"/>
  <c r="K186" i="2"/>
  <c r="K3260" i="2"/>
  <c r="K3954" i="2"/>
  <c r="K1462" i="2"/>
  <c r="K1459" i="2"/>
  <c r="K116" i="2"/>
  <c r="K2046" i="2"/>
  <c r="K3587" i="2"/>
  <c r="K1962" i="2"/>
  <c r="K290" i="2"/>
  <c r="K709" i="2"/>
  <c r="K196" i="2"/>
  <c r="K772" i="2"/>
  <c r="K5038" i="2"/>
  <c r="K3884" i="2"/>
  <c r="K2107" i="2"/>
  <c r="K880" i="2"/>
  <c r="K956" i="2"/>
  <c r="K729" i="2"/>
  <c r="K108" i="2"/>
  <c r="K424" i="2"/>
  <c r="K2174" i="2"/>
  <c r="K1421" i="2"/>
  <c r="K1186" i="2"/>
  <c r="K2568" i="2"/>
  <c r="K2284" i="2"/>
  <c r="K2978" i="2"/>
  <c r="K1605" i="2"/>
  <c r="K1370" i="2"/>
  <c r="K3157" i="2"/>
  <c r="K2751" i="2"/>
  <c r="K497" i="2"/>
  <c r="K137" i="2"/>
  <c r="K1668" i="2"/>
  <c r="K6254" i="2"/>
  <c r="K3293" i="2"/>
  <c r="K3003" i="2"/>
  <c r="K5074" i="2"/>
  <c r="K3350" i="2"/>
  <c r="K6751" i="2"/>
  <c r="K4109" i="2"/>
  <c r="K3445" i="2"/>
  <c r="K5330" i="2"/>
  <c r="K5791" i="2"/>
  <c r="K2746" i="2"/>
  <c r="K5398" i="2"/>
  <c r="K7062" i="2"/>
  <c r="K6212" i="2"/>
  <c r="K5870" i="2"/>
  <c r="K4461" i="2"/>
  <c r="K5085" i="2"/>
  <c r="K3062" i="2"/>
  <c r="K5269" i="2"/>
  <c r="K6459" i="2"/>
  <c r="K3660" i="2"/>
  <c r="K6027" i="2"/>
  <c r="K4677" i="2"/>
  <c r="K5187" i="2"/>
  <c r="K6475" i="2"/>
  <c r="K5115" i="2"/>
  <c r="K2745" i="2"/>
  <c r="K4373" i="2"/>
  <c r="K5563" i="2"/>
  <c r="K2395" i="2"/>
  <c r="K5529" i="2"/>
  <c r="K1696" i="2"/>
  <c r="K1496" i="2"/>
  <c r="K4941" i="2"/>
  <c r="K720" i="2"/>
  <c r="K3694" i="2"/>
  <c r="K3386" i="2"/>
  <c r="K989" i="2"/>
  <c r="K243" i="2"/>
  <c r="K4621" i="2"/>
  <c r="K3378" i="2"/>
  <c r="K3301" i="2"/>
  <c r="K1187" i="2"/>
  <c r="K1609" i="2"/>
  <c r="K5747" i="2"/>
  <c r="K2772" i="2"/>
  <c r="K3466" i="2"/>
  <c r="K974" i="2"/>
  <c r="K971" i="2"/>
  <c r="K345" i="2"/>
  <c r="K3869" i="2"/>
  <c r="K3291" i="2"/>
  <c r="K1666" i="2"/>
  <c r="K293" i="2"/>
  <c r="K1913" i="2"/>
  <c r="K2367" i="2"/>
  <c r="K1988" i="2"/>
  <c r="K2682" i="2"/>
  <c r="K1309" i="2"/>
  <c r="K1074" i="2"/>
  <c r="K2967" i="2"/>
  <c r="K1980" i="2"/>
  <c r="K4447" i="2"/>
  <c r="K2653" i="2"/>
  <c r="K714" i="2"/>
  <c r="K3822" i="2"/>
  <c r="K3732" i="2"/>
  <c r="K1955" i="2"/>
  <c r="K728" i="2"/>
  <c r="K804" i="2"/>
  <c r="K587" i="2"/>
  <c r="K2127" i="2"/>
  <c r="K1932" i="2"/>
  <c r="K2626" i="2"/>
  <c r="K1253" i="2"/>
  <c r="K1018" i="2"/>
  <c r="K6451" i="2"/>
  <c r="K2948" i="2"/>
  <c r="K3642" i="2"/>
  <c r="K1150" i="2"/>
  <c r="K1147" i="2"/>
  <c r="K521" i="2"/>
  <c r="K3581" i="2"/>
  <c r="K746" i="2"/>
  <c r="K760" i="2"/>
  <c r="K787" i="2"/>
  <c r="K6881" i="2"/>
  <c r="K3109" i="2"/>
  <c r="K2915" i="2"/>
  <c r="K1688" i="2"/>
  <c r="K1764" i="2"/>
  <c r="K1537" i="2"/>
  <c r="K6211" i="2"/>
  <c r="K2892" i="2"/>
  <c r="K3586" i="2"/>
  <c r="K1094" i="2"/>
  <c r="K1091" i="2"/>
  <c r="K5254" i="2"/>
  <c r="K3932" i="2"/>
  <c r="K2131" i="2"/>
  <c r="K904" i="2"/>
  <c r="K980" i="2"/>
  <c r="K753" i="2"/>
  <c r="K1551" i="2"/>
  <c r="K789" i="2"/>
  <c r="K1795" i="2"/>
  <c r="K1235" i="2"/>
  <c r="K609" i="2"/>
  <c r="K4005" i="2"/>
  <c r="K3363" i="2"/>
  <c r="K1738" i="2"/>
  <c r="K365" i="2"/>
  <c r="K131" i="2"/>
  <c r="K5453" i="2"/>
  <c r="K3340" i="2"/>
  <c r="K4034" i="2"/>
  <c r="K1542" i="2"/>
  <c r="K1539" i="2"/>
  <c r="K5322" i="2"/>
  <c r="K2453" i="2"/>
  <c r="K2579" i="2"/>
  <c r="K1352" i="2"/>
  <c r="K1428" i="2"/>
  <c r="K1201" i="2"/>
  <c r="K2376" i="2"/>
  <c r="K1398" i="2"/>
  <c r="K3523" i="2"/>
  <c r="K286" i="2"/>
  <c r="K841" i="2"/>
  <c r="K2431" i="2"/>
  <c r="K2004" i="2"/>
  <c r="K2698" i="2"/>
  <c r="K1325" i="2"/>
  <c r="K1090" i="2"/>
  <c r="K4362" i="2"/>
  <c r="K2333" i="2"/>
  <c r="K2523" i="2"/>
  <c r="K1296" i="2"/>
  <c r="K1372" i="2"/>
  <c r="K1145" i="2"/>
  <c r="K1918" i="2"/>
  <c r="K3539" i="2"/>
  <c r="K1914" i="2"/>
  <c r="K541" i="2"/>
  <c r="K306" i="2"/>
  <c r="K4877" i="2"/>
  <c r="K3698" i="2"/>
  <c r="K3941" i="2"/>
  <c r="K1532" i="2"/>
  <c r="K3915" i="2"/>
  <c r="K2290" i="2"/>
  <c r="K917" i="2"/>
  <c r="K682" i="2"/>
  <c r="K3566" i="2"/>
  <c r="K3700" i="2"/>
  <c r="K1923" i="2"/>
  <c r="K696" i="2"/>
  <c r="K2924" i="2"/>
  <c r="K3285" i="2"/>
  <c r="K2941" i="2"/>
  <c r="K2827" i="2"/>
  <c r="K1600" i="2"/>
  <c r="K1676" i="2"/>
  <c r="K1449" i="2"/>
  <c r="K5107" i="2"/>
  <c r="K2612" i="2"/>
  <c r="K3306" i="2"/>
  <c r="K1613" i="2"/>
  <c r="K3170" i="2"/>
  <c r="K245" i="2"/>
  <c r="K2940" i="2"/>
  <c r="K3634" i="2"/>
  <c r="K1142" i="2"/>
  <c r="K1139" i="2"/>
  <c r="K513" i="2"/>
  <c r="K3813" i="2"/>
  <c r="K3267" i="2"/>
  <c r="K1642" i="2"/>
  <c r="K3407" i="2"/>
  <c r="K1084" i="2"/>
  <c r="K277" i="2"/>
  <c r="K3659" i="2"/>
  <c r="K2034" i="2"/>
  <c r="K661" i="2"/>
  <c r="K426" i="2"/>
  <c r="K5885" i="2"/>
  <c r="K3444" i="2"/>
  <c r="K4138" i="2"/>
  <c r="K1646" i="2"/>
  <c r="K4219" i="2"/>
  <c r="K3955" i="2"/>
  <c r="K3836" i="2"/>
  <c r="K2059" i="2"/>
  <c r="K832" i="2"/>
  <c r="K908" i="2"/>
  <c r="K691" i="2"/>
  <c r="K1791" i="2"/>
  <c r="K4163" i="2"/>
  <c r="K2538" i="2"/>
  <c r="K1515" i="2"/>
  <c r="K1702" i="2"/>
  <c r="K31" i="2"/>
  <c r="K2236" i="2"/>
  <c r="K2930" i="2"/>
  <c r="K1557" i="2"/>
  <c r="K1322" i="2"/>
  <c r="K5002" i="2"/>
  <c r="K2405" i="2"/>
  <c r="K2563" i="2"/>
  <c r="K1336" i="2"/>
  <c r="K2430" i="2"/>
  <c r="K474" i="2"/>
  <c r="K1435" i="2"/>
  <c r="K875" i="2"/>
  <c r="K6083" i="2"/>
  <c r="K2860" i="2"/>
  <c r="K3554" i="2"/>
  <c r="K1062" i="2"/>
  <c r="K1059" i="2"/>
  <c r="K2261" i="2"/>
  <c r="K630" i="2"/>
  <c r="K208" i="2"/>
  <c r="K990" i="2"/>
  <c r="K397" i="2"/>
  <c r="K163" i="2"/>
  <c r="K2038" i="2"/>
  <c r="K3579" i="2"/>
  <c r="K1954" i="2"/>
  <c r="K581" i="2"/>
  <c r="K346" i="2"/>
  <c r="K1704" i="2"/>
  <c r="K168" i="2"/>
  <c r="K90" i="2"/>
  <c r="K785" i="2"/>
  <c r="K1771" i="2"/>
  <c r="K4014" i="2"/>
  <c r="K3756" i="2"/>
  <c r="K1979" i="2"/>
  <c r="K3943" i="2"/>
  <c r="K2446" i="2"/>
  <c r="K3111" i="2"/>
  <c r="K5650" i="2"/>
  <c r="K5781" i="2"/>
  <c r="K5189" i="2"/>
  <c r="K1900" i="2"/>
  <c r="K5422" i="2"/>
  <c r="K3758" i="2"/>
  <c r="K894" i="2"/>
  <c r="K5619" i="2"/>
  <c r="K3284" i="2"/>
  <c r="K140" i="2"/>
  <c r="K805" i="2"/>
  <c r="K3194" i="2"/>
  <c r="K1789" i="2"/>
  <c r="K4416" i="2"/>
  <c r="K1316" i="2"/>
  <c r="K3138" i="2"/>
  <c r="K3460" i="2"/>
  <c r="K315" i="2"/>
  <c r="K1299" i="2"/>
  <c r="K1802" i="2"/>
  <c r="K3404" i="2"/>
  <c r="K6549" i="2"/>
  <c r="K1492" i="2"/>
  <c r="K3843" i="2"/>
  <c r="K3875" i="2"/>
  <c r="K4782" i="2"/>
  <c r="K924" i="2"/>
  <c r="K1864" i="2"/>
  <c r="K1842" i="2"/>
  <c r="K4723" i="2"/>
  <c r="K67" i="2"/>
  <c r="K1808" i="2"/>
  <c r="K4051" i="2"/>
  <c r="K3630" i="2"/>
  <c r="K2108" i="2"/>
  <c r="K3904" i="2"/>
  <c r="K3677" i="2"/>
  <c r="K1714" i="2"/>
  <c r="K3124" i="2"/>
  <c r="K1234" i="2"/>
  <c r="K1651" i="2"/>
  <c r="K2154" i="2"/>
  <c r="K4171" i="2"/>
  <c r="K5694" i="2"/>
  <c r="K4004" i="2"/>
  <c r="K1344" i="2"/>
  <c r="K2356" i="2"/>
  <c r="K241" i="2"/>
  <c r="K947" i="2"/>
  <c r="K1848" i="2"/>
  <c r="K1387" i="2"/>
  <c r="K1574" i="2"/>
  <c r="K165" i="2"/>
  <c r="K1487" i="2"/>
  <c r="K858" i="2"/>
  <c r="K3236" i="2"/>
  <c r="K2491" i="2"/>
  <c r="K934" i="2"/>
  <c r="K931" i="2"/>
  <c r="K3648" i="2"/>
  <c r="K310" i="2"/>
  <c r="K340" i="2"/>
  <c r="K987" i="2"/>
  <c r="K270" i="2"/>
  <c r="K1889" i="2"/>
  <c r="K4245" i="2"/>
  <c r="K3451" i="2"/>
  <c r="K1826" i="2"/>
  <c r="K453" i="2"/>
  <c r="K219" i="2"/>
  <c r="K680" i="2"/>
  <c r="K302" i="2"/>
  <c r="K97" i="2"/>
  <c r="K361" i="2"/>
  <c r="K1643" i="2"/>
  <c r="K3262" i="2"/>
  <c r="K3628" i="2"/>
  <c r="K1851" i="2"/>
  <c r="K624" i="2"/>
  <c r="K700" i="2"/>
  <c r="K483" i="2"/>
  <c r="K337" i="2"/>
  <c r="K550" i="2"/>
  <c r="K1745" i="2"/>
  <c r="K1165" i="2"/>
  <c r="K930" i="2"/>
  <c r="K2511" i="2"/>
  <c r="K2028" i="2"/>
  <c r="K2722" i="2"/>
  <c r="K1349" i="2"/>
  <c r="K1114" i="2"/>
  <c r="K2660" i="2"/>
  <c r="K2778" i="2"/>
  <c r="K2670" i="2"/>
  <c r="K263" i="2"/>
  <c r="K4541" i="2"/>
  <c r="K295" i="2"/>
  <c r="K1576" i="2"/>
  <c r="K229" i="2"/>
  <c r="K164" i="2"/>
  <c r="K234" i="2"/>
  <c r="K1121" i="2"/>
  <c r="K526" i="2"/>
  <c r="K265" i="2"/>
  <c r="K1297" i="2"/>
  <c r="K502" i="2"/>
  <c r="K228" i="2"/>
  <c r="K4285" i="2"/>
  <c r="K287" i="2"/>
  <c r="K85" i="2"/>
  <c r="K254" i="2"/>
  <c r="K4275" i="2"/>
  <c r="K1661" i="2"/>
  <c r="K850" i="2"/>
  <c r="K3418" i="2"/>
  <c r="K508" i="2"/>
  <c r="K3379" i="2"/>
  <c r="K175" i="2"/>
  <c r="K731" i="2"/>
  <c r="K1448" i="2"/>
  <c r="K5273" i="2"/>
  <c r="K471" i="2"/>
  <c r="K463" i="2"/>
  <c r="K2030" i="2"/>
  <c r="K646" i="2"/>
  <c r="K194" i="2"/>
  <c r="K374" i="2"/>
  <c r="K689" i="2"/>
  <c r="K2495" i="2"/>
  <c r="K160" i="2"/>
  <c r="K3541" i="2"/>
  <c r="K1076" i="2"/>
  <c r="K2414" i="2"/>
  <c r="K126" i="2"/>
  <c r="K1681" i="2"/>
  <c r="K2394" i="2"/>
  <c r="K380" i="2"/>
  <c r="K561" i="2"/>
  <c r="K2926" i="2"/>
  <c r="K96" i="2"/>
  <c r="K3876" i="2"/>
  <c r="K1691" i="2"/>
  <c r="K3669" i="2"/>
  <c r="K948" i="2"/>
  <c r="K1313" i="2"/>
  <c r="K1882" i="2"/>
  <c r="K316" i="2"/>
  <c r="K616" i="2"/>
  <c r="K109" i="2"/>
  <c r="K92" i="2"/>
  <c r="K44" i="2"/>
  <c r="K2980" i="2"/>
  <c r="K414" i="2"/>
  <c r="K468" i="2"/>
  <c r="K2035" i="2"/>
  <c r="K580" i="2"/>
  <c r="K503" i="2"/>
  <c r="K4519" i="2"/>
  <c r="K3958" i="2"/>
  <c r="K5724" i="2"/>
  <c r="K5180" i="2"/>
  <c r="K1862" i="2"/>
  <c r="K2944" i="2"/>
  <c r="K1616" i="2"/>
  <c r="K3190" i="2"/>
  <c r="K5443" i="2"/>
  <c r="K477" i="2"/>
  <c r="K2740" i="2"/>
  <c r="K2260" i="2"/>
  <c r="K1628" i="2"/>
  <c r="K2170" i="2"/>
  <c r="K2251" i="2"/>
  <c r="K4989" i="2"/>
  <c r="K1419" i="2"/>
  <c r="K2114" i="2"/>
  <c r="K2436" i="2"/>
  <c r="K6365" i="2"/>
  <c r="K1162" i="2"/>
  <c r="K1176" i="2"/>
  <c r="K2380" i="2"/>
  <c r="K5693" i="2"/>
  <c r="K1595" i="2"/>
  <c r="K2218" i="2"/>
  <c r="K2851" i="2"/>
  <c r="K5955" i="2"/>
  <c r="K1027" i="2"/>
  <c r="K840" i="2"/>
  <c r="K469" i="2"/>
  <c r="K2862" i="2"/>
  <c r="K578" i="2"/>
  <c r="K784" i="2"/>
  <c r="K3027" i="2"/>
  <c r="K5379" i="2"/>
  <c r="K3403" i="2"/>
  <c r="K4861" i="2"/>
  <c r="K3195" i="2"/>
  <c r="K1088" i="2"/>
  <c r="K2100" i="2"/>
  <c r="K2291" i="2"/>
  <c r="K1514" i="2"/>
  <c r="K1528" i="2"/>
  <c r="K3147" i="2"/>
  <c r="K6387" i="2"/>
  <c r="K2171" i="2"/>
  <c r="K1526" i="2"/>
  <c r="K3651" i="2"/>
  <c r="K323" i="2"/>
  <c r="K810" i="2"/>
  <c r="K824" i="2"/>
  <c r="K1250" i="2"/>
  <c r="K1669" i="2"/>
  <c r="K625" i="2"/>
  <c r="K3421" i="2"/>
  <c r="K1689" i="2"/>
  <c r="K446" i="2"/>
  <c r="K3938" i="2"/>
  <c r="K1541" i="2"/>
  <c r="K1306" i="2"/>
  <c r="K2133" i="2"/>
  <c r="K2596" i="2"/>
  <c r="K588" i="2"/>
  <c r="K192" i="2"/>
  <c r="K1604" i="2"/>
  <c r="K6723" i="2"/>
  <c r="K3165" i="2"/>
  <c r="K2939" i="2"/>
  <c r="K1712" i="2"/>
  <c r="K1788" i="2"/>
  <c r="K1561" i="2"/>
  <c r="K756" i="2"/>
  <c r="K2990" i="2"/>
  <c r="K6323" i="2"/>
  <c r="K572" i="2"/>
  <c r="K1131" i="2"/>
  <c r="K4557" i="2"/>
  <c r="K3116" i="2"/>
  <c r="K3810" i="2"/>
  <c r="K1318" i="2"/>
  <c r="K1315" i="2"/>
  <c r="K2296" i="2"/>
  <c r="K185" i="2"/>
  <c r="K1627" i="2"/>
  <c r="K2788" i="2"/>
  <c r="K653" i="2"/>
  <c r="K418" i="2"/>
  <c r="K2942" i="2"/>
  <c r="K3835" i="2"/>
  <c r="K2210" i="2"/>
  <c r="K837" i="2"/>
  <c r="K602" i="2"/>
  <c r="K3354" i="2"/>
  <c r="K178" i="2"/>
  <c r="K530" i="2"/>
  <c r="K1438" i="2"/>
  <c r="K3108" i="2"/>
  <c r="K430" i="2"/>
  <c r="K1652" i="2"/>
  <c r="K2163" i="2"/>
  <c r="K207" i="2"/>
  <c r="K225" i="2"/>
  <c r="K18" i="2"/>
  <c r="K5309" i="2"/>
  <c r="K256" i="2"/>
  <c r="K593" i="2"/>
  <c r="K628" i="2"/>
  <c r="K106" i="2"/>
  <c r="K3044" i="2"/>
  <c r="K422" i="2"/>
  <c r="K3546" i="2"/>
  <c r="K1873" i="2"/>
  <c r="K3699" i="2"/>
  <c r="K849" i="2"/>
  <c r="K284" i="2"/>
  <c r="K926" i="2"/>
  <c r="K460" i="2"/>
  <c r="K1754" i="2"/>
  <c r="K300" i="2"/>
  <c r="K515" i="2"/>
  <c r="K1377" i="2"/>
  <c r="K2773" i="2"/>
  <c r="K606" i="2"/>
  <c r="K215" i="2"/>
  <c r="K3571" i="2"/>
  <c r="K135" i="2"/>
  <c r="K193" i="2"/>
  <c r="K500" i="2"/>
  <c r="K496" i="2"/>
  <c r="K2020" i="2"/>
  <c r="K294" i="2"/>
  <c r="K2522" i="2"/>
  <c r="K1169" i="2"/>
  <c r="K4122" i="2"/>
  <c r="K36" i="2"/>
  <c r="K28" i="2"/>
  <c r="K1021" i="2"/>
  <c r="K13" i="2"/>
  <c r="K432" i="2"/>
  <c r="K3827" i="2"/>
  <c r="K231" i="2"/>
  <c r="K1896" i="2"/>
  <c r="K913" i="2"/>
  <c r="K2586" i="2"/>
  <c r="K377" i="2"/>
  <c r="K617" i="2"/>
  <c r="K509" i="2"/>
  <c r="K121" i="2"/>
  <c r="K692" i="2"/>
  <c r="K391" i="2"/>
  <c r="K34" i="2"/>
  <c r="K25" i="2"/>
  <c r="K3674" i="2"/>
  <c r="K540" i="2"/>
  <c r="K2808" i="2"/>
  <c r="K808" i="2"/>
  <c r="K69" i="2"/>
  <c r="K638" i="2"/>
  <c r="K3393" i="2"/>
  <c r="K5539" i="2"/>
  <c r="K4973" i="2"/>
  <c r="K4421" i="2"/>
  <c r="K1452" i="2"/>
  <c r="K4885" i="2"/>
  <c r="K1810" i="2"/>
  <c r="K3394" i="2"/>
  <c r="K754" i="2"/>
  <c r="K3682" i="2"/>
  <c r="K3978" i="2"/>
  <c r="K2814" i="2"/>
  <c r="K570" i="2"/>
  <c r="K702" i="2"/>
  <c r="K873" i="2"/>
  <c r="K2213" i="2"/>
  <c r="K1089" i="2"/>
  <c r="K78" i="2"/>
  <c r="K4154" i="2"/>
  <c r="K2238" i="2"/>
  <c r="K673" i="2"/>
  <c r="K429" i="2"/>
  <c r="K4098" i="2"/>
  <c r="K2581" i="2"/>
  <c r="K1265" i="2"/>
  <c r="K1460" i="2"/>
  <c r="K2250" i="2"/>
  <c r="K3852" i="2"/>
  <c r="K707" i="2"/>
  <c r="K94" i="2"/>
  <c r="K3252" i="2"/>
  <c r="K2516" i="2"/>
  <c r="K6412" i="2"/>
  <c r="K1884" i="2"/>
  <c r="K2426" i="2"/>
  <c r="K3275" i="2"/>
  <c r="K2802" i="2"/>
  <c r="K2149" i="2"/>
  <c r="K1817" i="2"/>
  <c r="K341" i="2"/>
  <c r="K3818" i="2"/>
  <c r="K3452" i="2"/>
  <c r="K307" i="2"/>
  <c r="K866" i="2"/>
  <c r="K2546" i="2"/>
  <c r="K4012" i="2"/>
  <c r="K793" i="2"/>
  <c r="K1420" i="2"/>
  <c r="K3050" i="2"/>
  <c r="K2748" i="2"/>
  <c r="K321" i="2"/>
  <c r="K5837" i="2"/>
  <c r="K5581" i="2"/>
  <c r="K1571" i="2"/>
  <c r="K462" i="2"/>
  <c r="K4091" i="2"/>
  <c r="K2931" i="2"/>
  <c r="K1156" i="2"/>
  <c r="K2402" i="2"/>
  <c r="K1029" i="2"/>
  <c r="K794" i="2"/>
  <c r="K2419" i="2"/>
  <c r="K539" i="2"/>
  <c r="K1277" i="2"/>
  <c r="K1971" i="2"/>
  <c r="K1092" i="2"/>
  <c r="K3776" i="2"/>
  <c r="K2141" i="2"/>
  <c r="K2427" i="2"/>
  <c r="K1200" i="2"/>
  <c r="K1276" i="2"/>
  <c r="K1049" i="2"/>
  <c r="K993" i="2"/>
  <c r="K1755" i="2"/>
  <c r="K281" i="2"/>
  <c r="K54" i="2"/>
  <c r="K1506" i="2"/>
  <c r="K5059" i="2"/>
  <c r="K2604" i="2"/>
  <c r="K3298" i="2"/>
  <c r="K806" i="2"/>
  <c r="K803" i="2"/>
  <c r="K4797" i="2"/>
  <c r="K47" i="2"/>
  <c r="K3123" i="2"/>
  <c r="K603" i="2"/>
  <c r="K142" i="2"/>
  <c r="K1761" i="2"/>
  <c r="K3933" i="2"/>
  <c r="K3323" i="2"/>
  <c r="K1698" i="2"/>
  <c r="K325" i="2"/>
  <c r="K91" i="2"/>
  <c r="K862" i="2"/>
  <c r="K428" i="2"/>
  <c r="K88" i="2"/>
  <c r="K320" i="2"/>
  <c r="K3802" i="2"/>
  <c r="K556" i="2"/>
  <c r="K1441" i="2"/>
  <c r="K1524" i="2"/>
  <c r="K4531" i="2"/>
  <c r="K216" i="2"/>
  <c r="K16" i="2"/>
  <c r="K3300" i="2"/>
  <c r="K390" i="2"/>
  <c r="K448" i="2"/>
  <c r="K117" i="2"/>
  <c r="K113" i="2"/>
  <c r="K3738" i="2"/>
  <c r="K548" i="2"/>
  <c r="K1563" i="2"/>
  <c r="K68" i="2"/>
  <c r="K190" i="2"/>
  <c r="K145" i="2"/>
  <c r="K130" i="2"/>
  <c r="K923" i="2"/>
  <c r="K312" i="2"/>
  <c r="K381" i="2"/>
  <c r="K209" i="2"/>
  <c r="K242" i="2"/>
  <c r="K344" i="2"/>
  <c r="K2739" i="2"/>
  <c r="K95" i="2"/>
  <c r="K4974" i="2"/>
  <c r="K1946" i="2"/>
  <c r="K261" i="2"/>
  <c r="K184" i="2"/>
  <c r="K3513" i="2"/>
  <c r="K487" i="2"/>
  <c r="K2714" i="2"/>
  <c r="K420" i="2"/>
  <c r="K402" i="2"/>
  <c r="K529" i="2"/>
  <c r="K1115" i="2"/>
  <c r="K327" i="2"/>
  <c r="K456" i="2"/>
  <c r="K786" i="2"/>
  <c r="K5215" i="2"/>
  <c r="K423" i="2"/>
  <c r="K2202" i="2"/>
  <c r="K356" i="2"/>
  <c r="K1105" i="2"/>
  <c r="K401" i="2"/>
  <c r="K978" i="2"/>
  <c r="K200" i="2"/>
  <c r="K392" i="2"/>
  <c r="K275" i="2"/>
  <c r="K112" i="2"/>
  <c r="K977" i="2"/>
  <c r="K141" i="2"/>
  <c r="K41" i="2"/>
  <c r="K15" i="2"/>
  <c r="K1182" i="2"/>
  <c r="K29" i="2"/>
  <c r="K4058" i="2"/>
  <c r="K884" i="2"/>
  <c r="K2995" i="2"/>
  <c r="K127" i="2"/>
  <c r="K5063" i="2"/>
  <c r="K4232" i="2"/>
  <c r="K3856" i="2"/>
  <c r="K6651" i="2"/>
  <c r="K5947" i="2"/>
  <c r="K3101" i="2"/>
  <c r="K3501" i="2"/>
  <c r="K949" i="2"/>
  <c r="K1414" i="2"/>
  <c r="K1585" i="2"/>
  <c r="K431" i="2"/>
  <c r="K2954" i="2"/>
  <c r="K2845" i="2"/>
  <c r="K1401" i="2"/>
  <c r="K797" i="2"/>
  <c r="K2559" i="2"/>
  <c r="K3220" i="2"/>
  <c r="K76" i="2"/>
  <c r="K741" i="2"/>
  <c r="K3130" i="2"/>
  <c r="K3708" i="2"/>
  <c r="K3392" i="2"/>
  <c r="K1252" i="2"/>
  <c r="K3074" i="2"/>
  <c r="K3396" i="2"/>
  <c r="K252" i="2"/>
  <c r="K75" i="2"/>
  <c r="K1624" i="2"/>
  <c r="K2828" i="2"/>
  <c r="K4718" i="2"/>
  <c r="K916" i="2"/>
  <c r="K3946" i="2"/>
  <c r="K3811" i="2"/>
  <c r="K4270" i="2"/>
  <c r="K860" i="2"/>
  <c r="K1800" i="2"/>
  <c r="K1650" i="2"/>
  <c r="K1778" i="2"/>
  <c r="K3188" i="2"/>
  <c r="K957" i="2"/>
  <c r="K1164" i="2"/>
  <c r="K2794" i="2"/>
  <c r="K2428" i="2"/>
  <c r="K5568" i="2"/>
  <c r="K2255" i="2"/>
  <c r="K1920" i="2"/>
  <c r="K2932" i="2"/>
  <c r="K236" i="2"/>
  <c r="K1523" i="2"/>
  <c r="K2026" i="2"/>
  <c r="K4043" i="2"/>
  <c r="K4590" i="2"/>
  <c r="K3436" i="2"/>
  <c r="K2824" i="2"/>
  <c r="K1434" i="2"/>
  <c r="K201" i="2"/>
  <c r="K3067" i="2"/>
  <c r="K1780" i="2"/>
  <c r="K1259" i="2"/>
  <c r="K1890" i="2"/>
  <c r="K517" i="2"/>
  <c r="K283" i="2"/>
  <c r="K1192" i="2"/>
  <c r="K366" i="2"/>
  <c r="K161" i="2"/>
  <c r="K465" i="2"/>
  <c r="K1707" i="2"/>
  <c r="K3518" i="2"/>
  <c r="K3692" i="2"/>
  <c r="K1915" i="2"/>
  <c r="K688" i="2"/>
  <c r="K764" i="2"/>
  <c r="K547" i="2"/>
  <c r="K441" i="2"/>
  <c r="K351" i="2"/>
  <c r="K1566" i="2"/>
  <c r="K1229" i="2"/>
  <c r="K994" i="2"/>
  <c r="K2767" i="2"/>
  <c r="K2092" i="2"/>
  <c r="K2786" i="2"/>
  <c r="K1413" i="2"/>
  <c r="K1178" i="2"/>
  <c r="K3172" i="2"/>
  <c r="K3290" i="2"/>
  <c r="K2239" i="2"/>
  <c r="K326" i="2"/>
  <c r="K1476" i="2"/>
  <c r="K5153" i="2"/>
  <c r="K2909" i="2"/>
  <c r="K2811" i="2"/>
  <c r="K1584" i="2"/>
  <c r="K1660" i="2"/>
  <c r="K1433" i="2"/>
  <c r="K859" i="2"/>
  <c r="K3556" i="2"/>
  <c r="K2404" i="2"/>
  <c r="K61" i="2"/>
  <c r="K1310" i="2"/>
  <c r="K45" i="2"/>
  <c r="K681" i="2"/>
  <c r="K505" i="2"/>
  <c r="K2468" i="2"/>
  <c r="K350" i="2"/>
  <c r="K404" i="2"/>
  <c r="K3994" i="2"/>
  <c r="K516" i="2"/>
  <c r="K439" i="2"/>
  <c r="K703" i="2"/>
  <c r="K104" i="2"/>
  <c r="K1246" i="2"/>
  <c r="K37" i="2"/>
  <c r="K289" i="2"/>
  <c r="K26" i="2"/>
  <c r="K172" i="2"/>
  <c r="K71" i="2"/>
  <c r="K73" i="2"/>
  <c r="K579" i="2"/>
  <c r="K303" i="2"/>
  <c r="K147" i="2"/>
  <c r="K143" i="2"/>
  <c r="K233" i="2"/>
  <c r="K406" i="2"/>
  <c r="K1512" i="2"/>
  <c r="K221" i="2"/>
  <c r="K2340" i="2"/>
  <c r="K573" i="2"/>
  <c r="K2212" i="2"/>
  <c r="K318" i="2"/>
  <c r="K3029" i="2"/>
  <c r="K622" i="2"/>
  <c r="K1341" i="2"/>
  <c r="K2916" i="2"/>
  <c r="K464" i="2"/>
  <c r="K416" i="2"/>
  <c r="K393" i="2"/>
  <c r="K269" i="2"/>
  <c r="K447" i="2"/>
  <c r="K260" i="2"/>
  <c r="K2005" i="2"/>
  <c r="K558" i="2"/>
  <c r="K829" i="2"/>
  <c r="K4211" i="2"/>
  <c r="K136" i="2"/>
  <c r="K352" i="2"/>
  <c r="K297" i="2"/>
  <c r="K4746" i="2"/>
  <c r="K383" i="2"/>
  <c r="K132" i="2"/>
  <c r="K247" i="2"/>
  <c r="K433" i="2"/>
  <c r="K3925" i="2"/>
  <c r="K32" i="2"/>
  <c r="K2852" i="2"/>
  <c r="K1179" i="2"/>
  <c r="K2645" i="2"/>
  <c r="K1051" i="2"/>
  <c r="K1057" i="2"/>
  <c r="K1768" i="2"/>
  <c r="K3526" i="2"/>
  <c r="K2417" i="2"/>
  <c r="K1742" i="2"/>
  <c r="K4814" i="2"/>
  <c r="K1555" i="2"/>
  <c r="K4437" i="2"/>
  <c r="K6075" i="2"/>
  <c r="K3837" i="2"/>
  <c r="K4160" i="2"/>
  <c r="K3326" i="2"/>
  <c r="K267" i="2"/>
  <c r="K1486" i="2"/>
  <c r="K3803" i="2"/>
  <c r="K4659" i="2"/>
  <c r="K51" i="2"/>
  <c r="K1348" i="2"/>
  <c r="K2467" i="2"/>
  <c r="K4419" i="2"/>
  <c r="K1530" i="2"/>
  <c r="K1662" i="2"/>
  <c r="K780" i="2"/>
  <c r="K4181" i="2"/>
  <c r="K195" i="2"/>
  <c r="K1606" i="2"/>
  <c r="K2643" i="2"/>
  <c r="K2632" i="2"/>
  <c r="K403" i="2"/>
  <c r="K877" i="2"/>
  <c r="K2075" i="2"/>
  <c r="K3477" i="2"/>
  <c r="K1713" i="2"/>
  <c r="K1469" i="2"/>
  <c r="K3210" i="2"/>
  <c r="K3357" i="2"/>
  <c r="K1657" i="2"/>
  <c r="K1053" i="2"/>
  <c r="K4349" i="2"/>
  <c r="K1429" i="2"/>
  <c r="K2435" i="2"/>
  <c r="K311" i="2"/>
  <c r="K107" i="2"/>
  <c r="K1326" i="2"/>
  <c r="K4146" i="2"/>
  <c r="K2734" i="2"/>
  <c r="K1285" i="2"/>
  <c r="K1173" i="2"/>
  <c r="K2179" i="2"/>
  <c r="K2429" i="2"/>
  <c r="K1193" i="2"/>
  <c r="K589" i="2"/>
  <c r="K3442" i="2"/>
  <c r="K3429" i="2"/>
  <c r="K1635" i="2"/>
  <c r="K3372" i="2"/>
  <c r="K4672" i="2"/>
  <c r="K909" i="2"/>
  <c r="K2466" i="2"/>
  <c r="K1170" i="2"/>
  <c r="K4800" i="2"/>
  <c r="K1776" i="2"/>
  <c r="K1852" i="2"/>
  <c r="K1625" i="2"/>
  <c r="K1268" i="2"/>
  <c r="K4191" i="2"/>
  <c r="K5821" i="2"/>
  <c r="K636" i="2"/>
  <c r="K1195" i="2"/>
  <c r="K4813" i="2"/>
  <c r="K3180" i="2"/>
  <c r="K3874" i="2"/>
  <c r="K1382" i="2"/>
  <c r="K1379" i="2"/>
  <c r="K5555" i="2"/>
  <c r="K376" i="2"/>
  <c r="K3098" i="2"/>
  <c r="K2552" i="2"/>
  <c r="K717" i="2"/>
  <c r="K482" i="2"/>
  <c r="K719" i="2"/>
  <c r="K3899" i="2"/>
  <c r="K2274" i="2"/>
  <c r="K901" i="2"/>
  <c r="K666" i="2"/>
  <c r="K3866" i="2"/>
  <c r="K250" i="2"/>
  <c r="K1042" i="2"/>
  <c r="K744" i="2"/>
  <c r="K964" i="2"/>
  <c r="K4319" i="2"/>
  <c r="K1885" i="2"/>
  <c r="K2299" i="2"/>
  <c r="K1072" i="2"/>
  <c r="K1148" i="2"/>
  <c r="K921" i="2"/>
  <c r="K555" i="2"/>
  <c r="K929" i="2"/>
  <c r="K470" i="2"/>
  <c r="K57" i="2"/>
  <c r="K1307" i="2"/>
  <c r="K264" i="2"/>
  <c r="K488" i="2"/>
  <c r="K335" i="2"/>
  <c r="K3162" i="2"/>
  <c r="K476" i="2"/>
  <c r="K1727" i="2"/>
  <c r="K1502" i="2"/>
  <c r="K5" i="2"/>
  <c r="K574" i="2"/>
  <c r="K3891" i="2"/>
  <c r="K239" i="2"/>
  <c r="K1243" i="2"/>
  <c r="K2074" i="2"/>
  <c r="K77" i="2"/>
  <c r="K33" i="2"/>
  <c r="K89" i="2"/>
  <c r="K1471" i="2"/>
  <c r="K64" i="2"/>
  <c r="K266" i="2"/>
  <c r="K438" i="2"/>
  <c r="K100" i="2"/>
  <c r="K4787" i="2"/>
  <c r="K224" i="2"/>
  <c r="K6018" i="2"/>
  <c r="K1588" i="2"/>
  <c r="K1983" i="2"/>
  <c r="K1149" i="2"/>
  <c r="K338" i="2"/>
  <c r="K2906" i="2"/>
  <c r="K444" i="2"/>
  <c r="K2867" i="2"/>
  <c r="K111" i="2"/>
  <c r="K1106" i="2"/>
  <c r="K1630" i="2"/>
  <c r="K3335" i="2"/>
  <c r="K407" i="2"/>
  <c r="K399" i="2"/>
  <c r="K3413" i="2"/>
  <c r="K582" i="2"/>
  <c r="K122" i="2"/>
  <c r="K2355" i="2"/>
  <c r="K39" i="2"/>
  <c r="K594" i="2"/>
  <c r="K38" i="2"/>
  <c r="K6077" i="2"/>
  <c r="K343" i="2"/>
  <c r="K272" i="2"/>
  <c r="K2389" i="2"/>
  <c r="K518" i="2"/>
  <c r="K58" i="2"/>
  <c r="K372" i="2"/>
  <c r="K368" i="2"/>
  <c r="K3315" i="2"/>
  <c r="K167" i="2"/>
  <c r="K872" i="2"/>
  <c r="K667" i="2"/>
  <c r="K1562" i="2"/>
  <c r="K210" i="2"/>
  <c r="K489" i="2"/>
  <c r="K1844" i="2"/>
  <c r="K123" i="2"/>
  <c r="K5277" i="2"/>
  <c r="K6523" i="2"/>
  <c r="K4573" i="2"/>
  <c r="K3931" i="2"/>
  <c r="K3053" i="2"/>
  <c r="K5051" i="2"/>
  <c r="K3191" i="2"/>
  <c r="K3221" i="2"/>
  <c r="K5123" i="2"/>
  <c r="K1097" i="2"/>
  <c r="K1581" i="2"/>
  <c r="K2779" i="2"/>
  <c r="K2798" i="2"/>
  <c r="K562" i="2"/>
  <c r="K1456" i="2"/>
  <c r="K3914" i="2"/>
  <c r="K2558" i="2"/>
  <c r="K506" i="2"/>
  <c r="K70" i="2"/>
  <c r="K563" i="2"/>
  <c r="K2085" i="2"/>
  <c r="K1025" i="2"/>
  <c r="K14" i="2"/>
  <c r="K4090" i="2"/>
  <c r="K2094" i="2"/>
  <c r="K3001" i="2"/>
  <c r="K1700" i="2"/>
  <c r="K3522" i="2"/>
  <c r="K3844" i="2"/>
  <c r="K699" i="2"/>
  <c r="K1683" i="2"/>
  <c r="K2186" i="2"/>
  <c r="K3788" i="2"/>
  <c r="K5873" i="2"/>
  <c r="K1876" i="2"/>
  <c r="K3060" i="2"/>
  <c r="K405" i="2"/>
  <c r="K3882" i="2"/>
  <c r="K1917" i="2"/>
  <c r="K937" i="2"/>
  <c r="K1412" i="2"/>
  <c r="K3122" i="2"/>
  <c r="K2789" i="2"/>
  <c r="K1050" i="2"/>
  <c r="K150" i="2"/>
  <c r="K3626" i="2"/>
  <c r="K3324" i="2"/>
  <c r="K180" i="2"/>
  <c r="K354" i="2"/>
  <c r="K2418" i="2"/>
  <c r="K3828" i="2"/>
  <c r="K5878" i="2"/>
  <c r="K2348" i="2"/>
  <c r="K4197" i="2"/>
  <c r="K1732" i="2"/>
  <c r="K1840" i="2"/>
  <c r="K590" i="2"/>
  <c r="K5069" i="2"/>
  <c r="K1264" i="2"/>
  <c r="K1340" i="2"/>
  <c r="K1113" i="2"/>
  <c r="K1249" i="2"/>
  <c r="K1140" i="2"/>
  <c r="K408" i="2"/>
  <c r="K686" i="2"/>
  <c r="K35" i="2"/>
  <c r="K5315" i="2"/>
  <c r="K2668" i="2"/>
  <c r="K3362" i="2"/>
  <c r="K870" i="2"/>
  <c r="K867" i="2"/>
  <c r="K3502" i="2"/>
  <c r="K119" i="2"/>
  <c r="K213" i="2"/>
  <c r="K1362" i="2"/>
  <c r="K206" i="2"/>
  <c r="K1825" i="2"/>
  <c r="K4061" i="2"/>
  <c r="K3387" i="2"/>
  <c r="K1762" i="2"/>
  <c r="K389" i="2"/>
  <c r="K155" i="2"/>
  <c r="K1374" i="2"/>
  <c r="K492" i="2"/>
  <c r="K152" i="2"/>
  <c r="K384" i="2"/>
  <c r="K1579" i="2"/>
  <c r="K3006" i="2"/>
  <c r="K3564" i="2"/>
  <c r="K1787" i="2"/>
  <c r="K560" i="2"/>
  <c r="K1763" i="2"/>
  <c r="K419" i="2"/>
  <c r="K258" i="2"/>
  <c r="K486" i="2"/>
  <c r="K1361" i="2"/>
  <c r="K48" i="2"/>
  <c r="K721" i="2"/>
  <c r="K4353" i="2"/>
  <c r="K479" i="2"/>
  <c r="K532" i="2"/>
  <c r="K670" i="2"/>
  <c r="K5663" i="2"/>
  <c r="K2010" i="2"/>
  <c r="K1499" i="2"/>
  <c r="K2483" i="2"/>
  <c r="K55" i="2"/>
  <c r="K2266" i="2"/>
  <c r="K364" i="2"/>
  <c r="K683" i="2"/>
  <c r="K466" i="2"/>
  <c r="K3797" i="2"/>
  <c r="K24" i="2"/>
  <c r="K342" i="2"/>
  <c r="K4083" i="2"/>
  <c r="K199" i="2"/>
  <c r="K257" i="2"/>
  <c r="K564" i="2"/>
  <c r="K42" i="2"/>
  <c r="K2532" i="2"/>
  <c r="K358" i="2"/>
  <c r="K3034" i="2"/>
  <c r="K1425" i="2"/>
  <c r="K2675" i="2"/>
  <c r="K451" i="2"/>
  <c r="K156" i="2"/>
  <c r="K1533" i="2"/>
  <c r="K205" i="2"/>
  <c r="K1640" i="2"/>
  <c r="K237" i="2"/>
  <c r="K347" i="2"/>
  <c r="K865" i="2"/>
  <c r="K1749" i="2"/>
  <c r="K542" i="2"/>
  <c r="K87" i="2"/>
  <c r="K3059" i="2"/>
  <c r="K63" i="2"/>
  <c r="K129" i="2"/>
  <c r="K1128" i="2"/>
  <c r="K173" i="2"/>
  <c r="K220" i="2"/>
  <c r="K475" i="2"/>
  <c r="K3492" i="2"/>
  <c r="K478" i="2"/>
  <c r="K596" i="2"/>
  <c r="K2547" i="2"/>
  <c r="K644" i="2"/>
  <c r="K65" i="2"/>
  <c r="K3246" i="2"/>
  <c r="K359" i="2"/>
  <c r="K1690" i="2"/>
  <c r="K292" i="2"/>
  <c r="K619" i="2"/>
  <c r="K305" i="2"/>
  <c r="K1809" i="2"/>
  <c r="K8" i="2"/>
  <c r="K328" i="2"/>
  <c r="K1617" i="2"/>
  <c r="K253" i="2"/>
  <c r="K6593" i="2"/>
  <c r="K3136" i="2"/>
  <c r="K3895" i="2"/>
  <c r="K1798" i="2"/>
  <c r="K3206" i="2"/>
  <c r="K5637" i="2"/>
  <c r="K723" i="2"/>
  <c r="K1610" i="2"/>
  <c r="K3898" i="2"/>
  <c r="K2955" i="2"/>
  <c r="K5245" i="2"/>
  <c r="K1483" i="2"/>
  <c r="K2178" i="2"/>
  <c r="K2500" i="2"/>
  <c r="K6431" i="2"/>
  <c r="K1226" i="2"/>
  <c r="K1240" i="2"/>
  <c r="K2444" i="2"/>
  <c r="K5949" i="2"/>
  <c r="K1659" i="2"/>
  <c r="K2410" i="2"/>
  <c r="K3427" i="2"/>
  <c r="K5709" i="2"/>
  <c r="K1603" i="2"/>
  <c r="K1416" i="2"/>
  <c r="K512" i="2"/>
  <c r="K639" i="2"/>
  <c r="K642" i="2"/>
  <c r="K848" i="2"/>
  <c r="K3091" i="2"/>
  <c r="K5635" i="2"/>
  <c r="K1353" i="2"/>
  <c r="K718" i="2"/>
  <c r="K3035" i="2"/>
  <c r="K1343" i="2"/>
  <c r="K818" i="2"/>
  <c r="K2683" i="2"/>
  <c r="K1194" i="2"/>
  <c r="K1208" i="2"/>
  <c r="K3339" i="2"/>
  <c r="K4605" i="2"/>
  <c r="K2747" i="2"/>
  <c r="K1654" i="2"/>
  <c r="K3779" i="2"/>
  <c r="K1956" i="2"/>
  <c r="K938" i="2"/>
  <c r="K952" i="2"/>
  <c r="K2571" i="2"/>
  <c r="K2872" i="2"/>
  <c r="K2146" i="2"/>
  <c r="K950" i="2"/>
  <c r="K3075" i="2"/>
  <c r="K273" i="2"/>
  <c r="K4066" i="2"/>
  <c r="K50" i="2"/>
  <c r="K674" i="2"/>
  <c r="K1093" i="2"/>
  <c r="K2138" i="2"/>
  <c r="K2269" i="2"/>
  <c r="K752" i="2"/>
  <c r="K828" i="2"/>
  <c r="K611" i="2"/>
  <c r="K569" i="2"/>
  <c r="K415" i="2"/>
  <c r="K1384" i="2"/>
  <c r="K1293" i="2"/>
  <c r="K1058" i="2"/>
  <c r="K2056" i="2"/>
  <c r="K2156" i="2"/>
  <c r="K2850" i="2"/>
  <c r="K1477" i="2"/>
  <c r="K1242" i="2"/>
  <c r="K3684" i="2"/>
  <c r="K2084" i="2"/>
  <c r="K332" i="2"/>
  <c r="K128" i="2"/>
  <c r="K1540" i="2"/>
  <c r="K3769" i="2"/>
  <c r="K3037" i="2"/>
  <c r="K2875" i="2"/>
  <c r="K1648" i="2"/>
  <c r="K1724" i="2"/>
  <c r="K1497" i="2"/>
  <c r="K1371" i="2"/>
  <c r="K1877" i="2"/>
  <c r="K3428" i="2"/>
  <c r="K125" i="2"/>
  <c r="K1067" i="2"/>
  <c r="K4301" i="2"/>
  <c r="K3052" i="2"/>
  <c r="K3746" i="2"/>
  <c r="K1254" i="2"/>
  <c r="K1251" i="2"/>
  <c r="K1215" i="2"/>
  <c r="K495" i="2"/>
  <c r="K1490" i="2"/>
  <c r="K2276" i="2"/>
  <c r="K183" i="2"/>
  <c r="K329" i="2"/>
  <c r="K2901" i="2"/>
  <c r="K614" i="2"/>
  <c r="K4147" i="2"/>
  <c r="K19" i="2"/>
  <c r="K3996" i="2"/>
  <c r="K914" i="2"/>
  <c r="K801" i="2"/>
  <c r="K1256" i="2"/>
  <c r="K189" i="2"/>
  <c r="K893" i="2"/>
  <c r="K336" i="2"/>
  <c r="K313" i="2"/>
  <c r="K472" i="2"/>
  <c r="K3251" i="2"/>
  <c r="K159" i="2"/>
  <c r="K21" i="2"/>
  <c r="K2458" i="2"/>
  <c r="K324" i="2"/>
  <c r="K248" i="2"/>
  <c r="K53" i="2"/>
  <c r="K49" i="2"/>
  <c r="K3226" i="2"/>
  <c r="K484" i="2"/>
  <c r="K1426" i="2"/>
  <c r="K657" i="2"/>
  <c r="K1012" i="2"/>
  <c r="K455" i="2"/>
  <c r="K66" i="2"/>
  <c r="K1298" i="2"/>
  <c r="K249" i="2"/>
  <c r="K1716" i="2"/>
  <c r="K81" i="2"/>
  <c r="K170" i="2"/>
  <c r="K217" i="2"/>
  <c r="K2227" i="2"/>
  <c r="K23" i="2"/>
  <c r="K5565" i="2"/>
  <c r="K1832" i="2"/>
  <c r="K197" i="2"/>
  <c r="K120" i="2"/>
  <c r="K1204" i="2"/>
  <c r="K17" i="2"/>
  <c r="K98" i="2"/>
  <c r="K153" i="2"/>
  <c r="K4186" i="2"/>
  <c r="K604" i="2"/>
  <c r="K6067" i="2"/>
  <c r="K1320" i="2"/>
  <c r="K133" i="2"/>
  <c r="K56" i="2"/>
  <c r="K3620" i="2"/>
  <c r="K494" i="2"/>
  <c r="K317" i="2"/>
  <c r="K3187" i="2"/>
  <c r="K398" i="2"/>
  <c r="K288" i="2"/>
  <c r="K146" i="2"/>
  <c r="K4462" i="2"/>
  <c r="K319" i="2"/>
  <c r="K4" i="2"/>
  <c r="K2573" i="2"/>
  <c r="K2362" i="2"/>
  <c r="K1422" i="2"/>
  <c r="K1598" i="2"/>
  <c r="K813" i="2"/>
  <c r="K2815" i="2"/>
  <c r="K2230" i="2"/>
  <c r="K1916" i="2"/>
  <c r="K5811" i="2"/>
  <c r="K1907" i="2"/>
  <c r="K1136" i="2"/>
  <c r="K4803" i="2"/>
  <c r="K427" i="2"/>
  <c r="K74" i="2"/>
  <c r="K1626" i="2"/>
  <c r="K734" i="2"/>
  <c r="K240" i="2"/>
  <c r="K1908" i="2"/>
  <c r="K93" i="2"/>
  <c r="K701" i="2"/>
  <c r="K2488" i="2"/>
  <c r="K1045" i="2"/>
  <c r="K765" i="2"/>
  <c r="K304" i="2"/>
  <c r="K138" i="2"/>
  <c r="K1396" i="2"/>
  <c r="K203" i="2"/>
  <c r="K3610" i="2"/>
  <c r="K936" i="2"/>
  <c r="K7067" i="2"/>
  <c r="K1728" i="2"/>
  <c r="K3739" i="2"/>
  <c r="K1715" i="2"/>
  <c r="K2011" i="2"/>
  <c r="K1520" i="2"/>
  <c r="K773" i="2"/>
  <c r="K348" i="2"/>
  <c r="K781" i="2"/>
  <c r="K363" i="2"/>
  <c r="K1212" i="2"/>
  <c r="K2540" i="2"/>
  <c r="K308" i="2"/>
  <c r="K369" i="2"/>
  <c r="K5550" i="2"/>
  <c r="K1489" i="2"/>
  <c r="K4019" i="2"/>
  <c r="K2611" i="2"/>
  <c r="K4148" i="2"/>
  <c r="K4403" i="2"/>
  <c r="K546" i="2"/>
  <c r="K3234" i="2"/>
  <c r="K3364" i="2"/>
  <c r="K255" i="2"/>
  <c r="K4018" i="2"/>
  <c r="K2099" i="2"/>
  <c r="K83" i="2"/>
  <c r="K4652" i="2"/>
  <c r="K2981" i="2"/>
  <c r="K3349" i="2"/>
  <c r="K62" i="2"/>
  <c r="K3244" i="2"/>
  <c r="K985" i="2"/>
  <c r="K1332" i="2"/>
  <c r="K7" i="2"/>
  <c r="K280" i="2"/>
  <c r="K519" i="2"/>
  <c r="K1346" i="2"/>
  <c r="K1522" i="2"/>
  <c r="K1473" i="2"/>
  <c r="K1649" i="2"/>
  <c r="K2755" i="2"/>
  <c r="K2051" i="2"/>
  <c r="K1446" i="2"/>
  <c r="K975" i="2"/>
  <c r="K3930" i="2"/>
  <c r="K737" i="2"/>
  <c r="K742" i="2"/>
  <c r="K2803" i="2"/>
  <c r="K367" i="2"/>
  <c r="K1085" i="2"/>
  <c r="K480" i="2"/>
  <c r="K169" i="2"/>
  <c r="K1233" i="2"/>
  <c r="K3507" i="2"/>
  <c r="K144" i="2"/>
  <c r="K5901" i="2"/>
  <c r="K440" i="2"/>
  <c r="K1677" i="2"/>
  <c r="K296" i="2"/>
  <c r="K9" i="2"/>
  <c r="K620" i="2"/>
  <c r="K2315" i="2"/>
  <c r="K1442" i="2"/>
  <c r="K411" i="2"/>
  <c r="K2605" i="2"/>
  <c r="K1552" i="2"/>
  <c r="K1003" i="2"/>
  <c r="K1030" i="2"/>
  <c r="K722" i="2"/>
  <c r="K452" i="2"/>
  <c r="K1485" i="2"/>
  <c r="K1443" i="2"/>
  <c r="K3963" i="2"/>
  <c r="K1028" i="2"/>
  <c r="K1185" i="2"/>
  <c r="K739" i="2"/>
  <c r="K103" i="2"/>
  <c r="K658" i="2"/>
  <c r="K2724" i="2"/>
  <c r="K633" i="2"/>
  <c r="K279" i="2"/>
  <c r="K396" i="2"/>
  <c r="K191" i="2"/>
  <c r="K3812" i="2"/>
  <c r="K2952" i="2"/>
  <c r="K965" i="2"/>
  <c r="K436" i="2"/>
  <c r="K4053" i="2"/>
  <c r="K151" i="2"/>
  <c r="K339" i="2"/>
  <c r="K2363" i="2"/>
  <c r="K3635" i="2"/>
  <c r="K4603" i="2"/>
  <c r="K3795" i="2"/>
  <c r="K2403" i="2"/>
  <c r="K2067" i="2"/>
  <c r="K171" i="2"/>
  <c r="K1769" i="2"/>
  <c r="K3042" i="2"/>
  <c r="K5053" i="2"/>
  <c r="K2338" i="2"/>
  <c r="K5343" i="2"/>
  <c r="K598" i="2"/>
  <c r="K5299" i="2"/>
  <c r="K1054" i="2"/>
  <c r="K334" i="2"/>
  <c r="K382" i="2"/>
  <c r="K524" i="2"/>
  <c r="K1000" i="2"/>
  <c r="K105" i="2"/>
  <c r="K1843" i="2"/>
  <c r="K454" i="2"/>
  <c r="K1295" i="2"/>
  <c r="K1694" i="2"/>
  <c r="K2818" i="2"/>
  <c r="K1390" i="2"/>
  <c r="K1134" i="2"/>
  <c r="K5043" i="2"/>
  <c r="K2013" i="2"/>
  <c r="K491" i="2"/>
  <c r="K157" i="2"/>
  <c r="K2" i="2"/>
  <c r="K1466" i="2"/>
  <c r="K730" i="2"/>
  <c r="K40" i="2"/>
  <c r="K749" i="2"/>
  <c r="K1505" i="2"/>
  <c r="K534" i="2"/>
  <c r="K7135" i="2"/>
  <c r="K6831" i="2"/>
  <c r="K6768" i="2"/>
  <c r="K6704" i="2"/>
  <c r="K6640" i="2"/>
  <c r="K6576" i="2"/>
  <c r="K5632" i="2"/>
  <c r="K6967" i="2"/>
  <c r="K6847" i="2"/>
  <c r="K7055" i="2"/>
  <c r="K6927" i="2"/>
  <c r="K6352" i="2"/>
  <c r="K6280" i="2"/>
  <c r="K6184" i="2"/>
  <c r="K6120" i="2"/>
  <c r="K6056" i="2"/>
  <c r="K5992" i="2"/>
  <c r="K5864" i="2"/>
  <c r="K5800" i="2"/>
  <c r="K5736" i="2"/>
  <c r="K5672" i="2"/>
  <c r="K5600" i="2"/>
  <c r="K5528" i="2"/>
  <c r="K5464" i="2"/>
  <c r="K5336" i="2"/>
  <c r="K6790" i="2"/>
  <c r="K6432" i="2"/>
  <c r="K5120" i="2"/>
  <c r="K4920" i="2"/>
  <c r="K4640" i="2"/>
  <c r="K4368" i="2"/>
  <c r="K4088" i="2"/>
  <c r="K7141" i="2"/>
  <c r="K6949" i="2"/>
  <c r="K6742" i="2"/>
  <c r="K6534" i="2"/>
  <c r="K3816" i="2"/>
  <c r="K3592" i="2"/>
  <c r="K3376" i="2"/>
  <c r="K2456" i="2"/>
  <c r="K6110" i="2"/>
  <c r="K5806" i="2"/>
  <c r="K5174" i="2"/>
  <c r="K3184" i="2"/>
  <c r="K2832" i="2"/>
  <c r="K2320" i="2"/>
  <c r="K5702" i="2"/>
  <c r="K5294" i="2"/>
  <c r="K4830" i="2"/>
  <c r="K1350" i="2"/>
  <c r="K6238" i="2"/>
  <c r="K6038" i="2"/>
  <c r="K5886" i="2"/>
  <c r="K5734" i="2"/>
  <c r="K3248" i="2"/>
  <c r="K3072" i="2"/>
  <c r="K2624" i="2"/>
  <c r="K2288" i="2"/>
  <c r="K1160" i="2"/>
  <c r="K5438" i="2"/>
  <c r="K4950" i="2"/>
  <c r="K4430" i="2"/>
  <c r="K2112" i="2"/>
  <c r="K5390" i="2"/>
  <c r="K4806" i="2"/>
  <c r="K6080" i="2"/>
  <c r="K6973" i="2"/>
  <c r="K3416" i="2"/>
  <c r="K5990" i="2"/>
  <c r="K2864" i="2"/>
  <c r="K5646" i="2"/>
  <c r="K7079" i="2"/>
  <c r="K6823" i="2"/>
  <c r="K6760" i="2"/>
  <c r="K6696" i="2"/>
  <c r="K6632" i="2"/>
  <c r="K6568" i="2"/>
  <c r="K7119" i="2"/>
  <c r="K6911" i="2"/>
  <c r="K7127" i="2"/>
  <c r="K6999" i="2"/>
  <c r="K6863" i="2"/>
  <c r="K6344" i="2"/>
  <c r="K6272" i="2"/>
  <c r="K6176" i="2"/>
  <c r="K6112" i="2"/>
  <c r="K6048" i="2"/>
  <c r="K5984" i="2"/>
  <c r="K5920" i="2"/>
  <c r="K5856" i="2"/>
  <c r="K5792" i="2"/>
  <c r="K5728" i="2"/>
  <c r="K5664" i="2"/>
  <c r="K5592" i="2"/>
  <c r="K5520" i="2"/>
  <c r="K5456" i="2"/>
  <c r="K5392" i="2"/>
  <c r="K5328" i="2"/>
  <c r="K4344" i="2"/>
  <c r="K6734" i="2"/>
  <c r="K6512" i="2"/>
  <c r="K6376" i="2"/>
  <c r="K5248" i="2"/>
  <c r="K5176" i="2"/>
  <c r="K5112" i="2"/>
  <c r="K5040" i="2"/>
  <c r="K4976" i="2"/>
  <c r="K4912" i="2"/>
  <c r="K4840" i="2"/>
  <c r="K4768" i="2"/>
  <c r="K4704" i="2"/>
  <c r="K4632" i="2"/>
  <c r="K4568" i="2"/>
  <c r="K4504" i="2"/>
  <c r="K4432" i="2"/>
  <c r="K4360" i="2"/>
  <c r="K4288" i="2"/>
  <c r="K4216" i="2"/>
  <c r="K4144" i="2"/>
  <c r="K4080" i="2"/>
  <c r="K4008" i="2"/>
  <c r="K3944" i="2"/>
  <c r="K3872" i="2"/>
  <c r="K7133" i="2"/>
  <c r="K7069" i="2"/>
  <c r="K7005" i="2"/>
  <c r="K6941" i="2"/>
  <c r="K6877" i="2"/>
  <c r="K6806" i="2"/>
  <c r="K6726" i="2"/>
  <c r="K6654" i="2"/>
  <c r="K6590" i="2"/>
  <c r="K6526" i="2"/>
  <c r="K6462" i="2"/>
  <c r="K6390" i="2"/>
  <c r="K6326" i="2"/>
  <c r="K3808" i="2"/>
  <c r="K3736" i="2"/>
  <c r="K3672" i="2"/>
  <c r="K3584" i="2"/>
  <c r="K3512" i="2"/>
  <c r="K3448" i="2"/>
  <c r="K3368" i="2"/>
  <c r="K3296" i="2"/>
  <c r="K2920" i="2"/>
  <c r="K2688" i="2"/>
  <c r="K1960" i="2"/>
  <c r="K6166" i="2"/>
  <c r="K6102" i="2"/>
  <c r="K5798" i="2"/>
  <c r="K5086" i="2"/>
  <c r="K2800" i="2"/>
  <c r="K2136" i="2"/>
  <c r="K5686" i="2"/>
  <c r="K5142" i="2"/>
  <c r="K3406" i="2"/>
  <c r="K5678" i="2"/>
  <c r="K5102" i="2"/>
  <c r="K3294" i="2"/>
  <c r="K6232" i="2"/>
  <c r="K3976" i="2"/>
  <c r="K3768" i="2"/>
  <c r="K2216" i="2"/>
  <c r="K5286" i="2"/>
  <c r="K2544" i="2"/>
  <c r="K5510" i="2"/>
  <c r="K4070" i="2"/>
  <c r="K7031" i="2"/>
  <c r="K6816" i="2"/>
  <c r="K6752" i="2"/>
  <c r="K6688" i="2"/>
  <c r="K6624" i="2"/>
  <c r="K6560" i="2"/>
  <c r="K7063" i="2"/>
  <c r="K6839" i="2"/>
  <c r="K7071" i="2"/>
  <c r="K6919" i="2"/>
  <c r="K6496" i="2"/>
  <c r="K6328" i="2"/>
  <c r="K6264" i="2"/>
  <c r="K6168" i="2"/>
  <c r="K6104" i="2"/>
  <c r="K6040" i="2"/>
  <c r="K5976" i="2"/>
  <c r="K5912" i="2"/>
  <c r="K5848" i="2"/>
  <c r="K5784" i="2"/>
  <c r="K5720" i="2"/>
  <c r="K5656" i="2"/>
  <c r="K5584" i="2"/>
  <c r="K5512" i="2"/>
  <c r="K5448" i="2"/>
  <c r="K5384" i="2"/>
  <c r="K5320" i="2"/>
  <c r="K6504" i="2"/>
  <c r="K6662" i="2"/>
  <c r="K6488" i="2"/>
  <c r="K6240" i="2"/>
  <c r="K5240" i="2"/>
  <c r="K5168" i="2"/>
  <c r="K5104" i="2"/>
  <c r="K5032" i="2"/>
  <c r="K4968" i="2"/>
  <c r="K4904" i="2"/>
  <c r="K4832" i="2"/>
  <c r="K4760" i="2"/>
  <c r="K4696" i="2"/>
  <c r="K4624" i="2"/>
  <c r="K4560" i="2"/>
  <c r="K4496" i="2"/>
  <c r="K4424" i="2"/>
  <c r="K4352" i="2"/>
  <c r="K4280" i="2"/>
  <c r="K4208" i="2"/>
  <c r="K4136" i="2"/>
  <c r="K4072" i="2"/>
  <c r="K4000" i="2"/>
  <c r="K3936" i="2"/>
  <c r="K3864" i="2"/>
  <c r="K7125" i="2"/>
  <c r="K7061" i="2"/>
  <c r="K6997" i="2"/>
  <c r="K6933" i="2"/>
  <c r="K6869" i="2"/>
  <c r="K6798" i="2"/>
  <c r="K6718" i="2"/>
  <c r="K6646" i="2"/>
  <c r="K6582" i="2"/>
  <c r="K6518" i="2"/>
  <c r="K6454" i="2"/>
  <c r="K6382" i="2"/>
  <c r="K6310" i="2"/>
  <c r="K3800" i="2"/>
  <c r="K3728" i="2"/>
  <c r="K3656" i="2"/>
  <c r="K3576" i="2"/>
  <c r="K3504" i="2"/>
  <c r="K3440" i="2"/>
  <c r="K3360" i="2"/>
  <c r="K3288" i="2"/>
  <c r="K2904" i="2"/>
  <c r="K2592" i="2"/>
  <c r="K2392" i="2"/>
  <c r="K1608" i="2"/>
  <c r="K6230" i="2"/>
  <c r="K6158" i="2"/>
  <c r="K6094" i="2"/>
  <c r="K6030" i="2"/>
  <c r="K5942" i="2"/>
  <c r="K5862" i="2"/>
  <c r="K5790" i="2"/>
  <c r="K5662" i="2"/>
  <c r="K5430" i="2"/>
  <c r="K5078" i="2"/>
  <c r="K3240" i="2"/>
  <c r="K3168" i="2"/>
  <c r="K3056" i="2"/>
  <c r="K2968" i="2"/>
  <c r="K2776" i="2"/>
  <c r="K2608" i="2"/>
  <c r="K2416" i="2"/>
  <c r="K2272" i="2"/>
  <c r="K1968" i="2"/>
  <c r="K5542" i="2"/>
  <c r="K4374" i="2"/>
  <c r="K5952" i="2"/>
  <c r="K4736" i="2"/>
  <c r="K4256" i="2"/>
  <c r="K3912" i="2"/>
  <c r="K6837" i="2"/>
  <c r="K6430" i="2"/>
  <c r="K3704" i="2"/>
  <c r="K3336" i="2"/>
  <c r="K6278" i="2"/>
  <c r="K5918" i="2"/>
  <c r="K4966" i="2"/>
  <c r="K2672" i="2"/>
  <c r="K1936" i="2"/>
  <c r="K5206" i="2"/>
  <c r="K4774" i="2"/>
  <c r="K6983" i="2"/>
  <c r="K6808" i="2"/>
  <c r="K6744" i="2"/>
  <c r="K6680" i="2"/>
  <c r="K6616" i="2"/>
  <c r="K6552" i="2"/>
  <c r="K7007" i="2"/>
  <c r="K7159" i="2"/>
  <c r="K7015" i="2"/>
  <c r="K6855" i="2"/>
  <c r="K6456" i="2"/>
  <c r="K6320" i="2"/>
  <c r="K6256" i="2"/>
  <c r="K6160" i="2"/>
  <c r="K6096" i="2"/>
  <c r="K6032" i="2"/>
  <c r="K5968" i="2"/>
  <c r="K5904" i="2"/>
  <c r="K5840" i="2"/>
  <c r="K5776" i="2"/>
  <c r="K5712" i="2"/>
  <c r="K5648" i="2"/>
  <c r="K5576" i="2"/>
  <c r="K5504" i="2"/>
  <c r="K5440" i="2"/>
  <c r="K5376" i="2"/>
  <c r="K5312" i="2"/>
  <c r="K6464" i="2"/>
  <c r="K6398" i="2"/>
  <c r="K6448" i="2"/>
  <c r="K5296" i="2"/>
  <c r="K5232" i="2"/>
  <c r="K5160" i="2"/>
  <c r="K5096" i="2"/>
  <c r="K5024" i="2"/>
  <c r="K4960" i="2"/>
  <c r="K4896" i="2"/>
  <c r="K4824" i="2"/>
  <c r="K4752" i="2"/>
  <c r="K4688" i="2"/>
  <c r="K4616" i="2"/>
  <c r="K4552" i="2"/>
  <c r="K4488" i="2"/>
  <c r="K4408" i="2"/>
  <c r="K4336" i="2"/>
  <c r="K4272" i="2"/>
  <c r="K4200" i="2"/>
  <c r="K4128" i="2"/>
  <c r="K4064" i="2"/>
  <c r="K3992" i="2"/>
  <c r="K3928" i="2"/>
  <c r="K3848" i="2"/>
  <c r="K7117" i="2"/>
  <c r="K7053" i="2"/>
  <c r="K6989" i="2"/>
  <c r="K6925" i="2"/>
  <c r="K6861" i="2"/>
  <c r="K6782" i="2"/>
  <c r="K6710" i="2"/>
  <c r="K6638" i="2"/>
  <c r="K6574" i="2"/>
  <c r="K6510" i="2"/>
  <c r="K6446" i="2"/>
  <c r="K6374" i="2"/>
  <c r="K6302" i="2"/>
  <c r="K3792" i="2"/>
  <c r="K3720" i="2"/>
  <c r="K3632" i="2"/>
  <c r="K3560" i="2"/>
  <c r="K3496" i="2"/>
  <c r="K3432" i="2"/>
  <c r="K3352" i="2"/>
  <c r="K3272" i="2"/>
  <c r="K2840" i="2"/>
  <c r="K2576" i="2"/>
  <c r="K2336" i="2"/>
  <c r="K6294" i="2"/>
  <c r="K6214" i="2"/>
  <c r="K6150" i="2"/>
  <c r="K6086" i="2"/>
  <c r="K6014" i="2"/>
  <c r="K5934" i="2"/>
  <c r="K5854" i="2"/>
  <c r="K5782" i="2"/>
  <c r="K5614" i="2"/>
  <c r="K5414" i="2"/>
  <c r="K5062" i="2"/>
  <c r="K3232" i="2"/>
  <c r="K3160" i="2"/>
  <c r="K3048" i="2"/>
  <c r="K2912" i="2"/>
  <c r="K2720" i="2"/>
  <c r="K2600" i="2"/>
  <c r="K2408" i="2"/>
  <c r="K2264" i="2"/>
  <c r="K2096" i="2"/>
  <c r="K1952" i="2"/>
  <c r="K992" i="2"/>
  <c r="K5670" i="2"/>
  <c r="K5526" i="2"/>
  <c r="K5382" i="2"/>
  <c r="K5230" i="2"/>
  <c r="K5094" i="2"/>
  <c r="K4902" i="2"/>
  <c r="K544" i="2"/>
  <c r="K4318" i="2"/>
  <c r="K3214" i="2"/>
  <c r="K5960" i="2"/>
  <c r="K5368" i="2"/>
  <c r="K6424" i="2"/>
  <c r="K6384" i="2"/>
  <c r="K5288" i="2"/>
  <c r="K5152" i="2"/>
  <c r="K5016" i="2"/>
  <c r="K4952" i="2"/>
  <c r="K4816" i="2"/>
  <c r="K4744" i="2"/>
  <c r="K4680" i="2"/>
  <c r="K4544" i="2"/>
  <c r="K4472" i="2"/>
  <c r="K4400" i="2"/>
  <c r="K4328" i="2"/>
  <c r="K4192" i="2"/>
  <c r="K4120" i="2"/>
  <c r="K4056" i="2"/>
  <c r="K3984" i="2"/>
  <c r="K3840" i="2"/>
  <c r="K7109" i="2"/>
  <c r="K7045" i="2"/>
  <c r="K6917" i="2"/>
  <c r="K6853" i="2"/>
  <c r="K6702" i="2"/>
  <c r="K6566" i="2"/>
  <c r="K6502" i="2"/>
  <c r="K6366" i="2"/>
  <c r="K6006" i="2"/>
  <c r="K3712" i="2"/>
  <c r="K3552" i="2"/>
  <c r="K3488" i="2"/>
  <c r="K3344" i="2"/>
  <c r="K3264" i="2"/>
  <c r="K2784" i="2"/>
  <c r="K2280" i="2"/>
  <c r="K6286" i="2"/>
  <c r="K6206" i="2"/>
  <c r="K6078" i="2"/>
  <c r="K5998" i="2"/>
  <c r="K5926" i="2"/>
  <c r="K5774" i="2"/>
  <c r="K5598" i="2"/>
  <c r="K5030" i="2"/>
  <c r="K3144" i="2"/>
  <c r="K3040" i="2"/>
  <c r="K2712" i="2"/>
  <c r="K2584" i="2"/>
  <c r="K2224" i="2"/>
  <c r="K2088" i="2"/>
  <c r="K1944" i="2"/>
  <c r="K5654" i="2"/>
  <c r="K5518" i="2"/>
  <c r="K5374" i="2"/>
  <c r="K5022" i="2"/>
  <c r="K4894" i="2"/>
  <c r="K4094" i="2"/>
  <c r="K3102" i="2"/>
  <c r="K6871" i="2"/>
  <c r="K7047" i="2"/>
  <c r="K6879" i="2"/>
  <c r="K7087" i="2"/>
  <c r="K6400" i="2"/>
  <c r="K6304" i="2"/>
  <c r="K6016" i="2"/>
  <c r="K5888" i="2"/>
  <c r="K5824" i="2"/>
  <c r="K5760" i="2"/>
  <c r="K5696" i="2"/>
  <c r="K5624" i="2"/>
  <c r="K5488" i="2"/>
  <c r="K5424" i="2"/>
  <c r="K5184" i="2"/>
  <c r="K6480" i="2"/>
  <c r="K5280" i="2"/>
  <c r="K5144" i="2"/>
  <c r="K5008" i="2"/>
  <c r="K4808" i="2"/>
  <c r="K4600" i="2"/>
  <c r="K4464" i="2"/>
  <c r="K4184" i="2"/>
  <c r="K4048" i="2"/>
  <c r="K7101" i="2"/>
  <c r="K6909" i="2"/>
  <c r="K6622" i="2"/>
  <c r="K6358" i="2"/>
  <c r="K3544" i="2"/>
  <c r="K3088" i="2"/>
  <c r="K6134" i="2"/>
  <c r="K5766" i="2"/>
  <c r="K3016" i="2"/>
  <c r="K2080" i="2"/>
  <c r="K5358" i="2"/>
  <c r="K6943" i="2"/>
  <c r="K6800" i="2"/>
  <c r="K6736" i="2"/>
  <c r="K6672" i="2"/>
  <c r="K6608" i="2"/>
  <c r="K6544" i="2"/>
  <c r="K6951" i="2"/>
  <c r="K7111" i="2"/>
  <c r="K6959" i="2"/>
  <c r="K7143" i="2"/>
  <c r="K6416" i="2"/>
  <c r="K6312" i="2"/>
  <c r="K6248" i="2"/>
  <c r="K6152" i="2"/>
  <c r="K6088" i="2"/>
  <c r="K6024" i="2"/>
  <c r="K5896" i="2"/>
  <c r="K5832" i="2"/>
  <c r="K5768" i="2"/>
  <c r="K5704" i="2"/>
  <c r="K5640" i="2"/>
  <c r="K5560" i="2"/>
  <c r="K5496" i="2"/>
  <c r="K5432" i="2"/>
  <c r="K5304" i="2"/>
  <c r="K6520" i="2"/>
  <c r="K5224" i="2"/>
  <c r="K5088" i="2"/>
  <c r="K4888" i="2"/>
  <c r="K4608" i="2"/>
  <c r="K4264" i="2"/>
  <c r="K3920" i="2"/>
  <c r="K6981" i="2"/>
  <c r="K6774" i="2"/>
  <c r="K6630" i="2"/>
  <c r="K6438" i="2"/>
  <c r="K3784" i="2"/>
  <c r="K3624" i="2"/>
  <c r="K3424" i="2"/>
  <c r="K2560" i="2"/>
  <c r="K6142" i="2"/>
  <c r="K5846" i="2"/>
  <c r="K5350" i="2"/>
  <c r="K3224" i="2"/>
  <c r="K2896" i="2"/>
  <c r="K2400" i="2"/>
  <c r="K928" i="2"/>
  <c r="K5222" i="2"/>
  <c r="K6903" i="2"/>
  <c r="K6792" i="2"/>
  <c r="K6728" i="2"/>
  <c r="K6664" i="2"/>
  <c r="K6600" i="2"/>
  <c r="K6895" i="2"/>
  <c r="K6784" i="2"/>
  <c r="K6720" i="2"/>
  <c r="K6656" i="2"/>
  <c r="K6592" i="2"/>
  <c r="K6536" i="2"/>
  <c r="K7095" i="2"/>
  <c r="K6991" i="2"/>
  <c r="K7151" i="2"/>
  <c r="K7039" i="2"/>
  <c r="K6368" i="2"/>
  <c r="K6296" i="2"/>
  <c r="K6200" i="2"/>
  <c r="K6136" i="2"/>
  <c r="K6072" i="2"/>
  <c r="K6008" i="2"/>
  <c r="K5944" i="2"/>
  <c r="K5880" i="2"/>
  <c r="K5816" i="2"/>
  <c r="K5752" i="2"/>
  <c r="K5688" i="2"/>
  <c r="K5616" i="2"/>
  <c r="K5544" i="2"/>
  <c r="K5480" i="2"/>
  <c r="K5416" i="2"/>
  <c r="K5352" i="2"/>
  <c r="K5056" i="2"/>
  <c r="K6224" i="2"/>
  <c r="K6440" i="2"/>
  <c r="K6528" i="2"/>
  <c r="K5272" i="2"/>
  <c r="K5208" i="2"/>
  <c r="K5136" i="2"/>
  <c r="K5072" i="2"/>
  <c r="K5000" i="2"/>
  <c r="K4936" i="2"/>
  <c r="K4864" i="2"/>
  <c r="K4792" i="2"/>
  <c r="K4728" i="2"/>
  <c r="K4656" i="2"/>
  <c r="K4592" i="2"/>
  <c r="K4528" i="2"/>
  <c r="K4456" i="2"/>
  <c r="K4384" i="2"/>
  <c r="K4312" i="2"/>
  <c r="K4248" i="2"/>
  <c r="K4176" i="2"/>
  <c r="K4104" i="2"/>
  <c r="K4040" i="2"/>
  <c r="K3968" i="2"/>
  <c r="K3896" i="2"/>
  <c r="K7157" i="2"/>
  <c r="K7093" i="2"/>
  <c r="K7029" i="2"/>
  <c r="K6965" i="2"/>
  <c r="K6901" i="2"/>
  <c r="K6829" i="2"/>
  <c r="K6758" i="2"/>
  <c r="K6686" i="2"/>
  <c r="K6614" i="2"/>
  <c r="K6550" i="2"/>
  <c r="K6486" i="2"/>
  <c r="K6422" i="2"/>
  <c r="K6350" i="2"/>
  <c r="K3832" i="2"/>
  <c r="K3760" i="2"/>
  <c r="K3696" i="2"/>
  <c r="K3608" i="2"/>
  <c r="K3536" i="2"/>
  <c r="K3472" i="2"/>
  <c r="K3400" i="2"/>
  <c r="K3328" i="2"/>
  <c r="K3080" i="2"/>
  <c r="K2760" i="2"/>
  <c r="K2496" i="2"/>
  <c r="K2208" i="2"/>
  <c r="K6270" i="2"/>
  <c r="K6190" i="2"/>
  <c r="K6126" i="2"/>
  <c r="K6062" i="2"/>
  <c r="K5982" i="2"/>
  <c r="K5910" i="2"/>
  <c r="K5822" i="2"/>
  <c r="K5758" i="2"/>
  <c r="K5574" i="2"/>
  <c r="K5238" i="2"/>
  <c r="K4934" i="2"/>
  <c r="K3208" i="2"/>
  <c r="K3112" i="2"/>
  <c r="K3008" i="2"/>
  <c r="K2856" i="2"/>
  <c r="K2664" i="2"/>
  <c r="K2536" i="2"/>
  <c r="K2352" i="2"/>
  <c r="K2160" i="2"/>
  <c r="K2064" i="2"/>
  <c r="K1880" i="2"/>
  <c r="K5718" i="2"/>
  <c r="K5630" i="2"/>
  <c r="K5478" i="2"/>
  <c r="K5310" i="2"/>
  <c r="K5166" i="2"/>
  <c r="K5006" i="2"/>
  <c r="K4870" i="2"/>
  <c r="K4630" i="2"/>
  <c r="K3414" i="2"/>
  <c r="K2326" i="2"/>
  <c r="K5552" i="2"/>
  <c r="K4944" i="2"/>
  <c r="K4536" i="2"/>
  <c r="K4320" i="2"/>
  <c r="K7165" i="2"/>
  <c r="K6766" i="2"/>
  <c r="K6558" i="2"/>
  <c r="K5974" i="2"/>
  <c r="K3480" i="2"/>
  <c r="K2528" i="2"/>
  <c r="K6070" i="2"/>
  <c r="K5582" i="2"/>
  <c r="K3216" i="2"/>
  <c r="K2384" i="2"/>
  <c r="K5726" i="2"/>
  <c r="K5014" i="2"/>
  <c r="K2758" i="2"/>
  <c r="K6887" i="2"/>
  <c r="K6776" i="2"/>
  <c r="K6712" i="2"/>
  <c r="K6648" i="2"/>
  <c r="K6584" i="2"/>
  <c r="K6336" i="2"/>
  <c r="K7023" i="2"/>
  <c r="K6935" i="2"/>
  <c r="K7103" i="2"/>
  <c r="K6975" i="2"/>
  <c r="K6360" i="2"/>
  <c r="K6288" i="2"/>
  <c r="K6192" i="2"/>
  <c r="K6128" i="2"/>
  <c r="K6064" i="2"/>
  <c r="K6000" i="2"/>
  <c r="K5936" i="2"/>
  <c r="K5872" i="2"/>
  <c r="K5808" i="2"/>
  <c r="K5744" i="2"/>
  <c r="K5680" i="2"/>
  <c r="K5608" i="2"/>
  <c r="K5536" i="2"/>
  <c r="K5472" i="2"/>
  <c r="K5408" i="2"/>
  <c r="K5344" i="2"/>
  <c r="K4880" i="2"/>
  <c r="K6845" i="2"/>
  <c r="K6408" i="2"/>
  <c r="K6472" i="2"/>
  <c r="K5264" i="2"/>
  <c r="K5200" i="2"/>
  <c r="K5128" i="2"/>
  <c r="K5064" i="2"/>
  <c r="K4992" i="2"/>
  <c r="K4928" i="2"/>
  <c r="K4856" i="2"/>
  <c r="K4784" i="2"/>
  <c r="K4720" i="2"/>
  <c r="K4648" i="2"/>
  <c r="K4584" i="2"/>
  <c r="K4520" i="2"/>
  <c r="K4448" i="2"/>
  <c r="K4376" i="2"/>
  <c r="K4304" i="2"/>
  <c r="K4240" i="2"/>
  <c r="K4168" i="2"/>
  <c r="K4096" i="2"/>
  <c r="K4024" i="2"/>
  <c r="K3960" i="2"/>
  <c r="K3888" i="2"/>
  <c r="K7149" i="2"/>
  <c r="K7085" i="2"/>
  <c r="K7021" i="2"/>
  <c r="K6957" i="2"/>
  <c r="K6893" i="2"/>
  <c r="K6822" i="2"/>
  <c r="K6750" i="2"/>
  <c r="K6678" i="2"/>
  <c r="K6606" i="2"/>
  <c r="K6542" i="2"/>
  <c r="K6478" i="2"/>
  <c r="K6414" i="2"/>
  <c r="K6342" i="2"/>
  <c r="K3824" i="2"/>
  <c r="K3752" i="2"/>
  <c r="K3688" i="2"/>
  <c r="K3600" i="2"/>
  <c r="K3528" i="2"/>
  <c r="K3464" i="2"/>
  <c r="K3384" i="2"/>
  <c r="K3320" i="2"/>
  <c r="K3064" i="2"/>
  <c r="K2736" i="2"/>
  <c r="K2480" i="2"/>
  <c r="K2072" i="2"/>
  <c r="K6262" i="2"/>
  <c r="K6182" i="2"/>
  <c r="K6118" i="2"/>
  <c r="K6054" i="2"/>
  <c r="K5966" i="2"/>
  <c r="K5902" i="2"/>
  <c r="K5814" i="2"/>
  <c r="K5750" i="2"/>
  <c r="K5502" i="2"/>
  <c r="K5198" i="2"/>
  <c r="K4878" i="2"/>
  <c r="K3200" i="2"/>
  <c r="K3104" i="2"/>
  <c r="K2992" i="2"/>
  <c r="K2848" i="2"/>
  <c r="K2656" i="2"/>
  <c r="K2520" i="2"/>
  <c r="K2344" i="2"/>
  <c r="K2152" i="2"/>
  <c r="K2048" i="2"/>
  <c r="K1568" i="2"/>
  <c r="K5710" i="2"/>
  <c r="K5606" i="2"/>
  <c r="K5470" i="2"/>
  <c r="K5302" i="2"/>
  <c r="K5158" i="2"/>
  <c r="K4982" i="2"/>
  <c r="K4838" i="2"/>
  <c r="K4470" i="2"/>
  <c r="K4238" i="2"/>
  <c r="K2126" i="2"/>
  <c r="K5928" i="2"/>
  <c r="K5400" i="2"/>
  <c r="K4480" i="2"/>
  <c r="K6208" i="2"/>
  <c r="K5256" i="2"/>
  <c r="K5192" i="2"/>
  <c r="K5048" i="2"/>
  <c r="K4984" i="2"/>
  <c r="K4848" i="2"/>
  <c r="K4776" i="2"/>
  <c r="K4712" i="2"/>
  <c r="K4576" i="2"/>
  <c r="K4512" i="2"/>
  <c r="K4440" i="2"/>
  <c r="K4296" i="2"/>
  <c r="K4224" i="2"/>
  <c r="K4152" i="2"/>
  <c r="K4016" i="2"/>
  <c r="K3952" i="2"/>
  <c r="K3880" i="2"/>
  <c r="K7077" i="2"/>
  <c r="K7013" i="2"/>
  <c r="K6885" i="2"/>
  <c r="K6814" i="2"/>
  <c r="K6670" i="2"/>
  <c r="K6598" i="2"/>
  <c r="K6470" i="2"/>
  <c r="K6406" i="2"/>
  <c r="K6334" i="2"/>
  <c r="K3744" i="2"/>
  <c r="K3680" i="2"/>
  <c r="K3520" i="2"/>
  <c r="K3456" i="2"/>
  <c r="K3304" i="2"/>
  <c r="K3000" i="2"/>
  <c r="K2728" i="2"/>
  <c r="K2008" i="2"/>
  <c r="K6246" i="2"/>
  <c r="K6174" i="2"/>
  <c r="K6046" i="2"/>
  <c r="K5958" i="2"/>
  <c r="K5894" i="2"/>
  <c r="K5742" i="2"/>
  <c r="K5462" i="2"/>
  <c r="K3256" i="2"/>
  <c r="K3096" i="2"/>
  <c r="K2984" i="2"/>
  <c r="K2648" i="2"/>
  <c r="K2472" i="2"/>
  <c r="K2144" i="2"/>
  <c r="K2024" i="2"/>
  <c r="K1216" i="2"/>
  <c r="K5590" i="2"/>
  <c r="K5446" i="2"/>
  <c r="K5150" i="2"/>
  <c r="K4958" i="2"/>
  <c r="K4438" i="2"/>
  <c r="K3878" i="2"/>
  <c r="K2448" i="2"/>
  <c r="K5950" i="2"/>
  <c r="K5454" i="2"/>
  <c r="K3176" i="2"/>
  <c r="K2976" i="2"/>
  <c r="K2464" i="2"/>
  <c r="K1984" i="2"/>
  <c r="K5558" i="2"/>
  <c r="K5278" i="2"/>
  <c r="K4822" i="2"/>
  <c r="K1110" i="2"/>
  <c r="K1056" i="2"/>
  <c r="K5270" i="2"/>
  <c r="K4942" i="2"/>
  <c r="K6144" i="2"/>
  <c r="K5360" i="2"/>
  <c r="K6392" i="2"/>
  <c r="K6216" i="2"/>
  <c r="K5216" i="2"/>
  <c r="K5080" i="2"/>
  <c r="K4872" i="2"/>
  <c r="K4664" i="2"/>
  <c r="K4392" i="2"/>
  <c r="K4112" i="2"/>
  <c r="K7037" i="2"/>
  <c r="K6694" i="2"/>
  <c r="K6494" i="2"/>
  <c r="K3616" i="2"/>
  <c r="K2768" i="2"/>
  <c r="K6198" i="2"/>
  <c r="K5830" i="2"/>
  <c r="K3128" i="2"/>
  <c r="K2200" i="2"/>
  <c r="K4886" i="2"/>
  <c r="N4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F291-2450-48EE-B173-24C90451E5D9}" keepAlive="1" name="Query - Statistics xlsx - Sheet1" description="Connection to the 'Statistics xlsx - Sheet1' query in the workbook." type="5" refreshedVersion="8" background="1" saveData="1">
    <dbPr connection="Provider=Microsoft.Mashup.OleDb.1;Data Source=$Workbook$;Location=&quot;Statistics xlsx - Sheet1&quot;;Extended Properties=&quot;&quot;" command="SELECT * FROM [Statistics xlsx - Sheet1]"/>
  </connection>
</connections>
</file>

<file path=xl/sharedStrings.xml><?xml version="1.0" encoding="utf-8"?>
<sst xmlns="http://schemas.openxmlformats.org/spreadsheetml/2006/main" count="35905" uniqueCount="5905">
  <si>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</si>
  <si>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</si>
  <si>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</si>
  <si>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</si>
  <si>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</si>
  <si>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</si>
  <si>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</si>
  <si>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5/1/14 11:40</t>
  </si>
  <si>
    <t>Hired</t>
  </si>
  <si>
    <t>Male</t>
  </si>
  <si>
    <t>Service Department</t>
  </si>
  <si>
    <t>c8</t>
  </si>
  <si>
    <t>5/6/14 8:08</t>
  </si>
  <si>
    <t>Female</t>
  </si>
  <si>
    <t>c5</t>
  </si>
  <si>
    <t>Rejected</t>
  </si>
  <si>
    <t>5/2/14 16:28</t>
  </si>
  <si>
    <t>Operations Department</t>
  </si>
  <si>
    <t>i4</t>
  </si>
  <si>
    <t>5/2/14 16:32</t>
  </si>
  <si>
    <t>5/1/14 7:44</t>
  </si>
  <si>
    <t>Sales Department</t>
  </si>
  <si>
    <t>-</t>
  </si>
  <si>
    <t>5/6/14 16:27</t>
  </si>
  <si>
    <t>i7</t>
  </si>
  <si>
    <t>5/9/14 13:17</t>
  </si>
  <si>
    <t>5/2/14 13:09</t>
  </si>
  <si>
    <t>5/2/14 13:11</t>
  </si>
  <si>
    <t>5/1/14 9:00</t>
  </si>
  <si>
    <t>n10</t>
  </si>
  <si>
    <t>b9</t>
  </si>
  <si>
    <t>5/7/14 10:50</t>
  </si>
  <si>
    <t>5/15/14 9:31</t>
  </si>
  <si>
    <t>Finance Department</t>
  </si>
  <si>
    <t>5/9/14 12:48</t>
  </si>
  <si>
    <t>5/2/14 8:07</t>
  </si>
  <si>
    <t>i5</t>
  </si>
  <si>
    <t>5/2/14 8:11</t>
  </si>
  <si>
    <t>5/1/14 22:53</t>
  </si>
  <si>
    <t>i1</t>
  </si>
  <si>
    <t>5/1/14 22:54</t>
  </si>
  <si>
    <t>5/1/14 22:55</t>
  </si>
  <si>
    <t>Don’t want to say</t>
  </si>
  <si>
    <t>5/1/14 9:41</t>
  </si>
  <si>
    <t>i6</t>
  </si>
  <si>
    <t>5/1/14 16:28</t>
  </si>
  <si>
    <t>5/10/14 14:17</t>
  </si>
  <si>
    <t>5/10/14 14:18</t>
  </si>
  <si>
    <t>5/1/14 16:01</t>
  </si>
  <si>
    <t>5/1/14 11:47</t>
  </si>
  <si>
    <t>5/1/14 9:26</t>
  </si>
  <si>
    <t>5/1/14 17:21</t>
  </si>
  <si>
    <t>Production Department</t>
  </si>
  <si>
    <t>5/2/14 18:21</t>
  </si>
  <si>
    <t>5/2/14 18:23</t>
  </si>
  <si>
    <t>5/2/14 11:47</t>
  </si>
  <si>
    <t>5/2/14 12:21</t>
  </si>
  <si>
    <t>5/2/14 9:16</t>
  </si>
  <si>
    <t>5/2/14 13:04</t>
  </si>
  <si>
    <t>5/3/14 0:36</t>
  </si>
  <si>
    <t>5/9/14 15:40</t>
  </si>
  <si>
    <t>5/9/14 15:43</t>
  </si>
  <si>
    <t>m6</t>
  </si>
  <si>
    <t>5/4/14 9:41</t>
  </si>
  <si>
    <t>m7</t>
  </si>
  <si>
    <t>5/4/14 9:44</t>
  </si>
  <si>
    <t>5/4/14 17:32</t>
  </si>
  <si>
    <t>5/5/14 13:25</t>
  </si>
  <si>
    <t>5/5/14 19:35</t>
  </si>
  <si>
    <t>Purchase Department</t>
  </si>
  <si>
    <t>5/5/14 19:37</t>
  </si>
  <si>
    <t>5/5/14 15:41</t>
  </si>
  <si>
    <t>5/5/14 15:42</t>
  </si>
  <si>
    <t>5/5/14 15:44</t>
  </si>
  <si>
    <t>5/5/14 15:45</t>
  </si>
  <si>
    <t>5/5/14 11:41</t>
  </si>
  <si>
    <t>5/6/14 16:05</t>
  </si>
  <si>
    <t>5/10/14 17:34</t>
  </si>
  <si>
    <t>5/6/14 21:40</t>
  </si>
  <si>
    <t>5/6/14 4:03</t>
  </si>
  <si>
    <t>5/6/14 13:26</t>
  </si>
  <si>
    <t>5/6/14 13:28</t>
  </si>
  <si>
    <t>5/6/14 13:30</t>
  </si>
  <si>
    <t>5/29/14 14:43</t>
  </si>
  <si>
    <t>5/29/14 14:44</t>
  </si>
  <si>
    <t>5/6/14 8:40</t>
  </si>
  <si>
    <t>Marketing Department</t>
  </si>
  <si>
    <t>5/6/14 15:37</t>
  </si>
  <si>
    <t>5/6/14 9:26</t>
  </si>
  <si>
    <t>5/7/14 14:06</t>
  </si>
  <si>
    <t>5/22/14 10:21</t>
  </si>
  <si>
    <t>5/7/14 2:13</t>
  </si>
  <si>
    <t>5/7/14 17:58</t>
  </si>
  <si>
    <t>5/7/14 10:53</t>
  </si>
  <si>
    <t>5/7/14 15:34</t>
  </si>
  <si>
    <t>5/7/14 15:35</t>
  </si>
  <si>
    <t>5/7/14 16:26</t>
  </si>
  <si>
    <t>5/7/14 8:07</t>
  </si>
  <si>
    <t>5/7/14 8:08</t>
  </si>
  <si>
    <t>5/7/14 16:01</t>
  </si>
  <si>
    <t>5/13/14 15:22</t>
  </si>
  <si>
    <t>5/8/14 7:13</t>
  </si>
  <si>
    <t>5/8/14 22:10</t>
  </si>
  <si>
    <t>5/8/14 3:12</t>
  </si>
  <si>
    <t>5/8/14 3:15</t>
  </si>
  <si>
    <t>5/8/14 3:16</t>
  </si>
  <si>
    <t>5/8/14 11:52</t>
  </si>
  <si>
    <t>5/8/14 19:13</t>
  </si>
  <si>
    <t>5/8/14 19:17</t>
  </si>
  <si>
    <t>5/8/14 7:59</t>
  </si>
  <si>
    <t>5/8/14 7:57</t>
  </si>
  <si>
    <t>5/9/14 15:05</t>
  </si>
  <si>
    <t>5/9/14 9:58</t>
  </si>
  <si>
    <t>General Management</t>
  </si>
  <si>
    <t>5/9/14 12:28</t>
  </si>
  <si>
    <t>5/9/14 12:30</t>
  </si>
  <si>
    <t>5/9/14 13:53</t>
  </si>
  <si>
    <t>5/9/14 17:27</t>
  </si>
  <si>
    <t>5/9/14 17:31</t>
  </si>
  <si>
    <t>5/9/14 14:10</t>
  </si>
  <si>
    <t>5/9/14 14:11</t>
  </si>
  <si>
    <t>5/10/14 20:03</t>
  </si>
  <si>
    <t>5/10/14 20:09</t>
  </si>
  <si>
    <t>5/10/14 17:30</t>
  </si>
  <si>
    <t>5/10/14 3:16</t>
  </si>
  <si>
    <t>5/12/14 8:27</t>
  </si>
  <si>
    <t>5/12/14 8:24</t>
  </si>
  <si>
    <t>5/12/14 18:26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</si>
  <si>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</si>
  <si>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</si>
  <si>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</si>
  <si>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</si>
  <si>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</si>
  <si>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</si>
  <si>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</si>
  <si>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</si>
  <si>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</si>
  <si>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</si>
  <si>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</si>
  <si>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</si>
  <si>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</si>
  <si>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</si>
  <si>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</si>
  <si>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</si>
  <si>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</si>
  <si>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</si>
  <si>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</si>
  <si>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</si>
  <si>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</si>
  <si>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</si>
  <si>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</si>
  <si>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</si>
  <si>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</si>
  <si>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</si>
  <si>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</si>
  <si>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</si>
  <si>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</si>
  <si>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</si>
  <si>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</si>
  <si>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</si>
  <si>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</si>
  <si>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</si>
  <si>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</si>
  <si>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</si>
  <si>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</si>
  <si>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</si>
  <si>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</si>
  <si>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</si>
  <si>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</si>
  <si>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</si>
  <si>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</si>
  <si>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</si>
  <si>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</si>
  <si>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</si>
  <si>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</si>
  <si>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</si>
  <si>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</si>
  <si>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</si>
  <si>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</si>
  <si>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</si>
  <si>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</si>
  <si>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</si>
  <si>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</si>
  <si>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</si>
  <si>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</si>
  <si>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</si>
  <si>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</si>
  <si>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</si>
  <si>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</si>
  <si>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</si>
  <si>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</si>
  <si>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</si>
  <si>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</si>
  <si>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</si>
  <si>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</si>
  <si>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</si>
  <si>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</si>
  <si>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</si>
  <si>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</si>
  <si>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</si>
  <si>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</si>
  <si>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</si>
  <si>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</si>
  <si>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</si>
  <si>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</si>
  <si>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</si>
  <si>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</si>
  <si>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</si>
  <si>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</si>
  <si>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</si>
  <si>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</si>
  <si>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</si>
  <si>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</si>
  <si>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</si>
  <si>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</si>
  <si>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</si>
  <si>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</si>
  <si>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</si>
  <si>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</si>
  <si>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</si>
  <si>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</si>
  <si>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</si>
  <si>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</si>
  <si>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</si>
  <si>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</si>
  <si>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</si>
  <si>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</si>
  <si>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</si>
  <si>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</si>
  <si>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</si>
  <si>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</si>
  <si>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</si>
  <si>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</si>
  <si>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</si>
  <si>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</si>
  <si>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</si>
  <si>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</si>
  <si>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</si>
  <si>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</si>
  <si>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</si>
  <si>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</si>
  <si>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</si>
  <si>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</si>
  <si>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</si>
  <si>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</si>
  <si>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</si>
  <si>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</si>
  <si>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</si>
  <si>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</si>
  <si>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</si>
  <si>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</si>
  <si>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</si>
  <si>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</si>
  <si>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</si>
  <si>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</si>
  <si>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</si>
  <si>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</si>
  <si>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</si>
  <si>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</si>
  <si>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</si>
  <si>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</si>
  <si>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</si>
  <si>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</si>
  <si>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</si>
  <si>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</si>
  <si>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</si>
  <si>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</si>
  <si>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</si>
  <si>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</si>
  <si>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6/1/14 22:23</t>
  </si>
  <si>
    <t>6/1/14 22:25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</si>
  <si>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</si>
  <si>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</si>
  <si>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</si>
  <si>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</si>
  <si>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</si>
  <si>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</si>
  <si>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</si>
  <si>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</si>
  <si>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</si>
  <si>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6/1/14 7:04</t>
  </si>
  <si>
    <t>5/29/14 17:07</t>
  </si>
  <si>
    <t>5/29/14 12:24</t>
  </si>
  <si>
    <t>5/30/14 18:46</t>
  </si>
  <si>
    <t>5/30/14 8:07</t>
  </si>
  <si>
    <t>5/30/14 8:09</t>
  </si>
  <si>
    <t>6/4/14 7:20</t>
  </si>
  <si>
    <t>6/4/14 7:21</t>
  </si>
  <si>
    <t>5/30/14 9:14</t>
  </si>
  <si>
    <t>6/12/14 15:46</t>
  </si>
  <si>
    <t>5/31/14 13:07</t>
  </si>
  <si>
    <t>6/1/14 13:36</t>
  </si>
  <si>
    <t>6/2/14 22:30</t>
  </si>
  <si>
    <t>6/2/14 22:33</t>
  </si>
  <si>
    <t>6/2/14 22:35</t>
  </si>
  <si>
    <t>6/2/14 7:13</t>
  </si>
  <si>
    <t>6/2/14 17:14</t>
  </si>
  <si>
    <t>6/2/14 11:21</t>
  </si>
  <si>
    <t>6/2/14 13:08</t>
  </si>
  <si>
    <t>6/2/14 13:10</t>
  </si>
  <si>
    <t>6/3/14 12:44</t>
  </si>
  <si>
    <t>6/3/14 12:47</t>
  </si>
  <si>
    <t>6/3/14 12:15</t>
  </si>
  <si>
    <t>6/14/14 10:49</t>
  </si>
  <si>
    <t>6/14/14 10:50</t>
  </si>
  <si>
    <t>6/3/14 17:40</t>
  </si>
  <si>
    <t>6/3/14 23:15</t>
  </si>
  <si>
    <t>6/3/14 10:57</t>
  </si>
  <si>
    <t>6/3/14 13:19</t>
  </si>
  <si>
    <t>6/3/14 8:24</t>
  </si>
  <si>
    <t>6/3/14 8:25</t>
  </si>
  <si>
    <t>6/3/14 20:45</t>
  </si>
  <si>
    <t>6/3/14 20:46</t>
  </si>
  <si>
    <t>6/4/14 12:27</t>
  </si>
  <si>
    <t>6/4/14 21:38</t>
  </si>
  <si>
    <t>6/4/14 21:40</t>
  </si>
  <si>
    <t>6/4/14 0:59</t>
  </si>
  <si>
    <t>6/4/14 10:40</t>
  </si>
  <si>
    <t>6/13/14 15:43</t>
  </si>
  <si>
    <t>6/4/14 7:56</t>
  </si>
  <si>
    <t>6/4/14 7:57</t>
  </si>
  <si>
    <t>6/4/14 13:17</t>
  </si>
  <si>
    <t>6/4/14 13:19</t>
  </si>
  <si>
    <t>6/4/14 18:14</t>
  </si>
  <si>
    <t>6/4/14 18:16</t>
  </si>
  <si>
    <t>6/5/14 10:40</t>
  </si>
  <si>
    <t>6/5/14 10:41</t>
  </si>
  <si>
    <t>6/5/14 17:39</t>
  </si>
  <si>
    <t>6/5/14 15:38</t>
  </si>
  <si>
    <t>6/5/14 1:45</t>
  </si>
  <si>
    <t>6/5/14 4:15</t>
  </si>
  <si>
    <t>6/5/14 4:19</t>
  </si>
  <si>
    <t>6/5/14 13:39</t>
  </si>
  <si>
    <t>7/24/14 9:19</t>
  </si>
  <si>
    <t>6/5/14 17:25</t>
  </si>
  <si>
    <t>6/5/14 17:05</t>
  </si>
  <si>
    <t>6/5/14 15:11</t>
  </si>
  <si>
    <t>6/5/14 16:14</t>
  </si>
  <si>
    <t>6/5/14 16:07</t>
  </si>
  <si>
    <t>6/5/14 16:08</t>
  </si>
  <si>
    <t>6/5/14 8:17</t>
  </si>
  <si>
    <t>6/6/14 18:01</t>
  </si>
  <si>
    <t>6/6/14 8:39</t>
  </si>
  <si>
    <t>6/6/14 8:42</t>
  </si>
  <si>
    <t>6/14/14 4:22</t>
  </si>
  <si>
    <t>c9</t>
  </si>
  <si>
    <t>6/6/14 17:28</t>
  </si>
  <si>
    <t>6/7/14 2:51</t>
  </si>
  <si>
    <t>6/7/14 2:52</t>
  </si>
  <si>
    <t>6/8/14 14:15</t>
  </si>
  <si>
    <t>6/8/14 14:17</t>
  </si>
  <si>
    <t>6/8/14 18:56</t>
  </si>
  <si>
    <t>6/8/14 17:29</t>
  </si>
  <si>
    <t>6/8/14 10:41</t>
  </si>
  <si>
    <t>7/2/14 17:23</t>
  </si>
  <si>
    <t>6/9/14 3:20</t>
  </si>
  <si>
    <t>6/9/14 13:23</t>
  </si>
  <si>
    <t>6/9/14 13:24</t>
  </si>
  <si>
    <t>6/9/14 13:25</t>
  </si>
  <si>
    <t>6/9/14 13:29</t>
  </si>
  <si>
    <t>6/9/14 23:57</t>
  </si>
  <si>
    <t>6/9/14 23:58</t>
  </si>
  <si>
    <t>6/9/14 9:44</t>
  </si>
  <si>
    <t>6/9/14 9:47</t>
  </si>
  <si>
    <t>6/9/14 0:37</t>
  </si>
  <si>
    <t>6/9/14 19:26</t>
  </si>
  <si>
    <t>6/9/14 18:54</t>
  </si>
  <si>
    <t>6/9/14 23:25</t>
  </si>
  <si>
    <t>6/9/14 23:28</t>
  </si>
  <si>
    <t>6/10/14 10:55</t>
  </si>
  <si>
    <t>6/10/14 12:05</t>
  </si>
  <si>
    <t>6/10/14 12:07</t>
  </si>
  <si>
    <t>6/10/14 17:48</t>
  </si>
  <si>
    <t>6/10/14 0:11</t>
  </si>
  <si>
    <t>6/11/14 13:32</t>
  </si>
  <si>
    <t>6/11/14 17:54</t>
  </si>
  <si>
    <t>6/11/14 17:55</t>
  </si>
  <si>
    <t>6/11/14 18:01</t>
  </si>
  <si>
    <t>6/11/14 8:12</t>
  </si>
  <si>
    <t>6/11/14 12:30</t>
  </si>
  <si>
    <t>6/11/14 12:31</t>
  </si>
  <si>
    <t>6/11/14 6:19</t>
  </si>
  <si>
    <t>6/11/14 0:42</t>
  </si>
  <si>
    <t>6/11/14 10:38</t>
  </si>
  <si>
    <t>6/12/14 8:30</t>
  </si>
  <si>
    <t>6/12/14 12:58</t>
  </si>
  <si>
    <t>6/12/14 12:55</t>
  </si>
  <si>
    <t>6/12/14 11:52</t>
  </si>
  <si>
    <t>6/12/14 11:53</t>
  </si>
  <si>
    <t>6/12/14 11:56</t>
  </si>
  <si>
    <t>6/12/14 3:25</t>
  </si>
  <si>
    <t>6/12/14 3:28</t>
  </si>
  <si>
    <t>6/12/14 10:46</t>
  </si>
  <si>
    <t>6/12/14 10:47</t>
  </si>
  <si>
    <t>6/12/14 15:50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</si>
  <si>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</si>
  <si>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</si>
  <si>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</si>
  <si>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</si>
  <si>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</si>
  <si>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</si>
  <si>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</si>
  <si>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</si>
  <si>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</si>
  <si>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</si>
  <si>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</si>
  <si>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</si>
  <si>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</si>
  <si>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</si>
  <si>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</si>
  <si>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</si>
  <si>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</si>
  <si>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</si>
  <si>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</si>
  <si>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</si>
  <si>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7/4/14 15:37</t>
  </si>
  <si>
    <t>7/4/14 15:39</t>
  </si>
  <si>
    <t>7/7/14 13:42</t>
  </si>
  <si>
    <t>7/7/14 13:40</t>
  </si>
  <si>
    <t>6/16/14 17:03</t>
  </si>
  <si>
    <t>6/16/14 7:31</t>
  </si>
  <si>
    <t>6/16/14 10:20</t>
  </si>
  <si>
    <t>6/16/14 10:04</t>
  </si>
  <si>
    <t>6/16/14 11:06</t>
  </si>
  <si>
    <t>7/7/14 16:23</t>
  </si>
  <si>
    <t>7/7/14 16:24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</si>
  <si>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</si>
  <si>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</si>
  <si>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</si>
  <si>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</si>
  <si>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</si>
  <si>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</si>
  <si>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</si>
  <si>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</si>
  <si>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</si>
  <si>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</si>
  <si>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</si>
  <si>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</si>
  <si>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</si>
  <si>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</si>
  <si>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</si>
  <si>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</si>
  <si>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</si>
  <si>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</si>
  <si>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</si>
  <si>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</si>
  <si>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</si>
  <si>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</si>
  <si>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</si>
  <si>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</si>
  <si>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</si>
  <si>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</si>
  <si>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</si>
  <si>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</si>
  <si>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</si>
  <si>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</si>
  <si>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</si>
  <si>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</si>
  <si>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</si>
  <si>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</si>
  <si>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</si>
  <si>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</si>
  <si>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</si>
  <si>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</si>
  <si>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</si>
  <si>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</si>
  <si>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</si>
  <si>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</si>
  <si>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</si>
  <si>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</si>
  <si>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</si>
  <si>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</si>
  <si>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</si>
  <si>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</si>
  <si>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</si>
  <si>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</si>
  <si>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</si>
  <si>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</si>
  <si>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</si>
  <si>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</si>
  <si>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</si>
  <si>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</si>
  <si>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</si>
  <si>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</si>
  <si>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</si>
  <si>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</si>
  <si>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</si>
  <si>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</si>
  <si>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</si>
  <si>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</si>
  <si>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7/10/14 17:09</t>
  </si>
  <si>
    <t>7/10/14 17:10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</si>
  <si>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</si>
  <si>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</si>
  <si>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</si>
  <si>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</si>
  <si>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</si>
  <si>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</si>
  <si>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</si>
  <si>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</si>
  <si>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</si>
  <si>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</si>
  <si>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</si>
  <si>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</si>
  <si>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</si>
  <si>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</si>
  <si>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</si>
  <si>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</si>
  <si>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</si>
  <si>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</si>
  <si>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</si>
  <si>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</si>
  <si>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</si>
  <si>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</si>
  <si>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</si>
  <si>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</si>
  <si>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</si>
  <si>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</si>
  <si>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</si>
  <si>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</si>
  <si>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</si>
  <si>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</si>
  <si>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7/4/14 7:37</t>
  </si>
  <si>
    <t>6/26/14 8:19</t>
  </si>
  <si>
    <t>6/26/14 16:47</t>
  </si>
  <si>
    <t>6/26/14 11:59</t>
  </si>
  <si>
    <t>6/26/14 9:02</t>
  </si>
  <si>
    <t>6/26/14 9:04</t>
  </si>
  <si>
    <t>6/26/14 9:05</t>
  </si>
  <si>
    <t>7/11/14 10:44</t>
  </si>
  <si>
    <t>7/11/14 10:45</t>
  </si>
  <si>
    <t>7/3/14 16:50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</si>
  <si>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</si>
  <si>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</si>
  <si>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</si>
  <si>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</si>
  <si>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</si>
  <si>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</si>
  <si>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</si>
  <si>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</si>
  <si>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</si>
  <si>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</si>
  <si>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</si>
  <si>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</si>
  <si>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</si>
  <si>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</si>
  <si>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</si>
  <si>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</si>
  <si>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</si>
  <si>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</si>
  <si>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</si>
  <si>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</si>
  <si>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</si>
  <si>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</si>
  <si>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</si>
  <si>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</si>
  <si>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</si>
  <si>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</si>
  <si>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</si>
  <si>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</si>
  <si>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</si>
  <si>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</si>
  <si>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</si>
  <si>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</si>
  <si>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</si>
  <si>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7/8/14 8:03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</si>
  <si>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</si>
  <si>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</si>
  <si>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</si>
  <si>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</si>
  <si>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</si>
  <si>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</si>
  <si>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</si>
  <si>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</si>
  <si>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7/1/14 14:30</t>
  </si>
  <si>
    <t>7/1/14 12:46</t>
  </si>
  <si>
    <t>7/1/14 15:09</t>
  </si>
  <si>
    <t>7/14/14 18:36</t>
  </si>
  <si>
    <t>7/1/14 18:45</t>
  </si>
  <si>
    <t>7/1/14 16:27</t>
  </si>
  <si>
    <t>7/1/14 16:30</t>
  </si>
  <si>
    <t>7/1/14 16:31</t>
  </si>
  <si>
    <t>7/1/14 16:33</t>
  </si>
  <si>
    <t>7/1/14 1:39</t>
  </si>
  <si>
    <t>7/1/14 9:46</t>
  </si>
  <si>
    <t>7/1/14 9:47</t>
  </si>
  <si>
    <t>7/1/14 18:30</t>
  </si>
  <si>
    <t>7/4/14 15:40</t>
  </si>
  <si>
    <t>7/4/14 15:43</t>
  </si>
  <si>
    <t>7/1/14 14:49</t>
  </si>
  <si>
    <t>7/23/14 16:00</t>
  </si>
  <si>
    <t>7/2/14 8:10</t>
  </si>
  <si>
    <t>7/2/14 23:00</t>
  </si>
  <si>
    <t>7/2/14 10:04</t>
  </si>
  <si>
    <t>7/2/14 12:10</t>
  </si>
  <si>
    <t>7/2/14 10:57</t>
  </si>
  <si>
    <t>7/2/14 2:11</t>
  </si>
  <si>
    <t>7/2/14 6:12</t>
  </si>
  <si>
    <t>7/2/14 17:06</t>
  </si>
  <si>
    <t>7/2/14 12:04</t>
  </si>
  <si>
    <t>7/2/14 12:05</t>
  </si>
  <si>
    <t>7/3/14 18:01</t>
  </si>
  <si>
    <t>7/3/14 9:12</t>
  </si>
  <si>
    <t>7/3/14 9:13</t>
  </si>
  <si>
    <t>7/3/14 18:40</t>
  </si>
  <si>
    <t>7/3/14 18:43</t>
  </si>
  <si>
    <t>7/16/14 12:29</t>
  </si>
  <si>
    <t>7/3/14 15:58</t>
  </si>
  <si>
    <t>7/10/14 8:03</t>
  </si>
  <si>
    <t>7/10/14 8:07</t>
  </si>
  <si>
    <t>7/10/14 8:06</t>
  </si>
  <si>
    <t>7/3/14 7:23</t>
  </si>
  <si>
    <t>7/3/14 7:24</t>
  </si>
  <si>
    <t>7/3/14 15:59</t>
  </si>
  <si>
    <t>7/4/14 9:17</t>
  </si>
  <si>
    <t>7/4/14 9:18</t>
  </si>
  <si>
    <t>7/4/14 3:57</t>
  </si>
  <si>
    <t>7/4/14 4:00</t>
  </si>
  <si>
    <t>7/4/14 18:17</t>
  </si>
  <si>
    <t>7/4/14 18:18</t>
  </si>
  <si>
    <t>7/4/14 18:25</t>
  </si>
  <si>
    <t>7/4/14 18:27</t>
  </si>
  <si>
    <t>7/4/14 16:36</t>
  </si>
  <si>
    <t>7/4/14 16:37</t>
  </si>
  <si>
    <t>7/4/14 16:38</t>
  </si>
  <si>
    <t>7/4/14 9:27</t>
  </si>
  <si>
    <t>7/4/14 9:30</t>
  </si>
  <si>
    <t>7/4/14 8:47</t>
  </si>
  <si>
    <t>7/4/14 18:03</t>
  </si>
  <si>
    <t>7/4/14 18:04</t>
  </si>
  <si>
    <t>7/5/14 8:41</t>
  </si>
  <si>
    <t>7/5/14 8:45</t>
  </si>
  <si>
    <t>7/6/14 5:35</t>
  </si>
  <si>
    <t>8/12/14 22:33</t>
  </si>
  <si>
    <t>7/6/14 18:50</t>
  </si>
  <si>
    <t>7/7/14 22:53</t>
  </si>
  <si>
    <t>7/7/14 14:18</t>
  </si>
  <si>
    <t>7/7/14 2:01</t>
  </si>
  <si>
    <t>7/7/14 7:30</t>
  </si>
  <si>
    <t>7/7/14 13:43</t>
  </si>
  <si>
    <t>7/7/14 15:15</t>
  </si>
  <si>
    <t>7/7/14 15:19</t>
  </si>
  <si>
    <t>7/7/14 15:20</t>
  </si>
  <si>
    <t>7/8/14 9:02</t>
  </si>
  <si>
    <t>7/8/14 14:15</t>
  </si>
  <si>
    <t>7/8/14 14:16</t>
  </si>
  <si>
    <t>7/8/14 14:17</t>
  </si>
  <si>
    <t>7/8/14 14:20</t>
  </si>
  <si>
    <t>7/8/14 15:52</t>
  </si>
  <si>
    <t>7/8/14 15:53</t>
  </si>
  <si>
    <t>7/8/14 13:23</t>
  </si>
  <si>
    <t>7/8/14 13:25</t>
  </si>
  <si>
    <t>7/8/14 13:27</t>
  </si>
  <si>
    <t>7/18/14 14:54</t>
  </si>
  <si>
    <t>7/8/14 7:28</t>
  </si>
  <si>
    <t>7/8/14 7:31</t>
  </si>
  <si>
    <t>7/12/14 13:41</t>
  </si>
  <si>
    <t>7/12/14 13:43</t>
  </si>
  <si>
    <t>7/14/14 16:43</t>
  </si>
  <si>
    <t>7/8/14 22:49</t>
  </si>
  <si>
    <t>7/8/14 11:49</t>
  </si>
  <si>
    <t>7/8/14 14:42</t>
  </si>
  <si>
    <t>7/8/14 14:44</t>
  </si>
  <si>
    <t>7/8/14 14:45</t>
  </si>
  <si>
    <t>7/8/14 14:46</t>
  </si>
  <si>
    <t>7/18/14 3:23</t>
  </si>
  <si>
    <t>7/9/14 19:04</t>
  </si>
  <si>
    <t>7/9/14 8:31</t>
  </si>
  <si>
    <t>7/9/14 8:33</t>
  </si>
  <si>
    <t>7/10/14 14:02</t>
  </si>
  <si>
    <t>7/10/14 14:04</t>
  </si>
  <si>
    <t>7/14/14 18:11</t>
  </si>
  <si>
    <t>7/9/14 17:18</t>
  </si>
  <si>
    <t>7/9/14 13:43</t>
  </si>
  <si>
    <t>7/9/14 13:44</t>
  </si>
  <si>
    <t>7/9/14 0:16</t>
  </si>
  <si>
    <t>7/9/14 0:17</t>
  </si>
  <si>
    <t>7/10/14 4:27</t>
  </si>
  <si>
    <t>7/10/14 4:26</t>
  </si>
  <si>
    <t>7/10/14 12:56</t>
  </si>
  <si>
    <t>7/10/14 11:42</t>
  </si>
  <si>
    <t>7/10/14 14:48</t>
  </si>
  <si>
    <t>7/10/14 17:42</t>
  </si>
  <si>
    <t>7/10/14 17:05</t>
  </si>
  <si>
    <t>7/22/14 8:21</t>
  </si>
  <si>
    <t>7/22/14 8:22</t>
  </si>
  <si>
    <t>7/11/14 11:35</t>
  </si>
  <si>
    <t>7/11/14 12:28</t>
  </si>
  <si>
    <t>7/11/14 12:25</t>
  </si>
  <si>
    <t>7/11/14 12:26</t>
  </si>
  <si>
    <t>7/11/14 13:00</t>
  </si>
  <si>
    <t>7/11/14 7:16</t>
  </si>
  <si>
    <t>7/12/14 17:26</t>
  </si>
  <si>
    <t>7/12/14 17:27</t>
  </si>
  <si>
    <t>7/12/14 17:28</t>
  </si>
  <si>
    <t>7/12/14 11:17</t>
  </si>
  <si>
    <t>7/12/14 13:01</t>
  </si>
  <si>
    <t>7/12/14 9:32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</si>
  <si>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</si>
  <si>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</si>
  <si>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</si>
  <si>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</si>
  <si>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</si>
  <si>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</si>
  <si>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</si>
  <si>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</si>
  <si>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</si>
  <si>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</si>
  <si>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</si>
  <si>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</si>
  <si>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</si>
  <si>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</si>
  <si>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</si>
  <si>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</si>
  <si>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</si>
  <si>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</si>
  <si>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</si>
  <si>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</si>
  <si>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</si>
  <si>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</si>
  <si>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</si>
  <si>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</si>
  <si>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</si>
  <si>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</si>
  <si>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</si>
  <si>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</si>
  <si>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</si>
  <si>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</si>
  <si>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</si>
  <si>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</si>
  <si>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</si>
  <si>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</si>
  <si>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</si>
  <si>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</si>
  <si>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</si>
  <si>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</si>
  <si>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</si>
  <si>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</si>
  <si>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</si>
  <si>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</si>
  <si>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</si>
  <si>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</si>
  <si>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</si>
  <si>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</si>
  <si>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</si>
  <si>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</si>
  <si>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</si>
  <si>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</si>
  <si>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</si>
  <si>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</si>
  <si>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</si>
  <si>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</si>
  <si>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</si>
  <si>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</si>
  <si>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</si>
  <si>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</si>
  <si>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</si>
  <si>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</si>
  <si>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</si>
  <si>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</si>
  <si>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</si>
  <si>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</si>
  <si>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</si>
  <si>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</si>
  <si>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</si>
  <si>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</si>
  <si>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</si>
  <si>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</si>
  <si>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</si>
  <si>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</si>
  <si>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</si>
  <si>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8/1/14 17:59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</si>
  <si>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</si>
  <si>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</si>
  <si>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</si>
  <si>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</si>
  <si>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</si>
  <si>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</si>
  <si>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</si>
  <si>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</si>
  <si>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</si>
  <si>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</si>
  <si>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</si>
  <si>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</si>
  <si>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</si>
  <si>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</si>
  <si>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</si>
  <si>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</si>
  <si>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</si>
  <si>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</si>
  <si>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</si>
  <si>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</si>
  <si>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</si>
  <si>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</si>
  <si>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</si>
  <si>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</si>
  <si>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</si>
  <si>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</si>
  <si>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</si>
  <si>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</si>
  <si>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</si>
  <si>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</si>
  <si>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</si>
  <si>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</si>
  <si>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</si>
  <si>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</si>
  <si>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</si>
  <si>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</si>
  <si>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</si>
  <si>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</si>
  <si>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</si>
  <si>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</si>
  <si>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</si>
  <si>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</si>
  <si>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</si>
  <si>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</si>
  <si>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</si>
  <si>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</si>
  <si>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</si>
  <si>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</si>
  <si>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</si>
  <si>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</si>
  <si>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</si>
  <si>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</si>
  <si>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</si>
  <si>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</si>
  <si>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</si>
  <si>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8/2/14 13:48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</si>
  <si>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</si>
  <si>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</si>
  <si>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</si>
  <si>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</si>
  <si>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</si>
  <si>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</si>
  <si>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</si>
  <si>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</si>
  <si>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</si>
  <si>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</si>
  <si>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</si>
  <si>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</si>
  <si>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</si>
  <si>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</si>
  <si>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</si>
  <si>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</si>
  <si>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</si>
  <si>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</si>
  <si>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</si>
  <si>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</si>
  <si>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</si>
  <si>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</si>
  <si>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</si>
  <si>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</si>
  <si>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</si>
  <si>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</si>
  <si>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8/1/14 9:51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</si>
  <si>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</si>
  <si>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</si>
  <si>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</si>
  <si>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</si>
  <si>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</si>
  <si>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</si>
  <si>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</si>
  <si>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</si>
  <si>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</si>
  <si>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</si>
  <si>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</si>
  <si>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</si>
  <si>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</si>
  <si>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</si>
  <si>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8/4/14 8:34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</si>
  <si>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</si>
  <si>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</si>
  <si>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</si>
  <si>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</si>
  <si>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</si>
  <si>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</si>
  <si>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</si>
  <si>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</si>
  <si>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</si>
  <si>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</si>
  <si>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</si>
  <si>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</si>
  <si>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</si>
  <si>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</si>
  <si>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</si>
  <si>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8/1/14 8:32</t>
  </si>
  <si>
    <t>8/1/14 13:32</t>
  </si>
  <si>
    <t>8/9/14 6:34</t>
  </si>
  <si>
    <t>8/1/14 14:52</t>
  </si>
  <si>
    <t>8/1/14 16:39</t>
  </si>
  <si>
    <t>8/1/14 8:50</t>
  </si>
  <si>
    <t>8/1/14 8:51</t>
  </si>
  <si>
    <t>8/1/14 8:53</t>
  </si>
  <si>
    <t>8/1/14 10:46</t>
  </si>
  <si>
    <t>8/1/14 16:14</t>
  </si>
  <si>
    <t>8/1/14 16:18</t>
  </si>
  <si>
    <t>8/1/14 10:47</t>
  </si>
  <si>
    <t>8/1/14 16:34</t>
  </si>
  <si>
    <t>8/1/14 16:35</t>
  </si>
  <si>
    <t>8/1/14 16:37</t>
  </si>
  <si>
    <t>8/2/14 15:07</t>
  </si>
  <si>
    <t>8/2/14 12:05</t>
  </si>
  <si>
    <t>8/3/14 14:38</t>
  </si>
  <si>
    <t>8/3/14 14:40</t>
  </si>
  <si>
    <t>8/3/14 3:11</t>
  </si>
  <si>
    <t>8/3/14 13:22</t>
  </si>
  <si>
    <t>8/4/14 12:46</t>
  </si>
  <si>
    <t>8/4/14 15:55</t>
  </si>
  <si>
    <t>8/4/14 18:00</t>
  </si>
  <si>
    <t>8/4/14 11:00</t>
  </si>
  <si>
    <t>8/4/14 11:01</t>
  </si>
  <si>
    <t>8/4/14 11:38</t>
  </si>
  <si>
    <t>8/4/14 11:39</t>
  </si>
  <si>
    <t>8/4/14 10:56</t>
  </si>
  <si>
    <t>8/4/14 0:52</t>
  </si>
  <si>
    <t>8/4/14 0:54</t>
  </si>
  <si>
    <t>8/4/14 10:35</t>
  </si>
  <si>
    <t>8/4/14 13:22</t>
  </si>
  <si>
    <t>8/5/14 16:04</t>
  </si>
  <si>
    <t>8/5/14 16:06</t>
  </si>
  <si>
    <t>8/8/14 13:47</t>
  </si>
  <si>
    <t>8/8/14 13:48</t>
  </si>
  <si>
    <t>8/5/14 12:40</t>
  </si>
  <si>
    <t>8/5/14 12:41</t>
  </si>
  <si>
    <t>8/5/14 12:42</t>
  </si>
  <si>
    <t>8/9/14 10:20</t>
  </si>
  <si>
    <t>8/5/14 10:28</t>
  </si>
  <si>
    <t>8/5/14 10:30</t>
  </si>
  <si>
    <t>8/5/14 10:31</t>
  </si>
  <si>
    <t>8/5/14 18:39</t>
  </si>
  <si>
    <t>8/6/14 13:31</t>
  </si>
  <si>
    <t>8/6/14 13:32</t>
  </si>
  <si>
    <t>8/6/14 13:33</t>
  </si>
  <si>
    <t>8/6/14 16:35</t>
  </si>
  <si>
    <t>8/6/14 8:25</t>
  </si>
  <si>
    <t>8/6/14 14:35</t>
  </si>
  <si>
    <t>8/6/14 13:02</t>
  </si>
  <si>
    <t>8/6/14 13:03</t>
  </si>
  <si>
    <t>8/14/14 17:07</t>
  </si>
  <si>
    <t>8/14/14 17:10</t>
  </si>
  <si>
    <t>8/6/14 16:25</t>
  </si>
  <si>
    <t>8/6/14 16:27</t>
  </si>
  <si>
    <t>8/6/14 16:29</t>
  </si>
  <si>
    <t>8/6/14 16:30</t>
  </si>
  <si>
    <t>8/7/14 10:44</t>
  </si>
  <si>
    <t>8/7/14 16:30</t>
  </si>
  <si>
    <t>8/7/14 17:17</t>
  </si>
  <si>
    <t>8/7/14 15:05</t>
  </si>
  <si>
    <t>8/7/14 15:06</t>
  </si>
  <si>
    <t>8/7/14 15:10</t>
  </si>
  <si>
    <t>8/7/14 15:11</t>
  </si>
  <si>
    <t>8/7/14 15:13</t>
  </si>
  <si>
    <t>8/7/14 17:20</t>
  </si>
  <si>
    <t>8/7/14 17:22</t>
  </si>
  <si>
    <t>8/11/14 9:18</t>
  </si>
  <si>
    <t>8/11/14 9:20</t>
  </si>
  <si>
    <t>8/7/14 10:53</t>
  </si>
  <si>
    <t>8/7/14 21:38</t>
  </si>
  <si>
    <t>8/7/14 13:24</t>
  </si>
  <si>
    <t>8/7/14 13:25</t>
  </si>
  <si>
    <t>8/16/14 12:12</t>
  </si>
  <si>
    <t>8/16/14 12:13</t>
  </si>
  <si>
    <t>8/8/14 10:23</t>
  </si>
  <si>
    <t>8/8/14 22:30</t>
  </si>
  <si>
    <t>8/8/14 22:31</t>
  </si>
  <si>
    <t>8/8/14 13:08</t>
  </si>
  <si>
    <t>8/8/14 15:48</t>
  </si>
  <si>
    <t>8/8/14 11:33</t>
  </si>
  <si>
    <t>8/8/14 11:34</t>
  </si>
  <si>
    <t>8/8/14 21:55</t>
  </si>
  <si>
    <t>8/8/14 7:48</t>
  </si>
  <si>
    <t>8/8/14 15:26</t>
  </si>
  <si>
    <t>8/8/14 15:29</t>
  </si>
  <si>
    <t>8/9/14 11:37</t>
  </si>
  <si>
    <t>8/9/14 11:38</t>
  </si>
  <si>
    <t>8/10/14 5:46</t>
  </si>
  <si>
    <t>8/10/14 9:02</t>
  </si>
  <si>
    <t>8/10/14 9:03</t>
  </si>
  <si>
    <t>8/11/14 22:14</t>
  </si>
  <si>
    <t>8/11/14 22:15</t>
  </si>
  <si>
    <t>8/11/14 20:49</t>
  </si>
  <si>
    <t>8/11/14 20:50</t>
  </si>
  <si>
    <t>8/11/14 17:39</t>
  </si>
  <si>
    <t>8/11/14 17:41</t>
  </si>
  <si>
    <t>8/11/14 21:28</t>
  </si>
  <si>
    <t>8/11/14 13:38</t>
  </si>
  <si>
    <t>8/11/14 17:31</t>
  </si>
  <si>
    <t>8/11/14 17:32</t>
  </si>
  <si>
    <t>8/11/14 8:04</t>
  </si>
  <si>
    <t>8/22/14 10:18</t>
  </si>
  <si>
    <t>8/22/14 10:19</t>
  </si>
  <si>
    <t>8/11/14 8:37</t>
  </si>
  <si>
    <t>8/11/14 10:45</t>
  </si>
  <si>
    <t>8/11/14 19:26</t>
  </si>
  <si>
    <t>8/11/14 14:32</t>
  </si>
  <si>
    <t>8/11/14 14:33</t>
  </si>
  <si>
    <t>8/11/14 2:58</t>
  </si>
  <si>
    <t>8/11/14 2:59</t>
  </si>
  <si>
    <t>8/12/14 18:44</t>
  </si>
  <si>
    <t>8/12/14 18:45</t>
  </si>
  <si>
    <t>8/12/14 11:04</t>
  </si>
  <si>
    <t>8/12/14 11:06</t>
  </si>
  <si>
    <t>8/12/14 10:58</t>
  </si>
  <si>
    <t>8/12/14 19:54</t>
  </si>
  <si>
    <t>8/12/14 13:50</t>
  </si>
  <si>
    <t>8/12/14 13:52</t>
  </si>
  <si>
    <t>8/18/14 9:05</t>
  </si>
  <si>
    <t>8/12/14 13:00</t>
  </si>
  <si>
    <t>8/12/14 13:04</t>
  </si>
  <si>
    <t>8/12/14 8:24</t>
  </si>
  <si>
    <t>8/12/14 8:25</t>
  </si>
  <si>
    <t>8/12/14 8:26</t>
  </si>
  <si>
    <t>8/12/14 11:05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</si>
  <si>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</si>
  <si>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</si>
  <si>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</si>
  <si>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</si>
  <si>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</si>
  <si>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</si>
  <si>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</si>
  <si>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</si>
  <si>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</si>
  <si>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</si>
  <si>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</si>
  <si>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</si>
  <si>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</si>
  <si>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</si>
  <si>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</si>
  <si>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</si>
  <si>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</si>
  <si>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</si>
  <si>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</si>
  <si>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</si>
  <si>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</si>
  <si>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</si>
  <si>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</si>
  <si>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</si>
  <si>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</si>
  <si>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</si>
  <si>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</si>
  <si>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</si>
  <si>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</si>
  <si>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</si>
  <si>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</si>
  <si>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</si>
  <si>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</si>
  <si>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</si>
  <si>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</si>
  <si>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</si>
  <si>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</si>
  <si>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</si>
  <si>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</si>
  <si>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</si>
  <si>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</si>
  <si>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</si>
  <si>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</si>
  <si>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</si>
  <si>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</si>
  <si>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</si>
  <si>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</si>
  <si>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</si>
  <si>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</si>
  <si>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</si>
  <si>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</si>
  <si>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</si>
  <si>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</si>
  <si>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</si>
  <si>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</si>
  <si>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</si>
  <si>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</si>
  <si>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</si>
  <si>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</si>
  <si>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</si>
  <si>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</si>
  <si>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</si>
  <si>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</si>
  <si>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</si>
  <si>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</si>
  <si>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</si>
  <si>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</si>
  <si>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</si>
  <si>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</si>
  <si>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</si>
  <si>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</si>
  <si>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</si>
  <si>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</si>
  <si>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</si>
  <si>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</si>
  <si>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</si>
  <si>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</si>
  <si>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</si>
  <si>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</si>
  <si>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</si>
  <si>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</si>
  <si>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</si>
  <si>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</si>
  <si>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</si>
  <si>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</si>
  <si>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</si>
  <si>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</si>
  <si>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</si>
  <si>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</si>
  <si>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</si>
  <si>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</si>
  <si>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</si>
  <si>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</si>
  <si>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</si>
  <si>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</si>
  <si>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</si>
  <si>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</si>
  <si>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</si>
  <si>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</si>
  <si>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</si>
  <si>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</si>
  <si>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</si>
  <si>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</si>
  <si>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</si>
  <si>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</si>
  <si>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</si>
  <si>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</si>
  <si>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</si>
  <si>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</si>
  <si>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</si>
  <si>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</si>
  <si>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</si>
  <si>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</si>
  <si>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</si>
  <si>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</si>
  <si>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</si>
  <si>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</si>
  <si>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</si>
  <si>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</si>
  <si>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</si>
  <si>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</si>
  <si>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</si>
  <si>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</si>
  <si>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</si>
  <si>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</si>
  <si>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</si>
  <si>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</si>
  <si>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</si>
  <si>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</si>
  <si>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</si>
  <si>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</si>
  <si>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</si>
  <si>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</si>
  <si>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</si>
  <si>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</si>
  <si>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</si>
  <si>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</si>
  <si>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</si>
  <si>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</si>
  <si>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</si>
  <si>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</si>
  <si>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</si>
  <si>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</si>
  <si>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</si>
  <si>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</si>
  <si>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</si>
  <si>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</si>
  <si>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</si>
  <si>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</si>
  <si>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</si>
  <si>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</si>
  <si>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</si>
  <si>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</si>
  <si>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</si>
  <si>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</si>
  <si>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</si>
  <si>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</si>
  <si>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</si>
  <si>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</si>
  <si>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</si>
  <si>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</si>
  <si>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</si>
  <si>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</si>
  <si>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</si>
  <si>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</si>
  <si>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</si>
  <si>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</si>
  <si>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</si>
  <si>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</si>
  <si>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</si>
  <si>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</si>
  <si>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</si>
  <si>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</si>
  <si>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</si>
  <si>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</si>
  <si>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</si>
  <si>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</si>
  <si>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</si>
  <si>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</si>
  <si>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</si>
  <si>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</si>
  <si>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</si>
  <si>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</si>
  <si>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</si>
  <si>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</si>
  <si>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</si>
  <si>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</si>
  <si>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</si>
  <si>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</si>
  <si>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</si>
  <si>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</si>
  <si>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6/11/14 9:31</t>
  </si>
  <si>
    <t>6/11/14 9:35</t>
  </si>
  <si>
    <t>6/17/14 9:03</t>
  </si>
  <si>
    <t>6/30/14 16:58</t>
  </si>
  <si>
    <t>6/30/14 17:00</t>
  </si>
  <si>
    <t>7/9/14 22:53</t>
  </si>
  <si>
    <t>5/2/14 9:31</t>
  </si>
  <si>
    <t>5/2/14 9:33</t>
  </si>
  <si>
    <t>7/10/14 8:09</t>
  </si>
  <si>
    <t>7/3/14 9:58</t>
  </si>
  <si>
    <t>8/14/14 9:31</t>
  </si>
  <si>
    <t>8/14/14 9:33</t>
  </si>
  <si>
    <t>8/19/14 10:56</t>
  </si>
  <si>
    <t>8/19/14 10:58</t>
  </si>
  <si>
    <t>5/23/14 10:41</t>
  </si>
  <si>
    <t>6/26/14 9:33</t>
  </si>
  <si>
    <t>7/2/14 12:02</t>
  </si>
  <si>
    <t>7/2/14 12:06</t>
  </si>
  <si>
    <t>7/8/14 7:44</t>
  </si>
  <si>
    <t>7/8/14 7:45</t>
  </si>
  <si>
    <t>7/12/14 11:08</t>
  </si>
  <si>
    <t>7/12/14 11:10</t>
  </si>
  <si>
    <t>7/18/14 14:59</t>
  </si>
  <si>
    <t>5/1/14 22:33</t>
  </si>
  <si>
    <t>5/21/14 10:49</t>
  </si>
  <si>
    <t>5/23/14 13:52</t>
  </si>
  <si>
    <t>5/19/14 9:31</t>
  </si>
  <si>
    <t>7/29/14 9:32</t>
  </si>
  <si>
    <t>8/4/14 17:24</t>
  </si>
  <si>
    <t>8/4/14 17:25</t>
  </si>
  <si>
    <t>8/21/14 14:23</t>
  </si>
  <si>
    <t>5/7/14 9:36</t>
  </si>
  <si>
    <t>5/26/14 8:55</t>
  </si>
  <si>
    <t>6/4/14 9:32</t>
  </si>
  <si>
    <t>8/27/14 9:31</t>
  </si>
  <si>
    <t>7/16/14 9:31</t>
  </si>
  <si>
    <t>7/16/14 9:32</t>
  </si>
  <si>
    <t>5/1/14 15:42</t>
  </si>
  <si>
    <t>5/1/14 15:39</t>
  </si>
  <si>
    <t>6/11/14 9:33</t>
  </si>
  <si>
    <t>6/20/14 16:20</t>
  </si>
  <si>
    <t>8/7/14 13:42</t>
  </si>
  <si>
    <t>6/2/14 10:43</t>
  </si>
  <si>
    <t>6/2/14 10:46</t>
  </si>
  <si>
    <t>6/2/14 10:47</t>
  </si>
  <si>
    <t>6/3/14 0:00</t>
  </si>
  <si>
    <t>6/5/14 12:00</t>
  </si>
  <si>
    <t>6/5/14 12:02</t>
  </si>
  <si>
    <t>6/9/14 8:56</t>
  </si>
  <si>
    <t>6/9/14 8:57</t>
  </si>
  <si>
    <t>6/23/14 10:00</t>
  </si>
  <si>
    <t>6/24/14 8:52</t>
  </si>
  <si>
    <t>7/4/14 9:34</t>
  </si>
  <si>
    <t>8/1/14 9:49</t>
  </si>
  <si>
    <t>8/1/14 17:57</t>
  </si>
  <si>
    <t>8/29/14 11:16</t>
  </si>
  <si>
    <t>8/29/14 11:19</t>
  </si>
  <si>
    <t>5/9/14 16:24</t>
  </si>
  <si>
    <t>5/9/14 16:28</t>
  </si>
  <si>
    <t>5/22/14 17:18</t>
  </si>
  <si>
    <t>6/7/14 18:41</t>
  </si>
  <si>
    <t>6/16/14 16:13</t>
  </si>
  <si>
    <t>6/30/14 9:32</t>
  </si>
  <si>
    <t>8/23/14 16:03</t>
  </si>
  <si>
    <t>8/23/14 16:05</t>
  </si>
  <si>
    <t>8/23/14 16:08</t>
  </si>
  <si>
    <t>8/24/14 10:09</t>
  </si>
  <si>
    <t>5/6/14 11:03</t>
  </si>
  <si>
    <t>5/8/14 15:27</t>
  </si>
  <si>
    <t>5/9/14 19:53</t>
  </si>
  <si>
    <t>5/9/14 19:55</t>
  </si>
  <si>
    <t>5/9/14 19:54</t>
  </si>
  <si>
    <t>5/9/14 19:56</t>
  </si>
  <si>
    <t>6/2/14 17:47</t>
  </si>
  <si>
    <t>6/6/14 9:10</t>
  </si>
  <si>
    <t>6/6/14 9:11</t>
  </si>
  <si>
    <t>6/23/14 9:32</t>
  </si>
  <si>
    <t>7/7/14 17:11</t>
  </si>
  <si>
    <t>8/19/14 17:36</t>
  </si>
  <si>
    <t>8/19/14 17:37</t>
  </si>
  <si>
    <t>8/6/14 9:32</t>
  </si>
  <si>
    <t>5/20/14 17:49</t>
  </si>
  <si>
    <t>5/30/14 8:46</t>
  </si>
  <si>
    <t>5/30/14 8:47</t>
  </si>
  <si>
    <t>5/30/14 12:30</t>
  </si>
  <si>
    <t>6/5/14 9:29</t>
  </si>
  <si>
    <t>5/2/14 14:13</t>
  </si>
  <si>
    <t>5/23/14 9:33</t>
  </si>
  <si>
    <t>5/12/14 20:45</t>
  </si>
  <si>
    <t>5/20/14 15:57</t>
  </si>
  <si>
    <t>6/9/14 9:32</t>
  </si>
  <si>
    <t>6/24/14 17:22</t>
  </si>
  <si>
    <t>7/24/14 18:29</t>
  </si>
  <si>
    <t>7/31/14 9:33</t>
  </si>
  <si>
    <t>7/31/14 9:34</t>
  </si>
  <si>
    <t>7/31/14 9:35</t>
  </si>
  <si>
    <t>8/8/14 14:48</t>
  </si>
  <si>
    <t>8/8/14 14:50</t>
  </si>
  <si>
    <t>8/12/14 17:12</t>
  </si>
  <si>
    <t>8/12/14 17:14</t>
  </si>
  <si>
    <t>8/20/14 18:54</t>
  </si>
  <si>
    <t>7/25/14 9:33</t>
  </si>
  <si>
    <t>7/25/14 9:34</t>
  </si>
  <si>
    <t>6/3/14 9:34</t>
  </si>
  <si>
    <t>6/3/14 9:36</t>
  </si>
  <si>
    <t>5/15/14 9:34</t>
  </si>
  <si>
    <t>8/7/14 9:32</t>
  </si>
  <si>
    <t>5/2/14 9:32</t>
  </si>
  <si>
    <t>7/2/14 14:26</t>
  </si>
  <si>
    <t>7/2/14 14:27</t>
  </si>
  <si>
    <t>7/2/14 14:29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</si>
  <si>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</si>
  <si>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</si>
  <si>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</si>
  <si>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</si>
  <si>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</si>
  <si>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</si>
  <si>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</si>
  <si>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</si>
  <si>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</si>
  <si>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</si>
  <si>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</si>
  <si>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</si>
  <si>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</si>
  <si>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7/4/14 9:37</t>
  </si>
  <si>
    <t>7/4/14 9:33</t>
  </si>
  <si>
    <t>5/23/14 17:20</t>
  </si>
  <si>
    <t>7/29/14 13:59</t>
  </si>
  <si>
    <t>7/29/14 14:00</t>
  </si>
  <si>
    <t>7/30/14 9:06</t>
  </si>
  <si>
    <t>6/4/14 11:52</t>
  </si>
  <si>
    <t>6/7/14 9:09</t>
  </si>
  <si>
    <t>7/8/14 9:33</t>
  </si>
  <si>
    <t>5/27/14 7:07</t>
  </si>
  <si>
    <t>5/27/14 7:11</t>
  </si>
  <si>
    <t>5/27/14 7:09</t>
  </si>
  <si>
    <t>6/12/14 17:52</t>
  </si>
  <si>
    <t>7/4/14 11:12</t>
  </si>
  <si>
    <t>6/5/14 15:42</t>
  </si>
  <si>
    <t>5/5/14 9:31</t>
  </si>
  <si>
    <t>7/18/14 12:29</t>
  </si>
  <si>
    <t>7/25/14 9:31</t>
  </si>
  <si>
    <t>7/25/14 9:35</t>
  </si>
  <si>
    <t>8/11/14 15:52</t>
  </si>
  <si>
    <t>7/8/14 9:32</t>
  </si>
  <si>
    <t>5/2/14 13:25</t>
  </si>
  <si>
    <t>5/2/14 13:27</t>
  </si>
  <si>
    <t>5/2/14 13:28</t>
  </si>
  <si>
    <t>5/4/14 10:19</t>
  </si>
  <si>
    <t>5/4/14 10:20</t>
  </si>
  <si>
    <t>7/5/14 16:16</t>
  </si>
  <si>
    <t>7/7/14 17:12</t>
  </si>
  <si>
    <t>7/7/14 17:13</t>
  </si>
  <si>
    <t>5/9/14 18:15</t>
  </si>
  <si>
    <t>5/21/14 9:33</t>
  </si>
  <si>
    <t>5/21/14 9:34</t>
  </si>
  <si>
    <t>5/21/14 9:36</t>
  </si>
  <si>
    <t>5/21/14 9:37</t>
  </si>
  <si>
    <t>6/5/14 9:31</t>
  </si>
  <si>
    <t>6/5/14 9:32</t>
  </si>
  <si>
    <t>7/7/14 9:32</t>
  </si>
  <si>
    <t>7/21/14 13:06</t>
  </si>
  <si>
    <t>8/25/14 9:31</t>
  </si>
  <si>
    <t>8/25/14 9:32</t>
  </si>
  <si>
    <t>8/4/14 9:32</t>
  </si>
  <si>
    <t>8/4/14 9:31</t>
  </si>
  <si>
    <t>8/19/14 17:42</t>
  </si>
  <si>
    <t>8/19/14 17:44</t>
  </si>
  <si>
    <t>7/17/14 9:32</t>
  </si>
  <si>
    <t>7/17/14 9:33</t>
  </si>
  <si>
    <t>7/19/14 17:20</t>
  </si>
  <si>
    <t>8/2/14 7:13</t>
  </si>
  <si>
    <t>5/5/14 7:02</t>
  </si>
  <si>
    <t>6/25/14 16:26</t>
  </si>
  <si>
    <t>6/25/14 16:30</t>
  </si>
  <si>
    <t>6/25/14 16:32</t>
  </si>
  <si>
    <t>6/26/14 9:54</t>
  </si>
  <si>
    <t>5/26/14 9:31</t>
  </si>
  <si>
    <t>6/16/14 14:42</t>
  </si>
  <si>
    <t>5/1/14 10:27</t>
  </si>
  <si>
    <t>5/8/14 15:51</t>
  </si>
  <si>
    <t>5/16/14 16:08</t>
  </si>
  <si>
    <t>6/24/14 14:29</t>
  </si>
  <si>
    <t>7/1/14 19:31</t>
  </si>
  <si>
    <t>7/1/14 19:32</t>
  </si>
  <si>
    <t>8/1/14 14:29</t>
  </si>
  <si>
    <t>8/1/14 14:33</t>
  </si>
  <si>
    <t>8/14/14 16:47</t>
  </si>
  <si>
    <t>8/14/14 16:51</t>
  </si>
  <si>
    <t>8/21/14 9:25</t>
  </si>
  <si>
    <t>5/14/14 9:59</t>
  </si>
  <si>
    <t>5/23/14 9:35</t>
  </si>
  <si>
    <t>5/1/14 11:36</t>
  </si>
  <si>
    <t>5/1/14 11:35</t>
  </si>
  <si>
    <t>5/8/14 15:05</t>
  </si>
  <si>
    <t>5/5/14 9:35</t>
  </si>
  <si>
    <t>5/6/14 19:25</t>
  </si>
  <si>
    <t>5/8/14 15:44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</si>
  <si>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</si>
  <si>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</si>
  <si>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</si>
  <si>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</si>
  <si>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</si>
  <si>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</si>
  <si>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</si>
  <si>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</si>
  <si>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</si>
  <si>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8/8/14 9:35</t>
  </si>
  <si>
    <t>8/8/14 9:36</t>
  </si>
  <si>
    <t>8/8/14 9:37</t>
  </si>
  <si>
    <t>8/11/14 10:43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</si>
  <si>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</si>
  <si>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</si>
  <si>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</si>
  <si>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</si>
  <si>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</si>
  <si>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</si>
  <si>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</si>
  <si>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</si>
  <si>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</si>
  <si>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</si>
  <si>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</si>
  <si>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</si>
  <si>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8/8/14 12:40</t>
  </si>
  <si>
    <t>8/8/14 12:42</t>
  </si>
  <si>
    <t>8/8/14 12:43</t>
  </si>
  <si>
    <t>8/8/14 12:47</t>
  </si>
  <si>
    <t>8/20/14 9:33</t>
  </si>
  <si>
    <t>8/20/14 9:34</t>
  </si>
  <si>
    <t>8/8/14 9:32</t>
  </si>
  <si>
    <t>8/8/14 9:33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</si>
  <si>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</si>
  <si>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</si>
  <si>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</si>
  <si>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</si>
  <si>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</si>
  <si>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</si>
  <si>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</si>
  <si>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</si>
  <si>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</si>
  <si>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7/9/14 12:16</t>
  </si>
  <si>
    <t>7/28/14 9:31</t>
  </si>
  <si>
    <t>7/28/14 12:40</t>
  </si>
  <si>
    <t>8/16/14 1:10</t>
  </si>
  <si>
    <t>6/18/14 16:28</t>
  </si>
  <si>
    <t>6/18/14 18:05</t>
  </si>
  <si>
    <t>8/12/14 9:36</t>
  </si>
  <si>
    <t>8/12/14 9:32</t>
  </si>
  <si>
    <t>8/12/14 9:33</t>
  </si>
  <si>
    <t>8/12/14 9:34</t>
  </si>
  <si>
    <t>8/12/14 9:35</t>
  </si>
  <si>
    <t>7/14/14 17:18</t>
  </si>
  <si>
    <t>7/25/14 14:07</t>
  </si>
  <si>
    <t>5/29/14 9:33</t>
  </si>
  <si>
    <t>6/1/14 9:56</t>
  </si>
  <si>
    <t>7/18/14 13:21</t>
  </si>
  <si>
    <t>7/10/14 9:33</t>
  </si>
  <si>
    <t>7/10/14 20:01</t>
  </si>
  <si>
    <t>5/8/14 16:53</t>
  </si>
  <si>
    <t>5/8/14 16:55</t>
  </si>
  <si>
    <t>5/8/14 16:56</t>
  </si>
  <si>
    <t>7/10/14 9:32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</si>
  <si>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</si>
  <si>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</si>
  <si>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</si>
  <si>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</si>
  <si>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</si>
  <si>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</si>
  <si>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</si>
  <si>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6/3/14 15:12</t>
  </si>
  <si>
    <t>7/24/14 16:53</t>
  </si>
  <si>
    <t>8/2/14 16:16</t>
  </si>
  <si>
    <t>8/12/14 12:03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</si>
  <si>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</si>
  <si>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</si>
  <si>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</si>
  <si>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</si>
  <si>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</si>
  <si>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</si>
  <si>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</si>
  <si>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5/6/14 12:10</t>
  </si>
  <si>
    <t>8/20/14 15:17</t>
  </si>
  <si>
    <t>8/26/14 6:18</t>
  </si>
  <si>
    <t>8/27/14 10:32</t>
  </si>
  <si>
    <t>8/27/14 10:36</t>
  </si>
  <si>
    <t>6/19/14 9:31</t>
  </si>
  <si>
    <t>7/10/14 11:18</t>
  </si>
  <si>
    <t>7/10/14 11:19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</si>
  <si>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</si>
  <si>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</si>
  <si>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</si>
  <si>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</si>
  <si>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</si>
  <si>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</si>
  <si>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</si>
  <si>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</si>
  <si>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5/4/14 8:10</t>
  </si>
  <si>
    <t>7/9/14 17:31</t>
  </si>
  <si>
    <t>8/27/14 16:32</t>
  </si>
  <si>
    <t>8/27/14 16:33</t>
  </si>
  <si>
    <t>8/4/14 16:45</t>
  </si>
  <si>
    <t>8/11/14 9:32</t>
  </si>
  <si>
    <t>6/13/14 3:33</t>
  </si>
  <si>
    <t>6/21/14 9:41</t>
  </si>
  <si>
    <t>6/30/14 10:34</t>
  </si>
  <si>
    <t>5/6/14 9:32</t>
  </si>
  <si>
    <t>8/19/14 9:33</t>
  </si>
  <si>
    <t>8/25/14 10:16</t>
  </si>
  <si>
    <t>8/25/14 10:18</t>
  </si>
  <si>
    <t>8/27/14 8:22</t>
  </si>
  <si>
    <t>5/3/14 16:03</t>
  </si>
  <si>
    <t>7/9/14 9:31</t>
  </si>
  <si>
    <t>7/9/14 9:32</t>
  </si>
  <si>
    <t>7/23/14 7:04</t>
  </si>
  <si>
    <t>8/21/14 9:32</t>
  </si>
  <si>
    <t>8/21/14 9:34</t>
  </si>
  <si>
    <t>8/22/14 9:31</t>
  </si>
  <si>
    <t>8/25/14 9:33</t>
  </si>
  <si>
    <t>5/27/14 19:45</t>
  </si>
  <si>
    <t>7/2/14 18:10</t>
  </si>
  <si>
    <t>7/10/14 8:45</t>
  </si>
  <si>
    <t>7/10/14 8:46</t>
  </si>
  <si>
    <t>5/26/14 9:32</t>
  </si>
  <si>
    <t>5/28/14 19:32</t>
  </si>
  <si>
    <t>5/28/14 19:33</t>
  </si>
  <si>
    <t>5/29/14 9:59</t>
  </si>
  <si>
    <t>6/5/14 8:11</t>
  </si>
  <si>
    <t>6/5/14 8:08</t>
  </si>
  <si>
    <t>6/18/14 9:43</t>
  </si>
  <si>
    <t>6/3/14 9:12</t>
  </si>
  <si>
    <t>6/10/14 17:23</t>
  </si>
  <si>
    <t>6/14/14 18:36</t>
  </si>
  <si>
    <t>6/14/14 18:37</t>
  </si>
  <si>
    <t>6/23/14 11:45</t>
  </si>
  <si>
    <t>8/29/14 11:10</t>
  </si>
  <si>
    <t>8/30/14 18:27</t>
  </si>
  <si>
    <t>7/8/14 9:36</t>
  </si>
  <si>
    <t>7/8/14 9:38</t>
  </si>
  <si>
    <t>5/9/14 13:23</t>
  </si>
  <si>
    <t>5/6/14 9:31</t>
  </si>
  <si>
    <t>6/6/14 17:45</t>
  </si>
  <si>
    <t>6/6/14 17:46</t>
  </si>
  <si>
    <t>6/6/14 17:48</t>
  </si>
  <si>
    <t>6/19/14 19:49</t>
  </si>
  <si>
    <t>6/19/14 19:53</t>
  </si>
  <si>
    <t>7/2/14 9:32</t>
  </si>
  <si>
    <t>7/14/14 17:45</t>
  </si>
  <si>
    <t>5/1/14 9:33</t>
  </si>
  <si>
    <t>6/26/14 9:36</t>
  </si>
  <si>
    <t>7/10/14 17:21</t>
  </si>
  <si>
    <t>7/4/14 11:05</t>
  </si>
  <si>
    <t>7/17/14 12:04</t>
  </si>
  <si>
    <t>7/17/14 12:05</t>
  </si>
  <si>
    <t>6/26/14 9:01</t>
  </si>
  <si>
    <t>7/11/14 10:00</t>
  </si>
  <si>
    <t>5/23/14 9:31</t>
  </si>
  <si>
    <t>5/23/14 9:36</t>
  </si>
  <si>
    <t>5/23/14 9:37</t>
  </si>
  <si>
    <t>6/5/14 18:05</t>
  </si>
  <si>
    <t>6/5/14 18:13</t>
  </si>
  <si>
    <t>6/9/14 14:43</t>
  </si>
  <si>
    <t>6/9/14 14:45</t>
  </si>
  <si>
    <t>6/20/14 18:35</t>
  </si>
  <si>
    <t>6/26/14 0:39</t>
  </si>
  <si>
    <t>6/26/14 0:41</t>
  </si>
  <si>
    <t>6/13/14 9:34</t>
  </si>
  <si>
    <t>6/14/14 9:30</t>
  </si>
  <si>
    <t>6/14/14 9:31</t>
  </si>
  <si>
    <t>5/2/14 14:12</t>
  </si>
  <si>
    <t>5/5/14 19:41</t>
  </si>
  <si>
    <t>5/22/14 18:31</t>
  </si>
  <si>
    <t>7/7/14 9:31</t>
  </si>
  <si>
    <t>7/7/14 9:33</t>
  </si>
  <si>
    <t>7/17/14 13:13</t>
  </si>
  <si>
    <t>7/16/14 9:48</t>
  </si>
  <si>
    <t>7/16/14 9:52</t>
  </si>
  <si>
    <t>7/16/14 9:54</t>
  </si>
  <si>
    <t>5/25/14 10:40</t>
  </si>
  <si>
    <t>5/25/14 10:45</t>
  </si>
  <si>
    <t>7/11/14 19:01</t>
  </si>
  <si>
    <t>7/23/14 16:54</t>
  </si>
  <si>
    <t>7/23/14 16:56</t>
  </si>
  <si>
    <t>7/23/14 16:57</t>
  </si>
  <si>
    <t>7/3/14 9:31</t>
  </si>
  <si>
    <t>7/3/14 9:33</t>
  </si>
  <si>
    <t>5/26/14 17:54</t>
  </si>
  <si>
    <t>5/16/14 9:32</t>
  </si>
  <si>
    <t>5/16/14 9:33</t>
  </si>
  <si>
    <t>5/18/14 22:26</t>
  </si>
  <si>
    <t>6/4/14 9:13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</si>
  <si>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</si>
  <si>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</si>
  <si>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</si>
  <si>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</si>
  <si>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</si>
  <si>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</si>
  <si>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</si>
  <si>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</si>
  <si>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</si>
  <si>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</si>
  <si>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</si>
  <si>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</si>
  <si>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</si>
  <si>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</si>
  <si>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</si>
  <si>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</si>
  <si>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</si>
  <si>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</si>
  <si>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</si>
  <si>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</si>
  <si>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7/4/14 8:34</t>
  </si>
  <si>
    <t>7/4/14 8:35</t>
  </si>
  <si>
    <t>7/5/14 11:18</t>
  </si>
  <si>
    <t>7/8/14 18:42</t>
  </si>
  <si>
    <t>7/8/14 18:43</t>
  </si>
  <si>
    <t>5/21/14 15:08</t>
  </si>
  <si>
    <t>6/6/14 4:28</t>
  </si>
  <si>
    <t>6/6/14 4:29</t>
  </si>
  <si>
    <t>6/6/14 4:31</t>
  </si>
  <si>
    <t>6/23/14 12:35</t>
  </si>
  <si>
    <t>5/12/14 23:13</t>
  </si>
  <si>
    <t>5/14/14 9:32</t>
  </si>
  <si>
    <t>7/9/14 9:33</t>
  </si>
  <si>
    <t>7/9/14 9:34</t>
  </si>
  <si>
    <t>7/9/14 9:35</t>
  </si>
  <si>
    <t>5/14/14 9:31</t>
  </si>
  <si>
    <t>5/14/14 11:13</t>
  </si>
  <si>
    <t>8/6/14 7:44</t>
  </si>
  <si>
    <t>8/6/14 7:45</t>
  </si>
  <si>
    <t>8/8/14 5:13</t>
  </si>
  <si>
    <t>6/5/14 16:15</t>
  </si>
  <si>
    <t>6/5/14 16:17</t>
  </si>
  <si>
    <t>6/5/14 16:18</t>
  </si>
  <si>
    <t>6/11/14 18:18</t>
  </si>
  <si>
    <t>6/11/14 18:21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</si>
  <si>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</si>
  <si>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</si>
  <si>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</si>
  <si>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</si>
  <si>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</si>
  <si>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</si>
  <si>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</si>
  <si>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</si>
  <si>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</si>
  <si>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</si>
  <si>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</si>
  <si>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</si>
  <si>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</si>
  <si>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</si>
  <si>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</si>
  <si>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</si>
  <si>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8/7/14 14:51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</si>
  <si>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</si>
  <si>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</si>
  <si>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</si>
  <si>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</si>
  <si>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</si>
  <si>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</si>
  <si>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</si>
  <si>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8/1/14 9:32</t>
  </si>
  <si>
    <t>6/12/14 16:44</t>
  </si>
  <si>
    <t>7/1/14 9:32</t>
  </si>
  <si>
    <t>7/1/14 9:33</t>
  </si>
  <si>
    <t>7/1/14 9:36</t>
  </si>
  <si>
    <t>5/1/14 9:32</t>
  </si>
  <si>
    <t>5/16/14 15:38</t>
  </si>
  <si>
    <t>5/17/14 19:00</t>
  </si>
  <si>
    <t>7/13/14 8:14</t>
  </si>
  <si>
    <t>8/7/14 9:31</t>
  </si>
  <si>
    <t>8/7/14 9:35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</si>
  <si>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</si>
  <si>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</si>
  <si>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</si>
  <si>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</si>
  <si>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</si>
  <si>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</si>
  <si>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</si>
  <si>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</si>
  <si>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</si>
  <si>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6/6/14 10:27</t>
  </si>
  <si>
    <t>6/6/14 10:30</t>
  </si>
  <si>
    <t>6/6/14 10:32</t>
  </si>
  <si>
    <t>6/6/14 10:33</t>
  </si>
  <si>
    <t>6/6/14 10:34</t>
  </si>
  <si>
    <t>6/12/14 13:42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</si>
  <si>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</si>
  <si>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</si>
  <si>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</si>
  <si>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</si>
  <si>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</si>
  <si>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</si>
  <si>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</si>
  <si>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</si>
  <si>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5/1/14 14:27</t>
  </si>
  <si>
    <t>7/25/14 9:36</t>
  </si>
  <si>
    <t>6/2/14 13:45</t>
  </si>
  <si>
    <t>8/6/14 10:13</t>
  </si>
  <si>
    <t>8/6/14 10:55</t>
  </si>
  <si>
    <t>8/6/14 10:59</t>
  </si>
  <si>
    <t>7/23/14 9:32</t>
  </si>
  <si>
    <t>8/8/14 10:07</t>
  </si>
  <si>
    <t>8/8/14 10:08</t>
  </si>
  <si>
    <t>5/29/14 8:32</t>
  </si>
  <si>
    <t>6/26/14 9:00</t>
  </si>
  <si>
    <t>6/17/14 14:21</t>
  </si>
  <si>
    <t>6/21/14 12:22</t>
  </si>
  <si>
    <t>6/21/14 12:23</t>
  </si>
  <si>
    <t>5/12/14 9:31</t>
  </si>
  <si>
    <t>7/31/14 10:09</t>
  </si>
  <si>
    <t>8/23/14 17:36</t>
  </si>
  <si>
    <t>8/27/14 8:17</t>
  </si>
  <si>
    <t>8/27/14 8:18</t>
  </si>
  <si>
    <t>5/29/14 9:36</t>
  </si>
  <si>
    <t>6/7/14 15:52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</si>
  <si>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</si>
  <si>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</si>
  <si>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</si>
  <si>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</si>
  <si>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</si>
  <si>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</si>
  <si>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</si>
  <si>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</si>
  <si>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</si>
  <si>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</si>
  <si>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</si>
  <si>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7/10/14 10:29</t>
  </si>
  <si>
    <t>7/30/14 12:11</t>
  </si>
  <si>
    <t>7/30/14 12:12</t>
  </si>
  <si>
    <t>8/19/14 9:04</t>
  </si>
  <si>
    <t>8/25/14 10:29</t>
  </si>
  <si>
    <t>8/25/14 10:30</t>
  </si>
  <si>
    <t>6/12/14 14:15</t>
  </si>
  <si>
    <t>5/7/14 9:33</t>
  </si>
  <si>
    <t>5/14/14 7:27</t>
  </si>
  <si>
    <t>7/30/14 18:15</t>
  </si>
  <si>
    <t>7/30/14 18:16</t>
  </si>
  <si>
    <t>7/30/14 18:17</t>
  </si>
  <si>
    <t>7/30/14 18:19</t>
  </si>
  <si>
    <t>8/5/14 13:52</t>
  </si>
  <si>
    <t>6/12/14 9:32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</si>
  <si>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</si>
  <si>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</si>
  <si>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</si>
  <si>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</si>
  <si>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</si>
  <si>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</si>
  <si>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</si>
  <si>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</si>
  <si>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</si>
  <si>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</si>
  <si>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</si>
  <si>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</si>
  <si>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5/5/14 14:01</t>
  </si>
  <si>
    <t>8/13/14 7:44</t>
  </si>
  <si>
    <t>6/5/14 11:11</t>
  </si>
  <si>
    <t>6/5/14 11:14</t>
  </si>
  <si>
    <t>6/9/14 13:30</t>
  </si>
  <si>
    <t>6/9/14 13:32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</si>
  <si>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</si>
  <si>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</si>
  <si>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</si>
  <si>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</si>
  <si>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</si>
  <si>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</si>
  <si>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</si>
  <si>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</si>
  <si>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</si>
  <si>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6/4/14 9:33</t>
  </si>
  <si>
    <t>6/4/14 9:35</t>
  </si>
  <si>
    <t>6/4/14 9:36</t>
  </si>
  <si>
    <t>6/18/14 9:32</t>
  </si>
  <si>
    <t>6/18/14 16:22</t>
  </si>
  <si>
    <t>7/21/14 8:37</t>
  </si>
  <si>
    <t>7/24/14 16:18</t>
  </si>
  <si>
    <t>8/15/14 20:10</t>
  </si>
  <si>
    <t>7/2/14 9:36</t>
  </si>
  <si>
    <t>7/23/14 9:31</t>
  </si>
  <si>
    <t>7/23/14 9:35</t>
  </si>
  <si>
    <t>8/8/14 13:02</t>
  </si>
  <si>
    <t>8/8/14 13:06</t>
  </si>
  <si>
    <t>8/29/14 13:02</t>
  </si>
  <si>
    <t>8/29/14 13:03</t>
  </si>
  <si>
    <t>8/29/14 13:04</t>
  </si>
  <si>
    <t>6/12/14 9:31</t>
  </si>
  <si>
    <t>6/12/14 9:34</t>
  </si>
  <si>
    <t>6/12/14 10:45</t>
  </si>
  <si>
    <t>6/12/14 10:48</t>
  </si>
  <si>
    <t>6/17/14 10:54</t>
  </si>
  <si>
    <t>6/17/14 10:58</t>
  </si>
  <si>
    <t>7/1/14 10:40</t>
  </si>
  <si>
    <t>8/6/14 21:29</t>
  </si>
  <si>
    <t>8/6/14 21:30</t>
  </si>
  <si>
    <t>8/6/14 21:33</t>
  </si>
  <si>
    <t>7/9/14 15:02</t>
  </si>
  <si>
    <t>7/8/14 14:05</t>
  </si>
  <si>
    <t>5/8/14 9:32</t>
  </si>
  <si>
    <t>5/26/14 8:38</t>
  </si>
  <si>
    <t>6/12/14 16:36</t>
  </si>
  <si>
    <t>6/12/14 16:37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</si>
  <si>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</si>
  <si>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</si>
  <si>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</si>
  <si>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</si>
  <si>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</si>
  <si>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</si>
  <si>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</si>
  <si>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6/10/14 9:31</t>
  </si>
  <si>
    <t>5/7/14 9:31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</si>
  <si>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</si>
  <si>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</si>
  <si>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</si>
  <si>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</si>
  <si>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</si>
  <si>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</si>
  <si>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</si>
  <si>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5/1/14 9:31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</si>
  <si>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</si>
  <si>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</si>
  <si>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</si>
  <si>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</si>
  <si>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</si>
  <si>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</si>
  <si>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</si>
  <si>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8/12/14 8:28</t>
  </si>
  <si>
    <t>8/20/14 13:11</t>
  </si>
  <si>
    <t>8/19/14 2:37</t>
  </si>
  <si>
    <t>8/19/14 2:40</t>
  </si>
  <si>
    <t>8/19/14 7:41</t>
  </si>
  <si>
    <t>7/1/14 9:31</t>
  </si>
  <si>
    <t>5/17/14 15:12</t>
  </si>
  <si>
    <t>7/30/14 9:31</t>
  </si>
  <si>
    <t>6/19/14 9:33</t>
  </si>
  <si>
    <t>8/7/14 17:24</t>
  </si>
  <si>
    <t>8/7/14 17:21</t>
  </si>
  <si>
    <t>7/10/14 9:31</t>
  </si>
  <si>
    <t>7/17/14 9:31</t>
  </si>
  <si>
    <t>7/22/14 18:34</t>
  </si>
  <si>
    <t>7/22/14 18:38</t>
  </si>
  <si>
    <t>8/2/14 1:24</t>
  </si>
  <si>
    <t>6/5/14 11:39</t>
  </si>
  <si>
    <t>6/27/14 9:31</t>
  </si>
  <si>
    <t>6/27/14 9:38</t>
  </si>
  <si>
    <t>7/8/14 14:50</t>
  </si>
  <si>
    <t>7/4/14 19:06</t>
  </si>
  <si>
    <t>7/7/14 16:39</t>
  </si>
  <si>
    <t>7/7/14 16:38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</si>
  <si>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</si>
  <si>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</si>
  <si>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</si>
  <si>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</si>
  <si>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</si>
  <si>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</si>
  <si>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</si>
  <si>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</si>
  <si>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7/3/14 19:28</t>
  </si>
  <si>
    <t>7/3/14 19:30</t>
  </si>
  <si>
    <t>7/21/14 9:34</t>
  </si>
  <si>
    <t>7/7/14 14:54</t>
  </si>
  <si>
    <t>7/7/14 14:55</t>
  </si>
  <si>
    <t>7/14/14 9:32</t>
  </si>
  <si>
    <t>5/10/14 17:10</t>
  </si>
  <si>
    <t>5/10/14 17:09</t>
  </si>
  <si>
    <t>5/16/14 7:24</t>
  </si>
  <si>
    <t>5/16/14 7:25</t>
  </si>
  <si>
    <t>5/16/14 7:29</t>
  </si>
  <si>
    <t>7/9/14 10:10</t>
  </si>
  <si>
    <t>7/16/14 9:09</t>
  </si>
  <si>
    <t>7/16/14 17:59</t>
  </si>
  <si>
    <t>7/22/14 9:34</t>
  </si>
  <si>
    <t>5/1/14 19:52</t>
  </si>
  <si>
    <t>5/6/14 12:26</t>
  </si>
  <si>
    <t>5/22/14 14:40</t>
  </si>
  <si>
    <t>5/22/14 14:39</t>
  </si>
  <si>
    <t>5/27/14 13:27</t>
  </si>
  <si>
    <t>5/30/14 19:54</t>
  </si>
  <si>
    <t>6/5/14 19:05</t>
  </si>
  <si>
    <t>6/11/14 9:09</t>
  </si>
  <si>
    <t>6/27/14 14:13</t>
  </si>
  <si>
    <t>6/27/14 14:16</t>
  </si>
  <si>
    <t>7/4/14 18:57</t>
  </si>
  <si>
    <t>8/14/14 9:34</t>
  </si>
  <si>
    <t>8/14/14 9:36</t>
  </si>
  <si>
    <t>8/14/14 9:39</t>
  </si>
  <si>
    <t>8/22/14 15:46</t>
  </si>
  <si>
    <t>8/22/14 15:47</t>
  </si>
  <si>
    <t>8/7/14 9:34</t>
  </si>
  <si>
    <t>8/7/14 9:33</t>
  </si>
  <si>
    <t>8/8/14 11:58</t>
  </si>
  <si>
    <t>8/8/14 12:05</t>
  </si>
  <si>
    <t>5/9/14 16:34</t>
  </si>
  <si>
    <t>5/28/14 10:43</t>
  </si>
  <si>
    <t>5/29/14 12:54</t>
  </si>
  <si>
    <t>5/29/14 12:57</t>
  </si>
  <si>
    <t>5/30/14 9:40</t>
  </si>
  <si>
    <t>5/30/14 9:31</t>
  </si>
  <si>
    <t>6/3/14 10:49</t>
  </si>
  <si>
    <t>6/3/14 10:51</t>
  </si>
  <si>
    <t>6/27/14 9:32</t>
  </si>
  <si>
    <t>6/27/14 9:35</t>
  </si>
  <si>
    <t>6/27/14 9:37</t>
  </si>
  <si>
    <t>6/27/14 9:33</t>
  </si>
  <si>
    <t>7/1/14 18:52</t>
  </si>
  <si>
    <t>7/4/14 18:07</t>
  </si>
  <si>
    <t>7/4/14 18:08</t>
  </si>
  <si>
    <t>7/11/14 17:13</t>
  </si>
  <si>
    <t>7/11/14 17:15</t>
  </si>
  <si>
    <t>7/11/14 17:16</t>
  </si>
  <si>
    <t>7/11/14 17:19</t>
  </si>
  <si>
    <t>7/11/14 17:21</t>
  </si>
  <si>
    <t>7/16/14 18:24</t>
  </si>
  <si>
    <t>7/17/14 21:06</t>
  </si>
  <si>
    <t>7/17/14 21:07</t>
  </si>
  <si>
    <t>8/1/14 9:36</t>
  </si>
  <si>
    <t>8/3/14 13:33</t>
  </si>
  <si>
    <t>8/4/14 13:24</t>
  </si>
  <si>
    <t>8/5/14 10:14</t>
  </si>
  <si>
    <t>8/7/14 16:19</t>
  </si>
  <si>
    <t>8/11/14 17:03</t>
  </si>
  <si>
    <t>8/11/14 17:04</t>
  </si>
  <si>
    <t>8/21/14 8:36</t>
  </si>
  <si>
    <t>5/6/14 9:58</t>
  </si>
  <si>
    <t>5/6/14 10:01</t>
  </si>
  <si>
    <t>5/10/14 19:01</t>
  </si>
  <si>
    <t>5/10/14 19:03</t>
  </si>
  <si>
    <t>5/12/14 10:52</t>
  </si>
  <si>
    <t>5/12/14 10:53</t>
  </si>
  <si>
    <t>5/16/14 6:57</t>
  </si>
  <si>
    <t>5/17/14 16:39</t>
  </si>
  <si>
    <t>7/16/14 12:18</t>
  </si>
  <si>
    <t>7/16/14 12:19</t>
  </si>
  <si>
    <t>7/26/14 15:46</t>
  </si>
  <si>
    <t>7/26/14 15:49</t>
  </si>
  <si>
    <t>8/5/14 13:54</t>
  </si>
  <si>
    <t>8/5/14 13:57</t>
  </si>
  <si>
    <t>8/29/14 9:32</t>
  </si>
  <si>
    <t>5/7/14 12:18</t>
  </si>
  <si>
    <t>8/1/14 17:54</t>
  </si>
  <si>
    <t>8/1/14 17:55</t>
  </si>
  <si>
    <t>5/6/14 9:33</t>
  </si>
  <si>
    <t>5/6/14 9:35</t>
  </si>
  <si>
    <t>5/16/14 9:27</t>
  </si>
  <si>
    <t>6/5/14 16:25</t>
  </si>
  <si>
    <t>6/5/14 16:28</t>
  </si>
  <si>
    <t>6/5/14 16:29</t>
  </si>
  <si>
    <t>6/6/14 23:05</t>
  </si>
  <si>
    <t>6/6/14 23:08</t>
  </si>
  <si>
    <t>5/30/14 17:36</t>
  </si>
  <si>
    <t>5/30/14 17:39</t>
  </si>
  <si>
    <t>5/30/14 17:41</t>
  </si>
  <si>
    <t>6/7/14 8:56</t>
  </si>
  <si>
    <t>7/11/14 13:04</t>
  </si>
  <si>
    <t>5/14/14 16:34</t>
  </si>
  <si>
    <t>5/13/14 9:31</t>
  </si>
  <si>
    <t>5/13/14 9:36</t>
  </si>
  <si>
    <t>6/24/14 9:31</t>
  </si>
  <si>
    <t>6/4/14 12:52</t>
  </si>
  <si>
    <t>5/1/14 17:06</t>
  </si>
  <si>
    <t>5/6/14 9:05</t>
  </si>
  <si>
    <t>7/30/14 9:36</t>
  </si>
  <si>
    <t>7/31/14 8:18</t>
  </si>
  <si>
    <t>7/31/14 8:19</t>
  </si>
  <si>
    <t>7/31/14 8:21</t>
  </si>
  <si>
    <t>8/7/14 23:43</t>
  </si>
  <si>
    <t>8/7/14 23:44</t>
  </si>
  <si>
    <t>8/27/14 14:23</t>
  </si>
  <si>
    <t>8/21/14 9:31</t>
  </si>
  <si>
    <t>7/24/14 9:31</t>
  </si>
  <si>
    <t>5/23/14 7:24</t>
  </si>
  <si>
    <t>5/23/14 7:25</t>
  </si>
  <si>
    <t>5/23/14 7:30</t>
  </si>
  <si>
    <t>8/11/14 18:30</t>
  </si>
  <si>
    <t>6/25/14 15:00</t>
  </si>
  <si>
    <t>7/28/14 1:45</t>
  </si>
  <si>
    <t>8/2/14 19:44</t>
  </si>
  <si>
    <t>8/2/14 19:45</t>
  </si>
  <si>
    <t>8/2/14 19:46</t>
  </si>
  <si>
    <t>8/5/14 16:13</t>
  </si>
  <si>
    <t>5/30/14 9:32</t>
  </si>
  <si>
    <t>6/6/14 11:42</t>
  </si>
  <si>
    <t>6/6/14 11:43</t>
  </si>
  <si>
    <t>8/1/14 9:31</t>
  </si>
  <si>
    <t>8/1/14 9:33</t>
  </si>
  <si>
    <t>8/1/14 9:38</t>
  </si>
  <si>
    <t>8/5/14 9:42</t>
  </si>
  <si>
    <t>8/8/14 12:28</t>
  </si>
  <si>
    <t>8/11/14 18:58</t>
  </si>
  <si>
    <t>8/21/14 14:11</t>
  </si>
  <si>
    <t>8/29/14 9:34</t>
  </si>
  <si>
    <t>7/11/14 11:49</t>
  </si>
  <si>
    <t>8/8/14 9:31</t>
  </si>
  <si>
    <t>6/2/14 9:31</t>
  </si>
  <si>
    <t>6/5/14 18:40</t>
  </si>
  <si>
    <t>6/5/14 18:41</t>
  </si>
  <si>
    <t>6/5/14 18:42</t>
  </si>
  <si>
    <t>6/6/14 18:14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</si>
  <si>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</si>
  <si>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</si>
  <si>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</si>
  <si>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</si>
  <si>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</si>
  <si>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</si>
  <si>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</si>
  <si>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5/12/14 15:59</t>
  </si>
  <si>
    <t>7/14/14 9:33</t>
  </si>
  <si>
    <t>6/24/14 9:33</t>
  </si>
  <si>
    <t>5/14/14 13:47</t>
  </si>
  <si>
    <t>5/14/14 13:51</t>
  </si>
  <si>
    <t>5/19/14 7:14</t>
  </si>
  <si>
    <t>5/8/14 10:10</t>
  </si>
  <si>
    <t>5/16/14 13:11</t>
  </si>
  <si>
    <t>5/16/14 13:13</t>
  </si>
  <si>
    <t>5/16/14 13:14</t>
  </si>
  <si>
    <t>5/16/14 13:15</t>
  </si>
  <si>
    <t>5/19/14 12:03</t>
  </si>
  <si>
    <t>8/6/14 9:33</t>
  </si>
  <si>
    <t>8/6/14 9:34</t>
  </si>
  <si>
    <t>8/6/14 9:35</t>
  </si>
  <si>
    <t>8/6/14 9:36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</si>
  <si>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</si>
  <si>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</si>
  <si>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</si>
  <si>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</si>
  <si>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</si>
  <si>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</si>
  <si>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</si>
  <si>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8/4/14 9:35</t>
  </si>
  <si>
    <t>7/23/14 14:31</t>
  </si>
  <si>
    <t>5/10/14 2:50</t>
  </si>
  <si>
    <t>5/8/14 13:46</t>
  </si>
  <si>
    <t>5/8/14 13:47</t>
  </si>
  <si>
    <t>5/8/14 13:49</t>
  </si>
  <si>
    <t>5/9/14 10:56</t>
  </si>
  <si>
    <t>5/9/14 10:58</t>
  </si>
  <si>
    <t>5/2/14 19:30</t>
  </si>
  <si>
    <t>5/2/14 19:32</t>
  </si>
  <si>
    <t>6/3/14 9:33</t>
  </si>
  <si>
    <t>6/5/14 6:44</t>
  </si>
  <si>
    <t>6/16/14 10:02</t>
  </si>
  <si>
    <t>6/24/14 17:58</t>
  </si>
  <si>
    <t>7/8/14 7:42</t>
  </si>
  <si>
    <t>7/15/14 9:33</t>
  </si>
  <si>
    <t>7/15/14 9:36</t>
  </si>
  <si>
    <t>7/23/14 11:24</t>
  </si>
  <si>
    <t>5/9/14 17:23</t>
  </si>
  <si>
    <t>7/18/14 16:46</t>
  </si>
  <si>
    <t>8/5/14 3:31</t>
  </si>
  <si>
    <t>8/5/14 3:32</t>
  </si>
  <si>
    <t>8/5/14 8:49</t>
  </si>
  <si>
    <t>8/5/14 8:50</t>
  </si>
  <si>
    <t>8/5/14 8:51</t>
  </si>
  <si>
    <t>8/5/14 9:37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</si>
  <si>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</si>
  <si>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</si>
  <si>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</si>
  <si>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</si>
  <si>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</si>
  <si>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</si>
  <si>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</si>
  <si>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6/3/14 14:46</t>
  </si>
  <si>
    <t>5/28/14 13:40</t>
  </si>
  <si>
    <t>5/28/14 9:32</t>
  </si>
  <si>
    <t>5/28/14 9:35</t>
  </si>
  <si>
    <t>5/29/14 14:41</t>
  </si>
  <si>
    <t>5/30/14 12:26</t>
  </si>
  <si>
    <t>6/11/14 9:34</t>
  </si>
  <si>
    <t>7/2/14 9:31</t>
  </si>
  <si>
    <t>7/2/14 9:33</t>
  </si>
  <si>
    <t>7/16/14 9:33</t>
  </si>
  <si>
    <t>7/16/14 9:34</t>
  </si>
  <si>
    <t>7/30/14 18:53</t>
  </si>
  <si>
    <t>5/9/14 9:31</t>
  </si>
  <si>
    <t>5/9/14 9:32</t>
  </si>
  <si>
    <t>7/7/14 10:12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</si>
  <si>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</si>
  <si>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</si>
  <si>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</si>
  <si>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</si>
  <si>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</si>
  <si>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</si>
  <si>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</si>
  <si>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5/6/14 18:33</t>
  </si>
  <si>
    <t>5/6/14 18:34</t>
  </si>
  <si>
    <t>5/6/14 18:35</t>
  </si>
  <si>
    <t>5/9/14 12:49</t>
  </si>
  <si>
    <t>5/11/14 16:24</t>
  </si>
  <si>
    <t>5/11/14 16:26</t>
  </si>
  <si>
    <t>5/15/14 14:29</t>
  </si>
  <si>
    <t>5/21/14 23:55</t>
  </si>
  <si>
    <t>5/21/14 23:56</t>
  </si>
  <si>
    <t>5/28/14 7:03</t>
  </si>
  <si>
    <t>5/28/14 7:07</t>
  </si>
  <si>
    <t>8/12/14 17:15</t>
  </si>
  <si>
    <t>8/15/14 15:11</t>
  </si>
  <si>
    <t>6/30/14 9:31</t>
  </si>
  <si>
    <t>6/30/14 9:33</t>
  </si>
  <si>
    <t>6/30/14 9:36</t>
  </si>
  <si>
    <t>6/30/14 9:37</t>
  </si>
  <si>
    <t>6/30/14 9:38</t>
  </si>
  <si>
    <t>7/10/14 15:56</t>
  </si>
  <si>
    <t>7/10/14 15:57</t>
  </si>
  <si>
    <t>7/10/14 15:59</t>
  </si>
  <si>
    <t>7/16/14 18:25</t>
  </si>
  <si>
    <t>8/15/14 17:16</t>
  </si>
  <si>
    <t>6/9/14 9:33</t>
  </si>
  <si>
    <t>7/18/14 19:47</t>
  </si>
  <si>
    <t>8/3/14 12:57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</si>
  <si>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</si>
  <si>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</si>
  <si>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</si>
  <si>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</si>
  <si>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</si>
  <si>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</si>
  <si>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</si>
  <si>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</si>
  <si>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</si>
  <si>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</si>
  <si>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</si>
  <si>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</si>
  <si>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</si>
  <si>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</si>
  <si>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</si>
  <si>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</si>
  <si>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</si>
  <si>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</si>
  <si>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</si>
  <si>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</si>
  <si>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</si>
  <si>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</si>
  <si>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8/1/14 15:10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</si>
  <si>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</si>
  <si>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</si>
  <si>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</si>
  <si>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</si>
  <si>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</si>
  <si>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</si>
  <si>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</si>
  <si>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</si>
  <si>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</si>
  <si>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</si>
  <si>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</si>
  <si>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</si>
  <si>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6/2/14 9:42</t>
  </si>
  <si>
    <t>6/3/14 7:54</t>
  </si>
  <si>
    <t>6/4/14 0:20</t>
  </si>
  <si>
    <t>6/4/14 0:22</t>
  </si>
  <si>
    <t>8/6/14 9:31</t>
  </si>
  <si>
    <t>8/7/14 10:31</t>
  </si>
  <si>
    <t>8/7/14 10:35</t>
  </si>
  <si>
    <t>8/29/14 18:25</t>
  </si>
  <si>
    <t>8/22/14 9:32</t>
  </si>
  <si>
    <t>5/14/14 7:04</t>
  </si>
  <si>
    <t>5/16/14 9:31</t>
  </si>
  <si>
    <t>7/14/14 19:21</t>
  </si>
  <si>
    <t>5/25/14 17:56</t>
  </si>
  <si>
    <t>7/8/14 15:36</t>
  </si>
  <si>
    <t>7/8/14 15:38</t>
  </si>
  <si>
    <t>7/22/14 11:39</t>
  </si>
  <si>
    <t>7/22/14 11:42</t>
  </si>
  <si>
    <t>7/22/14 11:43</t>
  </si>
  <si>
    <t>8/7/14 2:33</t>
  </si>
  <si>
    <t>8/7/14 2:34</t>
  </si>
  <si>
    <t>5/7/14 10:45</t>
  </si>
  <si>
    <t>5/6/14 8:10</t>
  </si>
  <si>
    <t>5/14/14 9:08</t>
  </si>
  <si>
    <t>7/18/14 8:44</t>
  </si>
  <si>
    <t>5/6/14 15:49</t>
  </si>
  <si>
    <t>5/6/14 15:53</t>
  </si>
  <si>
    <t>5/8/14 8:26</t>
  </si>
  <si>
    <t>5/8/14 8:27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</si>
  <si>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</si>
  <si>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</si>
  <si>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</si>
  <si>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</si>
  <si>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</si>
  <si>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</si>
  <si>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</si>
  <si>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</si>
  <si>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</si>
  <si>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</si>
  <si>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</si>
  <si>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</si>
  <si>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5/8/14 16:58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</si>
  <si>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</si>
  <si>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</si>
  <si>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</si>
  <si>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</si>
  <si>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</si>
  <si>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</si>
  <si>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</si>
  <si>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</si>
  <si>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</si>
  <si>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</si>
  <si>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7/10/14 9:35</t>
  </si>
  <si>
    <t>8/27/14 10:26</t>
  </si>
  <si>
    <t>5/2/14 13:39</t>
  </si>
  <si>
    <t>6/9/14 11:59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</si>
  <si>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</si>
  <si>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</si>
  <si>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</si>
  <si>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</si>
  <si>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</si>
  <si>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</si>
  <si>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</si>
  <si>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8/8/14 11:55</t>
  </si>
  <si>
    <t>8/9/14 10:18</t>
  </si>
  <si>
    <t>8/9/14 10:16</t>
  </si>
  <si>
    <t>6/10/14 7:06</t>
  </si>
  <si>
    <t>6/2/14 7:56</t>
  </si>
  <si>
    <t>6/9/14 14:06</t>
  </si>
  <si>
    <t>5/1/14 18:40</t>
  </si>
  <si>
    <t>5/1/14 18:41</t>
  </si>
  <si>
    <t>5/1/14 18:44</t>
  </si>
  <si>
    <t>5/6/14 7:45</t>
  </si>
  <si>
    <t>5/6/14 7:46</t>
  </si>
  <si>
    <t>5/7/14 7:14</t>
  </si>
  <si>
    <t>5/7/14 7:15</t>
  </si>
  <si>
    <t>5/7/14 7:17</t>
  </si>
  <si>
    <t>6/19/14 9:35</t>
  </si>
  <si>
    <t>7/1/14 12:18</t>
  </si>
  <si>
    <t>7/1/14 12:19</t>
  </si>
  <si>
    <t>7/7/14 18:39</t>
  </si>
  <si>
    <t>8/6/14 17:10</t>
  </si>
  <si>
    <t>8/7/14 19:22</t>
  </si>
  <si>
    <t>5/3/14 15:47</t>
  </si>
  <si>
    <t>5/3/14 15:51</t>
  </si>
  <si>
    <t>5/10/14 10:07</t>
  </si>
  <si>
    <t>5/19/14 8:15</t>
  </si>
  <si>
    <t>6/5/14 12:19</t>
  </si>
  <si>
    <t>7/31/14 20:05</t>
  </si>
  <si>
    <t>8/20/14 18:00</t>
  </si>
  <si>
    <t>8/20/14 18:03</t>
  </si>
  <si>
    <t>5/2/14 7:01</t>
  </si>
  <si>
    <t>5/20/14 18:34</t>
  </si>
  <si>
    <t>5/20/14 18:33</t>
  </si>
  <si>
    <t>5/20/14 18:35</t>
  </si>
  <si>
    <t>7/7/14 7:31</t>
  </si>
  <si>
    <t>7/7/14 17:19</t>
  </si>
  <si>
    <t>7/7/14 17:21</t>
  </si>
  <si>
    <t>7/14/14 16:22</t>
  </si>
  <si>
    <t>5/10/14 16:12</t>
  </si>
  <si>
    <t>5/10/14 16:16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</si>
  <si>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</si>
  <si>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</si>
  <si>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</si>
  <si>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</si>
  <si>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</si>
  <si>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</si>
  <si>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</si>
  <si>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</si>
  <si>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</si>
  <si>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6/4/14 9:34</t>
  </si>
  <si>
    <t>8/29/14 10:47</t>
  </si>
  <si>
    <t>8/29/14 10:48</t>
  </si>
  <si>
    <t>8/29/14 10:51</t>
  </si>
  <si>
    <t>7/10/14 13:47</t>
  </si>
  <si>
    <t>7/11/14 17:56</t>
  </si>
  <si>
    <t>6/6/14 9:32</t>
  </si>
  <si>
    <t>6/9/14 14:09</t>
  </si>
  <si>
    <t>5/9/14 8:01</t>
  </si>
  <si>
    <t>5/9/14 8:03</t>
  </si>
  <si>
    <t>5/9/14 8:04</t>
  </si>
  <si>
    <t>5/9/14 8:05</t>
  </si>
  <si>
    <t>6/30/14 13:01</t>
  </si>
  <si>
    <t>6/30/14 13:02</t>
  </si>
  <si>
    <t>5/31/14 8:28</t>
  </si>
  <si>
    <t>5/31/14 8:29</t>
  </si>
  <si>
    <t>6/9/14 9:31</t>
  </si>
  <si>
    <t>8/5/14 8:27</t>
  </si>
  <si>
    <t>8/5/14 8:28</t>
  </si>
  <si>
    <t>8/20/14 8:35</t>
  </si>
  <si>
    <t>8/20/14 8:36</t>
  </si>
  <si>
    <t>7/8/14 9:34</t>
  </si>
  <si>
    <t>7/8/14 9:35</t>
  </si>
  <si>
    <t>7/8/14 9:37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</si>
  <si>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</si>
  <si>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</si>
  <si>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</si>
  <si>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</si>
  <si>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</si>
  <si>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</si>
  <si>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</si>
  <si>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</si>
  <si>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</si>
  <si>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</si>
  <si>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7/6/14 12:57</t>
  </si>
  <si>
    <t>7/6/14 12:59</t>
  </si>
  <si>
    <t>8/11/14 10:27</t>
  </si>
  <si>
    <t>8/11/14 10:28</t>
  </si>
  <si>
    <t>6/20/14 9:35</t>
  </si>
  <si>
    <t>6/24/14 19:44</t>
  </si>
  <si>
    <t>6/24/14 19:45</t>
  </si>
  <si>
    <t>8/1/14 9:34</t>
  </si>
  <si>
    <t>8/6/14 14:23</t>
  </si>
  <si>
    <t>8/6/14 14:25</t>
  </si>
  <si>
    <t>8/6/14 14:26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</si>
  <si>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</si>
  <si>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</si>
  <si>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</si>
  <si>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</si>
  <si>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</si>
  <si>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</si>
  <si>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</si>
  <si>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7/11/14 15:53</t>
  </si>
  <si>
    <t>7/17/14 12:19</t>
  </si>
  <si>
    <t>8/22/14 9:48</t>
  </si>
  <si>
    <t>8/22/14 9:49</t>
  </si>
  <si>
    <t>6/25/14 16:23</t>
  </si>
  <si>
    <t>6/25/14 16:24</t>
  </si>
  <si>
    <t>8/11/14 9:11</t>
  </si>
  <si>
    <t>8/11/14 9:14</t>
  </si>
  <si>
    <t>8/22/14 15:31</t>
  </si>
  <si>
    <t>8/27/14 15:14</t>
  </si>
  <si>
    <t>8/27/14 18:32</t>
  </si>
  <si>
    <t>5/21/14 18:43</t>
  </si>
  <si>
    <t>8/5/14 9:34</t>
  </si>
  <si>
    <t>5/6/14 13:18</t>
  </si>
  <si>
    <t>6/3/14 9:35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</si>
  <si>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</si>
  <si>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</si>
  <si>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</si>
  <si>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</si>
  <si>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</si>
  <si>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</si>
  <si>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</si>
  <si>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</si>
  <si>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</si>
  <si>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</si>
  <si>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</si>
  <si>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</si>
  <si>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</si>
  <si>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</si>
  <si>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</si>
  <si>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</si>
  <si>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7/1/14 10:26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</si>
  <si>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</si>
  <si>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</si>
  <si>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</si>
  <si>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</si>
  <si>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</si>
  <si>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</si>
  <si>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</si>
  <si>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</si>
  <si>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</si>
  <si>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</si>
  <si>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</si>
  <si>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</si>
  <si>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</si>
  <si>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5/6/14 9:36</t>
  </si>
  <si>
    <t>5/8/14 10:08</t>
  </si>
  <si>
    <t>5/15/14 1:52</t>
  </si>
  <si>
    <t>5/15/14 1:54</t>
  </si>
  <si>
    <t>5/27/14 10:02</t>
  </si>
  <si>
    <t>5/27/14 10:03</t>
  </si>
  <si>
    <t>8/7/14 19:12</t>
  </si>
  <si>
    <t>8/16/14 7:10</t>
  </si>
  <si>
    <t>5/3/14 11:49</t>
  </si>
  <si>
    <t>5/3/14 11:54</t>
  </si>
  <si>
    <t>5/7/14 18:15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</si>
  <si>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</si>
  <si>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</si>
  <si>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</si>
  <si>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</si>
  <si>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</si>
  <si>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</si>
  <si>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</si>
  <si>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</si>
  <si>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</si>
  <si>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</si>
  <si>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</si>
  <si>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8/4/14 14:44</t>
  </si>
  <si>
    <t>8/19/14 10:25</t>
  </si>
  <si>
    <t>5/15/14 12:44</t>
  </si>
  <si>
    <t>5/27/14 20:10</t>
  </si>
  <si>
    <t>6/6/14 4:40</t>
  </si>
  <si>
    <t>6/2/14 9:34</t>
  </si>
  <si>
    <t>5/6/14 17:34</t>
  </si>
  <si>
    <t>5/21/14 4:48</t>
  </si>
  <si>
    <t>6/4/14 9:26</t>
  </si>
  <si>
    <t>6/4/14 9:28</t>
  </si>
  <si>
    <t>6/4/14 12:22</t>
  </si>
  <si>
    <t>7/14/14 16:37</t>
  </si>
  <si>
    <t>5/29/14 17:32</t>
  </si>
  <si>
    <t>5/5/14 3:02</t>
  </si>
  <si>
    <t>5/9/14 9:38</t>
  </si>
  <si>
    <t>7/1/14 19:45</t>
  </si>
  <si>
    <t>7/4/14 9:24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</si>
  <si>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</si>
  <si>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</si>
  <si>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</si>
  <si>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</si>
  <si>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</si>
  <si>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</si>
  <si>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</si>
  <si>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7/2/14 17:20</t>
  </si>
  <si>
    <t>7/3/14 21:49</t>
  </si>
  <si>
    <t>7/9/14 13:50</t>
  </si>
  <si>
    <t>7/9/14 13:51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</si>
  <si>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</si>
  <si>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</si>
  <si>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</si>
  <si>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</si>
  <si>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</si>
  <si>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</si>
  <si>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</si>
  <si>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</si>
  <si>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</si>
  <si>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</si>
  <si>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</si>
  <si>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</si>
  <si>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</si>
  <si>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6/11/14 7:53</t>
  </si>
  <si>
    <t>5/15/14 17:34</t>
  </si>
  <si>
    <t>5/26/14 8:10</t>
  </si>
  <si>
    <t>5/26/14 8:13</t>
  </si>
  <si>
    <t>6/14/14 17:46</t>
  </si>
  <si>
    <t>7/15/14 14:14</t>
  </si>
  <si>
    <t>8/26/14 9:32</t>
  </si>
  <si>
    <t>7/1/14 9:35</t>
  </si>
  <si>
    <t>7/22/14 18:40</t>
  </si>
  <si>
    <t>7/8/14 14:23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</si>
  <si>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</si>
  <si>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</si>
  <si>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</si>
  <si>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</si>
  <si>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</si>
  <si>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</si>
  <si>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</si>
  <si>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</si>
  <si>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</si>
  <si>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</si>
  <si>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</si>
  <si>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</si>
  <si>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</si>
  <si>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</si>
  <si>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</si>
  <si>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6/2/14 18:05</t>
  </si>
  <si>
    <t>6/2/14 18:10</t>
  </si>
  <si>
    <t>6/2/14 18:11</t>
  </si>
  <si>
    <t>6/3/14 11:29</t>
  </si>
  <si>
    <t>6/3/14 11:30</t>
  </si>
  <si>
    <t>7/28/14 13:29</t>
  </si>
  <si>
    <t>7/28/14 13:30</t>
  </si>
  <si>
    <t>7/28/14 13:28</t>
  </si>
  <si>
    <t>8/1/14 22:05</t>
  </si>
  <si>
    <t>8/1/14 22:07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</si>
  <si>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</si>
  <si>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</si>
  <si>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</si>
  <si>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</si>
  <si>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</si>
  <si>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</si>
  <si>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</si>
  <si>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</si>
  <si>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</si>
  <si>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</si>
  <si>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8/4/14 14:56</t>
  </si>
  <si>
    <t>8/5/14 13:14</t>
  </si>
  <si>
    <t>8/5/14 13:15</t>
  </si>
  <si>
    <t>8/5/14 13:16</t>
  </si>
  <si>
    <t>8/6/14 17:46</t>
  </si>
  <si>
    <t>8/6/14 17:47</t>
  </si>
  <si>
    <t>8/14/14 13:21</t>
  </si>
  <si>
    <t>5/8/14 13:34</t>
  </si>
  <si>
    <t>5/30/14 17:43</t>
  </si>
  <si>
    <t>6/11/14 8:27</t>
  </si>
  <si>
    <t>6/15/14 13:08</t>
  </si>
  <si>
    <t>6/15/14 13:09</t>
  </si>
  <si>
    <t>6/16/14 12:34</t>
  </si>
  <si>
    <t>8/12/14 5:16</t>
  </si>
  <si>
    <t>5/1/14 12:04</t>
  </si>
  <si>
    <t>5/1/14 12:05</t>
  </si>
  <si>
    <t>5/20/14 18:26</t>
  </si>
  <si>
    <t>5/21/14 9:05</t>
  </si>
  <si>
    <t>5/31/14 13:49</t>
  </si>
  <si>
    <t>5/31/14 13:50</t>
  </si>
  <si>
    <t>5/31/14 13:51</t>
  </si>
  <si>
    <t>8/5/14 12:52</t>
  </si>
  <si>
    <t>8/6/14 18:36</t>
  </si>
  <si>
    <t>8/6/14 18:39</t>
  </si>
  <si>
    <t>8/7/14 10:58</t>
  </si>
  <si>
    <t>6/10/14 9:33</t>
  </si>
  <si>
    <t>6/23/14 14:19</t>
  </si>
  <si>
    <t>6/23/14 14:21</t>
  </si>
  <si>
    <t>6/10/14 9:32</t>
  </si>
  <si>
    <t>6/11/14 14:42</t>
  </si>
  <si>
    <t>6/11/14 14:44</t>
  </si>
  <si>
    <t>6/12/14 15:01</t>
  </si>
  <si>
    <t>6/12/14 15:05</t>
  </si>
  <si>
    <t>6/12/14 15:08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</si>
  <si>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</si>
  <si>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</si>
  <si>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</si>
  <si>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</si>
  <si>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</si>
  <si>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</si>
  <si>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</si>
  <si>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</si>
  <si>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</si>
  <si>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</si>
  <si>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7/3/14 9:06</t>
  </si>
  <si>
    <t>7/7/14 20:13</t>
  </si>
  <si>
    <t>7/7/14 20:14</t>
  </si>
  <si>
    <t>7/7/14 20:16</t>
  </si>
  <si>
    <t>7/14/14 10:37</t>
  </si>
  <si>
    <t>7/14/14 10:40</t>
  </si>
  <si>
    <t>7/22/14 18:22</t>
  </si>
  <si>
    <t>7/29/14 3:21</t>
  </si>
  <si>
    <t>8/6/14 15:14</t>
  </si>
  <si>
    <t>8/6/14 15:15</t>
  </si>
  <si>
    <t>8/6/14 15:16</t>
  </si>
  <si>
    <t>8/7/14 14:36</t>
  </si>
  <si>
    <t>8/7/14 14:38</t>
  </si>
  <si>
    <t>8/15/14 11:02</t>
  </si>
  <si>
    <t>8/3/14 3:05</t>
  </si>
  <si>
    <t>8/9/14 10:53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</si>
  <si>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</si>
  <si>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</si>
  <si>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</si>
  <si>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</si>
  <si>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</si>
  <si>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</si>
  <si>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</si>
  <si>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</si>
  <si>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5/7/14 9:34</t>
  </si>
  <si>
    <t>5/8/14 18:37</t>
  </si>
  <si>
    <t>8/21/14 17:44</t>
  </si>
  <si>
    <t>8/21/14 17:45</t>
  </si>
  <si>
    <t>8/21/14 17:46</t>
  </si>
  <si>
    <t>8/29/14 7:30</t>
  </si>
  <si>
    <t>6/25/14 17:57</t>
  </si>
  <si>
    <t>8/22/14 9:24</t>
  </si>
  <si>
    <t>8/5/14 19:52</t>
  </si>
  <si>
    <t>8/30/14 7:18</t>
  </si>
  <si>
    <t>8/30/14 7:21</t>
  </si>
  <si>
    <t>8/30/14 7:22</t>
  </si>
  <si>
    <t>7/31/14 14:27</t>
  </si>
  <si>
    <t>8/7/14 9:09</t>
  </si>
  <si>
    <t>8/8/14 19:08</t>
  </si>
  <si>
    <t>8/9/14 9:13</t>
  </si>
  <si>
    <t>8/13/14 11:50</t>
  </si>
  <si>
    <t>8/14/14 10:05</t>
  </si>
  <si>
    <t>7/10/14 17:27</t>
  </si>
  <si>
    <t>7/10/14 17:29</t>
  </si>
  <si>
    <t>7/4/14 9:31</t>
  </si>
  <si>
    <t>7/4/14 9:32</t>
  </si>
  <si>
    <t>7/14/14 15:42</t>
  </si>
  <si>
    <t>5/12/14 9:32</t>
  </si>
  <si>
    <t>5/12/14 9:35</t>
  </si>
  <si>
    <t>5/15/14 13:02</t>
  </si>
  <si>
    <t>5/16/14 18:34</t>
  </si>
  <si>
    <t>7/22/14 8:47</t>
  </si>
  <si>
    <t>7/22/14 8:49</t>
  </si>
  <si>
    <t>5/1/14 16:39</t>
  </si>
  <si>
    <t>7/2/14 11:30</t>
  </si>
  <si>
    <t>7/2/14 11:31</t>
  </si>
  <si>
    <t>7/2/14 11:32</t>
  </si>
  <si>
    <t>7/18/14 12:41</t>
  </si>
  <si>
    <t>7/18/14 12:42</t>
  </si>
  <si>
    <t>5/9/14 7:33</t>
  </si>
  <si>
    <t>5/9/14 7:39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</si>
  <si>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</si>
  <si>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</si>
  <si>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</si>
  <si>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</si>
  <si>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</si>
  <si>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</si>
  <si>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</si>
  <si>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7/3/14 11:09</t>
  </si>
  <si>
    <t>6/26/14 14:08</t>
  </si>
  <si>
    <t>7/3/14 13:27</t>
  </si>
  <si>
    <t>7/11/14 18:44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</si>
  <si>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</si>
  <si>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</si>
  <si>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</si>
  <si>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</si>
  <si>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</si>
  <si>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</si>
  <si>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</si>
  <si>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</si>
  <si>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</si>
  <si>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</si>
  <si>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8/1/14 19:21</t>
  </si>
  <si>
    <t>8/1/14 19:22</t>
  </si>
  <si>
    <t>8/1/14 19:23</t>
  </si>
  <si>
    <t>8/5/14 8:14</t>
  </si>
  <si>
    <t>5/2/14 11:51</t>
  </si>
  <si>
    <t>5/8/14 11:45</t>
  </si>
  <si>
    <t>5/8/14 11:48</t>
  </si>
  <si>
    <t>5/14/14 10:24</t>
  </si>
  <si>
    <t>5/14/14 10:28</t>
  </si>
  <si>
    <t>8/25/14 13:50</t>
  </si>
  <si>
    <t>8/25/14 13:53</t>
  </si>
  <si>
    <t>5/10/14 17:04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</si>
  <si>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</si>
  <si>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</si>
  <si>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</si>
  <si>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</si>
  <si>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</si>
  <si>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</si>
  <si>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</si>
  <si>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7/12/14 9:45</t>
  </si>
  <si>
    <t>5/21/14 16:46</t>
  </si>
  <si>
    <t>5/21/14 16:48</t>
  </si>
  <si>
    <t>6/13/14 9:31</t>
  </si>
  <si>
    <t>6/26/14 17:43</t>
  </si>
  <si>
    <t>6/26/14 17:44</t>
  </si>
  <si>
    <t>6/26/14 17:45</t>
  </si>
  <si>
    <t>7/10/14 19:16</t>
  </si>
  <si>
    <t>7/14/14 14:40</t>
  </si>
  <si>
    <t>5/5/14 9:32</t>
  </si>
  <si>
    <t>5/26/14 17:16</t>
  </si>
  <si>
    <t>7/21/14 8:23</t>
  </si>
  <si>
    <t>6/10/14 13:07</t>
  </si>
  <si>
    <t>8/29/14 10:56</t>
  </si>
  <si>
    <t>8/29/14 10:57</t>
  </si>
  <si>
    <t>5/2/14 10:45</t>
  </si>
  <si>
    <t>5/2/14 10:47</t>
  </si>
  <si>
    <t>6/24/14 9:35</t>
  </si>
  <si>
    <t>6/29/14 12:46</t>
  </si>
  <si>
    <t>7/4/14 7:26</t>
  </si>
  <si>
    <t>7/10/14 19:27</t>
  </si>
  <si>
    <t>7/10/14 19:29</t>
  </si>
  <si>
    <t>7/1/14 9:34</t>
  </si>
  <si>
    <t>6/3/14 9:32</t>
  </si>
  <si>
    <t>6/12/14 12:54</t>
  </si>
  <si>
    <t>6/12/14 12:53</t>
  </si>
  <si>
    <t>6/29/14 16:12</t>
  </si>
  <si>
    <t>6/29/14 16:13</t>
  </si>
  <si>
    <t>5/1/14 7:49</t>
  </si>
  <si>
    <t>5/1/14 7:50</t>
  </si>
  <si>
    <t>5/1/14 7:53</t>
  </si>
  <si>
    <t>5/2/14 18:41</t>
  </si>
  <si>
    <t>5/6/14 19:30</t>
  </si>
  <si>
    <t>5/6/14 19:35</t>
  </si>
  <si>
    <t>5/12/14 12:12</t>
  </si>
  <si>
    <t>5/12/14 12:14</t>
  </si>
  <si>
    <t>5/12/14 12:15</t>
  </si>
  <si>
    <t>5/13/14 10:18</t>
  </si>
  <si>
    <t>5/13/14 10:19</t>
  </si>
  <si>
    <t>5/13/14 10:22</t>
  </si>
  <si>
    <t>5/27/14 16:58</t>
  </si>
  <si>
    <t>7/2/14 15:17</t>
  </si>
  <si>
    <t>5/21/14 13:33</t>
  </si>
  <si>
    <t>5/21/14 13:36</t>
  </si>
  <si>
    <t>6/4/14 15:51</t>
  </si>
  <si>
    <t>6/11/14 13:07</t>
  </si>
  <si>
    <t>6/25/14 12:34</t>
  </si>
  <si>
    <t>7/4/14 10:52</t>
  </si>
  <si>
    <t>7/4/14 10:55</t>
  </si>
  <si>
    <t>7/4/14 10:58</t>
  </si>
  <si>
    <t>7/9/14 19:41</t>
  </si>
  <si>
    <t>7/11/14 19:58</t>
  </si>
  <si>
    <t>7/17/14 15:59</t>
  </si>
  <si>
    <t>7/22/14 8:17</t>
  </si>
  <si>
    <t>7/22/14 8:19</t>
  </si>
  <si>
    <t>7/22/14 8:18</t>
  </si>
  <si>
    <t>7/23/14 18:27</t>
  </si>
  <si>
    <t>6/7/14 13:05</t>
  </si>
  <si>
    <t>7/28/14 12:38</t>
  </si>
  <si>
    <t>7/31/14 8:53</t>
  </si>
  <si>
    <t>7/31/14 8:56</t>
  </si>
  <si>
    <t>8/8/14 12:38</t>
  </si>
  <si>
    <t>5/31/14 11:57</t>
  </si>
  <si>
    <t>7/15/14 11:31</t>
  </si>
  <si>
    <t>6/1/14 11:45</t>
  </si>
  <si>
    <t>7/1/14 14:07</t>
  </si>
  <si>
    <t>7/1/14 14:08</t>
  </si>
  <si>
    <t>8/22/14 9:33</t>
  </si>
  <si>
    <t>8/22/14 9:34</t>
  </si>
  <si>
    <t>8/6/14 6:21</t>
  </si>
  <si>
    <t>8/7/14 19:26</t>
  </si>
  <si>
    <t>8/7/14 19:27</t>
  </si>
  <si>
    <t>7/7/14 9:35</t>
  </si>
  <si>
    <t>7/9/14 10:11</t>
  </si>
  <si>
    <t>7/9/14 10:14</t>
  </si>
  <si>
    <t>7/9/14 10:15</t>
  </si>
  <si>
    <t>7/19/14 15:07</t>
  </si>
  <si>
    <t>7/9/14 10:56</t>
  </si>
  <si>
    <t>7/9/14 11:00</t>
  </si>
  <si>
    <t>7/11/14 11:15</t>
  </si>
  <si>
    <t>7/16/14 17:50</t>
  </si>
  <si>
    <t>8/14/14 11:20</t>
  </si>
  <si>
    <t>7/14/14 9:36</t>
  </si>
  <si>
    <t>7/15/14 12:49</t>
  </si>
  <si>
    <t>8/5/14 10:05</t>
  </si>
  <si>
    <t>6/4/14 12:59</t>
  </si>
  <si>
    <t>6/4/14 12:58</t>
  </si>
  <si>
    <t>6/27/14 8:35</t>
  </si>
  <si>
    <t>6/24/14 11:26</t>
  </si>
  <si>
    <t>7/9/14 7:53</t>
  </si>
  <si>
    <t>8/2/14 15:02</t>
  </si>
  <si>
    <t>6/28/14 7:51</t>
  </si>
  <si>
    <t>6/28/14 7:52</t>
  </si>
  <si>
    <t>7/9/14 15:54</t>
  </si>
  <si>
    <t>5/3/14 14:59</t>
  </si>
  <si>
    <t>7/19/14 18:12</t>
  </si>
  <si>
    <t>7/19/14 18:13</t>
  </si>
  <si>
    <t>5/22/14 9:31</t>
  </si>
  <si>
    <t>5/22/14 9:32</t>
  </si>
  <si>
    <t>5/22/14 9:34</t>
  </si>
  <si>
    <t>6/4/14 7:48</t>
  </si>
  <si>
    <t>6/4/14 7:49</t>
  </si>
  <si>
    <t>7/13/14 14:52</t>
  </si>
  <si>
    <t>7/2/14 10:39</t>
  </si>
  <si>
    <t>8/29/14 9:35</t>
  </si>
  <si>
    <t>5/30/14 9:33</t>
  </si>
  <si>
    <t>5/30/14 9:34</t>
  </si>
  <si>
    <t>6/6/14 9:33</t>
  </si>
  <si>
    <t>6/11/14 12:58</t>
  </si>
  <si>
    <t>6/11/14 13:01</t>
  </si>
  <si>
    <t>6/14/14 13:09</t>
  </si>
  <si>
    <t>7/28/14 12:42</t>
  </si>
  <si>
    <t>8/25/14 9:34</t>
  </si>
  <si>
    <t>5/11/14 9:54</t>
  </si>
  <si>
    <t>6/6/14 13:38</t>
  </si>
  <si>
    <t>6/11/14 9:38</t>
  </si>
  <si>
    <t>6/19/14 18:30</t>
  </si>
  <si>
    <t>6/19/14 18:31</t>
  </si>
  <si>
    <t>7/25/14 15:16</t>
  </si>
  <si>
    <t>8/12/14 9:31</t>
  </si>
  <si>
    <t>8/15/14 16:15</t>
  </si>
  <si>
    <t>8/19/14 19:43</t>
  </si>
  <si>
    <t>8/13/14 9:34</t>
  </si>
  <si>
    <t>8/13/14 9:37</t>
  </si>
  <si>
    <t>6/12/14 10:16</t>
  </si>
  <si>
    <t>7/18/14 9:56</t>
  </si>
  <si>
    <t>5/16/14 9:36</t>
  </si>
  <si>
    <t>6/5/14 12:29</t>
  </si>
  <si>
    <t>6/5/14 12:31</t>
  </si>
  <si>
    <t>7/28/14 16:08</t>
  </si>
  <si>
    <t>7/28/14 16:09</t>
  </si>
  <si>
    <t>6/6/14 9:14</t>
  </si>
  <si>
    <t>6/6/14 9:15</t>
  </si>
  <si>
    <t>5/29/14 14:53</t>
  </si>
  <si>
    <t>5/13/14 4:10</t>
  </si>
  <si>
    <t>5/16/14 15:00</t>
  </si>
  <si>
    <t>6/8/14 18:12</t>
  </si>
  <si>
    <t>6/8/14 18:13</t>
  </si>
  <si>
    <t>6/20/14 7:15</t>
  </si>
  <si>
    <t>6/20/14 7:18</t>
  </si>
  <si>
    <t>7/10/14 17:20</t>
  </si>
  <si>
    <t>8/1/14 11:54</t>
  </si>
  <si>
    <t>8/1/14 11:57</t>
  </si>
  <si>
    <t>8/1/14 12:00</t>
  </si>
  <si>
    <t>8/5/14 16:00</t>
  </si>
  <si>
    <t>5/19/14 12:33</t>
  </si>
  <si>
    <t>8/7/14 10:09</t>
  </si>
  <si>
    <t>6/11/14 10:47</t>
  </si>
  <si>
    <t>8/27/14 9:33</t>
  </si>
  <si>
    <t>7/4/14 10:00</t>
  </si>
  <si>
    <t>7/21/14 13:17</t>
  </si>
  <si>
    <t>7/30/14 14:44</t>
  </si>
  <si>
    <t>7/31/14 9:31</t>
  </si>
  <si>
    <t>5/29/14 16:12</t>
  </si>
  <si>
    <t>5/31/14 0:45</t>
  </si>
  <si>
    <t>5/31/14 0:46</t>
  </si>
  <si>
    <t>5/2/14 9:37</t>
  </si>
  <si>
    <t>5/10/14 17:38</t>
  </si>
  <si>
    <t>5/21/14 13:20</t>
  </si>
  <si>
    <t>5/21/14 13:18</t>
  </si>
  <si>
    <t>5/31/14 22:09</t>
  </si>
  <si>
    <t>7/15/14 15:46</t>
  </si>
  <si>
    <t>8/5/14 9:33</t>
  </si>
  <si>
    <t>7/8/14 9:31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</si>
  <si>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</si>
  <si>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</si>
  <si>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</si>
  <si>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</si>
  <si>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</si>
  <si>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</si>
  <si>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</si>
  <si>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8/4/14 16:28</t>
  </si>
  <si>
    <t>8/5/14 11:07</t>
  </si>
  <si>
    <t>5/18/14 9:54</t>
  </si>
  <si>
    <t>5/21/14 18:08</t>
  </si>
  <si>
    <t>8/16/14 15:32</t>
  </si>
  <si>
    <t>8/16/14 15:34</t>
  </si>
  <si>
    <t>5/5/14 9:33</t>
  </si>
  <si>
    <t>5/5/14 9:36</t>
  </si>
  <si>
    <t>5/5/14 17:16</t>
  </si>
  <si>
    <t>5/5/14 17:18</t>
  </si>
  <si>
    <t>5/13/14 22:39</t>
  </si>
  <si>
    <t>5/13/14 22:40</t>
  </si>
  <si>
    <t>5/13/14 22:42</t>
  </si>
  <si>
    <t>5/24/14 7:07</t>
  </si>
  <si>
    <t>5/24/14 7:09</t>
  </si>
  <si>
    <t>5/24/14 7:10</t>
  </si>
  <si>
    <t>6/3/14 7:14</t>
  </si>
  <si>
    <t>6/11/14 10:09</t>
  </si>
  <si>
    <t>6/11/14 10:11</t>
  </si>
  <si>
    <t>6/21/14 2:10</t>
  </si>
  <si>
    <t>6/21/14 2:12</t>
  </si>
  <si>
    <t>6/21/14 2:13</t>
  </si>
  <si>
    <t>6/20/14 13:57</t>
  </si>
  <si>
    <t>6/27/14 10:57</t>
  </si>
  <si>
    <t>7/2/14 18:16</t>
  </si>
  <si>
    <t>7/2/14 18:17</t>
  </si>
  <si>
    <t>8/19/14 18:19</t>
  </si>
  <si>
    <t>8/18/14 9:32</t>
  </si>
  <si>
    <t>8/8/14 11:40</t>
  </si>
  <si>
    <t>8/8/14 11:43</t>
  </si>
  <si>
    <t>8/8/14 11:42</t>
  </si>
  <si>
    <t>6/24/14 9:37</t>
  </si>
  <si>
    <t>8/14/14 15:49</t>
  </si>
  <si>
    <t>8/14/14 15:47</t>
  </si>
  <si>
    <t>8/14/14 15:51</t>
  </si>
  <si>
    <t>8/18/14 8:28</t>
  </si>
  <si>
    <t>7/9/14 8:55</t>
  </si>
  <si>
    <t>5/1/14 9:35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</si>
  <si>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</si>
  <si>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</si>
  <si>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</si>
  <si>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</si>
  <si>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</si>
  <si>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</si>
  <si>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</si>
  <si>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</si>
  <si>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</si>
  <si>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6/6/14 10:07</t>
  </si>
  <si>
    <t>6/20/14 17:12</t>
  </si>
  <si>
    <t>5/17/14 13:58</t>
  </si>
  <si>
    <t>5/26/14 13:55</t>
  </si>
  <si>
    <t>5/26/14 13:58</t>
  </si>
  <si>
    <t>5/29/14 14:16</t>
  </si>
  <si>
    <t>6/3/14 16:22</t>
  </si>
  <si>
    <t>5/19/14 19:37</t>
  </si>
  <si>
    <t>5/19/14 19:38</t>
  </si>
  <si>
    <t>5/27/14 12:53</t>
  </si>
  <si>
    <t>5/27/14 12:52</t>
  </si>
  <si>
    <t>6/12/14 16:08</t>
  </si>
  <si>
    <t>6/12/14 16:09</t>
  </si>
  <si>
    <t>6/12/14 16:11</t>
  </si>
  <si>
    <t>7/28/14 12:04</t>
  </si>
  <si>
    <t>7/28/14 12:05</t>
  </si>
  <si>
    <t>7/4/14 19:07</t>
  </si>
  <si>
    <t>7/4/14 19:10</t>
  </si>
  <si>
    <t>7/18/14 19:28</t>
  </si>
  <si>
    <t>7/21/14 9:33</t>
  </si>
  <si>
    <t>8/1/14 13:13</t>
  </si>
  <si>
    <t>8/1/14 13:12</t>
  </si>
  <si>
    <t>8/1/14 13:14</t>
  </si>
  <si>
    <t>5/7/14 21:17</t>
  </si>
  <si>
    <t>5/7/14 21:18</t>
  </si>
  <si>
    <t>7/11/14 14:50</t>
  </si>
  <si>
    <t>7/11/14 14:51</t>
  </si>
  <si>
    <t>7/11/14 14:52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</si>
  <si>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</si>
  <si>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</si>
  <si>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</si>
  <si>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</si>
  <si>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</si>
  <si>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</si>
  <si>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</si>
  <si>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</si>
  <si>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6/7/14 15:13</t>
  </si>
  <si>
    <t>7/10/14 9:51</t>
  </si>
  <si>
    <t>7/10/14 9:52</t>
  </si>
  <si>
    <t>7/10/14 9:57</t>
  </si>
  <si>
    <t>6/19/14 9:34</t>
  </si>
  <si>
    <t>5/13/14 17:32</t>
  </si>
  <si>
    <t>5/30/14 23:02</t>
  </si>
  <si>
    <t>5/6/14 12:35</t>
  </si>
  <si>
    <t>5/6/14 12:39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</si>
  <si>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</si>
  <si>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</si>
  <si>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</si>
  <si>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</si>
  <si>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</si>
  <si>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</si>
  <si>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</si>
  <si>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</si>
  <si>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</si>
  <si>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</si>
  <si>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</si>
  <si>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</si>
  <si>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</si>
  <si>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</si>
  <si>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</si>
  <si>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</si>
  <si>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</si>
  <si>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</si>
  <si>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8/11/14 9:33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</si>
  <si>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</si>
  <si>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</si>
  <si>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</si>
  <si>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</si>
  <si>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</si>
  <si>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</si>
  <si>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</si>
  <si>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</si>
  <si>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</si>
  <si>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</si>
  <si>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</si>
  <si>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</si>
  <si>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</si>
  <si>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</si>
  <si>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</si>
  <si>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</si>
  <si>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</si>
  <si>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</si>
  <si>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</si>
  <si>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7/2/14 11:58</t>
  </si>
  <si>
    <t>7/2/14 11:59</t>
  </si>
  <si>
    <t>7/2/14 12:00</t>
  </si>
  <si>
    <t>7/2/14 12:01</t>
  </si>
  <si>
    <t>7/2/14 12:03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</si>
  <si>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</si>
  <si>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</si>
  <si>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</si>
  <si>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</si>
  <si>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</si>
  <si>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</si>
  <si>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</si>
  <si>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5/12/14 16:02</t>
  </si>
  <si>
    <t>5/20/14 14:32</t>
  </si>
  <si>
    <t>5/1/14 9:34</t>
  </si>
  <si>
    <t>5/2/14 17:41</t>
  </si>
  <si>
    <t>5/2/14 17:43</t>
  </si>
  <si>
    <t>5/2/14 17:42</t>
  </si>
  <si>
    <t>5/3/14 19:25</t>
  </si>
  <si>
    <t>5/3/14 19:26</t>
  </si>
  <si>
    <t>5/3/14 19:24</t>
  </si>
  <si>
    <t>6/30/14 15:29</t>
  </si>
  <si>
    <t>6/30/14 15:30</t>
  </si>
  <si>
    <t>6/30/14 15:32</t>
  </si>
  <si>
    <t>6/30/14 15:34</t>
  </si>
  <si>
    <t>6/30/14 15:36</t>
  </si>
  <si>
    <t>6/30/14 15:37</t>
  </si>
  <si>
    <t>8/8/14 10:47</t>
  </si>
  <si>
    <t>8/8/14 10:48</t>
  </si>
  <si>
    <t>8/8/14 10:50</t>
  </si>
  <si>
    <t>5/31/14 7:51</t>
  </si>
  <si>
    <t>6/26/14 2:56</t>
  </si>
  <si>
    <t>5/15/14 11:34</t>
  </si>
  <si>
    <t>5/15/14 11:35</t>
  </si>
  <si>
    <t>5/22/14 16:57</t>
  </si>
  <si>
    <t>5/22/14 16:58</t>
  </si>
  <si>
    <t>6/6/14 13:11</t>
  </si>
  <si>
    <t>6/6/14 16:49</t>
  </si>
  <si>
    <t>6/6/14 16:51</t>
  </si>
  <si>
    <t>6/9/14 9:49</t>
  </si>
  <si>
    <t>6/9/14 9:50</t>
  </si>
  <si>
    <t>6/9/14 9:51</t>
  </si>
  <si>
    <t>6/9/14 9:52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</si>
  <si>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</si>
  <si>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</si>
  <si>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</si>
  <si>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</si>
  <si>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</si>
  <si>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</si>
  <si>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</si>
  <si>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6/7/14 10:44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</si>
  <si>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</si>
  <si>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</si>
  <si>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</si>
  <si>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</si>
  <si>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</si>
  <si>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</si>
  <si>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</si>
  <si>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8/4/14 13:21</t>
  </si>
  <si>
    <t>8/4/14 13:23</t>
  </si>
  <si>
    <t>7/30/14 12:28</t>
  </si>
  <si>
    <t>7/30/14 12:32</t>
  </si>
  <si>
    <t>8/1/14 12:14</t>
  </si>
  <si>
    <t>8/1/14 12:15</t>
  </si>
  <si>
    <t>8/5/14 6:33</t>
  </si>
  <si>
    <t>8/5/14 6:34</t>
  </si>
  <si>
    <t>8/5/14 6:35</t>
  </si>
  <si>
    <t>8/7/14 15:09</t>
  </si>
  <si>
    <t>6/21/14 20:54</t>
  </si>
  <si>
    <t>6/24/14 12:21</t>
  </si>
  <si>
    <t>5/19/14 9:36</t>
  </si>
  <si>
    <t>7/9/14 16:39</t>
  </si>
  <si>
    <t>7/9/14 16:40</t>
  </si>
  <si>
    <t>7/9/14 16:41</t>
  </si>
  <si>
    <t>5/31/14 15:43</t>
  </si>
  <si>
    <t>5/31/14 15:44</t>
  </si>
  <si>
    <t>5/31/14 15:45</t>
  </si>
  <si>
    <t>7/4/14 19:47</t>
  </si>
  <si>
    <t>7/4/14 19:48</t>
  </si>
  <si>
    <t>7/9/14 19:17</t>
  </si>
  <si>
    <t>7/9/14 19:18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</si>
  <si>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</si>
  <si>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</si>
  <si>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</si>
  <si>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</si>
  <si>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</si>
  <si>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</si>
  <si>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</si>
  <si>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8/10/14 12:01</t>
  </si>
  <si>
    <t>8/10/14 12:02</t>
  </si>
  <si>
    <t>5/28/14 9:33</t>
  </si>
  <si>
    <t>6/2/14 15:01</t>
  </si>
  <si>
    <t>7/16/14 9:35</t>
  </si>
  <si>
    <t>8/27/14 9:34</t>
  </si>
  <si>
    <t>5/29/14 8:05</t>
  </si>
  <si>
    <t>5/29/14 8:10</t>
  </si>
  <si>
    <t>5/29/14 15:58</t>
  </si>
  <si>
    <t>5/30/14 19:52</t>
  </si>
  <si>
    <t>5/8/14 16:23</t>
  </si>
  <si>
    <t>5/8/14 16:25</t>
  </si>
  <si>
    <t>5/13/14 10:44</t>
  </si>
  <si>
    <t>5/20/14 21:18</t>
  </si>
  <si>
    <t>5/20/14 21:19</t>
  </si>
  <si>
    <t>6/4/14 9:31</t>
  </si>
  <si>
    <t>6/21/14 11:39</t>
  </si>
  <si>
    <t>6/28/14 17:08</t>
  </si>
  <si>
    <t>6/18/14 12:14</t>
  </si>
  <si>
    <t>6/20/14 10:23</t>
  </si>
  <si>
    <t>6/20/14 10:25</t>
  </si>
  <si>
    <t>7/1/14 17:49</t>
  </si>
  <si>
    <t>7/2/14 13:32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</si>
  <si>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</si>
  <si>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</si>
  <si>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</si>
  <si>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</si>
  <si>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</si>
  <si>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</si>
  <si>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</si>
  <si>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</si>
  <si>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5/2/14 5:36</t>
  </si>
  <si>
    <t>5/2/14 5:37</t>
  </si>
  <si>
    <t>5/2/14 5:39</t>
  </si>
  <si>
    <t>5/2/14 5:41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</si>
  <si>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</si>
  <si>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</si>
  <si>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</si>
  <si>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</si>
  <si>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</si>
  <si>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</si>
  <si>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</si>
  <si>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5/1/14 10:36</t>
  </si>
  <si>
    <t>5/5/14 15:20</t>
  </si>
  <si>
    <t>5/13/14 18:10</t>
  </si>
  <si>
    <t>6/13/14 10:16</t>
  </si>
  <si>
    <t>8/8/14 12:32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</si>
  <si>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</si>
  <si>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</si>
  <si>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</si>
  <si>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</si>
  <si>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</si>
  <si>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</si>
  <si>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</si>
  <si>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</si>
  <si>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8/1/14 17:47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</si>
  <si>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</si>
  <si>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</si>
  <si>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</si>
  <si>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</si>
  <si>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</si>
  <si>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</si>
  <si>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</si>
  <si>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</si>
  <si>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</si>
  <si>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</si>
  <si>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7/3/14 14:38</t>
  </si>
  <si>
    <t>7/7/14 17:07</t>
  </si>
  <si>
    <t>7/11/14 2:39</t>
  </si>
  <si>
    <t>7/11/14 11:27</t>
  </si>
  <si>
    <t>7/11/14 11:29</t>
  </si>
  <si>
    <t>7/14/14 18:01</t>
  </si>
  <si>
    <t>7/17/14 7:27</t>
  </si>
  <si>
    <t>7/17/14 7:29</t>
  </si>
  <si>
    <t>7/17/14 7:26</t>
  </si>
  <si>
    <t>6/26/14 9:31</t>
  </si>
  <si>
    <t>7/5/14 16:40</t>
  </si>
  <si>
    <t>7/8/14 9:49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</si>
  <si>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</si>
  <si>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</si>
  <si>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</si>
  <si>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</si>
  <si>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</si>
  <si>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</si>
  <si>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</si>
  <si>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</si>
  <si>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</si>
  <si>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</si>
  <si>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5/4/14 13:43</t>
  </si>
  <si>
    <t>5/6/14 11:09</t>
  </si>
  <si>
    <t>5/8/14 12:15</t>
  </si>
  <si>
    <t>5/8/14 12:16</t>
  </si>
  <si>
    <t>5/14/14 11:07</t>
  </si>
  <si>
    <t>5/21/14 10:18</t>
  </si>
  <si>
    <t>5/21/14 10:24</t>
  </si>
  <si>
    <t>7/28/14 9:35</t>
  </si>
  <si>
    <t>7/29/14 18:41</t>
  </si>
  <si>
    <t>8/9/14 18:12</t>
  </si>
  <si>
    <t>7/28/14 9:32</t>
  </si>
  <si>
    <t>8/4/14 12:58</t>
  </si>
  <si>
    <t>5/2/14 19:45</t>
  </si>
  <si>
    <t>5/2/14 19:47</t>
  </si>
  <si>
    <t>5/9/14 10:16</t>
  </si>
  <si>
    <t>5/13/14 16:59</t>
  </si>
  <si>
    <t>8/4/14 9:34</t>
  </si>
  <si>
    <t>8/8/14 15:19</t>
  </si>
  <si>
    <t>6/25/14 20:39</t>
  </si>
  <si>
    <t>6/25/14 20:41</t>
  </si>
  <si>
    <t>5/21/14 9:35</t>
  </si>
  <si>
    <t>8/25/14 10:52</t>
  </si>
  <si>
    <t>8/25/14 10:54</t>
  </si>
  <si>
    <t>6/16/14 1:00</t>
  </si>
  <si>
    <t>7/2/14 11:09</t>
  </si>
  <si>
    <t>8/22/14 12:46</t>
  </si>
  <si>
    <t>8/22/14 12:48</t>
  </si>
  <si>
    <t>8/22/14 12:49</t>
  </si>
  <si>
    <t>5/22/14 9:33</t>
  </si>
  <si>
    <t>6/5/14 18:14</t>
  </si>
  <si>
    <t>6/7/14 11:44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</si>
  <si>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</si>
  <si>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</si>
  <si>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</si>
  <si>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</si>
  <si>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</si>
  <si>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</si>
  <si>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</si>
  <si>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</si>
  <si>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</si>
  <si>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</si>
  <si>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</si>
  <si>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</si>
  <si>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7/6/14 12:42</t>
  </si>
  <si>
    <t>7/6/14 12:43</t>
  </si>
  <si>
    <t>7/8/14 11:04</t>
  </si>
  <si>
    <t>7/16/14 23:58</t>
  </si>
  <si>
    <t>7/1/14 5:10</t>
  </si>
  <si>
    <t>7/11/14 9:35</t>
  </si>
  <si>
    <t>7/11/14 9:36</t>
  </si>
  <si>
    <t>7/28/14 18:33</t>
  </si>
  <si>
    <t>6/22/14 15:05</t>
  </si>
  <si>
    <t>7/9/14 17:29</t>
  </si>
  <si>
    <t>8/27/14 17:17</t>
  </si>
  <si>
    <t>6/5/14 9:07</t>
  </si>
  <si>
    <t>5/9/14 18:48</t>
  </si>
  <si>
    <t>6/28/14 19:32</t>
  </si>
  <si>
    <t>6/28/14 19:33</t>
  </si>
  <si>
    <t>7/2/14 8:19</t>
  </si>
  <si>
    <t>7/2/14 8:24</t>
  </si>
  <si>
    <t>7/4/14 10:28</t>
  </si>
  <si>
    <t>7/15/14 14:06</t>
  </si>
  <si>
    <t>7/15/14 14:07</t>
  </si>
  <si>
    <t>7/16/14 19:49</t>
  </si>
  <si>
    <t>6/6/14 17:55</t>
  </si>
  <si>
    <t>6/21/14 21:52</t>
  </si>
  <si>
    <t>6/21/14 21:53</t>
  </si>
  <si>
    <t>6/21/14 21:54</t>
  </si>
  <si>
    <t>6/21/14 21:55</t>
  </si>
  <si>
    <t>6/21/14 21:56</t>
  </si>
  <si>
    <t>7/28/14 9:34</t>
  </si>
  <si>
    <t>8/11/14 8:52</t>
  </si>
  <si>
    <t>7/23/14 12:38</t>
  </si>
  <si>
    <t>5/6/14 10:34</t>
  </si>
  <si>
    <t>5/27/14 9:31</t>
  </si>
  <si>
    <t>7/1/14 0:47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</si>
  <si>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</si>
  <si>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</si>
  <si>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</si>
  <si>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</si>
  <si>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</si>
  <si>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</si>
  <si>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</si>
  <si>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</si>
  <si>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</si>
  <si>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</si>
  <si>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7/11/14 9:32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</si>
  <si>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</si>
  <si>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</si>
  <si>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</si>
  <si>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</si>
  <si>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</si>
  <si>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</si>
  <si>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</si>
  <si>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</si>
  <si>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</si>
  <si>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</si>
  <si>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</si>
  <si>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</si>
  <si>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6/4/14 16:45</t>
  </si>
  <si>
    <t>6/7/14 18:35</t>
  </si>
  <si>
    <t>6/22/14 15:56</t>
  </si>
  <si>
    <t>8/31/14 7:45</t>
  </si>
  <si>
    <t>7/29/14 11:46</t>
  </si>
  <si>
    <t>7/30/14 12:23</t>
  </si>
  <si>
    <t>7/30/14 12:25</t>
  </si>
  <si>
    <t>7/30/14 12:27</t>
  </si>
  <si>
    <t>8/10/14 10:21</t>
  </si>
  <si>
    <t>7/24/14 16:13</t>
  </si>
  <si>
    <t>8/13/14 12:07</t>
  </si>
  <si>
    <t>8/20/14 9:32</t>
  </si>
  <si>
    <t>7/8/14 9:12</t>
  </si>
  <si>
    <t>6/11/14 14:59</t>
  </si>
  <si>
    <t>6/11/14 15:01</t>
  </si>
  <si>
    <t>6/11/14 15:03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</si>
  <si>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</si>
  <si>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</si>
  <si>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</si>
  <si>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</si>
  <si>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</si>
  <si>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</si>
  <si>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</si>
  <si>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</si>
  <si>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</si>
  <si>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</si>
  <si>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</si>
  <si>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</si>
  <si>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6/7/14 0:45</t>
  </si>
  <si>
    <t>6/7/14 0:46</t>
  </si>
  <si>
    <t>6/27/14 9:34</t>
  </si>
  <si>
    <t>7/10/14 8:35</t>
  </si>
  <si>
    <t>7/10/14 17:45</t>
  </si>
  <si>
    <t>5/8/14 15:38</t>
  </si>
  <si>
    <t>5/15/14 12:24</t>
  </si>
  <si>
    <t>6/14/14 13:53</t>
  </si>
  <si>
    <t>6/14/14 13:54</t>
  </si>
  <si>
    <t>6/27/14 5:51</t>
  </si>
  <si>
    <t>6/27/14 5:54</t>
  </si>
  <si>
    <t>5/12/14 14:18</t>
  </si>
  <si>
    <t>7/16/14 16:58</t>
  </si>
  <si>
    <t>6/2/14 10:36</t>
  </si>
  <si>
    <t>7/3/14 14:04</t>
  </si>
  <si>
    <t>7/3/14 14:07</t>
  </si>
  <si>
    <t>6/12/14 18:57</t>
  </si>
  <si>
    <t>5/12/14 9:33</t>
  </si>
  <si>
    <t>5/12/14 9:34</t>
  </si>
  <si>
    <t>5/12/14 9:36</t>
  </si>
  <si>
    <t>8/18/14 9:34</t>
  </si>
  <si>
    <t>8/18/14 9:37</t>
  </si>
  <si>
    <t>8/4/14 18:19</t>
  </si>
  <si>
    <t>8/13/14 7:10</t>
  </si>
  <si>
    <t>8/27/14 17:20</t>
  </si>
  <si>
    <t>5/8/14 13:44</t>
  </si>
  <si>
    <t>6/23/14 9:33</t>
  </si>
  <si>
    <t>6/23/14 9:31</t>
  </si>
  <si>
    <t>6/25/14 17:56</t>
  </si>
  <si>
    <t>6/30/14 15:43</t>
  </si>
  <si>
    <t>7/4/14 15:09</t>
  </si>
  <si>
    <t>5/5/14 19:26</t>
  </si>
  <si>
    <t>6/27/14 11:31</t>
  </si>
  <si>
    <t>5/1/14 17:34</t>
  </si>
  <si>
    <t>5/2/14 17:15</t>
  </si>
  <si>
    <t>5/13/14 18:57</t>
  </si>
  <si>
    <t>6/10/14 8:09</t>
  </si>
  <si>
    <t>6/10/14 8:10</t>
  </si>
  <si>
    <t>6/11/14 14:49</t>
  </si>
  <si>
    <t>6/11/14 14:50</t>
  </si>
  <si>
    <t>6/12/14 12:08</t>
  </si>
  <si>
    <t>6/12/14 12:10</t>
  </si>
  <si>
    <t>8/19/14 18:18</t>
  </si>
  <si>
    <t>8/21/14 9:33</t>
  </si>
  <si>
    <t>8/30/14 8:14</t>
  </si>
  <si>
    <t>5/22/14 15:21</t>
  </si>
  <si>
    <t>5/14/14 16:58</t>
  </si>
  <si>
    <t>6/2/14 10:18</t>
  </si>
  <si>
    <t>6/3/14 13:28</t>
  </si>
  <si>
    <t>6/3/14 19:13</t>
  </si>
  <si>
    <t>6/6/14 19:33</t>
  </si>
  <si>
    <t>6/6/14 19:36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</si>
  <si>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</si>
  <si>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</si>
  <si>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</si>
  <si>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</si>
  <si>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</si>
  <si>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</si>
  <si>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</si>
  <si>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</si>
  <si>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</si>
  <si>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</si>
  <si>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6/5/14 14:54</t>
  </si>
  <si>
    <t>7/8/14 16:50</t>
  </si>
  <si>
    <t>7/8/14 16:51</t>
  </si>
  <si>
    <t>7/8/14 16:52</t>
  </si>
  <si>
    <t>8/14/14 10:02</t>
  </si>
  <si>
    <t>8/15/14 4:20</t>
  </si>
  <si>
    <t>7/22/14 18:11</t>
  </si>
  <si>
    <t>7/22/14 18:12</t>
  </si>
  <si>
    <t>7/22/14 18:13</t>
  </si>
  <si>
    <t>8/7/14 17:28</t>
  </si>
  <si>
    <t>8/8/14 13:12</t>
  </si>
  <si>
    <t>8/15/14 16:18</t>
  </si>
  <si>
    <t>8/15/14 16:20</t>
  </si>
  <si>
    <t>8/26/14 13:15</t>
  </si>
  <si>
    <t>5/5/14 13:15</t>
  </si>
  <si>
    <t>5/5/14 13:16</t>
  </si>
  <si>
    <t>5/5/14 13:19</t>
  </si>
  <si>
    <t>5/6/14 16:52</t>
  </si>
  <si>
    <t>5/6/14 16:53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</si>
  <si>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</si>
  <si>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</si>
  <si>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</si>
  <si>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</si>
  <si>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</si>
  <si>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</si>
  <si>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</si>
  <si>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5/1/14 14:57</t>
  </si>
  <si>
    <t>5/27/14 16:06</t>
  </si>
  <si>
    <t>6/10/14 18:08</t>
  </si>
  <si>
    <t>8/11/14 13:44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</si>
  <si>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</si>
  <si>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</si>
  <si>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</si>
  <si>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</si>
  <si>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</si>
  <si>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</si>
  <si>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</si>
  <si>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</si>
  <si>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</si>
  <si>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</si>
  <si>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</si>
  <si>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</si>
  <si>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5/2/14 11:11</t>
  </si>
  <si>
    <t>6/3/14 16:31</t>
  </si>
  <si>
    <t>6/19/14 14:34</t>
  </si>
  <si>
    <t>7/2/14 6:09</t>
  </si>
  <si>
    <t>7/4/14 19:21</t>
  </si>
  <si>
    <t>5/9/14 9:34</t>
  </si>
  <si>
    <t>5/9/14 9:35</t>
  </si>
  <si>
    <t>5/23/14 9:38</t>
  </si>
  <si>
    <t>5/28/14 20:41</t>
  </si>
  <si>
    <t>5/28/14 20:42</t>
  </si>
  <si>
    <t>5/28/14 20:44</t>
  </si>
  <si>
    <t>6/12/14 12:32</t>
  </si>
  <si>
    <t>7/4/14 0:01</t>
  </si>
  <si>
    <t>7/4/14 0:04</t>
  </si>
  <si>
    <t>7/4/14 0:05</t>
  </si>
  <si>
    <t>7/4/14 0:08</t>
  </si>
  <si>
    <t>7/12/14 18:39</t>
  </si>
  <si>
    <t>5/27/14 18:06</t>
  </si>
  <si>
    <t>6/3/14 11:00</t>
  </si>
  <si>
    <t>8/6/14 17:06</t>
  </si>
  <si>
    <t>8/26/14 16:39</t>
  </si>
  <si>
    <t>8/27/14 9:23</t>
  </si>
  <si>
    <t>8/5/14 8:33</t>
  </si>
  <si>
    <t>5/26/14 9:34</t>
  </si>
  <si>
    <t>5/26/14 9:35</t>
  </si>
  <si>
    <t>8/1/14 8:10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</si>
  <si>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</si>
  <si>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</si>
  <si>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</si>
  <si>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</si>
  <si>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</si>
  <si>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</si>
  <si>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</si>
  <si>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</si>
  <si>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</si>
  <si>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7/9/14 18:31</t>
  </si>
  <si>
    <t>8/12/14 16:06</t>
  </si>
  <si>
    <t>5/16/14 7:34</t>
  </si>
  <si>
    <t>5/16/14 7:35</t>
  </si>
  <si>
    <t>6/4/14 15:50</t>
  </si>
  <si>
    <t>6/4/14 15:53</t>
  </si>
  <si>
    <t>6/25/14 14:13</t>
  </si>
  <si>
    <t>6/25/14 14:14</t>
  </si>
  <si>
    <t>6/25/14 14:16</t>
  </si>
  <si>
    <t>6/25/14 14:34</t>
  </si>
  <si>
    <t>6/25/14 14:35</t>
  </si>
  <si>
    <t>7/2/14 10:28</t>
  </si>
  <si>
    <t>7/8/14 16:16</t>
  </si>
  <si>
    <t>7/8/14 16:12</t>
  </si>
  <si>
    <t>8/11/14 12:56</t>
  </si>
  <si>
    <t>8/19/14 10:08</t>
  </si>
  <si>
    <t>7/11/14 19:48</t>
  </si>
  <si>
    <t>7/11/14 19:49</t>
  </si>
  <si>
    <t>7/18/14 13:13</t>
  </si>
  <si>
    <t>5/6/14 17:01</t>
  </si>
  <si>
    <t>5/6/14 17:05</t>
  </si>
  <si>
    <t>7/5/14 11:11</t>
  </si>
  <si>
    <t>8/23/14 8:57</t>
  </si>
  <si>
    <t>8/23/14 8:58</t>
  </si>
  <si>
    <t>5/1/14 10:44</t>
  </si>
  <si>
    <t>5/1/14 10:46</t>
  </si>
  <si>
    <t>5/9/14 17:55</t>
  </si>
  <si>
    <t>5/9/14 17:57</t>
  </si>
  <si>
    <t>5/9/14 17:58</t>
  </si>
  <si>
    <t>5/23/14 11:34</t>
  </si>
  <si>
    <t>5/23/14 11:31</t>
  </si>
  <si>
    <t>7/1/14 12:01</t>
  </si>
  <si>
    <t>7/4/14 9:29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</si>
  <si>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</si>
  <si>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</si>
  <si>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</si>
  <si>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</si>
  <si>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</si>
  <si>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</si>
  <si>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</si>
  <si>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</si>
  <si>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</si>
  <si>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5/12/14 14:06</t>
  </si>
  <si>
    <t>6/30/14 19:31</t>
  </si>
  <si>
    <t>6/27/14 10:07</t>
  </si>
  <si>
    <t>5/12/14 15:55</t>
  </si>
  <si>
    <t>5/27/14 9:32</t>
  </si>
  <si>
    <t>6/3/14 9:31</t>
  </si>
  <si>
    <t>5/7/14 15:37</t>
  </si>
  <si>
    <t>5/7/14 15:40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</si>
  <si>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</si>
  <si>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</si>
  <si>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</si>
  <si>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</si>
  <si>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</si>
  <si>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</si>
  <si>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</si>
  <si>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</si>
  <si>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</si>
  <si>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</si>
  <si>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</si>
  <si>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</si>
  <si>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5/9/14 12:53</t>
  </si>
  <si>
    <t>5/9/14 12:55</t>
  </si>
  <si>
    <t>6/3/14 16:34</t>
  </si>
  <si>
    <t>6/17/14 19:46</t>
  </si>
  <si>
    <t>6/26/14 10:09</t>
  </si>
  <si>
    <t>6/26/14 10:12</t>
  </si>
  <si>
    <t>5/9/14 10:20</t>
  </si>
  <si>
    <t>8/28/14 9:32</t>
  </si>
  <si>
    <t>8/27/14 7:59</t>
  </si>
  <si>
    <t>5/22/14 9:37</t>
  </si>
  <si>
    <t>5/2/14 9:29</t>
  </si>
  <si>
    <t>5/7/14 15:49</t>
  </si>
  <si>
    <t>5/13/14 16:54</t>
  </si>
  <si>
    <t>6/6/14 9:31</t>
  </si>
  <si>
    <t>5/23/14 9:32</t>
  </si>
  <si>
    <t>5/8/14 12:25</t>
  </si>
  <si>
    <t>6/13/14 14:36</t>
  </si>
  <si>
    <t>8/21/14 18:11</t>
  </si>
  <si>
    <t>7/4/14 14:54</t>
  </si>
  <si>
    <t>7/4/14 14:58</t>
  </si>
  <si>
    <t>7/10/14 15:28</t>
  </si>
  <si>
    <t>7/10/14 15:29</t>
  </si>
  <si>
    <t>7/10/14 15:30</t>
  </si>
  <si>
    <t>7/10/14 15:26</t>
  </si>
  <si>
    <t>8/13/14 12:12</t>
  </si>
  <si>
    <t>8/13/14 12:13</t>
  </si>
  <si>
    <t>6/5/14 8:35</t>
  </si>
  <si>
    <t>6/5/14 8:38</t>
  </si>
  <si>
    <t>6/19/14 16:26</t>
  </si>
  <si>
    <t>6/19/14 16:28</t>
  </si>
  <si>
    <t>7/31/14 18:24</t>
  </si>
  <si>
    <t>8/7/14 13:39</t>
  </si>
  <si>
    <t>8/7/14 13:43</t>
  </si>
  <si>
    <t>8/8/14 8:13</t>
  </si>
  <si>
    <t>8/18/14 9:33</t>
  </si>
  <si>
    <t>7/26/14 13:35</t>
  </si>
  <si>
    <t>5/2/14 12:09</t>
  </si>
  <si>
    <t>5/2/14 12:10</t>
  </si>
  <si>
    <t>5/3/14 17:20</t>
  </si>
  <si>
    <t>7/22/14 10:09</t>
  </si>
  <si>
    <t>7/25/14 17:42</t>
  </si>
  <si>
    <t>5/16/14 15:41</t>
  </si>
  <si>
    <t>5/16/14 15:42</t>
  </si>
  <si>
    <t>5/16/14 15:43</t>
  </si>
  <si>
    <t>5/16/14 15:44</t>
  </si>
  <si>
    <t>7/7/14 9:34</t>
  </si>
  <si>
    <t>6/24/14 16:55</t>
  </si>
  <si>
    <t>6/24/14 16:57</t>
  </si>
  <si>
    <t>6/24/14 16:58</t>
  </si>
  <si>
    <t>7/22/14 14:49</t>
  </si>
  <si>
    <t>5/2/14 13:57</t>
  </si>
  <si>
    <t>5/2/14 13:58</t>
  </si>
  <si>
    <t>5/2/14 14:00</t>
  </si>
  <si>
    <t>5/12/14 6:16</t>
  </si>
  <si>
    <t>5/8/14 15:03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</si>
  <si>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</si>
  <si>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</si>
  <si>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</si>
  <si>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</si>
  <si>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</si>
  <si>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</si>
  <si>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</si>
  <si>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</si>
  <si>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</si>
  <si>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</si>
  <si>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</si>
  <si>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</si>
  <si>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</si>
  <si>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8/9/14 16:06</t>
  </si>
  <si>
    <t>8/9/14 16:09</t>
  </si>
  <si>
    <t>8/9/14 16:14</t>
  </si>
  <si>
    <t>6/4/14 17:09</t>
  </si>
  <si>
    <t>6/21/14 8:17</t>
  </si>
  <si>
    <t>5/1/14 8:33</t>
  </si>
  <si>
    <t>5/6/14 17:39</t>
  </si>
  <si>
    <t>5/6/14 17:44</t>
  </si>
  <si>
    <t>5/8/14 13:03</t>
  </si>
  <si>
    <t>5/10/14 10:58</t>
  </si>
  <si>
    <t>5/18/14 15:06</t>
  </si>
  <si>
    <t>5/18/14 15:13</t>
  </si>
  <si>
    <t>5/18/14 15:07</t>
  </si>
  <si>
    <t>5/19/14 14:35</t>
  </si>
  <si>
    <t>5/19/14 14:36</t>
  </si>
  <si>
    <t>5/8/14 17:06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</si>
  <si>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</si>
  <si>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</si>
  <si>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</si>
  <si>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</si>
  <si>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</si>
  <si>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</si>
  <si>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</si>
  <si>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</si>
  <si>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6/6/14 15:29</t>
  </si>
  <si>
    <t>6/12/14 8:48</t>
  </si>
  <si>
    <t>6/26/14 20:11</t>
  </si>
  <si>
    <t>7/8/14 12:18</t>
  </si>
  <si>
    <t>7/8/14 12:19</t>
  </si>
  <si>
    <t>7/10/14 8:51</t>
  </si>
  <si>
    <t>7/10/14 8:54</t>
  </si>
  <si>
    <t>7/11/14 9:37</t>
  </si>
  <si>
    <t>8/12/14 9:49</t>
  </si>
  <si>
    <t>8/12/14 9:50</t>
  </si>
  <si>
    <t>8/23/14 14:11</t>
  </si>
  <si>
    <t>8/29/14 14:19</t>
  </si>
  <si>
    <t>8/29/14 14:21</t>
  </si>
  <si>
    <t>5/9/14 9:33</t>
  </si>
  <si>
    <t>5/12/14 15:40</t>
  </si>
  <si>
    <t>5/12/14 15:42</t>
  </si>
  <si>
    <t>6/26/14 9:56</t>
  </si>
  <si>
    <t>6/26/14 9:57</t>
  </si>
  <si>
    <t>6/16/14 16:52</t>
  </si>
  <si>
    <t>5/30/14 15:47</t>
  </si>
  <si>
    <t>6/6/14 10:23</t>
  </si>
  <si>
    <t>6/6/14 17:32</t>
  </si>
  <si>
    <t>8/11/14 22:30</t>
  </si>
  <si>
    <t>8/1/14 14:18</t>
  </si>
  <si>
    <t>8/1/14 17:37</t>
  </si>
  <si>
    <t>8/1/14 17:39</t>
  </si>
  <si>
    <t>8/1/14 17:41</t>
  </si>
  <si>
    <t>8/5/14 13:37</t>
  </si>
  <si>
    <t>8/5/14 13:38</t>
  </si>
  <si>
    <t>8/6/14 12:08</t>
  </si>
  <si>
    <t>8/6/14 12:09</t>
  </si>
  <si>
    <t>8/6/14 12:10</t>
  </si>
  <si>
    <t>8/6/14 12:11</t>
  </si>
  <si>
    <t>8/6/14 12:12</t>
  </si>
  <si>
    <t>5/26/14 9:36</t>
  </si>
  <si>
    <t>8/2/14 14:43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</si>
  <si>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</si>
  <si>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</si>
  <si>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</si>
  <si>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</si>
  <si>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</si>
  <si>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</si>
  <si>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</si>
  <si>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</si>
  <si>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</si>
  <si>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6/11/14 11:48</t>
  </si>
  <si>
    <t>6/24/14 9:32</t>
  </si>
  <si>
    <t>5/2/14 16:41</t>
  </si>
  <si>
    <t>5/2/14 16:43</t>
  </si>
  <si>
    <t>5/22/14 11:30</t>
  </si>
  <si>
    <t>5/22/14 11:33</t>
  </si>
  <si>
    <t>5/28/14 12:14</t>
  </si>
  <si>
    <t>5/30/14 19:21</t>
  </si>
  <si>
    <t>6/14/14 13:25</t>
  </si>
  <si>
    <t>6/23/14 18:45</t>
  </si>
  <si>
    <t>7/2/14 16:00</t>
  </si>
  <si>
    <t>7/4/14 17:38</t>
  </si>
  <si>
    <t>7/10/14 19:03</t>
  </si>
  <si>
    <t>7/10/14 19:01</t>
  </si>
  <si>
    <t>7/10/14 19:05</t>
  </si>
  <si>
    <t>7/10/14 19:06</t>
  </si>
  <si>
    <t>7/18/14 17:37</t>
  </si>
  <si>
    <t>7/30/14 12:14</t>
  </si>
  <si>
    <t>8/27/14 17:00</t>
  </si>
  <si>
    <t>7/2/14 9:34</t>
  </si>
  <si>
    <t>7/2/14 9:35</t>
  </si>
  <si>
    <t>7/12/14 15:59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</si>
  <si>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</si>
  <si>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</si>
  <si>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</si>
  <si>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</si>
  <si>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</si>
  <si>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</si>
  <si>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</si>
  <si>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</si>
  <si>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</si>
  <si>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</si>
  <si>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</si>
  <si>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</si>
  <si>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</si>
  <si>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</si>
  <si>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7/11/14 9:00</t>
  </si>
  <si>
    <t>5/2/14 18:58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</si>
  <si>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</si>
  <si>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</si>
  <si>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</si>
  <si>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</si>
  <si>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</si>
  <si>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</si>
  <si>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</si>
  <si>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</si>
  <si>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</si>
  <si>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</si>
  <si>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6/7/14 19:59</t>
  </si>
  <si>
    <t>6/9/14 12:13</t>
  </si>
  <si>
    <t>8/25/14 12:11</t>
  </si>
  <si>
    <t>7/26/14 9:32</t>
  </si>
  <si>
    <t>7/23/14 18:40</t>
  </si>
  <si>
    <t>8/16/14 16:13</t>
  </si>
  <si>
    <t>6/2/14 9:32</t>
  </si>
  <si>
    <t>5/14/14 12:19</t>
  </si>
  <si>
    <t>6/3/14 17:42</t>
  </si>
  <si>
    <t>6/3/14 17:43</t>
  </si>
  <si>
    <t>8/16/14 12:26</t>
  </si>
  <si>
    <t>8/16/14 12:28</t>
  </si>
  <si>
    <t>8/27/14 9:06</t>
  </si>
  <si>
    <t>6/3/14 9:37</t>
  </si>
  <si>
    <t>6/10/14 19:57</t>
  </si>
  <si>
    <t>6/13/14 10:22</t>
  </si>
  <si>
    <t>6/13/14 10:26</t>
  </si>
  <si>
    <t>6/13/14 10:27</t>
  </si>
  <si>
    <t>6/20/14 0:06</t>
  </si>
  <si>
    <t>6/26/14 12:01</t>
  </si>
  <si>
    <t>6/26/14 12:03</t>
  </si>
  <si>
    <t>6/10/14 9:35</t>
  </si>
  <si>
    <t>6/12/14 10:07</t>
  </si>
  <si>
    <t>6/12/14 10:10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</si>
  <si>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</si>
  <si>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</si>
  <si>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</si>
  <si>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</si>
  <si>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</si>
  <si>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</si>
  <si>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</si>
  <si>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5/6/14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</si>
  <si>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</si>
  <si>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</si>
  <si>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</si>
  <si>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</si>
  <si>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</si>
  <si>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</si>
  <si>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</si>
  <si>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6/1/14 19:39</t>
  </si>
  <si>
    <t>6/1/14 19:40</t>
  </si>
  <si>
    <t>6/1/14 19:42</t>
  </si>
  <si>
    <t>6/3/14 11:08</t>
  </si>
  <si>
    <t>7/22/14 9:38</t>
  </si>
  <si>
    <t>7/31/14 17:26</t>
  </si>
  <si>
    <t>7/29/14 14:41</t>
  </si>
  <si>
    <t>7/29/14 14:43</t>
  </si>
  <si>
    <t>7/29/14 14:44</t>
  </si>
  <si>
    <t>8/9/14 14:58</t>
  </si>
  <si>
    <t>8/15/14 14:41</t>
  </si>
  <si>
    <t>8/15/14 14:43</t>
  </si>
  <si>
    <t>8/22/14 10:38</t>
  </si>
  <si>
    <t>8/19/14 9:32</t>
  </si>
  <si>
    <t>8/26/14 18:52</t>
  </si>
  <si>
    <t>7/22/14 9:32</t>
  </si>
  <si>
    <t>8/5/14 9:31</t>
  </si>
  <si>
    <t>5/7/14 9:32</t>
  </si>
  <si>
    <t>5/8/14 9:33</t>
  </si>
  <si>
    <t>5/8/14 9:34</t>
  </si>
  <si>
    <t>7/24/14 9:34</t>
  </si>
  <si>
    <t>8/1/14 12:43</t>
  </si>
  <si>
    <t>5/7/14 14:11</t>
  </si>
  <si>
    <t>6/13/14 16:06</t>
  </si>
  <si>
    <t>6/9/14 12:22</t>
  </si>
  <si>
    <t>6/9/14 12:24</t>
  </si>
  <si>
    <t>5/3/14 17:01</t>
  </si>
  <si>
    <t>5/3/14 17:04</t>
  </si>
  <si>
    <t>5/3/14 17:05</t>
  </si>
  <si>
    <t>5/23/14 15:34</t>
  </si>
  <si>
    <t>5/16/14 9:34</t>
  </si>
  <si>
    <t>5/16/14 9:35</t>
  </si>
  <si>
    <t>5/22/14 11:39</t>
  </si>
  <si>
    <t>5/22/14 11:42</t>
  </si>
  <si>
    <t>6/16/14 9:41</t>
  </si>
  <si>
    <t>7/3/14 13:46</t>
  </si>
  <si>
    <t>7/18/14 15:06</t>
  </si>
  <si>
    <t>7/24/14 12:07</t>
  </si>
  <si>
    <t>5/19/14 17:05</t>
  </si>
  <si>
    <t>6/10/14 7:03</t>
  </si>
  <si>
    <t>6/10/14 7:05</t>
  </si>
  <si>
    <t>6/10/14 7:07</t>
  </si>
  <si>
    <t>6/10/14 15:45</t>
  </si>
  <si>
    <t>6/10/14 15:47</t>
  </si>
  <si>
    <t>6/30/14 9:34</t>
  </si>
  <si>
    <t>6/30/14 18:32</t>
  </si>
  <si>
    <t>7/10/14 8:24</t>
  </si>
  <si>
    <t>7/10/14 8:26</t>
  </si>
  <si>
    <t>7/10/14 8:31</t>
  </si>
  <si>
    <t>7/17/14 12:45</t>
  </si>
  <si>
    <t>7/17/14 12:46</t>
  </si>
  <si>
    <t>7/17/14 12:49</t>
  </si>
  <si>
    <t>7/24/14 11:21</t>
  </si>
  <si>
    <t>8/8/14 18:23</t>
  </si>
  <si>
    <t>8/18/14 9:36</t>
  </si>
  <si>
    <t>8/19/14 9:34</t>
  </si>
  <si>
    <t>8/19/14 9:37</t>
  </si>
  <si>
    <t>8/19/14 9:39</t>
  </si>
  <si>
    <t>8/31/14 16:47</t>
  </si>
  <si>
    <t>8/31/14 16:48</t>
  </si>
  <si>
    <t>5/8/14 9:38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</si>
  <si>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</si>
  <si>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</si>
  <si>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</si>
  <si>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</si>
  <si>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</si>
  <si>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</si>
  <si>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</si>
  <si>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6/4/14 13:49</t>
  </si>
  <si>
    <t>7/25/14 13:30</t>
  </si>
  <si>
    <t>5/28/14 9:31</t>
  </si>
  <si>
    <t>6/9/14 8:06</t>
  </si>
  <si>
    <t>6/17/14 12:46</t>
  </si>
  <si>
    <t>6/17/14 12:47</t>
  </si>
  <si>
    <t>6/17/14 12:48</t>
  </si>
  <si>
    <t>7/10/14 15:52</t>
  </si>
  <si>
    <t>7/10/14 15:53</t>
  </si>
  <si>
    <t>5/15/14 19:37</t>
  </si>
  <si>
    <t>5/12/14 8:33</t>
  </si>
  <si>
    <t>5/12/14 8:37</t>
  </si>
  <si>
    <t>5/12/14 8:32</t>
  </si>
  <si>
    <t>5/12/14 9:13</t>
  </si>
  <si>
    <t>5/29/14 18:15</t>
  </si>
  <si>
    <t>5/29/14 21:36</t>
  </si>
  <si>
    <t>5/29/14 21:42</t>
  </si>
  <si>
    <t>6/12/14 8:34</t>
  </si>
  <si>
    <t>6/12/14 8:31</t>
  </si>
  <si>
    <t>5/31/14 14:06</t>
  </si>
  <si>
    <t>5/31/14 14:08</t>
  </si>
  <si>
    <t>5/31/14 14:10</t>
  </si>
  <si>
    <t>6/2/14 3:15</t>
  </si>
  <si>
    <t>6/6/14 18:34</t>
  </si>
  <si>
    <t>6/6/14 18:35</t>
  </si>
  <si>
    <t>6/6/14 18:38</t>
  </si>
  <si>
    <t>6/6/14 18:39</t>
  </si>
  <si>
    <t>7/19/14 18:30</t>
  </si>
  <si>
    <t>7/19/14 18:32</t>
  </si>
  <si>
    <t>8/23/14 11:07</t>
  </si>
  <si>
    <t>5/9/14 11:41</t>
  </si>
  <si>
    <t>5/9/14 11:42</t>
  </si>
  <si>
    <t>5/23/14 2:06</t>
  </si>
  <si>
    <t>6/27/14 9:19</t>
  </si>
  <si>
    <t>6/27/14 9:20</t>
  </si>
  <si>
    <t>6/27/14 9:21</t>
  </si>
  <si>
    <t>7/9/14 13:03</t>
  </si>
  <si>
    <t>7/9/14 13:08</t>
  </si>
  <si>
    <t>8/7/14 9:37</t>
  </si>
  <si>
    <t>8/7/14 9:38</t>
  </si>
  <si>
    <t>8/18/14 11:55</t>
  </si>
  <si>
    <t>5/24/14 18:28</t>
  </si>
  <si>
    <t>5/24/14 18:29</t>
  </si>
  <si>
    <t>6/6/14 12:20</t>
  </si>
  <si>
    <t>6/4/14 19:20</t>
  </si>
  <si>
    <t>6/16/14 7:09</t>
  </si>
  <si>
    <t>7/14/14 7:02</t>
  </si>
  <si>
    <t>7/26/14 1:19</t>
  </si>
  <si>
    <t>8/1/14 16:07</t>
  </si>
  <si>
    <t>8/1/14 16:10</t>
  </si>
  <si>
    <t>8/1/14 16:08</t>
  </si>
  <si>
    <t>8/16/14 11:30</t>
  </si>
  <si>
    <t>8/4/14 9:33</t>
  </si>
  <si>
    <t>8/4/14 9:37</t>
  </si>
  <si>
    <t>6/2/14 9:38</t>
  </si>
  <si>
    <t>7/18/14 9:58</t>
  </si>
  <si>
    <t>7/15/14 19:57</t>
  </si>
  <si>
    <t>7/15/14 19:59</t>
  </si>
  <si>
    <t>7/15/14 20:00</t>
  </si>
  <si>
    <t>7/24/14 10:44</t>
  </si>
  <si>
    <t>8/6/14 11:43</t>
  </si>
  <si>
    <t>5/22/14 11:58</t>
  </si>
  <si>
    <t>6/24/14 12:25</t>
  </si>
  <si>
    <t>6/24/14 12:26</t>
  </si>
  <si>
    <t>5/1/14 8:32</t>
  </si>
  <si>
    <t>5/5/14 12:58</t>
  </si>
  <si>
    <t>5/6/14 18:24</t>
  </si>
  <si>
    <t>5/6/14 18:25</t>
  </si>
  <si>
    <t>5/9/14 7:16</t>
  </si>
  <si>
    <t>8/28/14 9:34</t>
  </si>
  <si>
    <t>7/10/14 4:35</t>
  </si>
  <si>
    <t>7/30/14 1:32</t>
  </si>
  <si>
    <t>8/7/14 15:35</t>
  </si>
  <si>
    <t>8/22/14 13:57</t>
  </si>
  <si>
    <t>5/18/14 7:05</t>
  </si>
  <si>
    <t>7/1/14 8:14</t>
  </si>
  <si>
    <t>5/19/14 9:37</t>
  </si>
  <si>
    <t>7/22/14 23:49</t>
  </si>
  <si>
    <t>7/22/14 23:51</t>
  </si>
  <si>
    <t>8/11/14 9:31</t>
  </si>
  <si>
    <t>8/11/14 9:36</t>
  </si>
  <si>
    <t>8/12/14 16:20</t>
  </si>
  <si>
    <t>8/12/14 16:22</t>
  </si>
  <si>
    <t>8/12/14 16:25</t>
  </si>
  <si>
    <t>8/12/14 16:26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</si>
  <si>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</si>
  <si>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</si>
  <si>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</si>
  <si>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</si>
  <si>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</si>
  <si>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</si>
  <si>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</si>
  <si>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</si>
  <si>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6/10/14 9:34</t>
  </si>
  <si>
    <t>8/27/14 13:26</t>
  </si>
  <si>
    <t>7/4/14 13:27</t>
  </si>
  <si>
    <t>7/4/14 13:29</t>
  </si>
  <si>
    <t>7/10/14 11:17</t>
  </si>
  <si>
    <t>7/10/14 11:58</t>
  </si>
  <si>
    <t>7/10/14 12:01</t>
  </si>
  <si>
    <t>7/11/14 14:01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</si>
  <si>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</si>
  <si>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</si>
  <si>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</si>
  <si>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</si>
  <si>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</si>
  <si>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</si>
  <si>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</si>
  <si>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</si>
  <si>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</si>
  <si>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</si>
  <si>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7/2/14 14:09</t>
  </si>
  <si>
    <t>7/11/14 15:26</t>
  </si>
  <si>
    <t>7/11/14 15:27</t>
  </si>
  <si>
    <t>7/11/14 15:28</t>
  </si>
  <si>
    <t>7/21/14 16:03</t>
  </si>
  <si>
    <t>6/26/14 11:41</t>
  </si>
  <si>
    <t>6/26/14 11:39</t>
  </si>
  <si>
    <t>7/9/14 16:30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</si>
  <si>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</si>
  <si>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</si>
  <si>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</si>
  <si>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</si>
  <si>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</si>
  <si>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</si>
  <si>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</si>
  <si>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7/10/14 17:07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</si>
  <si>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</si>
  <si>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</si>
  <si>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</si>
  <si>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</si>
  <si>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</si>
  <si>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</si>
  <si>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</si>
  <si>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</si>
  <si>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6/11/14 14:47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</si>
  <si>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</si>
  <si>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</si>
  <si>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</si>
  <si>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</si>
  <si>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</si>
  <si>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</si>
  <si>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</si>
  <si>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</si>
  <si>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</si>
  <si>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7/3/14 9:34</t>
  </si>
  <si>
    <t>7/3/14 9:35</t>
  </si>
  <si>
    <t>7/15/14 16:16</t>
  </si>
  <si>
    <t>7/15/14 16:17</t>
  </si>
  <si>
    <t>6/6/14 7:57</t>
  </si>
  <si>
    <t>8/15/14 16:40</t>
  </si>
  <si>
    <t>8/17/14 13:22</t>
  </si>
  <si>
    <t>8/17/14 13:23</t>
  </si>
  <si>
    <t>8/17/14 13:24</t>
  </si>
  <si>
    <t>6/11/14 7:45</t>
  </si>
  <si>
    <t>6/20/14 9:47</t>
  </si>
  <si>
    <t>6/20/14 9:48</t>
  </si>
  <si>
    <t>6/22/14 13:50</t>
  </si>
  <si>
    <t>7/4/14 10:32</t>
  </si>
  <si>
    <t>7/4/14 10:37</t>
  </si>
  <si>
    <t>8/4/14 12:37</t>
  </si>
  <si>
    <t>8/1/14 13:08</t>
  </si>
  <si>
    <t>8/1/14 13:09</t>
  </si>
  <si>
    <t>6/3/14 9:39</t>
  </si>
  <si>
    <t>6/3/14 9:40</t>
  </si>
  <si>
    <t>6/3/14 9:41</t>
  </si>
  <si>
    <t>6/3/14 9:42</t>
  </si>
  <si>
    <t>6/3/14 9:44</t>
  </si>
  <si>
    <t>5/5/14 18:51</t>
  </si>
  <si>
    <t>5/8/14 13:31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</si>
  <si>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</si>
  <si>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</si>
  <si>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</si>
  <si>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</si>
  <si>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</si>
  <si>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</si>
  <si>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</si>
  <si>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5/1/14 11:43</t>
  </si>
  <si>
    <t>5/10/14 10:53</t>
  </si>
  <si>
    <t>5/10/14 10:54</t>
  </si>
  <si>
    <t>5/10/14 10:55</t>
  </si>
  <si>
    <t>5/24/14 8:38</t>
  </si>
  <si>
    <t>5/24/14 8:39</t>
  </si>
  <si>
    <t>5/24/14 8:43</t>
  </si>
  <si>
    <t>5/25/14 18:25</t>
  </si>
  <si>
    <t>5/30/14 13:35</t>
  </si>
  <si>
    <t>6/1/14 9:58</t>
  </si>
  <si>
    <t>5/28/14 11:03</t>
  </si>
  <si>
    <t>5/28/14 11:06</t>
  </si>
  <si>
    <t>5/29/14 13:04</t>
  </si>
  <si>
    <t>5/29/14 13:07</t>
  </si>
  <si>
    <t>6/3/14 3:28</t>
  </si>
  <si>
    <t>6/3/14 3:30</t>
  </si>
  <si>
    <t>6/13/14 13:12</t>
  </si>
  <si>
    <t>6/25/14 19:49</t>
  </si>
  <si>
    <t>7/4/14 13:39</t>
  </si>
  <si>
    <t>7/4/14 13:40</t>
  </si>
  <si>
    <t>7/4/14 15:12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</si>
  <si>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</si>
  <si>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</si>
  <si>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</si>
  <si>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</si>
  <si>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</si>
  <si>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</si>
  <si>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</si>
  <si>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</si>
  <si>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5/9/14 16:43</t>
  </si>
  <si>
    <t>5/9/14 16:44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</si>
  <si>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</si>
  <si>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</si>
  <si>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</si>
  <si>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</si>
  <si>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</si>
  <si>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</si>
  <si>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</si>
  <si>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</si>
  <si>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</si>
  <si>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5/6/14 9:21</t>
  </si>
  <si>
    <t>5/6/14 9:25</t>
  </si>
  <si>
    <t>8/8/14 12:54</t>
  </si>
  <si>
    <t>8/31/14 18:31</t>
  </si>
  <si>
    <t>7/3/14 14:05</t>
  </si>
  <si>
    <t>7/29/14 10:50</t>
  </si>
  <si>
    <t>7/1/14 22:35</t>
  </si>
  <si>
    <t>7/3/14 17:04</t>
  </si>
  <si>
    <t>7/3/14 17:07</t>
  </si>
  <si>
    <t>7/9/14 8:07</t>
  </si>
  <si>
    <t>7/9/14 8:08</t>
  </si>
  <si>
    <t>8/6/14 11:47</t>
  </si>
  <si>
    <t>6/19/14 17:59</t>
  </si>
  <si>
    <t>5/6/14 16:10</t>
  </si>
  <si>
    <t>5/7/14 13:52</t>
  </si>
  <si>
    <t>5/7/14 13:53</t>
  </si>
  <si>
    <t>5/20/14 17:43</t>
  </si>
  <si>
    <t>6/4/14 17:39</t>
  </si>
  <si>
    <t>6/4/14 17:40</t>
  </si>
  <si>
    <t>6/2/14 9:33</t>
  </si>
  <si>
    <t>6/2/14 9:37</t>
  </si>
  <si>
    <t>6/2/14 9:39</t>
  </si>
  <si>
    <t>6/3/14 15:39</t>
  </si>
  <si>
    <t>6/7/14 14:36</t>
  </si>
  <si>
    <t>6/7/14 14:38</t>
  </si>
  <si>
    <t>6/17/14 16:57</t>
  </si>
  <si>
    <t>6/11/14 13:02</t>
  </si>
  <si>
    <t>6/11/14 13:03</t>
  </si>
  <si>
    <t>6/12/14 8:42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</si>
  <si>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</si>
  <si>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</si>
  <si>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</si>
  <si>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</si>
  <si>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</si>
  <si>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</si>
  <si>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</si>
  <si>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</si>
  <si>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</si>
  <si>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</si>
  <si>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7/3/14 11:13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</si>
  <si>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</si>
  <si>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</si>
  <si>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</si>
  <si>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</si>
  <si>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</si>
  <si>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</si>
  <si>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</si>
  <si>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</si>
  <si>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</si>
  <si>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</si>
  <si>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</si>
  <si>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</si>
  <si>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</si>
  <si>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6/4/14 7:19</t>
  </si>
  <si>
    <t>5/26/14 9:37</t>
  </si>
  <si>
    <t>5/30/14 18:03</t>
  </si>
  <si>
    <t>5/30/14 18:05</t>
  </si>
  <si>
    <t>5/30/14 18:07</t>
  </si>
  <si>
    <t>6/3/14 13:09</t>
  </si>
  <si>
    <t>6/4/14 11:08</t>
  </si>
  <si>
    <t>5/12/14 9:37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</si>
  <si>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</si>
  <si>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</si>
  <si>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</si>
  <si>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</si>
  <si>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</si>
  <si>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</si>
  <si>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</si>
  <si>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7/9/14 9:24</t>
  </si>
  <si>
    <t>8/5/14 9:32</t>
  </si>
  <si>
    <t>8/16/14 9:30</t>
  </si>
  <si>
    <t>8/26/14 9:33</t>
  </si>
  <si>
    <t>6/5/14 14:19</t>
  </si>
  <si>
    <t>7/2/14 10:37</t>
  </si>
  <si>
    <t>7/23/14 9:34</t>
  </si>
  <si>
    <t>7/3/14 17:55</t>
  </si>
  <si>
    <t>7/3/14 17:59</t>
  </si>
  <si>
    <t>7/26/14 18:33</t>
  </si>
  <si>
    <t>6/2/14 11:11</t>
  </si>
  <si>
    <t>6/2/14 16:56</t>
  </si>
  <si>
    <t>6/2/14 16:58</t>
  </si>
  <si>
    <t>7/26/14 19:24</t>
  </si>
  <si>
    <t>8/7/14 12:33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</si>
  <si>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</si>
  <si>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</si>
  <si>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</si>
  <si>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</si>
  <si>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</si>
  <si>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</si>
  <si>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</si>
  <si>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</si>
  <si>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</si>
  <si>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6/2/14 15:49</t>
  </si>
  <si>
    <t>6/16/14 8:47</t>
  </si>
  <si>
    <t>7/22/14 17:37</t>
  </si>
  <si>
    <t>7/24/14 16:05</t>
  </si>
  <si>
    <t>7/24/14 16:06</t>
  </si>
  <si>
    <t>7/24/14 16:07</t>
  </si>
  <si>
    <t>8/3/14 14:41</t>
  </si>
  <si>
    <t>8/5/14 0:58</t>
  </si>
  <si>
    <t>6/14/14 11:49</t>
  </si>
  <si>
    <t>8/1/14 8:48</t>
  </si>
  <si>
    <t>7/3/14 9:32</t>
  </si>
  <si>
    <t>7/17/14 8:55</t>
  </si>
  <si>
    <t>7/17/14 8:56</t>
  </si>
  <si>
    <t>7/22/14 9:59</t>
  </si>
  <si>
    <t>7/2/14 5:23</t>
  </si>
  <si>
    <t>7/2/14 5:26</t>
  </si>
  <si>
    <t>7/29/14 17:24</t>
  </si>
  <si>
    <t>5/9/14 19:11</t>
  </si>
  <si>
    <t>5/14/14 7:50</t>
  </si>
  <si>
    <t>6/7/14 15:20</t>
  </si>
  <si>
    <t>6/17/14 12:36</t>
  </si>
  <si>
    <t>6/20/14 12:14</t>
  </si>
  <si>
    <t>6/2/14 11:09</t>
  </si>
  <si>
    <t>6/2/14 11:10</t>
  </si>
  <si>
    <t>6/23/14 9:34</t>
  </si>
  <si>
    <t>6/6/14 16:32</t>
  </si>
  <si>
    <t>6/17/14 6:06</t>
  </si>
  <si>
    <t>6/17/14 6:07</t>
  </si>
  <si>
    <t>6/17/14 6:08</t>
  </si>
  <si>
    <t>8/21/14 14:32</t>
  </si>
  <si>
    <t>8/15/14 7:54</t>
  </si>
  <si>
    <t>8/27/14 19:26</t>
  </si>
  <si>
    <t>8/2/14 12:26</t>
  </si>
  <si>
    <t>8/7/14 14:42</t>
  </si>
  <si>
    <t>8/7/14 14:46</t>
  </si>
  <si>
    <t>8/16/14 17:03</t>
  </si>
  <si>
    <t>8/6/14 10:47</t>
  </si>
  <si>
    <t>8/6/14 10:49</t>
  </si>
  <si>
    <t>8/6/14 10:50</t>
  </si>
  <si>
    <t>5/15/14 9:32</t>
  </si>
  <si>
    <t>5/16/14 17:38</t>
  </si>
  <si>
    <t>5/23/14 16:50</t>
  </si>
  <si>
    <t>5/23/14 16:54</t>
  </si>
  <si>
    <t>5/27/14 13:10</t>
  </si>
  <si>
    <t>5/27/14 13:11</t>
  </si>
  <si>
    <t>6/1/14 1:59</t>
  </si>
  <si>
    <t>6/1/14 2:03</t>
  </si>
  <si>
    <t>5/17/14 14:32</t>
  </si>
  <si>
    <t>5/17/14 14:33</t>
  </si>
  <si>
    <t>6/24/14 18:04</t>
  </si>
  <si>
    <t>7/3/14 10:41</t>
  </si>
  <si>
    <t>7/3/14 18:33</t>
  </si>
  <si>
    <t>7/19/14 11:17</t>
  </si>
  <si>
    <t>7/19/14 11:19</t>
  </si>
  <si>
    <t>7/19/14 19:55</t>
  </si>
  <si>
    <t>6/6/14 18:37</t>
  </si>
  <si>
    <t>6/6/14 18:40</t>
  </si>
  <si>
    <t>6/18/14 17:34</t>
  </si>
  <si>
    <t>6/25/14 7:29</t>
  </si>
  <si>
    <t>6/30/14 14:41</t>
  </si>
  <si>
    <t>6/30/14 14:42</t>
  </si>
  <si>
    <t>6/30/14 14:44</t>
  </si>
  <si>
    <t>7/1/14 15:48</t>
  </si>
  <si>
    <t>7/4/14 17:28</t>
  </si>
  <si>
    <t>6/16/14 9:34</t>
  </si>
  <si>
    <t>6/24/14 11:12</t>
  </si>
  <si>
    <t>6/25/14 9:18</t>
  </si>
  <si>
    <t>6/25/14 9:19</t>
  </si>
  <si>
    <t>7/5/14 10:40</t>
  </si>
  <si>
    <t>7/14/14 9:34</t>
  </si>
  <si>
    <t>7/15/14 11:22</t>
  </si>
  <si>
    <t>7/22/14 15:23</t>
  </si>
  <si>
    <t>7/22/14 15:24</t>
  </si>
  <si>
    <t>8/11/14 9:34</t>
  </si>
  <si>
    <t>8/11/14 9:38</t>
  </si>
  <si>
    <t>8/13/14 12:59</t>
  </si>
  <si>
    <t>6/30/14 12:42</t>
  </si>
  <si>
    <t>6/30/14 12:44</t>
  </si>
  <si>
    <t>5/23/14 14:28</t>
  </si>
  <si>
    <t>6/23/14 8:06</t>
  </si>
  <si>
    <t>7/11/14 4:33</t>
  </si>
  <si>
    <t>6/17/14 9:30</t>
  </si>
  <si>
    <t>7/1/14 14:24</t>
  </si>
  <si>
    <t>7/1/14 14:22</t>
  </si>
  <si>
    <t>7/22/14 10:54</t>
  </si>
  <si>
    <t>7/25/14 11:19</t>
  </si>
  <si>
    <t>7/25/14 11:20</t>
  </si>
  <si>
    <t>7/25/14 14:45</t>
  </si>
  <si>
    <t>6/6/14 19:41</t>
  </si>
  <si>
    <t>6/6/14 19:42</t>
  </si>
  <si>
    <t>7/8/14 22:56</t>
  </si>
  <si>
    <t>5/28/14 9:34</t>
  </si>
  <si>
    <t>6/2/14 15:46</t>
  </si>
  <si>
    <t>6/5/14 16:59</t>
  </si>
  <si>
    <t>6/5/14 18:33</t>
  </si>
  <si>
    <t>6/12/14 18:28</t>
  </si>
  <si>
    <t>6/12/14 18:30</t>
  </si>
  <si>
    <t>6/23/14 19:55</t>
  </si>
  <si>
    <t>7/4/14 8:52</t>
  </si>
  <si>
    <t>7/4/14 8:53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</si>
  <si>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</si>
  <si>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</si>
  <si>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</si>
  <si>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</si>
  <si>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</si>
  <si>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</si>
  <si>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</si>
  <si>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</si>
  <si>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</si>
  <si>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</si>
  <si>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</si>
  <si>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</si>
  <si>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7/4/14 7:04</t>
  </si>
  <si>
    <t>7/4/14 7:05</t>
  </si>
  <si>
    <t>8/7/14 11:19</t>
  </si>
  <si>
    <t>8/12/14 11:58</t>
  </si>
  <si>
    <t>7/3/14 20:01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</si>
  <si>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</si>
  <si>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</si>
  <si>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</si>
  <si>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</si>
  <si>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</si>
  <si>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</si>
  <si>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</si>
  <si>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8/5/14 9:06</t>
  </si>
  <si>
    <t>8/5/14 9:09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</si>
  <si>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</si>
  <si>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</si>
  <si>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</si>
  <si>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</si>
  <si>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</si>
  <si>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</si>
  <si>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</si>
  <si>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</si>
  <si>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</si>
  <si>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</si>
  <si>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</si>
  <si>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7/11/14 22:06</t>
  </si>
  <si>
    <t>6/24/14 10:37</t>
  </si>
  <si>
    <t>6/24/14 10:38</t>
  </si>
  <si>
    <t>7/7/14 12:23</t>
  </si>
  <si>
    <t>5/27/14 10:28</t>
  </si>
  <si>
    <t>5/27/14 10:30</t>
  </si>
  <si>
    <t>5/30/14 8:29</t>
  </si>
  <si>
    <t>8/13/14 9:33</t>
  </si>
  <si>
    <t>7/8/14 11:12</t>
  </si>
  <si>
    <t>7/8/14 11:14</t>
  </si>
  <si>
    <t>6/5/14 17:17</t>
  </si>
  <si>
    <t>6/5/14 17:18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</si>
  <si>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</si>
  <si>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</si>
  <si>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</si>
  <si>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</si>
  <si>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</si>
  <si>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</si>
  <si>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</si>
  <si>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</si>
  <si>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</si>
  <si>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8/7/14 10:47</t>
  </si>
  <si>
    <t>7/1/14 9:17</t>
  </si>
  <si>
    <t>7/1/14 9:22</t>
  </si>
  <si>
    <t>7/4/14 7:07</t>
  </si>
  <si>
    <t>8/7/14 18:02</t>
  </si>
  <si>
    <t>7/8/14 11:25</t>
  </si>
  <si>
    <t>8/2/14 9:43</t>
  </si>
  <si>
    <t>8/16/14 16:23</t>
  </si>
  <si>
    <t>7/11/14 12:39</t>
  </si>
  <si>
    <t>6/16/14 17:35</t>
  </si>
  <si>
    <t>8/21/14 12:21</t>
  </si>
  <si>
    <t>8/25/14 9:36</t>
  </si>
  <si>
    <t>8/25/14 9:38</t>
  </si>
  <si>
    <t>8/25/14 9:39</t>
  </si>
  <si>
    <t>7/1/14 7:18</t>
  </si>
  <si>
    <t>7/19/14 15:35</t>
  </si>
  <si>
    <t>8/19/14 9:03</t>
  </si>
  <si>
    <t>8/6/14 10:37</t>
  </si>
  <si>
    <t>7/24/14 12:04</t>
  </si>
  <si>
    <t>6/9/14 13:48</t>
  </si>
  <si>
    <t>7/16/14 8:18</t>
  </si>
  <si>
    <t>8/1/14 17:04</t>
  </si>
  <si>
    <t>7/11/14 22:43</t>
  </si>
  <si>
    <t>7/11/14 22:45</t>
  </si>
  <si>
    <t>6/12/14 9:33</t>
  </si>
  <si>
    <t>7/23/14 16:21</t>
  </si>
  <si>
    <t>6/3/14 9:27</t>
  </si>
  <si>
    <t>6/28/14 19:59</t>
  </si>
  <si>
    <t>8/16/14 9:12</t>
  </si>
  <si>
    <t>8/16/14 9:17</t>
  </si>
  <si>
    <t>8/4/14 9:59</t>
  </si>
  <si>
    <t>8/22/14 14:28</t>
  </si>
  <si>
    <t>7/10/14 9:26</t>
  </si>
  <si>
    <t>7/10/14 9:28</t>
  </si>
  <si>
    <t>7/10/14 9:25</t>
  </si>
  <si>
    <t>7/25/14 14:02</t>
  </si>
  <si>
    <t>7/9/14 16:00</t>
  </si>
  <si>
    <t>7/11/14 15:15</t>
  </si>
  <si>
    <t>7/11/14 15:13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</si>
  <si>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</si>
  <si>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</si>
  <si>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</si>
  <si>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</si>
  <si>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</si>
  <si>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</si>
  <si>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</si>
  <si>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</si>
  <si>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</si>
  <si>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7/10/14 16:13</t>
  </si>
  <si>
    <t>6/21/14 8:55</t>
  </si>
  <si>
    <t>6/21/14 8:57</t>
  </si>
  <si>
    <t>6/24/14 17:49</t>
  </si>
  <si>
    <t>7/18/14 10:17</t>
  </si>
  <si>
    <t>8/8/14 16:05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</si>
  <si>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</si>
  <si>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</si>
  <si>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</si>
  <si>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</si>
  <si>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</si>
  <si>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</si>
  <si>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</si>
  <si>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8/4/14 12:14</t>
  </si>
  <si>
    <t>8/28/14 12:12</t>
  </si>
  <si>
    <t>8/28/14 12:13</t>
  </si>
  <si>
    <t>7/24/14 9:59</t>
  </si>
  <si>
    <t>7/24/14 10:02</t>
  </si>
  <si>
    <t>7/30/14 13:05</t>
  </si>
  <si>
    <t>7/11/14 12:30</t>
  </si>
  <si>
    <t>7/17/14 18:54</t>
  </si>
  <si>
    <t>7/17/14 18:58</t>
  </si>
  <si>
    <t>6/25/14 10:07</t>
  </si>
  <si>
    <t>6/24/14 8:17</t>
  </si>
  <si>
    <t>8/6/14 11:57</t>
  </si>
  <si>
    <t>8/6/14 11:58</t>
  </si>
  <si>
    <t>8/6/14 0:35</t>
  </si>
  <si>
    <t>7/2/14 21:48</t>
  </si>
  <si>
    <t>7/11/14 13:06</t>
  </si>
  <si>
    <t>6/9/14 9:37</t>
  </si>
  <si>
    <t>6/9/14 9:38</t>
  </si>
  <si>
    <t>6/17/14 17:54</t>
  </si>
  <si>
    <t>8/4/14 11:49</t>
  </si>
  <si>
    <t>8/4/14 11:52</t>
  </si>
  <si>
    <t>6/16/14 9:33</t>
  </si>
  <si>
    <t>6/18/14 17:17</t>
  </si>
  <si>
    <t>6/18/14 17:23</t>
  </si>
  <si>
    <t>6/20/14 16:55</t>
  </si>
  <si>
    <t>7/1/14 12:40</t>
  </si>
  <si>
    <t>7/1/14 12:42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</si>
  <si>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</si>
  <si>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</si>
  <si>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</si>
  <si>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</si>
  <si>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</si>
  <si>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</si>
  <si>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</si>
  <si>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8/6/14 5:13</t>
  </si>
  <si>
    <t>8/20/14 7:53</t>
  </si>
  <si>
    <t>8/20/14 7:55</t>
  </si>
  <si>
    <t>8/20/14 7:52</t>
  </si>
  <si>
    <t>8/26/14 10:42</t>
  </si>
  <si>
    <t>8/26/14 10:48</t>
  </si>
  <si>
    <t>7/1/14 18:41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</si>
  <si>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</si>
  <si>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</si>
  <si>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</si>
  <si>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</si>
  <si>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</si>
  <si>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</si>
  <si>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</si>
  <si>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</si>
  <si>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8/12/14 8:49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</si>
  <si>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</si>
  <si>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</si>
  <si>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</si>
  <si>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</si>
  <si>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</si>
  <si>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</si>
  <si>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</si>
  <si>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</si>
  <si>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</si>
  <si>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</si>
  <si>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</si>
  <si>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</si>
  <si>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8/7/14 11:34</t>
  </si>
  <si>
    <t>6/20/14 9:31</t>
  </si>
  <si>
    <t>6/22/14 12:03</t>
  </si>
  <si>
    <t>6/22/14 12:04</t>
  </si>
  <si>
    <t>6/22/14 12:05</t>
  </si>
  <si>
    <t>7/11/14 9:33</t>
  </si>
  <si>
    <t>7/11/14 9:34</t>
  </si>
  <si>
    <t>7/16/14 16:14</t>
  </si>
  <si>
    <t>7/31/14 19:12</t>
  </si>
  <si>
    <t>7/29/14 11:47</t>
  </si>
  <si>
    <t>8/18/14 9:35</t>
  </si>
  <si>
    <t>8/18/14 19:37</t>
  </si>
  <si>
    <t>8/25/14 12:00</t>
  </si>
  <si>
    <t>8/6/14 6:34</t>
  </si>
  <si>
    <t>7/29/14 14:13</t>
  </si>
  <si>
    <t>8/2/14 12:48</t>
  </si>
  <si>
    <t>7/22/14 16:17</t>
  </si>
  <si>
    <t>7/1/14 23:38</t>
  </si>
  <si>
    <t>7/15/14 11:40</t>
  </si>
  <si>
    <t>7/24/14 14:47</t>
  </si>
  <si>
    <t>7/24/14 14:48</t>
  </si>
  <si>
    <t>7/24/14 14:51</t>
  </si>
  <si>
    <t>7/24/14 14:52</t>
  </si>
  <si>
    <t>8/8/14 14:54</t>
  </si>
  <si>
    <t>8/16/14 9:29</t>
  </si>
  <si>
    <t>8/9/14 17:04</t>
  </si>
  <si>
    <t>8/5/14 13:10</t>
  </si>
  <si>
    <t>7/24/14 11:48</t>
  </si>
  <si>
    <t>8/12/14 14:05</t>
  </si>
  <si>
    <t>7/28/14 8:16</t>
  </si>
  <si>
    <t>7/28/14 8:18</t>
  </si>
  <si>
    <t>7/10/14 13:09</t>
  </si>
  <si>
    <t>7/10/14 13:13</t>
  </si>
  <si>
    <t>7/10/14 13:14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</si>
  <si>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</si>
  <si>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</si>
  <si>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</si>
  <si>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</si>
  <si>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</si>
  <si>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</si>
  <si>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</si>
  <si>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</si>
  <si>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7/8/14 7:15</t>
  </si>
  <si>
    <t>7/8/14 7:16</t>
  </si>
  <si>
    <t>7/8/14 7:17</t>
  </si>
  <si>
    <t>7/10/14 9:38</t>
  </si>
  <si>
    <t>7/14/14 15:40</t>
  </si>
  <si>
    <t>7/17/14 12:00</t>
  </si>
  <si>
    <t>7/10/14 10:43</t>
  </si>
  <si>
    <t>7/10/14 10:45</t>
  </si>
  <si>
    <t>7/10/14 10:47</t>
  </si>
  <si>
    <t>8/19/14 10:53</t>
  </si>
  <si>
    <t>8/19/14 10:54</t>
  </si>
  <si>
    <t>8/19/14 10:55</t>
  </si>
  <si>
    <t>8/26/14 11:21</t>
  </si>
  <si>
    <t>8/6/14 15:41</t>
  </si>
  <si>
    <t>8/6/14 15:43</t>
  </si>
  <si>
    <t>8/8/14 11:16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</si>
  <si>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</si>
  <si>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</si>
  <si>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</si>
  <si>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</si>
  <si>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</si>
  <si>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</si>
  <si>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</si>
  <si>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</si>
  <si>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8/8/14 17:49</t>
  </si>
  <si>
    <t>8/8/14 17:52</t>
  </si>
  <si>
    <t>8/11/14 8:34</t>
  </si>
  <si>
    <t>8/11/14 9:08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</si>
  <si>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</si>
  <si>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</si>
  <si>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</si>
  <si>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</si>
  <si>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</si>
  <si>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</si>
  <si>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</si>
  <si>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</si>
  <si>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</si>
  <si>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</si>
  <si>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</si>
  <si>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</si>
  <si>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</si>
  <si>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</si>
  <si>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</si>
  <si>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</si>
  <si>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</si>
  <si>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</si>
  <si>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</si>
  <si>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</si>
  <si>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</si>
  <si>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</si>
  <si>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8/1/14 7:33</t>
  </si>
  <si>
    <t>8/25/14 10:23</t>
  </si>
  <si>
    <t>7/23/14 9:51</t>
  </si>
  <si>
    <t>8/9/14 10:21</t>
  </si>
  <si>
    <t>8/2/14 5:21</t>
  </si>
  <si>
    <t>7/29/14 16:16</t>
  </si>
  <si>
    <t>8/1/14 15:18</t>
  </si>
  <si>
    <t>8/5/14 9:56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</si>
  <si>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</si>
  <si>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</si>
  <si>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</si>
  <si>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</si>
  <si>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</si>
  <si>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</si>
  <si>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</si>
  <si>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</si>
  <si>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</si>
  <si>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</si>
  <si>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</si>
  <si>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</si>
  <si>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</si>
  <si>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</si>
  <si>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</si>
  <si>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8/8/14 11:26</t>
  </si>
  <si>
    <t>8/13/14 16:06</t>
  </si>
  <si>
    <t>7/26/14 19:50</t>
  </si>
  <si>
    <t>8/1/14 16:29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</si>
  <si>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</si>
  <si>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</si>
  <si>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</si>
  <si>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</si>
  <si>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</si>
  <si>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</si>
  <si>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</si>
  <si>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8/1/14 7:47</t>
  </si>
  <si>
    <t>8/23/14 17:48</t>
  </si>
  <si>
    <t>7/24/14 16:44</t>
  </si>
  <si>
    <t>7/24/14 16:45</t>
  </si>
  <si>
    <t>7/30/14 9:49</t>
  </si>
  <si>
    <t>8/5/14 18:47</t>
  </si>
  <si>
    <t>7/31/14 3:04</t>
  </si>
  <si>
    <t>7/31/14 3:05</t>
  </si>
  <si>
    <t>8/2/14 18:30</t>
  </si>
  <si>
    <t>8/3/14 9:18</t>
  </si>
  <si>
    <t>8/3/14 9:15</t>
  </si>
  <si>
    <t>8/16/14 16:04</t>
  </si>
  <si>
    <t>8/11/14 7:57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</si>
  <si>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</si>
  <si>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</si>
  <si>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</si>
  <si>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</si>
  <si>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</si>
  <si>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</si>
  <si>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</si>
  <si>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</si>
  <si>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</si>
  <si>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</si>
  <si>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8/11/14 15:53</t>
  </si>
  <si>
    <t>8/11/14 15:54</t>
  </si>
  <si>
    <t>7/29/14 17:32</t>
  </si>
  <si>
    <t>7/29/14 17:33</t>
  </si>
  <si>
    <t>7/30/14 16:08</t>
  </si>
  <si>
    <t>7/30/14 4:06</t>
  </si>
  <si>
    <t>7/30/14 4:07</t>
  </si>
  <si>
    <t>8/5/14 11:22</t>
  </si>
  <si>
    <t>8/5/14 11:23</t>
  </si>
  <si>
    <t>8/28/14 16:50</t>
  </si>
  <si>
    <t>8/8/14 22:27</t>
  </si>
  <si>
    <t>8/6/14 18:54</t>
  </si>
  <si>
    <t>8/15/14 10:05</t>
  </si>
  <si>
    <t>8/15/14 10:07</t>
  </si>
  <si>
    <t>8/7/14 7:27</t>
  </si>
  <si>
    <t>8/7/14 7:29</t>
  </si>
  <si>
    <t>8/7/14 7:30</t>
  </si>
  <si>
    <t>8/12/14 21:56</t>
  </si>
  <si>
    <t>8/7/14 16:22</t>
  </si>
  <si>
    <t>8/7/14 8:55</t>
  </si>
  <si>
    <t>8/8/14 19:27</t>
  </si>
  <si>
    <t>8/8/14 19:29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</si>
  <si>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</si>
  <si>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</si>
  <si>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</si>
  <si>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</si>
  <si>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</si>
  <si>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</si>
  <si>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</si>
  <si>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</si>
  <si>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</si>
  <si>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</si>
  <si>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</si>
  <si>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</si>
  <si>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</si>
  <si>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</si>
  <si>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</si>
  <si>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</si>
  <si>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</si>
  <si>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</si>
  <si>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</si>
  <si>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</si>
  <si>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</si>
  <si>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5/2/14 0:49</t>
  </si>
  <si>
    <t>5/7/14 16:18</t>
  </si>
  <si>
    <t>5/17/14 8:18</t>
  </si>
  <si>
    <t>5/17/14 8:19</t>
  </si>
  <si>
    <t>5/1/14 6:59</t>
  </si>
  <si>
    <t>5/1/14 7:04</t>
  </si>
  <si>
    <t>5/1/14 6:56</t>
  </si>
  <si>
    <t>5/9/14 23:56</t>
  </si>
  <si>
    <t>5/23/14 16:41</t>
  </si>
  <si>
    <t>5/27/14 14:31</t>
  </si>
  <si>
    <t>5/7/14 8:42</t>
  </si>
  <si>
    <t>5/18/14 14:42</t>
  </si>
  <si>
    <t>5/2/14 15:24</t>
  </si>
  <si>
    <t>5/10/14 8:17</t>
  </si>
  <si>
    <t>5/10/14 8:19</t>
  </si>
  <si>
    <t>5/17/14 23:24</t>
  </si>
  <si>
    <t>5/5/14 17:50</t>
  </si>
  <si>
    <t>5/12/14 10:57</t>
  </si>
  <si>
    <t>5/14/14 19:36</t>
  </si>
  <si>
    <t>5/20/14 17:59</t>
  </si>
  <si>
    <t>5/1/14 16:02</t>
  </si>
  <si>
    <t>5/1/14 16:03</t>
  </si>
  <si>
    <t>5/27/14 9:22</t>
  </si>
  <si>
    <t>5/27/14 9:23</t>
  </si>
  <si>
    <t>5/27/14 9:21</t>
  </si>
  <si>
    <t>5/6/14 15:12</t>
  </si>
  <si>
    <t>5/31/14 11:07</t>
  </si>
  <si>
    <t>5/31/14 11:10</t>
  </si>
  <si>
    <t>5/31/14 11:12</t>
  </si>
  <si>
    <t>6/4/14 13:33</t>
  </si>
  <si>
    <t>6/18/14 11:34</t>
  </si>
  <si>
    <t>5/9/14 9:29</t>
  </si>
  <si>
    <t>5/9/14 10:19</t>
  </si>
  <si>
    <t>5/2/14 11:21</t>
  </si>
  <si>
    <t>5/2/14 11:22</t>
  </si>
  <si>
    <t>5/2/14 11:18</t>
  </si>
  <si>
    <t>5/10/14 11:27</t>
  </si>
  <si>
    <t>5/12/14 22:55</t>
  </si>
  <si>
    <t>5/30/14 16:54</t>
  </si>
  <si>
    <t>5/30/14 16:55</t>
  </si>
  <si>
    <t>6/23/14 15:08</t>
  </si>
  <si>
    <t>6/25/14 2:53</t>
  </si>
  <si>
    <t>7/3/14 17:26</t>
  </si>
  <si>
    <t>7/3/14 17:29</t>
  </si>
  <si>
    <t>5/18/14 12:55</t>
  </si>
  <si>
    <t>6/4/14 17:14</t>
  </si>
  <si>
    <t>5/23/14 15:48</t>
  </si>
  <si>
    <t>5/30/14 13:33</t>
  </si>
  <si>
    <t>6/7/14 15:11</t>
  </si>
  <si>
    <t>6/7/14 15:12</t>
  </si>
  <si>
    <t>5/12/14 11:20</t>
  </si>
  <si>
    <t>5/13/14 9:40</t>
  </si>
  <si>
    <t>5/13/14 9:41</t>
  </si>
  <si>
    <t>5/13/14 9:42</t>
  </si>
  <si>
    <t>6/1/14 15:41</t>
  </si>
  <si>
    <t>6/1/14 15:43</t>
  </si>
  <si>
    <t>6/11/14 18:33</t>
  </si>
  <si>
    <t>6/13/14 15:10</t>
  </si>
  <si>
    <t>6/13/14 15:11</t>
  </si>
  <si>
    <t>7/9/14 12:39</t>
  </si>
  <si>
    <t>6/13/14 2:04</t>
  </si>
  <si>
    <t>6/13/14 2:05</t>
  </si>
  <si>
    <t>6/6/14 14:34</t>
  </si>
  <si>
    <t>6/6/14 14:35</t>
  </si>
  <si>
    <t>6/18/14 13:10</t>
  </si>
  <si>
    <t>6/5/14 17:08</t>
  </si>
  <si>
    <t>6/5/14 17:12</t>
  </si>
  <si>
    <t>6/17/14 9:44</t>
  </si>
  <si>
    <t>6/17/14 9:49</t>
  </si>
  <si>
    <t>7/12/14 19:08</t>
  </si>
  <si>
    <t>7/12/14 19:09</t>
  </si>
  <si>
    <t>7/21/14 10:57</t>
  </si>
  <si>
    <t>7/21/14 10:59</t>
  </si>
  <si>
    <t>7/9/14 7:35</t>
  </si>
  <si>
    <t>7/9/14 7:36</t>
  </si>
  <si>
    <t>7/4/14 15:56</t>
  </si>
  <si>
    <t>7/8/14 11:40</t>
  </si>
  <si>
    <t>6/3/14 12:04</t>
  </si>
  <si>
    <t>6/3/14 12:09</t>
  </si>
  <si>
    <t>6/16/14 12:03</t>
  </si>
  <si>
    <t>6/16/14 11:59</t>
  </si>
  <si>
    <t>5/1/14 5:27</t>
  </si>
  <si>
    <t>5/9/14 19:28</t>
  </si>
  <si>
    <t>6/18/14 8:19</t>
  </si>
  <si>
    <t>6/18/14 8:22</t>
  </si>
  <si>
    <t>6/18/14 8:24</t>
  </si>
  <si>
    <t>7/7/14 7:35</t>
  </si>
  <si>
    <t>5/19/14 2:24</t>
  </si>
  <si>
    <t>5/19/14 2:25</t>
  </si>
  <si>
    <t>5/19/14 9:52</t>
  </si>
  <si>
    <t>5/19/14 9:53</t>
  </si>
  <si>
    <t>5/19/14 9:54</t>
  </si>
  <si>
    <t>7/2/14 20:31</t>
  </si>
  <si>
    <t>5/29/14 13:34</t>
  </si>
  <si>
    <t>5/29/14 13:35</t>
  </si>
  <si>
    <t>7/22/14 7:35</t>
  </si>
  <si>
    <t>7/3/14 15:47</t>
  </si>
  <si>
    <t>6/18/14 7:05</t>
  </si>
  <si>
    <t>7/13/14 11:15</t>
  </si>
  <si>
    <t>7/24/14 8:45</t>
  </si>
  <si>
    <t>7/19/14 14:51</t>
  </si>
  <si>
    <t>7/12/14 9:34</t>
  </si>
  <si>
    <t>5/5/14 12:50</t>
  </si>
  <si>
    <t>5/5/14 12:53</t>
  </si>
  <si>
    <t>5/6/14 17:55</t>
  </si>
  <si>
    <t>5/8/14 15:43</t>
  </si>
  <si>
    <t>5/16/14 9:38</t>
  </si>
  <si>
    <t>6/9/14 19:42</t>
  </si>
  <si>
    <t>7/11/14 13:58</t>
  </si>
  <si>
    <t>7/11/14 14:00</t>
  </si>
  <si>
    <t>7/11/14 14:02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</si>
  <si>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</si>
  <si>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</si>
  <si>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</si>
  <si>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</si>
  <si>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</si>
  <si>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</si>
  <si>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</si>
  <si>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</si>
  <si>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</si>
  <si>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6/4/14 12:50</t>
  </si>
  <si>
    <t>6/11/14 14:11</t>
  </si>
  <si>
    <t>6/17/14 12:12</t>
  </si>
  <si>
    <t>6/5/14 3:27</t>
  </si>
  <si>
    <t>6/5/14 8:40</t>
  </si>
  <si>
    <t>5/22/14 14:32</t>
  </si>
  <si>
    <t>5/10/14 3:56</t>
  </si>
  <si>
    <t>5/12/14 16:22</t>
  </si>
  <si>
    <t>5/22/14 10:35</t>
  </si>
  <si>
    <t>6/11/14 17:08</t>
  </si>
  <si>
    <t>6/11/14 18:07</t>
  </si>
  <si>
    <t>6/3/14 15:01</t>
  </si>
  <si>
    <t>6/10/14 18:14</t>
  </si>
  <si>
    <t>6/15/14 13:04</t>
  </si>
  <si>
    <t>6/15/14 13:05</t>
  </si>
  <si>
    <t>7/2/14 12:18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</si>
  <si>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</si>
  <si>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</si>
  <si>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</si>
  <si>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</si>
  <si>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</si>
  <si>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</si>
  <si>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</si>
  <si>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6/3/14 18:10</t>
  </si>
  <si>
    <t>6/3/14 18:11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</si>
  <si>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</si>
  <si>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</si>
  <si>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</si>
  <si>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</si>
  <si>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</si>
  <si>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</si>
  <si>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</si>
  <si>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</si>
  <si>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8/2/14 3:56</t>
  </si>
  <si>
    <t>8/3/14 16:48</t>
  </si>
  <si>
    <t>5/29/14 9:07</t>
  </si>
  <si>
    <t>5/29/14 9:06</t>
  </si>
  <si>
    <t>6/24/14 11:47</t>
  </si>
  <si>
    <t>6/24/14 11:48</t>
  </si>
  <si>
    <t>7/3/14 16:52</t>
  </si>
  <si>
    <t>5/4/14 19:51</t>
  </si>
  <si>
    <t>5/6/14 8:03</t>
  </si>
  <si>
    <t>7/3/14 10:52</t>
  </si>
  <si>
    <t>7/8/14 7:48</t>
  </si>
  <si>
    <t>5/30/14 18:23</t>
  </si>
  <si>
    <t>6/3/14 16:53</t>
  </si>
  <si>
    <t>6/13/14 13:14</t>
  </si>
  <si>
    <t>6/16/14 13:19</t>
  </si>
  <si>
    <t>6/27/14 17:17</t>
  </si>
  <si>
    <t>6/30/14 15:31</t>
  </si>
  <si>
    <t>5/8/14 9:22</t>
  </si>
  <si>
    <t>5/8/14 9:23</t>
  </si>
  <si>
    <t>5/14/14 15:47</t>
  </si>
  <si>
    <t>7/12/14 3:52</t>
  </si>
  <si>
    <t>7/12/14 3:54</t>
  </si>
  <si>
    <t>7/12/14 3:55</t>
  </si>
  <si>
    <t>6/11/14 12:40</t>
  </si>
  <si>
    <t>6/11/14 12:41</t>
  </si>
  <si>
    <t>6/11/14 12:42</t>
  </si>
  <si>
    <t>6/11/14 12:43</t>
  </si>
  <si>
    <t>5/13/14 17:41</t>
  </si>
  <si>
    <t>5/14/14 18:16</t>
  </si>
  <si>
    <t>5/14/14 18:17</t>
  </si>
  <si>
    <t>5/27/14 10:24</t>
  </si>
  <si>
    <t>6/7/14 16:22</t>
  </si>
  <si>
    <t>8/14/14 14:41</t>
  </si>
  <si>
    <t>7/30/14 14:50</t>
  </si>
  <si>
    <t>5/5/14 17:11</t>
  </si>
  <si>
    <t>5/9/14 10:54</t>
  </si>
  <si>
    <t>5/9/14 10:57</t>
  </si>
  <si>
    <t>8/6/14 17:57</t>
  </si>
  <si>
    <t>5/20/14 9:01</t>
  </si>
  <si>
    <t>5/20/14 9:04</t>
  </si>
  <si>
    <t>5/22/14 10:10</t>
  </si>
  <si>
    <t>5/22/14 10:11</t>
  </si>
  <si>
    <t>5/28/14 11:37</t>
  </si>
  <si>
    <t>5/7/14 14:43</t>
  </si>
  <si>
    <t>5/7/14 14:45</t>
  </si>
  <si>
    <t>5/7/14 14:46</t>
  </si>
  <si>
    <t>5/7/14 14:47</t>
  </si>
  <si>
    <t>8/6/14 18:51</t>
  </si>
  <si>
    <t>8/7/14 10:22</t>
  </si>
  <si>
    <t>8/7/14 12:42</t>
  </si>
  <si>
    <t>8/7/14 12:44</t>
  </si>
  <si>
    <t>8/12/14 12:46</t>
  </si>
  <si>
    <t>5/3/14 17:26</t>
  </si>
  <si>
    <t>5/3/14 17:32</t>
  </si>
  <si>
    <t>5/5/14 10:50</t>
  </si>
  <si>
    <t>5/5/14 10:52</t>
  </si>
  <si>
    <t>8/24/14 10:29</t>
  </si>
  <si>
    <t>8/16/14 11:22</t>
  </si>
  <si>
    <t>7/25/14 16:26</t>
  </si>
  <si>
    <t>7/27/14 8:54</t>
  </si>
  <si>
    <t>8/4/14 1:07</t>
  </si>
  <si>
    <t>8/4/14 1:09</t>
  </si>
  <si>
    <t>7/7/14 9:09</t>
  </si>
  <si>
    <t>6/25/14 10:32</t>
  </si>
  <si>
    <t>7/5/14 13:43</t>
  </si>
  <si>
    <t>7/22/14 15:55</t>
  </si>
  <si>
    <t>7/1/14 4:41</t>
  </si>
  <si>
    <t>8/13/14 3:48</t>
  </si>
  <si>
    <t>6/18/14 8:13</t>
  </si>
  <si>
    <t>7/15/14 15:25</t>
  </si>
  <si>
    <t>6/3/14 2:41</t>
  </si>
  <si>
    <t>6/3/14 2:45</t>
  </si>
  <si>
    <t>6/27/14 12:58</t>
  </si>
  <si>
    <t>7/1/14 10:43</t>
  </si>
  <si>
    <t>7/1/14 10:50</t>
  </si>
  <si>
    <t>7/6/14 15:12</t>
  </si>
  <si>
    <t>7/9/14 9:40</t>
  </si>
  <si>
    <t>7/9/14 9:38</t>
  </si>
  <si>
    <t>7/9/14 9:41</t>
  </si>
  <si>
    <t>5/13/14 14:18</t>
  </si>
  <si>
    <t>5/13/14 14:19</t>
  </si>
  <si>
    <t>5/27/14 8:44</t>
  </si>
  <si>
    <t>5/27/14 8:45</t>
  </si>
  <si>
    <t>5/27/14 8:46</t>
  </si>
  <si>
    <t>5/2/14 14:58</t>
  </si>
  <si>
    <t>6/12/14 16:54</t>
  </si>
  <si>
    <t>6/16/14 7:19</t>
  </si>
  <si>
    <t>5/15/14 10:11</t>
  </si>
  <si>
    <t>7/1/14 17:36</t>
  </si>
  <si>
    <t>8/4/14 9:06</t>
  </si>
  <si>
    <t>8/6/14 12:36</t>
  </si>
  <si>
    <t>5/1/14 7:56</t>
  </si>
  <si>
    <t>5/8/14 13:53</t>
  </si>
  <si>
    <t>5/5/14 9:30</t>
  </si>
  <si>
    <t>5/7/14 10:46</t>
  </si>
  <si>
    <t>5/29/14 12:55</t>
  </si>
  <si>
    <t>7/8/14 11:43</t>
  </si>
  <si>
    <t>5/24/14 13:50</t>
  </si>
  <si>
    <t>7/11/14 19:38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</si>
  <si>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</si>
  <si>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</si>
  <si>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</si>
  <si>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</si>
  <si>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</si>
  <si>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</si>
  <si>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</si>
  <si>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</si>
  <si>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8/5/14 11:16</t>
  </si>
  <si>
    <t>7/28/14 11:37</t>
  </si>
  <si>
    <t>5/14/14 13:27</t>
  </si>
  <si>
    <t>5/14/14 16:01</t>
  </si>
  <si>
    <t>5/14/14 16:03</t>
  </si>
  <si>
    <t>8/15/14 7:22</t>
  </si>
  <si>
    <t>5/3/14 10:15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</si>
  <si>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</si>
  <si>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</si>
  <si>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</si>
  <si>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</si>
  <si>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</si>
  <si>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</si>
  <si>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</si>
  <si>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7/4/14 22:16</t>
  </si>
  <si>
    <t>7/4/14 22:18</t>
  </si>
  <si>
    <t>7/4/14 22:19</t>
  </si>
  <si>
    <t>7/4/14 22:21</t>
  </si>
  <si>
    <t>7/8/14 9:45</t>
  </si>
  <si>
    <t>7/9/14 21:53</t>
  </si>
  <si>
    <t>7/9/14 21:56</t>
  </si>
  <si>
    <t>7/5/14 18:43</t>
  </si>
  <si>
    <t>7/20/14 12:21</t>
  </si>
  <si>
    <t>7/20/14 12:23</t>
  </si>
  <si>
    <t>6/25/14 12:59</t>
  </si>
  <si>
    <t>6/25/14 13:00</t>
  </si>
  <si>
    <t>7/11/14 19:12</t>
  </si>
  <si>
    <t>8/28/14 9:41</t>
  </si>
  <si>
    <t>8/28/14 9:45</t>
  </si>
  <si>
    <t>5/1/14 3:38</t>
  </si>
  <si>
    <t>5/9/14 15:56</t>
  </si>
  <si>
    <t>5/9/14 15:57</t>
  </si>
  <si>
    <t>5/7/14 17:38</t>
  </si>
  <si>
    <t>8/28/14 17:30</t>
  </si>
  <si>
    <t>8/29/14 14:30</t>
  </si>
  <si>
    <t>5/11/14 13:27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</si>
  <si>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</si>
  <si>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</si>
  <si>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</si>
  <si>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</si>
  <si>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</si>
  <si>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</si>
  <si>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</si>
  <si>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</si>
  <si>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</si>
  <si>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</si>
  <si>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5/9/14 9:56</t>
  </si>
  <si>
    <t>5/9/14 19:20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</si>
  <si>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</si>
  <si>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</si>
  <si>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</si>
  <si>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</si>
  <si>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</si>
  <si>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</si>
  <si>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</si>
  <si>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</si>
  <si>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</si>
  <si>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</si>
  <si>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</si>
  <si>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</si>
  <si>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5/1/14 6:58</t>
  </si>
  <si>
    <t>5/1/14 7:00</t>
  </si>
  <si>
    <t>5/6/14 11:26</t>
  </si>
  <si>
    <t>5/8/14 15:52</t>
  </si>
  <si>
    <t>5/14/14 11:20</t>
  </si>
  <si>
    <t>5/20/14 16:03</t>
  </si>
  <si>
    <t>5/30/14 15:52</t>
  </si>
  <si>
    <t>5/2/14 6:16</t>
  </si>
  <si>
    <t>5/28/14 16:42</t>
  </si>
  <si>
    <t>5/11/14 7:13</t>
  </si>
  <si>
    <t>5/12/14 10:41</t>
  </si>
  <si>
    <t>5/12/14 15:57</t>
  </si>
  <si>
    <t>5/12/14 10:30</t>
  </si>
  <si>
    <t>5/8/14 9:44</t>
  </si>
  <si>
    <t>5/20/14 13:34</t>
  </si>
  <si>
    <t>5/20/14 15:32</t>
  </si>
  <si>
    <t>5/27/14 18:02</t>
  </si>
  <si>
    <t>5/28/14 14:32</t>
  </si>
  <si>
    <t>6/5/14 9:05</t>
  </si>
  <si>
    <t>5/21/14 10:42</t>
  </si>
  <si>
    <t>5/21/14 10:44</t>
  </si>
  <si>
    <t>5/6/14 5:35</t>
  </si>
  <si>
    <t>5/15/14 17:13</t>
  </si>
  <si>
    <t>5/15/14 17:18</t>
  </si>
  <si>
    <t>5/20/14 5:44</t>
  </si>
  <si>
    <t>5/20/14 5:48</t>
  </si>
  <si>
    <t>7/4/14 11:45</t>
  </si>
  <si>
    <t>5/24/14 19:40</t>
  </si>
  <si>
    <t>5/16/14 6:42</t>
  </si>
  <si>
    <t>5/19/14 9:26</t>
  </si>
  <si>
    <t>6/5/14 14:13</t>
  </si>
  <si>
    <t>6/5/14 14:14</t>
  </si>
  <si>
    <t>6/5/14 14:10</t>
  </si>
  <si>
    <t>6/6/14 16:07</t>
  </si>
  <si>
    <t>6/11/14 12:33</t>
  </si>
  <si>
    <t>7/29/14 11:22</t>
  </si>
  <si>
    <t>8/5/14 10:03</t>
  </si>
  <si>
    <t>8/5/14 10:07</t>
  </si>
  <si>
    <t>8/5/14 10:04</t>
  </si>
  <si>
    <t>5/1/14 13:38</t>
  </si>
  <si>
    <t>5/1/14 13:35</t>
  </si>
  <si>
    <t>5/2/14 16:30</t>
  </si>
  <si>
    <t>5/9/14 9:59</t>
  </si>
  <si>
    <t>5/10/14 14:21</t>
  </si>
  <si>
    <t>5/10/14 14:22</t>
  </si>
  <si>
    <t>5/10/14 14:23</t>
  </si>
  <si>
    <t>5/23/14 7:02</t>
  </si>
  <si>
    <t>5/8/14 17:29</t>
  </si>
  <si>
    <t>5/29/14 17:18</t>
  </si>
  <si>
    <t>8/12/14 21:58</t>
  </si>
  <si>
    <t>8/18/14 17:28</t>
  </si>
  <si>
    <t>7/9/14 12:48</t>
  </si>
  <si>
    <t>5/10/14 18:38</t>
  </si>
  <si>
    <t>8/7/14 18:00</t>
  </si>
  <si>
    <t>8/13/14 17:31</t>
  </si>
  <si>
    <t>5/5/14 1:44</t>
  </si>
  <si>
    <t>5/5/14 1:47</t>
  </si>
  <si>
    <t>5/27/14 9:52</t>
  </si>
  <si>
    <t>6/23/14 17:31</t>
  </si>
  <si>
    <t>5/1/14 9:45</t>
  </si>
  <si>
    <t>5/1/14 9:46</t>
  </si>
  <si>
    <t>5/1/14 9:47</t>
  </si>
  <si>
    <t>5/13/14 14:52</t>
  </si>
  <si>
    <t>5/14/14 11:57</t>
  </si>
  <si>
    <t>5/8/14 8:15</t>
  </si>
  <si>
    <t>5/8/14 8:18</t>
  </si>
  <si>
    <t>5/9/14 9:12</t>
  </si>
  <si>
    <t>5/21/14 15:30</t>
  </si>
  <si>
    <t>7/5/14 9:51</t>
  </si>
  <si>
    <t>7/12/14 16:49</t>
  </si>
  <si>
    <t>7/12/14 16:50</t>
  </si>
  <si>
    <t>8/22/14 16:59</t>
  </si>
  <si>
    <t>8/30/14 9:11</t>
  </si>
  <si>
    <t>7/27/14 9:05</t>
  </si>
  <si>
    <t>7/29/14 17:44</t>
  </si>
  <si>
    <t>8/11/14 16:21</t>
  </si>
  <si>
    <t>8/27/14 14:03</t>
  </si>
  <si>
    <t>5/19/14 8:30</t>
  </si>
  <si>
    <t>5/19/14 8:31</t>
  </si>
  <si>
    <t>5/19/14 8:28</t>
  </si>
  <si>
    <t>7/4/14 8:08</t>
  </si>
  <si>
    <t>7/4/14 8:07</t>
  </si>
  <si>
    <t>8/27/14 4:10</t>
  </si>
  <si>
    <t>5/15/14 15:52</t>
  </si>
  <si>
    <t>5/15/14 15:54</t>
  </si>
  <si>
    <t>5/28/14 10:17</t>
  </si>
  <si>
    <t>6/2/14 8:58</t>
  </si>
  <si>
    <t>6/3/14 10:53</t>
  </si>
  <si>
    <t>6/18/14 11:07</t>
  </si>
  <si>
    <t>6/18/14 11:08</t>
  </si>
  <si>
    <t>6/18/14 11:09</t>
  </si>
  <si>
    <t>7/5/14 18:06</t>
  </si>
  <si>
    <t>7/7/14 16:05</t>
  </si>
  <si>
    <t>7/7/14 16:07</t>
  </si>
  <si>
    <t>7/16/14 8:06</t>
  </si>
  <si>
    <t>7/9/14 14:19</t>
  </si>
  <si>
    <t>5/8/14 10:50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</si>
  <si>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</si>
  <si>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</si>
  <si>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</si>
  <si>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</si>
  <si>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</si>
  <si>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</si>
  <si>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</si>
  <si>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</si>
  <si>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</si>
  <si>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</si>
  <si>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5/2/14 18:30</t>
  </si>
  <si>
    <t>5/2/14 18:33</t>
  </si>
  <si>
    <t>5/2/14 18:34</t>
  </si>
  <si>
    <t>7/25/14 17:34</t>
  </si>
  <si>
    <t>7/25/14 17:36</t>
  </si>
  <si>
    <t>5/1/14 19:12</t>
  </si>
  <si>
    <t>5/7/14 16:28</t>
  </si>
  <si>
    <t>5/4/14 18:50</t>
  </si>
  <si>
    <t>5/22/14 15:09</t>
  </si>
  <si>
    <t>5/22/14 19:13</t>
  </si>
  <si>
    <t>5/22/14 19:20</t>
  </si>
  <si>
    <t>5/31/14 18:00</t>
  </si>
  <si>
    <t>6/5/14 16:50</t>
  </si>
  <si>
    <t>6/5/14 16:52</t>
  </si>
  <si>
    <t>6/5/14 16:53</t>
  </si>
  <si>
    <t>5/7/14 13:25</t>
  </si>
  <si>
    <t>5/15/14 10:02</t>
  </si>
  <si>
    <t>5/1/14 22:04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</si>
  <si>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</si>
  <si>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</si>
  <si>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</si>
  <si>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</si>
  <si>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</si>
  <si>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</si>
  <si>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</si>
  <si>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5/6/14 5:10</t>
  </si>
  <si>
    <t>7/4/14 19:51</t>
  </si>
  <si>
    <t>7/4/14 19:52</t>
  </si>
  <si>
    <t>6/24/14 12:36</t>
  </si>
  <si>
    <t>7/11/14 13:08</t>
  </si>
  <si>
    <t>7/22/14 17:31</t>
  </si>
  <si>
    <t>7/28/14 8:09</t>
  </si>
  <si>
    <t>7/28/14 8:15</t>
  </si>
  <si>
    <t>7/8/14 18:06</t>
  </si>
  <si>
    <t>7/8/14 18:08</t>
  </si>
  <si>
    <t>6/30/14 17:20</t>
  </si>
  <si>
    <t>7/5/14 11:15</t>
  </si>
  <si>
    <t>7/5/14 11:16</t>
  </si>
  <si>
    <t>5/6/14 18:15</t>
  </si>
  <si>
    <t>5/24/14 17:19</t>
  </si>
  <si>
    <t>5/24/14 17:21</t>
  </si>
  <si>
    <t>5/8/14 14:32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</si>
  <si>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</si>
  <si>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</si>
  <si>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</si>
  <si>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</si>
  <si>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</si>
  <si>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</si>
  <si>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</si>
  <si>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</si>
  <si>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</si>
  <si>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</si>
  <si>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</si>
  <si>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</si>
  <si>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6/5/14 9:33</t>
  </si>
  <si>
    <t>5/28/14 18:57</t>
  </si>
  <si>
    <t>6/4/14 15:37</t>
  </si>
  <si>
    <t>6/4/14 15:40</t>
  </si>
  <si>
    <t>5/31/14 7:29</t>
  </si>
  <si>
    <t>5/4/14 13:26</t>
  </si>
  <si>
    <t>8/13/14 16:28</t>
  </si>
  <si>
    <t>5/8/14 16:28</t>
  </si>
  <si>
    <t>6/25/14 15:32</t>
  </si>
  <si>
    <t>7/11/14 0:16</t>
  </si>
  <si>
    <t>7/11/14 0:21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</si>
  <si>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</si>
  <si>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</si>
  <si>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</si>
  <si>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</si>
  <si>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</si>
  <si>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</si>
  <si>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</si>
  <si>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6/5/14 14:31</t>
  </si>
  <si>
    <t>6/5/14 14:33</t>
  </si>
  <si>
    <t>6/10/14 9:03</t>
  </si>
  <si>
    <t>6/12/14 9:36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</si>
  <si>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</si>
  <si>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</si>
  <si>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</si>
  <si>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</si>
  <si>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</si>
  <si>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</si>
  <si>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</si>
  <si>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</si>
  <si>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</si>
  <si>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8/9/14 8:08</t>
  </si>
  <si>
    <t>5/19/14 13:23</t>
  </si>
  <si>
    <t>6/4/14 8:30</t>
  </si>
  <si>
    <t>6/4/14 8:31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</si>
  <si>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</si>
  <si>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</si>
  <si>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</si>
  <si>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</si>
  <si>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</si>
  <si>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</si>
  <si>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</si>
  <si>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</si>
  <si>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</si>
  <si>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</si>
  <si>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</si>
  <si>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</si>
  <si>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</si>
  <si>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</si>
  <si>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</si>
  <si>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6/6/14 5:11</t>
  </si>
  <si>
    <t>5/22/14 14:54</t>
  </si>
  <si>
    <t>5/30/14 16:07</t>
  </si>
  <si>
    <t>7/11/14 12:09</t>
  </si>
  <si>
    <t>7/11/14 12:05</t>
  </si>
  <si>
    <t>7/12/14 8:40</t>
  </si>
  <si>
    <t>7/12/14 8:41</t>
  </si>
  <si>
    <t>7/12/14 8:42</t>
  </si>
  <si>
    <t>7/29/14 17:59</t>
  </si>
  <si>
    <t>7/29/14 18:00</t>
  </si>
  <si>
    <t>5/12/14 8:31</t>
  </si>
  <si>
    <t>6/2/14 8:56</t>
  </si>
  <si>
    <t>6/11/14 1:16</t>
  </si>
  <si>
    <t>6/11/14 1:17</t>
  </si>
  <si>
    <t>6/11/14 1:18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</si>
  <si>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</si>
  <si>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</si>
  <si>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</si>
  <si>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</si>
  <si>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</si>
  <si>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</si>
  <si>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</si>
  <si>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</si>
  <si>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6/3/14 5:18</t>
  </si>
  <si>
    <t>6/11/14 19:01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</si>
  <si>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</si>
  <si>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</si>
  <si>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</si>
  <si>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</si>
  <si>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</si>
  <si>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</si>
  <si>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</si>
  <si>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</si>
  <si>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6/11/14 11:47</t>
  </si>
  <si>
    <t>6/11/14 11:51</t>
  </si>
  <si>
    <t>6/17/14 3:15</t>
  </si>
  <si>
    <t>6/2/14 13:00</t>
  </si>
  <si>
    <t>5/15/14 19:23</t>
  </si>
  <si>
    <t>5/30/14 16:05</t>
  </si>
  <si>
    <t>5/30/14 16:06</t>
  </si>
  <si>
    <t>6/6/14 14:00</t>
  </si>
  <si>
    <t>6/24/14 11:50</t>
  </si>
  <si>
    <t>6/24/14 11:53</t>
  </si>
  <si>
    <t>7/8/14 13:26</t>
  </si>
  <si>
    <t>5/29/14 18:44</t>
  </si>
  <si>
    <t>8/12/14 15:33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</si>
  <si>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</si>
  <si>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</si>
  <si>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</si>
  <si>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</si>
  <si>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</si>
  <si>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</si>
  <si>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</si>
  <si>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5/1/14 18:55</t>
  </si>
  <si>
    <t>5/19/14 10:38</t>
  </si>
  <si>
    <t>5/19/14 10:39</t>
  </si>
  <si>
    <t>5/31/14 7:01</t>
  </si>
  <si>
    <t>6/1/14 19:10</t>
  </si>
  <si>
    <t>6/13/14 8:37</t>
  </si>
  <si>
    <t>6/21/14 12:13</t>
  </si>
  <si>
    <t>6/30/14 7:21</t>
  </si>
  <si>
    <t>7/16/14 9:23</t>
  </si>
  <si>
    <t>5/12/14 19:08</t>
  </si>
  <si>
    <t>5/12/14 19:13</t>
  </si>
  <si>
    <t>6/23/14 13:01</t>
  </si>
  <si>
    <t>7/29/14 6:59</t>
  </si>
  <si>
    <t>8/7/14 16:50</t>
  </si>
  <si>
    <t>5/5/14 14:18</t>
  </si>
  <si>
    <t>5/5/14 14:19</t>
  </si>
  <si>
    <t>5/9/14 19:09</t>
  </si>
  <si>
    <t>5/9/14 19:10</t>
  </si>
  <si>
    <t>6/2/14 11:29</t>
  </si>
  <si>
    <t>6/2/14 11:30</t>
  </si>
  <si>
    <t>6/4/14 9:41</t>
  </si>
  <si>
    <t>6/24/14 15:03</t>
  </si>
  <si>
    <t>6/26/14 17:58</t>
  </si>
  <si>
    <t>6/27/14 12:36</t>
  </si>
  <si>
    <t>6/27/14 12:37</t>
  </si>
  <si>
    <t>6/27/14 12:38</t>
  </si>
  <si>
    <t>6/17/14 15:14</t>
  </si>
  <si>
    <t>8/2/14 9:25</t>
  </si>
  <si>
    <t>8/2/14 9:26</t>
  </si>
  <si>
    <t>8/3/14 13:54</t>
  </si>
  <si>
    <t>8/3/14 13:56</t>
  </si>
  <si>
    <t>8/4/14 10:04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</si>
  <si>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</si>
  <si>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</si>
  <si>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</si>
  <si>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</si>
  <si>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</si>
  <si>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</si>
  <si>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</si>
  <si>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6/6/14 15:35</t>
  </si>
  <si>
    <t>6/6/14 15:37</t>
  </si>
  <si>
    <t>6/6/14 15:38</t>
  </si>
  <si>
    <t>6/9/14 9:26</t>
  </si>
  <si>
    <t>6/11/14 13:52</t>
  </si>
  <si>
    <t>6/11/14 13:53</t>
  </si>
  <si>
    <t>6/11/14 13:54</t>
  </si>
  <si>
    <t>6/11/14 13:56</t>
  </si>
  <si>
    <t>7/29/14 8:20</t>
  </si>
  <si>
    <t>7/29/14 8:21</t>
  </si>
  <si>
    <t>6/22/14 14:36</t>
  </si>
  <si>
    <t>6/22/14 14:38</t>
  </si>
  <si>
    <t>6/29/14 11:34</t>
  </si>
  <si>
    <t>7/5/14 12:04</t>
  </si>
  <si>
    <t>7/5/14 12:05</t>
  </si>
  <si>
    <t>5/5/14 19:30</t>
  </si>
  <si>
    <t>5/14/14 11:29</t>
  </si>
  <si>
    <t>6/24/14 17:46</t>
  </si>
  <si>
    <t>6/24/14 17:47</t>
  </si>
  <si>
    <t>6/25/14 16:58</t>
  </si>
  <si>
    <t>5/22/14 8:27</t>
  </si>
  <si>
    <t>6/3/14 22:49</t>
  </si>
  <si>
    <t>6/5/14 11:44</t>
  </si>
  <si>
    <t>6/5/14 11:47</t>
  </si>
  <si>
    <t>6/3/14 13:06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</si>
  <si>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</si>
  <si>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</si>
  <si>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</si>
  <si>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</si>
  <si>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</si>
  <si>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</si>
  <si>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</si>
  <si>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</si>
  <si>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</si>
  <si>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</si>
  <si>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7/3/14 12:30</t>
  </si>
  <si>
    <t>7/9/14 11:42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</si>
  <si>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</si>
  <si>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</si>
  <si>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</si>
  <si>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</si>
  <si>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</si>
  <si>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</si>
  <si>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</si>
  <si>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</si>
  <si>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</si>
  <si>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</si>
  <si>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</si>
  <si>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</si>
  <si>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</si>
  <si>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</si>
  <si>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</si>
  <si>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6/7/14 15:15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</si>
  <si>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</si>
  <si>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</si>
  <si>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</si>
  <si>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</si>
  <si>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</si>
  <si>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</si>
  <si>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</si>
  <si>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7/4/14 16:30</t>
  </si>
  <si>
    <t>7/4/14 16:32</t>
  </si>
  <si>
    <t>7/9/14 11:54</t>
  </si>
  <si>
    <t>7/5/14 8:02</t>
  </si>
  <si>
    <t>7/5/14 8:03</t>
  </si>
  <si>
    <t>6/12/14 6:43</t>
  </si>
  <si>
    <t>6/26/14 23:10</t>
  </si>
  <si>
    <t>5/9/14 18:08</t>
  </si>
  <si>
    <t>5/9/14 18:09</t>
  </si>
  <si>
    <t>6/11/14 10:36</t>
  </si>
  <si>
    <t>8/30/14 7:40</t>
  </si>
  <si>
    <t>8/4/14 11:14</t>
  </si>
  <si>
    <t>8/4/14 11:16</t>
  </si>
  <si>
    <t>5/18/14 22:56</t>
  </si>
  <si>
    <t>5/18/14 22:57</t>
  </si>
  <si>
    <t>6/5/14 9:22</t>
  </si>
  <si>
    <t>6/5/14 9:28</t>
  </si>
  <si>
    <t>6/5/14 18:01</t>
  </si>
  <si>
    <t>6/5/14 18:03</t>
  </si>
  <si>
    <t>6/5/14 18:04</t>
  </si>
  <si>
    <t>6/5/14 18:06</t>
  </si>
  <si>
    <t>6/13/14 7:03</t>
  </si>
  <si>
    <t>6/13/14 7:05</t>
  </si>
  <si>
    <t>6/13/14 20:10</t>
  </si>
  <si>
    <t>6/24/14 17:02</t>
  </si>
  <si>
    <t>6/6/14 16:02</t>
  </si>
  <si>
    <t>6/18/14 9:33</t>
  </si>
  <si>
    <t>8/14/14 11:31</t>
  </si>
  <si>
    <t>8/23/14 17:47</t>
  </si>
  <si>
    <t>6/3/14 18:25</t>
  </si>
  <si>
    <t>6/3/14 18:27</t>
  </si>
  <si>
    <t>6/26/14 11:57</t>
  </si>
  <si>
    <t>7/10/14 9:49</t>
  </si>
  <si>
    <t>6/3/14 18:44</t>
  </si>
  <si>
    <t>6/3/14 18:46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</si>
  <si>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</si>
  <si>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</si>
  <si>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</si>
  <si>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</si>
  <si>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</si>
  <si>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</si>
  <si>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</si>
  <si>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</si>
  <si>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5/11/14 17:55</t>
  </si>
  <si>
    <t>5/11/14 18:02</t>
  </si>
  <si>
    <t>5/24/14 8:11</t>
  </si>
  <si>
    <t>5/24/14 8:12</t>
  </si>
  <si>
    <t>5/17/14 15:06</t>
  </si>
  <si>
    <t>5/17/14 15:11</t>
  </si>
  <si>
    <t>5/18/14 18:25</t>
  </si>
  <si>
    <t>7/3/14 15:43</t>
  </si>
  <si>
    <t>5/13/14 12:24</t>
  </si>
  <si>
    <t>6/4/14 16:06</t>
  </si>
  <si>
    <t>6/6/14 14:47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</si>
  <si>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</si>
  <si>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</si>
  <si>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</si>
  <si>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</si>
  <si>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</si>
  <si>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</si>
  <si>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</si>
  <si>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</si>
  <si>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</si>
  <si>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</si>
  <si>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</si>
  <si>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</si>
  <si>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</si>
  <si>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</si>
  <si>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</si>
  <si>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</si>
  <si>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6/2/14 0:15</t>
  </si>
  <si>
    <t>6/4/14 19:39</t>
  </si>
  <si>
    <t>6/9/14 12:33</t>
  </si>
  <si>
    <t>5/30/14 13:29</t>
  </si>
  <si>
    <t>5/13/14 15:37</t>
  </si>
  <si>
    <t>8/1/14 16:43</t>
  </si>
  <si>
    <t>5/27/14 9:30</t>
  </si>
  <si>
    <t>6/26/14 7:05</t>
  </si>
  <si>
    <t>5/31/14 8:07</t>
  </si>
  <si>
    <t>8/3/14 18:01</t>
  </si>
  <si>
    <t>8/3/14 18:02</t>
  </si>
  <si>
    <t>8/3/14 18:00</t>
  </si>
  <si>
    <t>5/16/14 10:57</t>
  </si>
  <si>
    <t>5/21/14 16:08</t>
  </si>
  <si>
    <t>5/29/14 11:50</t>
  </si>
  <si>
    <t>6/11/14 11:07</t>
  </si>
  <si>
    <t>6/11/14 11:08</t>
  </si>
  <si>
    <t>6/11/14 11:11</t>
  </si>
  <si>
    <t>6/11/14 11:13</t>
  </si>
  <si>
    <t>6/26/14 18:51</t>
  </si>
  <si>
    <t>6/27/14 17:02</t>
  </si>
  <si>
    <t>6/27/14 17:03</t>
  </si>
  <si>
    <t>6/7/14 9:27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</si>
  <si>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</si>
  <si>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</si>
  <si>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</si>
  <si>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</si>
  <si>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</si>
  <si>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</si>
  <si>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</si>
  <si>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</si>
  <si>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</si>
  <si>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6/12/14 13:06</t>
  </si>
  <si>
    <t>6/12/14 13:07</t>
  </si>
  <si>
    <t>6/5/14 11:42</t>
  </si>
  <si>
    <t>6/10/14 8:07</t>
  </si>
  <si>
    <t>7/1/14 7:45</t>
  </si>
  <si>
    <t>8/28/14 7:17</t>
  </si>
  <si>
    <t>7/3/14 20:07</t>
  </si>
  <si>
    <t>7/3/14 20:08</t>
  </si>
  <si>
    <t>7/12/14 16:30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</si>
  <si>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</si>
  <si>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</si>
  <si>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</si>
  <si>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</si>
  <si>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</si>
  <si>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</si>
  <si>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</si>
  <si>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</si>
  <si>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6/5/14 16:10</t>
  </si>
  <si>
    <t>6/7/14 5:39</t>
  </si>
  <si>
    <t>6/19/14 18:32</t>
  </si>
  <si>
    <t>5/24/14 8:29</t>
  </si>
  <si>
    <t>5/24/14 8:30</t>
  </si>
  <si>
    <t>6/27/14 17:46</t>
  </si>
  <si>
    <t>6/27/14 17:47</t>
  </si>
  <si>
    <t>6/27/14 17:48</t>
  </si>
  <si>
    <t>7/11/14 14:46</t>
  </si>
  <si>
    <t>7/15/14 8:38</t>
  </si>
  <si>
    <t>7/15/14 8:40</t>
  </si>
  <si>
    <t>7/4/14 13:47</t>
  </si>
  <si>
    <t>6/20/14 15:19</t>
  </si>
  <si>
    <t>7/11/14 8:43</t>
  </si>
  <si>
    <t>7/17/14 12:25</t>
  </si>
  <si>
    <t>7/17/14 12:26</t>
  </si>
  <si>
    <t>7/26/14 13:41</t>
  </si>
  <si>
    <t>6/7/14 11:02</t>
  </si>
  <si>
    <t>7/17/14 19:49</t>
  </si>
  <si>
    <t>8/1/14 14:01</t>
  </si>
  <si>
    <t>8/1/14 14:02</t>
  </si>
  <si>
    <t>8/1/14 14:05</t>
  </si>
  <si>
    <t>8/6/14 18:47</t>
  </si>
  <si>
    <t>8/6/14 18:48</t>
  </si>
  <si>
    <t>8/13/14 13:06</t>
  </si>
  <si>
    <t>8/20/14 11:16</t>
  </si>
  <si>
    <t>8/20/14 11:20</t>
  </si>
  <si>
    <t>8/20/14 11:15</t>
  </si>
  <si>
    <t>7/8/14 18:26</t>
  </si>
  <si>
    <t>7/8/14 18:30</t>
  </si>
  <si>
    <t>6/1/14 16:18</t>
  </si>
  <si>
    <t>6/1/14 16:20</t>
  </si>
  <si>
    <t>6/21/14 3:27</t>
  </si>
  <si>
    <t>6/28/14 7:35</t>
  </si>
  <si>
    <t>6/28/14 7:36</t>
  </si>
  <si>
    <t>7/11/14 11:12</t>
  </si>
  <si>
    <t>7/11/14 11:13</t>
  </si>
  <si>
    <t>7/11/14 11:17</t>
  </si>
  <si>
    <t>7/12/14 11:00</t>
  </si>
  <si>
    <t>7/12/14 10:58</t>
  </si>
  <si>
    <t>7/23/14 7:22</t>
  </si>
  <si>
    <t>7/23/14 21:43</t>
  </si>
  <si>
    <t>6/29/14 5:47</t>
  </si>
  <si>
    <t>6/29/14 5:48</t>
  </si>
  <si>
    <t>7/11/14 9:15</t>
  </si>
  <si>
    <t>7/11/14 9:17</t>
  </si>
  <si>
    <t>6/6/14 14:15</t>
  </si>
  <si>
    <t>6/24/14 13:03</t>
  </si>
  <si>
    <t>7/3/14 12:37</t>
  </si>
  <si>
    <t>7/4/14 9:21</t>
  </si>
  <si>
    <t>7/4/14 9:22</t>
  </si>
  <si>
    <t>7/10/14 14:31</t>
  </si>
  <si>
    <t>5/30/14 10:28</t>
  </si>
  <si>
    <t>6/1/14 14:31</t>
  </si>
  <si>
    <t>6/2/14 16:57</t>
  </si>
  <si>
    <t>8/28/14 18:32</t>
  </si>
  <si>
    <t>8/28/14 18:33</t>
  </si>
  <si>
    <t>7/20/14 6:25</t>
  </si>
  <si>
    <t>8/11/14 8:31</t>
  </si>
  <si>
    <t>8/11/14 8:32</t>
  </si>
  <si>
    <t>5/23/14 18:06</t>
  </si>
  <si>
    <t>5/23/14 18:08</t>
  </si>
  <si>
    <t>7/15/14 9:28</t>
  </si>
  <si>
    <t>6/11/14 17:43</t>
  </si>
  <si>
    <t>6/11/14 17:44</t>
  </si>
  <si>
    <t>6/11/14 17:45</t>
  </si>
  <si>
    <t>6/30/14 16:43</t>
  </si>
  <si>
    <t>7/17/14 10:18</t>
  </si>
  <si>
    <t>7/17/14 15:26</t>
  </si>
  <si>
    <t>7/17/14 15:27</t>
  </si>
  <si>
    <t>6/10/14 14:15</t>
  </si>
  <si>
    <t>6/10/14 14:18</t>
  </si>
  <si>
    <t>6/10/14 14:21</t>
  </si>
  <si>
    <t>6/10/14 14:23</t>
  </si>
  <si>
    <t>6/10/14 14:24</t>
  </si>
  <si>
    <t>6/20/14 14:55</t>
  </si>
  <si>
    <t>6/20/14 14:56</t>
  </si>
  <si>
    <t>5/26/14 17:57</t>
  </si>
  <si>
    <t>8/29/14 6:03</t>
  </si>
  <si>
    <t>8/29/14 6:04</t>
  </si>
  <si>
    <t>7/1/14 11:37</t>
  </si>
  <si>
    <t>7/9/14 6:25</t>
  </si>
  <si>
    <t>7/9/14 6:26</t>
  </si>
  <si>
    <t>7/9/14 6:30</t>
  </si>
  <si>
    <t>7/20/14 9:42</t>
  </si>
  <si>
    <t>7/20/14 9:43</t>
  </si>
  <si>
    <t>8/2/14 13:49</t>
  </si>
  <si>
    <t>6/21/14 14:30</t>
  </si>
  <si>
    <t>6/21/14 14:34</t>
  </si>
  <si>
    <t>6/25/14 15:28</t>
  </si>
  <si>
    <t>6/25/14 15:29</t>
  </si>
  <si>
    <t>6/25/14 15:33</t>
  </si>
  <si>
    <t>6/25/14 15:36</t>
  </si>
  <si>
    <t>7/1/14 6:58</t>
  </si>
  <si>
    <t>7/1/14 7:00</t>
  </si>
  <si>
    <t>7/2/14 14:22</t>
  </si>
  <si>
    <t>7/2/14 14:23</t>
  </si>
  <si>
    <t>7/2/14 17:16</t>
  </si>
  <si>
    <t>7/31/14 12:16</t>
  </si>
  <si>
    <t>7/11/14 18:04</t>
  </si>
  <si>
    <t>6/24/14 17:04</t>
  </si>
  <si>
    <t>7/4/14 15:55</t>
  </si>
  <si>
    <t>6/9/14 14:13</t>
  </si>
  <si>
    <t>6/8/14 18:06</t>
  </si>
  <si>
    <t>7/9/14 7:37</t>
  </si>
  <si>
    <t>7/9/14 7:40</t>
  </si>
  <si>
    <t>6/3/14 17:37</t>
  </si>
  <si>
    <t>6/27/14 4:04</t>
  </si>
  <si>
    <t>6/29/14 9:23</t>
  </si>
  <si>
    <t>7/3/14 20:55</t>
  </si>
  <si>
    <t>8/19/14 13:47</t>
  </si>
  <si>
    <t>8/19/14 13:48</t>
  </si>
  <si>
    <t>6/19/14 8:57</t>
  </si>
  <si>
    <t>6/19/14 8:59</t>
  </si>
  <si>
    <t>7/8/14 11:13</t>
  </si>
  <si>
    <t>7/8/14 11:15</t>
  </si>
  <si>
    <t>7/11/14 18:28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</si>
  <si>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</si>
  <si>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</si>
  <si>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</si>
  <si>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</si>
  <si>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</si>
  <si>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</si>
  <si>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</si>
  <si>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</si>
  <si>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7/2/14 9:21</t>
  </si>
  <si>
    <t>7/17/14 17:31</t>
  </si>
  <si>
    <t>7/7/14 14:07</t>
  </si>
  <si>
    <t>7/7/14 14:11</t>
  </si>
  <si>
    <t>7/7/14 14:16</t>
  </si>
  <si>
    <t>8/2/14 16:21</t>
  </si>
  <si>
    <t>7/12/14 17:13</t>
  </si>
  <si>
    <t>7/3/14 4:36</t>
  </si>
  <si>
    <t>7/7/14 10:59</t>
  </si>
  <si>
    <t>7/7/14 11:01</t>
  </si>
  <si>
    <t>7/7/14 11:03</t>
  </si>
  <si>
    <t>7/8/14 19:23</t>
  </si>
  <si>
    <t>7/11/14 13:38</t>
  </si>
  <si>
    <t>8/14/14 13:50</t>
  </si>
  <si>
    <t>7/24/14 10:56</t>
  </si>
  <si>
    <t>7/9/14 9:48</t>
  </si>
  <si>
    <t>6/12/14 11:32</t>
  </si>
  <si>
    <t>6/16/14 0:38</t>
  </si>
  <si>
    <t>6/14/14 19:01</t>
  </si>
  <si>
    <t>6/19/14 11:36</t>
  </si>
  <si>
    <t>7/24/14 14:12</t>
  </si>
  <si>
    <t>7/24/14 14:16</t>
  </si>
  <si>
    <t>7/29/14 2:58</t>
  </si>
  <si>
    <t>8/10/14 19:37</t>
  </si>
  <si>
    <t>8/29/14 14:22</t>
  </si>
  <si>
    <t>8/31/14 6:50</t>
  </si>
  <si>
    <t>6/9/14 13:33</t>
  </si>
  <si>
    <t>6/9/14 13:38</t>
  </si>
  <si>
    <t>6/23/14 18:36</t>
  </si>
  <si>
    <t>6/23/14 18:33</t>
  </si>
  <si>
    <t>6/29/14 17:11</t>
  </si>
  <si>
    <t>7/11/14 12:44</t>
  </si>
  <si>
    <t>7/11/14 12:45</t>
  </si>
  <si>
    <t>7/25/14 17:13</t>
  </si>
  <si>
    <t>7/30/14 19:48</t>
  </si>
  <si>
    <t>7/30/14 19:50</t>
  </si>
  <si>
    <t>7/30/14 19:51</t>
  </si>
  <si>
    <t>7/30/14 19:54</t>
  </si>
  <si>
    <t>7/1/14 12:30</t>
  </si>
  <si>
    <t>7/9/14 19:02</t>
  </si>
  <si>
    <t>7/3/14 16:39</t>
  </si>
  <si>
    <t>7/3/14 16:42</t>
  </si>
  <si>
    <t>7/3/14 16:43</t>
  </si>
  <si>
    <t>7/11/14 12:56</t>
  </si>
  <si>
    <t>7/11/14 12:57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</si>
  <si>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</si>
  <si>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</si>
  <si>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</si>
  <si>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</si>
  <si>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</si>
  <si>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</si>
  <si>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</si>
  <si>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7/6/14 17:26</t>
  </si>
  <si>
    <t>6/11/14 23:15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</si>
  <si>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</si>
  <si>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</si>
  <si>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</si>
  <si>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</si>
  <si>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</si>
  <si>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</si>
  <si>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</si>
  <si>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8/4/14 7:03</t>
  </si>
  <si>
    <t>8/4/14 7:07</t>
  </si>
  <si>
    <t>7/3/14 10:42</t>
  </si>
  <si>
    <t>7/3/14 10:46</t>
  </si>
  <si>
    <t>7/3/14 10:47</t>
  </si>
  <si>
    <t>8/7/14 7:58</t>
  </si>
  <si>
    <t>8/12/14 9:44</t>
  </si>
  <si>
    <t>6/28/14 10:49</t>
  </si>
  <si>
    <t>7/11/14 17:25</t>
  </si>
  <si>
    <t>7/11/14 17:28</t>
  </si>
  <si>
    <t>6/26/14 16:36</t>
  </si>
  <si>
    <t>6/26/14 16:37</t>
  </si>
  <si>
    <t>6/9/14 15:14</t>
  </si>
  <si>
    <t>6/9/14 15:18</t>
  </si>
  <si>
    <t>7/9/14 8:20</t>
  </si>
  <si>
    <t>7/9/14 8:21</t>
  </si>
  <si>
    <t>8/7/14 11:08</t>
  </si>
  <si>
    <t>8/11/14 17:38</t>
  </si>
  <si>
    <t>8/11/14 17:40</t>
  </si>
  <si>
    <t>8/11/14 17:37</t>
  </si>
  <si>
    <t>6/25/14 18:03</t>
  </si>
  <si>
    <t>6/25/14 18:07</t>
  </si>
  <si>
    <t>6/29/14 7:32</t>
  </si>
  <si>
    <t>6/29/14 7:33</t>
  </si>
  <si>
    <t>6/17/14 2:56</t>
  </si>
  <si>
    <t>8/11/14 8:59</t>
  </si>
  <si>
    <t>8/11/14 9:02</t>
  </si>
  <si>
    <t>7/21/14 3:21</t>
  </si>
  <si>
    <t>8/1/14 12:17</t>
  </si>
  <si>
    <t>8/9/14 9:17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</si>
  <si>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</si>
  <si>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</si>
  <si>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</si>
  <si>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</si>
  <si>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</si>
  <si>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</si>
  <si>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</si>
  <si>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</si>
  <si>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</si>
  <si>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</si>
  <si>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</si>
  <si>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</si>
  <si>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</si>
  <si>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</si>
  <si>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</si>
  <si>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</si>
  <si>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</si>
  <si>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</si>
  <si>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</si>
  <si>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</si>
  <si>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</si>
  <si>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8/8/14 17:46</t>
  </si>
  <si>
    <t>8/8/14 17:51</t>
  </si>
  <si>
    <t>6/22/14 14:14</t>
  </si>
  <si>
    <t>6/22/14 14:16</t>
  </si>
  <si>
    <t>7/3/14 7:43</t>
  </si>
  <si>
    <t>7/3/14 7:45</t>
  </si>
  <si>
    <t>8/20/14 12:04</t>
  </si>
  <si>
    <t>7/4/14 11:55</t>
  </si>
  <si>
    <t>7/4/14 11:58</t>
  </si>
  <si>
    <t>7/4/14 12:01</t>
  </si>
  <si>
    <t>8/1/14 14:36</t>
  </si>
  <si>
    <t>6/16/14 10:48</t>
  </si>
  <si>
    <t>6/24/14 16:16</t>
  </si>
  <si>
    <t>6/28/14 10:57</t>
  </si>
  <si>
    <t>7/11/14 6:44</t>
  </si>
  <si>
    <t>7/11/14 6:45</t>
  </si>
  <si>
    <t>7/27/14 20:16</t>
  </si>
  <si>
    <t>8/7/14 9:54</t>
  </si>
  <si>
    <t>8/7/14 9:57</t>
  </si>
  <si>
    <t>7/26/14 11:28</t>
  </si>
  <si>
    <t>7/26/14 11:30</t>
  </si>
  <si>
    <t>8/26/14 16:07</t>
  </si>
  <si>
    <t>8/26/14 16:08</t>
  </si>
  <si>
    <t>7/18/14 12:20</t>
  </si>
  <si>
    <t>7/30/14 19:28</t>
  </si>
  <si>
    <t>7/4/14 18:01</t>
  </si>
  <si>
    <t>7/4/14 18:00</t>
  </si>
  <si>
    <t>6/26/14 17:40</t>
  </si>
  <si>
    <t>7/2/14 11:14</t>
  </si>
  <si>
    <t>7/18/14 7:21</t>
  </si>
  <si>
    <t>7/18/14 7:22</t>
  </si>
  <si>
    <t>7/18/14 7:25</t>
  </si>
  <si>
    <t>7/19/14 14:00</t>
  </si>
  <si>
    <t>8/9/14 2:50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</si>
  <si>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</si>
  <si>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</si>
  <si>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</si>
  <si>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</si>
  <si>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</si>
  <si>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</si>
  <si>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</si>
  <si>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</si>
  <si>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7/2/14 10:09</t>
  </si>
  <si>
    <t>7/2/14 10:11</t>
  </si>
  <si>
    <t>8/19/14 16:16</t>
  </si>
  <si>
    <t>8/19/14 16:18</t>
  </si>
  <si>
    <t>7/28/14 7:51</t>
  </si>
  <si>
    <t>7/8/14 20:16</t>
  </si>
  <si>
    <t>7/17/14 9:19</t>
  </si>
  <si>
    <t>7/4/14 17:42</t>
  </si>
  <si>
    <t>8/8/14 15:57</t>
  </si>
  <si>
    <t>8/27/14 1:55</t>
  </si>
  <si>
    <t>8/27/14 1:56</t>
  </si>
  <si>
    <t>8/11/14 11:54</t>
  </si>
  <si>
    <t>8/15/14 11:03</t>
  </si>
  <si>
    <t>8/27/14 8:47</t>
  </si>
  <si>
    <t>7/14/14 10:03</t>
  </si>
  <si>
    <t>8/4/14 12:42</t>
  </si>
  <si>
    <t>7/4/14 14:29</t>
  </si>
  <si>
    <t>7/3/14 14:41</t>
  </si>
  <si>
    <t>7/8/14 9:18</t>
  </si>
  <si>
    <t>7/20/14 15:53</t>
  </si>
  <si>
    <t>7/20/14 14:52</t>
  </si>
  <si>
    <t>7/30/14 15:47</t>
  </si>
  <si>
    <t>8/9/14 14:34</t>
  </si>
  <si>
    <t>8/2/14 15:29</t>
  </si>
  <si>
    <t>6/24/14 16:38</t>
  </si>
  <si>
    <t>6/24/14 16:39</t>
  </si>
  <si>
    <t>6/24/14 16:40</t>
  </si>
  <si>
    <t>6/25/14 16:55</t>
  </si>
  <si>
    <t>8/1/14 5:51</t>
  </si>
  <si>
    <t>8/20/14 15:24</t>
  </si>
  <si>
    <t>8/20/14 15:27</t>
  </si>
  <si>
    <t>8/26/14 15:34</t>
  </si>
  <si>
    <t>7/5/14 9:08</t>
  </si>
  <si>
    <t>7/5/14 9:09</t>
  </si>
  <si>
    <t>8/1/14 8:13</t>
  </si>
  <si>
    <t>6/29/14 2:40</t>
  </si>
  <si>
    <t>8/11/14 16:25</t>
  </si>
  <si>
    <t>8/11/14 16:26</t>
  </si>
  <si>
    <t>8/14/14 10:03</t>
  </si>
  <si>
    <t>8/14/14 10:04</t>
  </si>
  <si>
    <t>8/27/14 8:08</t>
  </si>
  <si>
    <t>8/27/14 8:13</t>
  </si>
  <si>
    <t>8/27/14 8:14</t>
  </si>
  <si>
    <t>7/1/14 9:01</t>
  </si>
  <si>
    <t>7/8/14 16:35</t>
  </si>
  <si>
    <t>7/10/14 11:34</t>
  </si>
  <si>
    <t>8/9/14 16:32</t>
  </si>
  <si>
    <t>8/22/14 14:58</t>
  </si>
  <si>
    <t>8/22/14 14:59</t>
  </si>
  <si>
    <t>8/25/14 14:05</t>
  </si>
  <si>
    <t>8/25/14 14:06</t>
  </si>
  <si>
    <t>8/25/14 14:09</t>
  </si>
  <si>
    <t>8/26/14 12:19</t>
  </si>
  <si>
    <t>7/7/14 8:19</t>
  </si>
  <si>
    <t>7/24/14 9:57</t>
  </si>
  <si>
    <t>7/26/14 12:38</t>
  </si>
  <si>
    <t>7/30/14 16:38</t>
  </si>
  <si>
    <t>8/7/14 17:33</t>
  </si>
  <si>
    <t>8/5/14 11:28</t>
  </si>
  <si>
    <t>8/5/14 11:29</t>
  </si>
  <si>
    <t>8/5/14 11:31</t>
  </si>
  <si>
    <t>8/5/14 11:35</t>
  </si>
  <si>
    <t>8/6/14 9:39</t>
  </si>
  <si>
    <t>8/6/14 12:33</t>
  </si>
  <si>
    <t>8/6/14 12:35</t>
  </si>
  <si>
    <t>8/7/14 12:02</t>
  </si>
  <si>
    <t>8/7/14 12:03</t>
  </si>
  <si>
    <t>8/31/14 9:42</t>
  </si>
  <si>
    <t>7/28/14 12:23</t>
  </si>
  <si>
    <t>6/30/14 9:40</t>
  </si>
  <si>
    <t>7/12/14 15:15</t>
  </si>
  <si>
    <t>7/12/14 15:18</t>
  </si>
  <si>
    <t>7/12/14 15:20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</si>
  <si>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</si>
  <si>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</si>
  <si>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</si>
  <si>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</si>
  <si>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</si>
  <si>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</si>
  <si>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</si>
  <si>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8/5/14 19:55</t>
  </si>
  <si>
    <t>7/14/14 10:31</t>
  </si>
  <si>
    <t>8/4/14 10:29</t>
  </si>
  <si>
    <t>8/18/14 7:44</t>
  </si>
  <si>
    <t>8/29/14 11:59</t>
  </si>
  <si>
    <t>8/7/14 18:45</t>
  </si>
  <si>
    <t>8/15/14 18:21</t>
  </si>
  <si>
    <t>8/15/14 18:24</t>
  </si>
  <si>
    <t>7/6/14 3:02</t>
  </si>
  <si>
    <t>7/9/14 14:06</t>
  </si>
  <si>
    <t>8/5/14 16:19</t>
  </si>
  <si>
    <t>8/5/14 16:14</t>
  </si>
  <si>
    <t>8/26/14 13:44</t>
  </si>
  <si>
    <t>8/13/14 7:49</t>
  </si>
  <si>
    <t>8/13/14 7:50</t>
  </si>
  <si>
    <t>8/8/14 8:58</t>
  </si>
  <si>
    <t>8/8/14 8:59</t>
  </si>
  <si>
    <t>8/8/14 9:00</t>
  </si>
  <si>
    <t>7/8/14 0:17</t>
  </si>
  <si>
    <t>7/8/14 5:24</t>
  </si>
  <si>
    <t>7/8/14 5:26</t>
  </si>
  <si>
    <t>7/10/14 18:35</t>
  </si>
  <si>
    <t>7/10/14 18:36</t>
  </si>
  <si>
    <t>7/10/14 18:39</t>
  </si>
  <si>
    <t>8/4/14 12:21</t>
  </si>
  <si>
    <t>7/28/14 7:00</t>
  </si>
  <si>
    <t>7/28/14 7:01</t>
  </si>
  <si>
    <t>7/28/14 7:03</t>
  </si>
  <si>
    <t>8/21/14 4:55</t>
  </si>
  <si>
    <t>7/9/14 8:05</t>
  </si>
  <si>
    <t>8/1/14 14:41</t>
  </si>
  <si>
    <t>8/7/14 14:10</t>
  </si>
  <si>
    <t>8/7/14 14:13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</si>
  <si>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</si>
  <si>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</si>
  <si>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</si>
  <si>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</si>
  <si>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</si>
  <si>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</si>
  <si>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</si>
  <si>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</si>
  <si>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</si>
  <si>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</si>
  <si>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</si>
  <si>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</si>
  <si>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8/10/14 18:50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</si>
  <si>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</si>
  <si>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</si>
  <si>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</si>
  <si>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</si>
  <si>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</si>
  <si>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</si>
  <si>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</si>
  <si>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</si>
  <si>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8/9/14 10:38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</si>
  <si>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</si>
  <si>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</si>
  <si>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</si>
  <si>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</si>
  <si>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</si>
  <si>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</si>
  <si>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</si>
  <si>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</si>
  <si>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8/9/14 14:11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</si>
  <si>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</si>
  <si>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</si>
  <si>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</si>
  <si>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</si>
  <si>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</si>
  <si>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</si>
  <si>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</si>
  <si>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</si>
  <si>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8/5/14 13:06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</si>
  <si>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</si>
  <si>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</si>
  <si>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</si>
  <si>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</si>
  <si>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</si>
  <si>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</si>
  <si>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</si>
  <si>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</si>
  <si>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</si>
  <si>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</si>
  <si>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</si>
  <si>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</si>
  <si>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</si>
  <si>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8/3/14 14:19</t>
  </si>
  <si>
    <t>8/3/14 14:20</t>
  </si>
  <si>
    <t>8/8/14 7:58</t>
  </si>
  <si>
    <t>8/8/14 16:06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</si>
  <si>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</si>
  <si>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</si>
  <si>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</si>
  <si>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</si>
  <si>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</si>
  <si>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</si>
  <si>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</si>
  <si>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</si>
  <si>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</si>
  <si>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</si>
  <si>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</si>
  <si>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</si>
  <si>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</si>
  <si>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</si>
  <si>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8/6/14 17:45</t>
  </si>
  <si>
    <t>8/16/14 12:42</t>
  </si>
  <si>
    <t>8/20/14 7:19</t>
  </si>
  <si>
    <t>8/30/14 8:25</t>
  </si>
  <si>
    <t>8/30/14 8:26</t>
  </si>
  <si>
    <t>8/7/14 10:03</t>
  </si>
  <si>
    <t>8/7/14 10:04</t>
  </si>
  <si>
    <t>7/24/14 20:03</t>
  </si>
  <si>
    <t>8/13/14 15:16</t>
  </si>
  <si>
    <t>8/13/14 15:17</t>
  </si>
  <si>
    <t>8/11/14 11:19</t>
  </si>
  <si>
    <t>8/12/14 12:23</t>
  </si>
  <si>
    <t>8/12/14 12:25</t>
  </si>
  <si>
    <t>8/6/14 16:57</t>
  </si>
  <si>
    <t>8/6/14 16:59</t>
  </si>
  <si>
    <t>8/6/14 17:00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</si>
  <si>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</si>
  <si>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</si>
  <si>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</si>
  <si>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</si>
  <si>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</si>
  <si>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</si>
  <si>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</si>
  <si>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</si>
  <si>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</si>
  <si>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</si>
  <si>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8/1/14 19:34</t>
  </si>
  <si>
    <t>8/21/14 10:35</t>
  </si>
  <si>
    <t>7/25/14 7:58</t>
  </si>
  <si>
    <t>8/4/14 14:22</t>
  </si>
  <si>
    <t>8/4/14 14:23</t>
  </si>
  <si>
    <t>8/1/14 0:21</t>
  </si>
  <si>
    <t>8/1/14 0:23</t>
  </si>
  <si>
    <t>8/22/14 18:06</t>
  </si>
  <si>
    <t>8/4/14 15:06</t>
  </si>
  <si>
    <t>8/4/14 15:07</t>
  </si>
  <si>
    <t>8/4/14 15:08</t>
  </si>
  <si>
    <t>8/20/14 17:57</t>
  </si>
  <si>
    <t>8/25/14 14:50</t>
  </si>
  <si>
    <t>8/25/14 14:48</t>
  </si>
  <si>
    <t>8/28/14 19:13</t>
  </si>
  <si>
    <t>8/28/14 19:14</t>
  </si>
  <si>
    <t>8/23/14 12:37</t>
  </si>
  <si>
    <t>8/4/14 14:15</t>
  </si>
  <si>
    <t>8/16/14 15:13</t>
  </si>
  <si>
    <t>7/27/14 15:25</t>
  </si>
  <si>
    <t>8/6/14 14:45</t>
  </si>
  <si>
    <t>8/6/14 14:46</t>
  </si>
  <si>
    <t>8/6/14 14:47</t>
  </si>
  <si>
    <t>7/31/14 15:58</t>
  </si>
  <si>
    <t>8/11/14 9:26</t>
  </si>
  <si>
    <t>8/11/14 9:29</t>
  </si>
  <si>
    <t>8/13/14 13:52</t>
  </si>
  <si>
    <t>8/27/14 22:59</t>
  </si>
  <si>
    <t>8/27/14 23:00</t>
  </si>
  <si>
    <t>8/20/14 9:29</t>
  </si>
  <si>
    <t>8/12/14 14:24</t>
  </si>
  <si>
    <t>8/14/14 16:49</t>
  </si>
  <si>
    <t>8/15/14 17:58</t>
  </si>
  <si>
    <t>8/9/14 7:34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</si>
  <si>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</si>
  <si>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</si>
  <si>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</si>
  <si>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</si>
  <si>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</si>
  <si>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</si>
  <si>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</si>
  <si>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</si>
  <si>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</si>
  <si>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</si>
  <si>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</si>
  <si>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</si>
  <si>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</si>
  <si>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</si>
  <si>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</si>
  <si>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</si>
  <si>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</si>
  <si>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</si>
  <si>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</si>
  <si>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</si>
  <si>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8/8/14 17:42</t>
  </si>
  <si>
    <t>8/29/14 14:40</t>
  </si>
  <si>
    <t>8/22/14 0:56</t>
  </si>
  <si>
    <t>8/12/14 7:35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</si>
  <si>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</si>
  <si>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</si>
  <si>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</si>
  <si>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</si>
  <si>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</si>
  <si>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</si>
  <si>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</si>
  <si>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</si>
  <si>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</si>
  <si>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</si>
  <si>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</si>
  <si>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</si>
  <si>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</si>
  <si>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</si>
  <si>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</si>
  <si>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</si>
  <si>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</si>
  <si>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</si>
  <si>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</si>
  <si>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updated offered salary</t>
  </si>
  <si>
    <t>Males:</t>
  </si>
  <si>
    <t>Females:</t>
  </si>
  <si>
    <t>Missing data in Event_name:</t>
  </si>
  <si>
    <t>Missing data in status:</t>
  </si>
  <si>
    <t>Missing values in Department:</t>
  </si>
  <si>
    <t>Missing values in postName:</t>
  </si>
  <si>
    <t>Missing values in Offered Salary:</t>
  </si>
  <si>
    <t>with average salary.</t>
  </si>
  <si>
    <t>Updated_event_name</t>
  </si>
  <si>
    <t>I filled the missing data</t>
  </si>
  <si>
    <t xml:space="preserve">I filled those missing </t>
  </si>
  <si>
    <t>sum</t>
  </si>
  <si>
    <t>Tota</t>
  </si>
  <si>
    <t>data with most number of</t>
  </si>
  <si>
    <t>occurrence which is male.</t>
  </si>
  <si>
    <t>Updated_post_Name</t>
  </si>
  <si>
    <t>with the data above or below to it.</t>
  </si>
  <si>
    <t>Row Labels</t>
  </si>
  <si>
    <t>Grand Total</t>
  </si>
  <si>
    <t>Sum of updated offered salary</t>
  </si>
  <si>
    <t>Count of applications</t>
  </si>
  <si>
    <t>Exploratory Data Analysis:</t>
  </si>
  <si>
    <t>Checking outliers:</t>
  </si>
  <si>
    <t>Mean</t>
  </si>
  <si>
    <t>Standard Deviation:</t>
  </si>
  <si>
    <t>Lower Bound</t>
  </si>
  <si>
    <t>Upper Bound</t>
  </si>
  <si>
    <t>Outlier?</t>
  </si>
  <si>
    <t>Num of Outliers:</t>
  </si>
  <si>
    <t>I removed those ouliers.</t>
  </si>
  <si>
    <t>I used pivot table for data summary.</t>
  </si>
  <si>
    <t>pivot table is present in sheet2</t>
  </si>
  <si>
    <t>A.Hiring:</t>
  </si>
  <si>
    <t>Num of Males hired:</t>
  </si>
  <si>
    <t>Num of Females hired:</t>
  </si>
  <si>
    <t>B.Average Salary:</t>
  </si>
  <si>
    <t>Average offered salary:</t>
  </si>
  <si>
    <t>C.Class Intervals:</t>
  </si>
  <si>
    <t>Inteval</t>
  </si>
  <si>
    <t>Num of candidates</t>
  </si>
  <si>
    <t>Min Offered Salary:</t>
  </si>
  <si>
    <t>Max Offered Salary:</t>
  </si>
  <si>
    <t>100-499</t>
  </si>
  <si>
    <t>500-999</t>
  </si>
  <si>
    <t>1000-4999</t>
  </si>
  <si>
    <t>5000-9999</t>
  </si>
  <si>
    <t>10000-49999</t>
  </si>
  <si>
    <t>50000-99999</t>
  </si>
  <si>
    <t>Total:</t>
  </si>
  <si>
    <t>D.Charts and Plots</t>
  </si>
  <si>
    <t>E.Charts</t>
  </si>
  <si>
    <t>PostName</t>
  </si>
  <si>
    <t>Num of candidates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</si>
</sst>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People</a:t>
            </a:r>
            <a:r>
              <a:rPr lang="en-IN" baseline="0"/>
              <a:t> Working in Different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'Statistics xlsx - Sheet1'!$R$34</c:f>
              <c:strCache>
                <c:ptCount val="1"/>
                <c:pt idx="0">
                  <c:v>Num of candidates working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9-4A68-AC10-B85E288B17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9-4A68-AC10-B85E288B17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9-4A68-AC10-B85E288B17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9-4A68-AC10-B85E288B17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9-4A68-AC10-B85E288B17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9-4A68-AC10-B85E288B17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9-4A68-AC10-B85E288B17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9-4A68-AC10-B85E288B17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9-4A68-AC10-B85E288B17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'Statistics xlsx - Sheet1'!$Q$35:$Q$43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'Statistics xlsx - Sheet1'!$R$35:$R$43</c:f>
              <c:numCache>
                <c:formatCode>General</c:formatCode>
                <c:ptCount val="9"/>
                <c:pt idx="0">
                  <c:v>1331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111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F-48FD-BCFD-AF7ADC8B7A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People</a:t>
            </a:r>
            <a:r>
              <a:rPr lang="en-US" baseline="0"/>
              <a:t> Working in Different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04024496937881"/>
          <c:y val="0.15782407407407409"/>
          <c:w val="0.5999597550306211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'Statistics xlsx - Sheet1'!$R$34</c:f>
              <c:strCache>
                <c:ptCount val="1"/>
                <c:pt idx="0">
                  <c:v>Num of candidates working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'Statistics xlsx - Sheet1'!$Q$35:$Q$43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'Statistics xlsx - Sheet1'!$R$35:$R$43</c:f>
              <c:numCache>
                <c:formatCode>General</c:formatCode>
                <c:ptCount val="9"/>
                <c:pt idx="0">
                  <c:v>1331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111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F-450A-BE8E-2A2A562E7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119792"/>
        <c:axId val="1606912800"/>
      </c:barChart>
      <c:catAx>
        <c:axId val="31911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912800"/>
        <c:crosses val="autoZero"/>
        <c:auto val="1"/>
        <c:lblAlgn val="ctr"/>
        <c:lblOffset val="100"/>
        <c:noMultiLvlLbl val="0"/>
      </c:catAx>
      <c:valAx>
        <c:axId val="160691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PoatName Vs Num of candidates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608705161854766E-2"/>
          <c:y val="0.19949074074074077"/>
          <c:w val="0.86439129483814525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'Statistics xlsx - Sheet1'!$R$51</c:f>
              <c:strCache>
                <c:ptCount val="1"/>
                <c:pt idx="0">
                  <c:v>Num of candidates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'Statistics xlsx - Sheet1'!$Q$52:$Q$66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i7</c:v>
                </c:pt>
                <c:pt idx="4">
                  <c:v>n10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m6</c:v>
                </c:pt>
                <c:pt idx="10">
                  <c:v>m7</c:v>
                </c:pt>
                <c:pt idx="11">
                  <c:v>c-10</c:v>
                </c:pt>
                <c:pt idx="12">
                  <c:v>c9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'Statistics xlsx - Sheet1'!$R$52:$R$66</c:f>
              <c:numCache>
                <c:formatCode>General</c:formatCode>
                <c:ptCount val="15"/>
                <c:pt idx="0">
                  <c:v>320</c:v>
                </c:pt>
                <c:pt idx="1">
                  <c:v>1747</c:v>
                </c:pt>
                <c:pt idx="2">
                  <c:v>87</c:v>
                </c:pt>
                <c:pt idx="3">
                  <c:v>982</c:v>
                </c:pt>
                <c:pt idx="4">
                  <c:v>1</c:v>
                </c:pt>
                <c:pt idx="5">
                  <c:v>462</c:v>
                </c:pt>
                <c:pt idx="6">
                  <c:v>787</c:v>
                </c:pt>
                <c:pt idx="7">
                  <c:v>222</c:v>
                </c:pt>
                <c:pt idx="8">
                  <c:v>527</c:v>
                </c:pt>
                <c:pt idx="9">
                  <c:v>3</c:v>
                </c:pt>
                <c:pt idx="10">
                  <c:v>1</c:v>
                </c:pt>
                <c:pt idx="11">
                  <c:v>232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1-4385-8C3B-5917FBB70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480144"/>
        <c:axId val="1606920960"/>
      </c:barChart>
      <c:valAx>
        <c:axId val="160692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480144"/>
        <c:crosses val="autoZero"/>
        <c:crossBetween val="between"/>
      </c:valAx>
      <c:catAx>
        <c:axId val="1451480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92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PostName</a:t>
            </a:r>
            <a:r>
              <a:rPr lang="en-IN" baseline="0"/>
              <a:t> Vs </a:t>
            </a:r>
            <a:r>
              <a:rPr lang="en-IN"/>
              <a:t>Num of candidates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'Statistics xlsx - Sheet1'!$R$51</c:f>
              <c:strCache>
                <c:ptCount val="1"/>
                <c:pt idx="0">
                  <c:v>Num of candidates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86-4EA9-AB1A-496D40E824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86-4EA9-AB1A-496D40E824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86-4EA9-AB1A-496D40E824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86-4EA9-AB1A-496D40E824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86-4EA9-AB1A-496D40E824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86-4EA9-AB1A-496D40E824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586-4EA9-AB1A-496D40E824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586-4EA9-AB1A-496D40E824C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586-4EA9-AB1A-496D40E824C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586-4EA9-AB1A-496D40E824C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586-4EA9-AB1A-496D40E824C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586-4EA9-AB1A-496D40E824C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586-4EA9-AB1A-496D40E824C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586-4EA9-AB1A-496D40E824C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586-4EA9-AB1A-496D40E824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'Statistics xlsx - Sheet1'!$Q$52:$Q$66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i7</c:v>
                </c:pt>
                <c:pt idx="4">
                  <c:v>n10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m6</c:v>
                </c:pt>
                <c:pt idx="10">
                  <c:v>m7</c:v>
                </c:pt>
                <c:pt idx="11">
                  <c:v>c-10</c:v>
                </c:pt>
                <c:pt idx="12">
                  <c:v>c9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'Statistics xlsx - Sheet1'!$R$52:$R$66</c:f>
              <c:numCache>
                <c:formatCode>General</c:formatCode>
                <c:ptCount val="15"/>
                <c:pt idx="0">
                  <c:v>320</c:v>
                </c:pt>
                <c:pt idx="1">
                  <c:v>1747</c:v>
                </c:pt>
                <c:pt idx="2">
                  <c:v>87</c:v>
                </c:pt>
                <c:pt idx="3">
                  <c:v>982</c:v>
                </c:pt>
                <c:pt idx="4">
                  <c:v>1</c:v>
                </c:pt>
                <c:pt idx="5">
                  <c:v>462</c:v>
                </c:pt>
                <c:pt idx="6">
                  <c:v>787</c:v>
                </c:pt>
                <c:pt idx="7">
                  <c:v>222</c:v>
                </c:pt>
                <c:pt idx="8">
                  <c:v>527</c:v>
                </c:pt>
                <c:pt idx="9">
                  <c:v>3</c:v>
                </c:pt>
                <c:pt idx="10">
                  <c:v>1</c:v>
                </c:pt>
                <c:pt idx="11">
                  <c:v>232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B-4C08-9884-EBB3AE3296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100060</xdr:colOff>
      <xdr:row>30</xdr:row>
      <xdr:rowOff>113916</xdr:rowOff>
    </xdr:from>
    <xdr:to>
      <xdr:col>27</xdr:col>
      <xdr:colOff>238606</xdr:colOff>
      <xdr:row>45</xdr:row>
      <xdr:rowOff>86207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784C41-8936-1E84-1418-39105A27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277091</xdr:colOff>
      <xdr:row>30</xdr:row>
      <xdr:rowOff>121613</xdr:rowOff>
    </xdr:from>
    <xdr:to>
      <xdr:col>34</xdr:col>
      <xdr:colOff>592667</xdr:colOff>
      <xdr:row>45</xdr:row>
      <xdr:rowOff>93904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923E39-A740-37EA-932A-ABDA13208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217714</xdr:colOff>
      <xdr:row>47</xdr:row>
      <xdr:rowOff>177209</xdr:rowOff>
    </xdr:from>
    <xdr:to>
      <xdr:col>35</xdr:col>
      <xdr:colOff>106326</xdr:colOff>
      <xdr:row>74</xdr:row>
      <xdr:rowOff>70884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DF0900-11DE-3C06-6E1F-08D678219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33495</xdr:colOff>
      <xdr:row>51</xdr:row>
      <xdr:rowOff>14235</xdr:rowOff>
    </xdr:from>
    <xdr:to>
      <xdr:col>26</xdr:col>
      <xdr:colOff>326572</xdr:colOff>
      <xdr:row>65</xdr:row>
      <xdr:rowOff>178358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7A322E-8497-5203-59E8-8877D0E20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 KUMAR DAS KUNDA" refreshedDate="45021.493578703703" createdVersion="8" refreshedVersion="8" minRefreshableVersion="3" recordCount="7169" xr:uid="{FF8F512E-E869-46E8-944B-4E47A7C95359}">
  <cacheSource type="worksheet">
    <worksheetSource ref="A1:J1048576" sheet="Statistics xlsx - Sheet1"/>
  </cacheSource>
  <cacheFields count="10">
    <cacheField name="application_id" numFmtId="0">
      <sharedItems containsString="0" containsBlank="1" containsNumber="1" containsInteger="1" minValue="12073" maxValue="999936" count="7142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  <m/>
      </sharedItems>
    </cacheField>
    <cacheField name="Interview Taken on" numFmtId="0">
      <sharedItems containsBlank="1" count="5818">
        <s v="5/1/14 11:40"/>
        <s v="5/6/14 8:08"/>
        <s v="5/2/14 16:28"/>
        <s v="5/2/14 16:32"/>
        <s v="5/1/14 7:44"/>
        <s v="5/6/14 16:27"/>
        <s v="5/9/14 13:17"/>
        <s v="5/2/14 13:09"/>
        <s v="5/2/14 13:11"/>
        <s v="5/1/14 9:00"/>
        <s v="5/7/14 10:48"/>
        <s v="5/7/14 10:50"/>
        <s v="5/15/14 9:31"/>
        <s v="5/9/14 12:48"/>
        <s v="5/2/14 8:07"/>
        <s v="5/2/14 8:11"/>
        <s v="5/1/14 22:53"/>
        <s v="5/1/14 22:54"/>
        <s v="5/1/14 22:55"/>
        <s v="5/1/14 9:41"/>
        <s v="5/1/14 16:28"/>
        <s v="5/10/14 14:17"/>
        <s v="5/10/14 14:18"/>
        <s v="5/1/14 16:01"/>
        <s v="5/1/14 11:47"/>
        <s v="5/1/14 9:26"/>
        <s v="5/1/14 17:21"/>
        <s v="5/2/14 18:21"/>
        <s v="5/2/14 18:23"/>
        <s v="5/2/14 11:47"/>
        <s v="5/2/14 12:21"/>
        <s v="5/2/14 9:16"/>
        <s v="5/2/14 13:04"/>
        <s v="5/3/14 0:36"/>
        <s v="5/9/14 15:40"/>
        <s v="5/9/14 15:43"/>
        <s v="5/4/14 9:41"/>
        <s v="5/4/14 9:44"/>
        <s v="5/4/14 17:32"/>
        <s v="5/5/14 13:25"/>
        <s v="5/5/14 19:35"/>
        <s v="5/5/14 19:37"/>
        <s v="5/5/14 15:41"/>
        <s v="5/5/14 15:42"/>
        <s v="5/5/14 15:44"/>
        <s v="5/5/14 15:45"/>
        <s v="5/5/14 11:41"/>
        <s v="5/6/14 16:05"/>
        <s v="5/10/14 17:34"/>
        <s v="5/6/14 21:40"/>
        <s v="5/6/14 4:03"/>
        <s v="5/6/14 13:26"/>
        <s v="5/6/14 13:28"/>
        <s v="5/6/14 13:30"/>
        <s v="5/29/14 14:43"/>
        <s v="5/29/14 14:44"/>
        <s v="5/6/14 8:40"/>
        <s v="5/6/14 15:37"/>
        <s v="5/6/14 9:26"/>
        <s v="5/7/14 14:06"/>
        <s v="5/22/14 10:21"/>
        <s v="5/7/14 2:13"/>
        <s v="5/7/14 17:58"/>
        <s v="5/7/14 10:53"/>
        <s v="5/7/14 15:34"/>
        <s v="5/7/14 15:35"/>
        <s v="5/7/14 16:26"/>
        <s v="5/7/14 8:07"/>
        <s v="5/7/14 8:08"/>
        <s v="5/7/14 16:01"/>
        <s v="5/13/14 15:22"/>
        <s v="5/8/14 7:13"/>
        <s v="5/8/14 22:10"/>
        <s v="5/8/14 3:12"/>
        <s v="5/8/14 3:15"/>
        <s v="5/8/14 3:16"/>
        <s v="5/8/14 11:52"/>
        <s v="5/8/14 19:13"/>
        <s v="5/8/14 19:17"/>
        <s v="5/8/14 7:59"/>
        <s v="5/8/14 7:57"/>
        <s v="5/9/14 15:05"/>
        <s v="5/9/14 9:58"/>
        <s v="5/9/14 12:28"/>
        <s v="5/9/14 12:30"/>
        <s v="5/9/14 13:53"/>
        <s v="5/9/14 17:27"/>
        <s v="5/9/14 17:31"/>
        <s v="5/9/14 14:10"/>
        <s v="5/9/14 14:11"/>
        <s v="5/10/14 20:03"/>
        <s v="5/10/14 20:09"/>
        <s v="5/10/14 17:30"/>
        <s v="5/10/14 3:16"/>
        <s v="5/12/14 8:27"/>
        <s v="5/12/14 8:24"/>
        <s v="5/12/14 18:26"/>
        <s v="5/13/14 18:40"/>
        <s v="5/13/14 18:41"/>
        <s v="5/13/14 18:42"/>
        <s v="5/13/14 9:18"/>
        <s v="5/13/14 9:19"/>
        <s v="5/13/14 17:44"/>
        <s v="5/13/14 17:46"/>
        <s v="5/13/14 19:57"/>
        <s v="5/13/14 18:56"/>
        <s v="5/13/14 11:00"/>
        <s v="5/13/14 11:03"/>
        <s v="5/21/14 14:41"/>
        <s v="5/14/14 13:28"/>
        <s v="5/14/14 13:30"/>
        <s v="5/14/14 13:32"/>
        <s v="5/14/14 18:07"/>
        <s v="5/14/14 15:03"/>
        <s v="5/14/14 15:06"/>
        <s v="5/14/14 15:50"/>
        <s v="5/16/14 11:58"/>
        <s v="5/15/14 8:27"/>
        <s v="5/15/14 16:17"/>
        <s v="5/15/14 9:56"/>
        <s v="5/15/14 9:57"/>
        <s v="5/15/14 10:01"/>
        <s v="5/15/14 15:57"/>
        <s v="5/15/14 13:48"/>
        <s v="5/15/14 13:51"/>
        <s v="5/15/14 11:29"/>
        <s v="5/15/14 16:13"/>
        <s v="5/15/14 20:41"/>
        <s v="5/16/14 9:55"/>
        <s v="5/16/14 9:57"/>
        <s v="5/16/14 16:49"/>
        <s v="5/16/14 16:50"/>
        <s v="5/16/14 16:54"/>
        <s v="5/16/14 18:06"/>
        <s v="5/16/14 18:07"/>
        <s v="5/29/14 9:19"/>
        <s v="5/29/14 9:20"/>
        <s v="5/16/14 17:41"/>
        <s v="5/19/14 0:05"/>
        <s v="5/18/14 16:21"/>
        <s v="5/18/14 17:49"/>
        <s v="5/18/14 17:53"/>
        <s v="5/19/14 13:22"/>
        <s v="5/19/14 12:58"/>
        <s v="5/19/14 13:17"/>
        <s v="5/19/14 13:18"/>
        <s v="5/19/14 14:28"/>
        <s v="5/19/14 15:25"/>
        <s v="5/20/14 18:56"/>
        <s v="5/20/14 17:03"/>
        <s v="5/20/14 17:04"/>
        <s v="5/20/14 17:05"/>
        <s v="5/20/14 17:06"/>
        <s v="5/20/14 19:45"/>
        <s v="5/20/14 9:49"/>
        <s v="5/20/14 9:51"/>
        <s v="5/20/14 12:28"/>
        <s v="5/20/14 16:02"/>
        <s v="5/20/14 16:05"/>
        <s v="5/21/14 8:56"/>
        <s v="5/21/14 8:57"/>
        <s v="5/21/14 8:59"/>
        <s v="5/21/14 8:58"/>
        <s v="5/21/14 14:21"/>
        <s v="5/21/14 14:24"/>
        <s v="5/21/14 12:35"/>
        <s v="5/21/14 18:45"/>
        <s v="5/21/14 18:03"/>
        <s v="5/21/14 17:35"/>
        <s v="5/21/14 15:06"/>
        <s v="5/21/14 4:02"/>
        <s v="5/21/14 4:03"/>
        <s v="5/21/14 12:46"/>
        <s v="5/21/14 16:05"/>
        <s v="5/21/14 16:06"/>
        <s v="5/22/14 22:18"/>
        <s v="5/22/14 9:09"/>
        <s v="5/22/14 11:51"/>
        <s v="5/22/14 14:01"/>
        <s v="5/22/14 14:03"/>
        <s v="5/22/14 18:09"/>
        <s v="5/22/14 18:10"/>
        <s v="5/22/14 18:15"/>
        <s v="5/22/14 23:57"/>
        <s v="5/22/14 9:12"/>
        <s v="5/22/14 9:14"/>
        <s v="5/30/14 19:43"/>
        <s v="5/22/14 16:46"/>
        <s v="5/22/14 16:49"/>
        <s v="5/22/14 10:30"/>
        <s v="5/23/14 16:24"/>
        <s v="5/23/14 16:25"/>
        <s v="5/27/14 16:26"/>
        <s v="5/26/14 9:42"/>
        <s v="5/26/14 14:51"/>
        <s v="5/26/14 13:24"/>
        <s v="5/26/14 1:43"/>
        <s v="5/26/14 15:07"/>
        <s v="5/26/14 15:08"/>
        <s v="5/26/14 3:02"/>
        <s v="5/26/14 13:44"/>
        <s v="5/26/14 14:43"/>
        <s v="5/26/14 14:45"/>
        <s v="5/27/14 9:55"/>
        <s v="5/27/14 9:56"/>
        <s v="5/27/14 9:57"/>
        <s v="5/27/14 19:43"/>
        <s v="5/27/14 19:44"/>
        <s v="5/27/14 14:14"/>
        <s v="5/27/14 14:17"/>
        <s v="5/27/14 14:18"/>
        <s v="5/27/14 14:15"/>
        <s v="5/27/14 17:17"/>
        <s v="5/27/14 17:18"/>
        <s v="5/27/14 17:20"/>
        <s v="5/27/14 10:58"/>
        <s v="5/27/14 10:59"/>
        <s v="5/27/14 12:26"/>
        <s v="5/27/14 12:27"/>
        <s v="5/27/14 12:28"/>
        <s v="5/27/14 18:17"/>
        <s v="5/28/14 12:02"/>
        <s v="5/28/14 8:19"/>
        <s v="5/28/14 8:20"/>
        <s v="5/28/14 1:42"/>
        <s v="5/28/14 11:23"/>
        <s v="5/28/14 0:32"/>
        <s v="5/28/14 0:33"/>
        <s v="5/28/14 0:34"/>
        <s v="5/28/14 0:35"/>
        <s v="6/13/14 14:30"/>
        <s v="6/13/14 14:31"/>
        <s v="6/13/14 14:32"/>
        <s v="5/28/14 11:16"/>
        <s v="5/28/14 10:40"/>
        <s v="5/28/14 4:56"/>
        <s v="6/1/14 22:23"/>
        <s v="6/1/14 22:25"/>
        <s v="5/29/14 15:47"/>
        <s v="5/29/14 18:46"/>
        <s v="5/29/14 18:47"/>
        <s v="5/29/14 12:15"/>
        <s v="5/29/14 12:17"/>
        <s v="5/29/14 6:44"/>
        <s v="5/29/14 6:43"/>
        <s v="5/29/14 8:54"/>
        <s v="5/29/14 8:56"/>
        <s v="6/1/14 7:04"/>
        <s v="5/29/14 17:07"/>
        <s v="5/29/14 12:24"/>
        <s v="6/15/14 9:45"/>
        <s v="5/30/14 18:46"/>
        <s v="5/30/14 8:07"/>
        <s v="5/30/14 8:09"/>
        <s v="6/4/14 7:20"/>
        <s v="6/4/14 7:21"/>
        <s v="5/30/14 9:14"/>
        <s v="6/12/14 15:46"/>
        <s v="5/31/14 13:07"/>
        <s v="6/1/14 13:36"/>
        <s v="6/2/14 22:30"/>
        <s v="6/2/14 22:33"/>
        <s v="6/2/14 22:35"/>
        <s v="6/2/14 7:13"/>
        <s v="6/2/14 17:14"/>
        <s v="6/2/14 11:21"/>
        <s v="6/2/14 13:08"/>
        <s v="6/2/14 13:10"/>
        <s v="6/3/14 12:44"/>
        <s v="6/3/14 12:47"/>
        <s v="6/3/14 12:15"/>
        <s v="6/14/14 10:49"/>
        <s v="6/14/14 10:50"/>
        <s v="6/3/14 17:40"/>
        <s v="6/3/14 23:15"/>
        <s v="6/3/14 10:57"/>
        <s v="6/3/14 13:19"/>
        <s v="6/3/14 8:24"/>
        <s v="6/3/14 8:25"/>
        <s v="6/3/14 20:45"/>
        <s v="6/3/14 20:46"/>
        <s v="6/4/14 12:27"/>
        <s v="6/4/14 21:38"/>
        <s v="6/4/14 21:40"/>
        <s v="6/4/14 0:59"/>
        <s v="6/4/14 10:40"/>
        <s v="6/13/14 15:43"/>
        <s v="6/4/14 7:56"/>
        <s v="6/4/14 7:57"/>
        <s v="6/4/14 13:17"/>
        <s v="6/4/14 13:19"/>
        <s v="6/4/14 18:14"/>
        <s v="6/4/14 18:16"/>
        <s v="6/5/14 10:40"/>
        <s v="6/5/14 10:41"/>
        <s v="6/5/14 17:39"/>
        <s v="6/5/14 15:38"/>
        <s v="6/5/14 1:45"/>
        <s v="6/5/14 4:15"/>
        <s v="6/5/14 4:19"/>
        <s v="6/5/14 13:39"/>
        <s v="7/24/14 9:19"/>
        <s v="6/5/14 17:25"/>
        <s v="6/5/14 17:05"/>
        <s v="6/5/14 15:11"/>
        <s v="6/5/14 16:14"/>
        <s v="6/5/14 16:07"/>
        <s v="6/5/14 16:08"/>
        <s v="6/5/14 8:17"/>
        <s v="6/6/14 18:01"/>
        <s v="6/6/14 8:39"/>
        <s v="6/6/14 8:42"/>
        <s v="6/14/14 4:22"/>
        <s v="6/6/14 17:28"/>
        <s v="6/7/14 2:51"/>
        <s v="6/7/14 2:52"/>
        <s v="6/8/14 14:15"/>
        <s v="6/8/14 14:17"/>
        <s v="6/8/14 18:56"/>
        <s v="6/8/14 17:29"/>
        <s v="6/8/14 10:41"/>
        <s v="7/2/14 17:23"/>
        <s v="6/9/14 3:20"/>
        <s v="6/9/14 13:23"/>
        <s v="6/9/14 13:24"/>
        <s v="6/9/14 13:25"/>
        <s v="6/9/14 13:29"/>
        <s v="6/9/14 23:57"/>
        <s v="6/9/14 23:58"/>
        <s v="6/9/14 9:44"/>
        <s v="6/9/14 9:47"/>
        <s v="6/9/14 0:37"/>
        <s v="6/9/14 19:26"/>
        <s v="6/9/14 18:54"/>
        <s v="6/9/14 23:25"/>
        <s v="6/9/14 23:28"/>
        <s v="6/10/14 10:55"/>
        <s v="6/10/14 12:05"/>
        <s v="6/10/14 12:07"/>
        <s v="6/10/14 17:48"/>
        <s v="6/10/14 0:11"/>
        <s v="6/11/14 13:32"/>
        <s v="6/11/14 17:54"/>
        <s v="6/11/14 17:55"/>
        <s v="6/11/14 18:01"/>
        <s v="6/11/14 8:12"/>
        <s v="6/11/14 12:30"/>
        <s v="6/11/14 12:31"/>
        <s v="6/11/14 6:19"/>
        <s v="6/11/14 0:42"/>
        <s v="6/11/14 10:38"/>
        <s v="6/12/14 8:30"/>
        <s v="6/12/14 12:58"/>
        <s v="6/12/14 12:55"/>
        <s v="6/12/14 11:52"/>
        <s v="6/12/14 11:53"/>
        <s v="6/12/14 11:56"/>
        <s v="6/12/14 3:25"/>
        <s v="6/12/14 3:28"/>
        <s v="6/12/14 10:46"/>
        <s v="6/12/14 10:47"/>
        <s v="6/12/14 15:50"/>
        <s v="6/13/14 7:06"/>
        <s v="6/13/14 7:07"/>
        <s v="6/13/14 7:08"/>
        <s v="6/13/14 7:09"/>
        <s v="6/13/14 20:11"/>
        <s v="6/14/14 14:53"/>
        <s v="6/14/14 14:55"/>
        <s v="6/14/14 11:28"/>
        <s v="6/14/14 15:55"/>
        <s v="6/15/14 12:08"/>
        <s v="6/15/14 16:18"/>
        <s v="6/15/14 16:19"/>
        <s v="6/16/14 11:26"/>
        <s v="6/16/14 12:20"/>
        <s v="6/16/14 15:10"/>
        <s v="6/16/14 2:47"/>
        <s v="6/27/14 15:54"/>
        <s v="6/16/14 15:38"/>
        <s v="6/16/14 15:40"/>
        <s v="6/16/14 15:43"/>
        <s v="7/4/14 15:37"/>
        <s v="7/4/14 15:39"/>
        <s v="7/7/14 13:42"/>
        <s v="7/7/14 13:40"/>
        <s v="6/16/14 17:03"/>
        <s v="6/16/14 7:31"/>
        <s v="6/16/14 10:20"/>
        <s v="6/16/14 10:04"/>
        <s v="6/16/14 11:06"/>
        <s v="7/7/14 16:23"/>
        <s v="7/7/14 16:24"/>
        <s v="6/17/14 19:50"/>
        <s v="6/17/14 12:56"/>
        <s v="6/17/14 11:11"/>
        <s v="6/17/14 13:31"/>
        <s v="6/17/14 9:43"/>
        <s v="6/17/14 9:45"/>
        <s v="6/17/14 9:41"/>
        <s v="6/17/14 15:55"/>
        <s v="6/17/14 8:56"/>
        <s v="6/20/14 1:06"/>
        <s v="6/18/14 16:30"/>
        <s v="6/18/14 16:32"/>
        <s v="6/18/14 23:53"/>
        <s v="6/18/14 15:17"/>
        <s v="6/18/14 11:59"/>
        <s v="6/18/14 12:00"/>
        <s v="6/18/14 12:11"/>
        <s v="6/18/14 12:12"/>
        <s v="6/18/14 10:30"/>
        <s v="6/18/14 12:38"/>
        <s v="6/18/14 12:40"/>
        <s v="6/18/14 12:43"/>
        <s v="6/18/14 5:31"/>
        <s v="6/18/14 17:20"/>
        <s v="6/18/14 17:21"/>
        <s v="6/18/14 14:26"/>
        <s v="6/19/14 12:47"/>
        <s v="6/19/14 15:51"/>
        <s v="6/19/14 14:49"/>
        <s v="6/19/14 16:48"/>
        <s v="6/19/14 17:44"/>
        <s v="6/20/14 9:56"/>
        <s v="6/20/14 4:52"/>
        <s v="6/20/14 15:26"/>
        <s v="6/20/14 15:31"/>
        <s v="6/20/14 9:45"/>
        <s v="6/20/14 9:46"/>
        <s v="6/20/14 17:19"/>
        <s v="6/20/14 15:08"/>
        <s v="6/20/14 15:09"/>
        <s v="6/20/14 15:10"/>
        <s v="6/20/14 15:11"/>
        <s v="6/20/14 16:39"/>
        <s v="6/20/14 16:40"/>
        <s v="6/20/14 8:20"/>
        <s v="6/20/14 13:35"/>
        <s v="6/20/14 13:37"/>
        <s v="6/20/14 13:39"/>
        <s v="6/20/14 12:59"/>
        <s v="6/20/14 11:40"/>
        <s v="6/20/14 5:52"/>
        <s v="6/20/14 9:29"/>
        <s v="6/21/14 16:34"/>
        <s v="6/21/14 14:25"/>
        <s v="6/22/14 9:07"/>
        <s v="6/22/14 16:01"/>
        <s v="6/22/14 12:41"/>
        <s v="6/22/14 2:38"/>
        <s v="6/22/14 2:39"/>
        <s v="6/22/14 2:40"/>
        <s v="6/22/14 14:55"/>
        <s v="6/22/14 14:56"/>
        <s v="6/22/14 14:59"/>
        <s v="6/22/14 15:00"/>
        <s v="7/10/14 17:09"/>
        <s v="7/10/14 17:10"/>
        <s v="6/22/14 9:11"/>
        <s v="6/23/14 21:11"/>
        <s v="6/23/14 16:41"/>
        <s v="6/23/14 16:22"/>
        <s v="6/23/14 16:23"/>
        <s v="6/23/14 17:43"/>
        <s v="6/23/14 8:58"/>
        <s v="6/23/14 15:57"/>
        <s v="6/23/14 10:49"/>
        <s v="6/23/14 10:51"/>
        <s v="6/23/14 10:14"/>
        <s v="6/24/14 21:24"/>
        <s v="6/24/14 20:10"/>
        <s v="6/24/14 18:05"/>
        <s v="6/24/14 0:33"/>
        <s v="6/24/14 7:17"/>
        <s v="6/24/14 19:13"/>
        <s v="6/25/14 11:25"/>
        <s v="6/25/14 11:27"/>
        <s v="6/25/14 17:50"/>
        <s v="6/25/14 11:55"/>
        <s v="6/25/14 11:57"/>
        <s v="6/25/14 12:20"/>
        <s v="7/18/14 17:26"/>
        <s v="6/25/14 15:39"/>
        <s v="6/25/14 19:58"/>
        <s v="6/26/14 9:39"/>
        <s v="6/26/14 18:13"/>
        <s v="6/26/14 10:44"/>
        <s v="6/26/14 18:07"/>
        <s v="7/4/14 7:37"/>
        <s v="6/26/14 8:19"/>
        <s v="6/26/14 16:47"/>
        <s v="6/26/14 11:59"/>
        <s v="6/26/14 9:02"/>
        <s v="6/26/14 9:04"/>
        <s v="6/26/14 9:05"/>
        <s v="7/11/14 10:44"/>
        <s v="7/11/14 10:45"/>
        <s v="7/3/14 16:50"/>
        <s v="6/27/14 13:51"/>
        <s v="6/27/14 13:55"/>
        <s v="6/30/14 9:51"/>
        <s v="6/30/14 9:54"/>
        <s v="6/27/14 5:19"/>
        <s v="6/27/14 5:22"/>
        <s v="6/27/14 5:24"/>
        <s v="6/27/14 18:02"/>
        <s v="6/27/14 18:04"/>
        <s v="6/27/14 8:08"/>
        <s v="6/27/14 15:51"/>
        <s v="6/27/14 14:12"/>
        <s v="6/27/14 10:25"/>
        <s v="6/27/14 14:14"/>
        <s v="6/27/14 18:41"/>
        <s v="6/27/14 18:42"/>
        <s v="6/27/14 2:57"/>
        <s v="6/27/14 2:58"/>
        <s v="6/28/14 15:42"/>
        <s v="6/28/14 0:06"/>
        <s v="6/28/14 13:43"/>
        <s v="6/28/14 13:44"/>
        <s v="6/28/14 16:30"/>
        <s v="6/28/14 16:31"/>
        <s v="6/28/14 16:32"/>
        <s v="6/28/14 7:12"/>
        <s v="6/29/14 17:47"/>
        <s v="6/29/14 0:36"/>
        <s v="6/29/14 0:37"/>
        <s v="6/29/14 0:14"/>
        <s v="6/29/14 12:38"/>
        <s v="6/29/14 12:39"/>
        <s v="6/30/14 16:12"/>
        <s v="7/8/14 8:03"/>
        <s v="6/30/14 10:32"/>
        <s v="6/30/14 16:38"/>
        <s v="6/30/14 18:53"/>
        <s v="6/30/14 14:40"/>
        <s v="6/30/14 14:45"/>
        <s v="6/30/14 14:46"/>
        <s v="6/30/14 7:14"/>
        <s v="6/30/14 7:16"/>
        <s v="7/1/14 14:30"/>
        <s v="7/1/14 12:46"/>
        <s v="7/1/14 15:09"/>
        <s v="7/14/14 18:36"/>
        <s v="7/1/14 18:45"/>
        <s v="7/1/14 16:27"/>
        <s v="7/1/14 16:30"/>
        <s v="7/1/14 16:31"/>
        <s v="7/1/14 16:33"/>
        <s v="7/1/14 1:39"/>
        <s v="7/1/14 9:46"/>
        <s v="7/1/14 9:47"/>
        <s v="7/1/14 18:30"/>
        <s v="7/4/14 15:40"/>
        <s v="7/4/14 15:43"/>
        <s v="7/1/14 14:49"/>
        <s v="7/23/14 16:00"/>
        <s v="7/2/14 8:10"/>
        <s v="7/2/14 23:00"/>
        <s v="7/2/14 10:04"/>
        <s v="7/2/14 12:10"/>
        <s v="7/2/14 10:57"/>
        <s v="7/2/14 2:11"/>
        <s v="7/2/14 6:12"/>
        <s v="7/2/14 17:06"/>
        <s v="7/2/14 12:04"/>
        <s v="7/2/14 12:05"/>
        <s v="7/3/14 18:01"/>
        <s v="7/3/14 9:12"/>
        <s v="7/3/14 9:13"/>
        <s v="7/3/14 18:40"/>
        <s v="7/3/14 18:43"/>
        <s v="7/16/14 12:29"/>
        <s v="7/3/14 15:58"/>
        <s v="7/10/14 8:03"/>
        <s v="7/10/14 8:07"/>
        <s v="7/10/14 8:06"/>
        <s v="7/3/14 7:23"/>
        <s v="7/3/14 7:24"/>
        <s v="7/3/14 15:59"/>
        <s v="7/4/14 9:17"/>
        <s v="7/4/14 9:18"/>
        <s v="7/4/14 3:57"/>
        <s v="7/4/14 4:00"/>
        <s v="7/4/14 18:17"/>
        <s v="7/4/14 18:18"/>
        <s v="7/4/14 18:25"/>
        <s v="7/4/14 18:27"/>
        <s v="7/4/14 16:36"/>
        <s v="7/4/14 16:37"/>
        <s v="7/4/14 16:38"/>
        <s v="7/4/14 9:27"/>
        <s v="7/4/14 9:30"/>
        <s v="7/4/14 8:47"/>
        <s v="7/4/14 18:03"/>
        <s v="7/4/14 18:04"/>
        <s v="7/5/14 8:41"/>
        <s v="7/5/14 8:45"/>
        <s v="7/6/14 5:35"/>
        <s v="8/12/14 22:33"/>
        <s v="7/6/14 18:50"/>
        <s v="7/7/14 22:53"/>
        <s v="7/7/14 14:18"/>
        <s v="7/7/14 2:01"/>
        <s v="7/7/14 7:30"/>
        <s v="7/7/14 13:43"/>
        <s v="7/7/14 15:15"/>
        <s v="7/7/14 15:19"/>
        <s v="7/7/14 15:20"/>
        <s v="7/8/14 9:02"/>
        <s v="7/8/14 14:15"/>
        <s v="7/8/14 14:16"/>
        <s v="7/8/14 14:17"/>
        <s v="7/8/14 14:20"/>
        <s v="7/8/14 15:52"/>
        <s v="7/8/14 15:53"/>
        <s v="7/8/14 13:23"/>
        <s v="7/8/14 13:25"/>
        <s v="7/8/14 13:27"/>
        <s v="7/18/14 14:54"/>
        <s v="7/8/14 7:28"/>
        <s v="7/8/14 7:31"/>
        <s v="7/12/14 13:41"/>
        <s v="7/12/14 13:43"/>
        <s v="7/14/14 16:43"/>
        <s v="7/8/14 22:49"/>
        <s v="7/8/14 11:49"/>
        <s v="7/8/14 14:42"/>
        <s v="7/8/14 14:44"/>
        <s v="7/8/14 14:45"/>
        <s v="7/8/14 14:46"/>
        <s v="7/18/14 3:23"/>
        <s v="7/9/14 19:04"/>
        <s v="7/9/14 8:31"/>
        <s v="7/9/14 8:33"/>
        <s v="7/10/14 14:02"/>
        <s v="7/10/14 14:04"/>
        <s v="7/14/14 18:11"/>
        <s v="7/9/14 17:18"/>
        <s v="7/9/14 13:43"/>
        <s v="7/9/14 13:44"/>
        <s v="7/9/14 0:16"/>
        <s v="7/9/14 0:17"/>
        <s v="7/10/14 4:27"/>
        <s v="7/10/14 4:26"/>
        <s v="7/10/14 12:56"/>
        <s v="7/10/14 11:42"/>
        <s v="7/10/14 14:48"/>
        <s v="7/10/14 17:42"/>
        <s v="7/10/14 17:05"/>
        <s v="7/22/14 8:21"/>
        <s v="7/22/14 8:22"/>
        <s v="7/11/14 11:35"/>
        <s v="7/11/14 12:28"/>
        <s v="7/11/14 12:25"/>
        <s v="7/11/14 12:26"/>
        <s v="7/11/14 13:00"/>
        <s v="7/11/14 7:16"/>
        <s v="7/12/14 17:26"/>
        <s v="7/12/14 17:27"/>
        <s v="7/12/14 17:28"/>
        <s v="7/12/14 11:17"/>
        <s v="7/12/14 13:01"/>
        <s v="7/12/14 9:32"/>
        <s v="7/13/14 21:28"/>
        <s v="7/16/14 9:44"/>
        <s v="7/13/14 17:36"/>
        <s v="7/13/14 16:12"/>
        <s v="7/14/14 20:00"/>
        <s v="7/14/14 20:03"/>
        <s v="7/14/14 18:23"/>
        <s v="7/14/14 18:24"/>
        <s v="7/14/14 20:08"/>
        <s v="7/14/14 6:50"/>
        <s v="7/14/14 6:51"/>
        <s v="7/14/14 6:55"/>
        <s v="7/14/14 11:17"/>
        <s v="7/14/14 11:18"/>
        <s v="7/14/14 11:19"/>
        <s v="7/14/14 10:21"/>
        <s v="7/14/14 4:05"/>
        <s v="7/14/14 14:54"/>
        <s v="7/15/14 11:36"/>
        <s v="7/15/14 17:36"/>
        <s v="7/15/14 11:34"/>
        <s v="7/15/14 15:21"/>
        <s v="7/15/14 7:12"/>
        <s v="7/15/14 11:45"/>
        <s v="7/20/14 12:56"/>
        <s v="7/15/14 17:11"/>
        <s v="7/15/14 2:04"/>
        <s v="7/16/14 10:28"/>
        <s v="7/16/14 17:34"/>
        <s v="7/16/14 16:18"/>
        <s v="7/16/14 16:19"/>
        <s v="7/16/14 16:20"/>
        <s v="7/16/14 6:53"/>
        <s v="7/16/14 19:24"/>
        <s v="7/16/14 11:41"/>
        <s v="7/22/14 21:05"/>
        <s v="7/16/14 12:06"/>
        <s v="7/26/14 12:55"/>
        <s v="7/17/14 3:52"/>
        <s v="7/17/14 13:36"/>
        <s v="7/17/14 13:37"/>
        <s v="7/17/14 13:38"/>
        <s v="7/17/14 18:46"/>
        <s v="7/17/14 18:47"/>
        <s v="7/17/14 18:48"/>
        <s v="7/17/14 17:56"/>
        <s v="7/17/14 17:17"/>
        <s v="7/17/14 18:29"/>
        <s v="7/17/14 15:20"/>
        <s v="7/22/14 19:05"/>
        <s v="7/18/14 14:24"/>
        <s v="7/18/14 12:47"/>
        <s v="7/18/14 12:51"/>
        <s v="7/22/14 9:39"/>
        <s v="7/22/14 9:42"/>
        <s v="7/18/14 14:16"/>
        <s v="7/18/14 14:18"/>
        <s v="7/18/14 14:19"/>
        <s v="7/18/14 11:13"/>
        <s v="7/18/14 15:03"/>
        <s v="7/18/14 15:04"/>
        <s v="7/18/14 15:05"/>
        <s v="7/18/14 13:25"/>
        <s v="7/18/14 13:28"/>
        <s v="7/18/14 13:29"/>
        <s v="7/19/14 11:50"/>
        <s v="7/20/14 9:19"/>
        <s v="7/24/14 12:58"/>
        <s v="7/24/14 12:59"/>
        <s v="7/21/14 17:02"/>
        <s v="7/21/14 17:03"/>
        <s v="7/21/14 18:14"/>
        <s v="7/21/14 18:17"/>
        <s v="8/1/14 17:59"/>
        <s v="8/13/14 17:19"/>
        <s v="8/13/14 17:20"/>
        <s v="7/21/14 13:13"/>
        <s v="7/21/14 13:15"/>
        <s v="7/21/14 17:55"/>
        <s v="7/21/14 18:58"/>
        <s v="7/21/14 11:54"/>
        <s v="7/21/14 11:55"/>
        <s v="7/24/14 8:39"/>
        <s v="7/24/14 8:40"/>
        <s v="7/22/14 16:33"/>
        <s v="7/22/14 23:44"/>
        <s v="7/22/14 16:30"/>
        <s v="7/22/14 10:03"/>
        <s v="7/22/14 17:46"/>
        <s v="7/22/14 17:47"/>
        <s v="7/22/14 17:48"/>
        <s v="7/22/14 13:23"/>
        <s v="7/22/14 23:39"/>
        <s v="7/22/14 15:22"/>
        <s v="7/22/14 15:25"/>
        <s v="7/22/14 15:26"/>
        <s v="7/22/14 8:53"/>
        <s v="7/22/14 8:55"/>
        <s v="7/23/14 7:36"/>
        <s v="7/23/14 14:11"/>
        <s v="7/23/14 13:58"/>
        <s v="7/23/14 13:44"/>
        <s v="7/23/14 16:24"/>
        <s v="7/29/14 14:49"/>
        <s v="7/23/14 8:56"/>
        <s v="7/23/14 14:36"/>
        <s v="7/23/14 3:40"/>
        <s v="7/23/14 3:45"/>
        <s v="7/23/14 3:46"/>
        <s v="7/24/14 9:07"/>
        <s v="7/24/14 18:56"/>
        <s v="7/24/14 10:57"/>
        <s v="7/24/14 10:58"/>
        <s v="7/24/14 5:42"/>
        <s v="7/24/14 5:43"/>
        <s v="7/24/14 9:00"/>
        <s v="7/24/14 11:17"/>
        <s v="7/24/14 19:38"/>
        <s v="7/24/14 17:00"/>
        <s v="7/24/14 12:20"/>
        <s v="7/24/14 12:26"/>
        <s v="7/24/14 12:44"/>
        <s v="7/24/14 12:46"/>
        <s v="7/24/14 18:59"/>
        <s v="7/24/14 19:01"/>
        <s v="7/25/14 14:00"/>
        <s v="7/25/14 4:47"/>
        <s v="7/25/14 4:48"/>
        <s v="7/25/14 15:55"/>
        <s v="8/2/14 13:48"/>
        <s v="7/25/14 13:13"/>
        <s v="7/25/14 13:14"/>
        <s v="7/25/14 13:15"/>
        <s v="7/25/14 13:16"/>
        <s v="7/25/14 15:57"/>
        <s v="7/25/14 10:52"/>
        <s v="7/25/14 22:58"/>
        <s v="7/25/14 22:59"/>
        <s v="7/25/14 9:28"/>
        <s v="7/26/14 7:53"/>
        <s v="7/26/14 14:19"/>
        <s v="7/26/14 14:20"/>
        <s v="7/26/14 14:21"/>
        <s v="7/27/14 15:43"/>
        <s v="7/27/14 15:44"/>
        <s v="7/27/14 12:32"/>
        <s v="7/27/14 14:03"/>
        <s v="7/27/14 7:30"/>
        <s v="7/28/14 21:50"/>
        <s v="7/28/14 4:18"/>
        <s v="7/28/14 13:49"/>
        <s v="7/28/14 13:07"/>
        <s v="7/28/14 13:10"/>
        <s v="7/28/14 13:12"/>
        <s v="7/28/14 13:14"/>
        <s v="7/29/14 6:17"/>
        <s v="8/1/14 9:51"/>
        <s v="7/29/14 18:53"/>
        <s v="7/29/14 9:34"/>
        <s v="7/29/14 10:31"/>
        <s v="7/29/14 12:26"/>
        <s v="7/29/14 9:48"/>
        <s v="7/29/14 11:41"/>
        <s v="7/31/14 17:36"/>
        <s v="7/31/14 17:40"/>
        <s v="7/31/14 17:41"/>
        <s v="7/29/14 2:02"/>
        <s v="7/29/14 13:01"/>
        <s v="7/29/14 7:27"/>
        <s v="7/30/14 9:20"/>
        <s v="7/30/14 18:55"/>
        <s v="8/4/14 8:34"/>
        <s v="7/30/14 8:05"/>
        <s v="7/30/14 10:47"/>
        <s v="7/30/14 11:28"/>
        <s v="7/30/14 16:57"/>
        <s v="7/30/14 17:01"/>
        <s v="7/30/14 9:10"/>
        <s v="7/30/14 9:11"/>
        <s v="7/30/14 14:43"/>
        <s v="7/30/14 15:25"/>
        <s v="7/30/14 13:41"/>
        <s v="7/30/14 14:57"/>
        <s v="7/30/14 0:56"/>
        <s v="7/31/14 8:43"/>
        <s v="7/31/14 17:27"/>
        <s v="7/31/14 14:17"/>
        <s v="8/1/14 8:32"/>
        <s v="8/1/14 13:32"/>
        <s v="8/9/14 6:34"/>
        <s v="8/1/14 14:52"/>
        <s v="8/1/14 16:39"/>
        <s v="8/1/14 8:50"/>
        <s v="8/1/14 8:51"/>
        <s v="8/1/14 8:53"/>
        <s v="8/1/14 10:46"/>
        <s v="8/1/14 16:14"/>
        <s v="8/1/14 16:18"/>
        <s v="8/1/14 10:47"/>
        <s v="8/1/14 16:34"/>
        <s v="8/1/14 16:35"/>
        <s v="8/1/14 16:37"/>
        <s v="8/2/14 15:07"/>
        <s v="8/2/14 12:05"/>
        <s v="8/3/14 14:38"/>
        <s v="8/3/14 14:40"/>
        <s v="8/3/14 3:11"/>
        <s v="8/3/14 13:22"/>
        <s v="8/4/14 12:46"/>
        <s v="8/4/14 15:55"/>
        <s v="8/4/14 18:00"/>
        <s v="8/4/14 11:00"/>
        <s v="8/4/14 11:01"/>
        <s v="8/4/14 11:38"/>
        <s v="8/4/14 11:39"/>
        <s v="8/4/14 10:56"/>
        <s v="8/4/14 0:52"/>
        <s v="8/4/14 0:54"/>
        <s v="8/4/14 10:35"/>
        <s v="8/4/14 13:22"/>
        <s v="8/5/14 16:04"/>
        <s v="8/5/14 16:06"/>
        <s v="8/8/14 13:47"/>
        <s v="8/8/14 13:48"/>
        <s v="8/5/14 12:40"/>
        <s v="8/5/14 12:41"/>
        <s v="8/5/14 12:42"/>
        <s v="8/9/14 10:20"/>
        <s v="8/5/14 10:28"/>
        <s v="8/5/14 10:30"/>
        <s v="8/5/14 10:31"/>
        <s v="8/5/14 18:39"/>
        <s v="8/6/14 13:31"/>
        <s v="8/6/14 13:32"/>
        <s v="8/6/14 13:33"/>
        <s v="8/6/14 16:35"/>
        <s v="8/6/14 8:25"/>
        <s v="8/6/14 14:35"/>
        <s v="8/6/14 13:02"/>
        <s v="8/6/14 13:03"/>
        <s v="8/14/14 17:07"/>
        <s v="8/14/14 17:10"/>
        <s v="8/6/14 16:25"/>
        <s v="8/6/14 16:27"/>
        <s v="8/6/14 16:29"/>
        <s v="8/6/14 16:30"/>
        <s v="8/7/14 10:44"/>
        <s v="8/7/14 16:30"/>
        <s v="8/7/14 17:17"/>
        <s v="8/7/14 15:05"/>
        <s v="8/7/14 15:06"/>
        <s v="8/7/14 15:10"/>
        <s v="8/7/14 15:11"/>
        <s v="8/7/14 15:13"/>
        <s v="8/7/14 17:20"/>
        <s v="8/7/14 17:22"/>
        <s v="8/11/14 9:18"/>
        <s v="8/11/14 9:20"/>
        <s v="8/7/14 10:53"/>
        <s v="8/7/14 21:38"/>
        <s v="8/7/14 13:24"/>
        <s v="8/7/14 13:25"/>
        <s v="8/16/14 12:12"/>
        <s v="8/16/14 12:13"/>
        <s v="8/8/14 10:23"/>
        <s v="8/8/14 22:30"/>
        <s v="8/8/14 22:31"/>
        <s v="8/8/14 13:08"/>
        <s v="8/8/14 15:48"/>
        <s v="8/8/14 11:33"/>
        <s v="8/8/14 11:34"/>
        <s v="8/8/14 21:55"/>
        <s v="8/8/14 7:48"/>
        <s v="8/8/14 15:26"/>
        <s v="8/8/14 15:29"/>
        <s v="8/9/14 11:37"/>
        <s v="8/9/14 11:38"/>
        <s v="8/10/14 5:46"/>
        <s v="8/10/14 9:02"/>
        <s v="8/10/14 9:03"/>
        <s v="8/11/14 22:14"/>
        <s v="8/11/14 22:15"/>
        <s v="8/11/14 20:49"/>
        <s v="8/11/14 20:50"/>
        <s v="8/11/14 17:39"/>
        <s v="8/11/14 17:41"/>
        <s v="8/11/14 21:28"/>
        <s v="8/11/14 13:38"/>
        <s v="8/11/14 17:31"/>
        <s v="8/11/14 17:32"/>
        <s v="8/11/14 8:04"/>
        <s v="8/22/14 10:18"/>
        <s v="8/22/14 10:19"/>
        <s v="8/11/14 8:37"/>
        <s v="8/11/14 10:45"/>
        <s v="8/11/14 19:26"/>
        <s v="8/11/14 14:32"/>
        <s v="8/11/14 14:33"/>
        <s v="8/11/14 2:58"/>
        <s v="8/11/14 2:59"/>
        <s v="8/12/14 18:44"/>
        <s v="8/12/14 18:45"/>
        <s v="8/12/14 11:04"/>
        <s v="8/12/14 11:06"/>
        <s v="8/12/14 10:58"/>
        <s v="8/12/14 19:54"/>
        <s v="8/12/14 13:50"/>
        <s v="8/12/14 13:52"/>
        <s v="8/18/14 9:05"/>
        <s v="8/12/14 13:00"/>
        <s v="8/12/14 13:04"/>
        <s v="8/12/14 8:24"/>
        <s v="8/12/14 8:25"/>
        <s v="8/12/14 8:26"/>
        <s v="8/12/14 11:05"/>
        <s v="8/13/14 9:23"/>
        <s v="8/13/14 9:26"/>
        <s v="8/13/14 9:27"/>
        <s v="8/13/14 15:51"/>
        <s v="8/13/14 10:11"/>
        <s v="8/13/14 15:55"/>
        <s v="8/13/14 15:56"/>
        <s v="8/13/14 3:28"/>
        <s v="8/13/14 8:40"/>
        <s v="8/13/14 8:44"/>
        <s v="8/13/14 18:15"/>
        <s v="8/13/14 23:56"/>
        <s v="8/13/14 23:57"/>
        <s v="8/14/14 16:10"/>
        <s v="8/14/14 16:06"/>
        <s v="8/14/14 14:31"/>
        <s v="8/14/14 16:02"/>
        <s v="8/14/14 16:04"/>
        <s v="8/14/14 15:11"/>
        <s v="8/14/14 14:28"/>
        <s v="8/14/14 10:22"/>
        <s v="8/14/14 9:43"/>
        <s v="8/15/14 13:44"/>
        <s v="8/15/14 21:18"/>
        <s v="8/15/14 10:33"/>
        <s v="8/15/14 10:35"/>
        <s v="8/15/14 10:36"/>
        <s v="8/16/14 23:06"/>
        <s v="8/16/14 6:53"/>
        <s v="8/16/14 6:55"/>
        <s v="8/16/14 11:43"/>
        <s v="8/16/14 14:27"/>
        <s v="8/16/14 1:19"/>
        <s v="8/16/14 1:20"/>
        <s v="8/17/14 10:32"/>
        <s v="8/17/14 13:00"/>
        <s v="8/17/14 15:23"/>
        <s v="8/20/14 8:09"/>
        <s v="8/17/14 13:46"/>
        <s v="8/17/14 13:47"/>
        <s v="8/17/14 9:42"/>
        <s v="8/20/14 6:25"/>
        <s v="8/18/14 2:09"/>
        <s v="8/18/14 11:08"/>
        <s v="8/18/14 14:21"/>
        <s v="8/18/14 8:15"/>
        <s v="8/18/14 11:30"/>
        <s v="8/18/14 11:32"/>
        <s v="8/18/14 14:25"/>
        <s v="8/18/14 18:27"/>
        <s v="8/18/14 1:34"/>
        <s v="8/19/14 9:24"/>
        <s v="8/19/14 12:44"/>
        <s v="8/19/14 16:44"/>
        <s v="8/19/14 13:26"/>
        <s v="8/19/14 13:27"/>
        <s v="8/19/14 13:28"/>
        <s v="8/19/14 9:53"/>
        <s v="8/19/14 16:36"/>
        <s v="8/19/14 16:39"/>
        <s v="8/19/14 18:02"/>
        <s v="8/19/14 18:07"/>
        <s v="8/19/14 18:09"/>
        <s v="8/19/14 18:04"/>
        <s v="8/20/14 9:30"/>
        <s v="8/20/14 11:27"/>
        <s v="8/20/14 15:06"/>
        <s v="8/20/14 15:08"/>
        <s v="8/20/14 4:56"/>
        <s v="8/22/14 14:19"/>
        <s v="8/26/14 8:59"/>
        <s v="8/26/14 9:00"/>
        <s v="8/20/14 15:39"/>
        <s v="8/20/14 17:34"/>
        <s v="8/20/14 19:57"/>
        <s v="8/20/14 19:58"/>
        <s v="8/20/14 19:59"/>
        <s v="8/20/14 17:44"/>
        <s v="8/28/14 14:51"/>
        <s v="8/21/14 19:25"/>
        <s v="8/21/14 18:28"/>
        <s v="8/21/14 18:33"/>
        <s v="8/21/14 18:34"/>
        <s v="8/21/14 9:15"/>
        <s v="8/21/14 9:17"/>
        <s v="8/21/14 13:42"/>
        <s v="8/21/14 13:46"/>
        <s v="8/21/14 12:18"/>
        <s v="8/21/14 18:05"/>
        <s v="8/21/14 14:07"/>
        <s v="8/21/14 17:10"/>
        <s v="8/21/14 11:03"/>
        <s v="8/21/14 11:06"/>
        <s v="8/21/14 15:20"/>
        <s v="8/21/14 12:45"/>
        <s v="8/22/14 11:58"/>
        <s v="8/22/14 12:01"/>
        <s v="8/21/14 18:57"/>
        <s v="8/21/14 18:59"/>
        <s v="8/22/14 8:23"/>
        <s v="8/22/14 11:07"/>
        <s v="8/22/14 16:24"/>
        <s v="8/22/14 17:41"/>
        <s v="8/22/14 17:42"/>
        <s v="8/25/14 8:05"/>
        <s v="8/22/14 16:15"/>
        <s v="8/22/14 16:16"/>
        <s v="8/22/14 18:40"/>
        <s v="8/22/14 12:09"/>
        <s v="8/22/14 12:11"/>
        <s v="8/22/14 16:45"/>
        <s v="8/22/14 12:58"/>
        <s v="8/22/14 2:01"/>
        <s v="8/22/14 2:02"/>
        <s v="8/23/14 11:37"/>
        <s v="8/23/14 11:38"/>
        <s v="8/23/14 11:39"/>
        <s v="8/23/14 14:23"/>
        <s v="8/23/14 15:03"/>
        <s v="8/24/14 15:04"/>
        <s v="8/24/14 15:08"/>
        <s v="8/25/14 9:46"/>
        <s v="8/25/14 8:25"/>
        <s v="8/25/14 14:19"/>
        <s v="8/25/14 14:23"/>
        <s v="8/25/14 11:54"/>
        <s v="8/25/14 9:30"/>
        <s v="8/25/14 18:04"/>
        <s v="8/26/14 14:18"/>
        <s v="8/26/14 19:53"/>
        <s v="8/26/14 19:54"/>
        <s v="8/26/14 19:52"/>
        <s v="8/26/14 19:06"/>
        <s v="8/26/14 19:07"/>
        <s v="8/26/14 18:48"/>
        <s v="8/26/14 18:50"/>
        <s v="8/26/14 18:45"/>
        <s v="8/26/14 17:03"/>
        <s v="8/26/14 10:16"/>
        <s v="8/26/14 19:48"/>
        <s v="8/26/14 7:44"/>
        <s v="8/26/14 7:46"/>
        <s v="8/26/14 7:50"/>
        <s v="8/27/14 17:09"/>
        <s v="8/27/14 19:30"/>
        <s v="8/27/14 19:32"/>
        <s v="8/27/14 19:33"/>
        <s v="8/27/14 2:58"/>
        <s v="8/27/14 21:32"/>
        <s v="8/27/14 21:34"/>
        <s v="8/28/14 10:48"/>
        <s v="8/28/14 10:50"/>
        <s v="8/28/14 18:04"/>
        <s v="8/28/14 11:30"/>
        <s v="8/28/14 8:34"/>
        <s v="8/28/14 18:40"/>
        <s v="8/28/14 11:17"/>
        <s v="8/28/14 11:21"/>
        <s v="8/28/14 16:33"/>
        <s v="8/28/14 16:35"/>
        <s v="8/28/14 7:27"/>
        <s v="8/28/14 7:29"/>
        <s v="8/28/14 7:30"/>
        <s v="8/28/14 7:31"/>
        <s v="8/28/14 13:22"/>
        <s v="8/28/14 12:20"/>
        <s v="8/28/14 12:22"/>
        <s v="8/28/14 11:56"/>
        <s v="8/28/14 6:46"/>
        <s v="8/28/14 6:50"/>
        <s v="8/28/14 0:22"/>
        <s v="8/28/14 5:11"/>
        <s v="8/28/14 5:12"/>
        <s v="8/28/14 16:45"/>
        <s v="8/29/14 9:31"/>
        <s v="8/29/14 19:24"/>
        <s v="8/30/14 0:04"/>
        <s v="8/30/14 0:02"/>
        <s v="8/31/14 13:06"/>
        <s v="8/29/14 2:57"/>
        <s v="8/29/14 16:31"/>
        <s v="8/29/14 11:53"/>
        <s v="8/29/14 12:21"/>
        <s v="8/29/14 12:22"/>
        <s v="8/30/14 11:27"/>
        <s v="8/30/14 15:26"/>
        <s v="8/30/14 8:12"/>
        <s v="8/30/14 8:15"/>
        <s v="8/31/14 9:41"/>
        <s v="8/31/14 18:15"/>
        <s v="8/31/14 20:58"/>
        <s v="6/11/14 9:31"/>
        <s v="6/11/14 9:35"/>
        <s v="6/17/14 9:03"/>
        <s v="6/30/14 16:58"/>
        <s v="6/30/14 17:00"/>
        <s v="7/9/14 22:53"/>
        <s v="5/2/14 9:31"/>
        <s v="5/2/14 9:33"/>
        <s v="7/10/14 8:09"/>
        <s v="7/3/14 9:58"/>
        <s v="8/14/14 9:31"/>
        <s v="8/14/14 9:33"/>
        <s v="8/19/14 10:56"/>
        <s v="8/19/14 10:58"/>
        <s v="5/23/14 10:41"/>
        <s v="6/26/14 9:33"/>
        <s v="7/2/14 12:02"/>
        <s v="7/2/14 12:06"/>
        <s v="7/8/14 7:44"/>
        <s v="7/8/14 7:45"/>
        <s v="7/12/14 11:08"/>
        <s v="7/12/14 11:10"/>
        <s v="7/18/14 14:59"/>
        <s v="5/1/14 22:33"/>
        <s v="5/21/14 10:49"/>
        <s v="5/23/14 13:52"/>
        <s v="5/19/14 9:31"/>
        <s v="7/29/14 9:32"/>
        <s v="8/4/14 17:24"/>
        <s v="8/4/14 17:25"/>
        <s v="8/21/14 14:23"/>
        <s v="5/7/14 9:36"/>
        <s v="5/26/14 8:55"/>
        <s v="6/4/14 9:32"/>
        <s v="8/27/14 9:31"/>
        <s v="7/16/14 9:31"/>
        <s v="7/16/14 9:32"/>
        <s v="5/1/14 15:42"/>
        <s v="5/1/14 15:39"/>
        <s v="6/11/14 9:33"/>
        <s v="6/20/14 16:20"/>
        <s v="8/7/14 13:42"/>
        <s v="6/2/14 10:43"/>
        <s v="6/2/14 10:46"/>
        <s v="6/2/14 10:47"/>
        <s v="6/3/14 0:00"/>
        <s v="6/5/14 12:00"/>
        <s v="6/5/14 12:02"/>
        <s v="6/9/14 8:56"/>
        <s v="6/9/14 8:57"/>
        <s v="6/23/14 10:00"/>
        <s v="6/24/14 8:52"/>
        <s v="7/4/14 9:34"/>
        <s v="8/1/14 9:49"/>
        <s v="8/1/14 17:57"/>
        <s v="8/29/14 11:16"/>
        <s v="8/29/14 11:19"/>
        <s v="5/9/14 16:24"/>
        <s v="5/9/14 16:28"/>
        <s v="5/22/14 17:18"/>
        <s v="6/7/14 18:41"/>
        <s v="6/16/14 16:13"/>
        <s v="6/30/14 9:32"/>
        <s v="8/23/14 16:03"/>
        <s v="8/23/14 16:05"/>
        <s v="8/23/14 16:08"/>
        <s v="8/24/14 10:09"/>
        <s v="5/6/14 11:03"/>
        <s v="5/8/14 15:27"/>
        <s v="5/9/14 19:53"/>
        <s v="5/9/14 19:55"/>
        <s v="5/9/14 19:54"/>
        <s v="5/9/14 19:56"/>
        <s v="6/2/14 17:47"/>
        <s v="6/6/14 9:10"/>
        <s v="6/6/14 9:11"/>
        <s v="6/23/14 9:32"/>
        <s v="7/7/14 17:11"/>
        <s v="8/19/14 17:36"/>
        <s v="8/19/14 17:37"/>
        <s v="8/6/14 9:32"/>
        <s v="5/20/14 17:49"/>
        <s v="5/30/14 8:46"/>
        <s v="5/30/14 8:47"/>
        <s v="5/30/14 12:30"/>
        <s v="6/5/14 9:29"/>
        <s v="5/2/14 14:13"/>
        <s v="5/23/14 9:33"/>
        <s v="5/12/14 20:45"/>
        <s v="5/20/14 15:57"/>
        <s v="6/9/14 9:32"/>
        <s v="6/24/14 17:22"/>
        <s v="7/24/14 18:29"/>
        <s v="7/31/14 9:33"/>
        <s v="7/31/14 9:34"/>
        <s v="7/31/14 9:35"/>
        <s v="8/8/14 14:48"/>
        <s v="8/8/14 14:50"/>
        <s v="8/12/14 17:12"/>
        <s v="8/12/14 17:14"/>
        <s v="8/20/14 18:54"/>
        <s v="7/25/14 9:33"/>
        <s v="7/25/14 9:34"/>
        <s v="6/3/14 9:34"/>
        <s v="6/3/14 9:36"/>
        <s v="5/15/14 9:34"/>
        <s v="8/7/14 9:32"/>
        <s v="5/2/14 9:32"/>
        <s v="7/2/14 14:26"/>
        <s v="7/2/14 14:27"/>
        <s v="7/2/14 14:29"/>
        <s v="7/21/14 9:32"/>
        <s v="8/17/14 10:33"/>
        <s v="7/22/14 9:31"/>
        <s v="7/22/14 9:33"/>
        <s v="6/17/14 9:32"/>
        <s v="8/14/14 15:19"/>
        <s v="5/20/14 9:34"/>
        <s v="5/20/14 9:35"/>
        <s v="8/13/14 15:58"/>
        <s v="8/21/14 18:23"/>
        <s v="8/27/14 7:09"/>
        <s v="5/21/14 7:53"/>
        <s v="5/21/14 7:55"/>
        <s v="7/4/14 9:37"/>
        <s v="7/4/14 9:33"/>
        <s v="5/23/14 17:20"/>
        <s v="7/29/14 13:59"/>
        <s v="7/29/14 14:00"/>
        <s v="7/30/14 9:06"/>
        <s v="6/4/14 11:52"/>
        <s v="6/7/14 9:09"/>
        <s v="7/8/14 9:33"/>
        <s v="5/27/14 7:07"/>
        <s v="5/27/14 7:11"/>
        <s v="5/27/14 7:09"/>
        <s v="6/12/14 17:52"/>
        <s v="7/4/14 11:12"/>
        <s v="6/5/14 15:42"/>
        <s v="5/5/14 9:31"/>
        <s v="7/18/14 12:29"/>
        <s v="7/25/14 9:31"/>
        <s v="7/25/14 9:35"/>
        <s v="8/11/14 15:52"/>
        <s v="7/8/14 9:32"/>
        <s v="5/2/14 13:25"/>
        <s v="5/2/14 13:27"/>
        <s v="5/2/14 13:28"/>
        <s v="5/4/14 10:19"/>
        <s v="5/4/14 10:20"/>
        <s v="7/5/14 16:16"/>
        <s v="7/7/14 17:12"/>
        <s v="7/7/14 17:13"/>
        <s v="5/9/14 18:15"/>
        <s v="5/21/14 9:33"/>
        <s v="5/21/14 9:34"/>
        <s v="5/21/14 9:36"/>
        <s v="5/21/14 9:37"/>
        <s v="6/5/14 9:31"/>
        <s v="6/5/14 9:32"/>
        <s v="7/7/14 9:32"/>
        <s v="7/21/14 13:06"/>
        <s v="8/25/14 9:31"/>
        <s v="8/25/14 9:32"/>
        <s v="8/4/14 9:32"/>
        <s v="8/4/14 9:31"/>
        <s v="8/19/14 17:42"/>
        <s v="8/19/14 17:44"/>
        <s v="7/17/14 9:32"/>
        <s v="7/17/14 9:33"/>
        <s v="7/19/14 17:20"/>
        <s v="8/2/14 7:13"/>
        <s v="5/5/14 7:02"/>
        <s v="6/25/14 16:26"/>
        <s v="6/25/14 16:30"/>
        <s v="6/25/14 16:32"/>
        <s v="6/26/14 9:54"/>
        <s v="5/26/14 9:31"/>
        <s v="6/16/14 14:42"/>
        <s v="5/1/14 10:27"/>
        <s v="5/8/14 15:51"/>
        <s v="5/16/14 16:08"/>
        <s v="6/24/14 14:29"/>
        <s v="7/1/14 19:31"/>
        <s v="7/1/14 19:32"/>
        <s v="8/1/14 14:29"/>
        <s v="8/1/14 14:33"/>
        <s v="8/14/14 16:47"/>
        <s v="8/14/14 16:51"/>
        <s v="8/21/14 9:25"/>
        <s v="5/14/14 9:59"/>
        <s v="5/23/14 9:35"/>
        <s v="5/1/14 11:36"/>
        <s v="5/1/14 11:35"/>
        <s v="5/8/14 15:05"/>
        <s v="5/5/14 9:35"/>
        <s v="5/6/14 19:25"/>
        <s v="5/8/14 15:44"/>
        <s v="7/18/14 17:03"/>
        <s v="7/18/14 17:06"/>
        <s v="7/18/14 17:07"/>
        <s v="7/18/14 17:10"/>
        <s v="7/25/14 10:08"/>
        <s v="7/29/14 15:18"/>
        <s v="7/29/14 15:20"/>
        <s v="7/29/14 15:21"/>
        <s v="7/29/14 15:25"/>
        <s v="8/8/14 9:35"/>
        <s v="8/8/14 9:36"/>
        <s v="8/8/14 9:37"/>
        <s v="8/11/14 10:43"/>
        <s v="7/25/14 23:34"/>
        <s v="7/30/14 9:23"/>
        <s v="7/30/14 9:24"/>
        <s v="7/23/14 15:28"/>
        <s v="7/23/14 15:33"/>
        <s v="7/31/14 14:05"/>
        <s v="7/31/14 14:07"/>
        <s v="5/13/14 9:34"/>
        <s v="5/13/14 9:32"/>
        <s v="5/17/14 14:45"/>
        <s v="5/17/14 14:46"/>
        <s v="7/29/14 17:36"/>
        <s v="8/8/14 12:40"/>
        <s v="8/8/14 12:42"/>
        <s v="8/8/14 12:43"/>
        <s v="8/8/14 12:47"/>
        <s v="8/20/14 9:33"/>
        <s v="8/20/14 9:34"/>
        <s v="8/8/14 9:32"/>
        <s v="8/8/14 9:33"/>
        <s v="5/15/14 15:49"/>
        <s v="7/14/14 9:31"/>
        <s v="8/23/14 19:50"/>
        <s v="8/23/14 19:51"/>
        <s v="8/23/14 19:52"/>
        <s v="6/13/14 16:40"/>
        <s v="6/13/14 16:41"/>
        <s v="6/13/14 16:43"/>
        <s v="6/18/14 3:32"/>
        <s v="7/9/14 12:16"/>
        <s v="7/28/14 9:31"/>
        <s v="7/28/14 12:40"/>
        <s v="8/16/14 1:10"/>
        <s v="6/18/14 16:28"/>
        <s v="6/18/14 18:05"/>
        <s v="8/12/14 9:36"/>
        <s v="8/12/14 9:32"/>
        <s v="8/12/14 9:33"/>
        <s v="8/12/14 9:34"/>
        <s v="8/12/14 9:35"/>
        <s v="7/14/14 17:18"/>
        <s v="7/25/14 14:07"/>
        <s v="5/29/14 9:33"/>
        <s v="6/1/14 9:56"/>
        <s v="7/18/14 13:21"/>
        <s v="7/10/14 9:33"/>
        <s v="7/10/14 20:01"/>
        <s v="5/8/14 16:53"/>
        <s v="5/8/14 16:55"/>
        <s v="5/8/14 16:56"/>
        <s v="7/10/14 9:32"/>
        <s v="8/13/14 11:04"/>
        <s v="8/13/14 11:06"/>
        <s v="8/13/14 11:08"/>
        <s v="5/21/14 7:59"/>
        <s v="6/17/14 11:22"/>
        <s v="6/18/14 7:35"/>
        <s v="6/19/14 15:26"/>
        <s v="6/3/14 15:12"/>
        <s v="7/24/14 16:53"/>
        <s v="8/2/14 16:16"/>
        <s v="8/12/14 12:03"/>
        <s v="5/27/14 16:56"/>
        <s v="5/21/14 2:45"/>
        <s v="6/23/14 9:35"/>
        <s v="6/23/14 17:54"/>
        <s v="6/23/14 17:53"/>
        <s v="6/25/14 17:41"/>
        <s v="8/29/14 6:39"/>
        <s v="5/6/14 12:10"/>
        <s v="8/20/14 15:17"/>
        <s v="8/26/14 6:18"/>
        <s v="8/27/14 10:32"/>
        <s v="8/27/14 10:36"/>
        <s v="6/19/14 9:31"/>
        <s v="7/10/14 11:18"/>
        <s v="7/10/14 11:19"/>
        <s v="8/27/14 18:08"/>
        <s v="8/27/14 18:09"/>
        <s v="5/20/14 13:32"/>
        <s v="5/20/14 13:33"/>
        <s v="5/20/14 13:35"/>
        <s v="6/21/14 13:34"/>
        <s v="6/21/14 13:36"/>
        <s v="6/23/14 11:42"/>
        <s v="5/4/14 8:10"/>
        <s v="7/9/14 17:31"/>
        <s v="8/27/14 16:32"/>
        <s v="8/27/14 16:33"/>
        <s v="8/4/14 16:45"/>
        <s v="8/11/14 9:32"/>
        <s v="6/13/14 3:33"/>
        <s v="6/21/14 9:41"/>
        <s v="6/30/14 10:34"/>
        <s v="5/6/14 9:32"/>
        <s v="8/19/14 9:33"/>
        <s v="8/25/14 10:16"/>
        <s v="8/25/14 10:18"/>
        <s v="8/27/14 8:22"/>
        <s v="5/3/14 16:03"/>
        <s v="7/9/14 9:31"/>
        <s v="7/9/14 9:32"/>
        <s v="7/23/14 7:04"/>
        <s v="8/21/14 9:32"/>
        <s v="8/21/14 9:34"/>
        <s v="8/22/14 9:31"/>
        <s v="8/25/14 9:33"/>
        <s v="5/27/14 19:45"/>
        <s v="7/2/14 18:10"/>
        <s v="7/10/14 8:45"/>
        <s v="7/10/14 8:46"/>
        <s v="5/26/14 9:32"/>
        <s v="5/28/14 19:32"/>
        <s v="5/28/14 19:33"/>
        <s v="5/29/14 9:59"/>
        <s v="6/5/14 8:11"/>
        <s v="6/5/14 8:08"/>
        <s v="6/18/14 9:43"/>
        <s v="6/3/14 9:12"/>
        <s v="6/10/14 17:23"/>
        <s v="6/14/14 18:36"/>
        <s v="6/14/14 18:37"/>
        <s v="6/23/14 11:45"/>
        <s v="8/29/14 11:10"/>
        <s v="8/30/14 18:27"/>
        <s v="7/8/14 9:36"/>
        <s v="7/8/14 9:38"/>
        <s v="5/9/14 13:23"/>
        <s v="5/6/14 9:31"/>
        <s v="6/6/14 17:45"/>
        <s v="6/6/14 17:46"/>
        <s v="6/6/14 17:48"/>
        <s v="6/19/14 19:49"/>
        <s v="6/19/14 19:53"/>
        <s v="7/2/14 9:32"/>
        <s v="7/14/14 17:45"/>
        <s v="5/1/14 9:33"/>
        <s v="6/26/14 9:36"/>
        <s v="7/10/14 17:21"/>
        <s v="7/4/14 11:05"/>
        <s v="7/17/14 12:04"/>
        <s v="7/17/14 12:05"/>
        <s v="6/26/14 9:01"/>
        <s v="7/11/14 10:00"/>
        <s v="5/23/14 9:31"/>
        <s v="5/23/14 9:36"/>
        <s v="5/23/14 9:37"/>
        <s v="6/5/14 18:05"/>
        <s v="6/5/14 18:13"/>
        <s v="6/9/14 14:43"/>
        <s v="6/9/14 14:45"/>
        <s v="6/20/14 18:35"/>
        <s v="6/26/14 0:39"/>
        <s v="6/26/14 0:41"/>
        <s v="6/13/14 9:34"/>
        <s v="6/14/14 9:30"/>
        <s v="6/14/14 9:31"/>
        <s v="5/2/14 14:12"/>
        <s v="5/5/14 19:41"/>
        <s v="5/22/14 18:31"/>
        <s v="7/7/14 9:31"/>
        <s v="7/7/14 9:33"/>
        <s v="7/17/14 13:13"/>
        <s v="7/16/14 9:48"/>
        <s v="7/16/14 9:52"/>
        <s v="7/16/14 9:54"/>
        <s v="5/25/14 10:40"/>
        <s v="5/25/14 10:45"/>
        <s v="7/11/14 19:01"/>
        <s v="7/23/14 16:54"/>
        <s v="7/23/14 16:56"/>
        <s v="7/23/14 16:57"/>
        <s v="7/3/14 9:31"/>
        <s v="7/3/14 9:33"/>
        <s v="5/26/14 17:54"/>
        <s v="5/16/14 9:32"/>
        <s v="5/16/14 9:33"/>
        <s v="5/18/14 22:26"/>
        <s v="6/4/14 9:13"/>
        <s v="7/18/14 9:31"/>
        <s v="7/18/14 9:32"/>
        <s v="7/18/14 9:38"/>
        <s v="7/18/14 19:30"/>
        <s v="7/18/14 19:31"/>
        <s v="7/18/14 19:33"/>
        <s v="7/21/14 15:07"/>
        <s v="7/21/14 15:09"/>
        <s v="7/21/14 15:10"/>
        <s v="7/21/14 15:08"/>
        <s v="7/21/14 15:11"/>
        <s v="7/21/14 15:12"/>
        <s v="7/25/14 9:37"/>
        <s v="7/28/14 8:25"/>
        <s v="7/28/14 8:26"/>
        <s v="8/15/14 9:34"/>
        <s v="8/15/14 9:35"/>
        <s v="8/15/14 9:37"/>
        <s v="5/27/14 11:38"/>
        <s v="5/27/14 11:39"/>
        <s v="7/4/14 8:34"/>
        <s v="7/4/14 8:35"/>
        <s v="7/5/14 11:18"/>
        <s v="7/8/14 18:42"/>
        <s v="7/8/14 18:43"/>
        <s v="5/21/14 15:08"/>
        <s v="6/6/14 4:28"/>
        <s v="6/6/14 4:29"/>
        <s v="6/6/14 4:31"/>
        <s v="6/23/14 12:35"/>
        <s v="5/12/14 23:13"/>
        <s v="5/14/14 9:32"/>
        <s v="7/9/14 9:33"/>
        <s v="7/9/14 9:34"/>
        <s v="7/9/14 9:35"/>
        <s v="5/14/14 9:31"/>
        <s v="5/14/14 11:13"/>
        <s v="8/6/14 7:44"/>
        <s v="8/6/14 7:45"/>
        <s v="8/8/14 5:13"/>
        <s v="6/5/14 16:15"/>
        <s v="6/5/14 16:17"/>
        <s v="6/5/14 16:18"/>
        <s v="6/11/14 18:18"/>
        <s v="6/11/14 18:21"/>
        <s v="8/27/14 9:32"/>
        <s v="5/21/14 9:31"/>
        <s v="6/14/14 18:53"/>
        <s v="6/14/14 18:57"/>
        <s v="6/25/14 9:34"/>
        <s v="6/26/14 17:36"/>
        <s v="6/26/14 17:38"/>
        <s v="5/23/14 3:32"/>
        <s v="5/23/14 3:35"/>
        <s v="5/23/14 3:38"/>
        <s v="5/23/14 3:39"/>
        <s v="5/23/14 13:55"/>
        <s v="5/23/14 13:56"/>
        <s v="7/18/14 18:59"/>
        <s v="7/18/14 19:00"/>
        <s v="7/21/14 11:44"/>
        <s v="8/7/14 14:51"/>
        <s v="7/25/14 9:32"/>
        <s v="7/16/14 13:29"/>
        <s v="7/16/14 13:32"/>
        <s v="7/16/14 13:33"/>
        <s v="7/16/14 13:34"/>
        <s v="7/16/14 13:36"/>
        <s v="7/16/14 13:35"/>
        <s v="8/1/14 9:32"/>
        <s v="6/12/14 16:44"/>
        <s v="7/1/14 9:32"/>
        <s v="7/1/14 9:33"/>
        <s v="7/1/14 9:36"/>
        <s v="5/1/14 9:32"/>
        <s v="5/16/14 15:38"/>
        <s v="5/17/14 19:00"/>
        <s v="7/13/14 8:14"/>
        <s v="8/7/14 9:31"/>
        <s v="8/7/14 9:35"/>
        <s v="8/25/14 8:26"/>
        <s v="8/26/14 7:29"/>
        <s v="8/29/14 4:59"/>
        <s v="6/19/14 5:28"/>
        <s v="7/22/14 10:18"/>
        <s v="5/14/14 12:58"/>
        <s v="5/23/14 7:56"/>
        <s v="5/23/14 7:57"/>
        <s v="5/31/14 17:09"/>
        <s v="6/6/14 10:27"/>
        <s v="6/6/14 10:30"/>
        <s v="6/6/14 10:32"/>
        <s v="6/6/14 10:33"/>
        <s v="6/6/14 10:34"/>
        <s v="6/12/14 13:42"/>
        <s v="6/18/14 10:43"/>
        <s v="5/29/14 12:58"/>
        <s v="5/29/14 15:07"/>
        <s v="5/29/14 19:18"/>
        <s v="5/29/14 19:21"/>
        <s v="8/18/14 16:05"/>
        <s v="8/18/14 16:09"/>
        <s v="8/22/14 10:26"/>
        <s v="5/1/14 14:27"/>
        <s v="7/25/14 9:36"/>
        <s v="6/2/14 13:45"/>
        <s v="8/6/14 10:13"/>
        <s v="8/6/14 10:55"/>
        <s v="8/6/14 10:59"/>
        <s v="7/23/14 9:32"/>
        <s v="8/8/14 10:07"/>
        <s v="8/8/14 10:08"/>
        <s v="5/29/14 8:32"/>
        <s v="6/26/14 9:00"/>
        <s v="6/17/14 14:21"/>
        <s v="6/21/14 12:22"/>
        <s v="6/21/14 12:23"/>
        <s v="5/12/14 9:31"/>
        <s v="7/31/14 10:09"/>
        <s v="8/23/14 17:36"/>
        <s v="8/27/14 8:17"/>
        <s v="8/27/14 8:18"/>
        <s v="5/29/14 9:36"/>
        <s v="6/7/14 15:52"/>
        <s v="7/16/14 15:30"/>
        <s v="7/17/14 18:11"/>
        <s v="5/27/14 9:33"/>
        <s v="5/31/14 13:52"/>
        <s v="6/13/14 16:49"/>
        <s v="6/17/14 11:41"/>
        <s v="6/17/14 11:42"/>
        <s v="6/20/14 13:27"/>
        <s v="6/28/14 14:21"/>
        <s v="7/15/14 9:31"/>
        <s v="7/15/14 9:39"/>
        <s v="7/10/14 10:29"/>
        <s v="7/30/14 12:11"/>
        <s v="7/30/14 12:12"/>
        <s v="8/19/14 9:04"/>
        <s v="8/25/14 10:29"/>
        <s v="8/25/14 10:30"/>
        <s v="6/12/14 14:15"/>
        <s v="5/7/14 9:33"/>
        <s v="5/14/14 7:27"/>
        <s v="7/30/14 18:15"/>
        <s v="7/30/14 18:16"/>
        <s v="7/30/14 18:17"/>
        <s v="7/30/14 18:19"/>
        <s v="8/5/14 13:52"/>
        <s v="6/12/14 9:32"/>
        <s v="6/20/14 8:06"/>
        <s v="6/20/14 8:08"/>
        <s v="6/20/14 8:13"/>
        <s v="7/18/14 16:36"/>
        <s v="7/18/14 16:38"/>
        <s v="7/30/14 18:27"/>
        <s v="7/30/14 18:28"/>
        <s v="8/29/14 9:33"/>
        <s v="8/30/14 10:25"/>
        <s v="5/13/14 11:17"/>
        <s v="5/13/14 11:15"/>
        <s v="5/13/14 17:09"/>
        <s v="5/5/14 14:01"/>
        <s v="8/13/14 7:44"/>
        <s v="6/5/14 11:11"/>
        <s v="6/5/14 11:14"/>
        <s v="6/9/14 13:30"/>
        <s v="6/9/14 13:32"/>
        <s v="6/15/14 8:31"/>
        <s v="6/15/14 8:32"/>
        <s v="6/13/14 14:57"/>
        <s v="6/13/14 14:58"/>
        <s v="6/24/14 15:50"/>
        <s v="5/15/14 11:55"/>
        <s v="6/27/14 17:55"/>
        <s v="7/16/14 19:57"/>
        <s v="7/17/14 12:28"/>
        <s v="6/4/14 9:33"/>
        <s v="6/4/14 9:35"/>
        <s v="6/4/14 9:36"/>
        <s v="6/18/14 9:32"/>
        <s v="6/18/14 16:22"/>
        <s v="7/21/14 8:37"/>
        <s v="7/24/14 16:18"/>
        <s v="8/15/14 20:10"/>
        <s v="7/2/14 9:36"/>
        <s v="7/23/14 9:31"/>
        <s v="7/23/14 9:35"/>
        <s v="8/8/14 13:02"/>
        <s v="8/8/14 13:06"/>
        <s v="8/29/14 13:02"/>
        <s v="8/29/14 13:03"/>
        <s v="8/29/14 13:04"/>
        <s v="6/12/14 9:31"/>
        <s v="6/12/14 9:34"/>
        <s v="6/12/14 10:45"/>
        <s v="6/12/14 10:48"/>
        <s v="6/17/14 10:54"/>
        <s v="6/17/14 10:58"/>
        <s v="7/1/14 10:40"/>
        <s v="8/6/14 21:29"/>
        <s v="8/6/14 21:30"/>
        <s v="8/6/14 21:33"/>
        <s v="7/9/14 15:02"/>
        <s v="7/8/14 14:05"/>
        <s v="5/8/14 9:32"/>
        <s v="5/26/14 8:38"/>
        <s v="6/12/14 16:36"/>
        <s v="6/12/14 16:37"/>
        <s v="7/31/14 13:16"/>
        <s v="7/28/14 15:35"/>
        <s v="7/28/14 9:33"/>
        <s v="5/27/14 19:16"/>
        <s v="5/27/14 19:17"/>
        <s v="5/20/14 9:32"/>
        <s v="5/20/14 9:33"/>
        <s v="6/10/14 9:31"/>
        <s v="5/7/14 9:31"/>
        <s v="7/17/14 11:32"/>
        <s v="7/28/14 9:59"/>
        <s v="8/14/14 19:50"/>
        <s v="8/15/14 5:42"/>
        <s v="8/15/14 5:43"/>
        <s v="8/20/14 12:45"/>
        <s v="8/31/14 16:34"/>
        <s v="5/1/14 9:31"/>
        <s v="8/19/14 16:13"/>
        <s v="8/22/14 15:00"/>
        <s v="8/22/14 15:01"/>
        <s v="8/22/14 15:04"/>
        <s v="8/22/14 15:05"/>
        <s v="8/22/14 15:06"/>
        <s v="8/22/14 15:07"/>
        <s v="8/12/14 8:28"/>
        <s v="8/20/14 13:11"/>
        <s v="8/19/14 2:37"/>
        <s v="8/19/14 2:40"/>
        <s v="8/19/14 7:41"/>
        <s v="7/1/14 9:31"/>
        <s v="5/17/14 15:12"/>
        <s v="7/30/14 9:31"/>
        <s v="6/19/14 9:33"/>
        <s v="8/7/14 17:24"/>
        <s v="8/7/14 17:21"/>
        <s v="7/10/14 9:31"/>
        <s v="7/17/14 9:31"/>
        <s v="7/22/14 18:34"/>
        <s v="7/22/14 18:38"/>
        <s v="8/2/14 1:24"/>
        <s v="6/5/14 11:39"/>
        <s v="6/27/14 9:31"/>
        <s v="6/27/14 9:38"/>
        <s v="7/8/14 14:50"/>
        <s v="7/4/14 19:06"/>
        <s v="7/7/14 16:39"/>
        <s v="7/7/14 16:38"/>
        <s v="7/28/14 8:33"/>
        <s v="7/28/14 8:35"/>
        <s v="7/28/14 8:36"/>
        <s v="7/28/14 8:37"/>
        <s v="5/28/14 12:01"/>
        <s v="7/25/14 10:07"/>
        <s v="7/18/14 18:53"/>
        <s v="7/29/14 14:37"/>
        <s v="7/3/14 19:28"/>
        <s v="7/3/14 19:30"/>
        <s v="7/21/14 9:34"/>
        <s v="7/7/14 14:54"/>
        <s v="7/7/14 14:55"/>
        <s v="7/14/14 9:32"/>
        <s v="5/10/14 17:10"/>
        <s v="5/10/14 17:09"/>
        <s v="5/16/14 7:24"/>
        <s v="5/16/14 7:25"/>
        <s v="5/16/14 7:29"/>
        <s v="7/9/14 10:10"/>
        <s v="7/16/14 9:09"/>
        <s v="7/16/14 17:59"/>
        <s v="7/22/14 9:34"/>
        <s v="5/1/14 19:52"/>
        <s v="5/6/14 12:26"/>
        <s v="5/22/14 14:40"/>
        <s v="5/22/14 14:39"/>
        <s v="5/27/14 13:27"/>
        <s v="5/30/14 19:54"/>
        <s v="6/5/14 19:05"/>
        <s v="6/11/14 9:09"/>
        <s v="6/27/14 14:13"/>
        <s v="6/27/14 14:16"/>
        <s v="7/4/14 18:57"/>
        <s v="8/14/14 9:34"/>
        <s v="8/14/14 9:36"/>
        <s v="8/14/14 9:39"/>
        <s v="8/22/14 15:46"/>
        <s v="8/22/14 15:47"/>
        <s v="8/7/14 9:34"/>
        <s v="8/7/14 9:33"/>
        <s v="8/8/14 11:58"/>
        <s v="8/8/14 12:05"/>
        <s v="5/9/14 16:34"/>
        <s v="5/28/14 10:43"/>
        <s v="5/29/14 12:54"/>
        <s v="5/29/14 12:57"/>
        <s v="5/30/14 9:40"/>
        <s v="5/30/14 9:31"/>
        <s v="6/3/14 10:49"/>
        <s v="6/3/14 10:51"/>
        <s v="6/27/14 9:32"/>
        <s v="6/27/14 9:35"/>
        <s v="6/27/14 9:37"/>
        <s v="6/27/14 9:33"/>
        <s v="7/1/14 18:52"/>
        <s v="7/4/14 18:07"/>
        <s v="7/4/14 18:08"/>
        <s v="7/11/14 17:13"/>
        <s v="7/11/14 17:15"/>
        <s v="7/11/14 17:16"/>
        <s v="7/11/14 17:19"/>
        <s v="7/11/14 17:21"/>
        <s v="7/16/14 18:24"/>
        <s v="7/17/14 21:06"/>
        <s v="7/17/14 21:07"/>
        <s v="8/1/14 9:36"/>
        <s v="8/3/14 13:33"/>
        <s v="8/4/14 13:24"/>
        <s v="8/5/14 10:14"/>
        <s v="8/7/14 16:19"/>
        <s v="8/11/14 17:03"/>
        <s v="8/11/14 17:04"/>
        <s v="8/21/14 8:36"/>
        <s v="5/6/14 9:58"/>
        <s v="5/6/14 10:01"/>
        <s v="5/10/14 19:01"/>
        <s v="5/10/14 19:03"/>
        <s v="5/12/14 10:52"/>
        <s v="5/12/14 10:53"/>
        <s v="5/16/14 6:57"/>
        <s v="5/17/14 16:39"/>
        <s v="7/16/14 12:18"/>
        <s v="7/16/14 12:19"/>
        <s v="7/26/14 15:46"/>
        <s v="7/26/14 15:49"/>
        <s v="8/5/14 13:54"/>
        <s v="8/5/14 13:57"/>
        <s v="8/29/14 9:32"/>
        <s v="5/7/14 12:18"/>
        <s v="8/1/14 17:54"/>
        <s v="8/1/14 17:55"/>
        <s v="5/6/14 9:33"/>
        <s v="5/6/14 9:35"/>
        <s v="5/16/14 9:27"/>
        <s v="6/5/14 16:25"/>
        <s v="6/5/14 16:28"/>
        <s v="6/5/14 16:29"/>
        <s v="6/6/14 23:05"/>
        <s v="6/6/14 23:08"/>
        <s v="5/30/14 17:36"/>
        <s v="5/30/14 17:39"/>
        <s v="5/30/14 17:41"/>
        <s v="6/7/14 8:56"/>
        <s v="7/11/14 13:04"/>
        <s v="5/14/14 16:34"/>
        <s v="5/13/14 9:31"/>
        <s v="5/13/14 9:36"/>
        <s v="6/24/14 9:31"/>
        <s v="6/4/14 12:52"/>
        <s v="5/1/14 17:06"/>
        <s v="5/6/14 9:05"/>
        <s v="7/30/14 9:36"/>
        <s v="7/31/14 8:18"/>
        <s v="7/31/14 8:19"/>
        <s v="7/31/14 8:21"/>
        <s v="8/7/14 23:43"/>
        <s v="8/7/14 23:44"/>
        <s v="8/27/14 14:23"/>
        <s v="8/21/14 9:31"/>
        <s v="7/24/14 9:31"/>
        <s v="5/23/14 7:24"/>
        <s v="5/23/14 7:25"/>
        <s v="5/23/14 7:30"/>
        <s v="8/11/14 18:30"/>
        <s v="6/25/14 15:00"/>
        <s v="7/28/14 1:45"/>
        <s v="8/2/14 19:44"/>
        <s v="8/2/14 19:45"/>
        <s v="8/2/14 19:46"/>
        <s v="8/5/14 16:13"/>
        <s v="5/30/14 9:32"/>
        <s v="6/6/14 11:42"/>
        <s v="6/6/14 11:43"/>
        <s v="8/1/14 9:31"/>
        <s v="8/1/14 9:33"/>
        <s v="8/1/14 9:38"/>
        <s v="8/5/14 9:42"/>
        <s v="8/8/14 12:28"/>
        <s v="8/11/14 18:58"/>
        <s v="8/21/14 14:11"/>
        <s v="8/29/14 9:34"/>
        <s v="7/11/14 11:49"/>
        <s v="8/8/14 9:31"/>
        <s v="6/2/14 9:31"/>
        <s v="6/5/14 18:40"/>
        <s v="6/5/14 18:41"/>
        <s v="6/5/14 18:42"/>
        <s v="6/6/14 18:14"/>
        <s v="8/26/14 17:02"/>
        <s v="8/26/14 17:04"/>
        <s v="8/26/14 17:05"/>
        <s v="8/26/14 17:07"/>
        <s v="5/15/14 17:33"/>
        <s v="5/15/14 17:35"/>
        <s v="5/15/14 17:37"/>
        <s v="5/12/14 15:59"/>
        <s v="7/14/14 9:33"/>
        <s v="6/24/14 9:33"/>
        <s v="5/14/14 13:47"/>
        <s v="5/14/14 13:51"/>
        <s v="5/19/14 7:14"/>
        <s v="5/8/14 10:10"/>
        <s v="5/16/14 13:11"/>
        <s v="5/16/14 13:13"/>
        <s v="5/16/14 13:14"/>
        <s v="5/16/14 13:15"/>
        <s v="5/19/14 12:03"/>
        <s v="8/6/14 9:33"/>
        <s v="8/6/14 9:34"/>
        <s v="8/6/14 9:35"/>
        <s v="8/6/14 9:36"/>
        <s v="5/28/14 12:17"/>
        <s v="7/15/14 17:45"/>
        <s v="7/30/14 13:58"/>
        <s v="7/30/14 14:00"/>
        <s v="5/19/14 9:32"/>
        <s v="6/16/14 9:31"/>
        <s v="6/16/14 9:32"/>
        <s v="8/4/14 9:35"/>
        <s v="7/23/14 14:31"/>
        <s v="5/10/14 2:50"/>
        <s v="5/8/14 13:46"/>
        <s v="5/8/14 13:47"/>
        <s v="5/8/14 13:49"/>
        <s v="5/9/14 10:56"/>
        <s v="5/9/14 10:58"/>
        <s v="5/2/14 19:30"/>
        <s v="5/2/14 19:32"/>
        <s v="6/3/14 9:33"/>
        <s v="6/5/14 6:44"/>
        <s v="6/16/14 10:02"/>
        <s v="6/24/14 17:58"/>
        <s v="7/8/14 7:42"/>
        <s v="7/15/14 9:33"/>
        <s v="7/15/14 9:36"/>
        <s v="7/23/14 11:24"/>
        <s v="5/9/14 17:23"/>
        <s v="7/18/14 16:46"/>
        <s v="8/5/14 3:31"/>
        <s v="8/5/14 3:32"/>
        <s v="8/5/14 8:49"/>
        <s v="8/5/14 8:50"/>
        <s v="8/5/14 8:51"/>
        <s v="8/5/14 9:37"/>
        <s v="5/24/14 15:00"/>
        <s v="5/24/14 15:01"/>
        <s v="5/24/14 15:03"/>
        <s v="5/24/14 15:02"/>
        <s v="5/28/14 18:10"/>
        <s v="5/29/14 17:41"/>
        <s v="5/29/14 17:42"/>
        <s v="6/3/14 14:46"/>
        <s v="5/28/14 13:40"/>
        <s v="5/28/14 9:32"/>
        <s v="5/28/14 9:35"/>
        <s v="5/29/14 14:41"/>
        <s v="5/30/14 12:26"/>
        <s v="6/11/14 9:34"/>
        <s v="7/2/14 9:31"/>
        <s v="7/2/14 9:33"/>
        <s v="7/16/14 9:33"/>
        <s v="7/16/14 9:34"/>
        <s v="7/30/14 18:53"/>
        <s v="5/9/14 9:31"/>
        <s v="5/9/14 9:32"/>
        <s v="7/7/14 10:12"/>
        <s v="8/15/14 9:31"/>
        <s v="8/15/14 9:36"/>
        <s v="8/19/14 19:49"/>
        <s v="8/19/14 19:51"/>
        <s v="8/21/14 14:15"/>
        <s v="5/21/14 15:51"/>
        <s v="5/22/14 9:48"/>
        <s v="5/6/14 18:33"/>
        <s v="5/6/14 18:34"/>
        <s v="5/6/14 18:35"/>
        <s v="5/9/14 12:49"/>
        <s v="5/11/14 16:24"/>
        <s v="5/11/14 16:26"/>
        <s v="5/15/14 14:29"/>
        <s v="5/21/14 23:55"/>
        <s v="5/21/14 23:56"/>
        <s v="5/28/14 7:03"/>
        <s v="5/28/14 7:07"/>
        <s v="8/12/14 17:15"/>
        <s v="8/15/14 15:11"/>
        <s v="6/30/14 9:31"/>
        <s v="6/30/14 9:33"/>
        <s v="6/30/14 9:36"/>
        <s v="6/30/14 9:37"/>
        <s v="6/30/14 9:38"/>
        <s v="7/10/14 15:56"/>
        <s v="7/10/14 15:57"/>
        <s v="7/10/14 15:59"/>
        <s v="7/16/14 18:25"/>
        <s v="8/15/14 17:16"/>
        <s v="6/9/14 9:33"/>
        <s v="7/18/14 19:47"/>
        <s v="8/3/14 12:57"/>
        <s v="6/18/14 18:38"/>
        <s v="6/18/14 18:41"/>
        <s v="6/19/14 13:30"/>
        <s v="6/19/14 13:33"/>
        <s v="6/23/14 15:22"/>
        <s v="6/23/14 15:21"/>
        <s v="6/27/14 16:52"/>
        <s v="6/27/14 16:54"/>
        <s v="6/27/14 16:55"/>
        <s v="6/27/14 17:01"/>
        <s v="7/18/14 15:33"/>
        <s v="7/18/14 15:35"/>
        <s v="7/29/14 8:17"/>
        <s v="5/20/14 5:06"/>
        <s v="5/20/14 9:31"/>
        <s v="7/26/14 9:53"/>
        <s v="7/27/14 18:24"/>
        <s v="7/24/14 11:51"/>
        <s v="7/28/14 9:50"/>
        <s v="7/28/14 9:51"/>
        <s v="7/28/14 9:53"/>
        <s v="7/29/14 9:35"/>
        <s v="8/1/14 15:10"/>
        <s v="5/14/14 9:36"/>
        <s v="5/14/14 9:38"/>
        <s v="5/23/14 16:43"/>
        <s v="5/23/14 16:45"/>
        <s v="5/23/14 16:46"/>
        <s v="5/25/14 17:41"/>
        <s v="5/25/14 17:42"/>
        <s v="5/25/14 17:43"/>
        <s v="5/26/14 10:58"/>
        <s v="5/29/14 14:23"/>
        <s v="5/29/14 14:27"/>
        <s v="5/29/14 14:28"/>
        <s v="6/2/14 9:42"/>
        <s v="6/3/14 7:54"/>
        <s v="6/4/14 0:20"/>
        <s v="6/4/14 0:22"/>
        <s v="8/6/14 9:31"/>
        <s v="8/7/14 10:31"/>
        <s v="8/7/14 10:35"/>
        <s v="8/29/14 18:25"/>
        <s v="8/22/14 9:32"/>
        <s v="5/14/14 7:04"/>
        <s v="5/16/14 9:31"/>
        <s v="7/14/14 19:21"/>
        <s v="5/25/14 17:56"/>
        <s v="7/8/14 15:36"/>
        <s v="7/8/14 15:38"/>
        <s v="7/22/14 11:39"/>
        <s v="7/22/14 11:42"/>
        <s v="7/22/14 11:43"/>
        <s v="8/7/14 2:33"/>
        <s v="8/7/14 2:34"/>
        <s v="5/7/14 10:45"/>
        <s v="5/6/14 8:10"/>
        <s v="5/14/14 9:08"/>
        <s v="7/18/14 8:44"/>
        <s v="5/6/14 15:49"/>
        <s v="5/6/14 15:53"/>
        <s v="5/8/14 8:26"/>
        <s v="5/8/14 8:27"/>
        <s v="7/14/14 9:35"/>
        <s v="7/26/14 16:51"/>
        <s v="7/26/14 16:54"/>
        <s v="6/26/14 7:13"/>
        <s v="6/26/14 7:17"/>
        <s v="5/28/14 8:44"/>
        <s v="5/30/14 8:49"/>
        <s v="5/30/14 8:50"/>
        <s v="5/30/14 8:51"/>
        <s v="5/30/14 8:53"/>
        <s v="6/25/14 12:31"/>
        <s v="5/13/14 9:51"/>
        <s v="5/8/14 16:58"/>
        <s v="5/16/14 10:31"/>
        <s v="5/16/14 14:07"/>
        <s v="7/21/14 13:51"/>
        <s v="7/21/14 13:54"/>
        <s v="7/22/14 22:39"/>
        <s v="8/13/14 9:31"/>
        <s v="8/17/14 13:14"/>
        <s v="8/24/14 18:59"/>
        <s v="8/27/14 23:41"/>
        <s v="8/27/14 23:45"/>
        <s v="7/10/14 9:35"/>
        <s v="8/27/14 10:26"/>
        <s v="5/2/14 13:39"/>
        <s v="6/9/14 11:59"/>
        <s v="5/13/14 14:11"/>
        <s v="5/13/14 14:13"/>
        <s v="5/22/14 9:08"/>
        <s v="5/22/14 9:10"/>
        <s v="5/22/14 9:15"/>
        <s v="7/29/14 9:33"/>
        <s v="7/29/14 9:36"/>
        <s v="8/8/14 11:55"/>
        <s v="8/9/14 10:18"/>
        <s v="8/9/14 10:16"/>
        <s v="6/10/14 7:06"/>
        <s v="6/2/14 7:56"/>
        <s v="6/9/14 14:06"/>
        <s v="5/1/14 18:40"/>
        <s v="5/1/14 18:41"/>
        <s v="5/1/14 18:44"/>
        <s v="5/6/14 7:45"/>
        <s v="5/6/14 7:46"/>
        <s v="5/7/14 7:14"/>
        <s v="5/7/14 7:15"/>
        <s v="5/7/14 7:17"/>
        <s v="6/19/14 9:35"/>
        <s v="7/1/14 12:18"/>
        <s v="7/1/14 12:19"/>
        <s v="7/7/14 18:39"/>
        <s v="8/6/14 17:10"/>
        <s v="8/7/14 19:22"/>
        <s v="5/3/14 15:47"/>
        <s v="5/3/14 15:51"/>
        <s v="5/10/14 10:07"/>
        <s v="5/19/14 8:15"/>
        <s v="6/5/14 12:19"/>
        <s v="7/31/14 20:05"/>
        <s v="8/20/14 18:00"/>
        <s v="8/20/14 18:03"/>
        <s v="5/2/14 7:01"/>
        <s v="5/20/14 18:34"/>
        <s v="5/20/14 18:33"/>
        <s v="5/20/14 18:35"/>
        <s v="7/7/14 7:31"/>
        <s v="7/7/14 17:19"/>
        <s v="7/7/14 17:21"/>
        <s v="7/14/14 16:22"/>
        <s v="5/10/14 16:12"/>
        <s v="5/10/14 16:16"/>
        <s v="5/30/14 19:14"/>
        <s v="5/30/14 19:15"/>
        <s v="5/30/14 19:16"/>
        <s v="6/19/14 17:03"/>
        <s v="6/19/14 17:04"/>
        <s v="6/19/14 17:06"/>
        <s v="5/22/14 15:58"/>
        <s v="7/24/14 10:11"/>
        <s v="7/17/14 13:42"/>
        <s v="6/4/14 9:34"/>
        <s v="8/29/14 10:47"/>
        <s v="8/29/14 10:48"/>
        <s v="8/29/14 10:51"/>
        <s v="7/10/14 13:47"/>
        <s v="7/11/14 17:56"/>
        <s v="6/6/14 9:32"/>
        <s v="6/9/14 14:09"/>
        <s v="5/9/14 8:01"/>
        <s v="5/9/14 8:03"/>
        <s v="5/9/14 8:04"/>
        <s v="5/9/14 8:05"/>
        <s v="6/30/14 13:01"/>
        <s v="6/30/14 13:02"/>
        <s v="5/31/14 8:28"/>
        <s v="5/31/14 8:29"/>
        <s v="6/9/14 9:31"/>
        <s v="8/5/14 8:27"/>
        <s v="8/5/14 8:28"/>
        <s v="8/20/14 8:35"/>
        <s v="8/20/14 8:36"/>
        <s v="7/8/14 9:34"/>
        <s v="7/8/14 9:35"/>
        <s v="7/8/14 9:37"/>
        <s v="7/17/14 9:02"/>
        <s v="7/17/14 9:04"/>
        <s v="7/17/14 9:05"/>
        <s v="7/17/14 9:08"/>
        <s v="5/28/14 14:05"/>
        <s v="5/28/14 14:06"/>
        <s v="5/28/14 14:08"/>
        <s v="5/23/14 19:52"/>
        <s v="5/29/14 9:04"/>
        <s v="6/26/14 17:20"/>
        <s v="7/6/14 12:57"/>
        <s v="7/6/14 12:59"/>
        <s v="8/11/14 10:27"/>
        <s v="8/11/14 10:28"/>
        <s v="6/20/14 9:35"/>
        <s v="6/24/14 19:44"/>
        <s v="6/24/14 19:45"/>
        <s v="8/1/14 9:34"/>
        <s v="8/6/14 14:23"/>
        <s v="8/6/14 14:25"/>
        <s v="8/6/14 14:26"/>
        <s v="8/18/14 14:10"/>
        <s v="8/18/14 14:11"/>
        <s v="8/16/14 18:36"/>
        <s v="8/19/14 18:21"/>
        <s v="8/29/14 14:54"/>
        <s v="8/30/14 19:33"/>
        <s v="8/30/14 19:34"/>
        <s v="7/11/14 15:53"/>
        <s v="7/17/14 12:19"/>
        <s v="8/22/14 9:48"/>
        <s v="8/22/14 9:49"/>
        <s v="6/25/14 16:23"/>
        <s v="6/25/14 16:24"/>
        <s v="8/11/14 9:11"/>
        <s v="8/11/14 9:14"/>
        <s v="8/22/14 15:31"/>
        <s v="8/27/14 15:14"/>
        <s v="8/27/14 18:32"/>
        <s v="5/21/14 18:43"/>
        <s v="8/5/14 9:34"/>
        <s v="5/6/14 13:18"/>
        <s v="6/3/14 9:35"/>
        <s v="8/19/14 9:31"/>
        <s v="8/19/14 9:35"/>
        <s v="8/19/14 9:36"/>
        <s v="7/18/14 15:38"/>
        <s v="7/18/14 15:39"/>
        <s v="7/18/14 15:40"/>
        <s v="7/23/14 9:18"/>
        <s v="5/13/14 10:13"/>
        <s v="5/20/14 10:53"/>
        <s v="6/13/14 9:32"/>
        <s v="6/13/14 9:33"/>
        <s v="6/17/14 14:45"/>
        <s v="6/17/14 14:47"/>
        <s v="6/19/14 15:17"/>
        <s v="6/23/14 18:09"/>
        <s v="6/23/14 18:12"/>
        <s v="7/1/14 10:26"/>
        <s v="7/15/14 18:12"/>
        <s v="7/15/14 18:13"/>
        <s v="8/13/14 10:48"/>
        <s v="7/29/14 9:31"/>
        <s v="6/18/14 5:03"/>
        <s v="5/28/14 15:00"/>
        <s v="6/17/14 9:31"/>
        <s v="8/13/14 15:10"/>
        <s v="8/14/14 11:07"/>
        <s v="8/19/14 13:36"/>
        <s v="6/25/14 9:13"/>
        <s v="6/25/14 9:16"/>
        <s v="6/25/14 9:17"/>
        <s v="5/6/14 9:36"/>
        <s v="5/8/14 10:08"/>
        <s v="5/15/14 1:52"/>
        <s v="5/15/14 1:54"/>
        <s v="5/27/14 10:02"/>
        <s v="5/27/14 10:03"/>
        <s v="8/7/14 19:12"/>
        <s v="8/16/14 7:10"/>
        <s v="5/3/14 11:49"/>
        <s v="5/3/14 11:54"/>
        <s v="5/7/14 18:15"/>
        <s v="5/15/14 13:21"/>
        <s v="5/23/14 16:10"/>
        <s v="5/23/14 16:11"/>
        <s v="5/23/14 16:12"/>
        <s v="5/31/14 4:37"/>
        <s v="5/31/14 4:38"/>
        <s v="7/24/14 9:33"/>
        <s v="7/30/14 13:22"/>
        <s v="7/31/14 6:53"/>
        <s v="6/26/14 9:32"/>
        <s v="7/31/14 9:32"/>
        <s v="8/4/14 14:44"/>
        <s v="8/19/14 10:25"/>
        <s v="5/15/14 12:44"/>
        <s v="5/27/14 20:10"/>
        <s v="6/6/14 4:40"/>
        <s v="6/2/14 9:34"/>
        <s v="5/6/14 17:34"/>
        <s v="5/21/14 4:48"/>
        <s v="6/4/14 9:26"/>
        <s v="6/4/14 9:28"/>
        <s v="6/4/14 12:22"/>
        <s v="7/14/14 16:37"/>
        <s v="5/29/14 17:32"/>
        <s v="5/5/14 3:02"/>
        <s v="5/9/14 9:38"/>
        <s v="7/1/14 19:45"/>
        <s v="7/4/14 9:24"/>
        <s v="7/16/14 17:58"/>
        <s v="7/24/14 8:29"/>
        <s v="7/26/14 19:29"/>
        <s v="7/26/14 19:32"/>
        <s v="6/25/14 9:31"/>
        <s v="6/25/14 9:33"/>
        <s v="6/25/14 9:32"/>
        <s v="7/2/14 17:20"/>
        <s v="7/3/14 21:49"/>
        <s v="7/9/14 13:50"/>
        <s v="7/9/14 13:51"/>
        <s v="7/18/14 12:23"/>
        <s v="6/27/14 17:26"/>
        <s v="6/27/14 17:29"/>
        <s v="8/28/14 9:31"/>
        <s v="8/28/14 9:40"/>
        <s v="8/28/14 13:43"/>
        <s v="8/29/14 14:53"/>
        <s v="8/29/14 14:56"/>
        <s v="7/28/14 19:13"/>
        <s v="7/28/14 19:14"/>
        <s v="6/22/14 10:15"/>
        <s v="6/22/14 10:13"/>
        <s v="6/22/14 10:14"/>
        <s v="6/11/14 7:53"/>
        <s v="5/15/14 17:34"/>
        <s v="5/26/14 8:10"/>
        <s v="5/26/14 8:13"/>
        <s v="6/14/14 17:46"/>
        <s v="7/15/14 14:14"/>
        <s v="8/26/14 9:32"/>
        <s v="7/1/14 9:35"/>
        <s v="7/22/14 18:40"/>
        <s v="7/8/14 14:23"/>
        <s v="5/29/14 9:31"/>
        <s v="5/29/14 9:32"/>
        <s v="7/28/14 12:14"/>
        <s v="7/28/14 12:19"/>
        <s v="7/28/14 12:20"/>
        <s v="7/29/14 5:57"/>
        <s v="7/31/14 19:44"/>
        <s v="7/31/14 19:46"/>
        <s v="5/23/14 15:13"/>
        <s v="6/13/14 7:48"/>
        <s v="6/13/14 18:25"/>
        <s v="6/20/14 14:15"/>
        <s v="6/20/14 14:17"/>
        <s v="6/25/14 13:40"/>
        <s v="6/25/14 13:39"/>
        <s v="6/2/14 18:05"/>
        <s v="6/2/14 18:10"/>
        <s v="6/2/14 18:11"/>
        <s v="6/3/14 11:29"/>
        <s v="6/3/14 11:30"/>
        <s v="7/28/14 13:29"/>
        <s v="7/28/14 13:30"/>
        <s v="7/28/14 13:28"/>
        <s v="8/1/14 22:05"/>
        <s v="8/1/14 22:07"/>
        <s v="7/21/14 9:35"/>
        <s v="7/25/14 9:39"/>
        <s v="7/28/14 14:50"/>
        <s v="7/28/14 14:52"/>
        <s v="7/28/14 14:54"/>
        <s v="7/30/14 9:27"/>
        <s v="7/30/14 9:28"/>
        <s v="7/31/14 15:39"/>
        <s v="7/31/14 15:40"/>
        <s v="7/31/14 15:45"/>
        <s v="8/4/14 14:56"/>
        <s v="8/5/14 13:14"/>
        <s v="8/5/14 13:15"/>
        <s v="8/5/14 13:16"/>
        <s v="8/6/14 17:46"/>
        <s v="8/6/14 17:47"/>
        <s v="8/14/14 13:21"/>
        <s v="5/8/14 13:34"/>
        <s v="5/30/14 17:43"/>
        <s v="6/11/14 8:27"/>
        <s v="6/15/14 13:08"/>
        <s v="6/15/14 13:09"/>
        <s v="6/16/14 12:34"/>
        <s v="8/12/14 5:16"/>
        <s v="5/1/14 12:04"/>
        <s v="5/1/14 12:05"/>
        <s v="5/20/14 18:26"/>
        <s v="5/21/14 9:05"/>
        <s v="5/31/14 13:49"/>
        <s v="5/31/14 13:50"/>
        <s v="5/31/14 13:51"/>
        <s v="8/5/14 12:52"/>
        <s v="8/6/14 18:36"/>
        <s v="8/6/14 18:39"/>
        <s v="8/7/14 10:58"/>
        <s v="6/10/14 9:33"/>
        <s v="6/23/14 14:19"/>
        <s v="6/23/14 14:21"/>
        <s v="6/10/14 9:32"/>
        <s v="6/11/14 14:42"/>
        <s v="6/11/14 14:44"/>
        <s v="6/12/14 15:01"/>
        <s v="6/12/14 15:05"/>
        <s v="6/12/14 15:08"/>
        <s v="6/18/14 18:52"/>
        <s v="6/19/14 11:55"/>
        <s v="6/20/14 1:11"/>
        <s v="6/20/14 1:13"/>
        <s v="6/23/14 15:27"/>
        <s v="6/27/14 10:54"/>
        <s v="6/29/14 9:42"/>
        <s v="6/29/14 9:43"/>
        <s v="6/29/14 9:47"/>
        <s v="6/29/14 9:48"/>
        <s v="7/3/14 9:06"/>
        <s v="7/7/14 20:13"/>
        <s v="7/7/14 20:14"/>
        <s v="7/7/14 20:16"/>
        <s v="7/14/14 10:37"/>
        <s v="7/14/14 10:40"/>
        <s v="7/22/14 18:22"/>
        <s v="7/29/14 3:21"/>
        <s v="8/6/14 15:14"/>
        <s v="8/6/14 15:15"/>
        <s v="8/6/14 15:16"/>
        <s v="8/7/14 14:36"/>
        <s v="8/7/14 14:38"/>
        <s v="8/15/14 11:02"/>
        <s v="8/3/14 3:05"/>
        <s v="8/9/14 10:53"/>
        <s v="8/21/14 7:35"/>
        <s v="8/15/14 5:50"/>
        <s v="8/18/14 17:22"/>
        <s v="8/26/14 11:20"/>
        <s v="8/26/14 11:22"/>
        <s v="5/21/14 9:32"/>
        <s v="5/28/14 17:09"/>
        <s v="7/29/14 19:40"/>
        <s v="5/7/14 9:34"/>
        <s v="5/8/14 18:37"/>
        <s v="8/21/14 17:44"/>
        <s v="8/21/14 17:45"/>
        <s v="8/21/14 17:46"/>
        <s v="8/29/14 7:30"/>
        <s v="6/25/14 17:57"/>
        <s v="8/22/14 9:24"/>
        <s v="8/5/14 19:52"/>
        <s v="8/30/14 7:18"/>
        <s v="8/30/14 7:21"/>
        <s v="8/30/14 7:22"/>
        <s v="7/31/14 14:27"/>
        <s v="8/7/14 9:09"/>
        <s v="8/8/14 19:08"/>
        <s v="8/9/14 9:13"/>
        <s v="8/13/14 11:50"/>
        <s v="8/14/14 10:05"/>
        <s v="7/10/14 17:27"/>
        <s v="7/10/14 17:29"/>
        <s v="7/4/14 9:31"/>
        <s v="7/4/14 9:32"/>
        <s v="7/14/14 15:42"/>
        <s v="5/12/14 9:32"/>
        <s v="5/12/14 9:35"/>
        <s v="5/15/14 13:02"/>
        <s v="5/16/14 18:34"/>
        <s v="7/22/14 8:47"/>
        <s v="7/22/14 8:49"/>
        <s v="5/1/14 16:39"/>
        <s v="7/2/14 11:30"/>
        <s v="7/2/14 11:31"/>
        <s v="7/2/14 11:32"/>
        <s v="7/18/14 12:41"/>
        <s v="7/18/14 12:42"/>
        <s v="5/9/14 7:33"/>
        <s v="5/9/14 7:39"/>
        <s v="5/26/14 9:33"/>
        <s v="6/16/14 14:24"/>
        <s v="5/19/14 7:08"/>
        <s v="5/22/14 18:21"/>
        <s v="5/22/14 18:25"/>
        <s v="6/20/14 17:53"/>
        <s v="6/27/14 7:04"/>
        <s v="7/3/14 11:09"/>
        <s v="6/26/14 14:08"/>
        <s v="7/3/14 13:27"/>
        <s v="7/11/14 18:44"/>
        <s v="7/21/14 9:31"/>
        <s v="7/21/14 14:58"/>
        <s v="7/21/14 15:02"/>
        <s v="8/15/14 15:21"/>
        <s v="8/15/14 15:22"/>
        <s v="8/13/14 18:56"/>
        <s v="7/18/14 7:40"/>
        <s v="5/24/14 17:15"/>
        <s v="7/30/14 15:39"/>
        <s v="7/30/14 15:43"/>
        <s v="8/1/14 19:21"/>
        <s v="8/1/14 19:22"/>
        <s v="8/1/14 19:23"/>
        <s v="8/5/14 8:14"/>
        <s v="5/2/14 11:51"/>
        <s v="5/8/14 11:45"/>
        <s v="5/8/14 11:48"/>
        <s v="5/14/14 10:24"/>
        <s v="5/14/14 10:28"/>
        <s v="8/25/14 13:50"/>
        <s v="8/25/14 13:53"/>
        <s v="5/10/14 17:04"/>
        <s v="8/20/14 9:13"/>
        <s v="5/22/14 19:04"/>
        <s v="5/24/14 13:42"/>
        <s v="5/24/14 13:44"/>
        <s v="5/24/14 13:45"/>
        <s v="6/20/14 9:33"/>
        <s v="6/20/14 9:32"/>
        <s v="7/12/14 9:45"/>
        <s v="5/21/14 16:46"/>
        <s v="5/21/14 16:48"/>
        <s v="6/13/14 9:31"/>
        <s v="6/26/14 17:43"/>
        <s v="6/26/14 17:44"/>
        <s v="6/26/14 17:45"/>
        <s v="7/10/14 19:16"/>
        <s v="7/14/14 14:40"/>
        <s v="5/5/14 9:32"/>
        <s v="5/26/14 17:16"/>
        <s v="7/21/14 8:23"/>
        <s v="6/10/14 13:07"/>
        <s v="8/29/14 10:56"/>
        <s v="8/29/14 10:57"/>
        <s v="5/2/14 10:45"/>
        <s v="5/2/14 10:47"/>
        <s v="6/24/14 9:35"/>
        <s v="6/29/14 12:46"/>
        <s v="7/4/14 7:26"/>
        <s v="7/10/14 19:27"/>
        <s v="7/10/14 19:29"/>
        <s v="7/1/14 9:34"/>
        <s v="6/3/14 9:32"/>
        <s v="6/12/14 12:54"/>
        <s v="6/12/14 12:53"/>
        <s v="6/29/14 16:12"/>
        <s v="6/29/14 16:13"/>
        <s v="5/1/14 7:49"/>
        <s v="5/1/14 7:50"/>
        <s v="5/1/14 7:53"/>
        <s v="5/2/14 18:41"/>
        <s v="5/6/14 19:30"/>
        <s v="5/6/14 19:35"/>
        <s v="5/12/14 12:12"/>
        <s v="5/12/14 12:14"/>
        <s v="5/12/14 12:15"/>
        <s v="5/13/14 10:18"/>
        <s v="5/13/14 10:19"/>
        <s v="5/13/14 10:22"/>
        <s v="5/27/14 16:58"/>
        <s v="7/2/14 15:17"/>
        <s v="5/21/14 13:33"/>
        <s v="5/21/14 13:36"/>
        <s v="6/4/14 15:51"/>
        <s v="6/11/14 13:07"/>
        <s v="6/25/14 12:34"/>
        <s v="7/4/14 10:52"/>
        <s v="7/4/14 10:55"/>
        <s v="7/4/14 10:58"/>
        <s v="7/9/14 19:41"/>
        <s v="7/11/14 19:58"/>
        <s v="7/17/14 15:59"/>
        <s v="7/22/14 8:17"/>
        <s v="7/22/14 8:19"/>
        <s v="7/22/14 8:18"/>
        <s v="7/23/14 18:27"/>
        <s v="6/7/14 13:05"/>
        <s v="7/28/14 12:38"/>
        <s v="7/31/14 8:53"/>
        <s v="7/31/14 8:56"/>
        <s v="8/8/14 12:38"/>
        <s v="5/31/14 11:57"/>
        <s v="7/15/14 11:31"/>
        <s v="6/1/14 11:45"/>
        <s v="7/1/14 14:07"/>
        <s v="7/1/14 14:08"/>
        <s v="8/22/14 9:33"/>
        <s v="8/22/14 9:34"/>
        <s v="8/6/14 6:21"/>
        <s v="8/7/14 19:26"/>
        <s v="8/7/14 19:27"/>
        <s v="7/7/14 9:35"/>
        <s v="7/9/14 10:11"/>
        <s v="7/9/14 10:14"/>
        <s v="7/9/14 10:15"/>
        <s v="7/19/14 15:07"/>
        <s v="7/9/14 10:56"/>
        <s v="7/9/14 11:00"/>
        <s v="7/11/14 11:15"/>
        <s v="7/16/14 17:50"/>
        <s v="8/14/14 11:20"/>
        <s v="7/14/14 9:36"/>
        <s v="7/15/14 12:49"/>
        <s v="8/5/14 10:05"/>
        <s v="6/4/14 12:59"/>
        <s v="6/4/14 12:58"/>
        <s v="6/27/14 8:35"/>
        <s v="6/24/14 11:26"/>
        <s v="7/9/14 7:53"/>
        <s v="8/2/14 15:02"/>
        <s v="6/28/14 7:51"/>
        <s v="6/28/14 7:52"/>
        <s v="7/9/14 15:54"/>
        <s v="5/3/14 14:59"/>
        <s v="7/19/14 18:12"/>
        <s v="7/19/14 18:13"/>
        <s v="5/22/14 9:31"/>
        <s v="5/22/14 9:32"/>
        <s v="5/22/14 9:34"/>
        <s v="6/4/14 7:48"/>
        <s v="6/4/14 7:49"/>
        <s v="7/13/14 14:52"/>
        <s v="7/2/14 10:39"/>
        <s v="8/29/14 9:35"/>
        <s v="5/30/14 9:33"/>
        <s v="5/30/14 9:34"/>
        <s v="6/6/14 9:33"/>
        <s v="6/11/14 12:58"/>
        <s v="6/11/14 13:01"/>
        <s v="6/14/14 13:09"/>
        <s v="7/28/14 12:42"/>
        <s v="8/25/14 9:34"/>
        <s v="5/11/14 9:54"/>
        <s v="6/6/14 13:38"/>
        <s v="6/11/14 9:38"/>
        <s v="6/19/14 18:30"/>
        <s v="6/19/14 18:31"/>
        <s v="7/25/14 15:16"/>
        <s v="8/12/14 9:31"/>
        <s v="8/15/14 16:15"/>
        <s v="8/19/14 19:43"/>
        <s v="8/13/14 9:34"/>
        <s v="8/13/14 9:37"/>
        <s v="6/12/14 10:16"/>
        <s v="7/18/14 9:56"/>
        <s v="5/16/14 9:36"/>
        <s v="6/5/14 12:29"/>
        <s v="6/5/14 12:31"/>
        <s v="7/28/14 16:08"/>
        <s v="7/28/14 16:09"/>
        <s v="6/6/14 9:14"/>
        <s v="6/6/14 9:15"/>
        <s v="5/29/14 14:53"/>
        <s v="5/13/14 4:10"/>
        <s v="5/16/14 15:00"/>
        <s v="6/8/14 18:12"/>
        <s v="6/8/14 18:13"/>
        <s v="6/20/14 7:15"/>
        <s v="6/20/14 7:18"/>
        <s v="7/10/14 17:20"/>
        <s v="8/1/14 11:54"/>
        <s v="8/1/14 11:57"/>
        <s v="8/1/14 12:00"/>
        <s v="8/5/14 16:00"/>
        <s v="5/19/14 12:33"/>
        <s v="8/7/14 10:09"/>
        <s v="6/11/14 10:47"/>
        <s v="8/27/14 9:33"/>
        <s v="7/4/14 10:00"/>
        <s v="7/21/14 13:17"/>
        <s v="7/30/14 14:44"/>
        <s v="7/31/14 9:31"/>
        <s v="5/29/14 16:12"/>
        <s v="5/31/14 0:45"/>
        <s v="5/31/14 0:46"/>
        <s v="5/2/14 9:37"/>
        <s v="5/10/14 17:38"/>
        <s v="5/21/14 13:20"/>
        <s v="5/21/14 13:18"/>
        <s v="5/31/14 22:09"/>
        <s v="7/15/14 15:46"/>
        <s v="8/5/14 9:33"/>
        <s v="7/8/14 9:31"/>
        <s v="6/18/14 9:31"/>
        <s v="5/14/14 9:35"/>
        <s v="5/29/14 19:52"/>
        <s v="5/29/14 19:54"/>
        <s v="5/29/14 19:57"/>
        <s v="5/15/14 8:55"/>
        <s v="5/27/14 14:13"/>
        <s v="8/4/14 16:28"/>
        <s v="8/5/14 11:07"/>
        <s v="5/18/14 9:54"/>
        <s v="5/21/14 18:08"/>
        <s v="8/16/14 15:32"/>
        <s v="8/16/14 15:34"/>
        <s v="5/5/14 9:33"/>
        <s v="5/5/14 9:36"/>
        <s v="5/5/14 17:16"/>
        <s v="5/5/14 17:18"/>
        <s v="5/13/14 22:39"/>
        <s v="5/13/14 22:40"/>
        <s v="5/13/14 22:42"/>
        <s v="5/24/14 7:07"/>
        <s v="5/24/14 7:09"/>
        <s v="5/24/14 7:10"/>
        <s v="6/3/14 7:14"/>
        <s v="6/11/14 10:09"/>
        <s v="6/11/14 10:11"/>
        <s v="6/21/14 2:10"/>
        <s v="6/21/14 2:12"/>
        <s v="6/21/14 2:13"/>
        <s v="6/20/14 13:57"/>
        <s v="6/27/14 10:57"/>
        <s v="7/2/14 18:16"/>
        <s v="7/2/14 18:17"/>
        <s v="8/19/14 18:19"/>
        <s v="8/18/14 9:32"/>
        <s v="8/8/14 11:40"/>
        <s v="8/8/14 11:43"/>
        <s v="8/8/14 11:42"/>
        <s v="6/24/14 9:37"/>
        <s v="8/14/14 15:49"/>
        <s v="8/14/14 15:47"/>
        <s v="8/14/14 15:51"/>
        <s v="8/18/14 8:28"/>
        <s v="7/9/14 8:55"/>
        <s v="5/1/14 9:35"/>
        <s v="5/20/14 12:58"/>
        <s v="5/20/14 13:02"/>
        <s v="5/20/14 12:56"/>
        <s v="5/21/14 14:19"/>
        <s v="5/22/14 15:15"/>
        <s v="5/29/14 13:57"/>
        <s v="5/29/14 14:00"/>
        <s v="5/28/14 16:21"/>
        <s v="5/28/14 16:22"/>
        <s v="6/6/14 10:07"/>
        <s v="6/20/14 17:12"/>
        <s v="5/17/14 13:58"/>
        <s v="5/26/14 13:55"/>
        <s v="5/26/14 13:58"/>
        <s v="5/29/14 14:16"/>
        <s v="6/3/14 16:22"/>
        <s v="5/19/14 19:37"/>
        <s v="5/19/14 19:38"/>
        <s v="5/27/14 12:53"/>
        <s v="5/27/14 12:52"/>
        <s v="6/12/14 16:08"/>
        <s v="6/12/14 16:09"/>
        <s v="6/12/14 16:11"/>
        <s v="7/28/14 12:04"/>
        <s v="7/28/14 12:05"/>
        <s v="7/4/14 19:07"/>
        <s v="7/4/14 19:10"/>
        <s v="7/18/14 19:28"/>
        <s v="7/21/14 9:33"/>
        <s v="8/1/14 13:13"/>
        <s v="8/1/14 13:12"/>
        <s v="8/1/14 13:14"/>
        <s v="5/7/14 21:17"/>
        <s v="5/7/14 21:18"/>
        <s v="7/11/14 14:50"/>
        <s v="7/11/14 14:51"/>
        <s v="7/11/14 14:52"/>
        <s v="8/23/14 8:43"/>
        <s v="5/17/14 17:15"/>
        <s v="8/29/14 11:09"/>
        <s v="5/20/14 17:29"/>
        <s v="5/21/14 7:33"/>
        <s v="6/17/14 13:24"/>
        <s v="6/17/14 13:27"/>
        <s v="7/29/14 11:55"/>
        <s v="6/7/14 15:13"/>
        <s v="7/10/14 9:51"/>
        <s v="7/10/14 9:52"/>
        <s v="7/10/14 9:57"/>
        <s v="6/19/14 9:34"/>
        <s v="5/13/14 17:32"/>
        <s v="5/30/14 23:02"/>
        <s v="5/6/14 12:35"/>
        <s v="5/6/14 12:39"/>
        <s v="5/13/14 19:35"/>
        <s v="5/13/14 19:36"/>
        <s v="5/13/14 19:37"/>
        <s v="5/13/14 19:38"/>
        <s v="7/18/14 19:51"/>
        <s v="7/22/14 17:12"/>
        <s v="7/22/14 17:14"/>
        <s v="6/30/14 7:55"/>
        <s v="6/30/14 8:00"/>
        <s v="7/29/14 12:04"/>
        <s v="8/14/14 11:22"/>
        <s v="8/14/14 11:23"/>
        <s v="8/21/14 17:29"/>
        <s v="8/21/14 17:30"/>
        <s v="8/21/14 18:52"/>
        <s v="8/22/14 13:50"/>
        <s v="8/27/14 13:56"/>
        <s v="8/26/14 9:29"/>
        <s v="8/11/14 9:33"/>
        <s v="7/29/14 14:26"/>
        <s v="5/23/14 17:58"/>
        <s v="5/23/14 18:01"/>
        <s v="5/16/14 17:45"/>
        <s v="5/16/14 17:42"/>
        <s v="8/20/14 15:22"/>
        <s v="8/20/14 18:46"/>
        <s v="8/20/14 18:48"/>
        <s v="8/20/14 18:51"/>
        <s v="8/20/14 18:49"/>
        <s v="8/20/14 18:56"/>
        <s v="8/26/14 15:11"/>
        <s v="8/28/14 16:17"/>
        <s v="8/28/14 16:20"/>
        <s v="5/29/14 7:31"/>
        <s v="5/27/14 11:56"/>
        <s v="6/26/14 10:19"/>
        <s v="6/26/14 10:21"/>
        <s v="6/26/14 10:24"/>
        <s v="7/2/14 11:58"/>
        <s v="7/2/14 11:59"/>
        <s v="7/2/14 12:00"/>
        <s v="7/2/14 12:01"/>
        <s v="7/2/14 12:03"/>
        <s v="6/25/14 18:28"/>
        <s v="6/25/14 18:30"/>
        <s v="6/25/14 18:33"/>
        <s v="6/25/14 18:34"/>
        <s v="7/15/14 9:32"/>
        <s v="5/13/14 16:16"/>
        <s v="5/14/14 15:11"/>
        <s v="5/12/14 16:02"/>
        <s v="5/20/14 14:32"/>
        <s v="5/1/14 9:34"/>
        <s v="5/2/14 17:41"/>
        <s v="5/2/14 17:43"/>
        <s v="5/2/14 17:42"/>
        <s v="5/3/14 19:25"/>
        <s v="5/3/14 19:26"/>
        <s v="5/3/14 19:24"/>
        <s v="6/30/14 15:29"/>
        <s v="6/30/14 15:30"/>
        <s v="6/30/14 15:32"/>
        <s v="6/30/14 15:34"/>
        <s v="6/30/14 15:36"/>
        <s v="6/30/14 15:37"/>
        <s v="8/8/14 10:47"/>
        <s v="8/8/14 10:48"/>
        <s v="8/8/14 10:50"/>
        <s v="5/31/14 7:51"/>
        <s v="6/26/14 2:56"/>
        <s v="5/15/14 11:34"/>
        <s v="5/15/14 11:35"/>
        <s v="5/22/14 16:57"/>
        <s v="5/22/14 16:58"/>
        <s v="6/6/14 13:11"/>
        <s v="6/6/14 16:49"/>
        <s v="6/6/14 16:51"/>
        <s v="6/9/14 9:49"/>
        <s v="6/9/14 9:50"/>
        <s v="6/9/14 9:51"/>
        <s v="6/9/14 9:52"/>
        <s v="6/25/14 9:10"/>
        <s v="6/27/14 19:35"/>
        <s v="6/27/14 19:37"/>
        <s v="6/27/14 19:39"/>
        <s v="6/24/14 12:48"/>
        <s v="6/24/14 12:49"/>
        <s v="5/30/14 9:35"/>
        <s v="6/7/14 10:44"/>
        <s v="7/18/14 9:35"/>
        <s v="7/21/14 11:17"/>
        <s v="7/22/14 13:07"/>
        <s v="7/22/14 13:10"/>
        <s v="7/22/14 13:08"/>
        <s v="7/22/14 13:13"/>
        <s v="7/30/14 15:55"/>
        <s v="8/4/14 13:21"/>
        <s v="8/4/14 13:23"/>
        <s v="7/30/14 12:28"/>
        <s v="7/30/14 12:32"/>
        <s v="8/1/14 12:14"/>
        <s v="8/1/14 12:15"/>
        <s v="8/5/14 6:33"/>
        <s v="8/5/14 6:34"/>
        <s v="8/5/14 6:35"/>
        <s v="8/7/14 15:09"/>
        <s v="6/21/14 20:54"/>
        <s v="6/24/14 12:21"/>
        <s v="5/19/14 9:36"/>
        <s v="7/9/14 16:39"/>
        <s v="7/9/14 16:40"/>
        <s v="7/9/14 16:41"/>
        <s v="5/31/14 15:43"/>
        <s v="5/31/14 15:44"/>
        <s v="5/31/14 15:45"/>
        <s v="7/4/14 19:47"/>
        <s v="7/4/14 19:48"/>
        <s v="7/9/14 19:17"/>
        <s v="7/9/14 19:18"/>
        <s v="7/17/14 18:21"/>
        <s v="7/17/14 18:24"/>
        <s v="5/13/14 9:33"/>
        <s v="6/17/14 9:37"/>
        <s v="7/30/14 10:48"/>
        <s v="7/30/14 10:49"/>
        <s v="7/30/14 10:51"/>
        <s v="8/10/14 12:01"/>
        <s v="8/10/14 12:02"/>
        <s v="5/28/14 9:33"/>
        <s v="6/2/14 15:01"/>
        <s v="7/16/14 9:35"/>
        <s v="8/27/14 9:34"/>
        <s v="5/29/14 8:05"/>
        <s v="5/29/14 8:10"/>
        <s v="5/29/14 15:58"/>
        <s v="5/30/14 19:52"/>
        <s v="5/8/14 16:23"/>
        <s v="5/8/14 16:25"/>
        <s v="5/13/14 10:44"/>
        <s v="5/20/14 21:18"/>
        <s v="5/20/14 21:19"/>
        <s v="6/4/14 9:31"/>
        <s v="6/21/14 11:39"/>
        <s v="6/28/14 17:08"/>
        <s v="6/18/14 12:14"/>
        <s v="6/20/14 10:23"/>
        <s v="6/20/14 10:25"/>
        <s v="7/1/14 17:49"/>
        <s v="7/2/14 13:32"/>
        <s v="6/16/14 9:35"/>
        <s v="6/16/14 9:37"/>
        <s v="6/23/14 0:58"/>
        <s v="7/22/14 15:05"/>
        <s v="7/22/14 15:07"/>
        <s v="7/24/14 10:41"/>
        <s v="7/24/14 10:42"/>
        <s v="7/24/14 15:38"/>
        <s v="5/2/14 5:36"/>
        <s v="5/2/14 5:37"/>
        <s v="5/2/14 5:39"/>
        <s v="5/2/14 5:41"/>
        <s v="7/31/14 10:38"/>
        <s v="7/31/14 10:41"/>
        <s v="8/13/14 12:10"/>
        <s v="8/21/14 8:25"/>
        <s v="8/21/14 8:28"/>
        <s v="8/21/14 8:29"/>
        <s v="7/16/14 16:51"/>
        <s v="5/1/14 10:36"/>
        <s v="5/5/14 15:20"/>
        <s v="5/13/14 18:10"/>
        <s v="6/13/14 10:16"/>
        <s v="8/8/14 12:32"/>
        <s v="7/22/14 7:23"/>
        <s v="6/17/14 11:31"/>
        <s v="7/16/14 15:41"/>
        <s v="7/17/14 17:01"/>
        <s v="7/23/14 15:12"/>
        <s v="7/30/14 15:11"/>
        <s v="8/18/14 18:43"/>
        <s v="8/18/14 18:46"/>
        <s v="8/1/14 17:47"/>
        <s v="7/27/14 8:38"/>
        <s v="8/17/14 13:48"/>
        <s v="6/24/14 7:25"/>
        <s v="6/24/14 20:35"/>
        <s v="6/24/14 20:38"/>
        <s v="6/25/14 13:44"/>
        <s v="6/25/14 13:45"/>
        <s v="6/29/14 16:49"/>
        <s v="6/29/14 16:50"/>
        <s v="6/29/14 16:51"/>
        <s v="7/3/14 14:38"/>
        <s v="7/7/14 17:07"/>
        <s v="7/11/14 2:39"/>
        <s v="7/11/14 11:27"/>
        <s v="7/11/14 11:29"/>
        <s v="7/14/14 18:01"/>
        <s v="7/17/14 7:27"/>
        <s v="7/17/14 7:29"/>
        <s v="7/17/14 7:26"/>
        <s v="6/26/14 9:31"/>
        <s v="7/5/14 16:40"/>
        <s v="7/8/14 9:49"/>
        <s v="5/22/14 17:00"/>
        <s v="7/18/14 9:34"/>
        <s v="7/25/14 17:19"/>
        <s v="7/25/14 17:23"/>
        <s v="7/25/14 17:25"/>
        <s v="7/31/14 13:49"/>
        <s v="8/13/14 19:05"/>
        <s v="8/25/14 14:24"/>
        <s v="8/25/14 14:25"/>
        <s v="8/27/14 8:19"/>
        <s v="5/4/14 13:43"/>
        <s v="5/6/14 11:09"/>
        <s v="5/8/14 12:15"/>
        <s v="5/8/14 12:16"/>
        <s v="5/14/14 11:07"/>
        <s v="5/21/14 10:18"/>
        <s v="5/21/14 10:24"/>
        <s v="7/28/14 9:35"/>
        <s v="7/29/14 18:41"/>
        <s v="8/9/14 18:12"/>
        <s v="7/28/14 9:32"/>
        <s v="8/4/14 12:58"/>
        <s v="5/2/14 19:45"/>
        <s v="5/2/14 19:47"/>
        <s v="5/9/14 10:16"/>
        <s v="5/13/14 16:59"/>
        <s v="8/4/14 9:34"/>
        <s v="8/8/14 15:19"/>
        <s v="6/25/14 20:39"/>
        <s v="6/25/14 20:41"/>
        <s v="5/21/14 9:35"/>
        <s v="8/25/14 10:52"/>
        <s v="8/25/14 10:54"/>
        <s v="6/16/14 1:00"/>
        <s v="7/2/14 11:09"/>
        <s v="8/22/14 12:46"/>
        <s v="8/22/14 12:48"/>
        <s v="8/22/14 12:49"/>
        <s v="5/22/14 9:33"/>
        <s v="6/5/14 18:14"/>
        <s v="6/7/14 11:44"/>
        <s v="7/17/14 9:38"/>
        <s v="7/17/14 9:39"/>
        <s v="7/17/14 9:41"/>
        <s v="7/17/14 9:42"/>
        <s v="7/17/14 9:43"/>
        <s v="7/18/14 14:13"/>
        <s v="7/18/14 14:14"/>
        <s v="7/18/14 14:15"/>
        <s v="8/16/14 9:42"/>
        <s v="8/21/14 8:08"/>
        <s v="8/21/14 8:09"/>
        <s v="8/21/14 8:11"/>
        <s v="7/6/14 12:42"/>
        <s v="7/6/14 12:43"/>
        <s v="7/8/14 11:04"/>
        <s v="7/16/14 23:58"/>
        <s v="7/1/14 5:10"/>
        <s v="7/11/14 9:35"/>
        <s v="7/11/14 9:36"/>
        <s v="7/28/14 18:33"/>
        <s v="6/22/14 15:05"/>
        <s v="7/9/14 17:29"/>
        <s v="8/27/14 17:17"/>
        <s v="6/5/14 9:07"/>
        <s v="5/9/14 18:48"/>
        <s v="6/28/14 19:32"/>
        <s v="6/28/14 19:33"/>
        <s v="7/2/14 8:19"/>
        <s v="7/2/14 8:24"/>
        <s v="7/4/14 10:28"/>
        <s v="7/15/14 14:06"/>
        <s v="7/15/14 14:07"/>
        <s v="7/16/14 19:49"/>
        <s v="6/6/14 17:55"/>
        <s v="6/21/14 21:52"/>
        <s v="6/21/14 21:53"/>
        <s v="6/21/14 21:54"/>
        <s v="6/21/14 21:55"/>
        <s v="6/21/14 21:56"/>
        <s v="7/28/14 9:34"/>
        <s v="8/11/14 8:52"/>
        <s v="7/23/14 12:38"/>
        <s v="5/6/14 10:34"/>
        <s v="5/27/14 9:31"/>
        <s v="7/1/14 0:47"/>
        <s v="5/14/14 17:44"/>
        <s v="5/16/14 19:53"/>
        <s v="5/16/14 19:54"/>
        <s v="8/13/14 9:32"/>
        <s v="8/22/14 4:46"/>
        <s v="8/22/14 4:48"/>
        <s v="8/23/14 9:42"/>
        <s v="8/23/14 9:45"/>
        <s v="8/30/14 15:44"/>
        <s v="6/20/14 13:28"/>
        <s v="7/11/14 9:32"/>
        <s v="8/19/14 17:13"/>
        <s v="5/16/14 17:56"/>
        <s v="5/22/14 18:40"/>
        <s v="5/22/14 18:41"/>
        <s v="7/29/14 15:50"/>
        <s v="5/31/14 18:15"/>
        <s v="7/18/14 9:33"/>
        <s v="8/14/14 17:04"/>
        <s v="8/14/14 17:05"/>
        <s v="5/19/14 9:33"/>
        <s v="6/13/14 19:01"/>
        <s v="6/13/14 19:04"/>
        <s v="6/4/14 16:45"/>
        <s v="6/7/14 18:35"/>
        <s v="6/22/14 15:56"/>
        <s v="8/31/14 7:45"/>
        <s v="7/29/14 11:46"/>
        <s v="7/30/14 12:23"/>
        <s v="7/30/14 12:25"/>
        <s v="7/30/14 12:27"/>
        <s v="8/10/14 10:21"/>
        <s v="7/24/14 16:13"/>
        <s v="8/13/14 12:07"/>
        <s v="8/20/14 9:32"/>
        <s v="7/8/14 9:12"/>
        <s v="6/11/14 14:59"/>
        <s v="6/11/14 15:01"/>
        <s v="6/11/14 15:03"/>
        <s v="6/25/14 12:40"/>
        <s v="6/25/14 12:45"/>
        <s v="8/14/14 11:32"/>
        <s v="5/26/14 10:21"/>
        <s v="5/26/14 10:22"/>
        <s v="5/26/14 10:25"/>
        <s v="5/26/14 10:28"/>
        <s v="5/26/14 17:44"/>
        <s v="5/26/14 17:45"/>
        <s v="5/26/14 17:47"/>
        <s v="5/28/14 3:21"/>
        <s v="5/31/14 14:46"/>
        <s v="6/7/14 0:45"/>
        <s v="6/7/14 0:46"/>
        <s v="6/27/14 9:34"/>
        <s v="7/10/14 8:35"/>
        <s v="7/10/14 17:45"/>
        <s v="5/8/14 15:38"/>
        <s v="5/15/14 12:24"/>
        <s v="6/14/14 13:53"/>
        <s v="6/14/14 13:54"/>
        <s v="6/27/14 5:51"/>
        <s v="6/27/14 5:54"/>
        <s v="5/12/14 14:18"/>
        <s v="7/16/14 16:58"/>
        <s v="6/2/14 10:36"/>
        <s v="7/3/14 14:04"/>
        <s v="7/3/14 14:07"/>
        <s v="6/12/14 18:57"/>
        <s v="5/12/14 9:33"/>
        <s v="5/12/14 9:34"/>
        <s v="5/12/14 9:36"/>
        <s v="8/18/14 9:34"/>
        <s v="8/18/14 9:37"/>
        <s v="8/4/14 18:19"/>
        <s v="8/13/14 7:10"/>
        <s v="8/27/14 17:20"/>
        <s v="5/8/14 13:44"/>
        <s v="6/23/14 9:33"/>
        <s v="6/23/14 9:31"/>
        <s v="6/25/14 17:56"/>
        <s v="6/30/14 15:43"/>
        <s v="7/4/14 15:09"/>
        <s v="5/5/14 19:26"/>
        <s v="6/27/14 11:31"/>
        <s v="5/1/14 17:34"/>
        <s v="5/2/14 17:15"/>
        <s v="5/13/14 18:57"/>
        <s v="6/10/14 8:09"/>
        <s v="6/10/14 8:10"/>
        <s v="6/11/14 14:49"/>
        <s v="6/11/14 14:50"/>
        <s v="6/12/14 12:08"/>
        <s v="6/12/14 12:10"/>
        <s v="8/19/14 18:18"/>
        <s v="8/21/14 9:33"/>
        <s v="8/30/14 8:14"/>
        <s v="5/22/14 15:21"/>
        <s v="5/14/14 16:58"/>
        <s v="6/2/14 10:18"/>
        <s v="6/3/14 13:28"/>
        <s v="6/3/14 19:13"/>
        <s v="6/6/14 19:33"/>
        <s v="6/6/14 19:36"/>
        <s v="6/13/14 17:02"/>
        <s v="6/13/14 17:04"/>
        <s v="6/27/14 13:05"/>
        <s v="6/27/14 13:06"/>
        <s v="6/27/14 13:12"/>
        <s v="6/27/14 13:13"/>
        <s v="7/15/14 14:28"/>
        <s v="5/19/14 9:34"/>
        <s v="5/30/14 23:38"/>
        <s v="8/13/14 16:03"/>
        <s v="6/5/14 14:54"/>
        <s v="7/8/14 16:50"/>
        <s v="7/8/14 16:51"/>
        <s v="7/8/14 16:52"/>
        <s v="8/14/14 10:02"/>
        <s v="8/15/14 4:20"/>
        <s v="7/22/14 18:11"/>
        <s v="7/22/14 18:12"/>
        <s v="7/22/14 18:13"/>
        <s v="8/7/14 17:28"/>
        <s v="8/8/14 13:12"/>
        <s v="8/15/14 16:18"/>
        <s v="8/15/14 16:20"/>
        <s v="8/26/14 13:15"/>
        <s v="5/5/14 13:15"/>
        <s v="5/5/14 13:16"/>
        <s v="5/5/14 13:19"/>
        <s v="5/6/14 16:52"/>
        <s v="5/6/14 16:53"/>
        <s v="7/18/14 13:24"/>
        <s v="8/27/14 19:04"/>
        <s v="5/26/14 15:56"/>
        <s v="5/30/14 6:53"/>
        <s v="5/23/14 16:26"/>
        <s v="5/23/14 16:28"/>
        <s v="5/23/14 16:29"/>
        <s v="5/1/14 14:57"/>
        <s v="5/27/14 16:06"/>
        <s v="6/10/14 18:08"/>
        <s v="8/11/14 13:44"/>
        <s v="8/15/14 16:02"/>
        <s v="8/15/14 16:04"/>
        <s v="8/19/14 18:34"/>
        <s v="8/19/14 18:35"/>
        <s v="8/19/14 18:36"/>
        <s v="8/14/14 10:50"/>
        <s v="8/14/14 10:51"/>
        <s v="8/14/14 10:48"/>
        <s v="8/28/14 15:43"/>
        <s v="5/30/14 17:47"/>
        <s v="5/30/14 17:48"/>
        <s v="5/30/14 17:46"/>
        <s v="5/2/14 11:11"/>
        <s v="6/3/14 16:31"/>
        <s v="6/19/14 14:34"/>
        <s v="7/2/14 6:09"/>
        <s v="7/4/14 19:21"/>
        <s v="5/9/14 9:34"/>
        <s v="5/9/14 9:35"/>
        <s v="5/23/14 9:38"/>
        <s v="5/28/14 20:41"/>
        <s v="5/28/14 20:42"/>
        <s v="5/28/14 20:44"/>
        <s v="6/12/14 12:32"/>
        <s v="7/4/14 0:01"/>
        <s v="7/4/14 0:04"/>
        <s v="7/4/14 0:05"/>
        <s v="7/4/14 0:08"/>
        <s v="7/12/14 18:39"/>
        <s v="5/27/14 18:06"/>
        <s v="6/3/14 11:00"/>
        <s v="8/6/14 17:06"/>
        <s v="8/26/14 16:39"/>
        <s v="8/27/14 9:23"/>
        <s v="8/5/14 8:33"/>
        <s v="5/26/14 9:34"/>
        <s v="5/26/14 9:35"/>
        <s v="8/1/14 8:10"/>
        <s v="5/15/14 13:31"/>
        <s v="5/26/14 17:38"/>
        <s v="8/19/14 17:08"/>
        <s v="8/19/14 17:09"/>
        <s v="8/19/14 17:10"/>
        <s v="6/17/14 16:29"/>
        <s v="6/17/14 16:31"/>
        <s v="6/17/14 16:30"/>
        <s v="8/18/14 9:31"/>
        <s v="7/9/14 18:31"/>
        <s v="8/12/14 16:06"/>
        <s v="5/16/14 7:34"/>
        <s v="5/16/14 7:35"/>
        <s v="6/4/14 15:50"/>
        <s v="6/4/14 15:53"/>
        <s v="6/25/14 14:13"/>
        <s v="6/25/14 14:14"/>
        <s v="6/25/14 14:16"/>
        <s v="6/25/14 14:34"/>
        <s v="6/25/14 14:35"/>
        <s v="7/2/14 10:28"/>
        <s v="7/8/14 16:16"/>
        <s v="7/8/14 16:12"/>
        <s v="8/11/14 12:56"/>
        <s v="8/19/14 10:08"/>
        <s v="7/11/14 19:48"/>
        <s v="7/11/14 19:49"/>
        <s v="7/18/14 13:13"/>
        <s v="5/6/14 17:01"/>
        <s v="5/6/14 17:05"/>
        <s v="7/5/14 11:11"/>
        <s v="8/23/14 8:57"/>
        <s v="8/23/14 8:58"/>
        <s v="5/1/14 10:44"/>
        <s v="5/1/14 10:46"/>
        <s v="5/9/14 17:55"/>
        <s v="5/9/14 17:57"/>
        <s v="5/9/14 17:58"/>
        <s v="5/23/14 11:34"/>
        <s v="5/23/14 11:31"/>
        <s v="7/1/14 12:01"/>
        <s v="7/4/14 9:29"/>
        <s v="7/14/14 16:10"/>
        <s v="7/23/14 12:11"/>
        <s v="5/16/14 9:37"/>
        <s v="8/15/14 9:32"/>
        <s v="6/13/14 9:35"/>
        <s v="5/14/14 8:53"/>
        <s v="5/14/14 8:54"/>
        <s v="5/15/14 8:41"/>
        <s v="5/19/14 15:26"/>
        <s v="5/12/14 14:06"/>
        <s v="6/30/14 19:31"/>
        <s v="6/27/14 10:07"/>
        <s v="5/12/14 15:55"/>
        <s v="5/27/14 9:32"/>
        <s v="6/3/14 9:31"/>
        <s v="5/7/14 15:37"/>
        <s v="5/7/14 15:40"/>
        <s v="7/17/14 16:10"/>
        <s v="6/25/14 21:52"/>
        <s v="8/20/14 10:34"/>
        <s v="8/20/14 10:35"/>
        <s v="8/20/14 10:38"/>
        <s v="8/20/14 10:41"/>
        <s v="8/20/14 10:42"/>
        <s v="8/20/14 10:39"/>
        <s v="8/13/14 15:49"/>
        <s v="8/14/14 18:37"/>
        <s v="8/14/14 18:36"/>
        <s v="5/29/14 9:34"/>
        <s v="5/9/14 12:53"/>
        <s v="5/9/14 12:55"/>
        <s v="6/3/14 16:34"/>
        <s v="6/17/14 19:46"/>
        <s v="6/26/14 10:09"/>
        <s v="6/26/14 10:12"/>
        <s v="5/9/14 10:20"/>
        <s v="8/28/14 9:32"/>
        <s v="8/27/14 7:59"/>
        <s v="5/22/14 9:37"/>
        <s v="5/2/14 9:29"/>
        <s v="5/7/14 15:49"/>
        <s v="5/13/14 16:54"/>
        <s v="6/6/14 9:31"/>
        <s v="5/23/14 9:32"/>
        <s v="5/8/14 12:25"/>
        <s v="6/13/14 14:36"/>
        <s v="8/21/14 18:11"/>
        <s v="7/4/14 14:54"/>
        <s v="7/4/14 14:58"/>
        <s v="7/10/14 15:28"/>
        <s v="7/10/14 15:29"/>
        <s v="7/10/14 15:30"/>
        <s v="7/10/14 15:26"/>
        <s v="8/13/14 12:12"/>
        <s v="8/13/14 12:13"/>
        <s v="6/5/14 8:35"/>
        <s v="6/5/14 8:38"/>
        <s v="6/19/14 16:26"/>
        <s v="6/19/14 16:28"/>
        <s v="7/31/14 18:24"/>
        <s v="8/7/14 13:39"/>
        <s v="8/7/14 13:43"/>
        <s v="8/8/14 8:13"/>
        <s v="8/18/14 9:33"/>
        <s v="7/26/14 13:35"/>
        <s v="5/2/14 12:09"/>
        <s v="5/2/14 12:10"/>
        <s v="5/3/14 17:20"/>
        <s v="7/22/14 10:09"/>
        <s v="7/25/14 17:42"/>
        <s v="5/16/14 15:41"/>
        <s v="5/16/14 15:42"/>
        <s v="5/16/14 15:43"/>
        <s v="5/16/14 15:44"/>
        <s v="7/7/14 9:34"/>
        <s v="6/24/14 16:55"/>
        <s v="6/24/14 16:57"/>
        <s v="6/24/14 16:58"/>
        <s v="7/22/14 14:49"/>
        <s v="5/2/14 13:57"/>
        <s v="5/2/14 13:58"/>
        <s v="5/2/14 14:00"/>
        <s v="5/12/14 6:16"/>
        <s v="5/8/14 15:03"/>
        <s v="7/22/14 9:35"/>
        <s v="7/24/14 23:20"/>
        <s v="7/24/14 23:22"/>
        <s v="5/18/14 9:48"/>
        <s v="5/18/14 9:52"/>
        <s v="5/19/14 9:49"/>
        <s v="5/19/14 10:05"/>
        <s v="6/24/14 8:06"/>
        <s v="6/24/14 8:09"/>
        <s v="7/26/14 17:49"/>
        <s v="7/26/14 17:51"/>
        <s v="7/26/14 17:52"/>
        <s v="8/18/14 19:32"/>
        <s v="8/9/14 16:06"/>
        <s v="8/9/14 16:09"/>
        <s v="8/9/14 16:14"/>
        <s v="6/4/14 17:09"/>
        <s v="6/21/14 8:17"/>
        <s v="5/1/14 8:33"/>
        <s v="5/6/14 17:39"/>
        <s v="5/6/14 17:44"/>
        <s v="5/8/14 13:03"/>
        <s v="5/10/14 10:58"/>
        <s v="5/18/14 15:06"/>
        <s v="5/18/14 15:13"/>
        <s v="5/18/14 15:07"/>
        <s v="5/19/14 14:35"/>
        <s v="5/19/14 14:36"/>
        <s v="5/8/14 17:06"/>
        <s v="5/15/14 7:39"/>
        <s v="5/15/14 7:37"/>
        <s v="5/15/14 7:38"/>
        <s v="5/24/14 9:47"/>
        <s v="5/24/14 9:48"/>
        <s v="5/24/14 9:51"/>
        <s v="5/30/14 14:03"/>
        <s v="5/30/14 14:04"/>
        <s v="6/6/14 15:29"/>
        <s v="6/12/14 8:48"/>
        <s v="6/26/14 20:11"/>
        <s v="7/8/14 12:18"/>
        <s v="7/8/14 12:19"/>
        <s v="7/10/14 8:51"/>
        <s v="7/10/14 8:54"/>
        <s v="7/11/14 9:37"/>
        <s v="8/12/14 9:49"/>
        <s v="8/12/14 9:50"/>
        <s v="8/23/14 14:11"/>
        <s v="8/29/14 14:19"/>
        <s v="8/29/14 14:21"/>
        <s v="5/9/14 9:33"/>
        <s v="5/12/14 15:40"/>
        <s v="5/12/14 15:42"/>
        <s v="6/26/14 9:56"/>
        <s v="6/26/14 9:57"/>
        <s v="6/16/14 16:52"/>
        <s v="5/30/14 15:47"/>
        <s v="6/6/14 10:23"/>
        <s v="6/6/14 17:32"/>
        <s v="8/11/14 22:30"/>
        <s v="8/1/14 14:18"/>
        <s v="8/1/14 17:37"/>
        <s v="8/1/14 17:39"/>
        <s v="8/1/14 17:41"/>
        <s v="8/5/14 13:37"/>
        <s v="8/5/14 13:38"/>
        <s v="8/6/14 12:08"/>
        <s v="8/6/14 12:09"/>
        <s v="8/6/14 12:10"/>
        <s v="8/6/14 12:11"/>
        <s v="8/6/14 12:12"/>
        <s v="5/26/14 9:36"/>
        <s v="8/2/14 14:43"/>
        <s v="5/30/14 10:06"/>
        <s v="5/30/14 10:08"/>
        <s v="5/30/14 10:09"/>
        <s v="5/27/14 16:27"/>
        <s v="8/17/14 8:44"/>
        <s v="8/17/14 8:46"/>
        <s v="8/30/14 7:13"/>
        <s v="8/30/14 7:14"/>
        <s v="5/31/14 16:54"/>
        <s v="6/11/14 11:48"/>
        <s v="6/24/14 9:32"/>
        <s v="5/2/14 16:41"/>
        <s v="5/2/14 16:43"/>
        <s v="5/22/14 11:30"/>
        <s v="5/22/14 11:33"/>
        <s v="5/28/14 12:14"/>
        <s v="5/30/14 19:21"/>
        <s v="6/14/14 13:25"/>
        <s v="6/23/14 18:45"/>
        <s v="7/2/14 16:00"/>
        <s v="7/4/14 17:38"/>
        <s v="7/10/14 19:03"/>
        <s v="7/10/14 19:01"/>
        <s v="7/10/14 19:05"/>
        <s v="7/10/14 19:06"/>
        <s v="7/18/14 17:37"/>
        <s v="7/30/14 12:14"/>
        <s v="8/27/14 17:00"/>
        <s v="7/2/14 9:34"/>
        <s v="7/2/14 9:35"/>
        <s v="7/12/14 15:59"/>
        <s v="7/14/14 13:08"/>
        <s v="7/14/14 13:07"/>
        <s v="7/14/14 15:41"/>
        <s v="7/15/14 9:10"/>
        <s v="7/15/14 9:13"/>
        <s v="5/22/14 10:12"/>
        <s v="5/30/14 15:17"/>
        <s v="6/17/14 14:57"/>
        <s v="6/17/14 15:01"/>
        <s v="6/20/14 7:33"/>
        <s v="6/20/14 7:37"/>
        <s v="6/20/14 7:38"/>
        <s v="6/20/14 7:39"/>
        <s v="6/24/14 18:00"/>
        <s v="7/11/14 9:00"/>
        <s v="5/2/14 18:58"/>
        <s v="8/14/14 15:26"/>
        <s v="6/27/14 14:04"/>
        <s v="8/27/14 10:21"/>
        <s v="8/27/14 10:24"/>
        <s v="5/17/14 20:43"/>
        <s v="5/19/14 18:00"/>
        <s v="6/23/14 10:02"/>
        <s v="5/28/14 17:36"/>
        <s v="5/28/14 17:38"/>
        <s v="5/28/14 17:40"/>
        <s v="6/7/14 19:59"/>
        <s v="6/9/14 12:13"/>
        <s v="8/25/14 12:11"/>
        <s v="7/26/14 9:32"/>
        <s v="7/23/14 18:40"/>
        <s v="8/16/14 16:13"/>
        <s v="6/2/14 9:32"/>
        <s v="5/14/14 12:19"/>
        <s v="6/3/14 17:42"/>
        <s v="6/3/14 17:43"/>
        <s v="8/16/14 12:26"/>
        <s v="8/16/14 12:28"/>
        <s v="8/27/14 9:06"/>
        <s v="6/3/14 9:37"/>
        <s v="6/10/14 19:57"/>
        <s v="6/13/14 10:22"/>
        <s v="6/13/14 10:26"/>
        <s v="6/13/14 10:27"/>
        <s v="6/20/14 0:06"/>
        <s v="6/26/14 12:01"/>
        <s v="6/26/14 12:03"/>
        <s v="6/10/14 9:35"/>
        <s v="6/12/14 10:07"/>
        <s v="6/12/14 10:10"/>
        <s v="8/13/14 14:43"/>
        <s v="8/22/14 15:10"/>
        <s v="8/22/14 15:12"/>
        <s v="8/22/14 15:14"/>
        <s v="8/29/14 10:53"/>
        <s v="8/29/14 10:54"/>
        <s v="5/27/14 9:34"/>
        <s v="5/6/14 9:34"/>
        <s v="5/16/14 9:22"/>
        <s v="5/24/14 16:28"/>
        <s v="5/24/14 16:33"/>
        <s v="5/25/14 14:32"/>
        <s v="5/25/14 14:33"/>
        <s v="5/29/14 10:00"/>
        <s v="5/29/14 10:01"/>
        <s v="6/1/14 19:39"/>
        <s v="6/1/14 19:40"/>
        <s v="6/1/14 19:42"/>
        <s v="6/3/14 11:08"/>
        <s v="7/22/14 9:38"/>
        <s v="7/31/14 17:26"/>
        <s v="7/29/14 14:41"/>
        <s v="7/29/14 14:43"/>
        <s v="7/29/14 14:44"/>
        <s v="8/9/14 14:58"/>
        <s v="8/15/14 14:41"/>
        <s v="8/15/14 14:43"/>
        <s v="8/22/14 10:38"/>
        <s v="8/19/14 9:32"/>
        <s v="8/26/14 18:52"/>
        <s v="7/22/14 9:32"/>
        <s v="8/5/14 9:31"/>
        <s v="5/7/14 9:32"/>
        <s v="5/8/14 9:33"/>
        <s v="5/8/14 9:34"/>
        <s v="7/24/14 9:34"/>
        <s v="8/1/14 12:43"/>
        <s v="5/7/14 14:11"/>
        <s v="6/13/14 16:06"/>
        <s v="6/9/14 12:22"/>
        <s v="6/9/14 12:24"/>
        <s v="5/3/14 17:01"/>
        <s v="5/3/14 17:04"/>
        <s v="5/3/14 17:05"/>
        <s v="5/23/14 15:34"/>
        <s v="5/16/14 9:34"/>
        <s v="5/16/14 9:35"/>
        <s v="5/22/14 11:39"/>
        <s v="5/22/14 11:42"/>
        <s v="6/16/14 9:41"/>
        <s v="7/3/14 13:46"/>
        <s v="7/18/14 15:06"/>
        <s v="7/24/14 12:07"/>
        <s v="5/19/14 17:05"/>
        <s v="6/10/14 7:03"/>
        <s v="6/10/14 7:05"/>
        <s v="6/10/14 7:07"/>
        <s v="6/10/14 15:45"/>
        <s v="6/10/14 15:47"/>
        <s v="6/30/14 9:34"/>
        <s v="6/30/14 18:32"/>
        <s v="7/10/14 8:24"/>
        <s v="7/10/14 8:26"/>
        <s v="7/10/14 8:31"/>
        <s v="7/17/14 12:45"/>
        <s v="7/17/14 12:46"/>
        <s v="7/17/14 12:49"/>
        <s v="7/24/14 11:21"/>
        <s v="8/8/14 18:23"/>
        <s v="8/18/14 9:36"/>
        <s v="8/19/14 9:34"/>
        <s v="8/19/14 9:37"/>
        <s v="8/19/14 9:39"/>
        <s v="8/31/14 16:47"/>
        <s v="8/31/14 16:48"/>
        <s v="5/8/14 9:38"/>
        <s v="5/22/14 13:12"/>
        <s v="7/29/14 21:49"/>
        <s v="8/18/14 12:42"/>
        <s v="5/19/14 7:33"/>
        <s v="5/19/14 7:36"/>
        <s v="5/27/14 12:13"/>
        <s v="5/30/14 18:52"/>
        <s v="6/4/14 13:49"/>
        <s v="7/25/14 13:30"/>
        <s v="5/28/14 9:31"/>
        <s v="6/9/14 8:06"/>
        <s v="6/17/14 12:46"/>
        <s v="6/17/14 12:47"/>
        <s v="6/17/14 12:48"/>
        <s v="7/10/14 15:52"/>
        <s v="7/10/14 15:53"/>
        <s v="5/15/14 19:37"/>
        <s v="5/12/14 8:33"/>
        <s v="5/12/14 8:37"/>
        <s v="5/12/14 8:32"/>
        <s v="5/12/14 9:13"/>
        <s v="5/29/14 18:15"/>
        <s v="5/29/14 21:36"/>
        <s v="5/29/14 21:42"/>
        <s v="6/12/14 8:34"/>
        <s v="6/12/14 8:31"/>
        <s v="5/31/14 14:06"/>
        <s v="5/31/14 14:08"/>
        <s v="5/31/14 14:10"/>
        <s v="6/2/14 3:15"/>
        <s v="6/6/14 18:34"/>
        <s v="6/6/14 18:35"/>
        <s v="6/6/14 18:38"/>
        <s v="6/6/14 18:39"/>
        <s v="7/19/14 18:30"/>
        <s v="7/19/14 18:32"/>
        <s v="8/23/14 11:07"/>
        <s v="5/9/14 11:41"/>
        <s v="5/9/14 11:42"/>
        <s v="5/23/14 2:06"/>
        <s v="6/27/14 9:19"/>
        <s v="6/27/14 9:20"/>
        <s v="6/27/14 9:21"/>
        <s v="7/9/14 13:03"/>
        <s v="7/9/14 13:08"/>
        <s v="8/7/14 9:37"/>
        <s v="8/7/14 9:38"/>
        <s v="8/18/14 11:55"/>
        <s v="5/24/14 18:28"/>
        <s v="5/24/14 18:29"/>
        <s v="6/6/14 12:20"/>
        <s v="6/4/14 19:20"/>
        <s v="6/16/14 7:09"/>
        <s v="7/14/14 7:02"/>
        <s v="7/26/14 1:19"/>
        <s v="8/1/14 16:07"/>
        <s v="8/1/14 16:10"/>
        <s v="8/1/14 16:08"/>
        <s v="8/16/14 11:30"/>
        <s v="8/4/14 9:33"/>
        <s v="8/4/14 9:37"/>
        <s v="6/2/14 9:38"/>
        <s v="7/18/14 9:58"/>
        <s v="7/15/14 19:57"/>
        <s v="7/15/14 19:59"/>
        <s v="7/15/14 20:00"/>
        <s v="7/24/14 10:44"/>
        <s v="8/6/14 11:43"/>
        <s v="5/22/14 11:58"/>
        <s v="6/24/14 12:25"/>
        <s v="6/24/14 12:26"/>
        <s v="5/1/14 8:32"/>
        <s v="5/5/14 12:58"/>
        <s v="5/6/14 18:24"/>
        <s v="5/6/14 18:25"/>
        <s v="5/9/14 7:16"/>
        <s v="8/28/14 9:34"/>
        <s v="7/10/14 4:35"/>
        <s v="7/30/14 1:32"/>
        <s v="8/7/14 15:35"/>
        <s v="8/22/14 13:57"/>
        <s v="5/18/14 7:05"/>
        <s v="7/1/14 8:14"/>
        <s v="5/19/14 9:37"/>
        <s v="7/22/14 23:49"/>
        <s v="7/22/14 23:51"/>
        <s v="8/11/14 9:31"/>
        <s v="8/11/14 9:36"/>
        <s v="8/12/14 16:20"/>
        <s v="8/12/14 16:22"/>
        <s v="8/12/14 16:25"/>
        <s v="8/12/14 16:26"/>
        <s v="8/19/14 16:32"/>
        <s v="5/13/14 19:24"/>
        <s v="5/13/14 19:27"/>
        <s v="5/13/14 19:28"/>
        <s v="5/27/14 8:52"/>
        <s v="5/27/14 8:54"/>
        <s v="6/17/14 12:59"/>
        <s v="6/17/14 13:01"/>
        <s v="6/10/14 9:34"/>
        <s v="8/27/14 13:26"/>
        <s v="7/4/14 13:27"/>
        <s v="7/4/14 13:29"/>
        <s v="7/10/14 11:17"/>
        <s v="7/10/14 11:58"/>
        <s v="7/10/14 12:01"/>
        <s v="7/11/14 14:01"/>
        <s v="7/14/14 12:35"/>
        <s v="5/13/14 9:35"/>
        <s v="5/17/14 9:26"/>
        <s v="6/16/14 17:25"/>
        <s v="6/16/14 17:27"/>
        <s v="5/28/14 16:15"/>
        <s v="5/28/14 16:20"/>
        <s v="5/30/14 18:16"/>
        <s v="5/30/14 18:19"/>
        <s v="5/30/14 18:13"/>
        <s v="7/2/14 14:09"/>
        <s v="7/11/14 15:26"/>
        <s v="7/11/14 15:27"/>
        <s v="7/11/14 15:28"/>
        <s v="7/21/14 16:03"/>
        <s v="6/26/14 11:41"/>
        <s v="6/26/14 11:39"/>
        <s v="7/9/14 16:30"/>
        <s v="7/17/14 16:46"/>
        <s v="7/17/14 16:49"/>
        <s v="7/17/14 16:47"/>
        <s v="7/23/14 9:33"/>
        <s v="7/23/14 9:36"/>
        <s v="7/28/14 10:28"/>
        <s v="8/21/14 11:56"/>
        <s v="7/10/14 17:07"/>
        <s v="7/19/14 12:56"/>
        <s v="7/19/14 12:57"/>
        <s v="8/21/14 9:07"/>
        <s v="8/21/14 9:08"/>
        <s v="8/21/14 9:10"/>
        <s v="5/15/14 13:40"/>
        <s v="5/15/14 13:41"/>
        <s v="5/27/14 10:23"/>
        <s v="6/11/14 14:47"/>
        <s v="6/17/14 15:59"/>
        <s v="6/19/14 11:37"/>
        <s v="6/20/14 16:31"/>
        <s v="6/26/14 15:24"/>
        <s v="6/26/14 15:21"/>
        <s v="6/28/14 11:17"/>
        <s v="6/16/14 9:26"/>
        <s v="6/18/14 9:42"/>
        <s v="8/28/14 9:33"/>
        <s v="7/3/14 9:34"/>
        <s v="7/3/14 9:35"/>
        <s v="7/15/14 16:16"/>
        <s v="7/15/14 16:17"/>
        <s v="6/6/14 7:57"/>
        <s v="8/15/14 16:40"/>
        <s v="8/17/14 13:22"/>
        <s v="8/17/14 13:23"/>
        <s v="8/17/14 13:24"/>
        <s v="6/11/14 7:45"/>
        <s v="6/20/14 9:47"/>
        <s v="6/20/14 9:48"/>
        <s v="6/22/14 13:50"/>
        <s v="7/4/14 10:32"/>
        <s v="7/4/14 10:37"/>
        <s v="8/4/14 12:37"/>
        <s v="8/1/14 13:08"/>
        <s v="8/1/14 13:09"/>
        <s v="6/3/14 9:39"/>
        <s v="6/3/14 9:40"/>
        <s v="6/3/14 9:41"/>
        <s v="6/3/14 9:42"/>
        <s v="6/3/14 9:44"/>
        <s v="5/5/14 18:51"/>
        <s v="5/8/14 13:31"/>
        <s v="6/18/14 16:56"/>
        <s v="6/18/14 16:57"/>
        <s v="6/18/14 17:00"/>
        <s v="8/29/14 8:44"/>
        <s v="8/29/14 8:45"/>
        <s v="5/28/14 9:36"/>
        <s v="8/28/14 18:41"/>
        <s v="5/1/14 11:43"/>
        <s v="5/10/14 10:53"/>
        <s v="5/10/14 10:54"/>
        <s v="5/10/14 10:55"/>
        <s v="5/24/14 8:38"/>
        <s v="5/24/14 8:39"/>
        <s v="5/24/14 8:43"/>
        <s v="5/25/14 18:25"/>
        <s v="5/30/14 13:35"/>
        <s v="6/1/14 9:58"/>
        <s v="5/28/14 11:03"/>
        <s v="5/28/14 11:06"/>
        <s v="5/29/14 13:04"/>
        <s v="5/29/14 13:07"/>
        <s v="6/3/14 3:28"/>
        <s v="6/3/14 3:30"/>
        <s v="6/13/14 13:12"/>
        <s v="6/25/14 19:49"/>
        <s v="7/4/14 13:39"/>
        <s v="7/4/14 13:40"/>
        <s v="7/4/14 15:12"/>
        <s v="7/17/14 7:51"/>
        <s v="7/17/14 7:54"/>
        <s v="7/26/14 12:34"/>
        <s v="7/31/14 11:09"/>
        <s v="7/31/14 11:16"/>
        <s v="7/31/14 11:18"/>
        <s v="8/16/14 17:31"/>
        <s v="8/30/14 8:33"/>
        <s v="5/9/14 16:43"/>
        <s v="5/9/14 16:44"/>
        <s v="6/25/14 19:56"/>
        <s v="7/30/14 11:08"/>
        <s v="8/20/14 9:31"/>
        <s v="5/20/14 10:13"/>
        <s v="5/16/14 14:54"/>
        <s v="8/15/14 13:36"/>
        <s v="8/20/14 14:16"/>
        <s v="8/20/14 14:17"/>
        <s v="8/20/14 14:18"/>
        <s v="5/6/14 9:21"/>
        <s v="5/6/14 9:25"/>
        <s v="8/8/14 12:54"/>
        <s v="8/31/14 18:31"/>
        <s v="7/3/14 14:05"/>
        <s v="7/29/14 10:50"/>
        <s v="7/1/14 22:35"/>
        <s v="7/3/14 17:04"/>
        <s v="7/3/14 17:07"/>
        <s v="7/9/14 8:07"/>
        <s v="7/9/14 8:08"/>
        <s v="8/6/14 11:47"/>
        <s v="6/19/14 17:59"/>
        <s v="5/6/14 16:10"/>
        <s v="5/7/14 13:52"/>
        <s v="5/7/14 13:53"/>
        <s v="5/20/14 17:43"/>
        <s v="6/4/14 17:39"/>
        <s v="6/4/14 17:40"/>
        <s v="6/2/14 9:33"/>
        <s v="6/2/14 9:37"/>
        <s v="6/2/14 9:39"/>
        <s v="6/3/14 15:39"/>
        <s v="6/7/14 14:36"/>
        <s v="6/7/14 14:38"/>
        <s v="6/17/14 16:57"/>
        <s v="6/11/14 13:02"/>
        <s v="6/11/14 13:03"/>
        <s v="6/12/14 8:42"/>
        <s v="6/19/14 10:45"/>
        <s v="6/19/14 10:50"/>
        <s v="6/23/14 15:39"/>
        <s v="6/23/14 15:43"/>
        <s v="6/23/14 15:46"/>
        <s v="6/23/14 15:40"/>
        <s v="6/24/14 14:36"/>
        <s v="6/25/14 11:54"/>
        <s v="7/3/14 11:13"/>
        <s v="7/15/14 17:16"/>
        <s v="7/15/14 19:44"/>
        <s v="7/23/14 8:07"/>
        <s v="7/23/14 8:08"/>
        <s v="7/23/14 8:11"/>
        <s v="7/30/14 8:31"/>
        <s v="7/30/14 8:36"/>
        <s v="7/30/14 12:54"/>
        <s v="7/30/14 12:55"/>
        <s v="5/22/14 14:22"/>
        <s v="5/22/14 14:26"/>
        <s v="5/22/14 14:27"/>
        <s v="5/22/14 14:28"/>
        <s v="6/4/14 7:19"/>
        <s v="5/26/14 9:37"/>
        <s v="5/30/14 18:03"/>
        <s v="5/30/14 18:05"/>
        <s v="5/30/14 18:07"/>
        <s v="6/3/14 13:09"/>
        <s v="6/4/14 11:08"/>
        <s v="5/12/14 9:37"/>
        <s v="7/29/14 7:34"/>
        <s v="7/30/14 16:24"/>
        <s v="5/28/14 14:28"/>
        <s v="5/28/14 14:29"/>
        <s v="7/25/14 13:26"/>
        <s v="7/25/14 13:27"/>
        <s v="6/17/14 16:17"/>
        <s v="7/9/14 9:24"/>
        <s v="8/5/14 9:32"/>
        <s v="8/16/14 9:30"/>
        <s v="8/26/14 9:33"/>
        <s v="6/5/14 14:19"/>
        <s v="7/2/14 10:37"/>
        <s v="7/23/14 9:34"/>
        <s v="7/3/14 17:55"/>
        <s v="7/3/14 17:59"/>
        <s v="7/26/14 18:33"/>
        <s v="6/2/14 11:11"/>
        <s v="6/2/14 16:56"/>
        <s v="6/2/14 16:58"/>
        <s v="7/26/14 19:24"/>
        <s v="8/7/14 12:33"/>
        <s v="7/13/14 8:40"/>
        <s v="7/13/14 8:41"/>
        <s v="7/17/14 13:58"/>
        <s v="6/30/14 18:31"/>
        <s v="5/14/14 9:39"/>
        <s v="5/14/14 9:41"/>
        <s v="7/31/14 11:28"/>
        <s v="7/23/14 13:20"/>
        <s v="5/30/14 18:54"/>
        <s v="6/2/14 15:49"/>
        <s v="6/16/14 8:47"/>
        <s v="7/22/14 17:37"/>
        <s v="7/24/14 16:05"/>
        <s v="7/24/14 16:06"/>
        <s v="7/24/14 16:07"/>
        <s v="8/3/14 14:41"/>
        <s v="8/5/14 0:58"/>
        <s v="6/14/14 11:49"/>
        <s v="8/1/14 8:48"/>
        <s v="7/3/14 9:32"/>
        <s v="7/17/14 8:55"/>
        <s v="7/17/14 8:56"/>
        <s v="7/22/14 9:59"/>
        <s v="7/2/14 5:23"/>
        <s v="7/2/14 5:26"/>
        <s v="7/29/14 17:24"/>
        <s v="5/9/14 19:11"/>
        <s v="5/14/14 7:50"/>
        <s v="6/7/14 15:20"/>
        <s v="6/17/14 12:36"/>
        <s v="6/20/14 12:14"/>
        <s v="6/2/14 11:09"/>
        <s v="6/2/14 11:10"/>
        <s v="6/23/14 9:34"/>
        <s v="6/6/14 16:32"/>
        <s v="6/17/14 6:06"/>
        <s v="6/17/14 6:07"/>
        <s v="6/17/14 6:08"/>
        <s v="8/21/14 14:32"/>
        <s v="8/15/14 7:54"/>
        <s v="8/27/14 19:26"/>
        <s v="8/2/14 12:26"/>
        <s v="8/7/14 14:42"/>
        <s v="8/7/14 14:46"/>
        <s v="8/16/14 17:03"/>
        <s v="8/6/14 10:47"/>
        <s v="8/6/14 10:49"/>
        <s v="8/6/14 10:50"/>
        <s v="5/15/14 9:32"/>
        <s v="5/16/14 17:38"/>
        <s v="5/23/14 16:50"/>
        <s v="5/23/14 16:54"/>
        <s v="5/27/14 13:10"/>
        <s v="5/27/14 13:11"/>
        <s v="6/1/14 1:59"/>
        <s v="6/1/14 2:03"/>
        <s v="5/17/14 14:32"/>
        <s v="5/17/14 14:33"/>
        <s v="6/24/14 18:04"/>
        <s v="7/3/14 10:41"/>
        <s v="7/3/14 18:33"/>
        <s v="7/19/14 11:17"/>
        <s v="7/19/14 11:19"/>
        <s v="7/19/14 19:55"/>
        <s v="6/6/14 18:37"/>
        <s v="6/6/14 18:40"/>
        <s v="6/18/14 17:34"/>
        <s v="6/25/14 7:29"/>
        <s v="6/30/14 14:41"/>
        <s v="6/30/14 14:42"/>
        <s v="6/30/14 14:44"/>
        <s v="7/1/14 15:48"/>
        <s v="7/4/14 17:28"/>
        <s v="6/16/14 9:34"/>
        <s v="6/24/14 11:12"/>
        <s v="6/25/14 9:18"/>
        <s v="6/25/14 9:19"/>
        <s v="7/5/14 10:40"/>
        <s v="7/14/14 9:34"/>
        <s v="7/15/14 11:22"/>
        <s v="7/22/14 15:23"/>
        <s v="7/22/14 15:24"/>
        <s v="8/11/14 9:34"/>
        <s v="8/11/14 9:38"/>
        <s v="8/13/14 12:59"/>
        <s v="6/30/14 12:42"/>
        <s v="6/30/14 12:44"/>
        <s v="5/23/14 14:28"/>
        <s v="6/23/14 8:06"/>
        <s v="7/11/14 4:33"/>
        <s v="6/17/14 9:30"/>
        <s v="7/1/14 14:24"/>
        <s v="7/1/14 14:22"/>
        <s v="7/22/14 10:54"/>
        <s v="7/25/14 11:19"/>
        <s v="7/25/14 11:20"/>
        <s v="7/25/14 14:45"/>
        <s v="6/6/14 19:41"/>
        <s v="6/6/14 19:42"/>
        <s v="7/8/14 22:56"/>
        <s v="5/28/14 9:34"/>
        <s v="6/2/14 15:46"/>
        <s v="6/5/14 16:59"/>
        <s v="6/5/14 18:33"/>
        <s v="6/12/14 18:28"/>
        <s v="6/12/14 18:30"/>
        <s v="6/23/14 19:55"/>
        <s v="7/4/14 8:52"/>
        <s v="7/4/14 8:53"/>
        <s v="7/16/14 12:48"/>
        <s v="7/16/14 12:50"/>
        <s v="7/16/14 12:49"/>
        <s v="7/17/14 10:42"/>
        <s v="7/17/14 10:44"/>
        <s v="7/25/14 19:52"/>
        <s v="7/25/14 19:53"/>
        <s v="7/30/14 15:50"/>
        <s v="7/30/14 15:51"/>
        <s v="7/31/14 8:39"/>
        <s v="8/28/14 14:35"/>
        <s v="8/29/14 11:54"/>
        <s v="7/4/14 7:04"/>
        <s v="7/4/14 7:05"/>
        <s v="8/7/14 11:19"/>
        <s v="8/12/14 11:58"/>
        <s v="7/3/14 20:01"/>
        <s v="6/20/14 9:37"/>
        <s v="6/26/14 17:29"/>
        <s v="8/18/14 9:38"/>
        <s v="8/20/14 13:38"/>
        <s v="8/13/14 17:44"/>
        <s v="8/13/14 17:50"/>
        <s v="7/29/14 17:11"/>
        <s v="8/5/14 9:06"/>
        <s v="8/5/14 9:09"/>
        <s v="8/26/14 4:06"/>
        <s v="7/16/14 18:19"/>
        <s v="7/16/14 18:21"/>
        <s v="6/26/14 19:01"/>
        <s v="6/26/14 19:02"/>
        <s v="6/13/14 9:19"/>
        <s v="7/15/14 9:34"/>
        <s v="7/15/14 9:37"/>
        <s v="8/13/14 14:10"/>
        <s v="8/13/14 14:12"/>
        <s v="6/19/14 13:34"/>
        <s v="7/11/14 22:06"/>
        <s v="6/24/14 10:37"/>
        <s v="6/24/14 10:38"/>
        <s v="7/7/14 12:23"/>
        <s v="5/27/14 10:28"/>
        <s v="5/27/14 10:30"/>
        <s v="5/30/14 8:29"/>
        <s v="8/13/14 9:33"/>
        <s v="7/8/14 11:12"/>
        <s v="7/8/14 11:14"/>
        <s v="6/5/14 17:17"/>
        <s v="6/5/14 17:18"/>
        <s v="6/20/14 7:40"/>
        <s v="6/20/14 7:41"/>
        <s v="6/20/14 11:38"/>
        <s v="6/24/14 10:04"/>
        <s v="6/26/14 16:00"/>
        <s v="8/16/14 19:11"/>
        <s v="8/31/14 14:16"/>
        <s v="8/22/14 14:39"/>
        <s v="8/29/14 13:49"/>
        <s v="8/7/14 10:47"/>
        <s v="7/1/14 9:17"/>
        <s v="7/1/14 9:22"/>
        <s v="7/4/14 7:07"/>
        <s v="8/7/14 18:02"/>
        <s v="7/8/14 11:25"/>
        <s v="8/2/14 9:43"/>
        <s v="8/16/14 16:23"/>
        <s v="7/11/14 12:39"/>
        <s v="6/16/14 17:35"/>
        <s v="8/21/14 12:21"/>
        <s v="8/25/14 9:36"/>
        <s v="8/25/14 9:38"/>
        <s v="8/25/14 9:39"/>
        <s v="7/1/14 7:18"/>
        <s v="7/19/14 15:35"/>
        <s v="8/19/14 9:03"/>
        <s v="8/6/14 10:37"/>
        <s v="7/24/14 12:04"/>
        <s v="6/9/14 13:48"/>
        <s v="7/16/14 8:18"/>
        <s v="8/1/14 17:04"/>
        <s v="7/11/14 22:43"/>
        <s v="7/11/14 22:45"/>
        <s v="6/12/14 9:33"/>
        <s v="7/23/14 16:21"/>
        <s v="6/3/14 9:27"/>
        <s v="6/28/14 19:59"/>
        <s v="8/16/14 9:12"/>
        <s v="8/16/14 9:17"/>
        <s v="8/4/14 9:59"/>
        <s v="8/22/14 14:28"/>
        <s v="7/10/14 9:26"/>
        <s v="7/10/14 9:28"/>
        <s v="7/10/14 9:25"/>
        <s v="7/25/14 14:02"/>
        <s v="7/9/14 16:00"/>
        <s v="7/11/14 15:15"/>
        <s v="7/11/14 15:13"/>
        <s v="7/18/14 18:27"/>
        <s v="7/31/14 7:23"/>
        <s v="7/31/14 7:24"/>
        <s v="7/31/14 7:28"/>
        <s v="8/25/14 14:08"/>
        <s v="8/28/14 7:13"/>
        <s v="8/28/14 7:14"/>
        <s v="7/29/14 17:01"/>
        <s v="8/21/14 14:35"/>
        <s v="7/10/14 16:13"/>
        <s v="6/21/14 8:55"/>
        <s v="6/21/14 8:57"/>
        <s v="6/24/14 17:49"/>
        <s v="7/18/14 10:17"/>
        <s v="8/8/14 16:05"/>
        <s v="8/21/14 8:52"/>
        <s v="8/21/14 8:55"/>
        <s v="8/21/14 8:56"/>
        <s v="8/21/14 8:57"/>
        <s v="6/16/14 16:29"/>
        <s v="6/16/14 16:30"/>
        <s v="6/15/14 7:53"/>
        <s v="8/4/14 12:14"/>
        <s v="8/28/14 12:12"/>
        <s v="8/28/14 12:13"/>
        <s v="7/24/14 9:59"/>
        <s v="7/24/14 10:02"/>
        <s v="7/30/14 13:05"/>
        <s v="7/11/14 12:30"/>
        <s v="7/17/14 18:54"/>
        <s v="7/17/14 18:58"/>
        <s v="6/25/14 10:07"/>
        <s v="6/24/14 8:17"/>
        <s v="8/6/14 11:57"/>
        <s v="8/6/14 11:58"/>
        <s v="8/6/14 0:35"/>
        <s v="7/2/14 21:48"/>
        <s v="7/11/14 13:06"/>
        <s v="6/9/14 9:37"/>
        <s v="6/9/14 9:38"/>
        <s v="6/17/14 17:54"/>
        <s v="8/4/14 11:49"/>
        <s v="8/4/14 11:52"/>
        <s v="6/16/14 9:33"/>
        <s v="6/18/14 17:17"/>
        <s v="6/18/14 17:23"/>
        <s v="6/20/14 16:55"/>
        <s v="7/1/14 12:40"/>
        <s v="7/1/14 12:42"/>
        <s v="7/18/14 7:07"/>
        <s v="7/18/14 7:11"/>
        <s v="7/18/14 7:12"/>
        <s v="7/21/14 17:18"/>
        <s v="7/21/14 17:22"/>
        <s v="7/23/14 8:13"/>
        <s v="7/24/14 17:27"/>
        <s v="8/6/14 5:13"/>
        <s v="8/20/14 7:53"/>
        <s v="8/20/14 7:55"/>
        <s v="8/20/14 7:52"/>
        <s v="8/26/14 10:42"/>
        <s v="8/26/14 10:48"/>
        <s v="7/1/14 18:41"/>
        <s v="8/21/14 13:23"/>
        <s v="8/22/14 17:07"/>
        <s v="8/22/14 17:08"/>
        <s v="7/18/14 14:00"/>
        <s v="7/18/14 14:01"/>
        <s v="7/25/14 19:50"/>
        <s v="7/26/14 16:23"/>
        <s v="7/26/14 16:25"/>
        <s v="8/12/14 8:49"/>
        <s v="8/13/14 16:25"/>
        <s v="8/13/14 16:27"/>
        <s v="8/15/14 16:55"/>
        <s v="8/22/14 12:43"/>
        <s v="6/20/14 10:28"/>
        <s v="6/20/14 10:32"/>
        <s v="7/17/14 19:24"/>
        <s v="7/23/14 16:06"/>
        <s v="6/19/14 9:32"/>
        <s v="7/18/14 10:22"/>
        <s v="7/21/14 10:10"/>
        <s v="7/21/14 10:11"/>
        <s v="8/7/14 11:34"/>
        <s v="6/20/14 9:31"/>
        <s v="6/22/14 12:03"/>
        <s v="6/22/14 12:04"/>
        <s v="6/22/14 12:05"/>
        <s v="7/11/14 9:33"/>
        <s v="7/11/14 9:34"/>
        <s v="7/16/14 16:14"/>
        <s v="7/31/14 19:12"/>
        <s v="7/29/14 11:47"/>
        <s v="8/18/14 9:35"/>
        <s v="8/18/14 19:37"/>
        <s v="8/25/14 12:00"/>
        <s v="8/6/14 6:34"/>
        <s v="7/29/14 14:13"/>
        <s v="8/2/14 12:48"/>
        <s v="7/22/14 16:17"/>
        <s v="7/1/14 23:38"/>
        <s v="7/15/14 11:40"/>
        <s v="7/24/14 14:47"/>
        <s v="7/24/14 14:48"/>
        <s v="7/24/14 14:51"/>
        <s v="7/24/14 14:52"/>
        <s v="8/8/14 14:54"/>
        <s v="8/16/14 9:29"/>
        <s v="8/9/14 17:04"/>
        <s v="8/5/14 13:10"/>
        <s v="7/24/14 11:48"/>
        <s v="8/12/14 14:05"/>
        <s v="7/28/14 8:16"/>
        <s v="7/28/14 8:18"/>
        <s v="7/10/14 13:09"/>
        <s v="7/10/14 13:13"/>
        <s v="7/10/14 13:14"/>
        <s v="7/14/14 12:41"/>
        <s v="7/22/14 1:52"/>
        <s v="7/25/14 11:37"/>
        <s v="8/19/14 10:30"/>
        <s v="8/19/14 10:31"/>
        <s v="7/30/14 17:59"/>
        <s v="7/31/14 7:03"/>
        <s v="8/25/14 9:47"/>
        <s v="7/8/14 7:15"/>
        <s v="7/8/14 7:16"/>
        <s v="7/8/14 7:17"/>
        <s v="7/10/14 9:38"/>
        <s v="7/14/14 15:40"/>
        <s v="7/17/14 12:00"/>
        <s v="7/10/14 10:43"/>
        <s v="7/10/14 10:45"/>
        <s v="7/10/14 10:47"/>
        <s v="8/19/14 10:53"/>
        <s v="8/19/14 10:54"/>
        <s v="8/19/14 10:55"/>
        <s v="8/26/14 11:21"/>
        <s v="8/6/14 15:41"/>
        <s v="8/6/14 15:43"/>
        <s v="8/8/14 11:16"/>
        <s v="7/22/14 8:29"/>
        <s v="8/27/14 12:04"/>
        <s v="8/27/14 12:05"/>
        <s v="7/24/14 9:35"/>
        <s v="7/29/14 16:35"/>
        <s v="7/29/14 16:36"/>
        <s v="7/29/14 16:37"/>
        <s v="7/29/14 16:39"/>
        <s v="8/8/14 17:49"/>
        <s v="8/8/14 17:52"/>
        <s v="8/11/14 8:34"/>
        <s v="8/11/14 9:08"/>
        <s v="7/30/14 15:59"/>
        <s v="7/30/14 16:02"/>
        <s v="8/19/14 14:53"/>
        <s v="8/19/14 14:54"/>
        <s v="8/21/14 9:35"/>
        <s v="8/29/14 17:20"/>
        <s v="8/25/14 9:42"/>
        <s v="8/29/14 9:26"/>
        <s v="8/29/14 12:26"/>
        <s v="8/29/14 12:27"/>
        <s v="8/20/14 8:29"/>
        <s v="8/20/14 16:44"/>
        <s v="8/20/14 16:45"/>
        <s v="8/22/14 19:22"/>
        <s v="8/24/14 15:06"/>
        <s v="7/24/14 18:28"/>
        <s v="7/25/14 16:00"/>
        <s v="7/29/14 16:47"/>
        <s v="7/29/14 16:48"/>
        <s v="7/29/14 16:49"/>
        <s v="8/19/14 23:36"/>
        <s v="8/19/14 23:37"/>
        <s v="8/1/14 7:33"/>
        <s v="8/25/14 10:23"/>
        <s v="7/23/14 9:51"/>
        <s v="8/9/14 10:21"/>
        <s v="8/2/14 5:21"/>
        <s v="7/29/14 16:16"/>
        <s v="8/1/14 15:18"/>
        <s v="8/5/14 9:56"/>
        <s v="7/22/14 9:00"/>
        <s v="7/22/14 9:03"/>
        <s v="7/22/14 9:04"/>
        <s v="7/29/14 11:10"/>
        <s v="8/30/14 18:00"/>
        <s v="8/30/14 18:01"/>
        <s v="7/27/14 11:09"/>
        <s v="7/27/14 11:10"/>
        <s v="8/14/14 14:33"/>
        <s v="8/22/14 8:01"/>
        <s v="8/22/14 16:05"/>
        <s v="8/22/14 16:07"/>
        <s v="8/22/14 16:08"/>
        <s v="8/22/14 16:09"/>
        <s v="8/29/14 14:57"/>
        <s v="8/8/14 11:26"/>
        <s v="8/13/14 16:06"/>
        <s v="7/26/14 19:50"/>
        <s v="8/1/14 16:29"/>
        <s v="8/16/14 16:06"/>
        <s v="8/20/14 11:14"/>
        <s v="8/20/14 11:12"/>
        <s v="8/26/14 12:16"/>
        <s v="8/26/14 12:21"/>
        <s v="8/26/14 12:22"/>
        <s v="8/27/14 15:35"/>
        <s v="8/1/14 7:47"/>
        <s v="8/23/14 17:48"/>
        <s v="7/24/14 16:44"/>
        <s v="7/24/14 16:45"/>
        <s v="7/30/14 9:49"/>
        <s v="8/5/14 18:47"/>
        <s v="7/31/14 3:04"/>
        <s v="7/31/14 3:05"/>
        <s v="8/2/14 18:30"/>
        <s v="8/3/14 9:18"/>
        <s v="8/3/14 9:15"/>
        <s v="8/16/14 16:04"/>
        <s v="8/11/14 7:57"/>
        <s v="7/22/14 9:37"/>
        <s v="8/15/14 17:32"/>
        <s v="8/21/14 16:04"/>
        <s v="8/27/14 19:50"/>
        <s v="8/26/14 9:31"/>
        <s v="8/28/14 18:28"/>
        <s v="8/28/14 18:29"/>
        <s v="8/27/14 21:25"/>
        <s v="8/27/14 21:27"/>
        <s v="8/27/14 21:26"/>
        <s v="8/11/14 15:53"/>
        <s v="8/11/14 15:54"/>
        <s v="7/29/14 17:32"/>
        <s v="7/29/14 17:33"/>
        <s v="7/30/14 16:08"/>
        <s v="7/30/14 4:06"/>
        <s v="7/30/14 4:07"/>
        <s v="8/5/14 11:22"/>
        <s v="8/5/14 11:23"/>
        <s v="8/28/14 16:50"/>
        <s v="8/8/14 22:27"/>
        <s v="8/6/14 18:54"/>
        <s v="8/15/14 10:05"/>
        <s v="8/15/14 10:07"/>
        <s v="8/7/14 7:27"/>
        <s v="8/7/14 7:29"/>
        <s v="8/7/14 7:30"/>
        <s v="8/12/14 21:56"/>
        <s v="8/7/14 16:22"/>
        <s v="8/7/14 8:55"/>
        <s v="8/8/14 19:27"/>
        <s v="8/8/14 19:29"/>
        <s v="8/19/14 10:46"/>
        <s v="8/22/14 7:07"/>
        <s v="8/24/14 13:28"/>
        <s v="8/30/14 15:31"/>
        <s v="8/26/14 14:33"/>
        <s v="8/13/14 11:09"/>
        <s v="8/14/14 9:37"/>
        <s v="8/15/14 18:57"/>
        <s v="8/15/14 19:04"/>
        <s v="8/18/14 18:44"/>
        <s v="8/22/14 13:18"/>
        <s v="8/27/14 13:21"/>
        <s v="8/19/14 16:57"/>
        <s v="8/27/14 14:05"/>
        <s v="8/27/14 14:06"/>
        <s v="8/27/14 14:07"/>
        <s v="8/28/14 17:21"/>
        <s v="8/28/14 10:23"/>
        <s v="8/28/14 10:24"/>
        <s v="8/28/14 10:25"/>
        <s v="8/29/14 9:17"/>
        <s v="5/2/14 0:49"/>
        <s v="5/7/14 16:18"/>
        <s v="5/17/14 8:18"/>
        <s v="5/17/14 8:19"/>
        <s v="5/1/14 6:59"/>
        <s v="5/1/14 7:04"/>
        <s v="5/1/14 6:56"/>
        <s v="5/9/14 23:56"/>
        <s v="5/23/14 16:41"/>
        <s v="5/27/14 14:31"/>
        <s v="5/7/14 8:42"/>
        <s v="5/18/14 14:42"/>
        <s v="5/2/14 15:24"/>
        <s v="5/10/14 8:17"/>
        <s v="5/10/14 8:19"/>
        <s v="5/17/14 23:24"/>
        <s v="5/5/14 17:50"/>
        <s v="5/12/14 10:57"/>
        <s v="5/14/14 19:36"/>
        <s v="5/20/14 17:59"/>
        <s v="5/1/14 16:02"/>
        <s v="5/1/14 16:03"/>
        <s v="5/27/14 9:22"/>
        <s v="5/27/14 9:23"/>
        <s v="5/27/14 9:21"/>
        <s v="5/6/14 15:12"/>
        <s v="5/31/14 11:07"/>
        <s v="5/31/14 11:10"/>
        <s v="5/31/14 11:12"/>
        <s v="6/4/14 13:33"/>
        <s v="6/18/14 11:34"/>
        <s v="5/9/14 9:29"/>
        <s v="5/9/14 10:19"/>
        <s v="5/2/14 11:21"/>
        <s v="5/2/14 11:22"/>
        <s v="5/2/14 11:18"/>
        <s v="5/10/14 11:27"/>
        <s v="5/12/14 22:55"/>
        <s v="5/30/14 16:54"/>
        <s v="5/30/14 16:55"/>
        <s v="6/23/14 15:08"/>
        <s v="6/25/14 2:53"/>
        <s v="7/3/14 17:26"/>
        <s v="7/3/14 17:29"/>
        <s v="5/18/14 12:55"/>
        <s v="6/4/14 17:14"/>
        <s v="5/23/14 15:48"/>
        <s v="5/30/14 13:33"/>
        <s v="6/7/14 15:11"/>
        <s v="6/7/14 15:12"/>
        <s v="5/12/14 11:20"/>
        <s v="5/13/14 9:40"/>
        <s v="5/13/14 9:41"/>
        <s v="5/13/14 9:42"/>
        <s v="6/1/14 15:41"/>
        <s v="6/1/14 15:43"/>
        <s v="6/11/14 18:33"/>
        <s v="6/13/14 15:10"/>
        <s v="6/13/14 15:11"/>
        <s v="7/9/14 12:39"/>
        <s v="6/13/14 2:04"/>
        <s v="6/13/14 2:05"/>
        <s v="6/6/14 14:34"/>
        <s v="6/6/14 14:35"/>
        <s v="6/18/14 13:10"/>
        <s v="6/5/14 17:08"/>
        <s v="6/5/14 17:12"/>
        <s v="6/17/14 9:44"/>
        <s v="6/17/14 9:49"/>
        <s v="7/12/14 19:08"/>
        <s v="7/12/14 19:09"/>
        <s v="7/21/14 10:57"/>
        <s v="7/21/14 10:59"/>
        <s v="7/9/14 7:35"/>
        <s v="7/9/14 7:36"/>
        <s v="7/4/14 15:56"/>
        <s v="7/8/14 11:40"/>
        <s v="6/3/14 12:04"/>
        <s v="6/3/14 12:09"/>
        <s v="6/16/14 12:03"/>
        <s v="6/16/14 11:59"/>
        <s v="5/1/14 5:27"/>
        <s v="5/9/14 19:28"/>
        <s v="6/18/14 8:19"/>
        <s v="6/18/14 8:22"/>
        <s v="6/18/14 8:24"/>
        <s v="7/7/14 7:35"/>
        <s v="5/19/14 2:24"/>
        <s v="5/19/14 2:25"/>
        <s v="5/19/14 9:52"/>
        <s v="5/19/14 9:53"/>
        <s v="5/19/14 9:54"/>
        <s v="7/2/14 20:31"/>
        <s v="5/29/14 13:34"/>
        <s v="5/29/14 13:35"/>
        <s v="7/22/14 7:35"/>
        <s v="7/3/14 15:47"/>
        <s v="6/18/14 7:05"/>
        <s v="7/13/14 11:15"/>
        <s v="7/24/14 8:45"/>
        <s v="7/19/14 14:51"/>
        <s v="7/12/14 9:34"/>
        <s v="5/5/14 12:50"/>
        <s v="5/5/14 12:53"/>
        <s v="5/6/14 17:55"/>
        <s v="5/8/14 15:43"/>
        <s v="5/16/14 9:38"/>
        <s v="6/9/14 19:42"/>
        <s v="7/11/14 13:58"/>
        <s v="7/11/14 14:00"/>
        <s v="7/11/14 14:02"/>
        <s v="7/17/14 16:54"/>
        <s v="7/17/14 16:56"/>
        <s v="7/17/14 16:58"/>
        <s v="7/17/14 17:00"/>
        <s v="7/19/14 9:22"/>
        <s v="5/30/14 8:59"/>
        <s v="5/30/14 9:00"/>
        <s v="5/30/14 9:01"/>
        <s v="5/30/14 9:02"/>
        <s v="6/4/14 12:50"/>
        <s v="6/11/14 14:11"/>
        <s v="6/17/14 12:12"/>
        <s v="6/5/14 3:27"/>
        <s v="6/5/14 8:40"/>
        <s v="5/22/14 14:32"/>
        <s v="5/10/14 3:56"/>
        <s v="5/12/14 16:22"/>
        <s v="5/22/14 10:35"/>
        <s v="6/11/14 17:08"/>
        <s v="6/11/14 18:07"/>
        <s v="6/3/14 15:01"/>
        <s v="6/10/14 18:14"/>
        <s v="6/15/14 13:04"/>
        <s v="6/15/14 13:05"/>
        <s v="7/2/14 12:18"/>
        <s v="7/17/14 9:37"/>
        <s v="7/31/14 8:16"/>
        <s v="5/18/14 17:39"/>
        <s v="5/26/14 11:23"/>
        <s v="5/26/14 11:22"/>
        <s v="5/30/14 10:21"/>
        <s v="5/30/14 10:23"/>
        <s v="6/3/14 18:10"/>
        <s v="6/3/14 18:11"/>
        <s v="6/14/14 15:09"/>
        <s v="6/21/14 19:27"/>
        <s v="6/30/14 17:29"/>
        <s v="6/30/14 17:30"/>
        <s v="5/28/14 11:48"/>
        <s v="6/15/14 14:48"/>
        <s v="6/15/14 14:49"/>
        <s v="5/28/14 10:48"/>
        <s v="8/2/14 3:56"/>
        <s v="8/3/14 16:48"/>
        <s v="5/29/14 9:07"/>
        <s v="5/29/14 9:06"/>
        <s v="6/24/14 11:47"/>
        <s v="6/24/14 11:48"/>
        <s v="7/3/14 16:52"/>
        <s v="5/4/14 19:51"/>
        <s v="5/6/14 8:03"/>
        <s v="7/3/14 10:52"/>
        <s v="7/8/14 7:48"/>
        <s v="5/30/14 18:23"/>
        <s v="6/3/14 16:53"/>
        <s v="6/13/14 13:14"/>
        <s v="6/16/14 13:19"/>
        <s v="6/27/14 17:17"/>
        <s v="6/30/14 15:31"/>
        <s v="5/8/14 9:22"/>
        <s v="5/8/14 9:23"/>
        <s v="5/14/14 15:47"/>
        <s v="7/12/14 3:52"/>
        <s v="7/12/14 3:54"/>
        <s v="7/12/14 3:55"/>
        <s v="6/11/14 12:40"/>
        <s v="6/11/14 12:41"/>
        <s v="6/11/14 12:42"/>
        <s v="6/11/14 12:43"/>
        <s v="5/13/14 17:41"/>
        <s v="5/14/14 18:16"/>
        <s v="5/14/14 18:17"/>
        <s v="5/27/14 10:24"/>
        <s v="6/7/14 16:22"/>
        <s v="8/14/14 14:41"/>
        <s v="7/30/14 14:50"/>
        <s v="5/5/14 17:11"/>
        <s v="5/9/14 10:54"/>
        <s v="5/9/14 10:57"/>
        <s v="8/6/14 17:57"/>
        <s v="5/20/14 9:01"/>
        <s v="5/20/14 9:04"/>
        <s v="5/22/14 10:10"/>
        <s v="5/22/14 10:11"/>
        <s v="5/28/14 11:37"/>
        <s v="5/7/14 14:43"/>
        <s v="5/7/14 14:45"/>
        <s v="5/7/14 14:46"/>
        <s v="5/7/14 14:47"/>
        <s v="8/6/14 18:51"/>
        <s v="8/7/14 10:22"/>
        <s v="8/7/14 12:42"/>
        <s v="8/7/14 12:44"/>
        <s v="8/12/14 12:46"/>
        <s v="5/3/14 17:26"/>
        <s v="5/3/14 17:32"/>
        <s v="5/5/14 10:50"/>
        <s v="5/5/14 10:52"/>
        <s v="8/24/14 10:29"/>
        <s v="8/16/14 11:22"/>
        <s v="7/25/14 16:26"/>
        <s v="7/27/14 8:54"/>
        <s v="8/4/14 1:07"/>
        <s v="8/4/14 1:09"/>
        <s v="7/7/14 9:09"/>
        <s v="6/25/14 10:32"/>
        <s v="7/5/14 13:43"/>
        <s v="7/22/14 15:55"/>
        <s v="7/1/14 4:41"/>
        <s v="8/13/14 3:48"/>
        <s v="6/18/14 8:13"/>
        <s v="7/15/14 15:25"/>
        <s v="6/3/14 2:41"/>
        <s v="6/3/14 2:45"/>
        <s v="6/27/14 12:58"/>
        <s v="7/1/14 10:43"/>
        <s v="7/1/14 10:50"/>
        <s v="7/6/14 15:12"/>
        <s v="7/9/14 9:40"/>
        <s v="7/9/14 9:38"/>
        <s v="7/9/14 9:41"/>
        <s v="5/13/14 14:18"/>
        <s v="5/13/14 14:19"/>
        <s v="5/27/14 8:44"/>
        <s v="5/27/14 8:45"/>
        <s v="5/27/14 8:46"/>
        <s v="5/2/14 14:58"/>
        <s v="6/12/14 16:54"/>
        <s v="6/16/14 7:19"/>
        <s v="5/15/14 10:11"/>
        <s v="7/1/14 17:36"/>
        <s v="8/4/14 9:06"/>
        <s v="8/6/14 12:36"/>
        <s v="5/1/14 7:56"/>
        <s v="5/8/14 13:53"/>
        <s v="5/5/14 9:30"/>
        <s v="5/7/14 10:46"/>
        <s v="5/29/14 12:55"/>
        <s v="7/8/14 11:43"/>
        <s v="5/24/14 13:50"/>
        <s v="7/11/14 19:38"/>
        <s v="5/14/14 18:45"/>
        <s v="5/14/14 18:47"/>
        <s v="5/14/14 18:48"/>
        <s v="5/21/14 2:23"/>
        <s v="5/26/14 9:54"/>
        <s v="5/26/14 9:57"/>
        <s v="7/25/14 20:08"/>
        <s v="7/25/14 20:15"/>
        <s v="8/5/14 11:16"/>
        <s v="7/28/14 11:37"/>
        <s v="5/14/14 13:27"/>
        <s v="5/14/14 16:01"/>
        <s v="5/14/14 16:03"/>
        <s v="8/15/14 7:22"/>
        <s v="5/3/14 10:15"/>
        <s v="5/14/14 15:17"/>
        <s v="6/15/14 19:47"/>
        <s v="5/22/14 8:19"/>
        <s v="5/22/14 8:23"/>
        <s v="6/25/14 13:49"/>
        <s v="6/25/14 13:50"/>
        <s v="6/25/14 13:51"/>
        <s v="7/4/14 22:16"/>
        <s v="7/4/14 22:18"/>
        <s v="7/4/14 22:19"/>
        <s v="7/4/14 22:21"/>
        <s v="7/8/14 9:45"/>
        <s v="7/9/14 21:53"/>
        <s v="7/9/14 21:56"/>
        <s v="7/5/14 18:43"/>
        <s v="7/20/14 12:21"/>
        <s v="7/20/14 12:23"/>
        <s v="6/25/14 12:59"/>
        <s v="6/25/14 13:00"/>
        <s v="7/11/14 19:12"/>
        <s v="8/28/14 9:41"/>
        <s v="8/28/14 9:45"/>
        <s v="5/1/14 3:38"/>
        <s v="5/9/14 15:56"/>
        <s v="5/9/14 15:57"/>
        <s v="5/7/14 17:38"/>
        <s v="8/28/14 17:30"/>
        <s v="8/29/14 14:30"/>
        <s v="5/11/14 13:27"/>
        <s v="5/14/14 12:12"/>
        <s v="5/14/14 12:13"/>
        <s v="5/14/14 12:15"/>
        <s v="5/14/14 12:17"/>
        <s v="6/25/14 19:28"/>
        <s v="6/30/14 12:46"/>
        <s v="6/30/14 12:47"/>
        <s v="5/26/14 5:37"/>
        <s v="8/31/14 19:58"/>
        <s v="6/17/14 12:15"/>
        <s v="5/9/14 9:56"/>
        <s v="5/9/14 19:20"/>
        <s v="5/13/14 15:35"/>
        <s v="5/13/14 15:36"/>
        <s v="5/20/14 10:12"/>
        <s v="5/20/14 19:57"/>
        <s v="5/20/14 20:01"/>
        <s v="5/15/14 19:14"/>
        <s v="7/25/14 10:15"/>
        <s v="7/25/14 10:16"/>
        <s v="5/14/14 8:04"/>
        <s v="5/14/14 8:05"/>
        <s v="5/14/14 8:06"/>
        <s v="5/14/14 8:08"/>
        <s v="5/1/14 6:58"/>
        <s v="5/1/14 7:00"/>
        <s v="5/6/14 11:26"/>
        <s v="5/8/14 15:52"/>
        <s v="5/14/14 11:20"/>
        <s v="5/20/14 16:03"/>
        <s v="5/30/14 15:52"/>
        <s v="5/2/14 6:16"/>
        <s v="5/28/14 16:42"/>
        <s v="5/11/14 7:13"/>
        <s v="5/12/14 10:41"/>
        <s v="5/12/14 15:57"/>
        <s v="5/12/14 10:30"/>
        <s v="5/8/14 9:44"/>
        <s v="5/20/14 13:34"/>
        <s v="5/20/14 15:32"/>
        <s v="5/27/14 18:02"/>
        <s v="5/28/14 14:32"/>
        <s v="6/5/14 9:05"/>
        <s v="5/21/14 10:42"/>
        <s v="5/21/14 10:44"/>
        <s v="5/6/14 5:35"/>
        <s v="5/15/14 17:13"/>
        <s v="5/15/14 17:18"/>
        <s v="5/20/14 5:44"/>
        <s v="5/20/14 5:48"/>
        <s v="7/4/14 11:45"/>
        <s v="5/24/14 19:40"/>
        <s v="5/16/14 6:42"/>
        <s v="5/19/14 9:26"/>
        <s v="6/5/14 14:13"/>
        <s v="6/5/14 14:14"/>
        <s v="6/5/14 14:10"/>
        <s v="6/6/14 16:07"/>
        <s v="6/11/14 12:33"/>
        <s v="7/29/14 11:22"/>
        <s v="8/5/14 10:03"/>
        <s v="8/5/14 10:07"/>
        <s v="8/5/14 10:04"/>
        <s v="5/1/14 13:38"/>
        <s v="5/1/14 13:35"/>
        <s v="5/2/14 16:30"/>
        <s v="5/9/14 9:59"/>
        <s v="5/10/14 14:21"/>
        <s v="5/10/14 14:22"/>
        <s v="5/10/14 14:23"/>
        <s v="5/23/14 7:02"/>
        <s v="5/8/14 17:29"/>
        <s v="5/29/14 17:18"/>
        <s v="8/12/14 21:58"/>
        <s v="8/18/14 17:28"/>
        <s v="7/9/14 12:48"/>
        <s v="5/10/14 18:38"/>
        <s v="8/7/14 18:00"/>
        <s v="8/13/14 17:31"/>
        <s v="5/5/14 1:44"/>
        <s v="5/5/14 1:47"/>
        <s v="5/27/14 9:52"/>
        <s v="6/23/14 17:31"/>
        <s v="5/1/14 9:45"/>
        <s v="5/1/14 9:46"/>
        <s v="5/1/14 9:47"/>
        <s v="5/13/14 14:52"/>
        <s v="5/14/14 11:57"/>
        <s v="5/8/14 8:15"/>
        <s v="5/8/14 8:18"/>
        <s v="5/9/14 9:12"/>
        <s v="5/21/14 15:30"/>
        <s v="7/5/14 9:51"/>
        <s v="7/12/14 16:49"/>
        <s v="7/12/14 16:50"/>
        <s v="8/22/14 16:59"/>
        <s v="8/30/14 9:11"/>
        <s v="7/27/14 9:05"/>
        <s v="7/29/14 17:44"/>
        <s v="8/11/14 16:21"/>
        <s v="8/27/14 14:03"/>
        <s v="5/19/14 8:30"/>
        <s v="5/19/14 8:31"/>
        <s v="5/19/14 8:28"/>
        <s v="7/4/14 8:08"/>
        <s v="7/4/14 8:07"/>
        <s v="8/27/14 4:10"/>
        <s v="5/15/14 15:52"/>
        <s v="5/15/14 15:54"/>
        <s v="5/28/14 10:17"/>
        <s v="6/2/14 8:58"/>
        <s v="6/3/14 10:53"/>
        <s v="6/18/14 11:07"/>
        <s v="6/18/14 11:08"/>
        <s v="6/18/14 11:09"/>
        <s v="7/5/14 18:06"/>
        <s v="7/7/14 16:05"/>
        <s v="7/7/14 16:07"/>
        <s v="7/16/14 8:06"/>
        <s v="7/9/14 14:19"/>
        <s v="5/8/14 10:50"/>
        <s v="5/19/14 15:43"/>
        <s v="5/19/14 15:44"/>
        <s v="5/19/14 15:45"/>
        <s v="6/13/14 15:02"/>
        <s v="6/14/14 11:13"/>
        <s v="6/15/14 7:34"/>
        <s v="6/15/14 7:35"/>
        <s v="6/20/14 18:38"/>
        <s v="6/20/14 18:40"/>
        <s v="6/28/14 8:11"/>
        <s v="5/2/14 18:30"/>
        <s v="5/2/14 18:33"/>
        <s v="5/2/14 18:34"/>
        <s v="7/25/14 17:34"/>
        <s v="7/25/14 17:36"/>
        <s v="5/1/14 19:12"/>
        <s v="5/7/14 16:28"/>
        <s v="5/4/14 18:50"/>
        <s v="5/22/14 15:09"/>
        <s v="5/22/14 19:13"/>
        <s v="5/22/14 19:20"/>
        <s v="5/31/14 18:00"/>
        <s v="6/5/14 16:50"/>
        <s v="6/5/14 16:52"/>
        <s v="6/5/14 16:53"/>
        <s v="5/7/14 13:25"/>
        <s v="5/15/14 10:02"/>
        <s v="5/1/14 22:04"/>
        <s v="5/15/14 13:29"/>
        <s v="5/16/14 16:56"/>
        <s v="5/16/14 16:58"/>
        <s v="7/25/14 8:47"/>
        <s v="7/25/14 8:48"/>
        <s v="5/16/14 14:01"/>
        <s v="5/16/14 20:21"/>
        <s v="5/6/14 5:10"/>
        <s v="7/4/14 19:51"/>
        <s v="7/4/14 19:52"/>
        <s v="6/24/14 12:36"/>
        <s v="7/11/14 13:08"/>
        <s v="7/22/14 17:31"/>
        <s v="7/28/14 8:09"/>
        <s v="7/28/14 8:15"/>
        <s v="7/8/14 18:06"/>
        <s v="7/8/14 18:08"/>
        <s v="6/30/14 17:20"/>
        <s v="7/5/14 11:15"/>
        <s v="7/5/14 11:16"/>
        <s v="5/6/14 18:15"/>
        <s v="5/24/14 17:19"/>
        <s v="5/24/14 17:21"/>
        <s v="5/8/14 14:32"/>
        <s v="5/13/14 11:05"/>
        <s v="5/21/14 1:06"/>
        <s v="5/21/14 1:04"/>
        <s v="5/26/14 15:25"/>
        <s v="5/26/14 15:27"/>
        <s v="5/26/14 15:29"/>
        <s v="5/26/14 15:31"/>
        <s v="5/26/14 15:32"/>
        <s v="5/31/14 12:30"/>
        <s v="5/31/14 12:31"/>
        <s v="5/31/14 12:32"/>
        <s v="5/31/14 12:29"/>
        <s v="6/5/14 9:33"/>
        <s v="5/28/14 18:57"/>
        <s v="6/4/14 15:37"/>
        <s v="6/4/14 15:40"/>
        <s v="5/31/14 7:29"/>
        <s v="5/4/14 13:26"/>
        <s v="8/13/14 16:28"/>
        <s v="5/8/14 16:28"/>
        <s v="6/25/14 15:32"/>
        <s v="7/11/14 0:16"/>
        <s v="7/11/14 0:21"/>
        <s v="5/20/14 5:02"/>
        <s v="5/22/14 8:06"/>
        <s v="5/22/14 8:05"/>
        <s v="5/23/14 11:32"/>
        <s v="5/23/14 11:33"/>
        <s v="5/27/14 9:59"/>
        <s v="6/14/14 8:01"/>
        <s v="6/5/14 14:31"/>
        <s v="6/5/14 14:33"/>
        <s v="6/10/14 9:03"/>
        <s v="6/12/14 9:36"/>
        <s v="6/14/14 14:05"/>
        <s v="6/18/14 18:35"/>
        <s v="5/18/14 17:21"/>
        <s v="5/13/14 18:07"/>
        <s v="5/13/14 18:08"/>
        <s v="5/14/14 1:30"/>
        <s v="5/15/14 11:59"/>
        <s v="5/24/14 12:09"/>
        <s v="5/24/14 12:10"/>
        <s v="8/9/14 8:08"/>
        <s v="5/19/14 13:23"/>
        <s v="6/4/14 8:30"/>
        <s v="6/4/14 8:31"/>
        <s v="8/15/14 12:37"/>
        <s v="8/15/14 12:39"/>
        <s v="5/28/14 14:49"/>
        <s v="7/18/14 8:02"/>
        <s v="7/18/14 8:04"/>
        <s v="6/22/14 14:51"/>
        <s v="5/19/14 6:11"/>
        <s v="5/13/14 18:39"/>
        <s v="5/13/14 18:44"/>
        <s v="5/15/14 3:05"/>
        <s v="5/17/14 13:35"/>
        <s v="5/23/14 14:11"/>
        <s v="5/23/14 14:13"/>
        <s v="5/23/14 14:14"/>
        <s v="5/23/14 14:15"/>
        <s v="6/6/14 5:11"/>
        <s v="5/22/14 14:54"/>
        <s v="5/30/14 16:07"/>
        <s v="7/11/14 12:09"/>
        <s v="7/11/14 12:05"/>
        <s v="7/12/14 8:40"/>
        <s v="7/12/14 8:41"/>
        <s v="7/12/14 8:42"/>
        <s v="7/29/14 17:59"/>
        <s v="7/29/14 18:00"/>
        <s v="5/12/14 8:31"/>
        <s v="6/2/14 8:56"/>
        <s v="6/11/14 1:16"/>
        <s v="6/11/14 1:17"/>
        <s v="6/11/14 1:18"/>
        <s v="6/13/14 11:50"/>
        <s v="6/20/14 7:32"/>
        <s v="6/20/14 7:31"/>
        <s v="5/28/14 10:41"/>
        <s v="5/28/14 10:44"/>
        <s v="5/29/14 19:08"/>
        <s v="5/29/14 19:13"/>
        <s v="6/16/14 18:51"/>
        <s v="6/3/14 5:18"/>
        <s v="6/11/14 19:01"/>
        <s v="6/13/14 16:28"/>
        <s v="6/13/14 16:30"/>
        <s v="8/30/14 14:59"/>
        <s v="5/26/14 14:55"/>
        <s v="5/29/14 16:19"/>
        <s v="5/29/14 16:21"/>
        <s v="5/31/14 8:19"/>
        <s v="5/31/14 8:21"/>
        <s v="6/11/14 11:47"/>
        <s v="6/11/14 11:51"/>
        <s v="6/17/14 3:15"/>
        <s v="6/2/14 13:00"/>
        <s v="5/15/14 19:23"/>
        <s v="5/30/14 16:05"/>
        <s v="5/30/14 16:06"/>
        <s v="6/6/14 14:00"/>
        <s v="6/24/14 11:50"/>
        <s v="6/24/14 11:53"/>
        <s v="7/8/14 13:26"/>
        <s v="5/29/14 18:44"/>
        <s v="8/12/14 15:33"/>
        <s v="7/22/14 12:54"/>
        <s v="7/23/14 12:14"/>
        <s v="7/25/14 19:24"/>
        <s v="7/25/14 19:27"/>
        <s v="7/25/14 19:29"/>
        <s v="7/25/14 19:21"/>
        <s v="8/13/14 17:39"/>
        <s v="5/1/14 18:55"/>
        <s v="5/19/14 10:38"/>
        <s v="5/19/14 10:39"/>
        <s v="5/31/14 7:01"/>
        <s v="6/1/14 19:10"/>
        <s v="6/13/14 8:37"/>
        <s v="6/21/14 12:13"/>
        <s v="6/30/14 7:21"/>
        <s v="7/16/14 9:23"/>
        <s v="5/12/14 19:08"/>
        <s v="5/12/14 19:13"/>
        <s v="6/23/14 13:01"/>
        <s v="7/29/14 6:59"/>
        <s v="8/7/14 16:50"/>
        <s v="5/5/14 14:18"/>
        <s v="5/5/14 14:19"/>
        <s v="5/9/14 19:09"/>
        <s v="5/9/14 19:10"/>
        <s v="6/2/14 11:29"/>
        <s v="6/2/14 11:30"/>
        <s v="6/4/14 9:41"/>
        <s v="6/24/14 15:03"/>
        <s v="6/26/14 17:58"/>
        <s v="6/27/14 12:36"/>
        <s v="6/27/14 12:37"/>
        <s v="6/27/14 12:38"/>
        <s v="6/17/14 15:14"/>
        <s v="8/2/14 9:25"/>
        <s v="8/2/14 9:26"/>
        <s v="8/3/14 13:54"/>
        <s v="8/3/14 13:56"/>
        <s v="8/4/14 10:04"/>
        <s v="6/26/14 14:42"/>
        <s v="5/23/14 11:57"/>
        <s v="5/24/14 11:34"/>
        <s v="5/14/14 10:18"/>
        <s v="5/29/14 17:28"/>
        <s v="5/29/14 17:27"/>
        <s v="5/29/14 17:29"/>
        <s v="6/6/14 15:35"/>
        <s v="6/6/14 15:37"/>
        <s v="6/6/14 15:38"/>
        <s v="6/9/14 9:26"/>
        <s v="6/11/14 13:52"/>
        <s v="6/11/14 13:53"/>
        <s v="6/11/14 13:54"/>
        <s v="6/11/14 13:56"/>
        <s v="7/29/14 8:20"/>
        <s v="7/29/14 8:21"/>
        <s v="6/22/14 14:36"/>
        <s v="6/22/14 14:38"/>
        <s v="6/29/14 11:34"/>
        <s v="7/5/14 12:04"/>
        <s v="7/5/14 12:05"/>
        <s v="5/5/14 19:30"/>
        <s v="5/14/14 11:29"/>
        <s v="6/24/14 17:46"/>
        <s v="6/24/14 17:47"/>
        <s v="6/25/14 16:58"/>
        <s v="5/22/14 8:27"/>
        <s v="6/3/14 22:49"/>
        <s v="6/5/14 11:44"/>
        <s v="6/5/14 11:47"/>
        <s v="6/3/14 13:06"/>
        <s v="5/25/14 14:43"/>
        <s v="5/14/14 15:55"/>
        <s v="5/19/14 10:22"/>
        <s v="6/13/14 18:44"/>
        <s v="6/15/14 14:04"/>
        <s v="6/15/14 14:09"/>
        <s v="6/15/14 14:06"/>
        <s v="6/27/14 7:37"/>
        <s v="6/27/14 7:40"/>
        <s v="6/27/14 7:41"/>
        <s v="7/3/14 12:30"/>
        <s v="7/9/14 11:42"/>
        <s v="7/15/14 15:17"/>
        <s v="6/20/14 18:00"/>
        <s v="6/20/14 18:01"/>
        <s v="7/17/14 8:02"/>
        <s v="5/29/14 13:39"/>
        <s v="7/15/14 15:37"/>
        <s v="7/15/14 15:41"/>
        <s v="7/18/14 13:01"/>
        <s v="5/20/14 15:35"/>
        <s v="5/22/14 23:11"/>
        <s v="5/29/14 11:40"/>
        <s v="5/30/14 9:43"/>
        <s v="5/16/14 16:40"/>
        <s v="5/16/14 16:42"/>
        <s v="7/19/14 6:11"/>
        <s v="6/7/14 15:15"/>
        <s v="6/16/14 14:33"/>
        <s v="6/16/14 14:34"/>
        <s v="6/16/14 14:35"/>
        <s v="6/16/14 14:36"/>
        <s v="6/16/14 14:37"/>
        <s v="6/27/14 16:26"/>
        <s v="6/27/14 16:27"/>
        <s v="7/4/14 16:30"/>
        <s v="7/4/14 16:32"/>
        <s v="7/9/14 11:54"/>
        <s v="7/5/14 8:02"/>
        <s v="7/5/14 8:03"/>
        <s v="6/12/14 6:43"/>
        <s v="6/26/14 23:10"/>
        <s v="5/9/14 18:08"/>
        <s v="5/9/14 18:09"/>
        <s v="6/11/14 10:36"/>
        <s v="8/30/14 7:40"/>
        <s v="8/4/14 11:14"/>
        <s v="8/4/14 11:16"/>
        <s v="5/18/14 22:56"/>
        <s v="5/18/14 22:57"/>
        <s v="6/5/14 9:22"/>
        <s v="6/5/14 9:28"/>
        <s v="6/5/14 18:01"/>
        <s v="6/5/14 18:03"/>
        <s v="6/5/14 18:04"/>
        <s v="6/5/14 18:06"/>
        <s v="6/13/14 7:03"/>
        <s v="6/13/14 7:05"/>
        <s v="6/13/14 20:10"/>
        <s v="6/24/14 17:02"/>
        <s v="6/6/14 16:02"/>
        <s v="6/18/14 9:33"/>
        <s v="8/14/14 11:31"/>
        <s v="8/23/14 17:47"/>
        <s v="6/3/14 18:25"/>
        <s v="6/3/14 18:27"/>
        <s v="6/26/14 11:57"/>
        <s v="7/10/14 9:49"/>
        <s v="6/3/14 18:44"/>
        <s v="6/3/14 18:46"/>
        <s v="6/26/14 12:23"/>
        <s v="6/26/14 12:24"/>
        <s v="8/19/14 1:10"/>
        <s v="7/21/14 8:09"/>
        <s v="5/15/14 17:08"/>
        <s v="5/15/14 17:12"/>
        <s v="5/16/14 9:12"/>
        <s v="5/16/14 9:16"/>
        <s v="5/11/14 17:55"/>
        <s v="5/11/14 18:02"/>
        <s v="5/24/14 8:11"/>
        <s v="5/24/14 8:12"/>
        <s v="5/17/14 15:06"/>
        <s v="5/17/14 15:11"/>
        <s v="5/18/14 18:25"/>
        <s v="7/3/14 15:43"/>
        <s v="5/13/14 12:24"/>
        <s v="6/4/14 16:06"/>
        <s v="6/6/14 14:47"/>
        <s v="6/18/14 11:13"/>
        <s v="6/18/14 11:15"/>
        <s v="6/18/14 11:16"/>
        <s v="6/17/14 14:59"/>
        <s v="6/17/14 15:02"/>
        <s v="5/19/14 9:22"/>
        <s v="5/19/14 14:43"/>
        <s v="5/19/14 14:45"/>
        <s v="5/19/14 14:42"/>
        <s v="5/23/14 8:59"/>
        <s v="5/23/14 8:58"/>
        <s v="5/24/14 11:18"/>
        <s v="5/30/14 7:19"/>
        <s v="5/30/14 7:20"/>
        <s v="5/31/14 10:05"/>
        <s v="5/31/14 10:04"/>
        <s v="6/2/14 0:15"/>
        <s v="6/4/14 19:39"/>
        <s v="6/9/14 12:33"/>
        <s v="5/30/14 13:29"/>
        <s v="5/13/14 15:37"/>
        <s v="8/1/14 16:43"/>
        <s v="5/27/14 9:30"/>
        <s v="6/26/14 7:05"/>
        <s v="5/31/14 8:07"/>
        <s v="8/3/14 18:01"/>
        <s v="8/3/14 18:02"/>
        <s v="8/3/14 18:00"/>
        <s v="5/16/14 10:57"/>
        <s v="5/21/14 16:08"/>
        <s v="5/29/14 11:50"/>
        <s v="6/11/14 11:07"/>
        <s v="6/11/14 11:08"/>
        <s v="6/11/14 11:11"/>
        <s v="6/11/14 11:13"/>
        <s v="6/26/14 18:51"/>
        <s v="6/27/14 17:02"/>
        <s v="6/27/14 17:03"/>
        <s v="6/7/14 9:27"/>
        <s v="5/17/14 3:15"/>
        <s v="6/24/14 19:17"/>
        <s v="6/26/14 14:55"/>
        <s v="6/26/14 14:57"/>
        <s v="6/15/14 21:41"/>
        <s v="6/17/14 15:27"/>
        <s v="6/29/14 13:08"/>
        <s v="5/20/14 15:21"/>
        <s v="5/28/14 9:52"/>
        <s v="6/12/14 13:06"/>
        <s v="6/12/14 13:07"/>
        <s v="6/5/14 11:42"/>
        <s v="6/10/14 8:07"/>
        <s v="7/1/14 7:45"/>
        <s v="8/28/14 7:17"/>
        <s v="7/3/14 20:07"/>
        <s v="7/3/14 20:08"/>
        <s v="7/12/14 16:30"/>
        <s v="7/13/14 10:20"/>
        <s v="7/13/14 10:23"/>
        <s v="7/13/14 10:25"/>
        <s v="6/22/14 13:58"/>
        <s v="6/25/14 1:11"/>
        <s v="6/25/14 14:15"/>
        <s v="5/29/14 17:43"/>
        <s v="5/30/14 7:28"/>
        <s v="6/5/14 16:10"/>
        <s v="6/7/14 5:39"/>
        <s v="6/19/14 18:32"/>
        <s v="5/24/14 8:29"/>
        <s v="5/24/14 8:30"/>
        <s v="6/27/14 17:46"/>
        <s v="6/27/14 17:47"/>
        <s v="6/27/14 17:48"/>
        <s v="7/11/14 14:46"/>
        <s v="7/15/14 8:38"/>
        <s v="7/15/14 8:40"/>
        <s v="7/4/14 13:47"/>
        <s v="6/20/14 15:19"/>
        <s v="7/11/14 8:43"/>
        <s v="7/17/14 12:25"/>
        <s v="7/17/14 12:26"/>
        <s v="7/26/14 13:41"/>
        <s v="6/7/14 11:02"/>
        <s v="7/17/14 19:49"/>
        <s v="8/1/14 14:01"/>
        <s v="8/1/14 14:02"/>
        <s v="8/1/14 14:05"/>
        <s v="8/6/14 18:47"/>
        <s v="8/6/14 18:48"/>
        <s v="8/13/14 13:06"/>
        <s v="8/20/14 11:16"/>
        <s v="8/20/14 11:20"/>
        <s v="8/20/14 11:15"/>
        <s v="7/8/14 18:26"/>
        <s v="7/8/14 18:30"/>
        <s v="6/1/14 16:18"/>
        <s v="6/1/14 16:20"/>
        <s v="6/21/14 3:27"/>
        <s v="6/28/14 7:35"/>
        <s v="6/28/14 7:36"/>
        <s v="7/11/14 11:12"/>
        <s v="7/11/14 11:13"/>
        <s v="7/11/14 11:17"/>
        <s v="7/12/14 11:00"/>
        <s v="7/12/14 10:58"/>
        <s v="7/23/14 7:22"/>
        <s v="7/23/14 21:43"/>
        <s v="6/29/14 5:47"/>
        <s v="6/29/14 5:48"/>
        <s v="7/11/14 9:15"/>
        <s v="7/11/14 9:17"/>
        <s v="6/6/14 14:15"/>
        <s v="6/24/14 13:03"/>
        <s v="7/3/14 12:37"/>
        <s v="7/4/14 9:21"/>
        <s v="7/4/14 9:22"/>
        <s v="7/10/14 14:31"/>
        <s v="5/30/14 10:28"/>
        <s v="6/1/14 14:31"/>
        <s v="6/2/14 16:57"/>
        <s v="8/28/14 18:32"/>
        <s v="8/28/14 18:33"/>
        <s v="7/20/14 6:25"/>
        <s v="8/11/14 8:31"/>
        <s v="8/11/14 8:32"/>
        <s v="5/23/14 18:06"/>
        <s v="5/23/14 18:08"/>
        <s v="7/15/14 9:28"/>
        <s v="6/11/14 17:43"/>
        <s v="6/11/14 17:44"/>
        <s v="6/11/14 17:45"/>
        <s v="6/30/14 16:43"/>
        <s v="7/17/14 10:18"/>
        <s v="7/17/14 15:26"/>
        <s v="7/17/14 15:27"/>
        <s v="6/10/14 14:15"/>
        <s v="6/10/14 14:18"/>
        <s v="6/10/14 14:21"/>
        <s v="6/10/14 14:23"/>
        <s v="6/10/14 14:24"/>
        <s v="6/20/14 14:55"/>
        <s v="6/20/14 14:56"/>
        <s v="5/26/14 17:57"/>
        <s v="8/29/14 6:03"/>
        <s v="8/29/14 6:04"/>
        <s v="7/1/14 11:37"/>
        <s v="7/9/14 6:25"/>
        <s v="7/9/14 6:26"/>
        <s v="7/9/14 6:30"/>
        <s v="7/20/14 9:42"/>
        <s v="7/20/14 9:43"/>
        <s v="8/2/14 13:49"/>
        <s v="6/21/14 14:30"/>
        <s v="6/21/14 14:34"/>
        <s v="6/25/14 15:28"/>
        <s v="6/25/14 15:29"/>
        <s v="6/25/14 15:33"/>
        <s v="6/25/14 15:36"/>
        <s v="7/1/14 6:58"/>
        <s v="7/1/14 7:00"/>
        <s v="7/2/14 14:22"/>
        <s v="7/2/14 14:23"/>
        <s v="7/2/14 17:16"/>
        <s v="7/31/14 12:16"/>
        <s v="7/11/14 18:04"/>
        <s v="6/24/14 17:04"/>
        <s v="7/4/14 15:55"/>
        <s v="6/9/14 14:13"/>
        <s v="6/8/14 18:06"/>
        <s v="7/9/14 7:37"/>
        <s v="7/9/14 7:40"/>
        <s v="6/3/14 17:37"/>
        <s v="6/27/14 4:04"/>
        <s v="6/29/14 9:23"/>
        <s v="7/3/14 20:55"/>
        <s v="8/19/14 13:47"/>
        <s v="8/19/14 13:48"/>
        <s v="6/19/14 8:57"/>
        <s v="6/19/14 8:59"/>
        <s v="7/8/14 11:13"/>
        <s v="7/8/14 11:15"/>
        <s v="7/11/14 18:28"/>
        <s v="7/22/14 19:35"/>
        <s v="7/25/14 8:42"/>
        <s v="5/30/14 16:26"/>
        <s v="5/30/14 16:29"/>
        <s v="6/25/14 11:30"/>
        <s v="6/27/14 9:06"/>
        <s v="6/25/14 14:11"/>
        <s v="6/27/14 6:23"/>
        <s v="7/2/14 9:21"/>
        <s v="7/17/14 17:31"/>
        <s v="7/7/14 14:07"/>
        <s v="7/7/14 14:11"/>
        <s v="7/7/14 14:16"/>
        <s v="8/2/14 16:21"/>
        <s v="7/12/14 17:13"/>
        <s v="7/3/14 4:36"/>
        <s v="7/7/14 10:59"/>
        <s v="7/7/14 11:01"/>
        <s v="7/7/14 11:03"/>
        <s v="7/8/14 19:23"/>
        <s v="7/11/14 13:38"/>
        <s v="8/14/14 13:50"/>
        <s v="7/24/14 10:56"/>
        <s v="7/9/14 9:48"/>
        <s v="6/12/14 11:32"/>
        <s v="6/16/14 0:38"/>
        <s v="6/14/14 19:01"/>
        <s v="6/19/14 11:36"/>
        <s v="7/24/14 14:12"/>
        <s v="7/24/14 14:16"/>
        <s v="7/29/14 2:58"/>
        <s v="8/10/14 19:37"/>
        <s v="8/29/14 14:22"/>
        <s v="8/31/14 6:50"/>
        <s v="6/9/14 13:33"/>
        <s v="6/9/14 13:38"/>
        <s v="6/23/14 18:36"/>
        <s v="6/23/14 18:33"/>
        <s v="6/29/14 17:11"/>
        <s v="7/11/14 12:44"/>
        <s v="7/11/14 12:45"/>
        <s v="7/25/14 17:13"/>
        <s v="7/30/14 19:48"/>
        <s v="7/30/14 19:50"/>
        <s v="7/30/14 19:51"/>
        <s v="7/30/14 19:54"/>
        <s v="7/1/14 12:30"/>
        <s v="7/9/14 19:02"/>
        <s v="7/3/14 16:39"/>
        <s v="7/3/14 16:42"/>
        <s v="7/3/14 16:43"/>
        <s v="7/11/14 12:56"/>
        <s v="7/11/14 12:57"/>
        <s v="7/16/14 7:42"/>
        <s v="7/16/14 7:44"/>
        <s v="7/16/14 7:41"/>
        <s v="7/14/14 13:38"/>
        <s v="6/24/14 18:47"/>
        <s v="6/19/14 22:34"/>
        <s v="6/21/14 9:37"/>
        <s v="7/6/14 17:26"/>
        <s v="6/11/14 23:15"/>
        <s v="6/18/14 8:29"/>
        <s v="6/18/14 8:27"/>
        <s v="8/16/14 3:37"/>
        <s v="8/28/14 13:23"/>
        <s v="8/30/14 20:48"/>
        <s v="7/21/14 21:43"/>
        <s v="7/31/14 19:03"/>
        <s v="8/4/14 7:03"/>
        <s v="8/4/14 7:07"/>
        <s v="7/3/14 10:42"/>
        <s v="7/3/14 10:46"/>
        <s v="7/3/14 10:47"/>
        <s v="8/7/14 7:58"/>
        <s v="8/12/14 9:44"/>
        <s v="6/28/14 10:49"/>
        <s v="7/11/14 17:25"/>
        <s v="7/11/14 17:28"/>
        <s v="6/26/14 16:36"/>
        <s v="6/26/14 16:37"/>
        <s v="6/9/14 15:14"/>
        <s v="6/9/14 15:18"/>
        <s v="7/9/14 8:20"/>
        <s v="7/9/14 8:21"/>
        <s v="8/7/14 11:08"/>
        <s v="8/11/14 17:38"/>
        <s v="8/11/14 17:40"/>
        <s v="8/11/14 17:37"/>
        <s v="6/25/14 18:03"/>
        <s v="6/25/14 18:07"/>
        <s v="6/29/14 7:32"/>
        <s v="6/29/14 7:33"/>
        <s v="6/17/14 2:56"/>
        <s v="8/11/14 8:59"/>
        <s v="8/11/14 9:02"/>
        <s v="7/21/14 3:21"/>
        <s v="8/1/14 12:17"/>
        <s v="8/9/14 9:17"/>
        <s v="8/14/14 10:29"/>
        <s v="8/14/14 10:32"/>
        <s v="8/15/14 15:06"/>
        <s v="8/22/14 17:37"/>
        <s v="8/26/14 15:50"/>
        <s v="7/25/14 13:33"/>
        <s v="7/25/14 13:34"/>
        <s v="6/16/14 23:59"/>
        <s v="6/18/14 14:58"/>
        <s v="6/18/14 9:47"/>
        <s v="6/18/14 9:51"/>
        <s v="6/18/14 9:54"/>
        <s v="6/25/14 8:49"/>
        <s v="6/26/14 8:59"/>
        <s v="7/15/14 9:06"/>
        <s v="7/30/14 18:56"/>
        <s v="7/26/14 0:14"/>
        <s v="7/26/14 0:16"/>
        <s v="7/26/14 0:18"/>
        <s v="7/31/14 18:03"/>
        <s v="7/23/14 19:17"/>
        <s v="8/8/14 17:46"/>
        <s v="8/8/14 17:51"/>
        <s v="6/22/14 14:14"/>
        <s v="6/22/14 14:16"/>
        <s v="7/3/14 7:43"/>
        <s v="7/3/14 7:45"/>
        <s v="8/20/14 12:04"/>
        <s v="7/4/14 11:55"/>
        <s v="7/4/14 11:58"/>
        <s v="7/4/14 12:01"/>
        <s v="8/1/14 14:36"/>
        <s v="6/16/14 10:48"/>
        <s v="6/24/14 16:16"/>
        <s v="6/28/14 10:57"/>
        <s v="7/11/14 6:44"/>
        <s v="7/11/14 6:45"/>
        <s v="7/27/14 20:16"/>
        <s v="8/7/14 9:54"/>
        <s v="8/7/14 9:57"/>
        <s v="7/26/14 11:28"/>
        <s v="7/26/14 11:30"/>
        <s v="8/26/14 16:07"/>
        <s v="8/26/14 16:08"/>
        <s v="7/18/14 12:20"/>
        <s v="7/30/14 19:28"/>
        <s v="7/4/14 18:01"/>
        <s v="7/4/14 18:00"/>
        <s v="6/26/14 17:40"/>
        <s v="7/2/14 11:14"/>
        <s v="7/18/14 7:21"/>
        <s v="7/18/14 7:22"/>
        <s v="7/18/14 7:25"/>
        <s v="7/19/14 14:00"/>
        <s v="7/21/14 15:39"/>
        <s v="8/9/14 2:50"/>
        <s v="8/13/14 10:56"/>
        <s v="8/15/14 12:41"/>
        <s v="8/18/14 17:59"/>
        <s v="8/19/14 16:15"/>
        <s v="8/27/14 15:37"/>
        <s v="8/27/14 15:40"/>
        <s v="8/30/14 13:14"/>
        <s v="8/30/14 13:17"/>
        <s v="7/2/14 10:09"/>
        <s v="7/2/14 10:11"/>
        <s v="8/19/14 16:16"/>
        <s v="8/19/14 16:18"/>
        <s v="7/28/14 7:51"/>
        <s v="7/8/14 20:16"/>
        <s v="7/17/14 9:19"/>
        <s v="7/4/14 17:42"/>
        <s v="8/8/14 15:57"/>
        <s v="8/27/14 1:55"/>
        <s v="8/27/14 1:56"/>
        <s v="8/11/14 11:54"/>
        <s v="8/15/14 11:03"/>
        <s v="8/27/14 8:47"/>
        <s v="7/14/14 10:03"/>
        <s v="8/4/14 12:42"/>
        <s v="7/4/14 14:29"/>
        <s v="7/3/14 14:41"/>
        <s v="7/8/14 9:18"/>
        <s v="7/20/14 15:53"/>
        <s v="7/20/14 14:52"/>
        <s v="7/30/14 15:47"/>
        <s v="8/9/14 14:34"/>
        <s v="8/2/14 15:29"/>
        <s v="6/24/14 16:38"/>
        <s v="6/24/14 16:39"/>
        <s v="6/24/14 16:40"/>
        <s v="6/25/14 16:55"/>
        <s v="8/1/14 5:51"/>
        <s v="8/20/14 15:24"/>
        <s v="8/20/14 15:27"/>
        <s v="8/26/14 15:34"/>
        <s v="7/5/14 9:08"/>
        <s v="7/5/14 9:09"/>
        <s v="8/1/14 8:13"/>
        <s v="6/29/14 2:40"/>
        <s v="8/11/14 16:25"/>
        <s v="8/11/14 16:26"/>
        <s v="8/14/14 10:03"/>
        <s v="8/14/14 10:04"/>
        <s v="8/27/14 8:08"/>
        <s v="8/27/14 8:13"/>
        <s v="8/27/14 8:14"/>
        <s v="7/1/14 9:01"/>
        <s v="7/8/14 16:35"/>
        <s v="7/10/14 11:34"/>
        <s v="8/9/14 16:32"/>
        <s v="8/22/14 14:58"/>
        <s v="8/22/14 14:59"/>
        <s v="8/25/14 14:05"/>
        <s v="8/25/14 14:06"/>
        <s v="8/25/14 14:09"/>
        <s v="8/26/14 12:19"/>
        <s v="7/7/14 8:19"/>
        <s v="7/24/14 9:57"/>
        <s v="7/26/14 12:38"/>
        <s v="7/30/14 16:38"/>
        <s v="8/7/14 17:33"/>
        <s v="8/5/14 11:28"/>
        <s v="8/5/14 11:29"/>
        <s v="8/5/14 11:31"/>
        <s v="8/5/14 11:35"/>
        <s v="8/6/14 9:39"/>
        <s v="8/6/14 12:33"/>
        <s v="8/6/14 12:35"/>
        <s v="8/7/14 12:02"/>
        <s v="8/7/14 12:03"/>
        <s v="8/31/14 9:42"/>
        <s v="7/28/14 12:23"/>
        <s v="6/30/14 9:40"/>
        <s v="7/12/14 15:15"/>
        <s v="7/12/14 15:18"/>
        <s v="7/12/14 15:20"/>
        <s v="7/18/14 11:40"/>
        <s v="7/18/14 11:41"/>
        <s v="8/18/14 18:12"/>
        <s v="8/18/14 18:14"/>
        <s v="8/30/14 11:06"/>
        <s v="8/30/14 11:07"/>
        <s v="8/18/14 10:45"/>
        <s v="8/5/14 19:55"/>
        <s v="7/14/14 10:31"/>
        <s v="8/4/14 10:29"/>
        <s v="8/18/14 7:44"/>
        <s v="8/29/14 11:59"/>
        <s v="8/7/14 18:45"/>
        <s v="8/15/14 18:21"/>
        <s v="8/15/14 18:24"/>
        <s v="7/6/14 3:02"/>
        <s v="7/9/14 14:06"/>
        <s v="8/5/14 16:19"/>
        <s v="8/5/14 16:14"/>
        <s v="8/26/14 13:44"/>
        <s v="8/13/14 7:49"/>
        <s v="8/13/14 7:50"/>
        <s v="8/8/14 8:58"/>
        <s v="8/8/14 8:59"/>
        <s v="8/8/14 9:00"/>
        <s v="7/8/14 0:17"/>
        <s v="7/8/14 5:24"/>
        <s v="7/8/14 5:26"/>
        <s v="7/10/14 18:35"/>
        <s v="7/10/14 18:36"/>
        <s v="7/10/14 18:39"/>
        <s v="8/4/14 12:21"/>
        <s v="7/28/14 7:00"/>
        <s v="7/28/14 7:01"/>
        <s v="7/28/14 7:03"/>
        <s v="8/21/14 4:55"/>
        <s v="7/9/14 8:05"/>
        <s v="8/1/14 14:41"/>
        <s v="8/7/14 14:10"/>
        <s v="8/7/14 14:13"/>
        <s v="8/14/14 14:02"/>
        <s v="8/25/14 13:35"/>
        <s v="8/25/14 13:36"/>
        <s v="8/25/14 13:39"/>
        <s v="8/25/14 13:40"/>
        <s v="8/29/14 12:40"/>
        <s v="8/14/14 15:54"/>
        <s v="8/19/14 10:37"/>
        <s v="8/19/14 10:39"/>
        <s v="8/19/14 19:32"/>
        <s v="8/20/14 13:21"/>
        <s v="8/21/14 13:05"/>
        <s v="8/10/14 18:50"/>
        <s v="8/22/14 14:45"/>
        <s v="8/30/14 15:46"/>
        <s v="8/30/14 15:49"/>
        <s v="8/30/14 15:51"/>
        <s v="7/21/14 9:50"/>
        <s v="8/15/14 11:38"/>
        <s v="8/20/14 6:13"/>
        <s v="7/19/14 10:14"/>
        <s v="8/9/14 10:38"/>
        <s v="8/29/14 18:04"/>
        <s v="8/29/14 18:05"/>
        <s v="8/29/14 18:07"/>
        <s v="8/29/14 18:08"/>
        <s v="8/29/14 8:23"/>
        <s v="8/16/14 15:12"/>
        <s v="7/26/14 14:10"/>
        <s v="7/26/14 14:12"/>
        <s v="8/9/14 14:11"/>
        <s v="7/14/14 20:52"/>
        <s v="7/30/14 18:43"/>
        <s v="8/13/14 9:05"/>
        <s v="8/13/14 9:08"/>
        <s v="8/13/14 9:06"/>
        <s v="8/13/14 9:07"/>
        <s v="8/28/14 17:12"/>
        <s v="8/28/14 17:15"/>
        <s v="8/5/14 13:06"/>
        <s v="8/27/14 16:37"/>
        <s v="8/27/14 16:38"/>
        <s v="8/14/14 16:09"/>
        <s v="8/17/14 8:21"/>
        <s v="8/17/14 8:22"/>
        <s v="8/17/14 8:25"/>
        <s v="8/29/14 17:41"/>
        <s v="8/16/14 9:21"/>
        <s v="7/26/14 8:50"/>
        <s v="7/13/14 17:38"/>
        <s v="7/18/14 16:30"/>
        <s v="7/18/14 19:45"/>
        <s v="7/18/14 19:46"/>
        <s v="8/3/14 14:19"/>
        <s v="8/3/14 14:20"/>
        <s v="8/8/14 7:58"/>
        <s v="8/8/14 16:06"/>
        <s v="8/16/14 11:41"/>
        <s v="8/16/14 11:42"/>
        <s v="8/16/14 11:45"/>
        <s v="8/16/14 11:46"/>
        <s v="8/29/14 10:52"/>
        <s v="8/29/14 10:55"/>
        <s v="7/19/14 7:17"/>
        <s v="8/19/14 13:11"/>
        <s v="8/16/14 8:32"/>
        <s v="8/16/14 8:35"/>
        <s v="8/18/14 1:07"/>
        <s v="8/18/14 1:12"/>
        <s v="8/23/14 12:59"/>
        <s v="8/31/14 16:40"/>
        <s v="8/6/14 17:45"/>
        <s v="8/16/14 12:42"/>
        <s v="8/20/14 7:19"/>
        <s v="8/30/14 8:25"/>
        <s v="8/30/14 8:26"/>
        <s v="8/7/14 10:03"/>
        <s v="8/7/14 10:04"/>
        <s v="7/24/14 20:03"/>
        <s v="8/13/14 15:16"/>
        <s v="8/13/14 15:17"/>
        <s v="8/11/14 11:19"/>
        <s v="8/12/14 12:23"/>
        <s v="8/12/14 12:25"/>
        <s v="8/6/14 16:57"/>
        <s v="8/6/14 16:59"/>
        <s v="8/6/14 17:00"/>
        <s v="7/24/14 17:09"/>
        <s v="7/20/14 7:14"/>
        <s v="8/21/14 16:33"/>
        <s v="8/21/14 16:35"/>
        <s v="8/21/14 16:37"/>
        <s v="8/21/14 16:38"/>
        <s v="8/21/14 16:42"/>
        <s v="7/24/14 15:15"/>
        <s v="7/24/14 15:16"/>
        <s v="7/29/14 19:28"/>
        <s v="8/1/14 19:34"/>
        <s v="8/21/14 10:35"/>
        <s v="7/25/14 7:58"/>
        <s v="8/4/14 14:22"/>
        <s v="8/4/14 14:23"/>
        <s v="8/1/14 0:21"/>
        <s v="8/1/14 0:23"/>
        <s v="8/22/14 18:06"/>
        <s v="8/4/14 15:06"/>
        <s v="8/4/14 15:07"/>
        <s v="8/4/14 15:08"/>
        <s v="8/20/14 17:57"/>
        <s v="8/25/14 14:50"/>
        <s v="8/25/14 14:48"/>
        <s v="8/28/14 19:13"/>
        <s v="8/28/14 19:14"/>
        <s v="8/23/14 12:37"/>
        <s v="8/4/14 14:15"/>
        <s v="8/16/14 15:13"/>
        <s v="7/27/14 15:25"/>
        <s v="8/6/14 14:45"/>
        <s v="8/6/14 14:46"/>
        <s v="8/6/14 14:47"/>
        <s v="7/31/14 15:58"/>
        <s v="8/11/14 9:26"/>
        <s v="8/11/14 9:29"/>
        <s v="8/13/14 13:52"/>
        <s v="8/27/14 22:59"/>
        <s v="8/27/14 23:00"/>
        <s v="8/20/14 9:29"/>
        <s v="8/12/14 14:24"/>
        <s v="8/14/14 16:49"/>
        <s v="8/15/14 17:58"/>
        <s v="8/9/14 7:34"/>
        <s v="8/13/14 12:27"/>
        <s v="8/27/14 15:26"/>
        <s v="8/27/14 15:27"/>
        <s v="8/28/14 22:33"/>
        <s v="8/18/14 9:42"/>
        <s v="8/18/14 9:45"/>
        <s v="8/21/14 10:36"/>
        <s v="8/22/14 1:15"/>
        <s v="8/22/14 1:20"/>
        <s v="8/22/14 1:22"/>
        <s v="8/26/14 18:47"/>
        <s v="8/23/14 9:09"/>
        <s v="8/29/14 9:46"/>
        <s v="8/29/14 9:48"/>
        <s v="8/29/14 11:39"/>
        <s v="8/29/14 11:41"/>
        <s v="8/24/14 15:29"/>
        <s v="8/26/14 10:27"/>
        <s v="8/31/14 15:28"/>
        <s v="8/18/14 23:35"/>
        <s v="8/8/14 17:42"/>
        <s v="8/29/14 14:40"/>
        <s v="8/22/14 0:56"/>
        <s v="8/12/14 7:35"/>
        <s v="8/15/14 12:22"/>
        <s v="8/14/14 18:45"/>
        <s v="8/20/14 17:49"/>
        <s v="8/20/14 17:51"/>
        <s v="8/25/14 9:23"/>
        <s v="8/29/14 19:00"/>
        <s v="8/17/14 12:17"/>
        <s v="8/17/14 7:48"/>
        <s v="8/17/14 7:49"/>
        <s v="8/21/14 7:30"/>
        <s v="8/27/14 17:36"/>
        <s v="8/22/14 15:50"/>
        <s v="8/27/14 5:01"/>
        <s v="8/28/14 17:29"/>
        <s v="8/28/14 17:32"/>
        <s v="8/31/14 1:36"/>
        <s v="8/31/14 1:37"/>
        <s v="8/31/14 1:38"/>
        <s v="8/26/14 12:14"/>
        <m/>
      </sharedItems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-"/>
        <s v="Don’t want to say"/>
        <m/>
      </sharedItems>
    </cacheField>
    <cacheField name="Updated_event_name" numFmtId="0">
      <sharedItems containsBlank="1" count="4">
        <s v="Male"/>
        <s v="Female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7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Updated_post_Name" numFmtId="0">
      <sharedItems containsBlank="1" count="16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String="0" containsBlank="1" containsNumber="1" containsInteger="1" minValue="100" maxValue="400000"/>
    </cacheField>
    <cacheField name="updated offered salary" numFmtId="0">
      <sharedItems containsString="0" containsBlank="1" containsNumb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x v="0"/>
    <x v="0"/>
    <x v="0"/>
    <x v="0"/>
    <x v="0"/>
    <x v="0"/>
    <x v="0"/>
    <n v="56553"/>
    <n v="56553"/>
  </r>
  <r>
    <x v="1"/>
    <x v="1"/>
    <x v="0"/>
    <x v="1"/>
    <x v="1"/>
    <x v="0"/>
    <x v="1"/>
    <x v="1"/>
    <n v="22075"/>
    <n v="22075"/>
  </r>
  <r>
    <x v="2"/>
    <x v="1"/>
    <x v="1"/>
    <x v="0"/>
    <x v="0"/>
    <x v="0"/>
    <x v="1"/>
    <x v="1"/>
    <n v="70069"/>
    <n v="70069"/>
  </r>
  <r>
    <x v="3"/>
    <x v="2"/>
    <x v="1"/>
    <x v="1"/>
    <x v="1"/>
    <x v="1"/>
    <x v="2"/>
    <x v="2"/>
    <n v="3207"/>
    <n v="3207"/>
  </r>
  <r>
    <x v="4"/>
    <x v="3"/>
    <x v="0"/>
    <x v="0"/>
    <x v="0"/>
    <x v="1"/>
    <x v="2"/>
    <x v="2"/>
    <n v="29668"/>
    <n v="29668"/>
  </r>
  <r>
    <x v="5"/>
    <x v="4"/>
    <x v="0"/>
    <x v="0"/>
    <x v="0"/>
    <x v="2"/>
    <x v="3"/>
    <x v="3"/>
    <n v="85914"/>
    <n v="85914"/>
  </r>
  <r>
    <x v="6"/>
    <x v="5"/>
    <x v="1"/>
    <x v="0"/>
    <x v="0"/>
    <x v="2"/>
    <x v="4"/>
    <x v="3"/>
    <n v="69904"/>
    <n v="69904"/>
  </r>
  <r>
    <x v="7"/>
    <x v="6"/>
    <x v="1"/>
    <x v="0"/>
    <x v="0"/>
    <x v="2"/>
    <x v="4"/>
    <x v="3"/>
    <n v="11758"/>
    <n v="11758"/>
  </r>
  <r>
    <x v="8"/>
    <x v="7"/>
    <x v="0"/>
    <x v="1"/>
    <x v="1"/>
    <x v="0"/>
    <x v="2"/>
    <x v="2"/>
    <n v="15156"/>
    <n v="15156"/>
  </r>
  <r>
    <x v="9"/>
    <x v="8"/>
    <x v="1"/>
    <x v="1"/>
    <x v="1"/>
    <x v="0"/>
    <x v="2"/>
    <x v="2"/>
    <n v="49515"/>
    <n v="49515"/>
  </r>
  <r>
    <x v="10"/>
    <x v="9"/>
    <x v="1"/>
    <x v="0"/>
    <x v="0"/>
    <x v="0"/>
    <x v="5"/>
    <x v="4"/>
    <n v="26990"/>
    <n v="26990"/>
  </r>
  <r>
    <x v="11"/>
    <x v="10"/>
    <x v="0"/>
    <x v="1"/>
    <x v="1"/>
    <x v="0"/>
    <x v="6"/>
    <x v="5"/>
    <n v="200000"/>
    <n v="200000"/>
  </r>
  <r>
    <x v="12"/>
    <x v="11"/>
    <x v="0"/>
    <x v="0"/>
    <x v="0"/>
    <x v="0"/>
    <x v="6"/>
    <x v="5"/>
    <n v="86787"/>
    <n v="86787"/>
  </r>
  <r>
    <x v="13"/>
    <x v="12"/>
    <x v="0"/>
    <x v="0"/>
    <x v="0"/>
    <x v="3"/>
    <x v="6"/>
    <x v="5"/>
    <n v="2308"/>
    <n v="2308"/>
  </r>
  <r>
    <x v="14"/>
    <x v="13"/>
    <x v="0"/>
    <x v="1"/>
    <x v="1"/>
    <x v="0"/>
    <x v="4"/>
    <x v="3"/>
    <n v="56688"/>
    <n v="56688"/>
  </r>
  <r>
    <x v="15"/>
    <x v="13"/>
    <x v="0"/>
    <x v="2"/>
    <x v="0"/>
    <x v="0"/>
    <x v="4"/>
    <x v="3"/>
    <n v="81757"/>
    <n v="81757"/>
  </r>
  <r>
    <x v="16"/>
    <x v="14"/>
    <x v="0"/>
    <x v="0"/>
    <x v="0"/>
    <x v="0"/>
    <x v="7"/>
    <x v="6"/>
    <n v="15134"/>
    <n v="15134"/>
  </r>
  <r>
    <x v="17"/>
    <x v="15"/>
    <x v="1"/>
    <x v="2"/>
    <x v="0"/>
    <x v="0"/>
    <x v="7"/>
    <x v="6"/>
    <n v="100"/>
    <n v="100"/>
  </r>
  <r>
    <x v="18"/>
    <x v="16"/>
    <x v="0"/>
    <x v="1"/>
    <x v="1"/>
    <x v="1"/>
    <x v="8"/>
    <x v="7"/>
    <n v="73579"/>
    <n v="73579"/>
  </r>
  <r>
    <x v="19"/>
    <x v="17"/>
    <x v="1"/>
    <x v="0"/>
    <x v="0"/>
    <x v="1"/>
    <x v="8"/>
    <x v="7"/>
    <n v="50351"/>
    <n v="50351"/>
  </r>
  <r>
    <x v="20"/>
    <x v="18"/>
    <x v="1"/>
    <x v="1"/>
    <x v="1"/>
    <x v="1"/>
    <x v="8"/>
    <x v="7"/>
    <n v="38462"/>
    <n v="38462"/>
  </r>
  <r>
    <x v="21"/>
    <x v="16"/>
    <x v="1"/>
    <x v="3"/>
    <x v="2"/>
    <x v="1"/>
    <x v="8"/>
    <x v="7"/>
    <n v="82510"/>
    <n v="82510"/>
  </r>
  <r>
    <x v="22"/>
    <x v="19"/>
    <x v="1"/>
    <x v="0"/>
    <x v="0"/>
    <x v="0"/>
    <x v="9"/>
    <x v="8"/>
    <n v="52554"/>
    <n v="52554"/>
  </r>
  <r>
    <x v="23"/>
    <x v="20"/>
    <x v="0"/>
    <x v="1"/>
    <x v="1"/>
    <x v="1"/>
    <x v="4"/>
    <x v="3"/>
    <n v="3423"/>
    <n v="3423"/>
  </r>
  <r>
    <x v="24"/>
    <x v="21"/>
    <x v="1"/>
    <x v="0"/>
    <x v="0"/>
    <x v="0"/>
    <x v="8"/>
    <x v="7"/>
    <n v="88744"/>
    <n v="88744"/>
  </r>
  <r>
    <x v="25"/>
    <x v="22"/>
    <x v="0"/>
    <x v="1"/>
    <x v="1"/>
    <x v="0"/>
    <x v="8"/>
    <x v="7"/>
    <n v="70979"/>
    <n v="70979"/>
  </r>
  <r>
    <x v="26"/>
    <x v="23"/>
    <x v="1"/>
    <x v="0"/>
    <x v="0"/>
    <x v="1"/>
    <x v="9"/>
    <x v="8"/>
    <n v="99574"/>
    <n v="99574"/>
  </r>
  <r>
    <x v="27"/>
    <x v="23"/>
    <x v="0"/>
    <x v="0"/>
    <x v="0"/>
    <x v="1"/>
    <x v="9"/>
    <x v="8"/>
    <n v="52176"/>
    <n v="52176"/>
  </r>
  <r>
    <x v="28"/>
    <x v="24"/>
    <x v="1"/>
    <x v="0"/>
    <x v="0"/>
    <x v="3"/>
    <x v="8"/>
    <x v="7"/>
    <n v="61432"/>
    <n v="61432"/>
  </r>
  <r>
    <x v="29"/>
    <x v="25"/>
    <x v="1"/>
    <x v="0"/>
    <x v="0"/>
    <x v="2"/>
    <x v="2"/>
    <x v="2"/>
    <n v="87884"/>
    <n v="87884"/>
  </r>
  <r>
    <x v="30"/>
    <x v="25"/>
    <x v="1"/>
    <x v="0"/>
    <x v="0"/>
    <x v="2"/>
    <x v="2"/>
    <x v="2"/>
    <n v="56229"/>
    <n v="56229"/>
  </r>
  <r>
    <x v="31"/>
    <x v="26"/>
    <x v="0"/>
    <x v="3"/>
    <x v="2"/>
    <x v="4"/>
    <x v="4"/>
    <x v="3"/>
    <n v="37947"/>
    <n v="37947"/>
  </r>
  <r>
    <x v="32"/>
    <x v="27"/>
    <x v="1"/>
    <x v="0"/>
    <x v="0"/>
    <x v="0"/>
    <x v="1"/>
    <x v="1"/>
    <n v="88057"/>
    <n v="88057"/>
  </r>
  <r>
    <x v="33"/>
    <x v="28"/>
    <x v="0"/>
    <x v="0"/>
    <x v="0"/>
    <x v="0"/>
    <x v="1"/>
    <x v="1"/>
    <n v="72843"/>
    <n v="72843"/>
  </r>
  <r>
    <x v="34"/>
    <x v="29"/>
    <x v="1"/>
    <x v="0"/>
    <x v="0"/>
    <x v="1"/>
    <x v="2"/>
    <x v="2"/>
    <n v="84513"/>
    <n v="84513"/>
  </r>
  <r>
    <x v="35"/>
    <x v="30"/>
    <x v="1"/>
    <x v="0"/>
    <x v="0"/>
    <x v="1"/>
    <x v="2"/>
    <x v="2"/>
    <n v="23129"/>
    <n v="23129"/>
  </r>
  <r>
    <x v="36"/>
    <x v="30"/>
    <x v="1"/>
    <x v="0"/>
    <x v="0"/>
    <x v="1"/>
    <x v="2"/>
    <x v="2"/>
    <n v="73304"/>
    <n v="73304"/>
  </r>
  <r>
    <x v="37"/>
    <x v="31"/>
    <x v="1"/>
    <x v="1"/>
    <x v="1"/>
    <x v="2"/>
    <x v="6"/>
    <x v="5"/>
    <n v="85176"/>
    <n v="85176"/>
  </r>
  <r>
    <x v="38"/>
    <x v="32"/>
    <x v="1"/>
    <x v="0"/>
    <x v="0"/>
    <x v="0"/>
    <x v="6"/>
    <x v="5"/>
    <n v="31854"/>
    <n v="31854"/>
  </r>
  <r>
    <x v="39"/>
    <x v="33"/>
    <x v="1"/>
    <x v="0"/>
    <x v="0"/>
    <x v="2"/>
    <x v="9"/>
    <x v="8"/>
    <n v="11970"/>
    <n v="11970"/>
  </r>
  <r>
    <x v="40"/>
    <x v="34"/>
    <x v="1"/>
    <x v="0"/>
    <x v="0"/>
    <x v="0"/>
    <x v="7"/>
    <x v="6"/>
    <n v="2085"/>
    <n v="2085"/>
  </r>
  <r>
    <x v="41"/>
    <x v="35"/>
    <x v="0"/>
    <x v="1"/>
    <x v="1"/>
    <x v="0"/>
    <x v="10"/>
    <x v="9"/>
    <n v="800"/>
    <n v="800"/>
  </r>
  <r>
    <x v="42"/>
    <x v="36"/>
    <x v="1"/>
    <x v="0"/>
    <x v="0"/>
    <x v="0"/>
    <x v="11"/>
    <x v="10"/>
    <n v="41402"/>
    <n v="41402"/>
  </r>
  <r>
    <x v="43"/>
    <x v="37"/>
    <x v="1"/>
    <x v="0"/>
    <x v="0"/>
    <x v="0"/>
    <x v="4"/>
    <x v="3"/>
    <n v="48028"/>
    <n v="48028"/>
  </r>
  <r>
    <x v="44"/>
    <x v="38"/>
    <x v="1"/>
    <x v="0"/>
    <x v="0"/>
    <x v="0"/>
    <x v="7"/>
    <x v="6"/>
    <n v="22832"/>
    <n v="22832"/>
  </r>
  <r>
    <x v="45"/>
    <x v="39"/>
    <x v="1"/>
    <x v="0"/>
    <x v="0"/>
    <x v="1"/>
    <x v="4"/>
    <x v="3"/>
    <n v="5664"/>
    <n v="5664"/>
  </r>
  <r>
    <x v="46"/>
    <x v="40"/>
    <x v="1"/>
    <x v="0"/>
    <x v="0"/>
    <x v="5"/>
    <x v="4"/>
    <x v="3"/>
    <n v="89786"/>
    <n v="89786"/>
  </r>
  <r>
    <x v="47"/>
    <x v="41"/>
    <x v="0"/>
    <x v="1"/>
    <x v="1"/>
    <x v="5"/>
    <x v="4"/>
    <x v="3"/>
    <n v="51645"/>
    <n v="51645"/>
  </r>
  <r>
    <x v="48"/>
    <x v="42"/>
    <x v="1"/>
    <x v="0"/>
    <x v="0"/>
    <x v="3"/>
    <x v="1"/>
    <x v="1"/>
    <n v="60294"/>
    <n v="60294"/>
  </r>
  <r>
    <x v="49"/>
    <x v="43"/>
    <x v="1"/>
    <x v="0"/>
    <x v="0"/>
    <x v="3"/>
    <x v="1"/>
    <x v="1"/>
    <n v="53465"/>
    <n v="53465"/>
  </r>
  <r>
    <x v="50"/>
    <x v="44"/>
    <x v="0"/>
    <x v="1"/>
    <x v="1"/>
    <x v="3"/>
    <x v="1"/>
    <x v="1"/>
    <n v="52285"/>
    <n v="52285"/>
  </r>
  <r>
    <x v="51"/>
    <x v="45"/>
    <x v="1"/>
    <x v="1"/>
    <x v="1"/>
    <x v="3"/>
    <x v="1"/>
    <x v="1"/>
    <n v="2013"/>
    <n v="2013"/>
  </r>
  <r>
    <x v="52"/>
    <x v="46"/>
    <x v="1"/>
    <x v="0"/>
    <x v="0"/>
    <x v="1"/>
    <x v="2"/>
    <x v="2"/>
    <n v="98622"/>
    <n v="98622"/>
  </r>
  <r>
    <x v="53"/>
    <x v="47"/>
    <x v="1"/>
    <x v="0"/>
    <x v="0"/>
    <x v="1"/>
    <x v="1"/>
    <x v="1"/>
    <n v="68666"/>
    <n v="68666"/>
  </r>
  <r>
    <x v="54"/>
    <x v="48"/>
    <x v="0"/>
    <x v="0"/>
    <x v="0"/>
    <x v="1"/>
    <x v="2"/>
    <x v="2"/>
    <n v="67434"/>
    <n v="67434"/>
  </r>
  <r>
    <x v="55"/>
    <x v="48"/>
    <x v="0"/>
    <x v="1"/>
    <x v="1"/>
    <x v="1"/>
    <x v="2"/>
    <x v="2"/>
    <n v="12624"/>
    <n v="12624"/>
  </r>
  <r>
    <x v="56"/>
    <x v="49"/>
    <x v="1"/>
    <x v="0"/>
    <x v="0"/>
    <x v="0"/>
    <x v="10"/>
    <x v="9"/>
    <n v="68466"/>
    <n v="68466"/>
  </r>
  <r>
    <x v="57"/>
    <x v="50"/>
    <x v="1"/>
    <x v="0"/>
    <x v="0"/>
    <x v="1"/>
    <x v="6"/>
    <x v="5"/>
    <n v="27418"/>
    <n v="27418"/>
  </r>
  <r>
    <x v="58"/>
    <x v="51"/>
    <x v="1"/>
    <x v="1"/>
    <x v="1"/>
    <x v="3"/>
    <x v="1"/>
    <x v="1"/>
    <n v="9009"/>
    <n v="9009"/>
  </r>
  <r>
    <x v="59"/>
    <x v="52"/>
    <x v="1"/>
    <x v="1"/>
    <x v="1"/>
    <x v="3"/>
    <x v="1"/>
    <x v="1"/>
    <n v="40831"/>
    <n v="40831"/>
  </r>
  <r>
    <x v="60"/>
    <x v="53"/>
    <x v="1"/>
    <x v="1"/>
    <x v="1"/>
    <x v="3"/>
    <x v="1"/>
    <x v="1"/>
    <n v="85140"/>
    <n v="85140"/>
  </r>
  <r>
    <x v="61"/>
    <x v="54"/>
    <x v="0"/>
    <x v="1"/>
    <x v="1"/>
    <x v="3"/>
    <x v="1"/>
    <x v="1"/>
    <n v="1141"/>
    <n v="1141"/>
  </r>
  <r>
    <x v="62"/>
    <x v="55"/>
    <x v="0"/>
    <x v="1"/>
    <x v="1"/>
    <x v="3"/>
    <x v="1"/>
    <x v="1"/>
    <n v="39485"/>
    <n v="39485"/>
  </r>
  <r>
    <x v="63"/>
    <x v="56"/>
    <x v="1"/>
    <x v="0"/>
    <x v="0"/>
    <x v="6"/>
    <x v="6"/>
    <x v="5"/>
    <n v="84675"/>
    <n v="84675"/>
  </r>
  <r>
    <x v="64"/>
    <x v="57"/>
    <x v="0"/>
    <x v="1"/>
    <x v="1"/>
    <x v="6"/>
    <x v="2"/>
    <x v="2"/>
    <n v="33631"/>
    <n v="33631"/>
  </r>
  <r>
    <x v="65"/>
    <x v="58"/>
    <x v="1"/>
    <x v="1"/>
    <x v="1"/>
    <x v="0"/>
    <x v="2"/>
    <x v="2"/>
    <n v="45288"/>
    <n v="45288"/>
  </r>
  <r>
    <x v="66"/>
    <x v="59"/>
    <x v="1"/>
    <x v="0"/>
    <x v="0"/>
    <x v="0"/>
    <x v="2"/>
    <x v="2"/>
    <n v="46980"/>
    <n v="46980"/>
  </r>
  <r>
    <x v="67"/>
    <x v="60"/>
    <x v="1"/>
    <x v="1"/>
    <x v="1"/>
    <x v="1"/>
    <x v="7"/>
    <x v="6"/>
    <n v="25621"/>
    <n v="25621"/>
  </r>
  <r>
    <x v="68"/>
    <x v="61"/>
    <x v="1"/>
    <x v="0"/>
    <x v="0"/>
    <x v="0"/>
    <x v="4"/>
    <x v="3"/>
    <n v="6472"/>
    <n v="6472"/>
  </r>
  <r>
    <x v="69"/>
    <x v="61"/>
    <x v="1"/>
    <x v="0"/>
    <x v="0"/>
    <x v="0"/>
    <x v="4"/>
    <x v="3"/>
    <n v="25239"/>
    <n v="25239"/>
  </r>
  <r>
    <x v="70"/>
    <x v="62"/>
    <x v="1"/>
    <x v="0"/>
    <x v="0"/>
    <x v="2"/>
    <x v="2"/>
    <x v="2"/>
    <n v="94869"/>
    <n v="94869"/>
  </r>
  <r>
    <x v="71"/>
    <x v="63"/>
    <x v="1"/>
    <x v="0"/>
    <x v="0"/>
    <x v="1"/>
    <x v="9"/>
    <x v="8"/>
    <n v="77157"/>
    <n v="77157"/>
  </r>
  <r>
    <x v="72"/>
    <x v="64"/>
    <x v="1"/>
    <x v="0"/>
    <x v="0"/>
    <x v="4"/>
    <x v="2"/>
    <x v="2"/>
    <n v="62894"/>
    <n v="62894"/>
  </r>
  <r>
    <x v="73"/>
    <x v="64"/>
    <x v="0"/>
    <x v="1"/>
    <x v="1"/>
    <x v="4"/>
    <x v="2"/>
    <x v="2"/>
    <n v="61532"/>
    <n v="61532"/>
  </r>
  <r>
    <x v="74"/>
    <x v="65"/>
    <x v="1"/>
    <x v="1"/>
    <x v="1"/>
    <x v="4"/>
    <x v="2"/>
    <x v="2"/>
    <n v="81261"/>
    <n v="81261"/>
  </r>
  <r>
    <x v="75"/>
    <x v="66"/>
    <x v="1"/>
    <x v="1"/>
    <x v="1"/>
    <x v="3"/>
    <x v="6"/>
    <x v="5"/>
    <n v="59644"/>
    <n v="59644"/>
  </r>
  <r>
    <x v="76"/>
    <x v="66"/>
    <x v="1"/>
    <x v="1"/>
    <x v="1"/>
    <x v="3"/>
    <x v="6"/>
    <x v="5"/>
    <n v="46852"/>
    <n v="46852"/>
  </r>
  <r>
    <x v="77"/>
    <x v="67"/>
    <x v="1"/>
    <x v="0"/>
    <x v="0"/>
    <x v="2"/>
    <x v="4"/>
    <x v="3"/>
    <n v="61488"/>
    <n v="61488"/>
  </r>
  <r>
    <x v="78"/>
    <x v="68"/>
    <x v="1"/>
    <x v="0"/>
    <x v="0"/>
    <x v="2"/>
    <x v="4"/>
    <x v="3"/>
    <m/>
    <n v="49983.029021905961"/>
  </r>
  <r>
    <x v="79"/>
    <x v="69"/>
    <x v="1"/>
    <x v="0"/>
    <x v="0"/>
    <x v="0"/>
    <x v="4"/>
    <x v="3"/>
    <n v="16090"/>
    <n v="16090"/>
  </r>
  <r>
    <x v="80"/>
    <x v="69"/>
    <x v="1"/>
    <x v="0"/>
    <x v="0"/>
    <x v="0"/>
    <x v="4"/>
    <x v="3"/>
    <n v="83364"/>
    <n v="83364"/>
  </r>
  <r>
    <x v="81"/>
    <x v="70"/>
    <x v="1"/>
    <x v="0"/>
    <x v="0"/>
    <x v="0"/>
    <x v="4"/>
    <x v="3"/>
    <n v="77517"/>
    <n v="77517"/>
  </r>
  <r>
    <x v="82"/>
    <x v="71"/>
    <x v="1"/>
    <x v="0"/>
    <x v="0"/>
    <x v="0"/>
    <x v="6"/>
    <x v="5"/>
    <n v="84746"/>
    <n v="84746"/>
  </r>
  <r>
    <x v="83"/>
    <x v="72"/>
    <x v="1"/>
    <x v="0"/>
    <x v="0"/>
    <x v="2"/>
    <x v="9"/>
    <x v="8"/>
    <n v="80600"/>
    <n v="80600"/>
  </r>
  <r>
    <x v="84"/>
    <x v="73"/>
    <x v="0"/>
    <x v="0"/>
    <x v="0"/>
    <x v="2"/>
    <x v="2"/>
    <x v="2"/>
    <n v="62937"/>
    <n v="62937"/>
  </r>
  <r>
    <x v="85"/>
    <x v="74"/>
    <x v="1"/>
    <x v="1"/>
    <x v="1"/>
    <x v="2"/>
    <x v="2"/>
    <x v="2"/>
    <n v="18921"/>
    <n v="18921"/>
  </r>
  <r>
    <x v="86"/>
    <x v="75"/>
    <x v="0"/>
    <x v="1"/>
    <x v="1"/>
    <x v="2"/>
    <x v="2"/>
    <x v="2"/>
    <n v="95603"/>
    <n v="95603"/>
  </r>
  <r>
    <x v="87"/>
    <x v="75"/>
    <x v="0"/>
    <x v="0"/>
    <x v="0"/>
    <x v="2"/>
    <x v="2"/>
    <x v="2"/>
    <n v="79230"/>
    <n v="79230"/>
  </r>
  <r>
    <x v="88"/>
    <x v="75"/>
    <x v="1"/>
    <x v="0"/>
    <x v="0"/>
    <x v="2"/>
    <x v="2"/>
    <x v="2"/>
    <n v="56650"/>
    <n v="56650"/>
  </r>
  <r>
    <x v="89"/>
    <x v="76"/>
    <x v="1"/>
    <x v="1"/>
    <x v="1"/>
    <x v="4"/>
    <x v="1"/>
    <x v="1"/>
    <n v="75158"/>
    <n v="75158"/>
  </r>
  <r>
    <x v="90"/>
    <x v="77"/>
    <x v="1"/>
    <x v="1"/>
    <x v="1"/>
    <x v="1"/>
    <x v="8"/>
    <x v="7"/>
    <n v="50125"/>
    <n v="50125"/>
  </r>
  <r>
    <x v="91"/>
    <x v="78"/>
    <x v="1"/>
    <x v="1"/>
    <x v="1"/>
    <x v="1"/>
    <x v="8"/>
    <x v="7"/>
    <n v="11072"/>
    <n v="11072"/>
  </r>
  <r>
    <x v="92"/>
    <x v="79"/>
    <x v="0"/>
    <x v="0"/>
    <x v="0"/>
    <x v="5"/>
    <x v="7"/>
    <x v="6"/>
    <n v="14781"/>
    <n v="14781"/>
  </r>
  <r>
    <x v="93"/>
    <x v="80"/>
    <x v="0"/>
    <x v="3"/>
    <x v="2"/>
    <x v="5"/>
    <x v="7"/>
    <x v="6"/>
    <n v="43093"/>
    <n v="43093"/>
  </r>
  <r>
    <x v="94"/>
    <x v="81"/>
    <x v="0"/>
    <x v="1"/>
    <x v="1"/>
    <x v="1"/>
    <x v="1"/>
    <x v="1"/>
    <n v="85201"/>
    <n v="85201"/>
  </r>
  <r>
    <x v="95"/>
    <x v="82"/>
    <x v="1"/>
    <x v="1"/>
    <x v="1"/>
    <x v="7"/>
    <x v="1"/>
    <x v="1"/>
    <n v="16236"/>
    <n v="16236"/>
  </r>
  <r>
    <x v="96"/>
    <x v="83"/>
    <x v="1"/>
    <x v="1"/>
    <x v="1"/>
    <x v="7"/>
    <x v="7"/>
    <x v="6"/>
    <n v="67557"/>
    <n v="67557"/>
  </r>
  <r>
    <x v="97"/>
    <x v="84"/>
    <x v="1"/>
    <x v="1"/>
    <x v="1"/>
    <x v="7"/>
    <x v="7"/>
    <x v="6"/>
    <n v="74863"/>
    <n v="74863"/>
  </r>
  <r>
    <x v="98"/>
    <x v="85"/>
    <x v="0"/>
    <x v="1"/>
    <x v="1"/>
    <x v="0"/>
    <x v="2"/>
    <x v="2"/>
    <n v="60370"/>
    <n v="60370"/>
  </r>
  <r>
    <x v="99"/>
    <x v="86"/>
    <x v="1"/>
    <x v="1"/>
    <x v="1"/>
    <x v="1"/>
    <x v="2"/>
    <x v="2"/>
    <n v="33331"/>
    <n v="33331"/>
  </r>
  <r>
    <x v="100"/>
    <x v="87"/>
    <x v="0"/>
    <x v="1"/>
    <x v="1"/>
    <x v="1"/>
    <x v="2"/>
    <x v="2"/>
    <n v="28473"/>
    <n v="28473"/>
  </r>
  <r>
    <x v="101"/>
    <x v="88"/>
    <x v="1"/>
    <x v="1"/>
    <x v="1"/>
    <x v="1"/>
    <x v="2"/>
    <x v="2"/>
    <n v="6911"/>
    <n v="6911"/>
  </r>
  <r>
    <x v="102"/>
    <x v="89"/>
    <x v="1"/>
    <x v="1"/>
    <x v="1"/>
    <x v="1"/>
    <x v="2"/>
    <x v="2"/>
    <n v="9397"/>
    <n v="9397"/>
  </r>
  <r>
    <x v="103"/>
    <x v="90"/>
    <x v="1"/>
    <x v="0"/>
    <x v="0"/>
    <x v="2"/>
    <x v="2"/>
    <x v="2"/>
    <n v="25582"/>
    <n v="25582"/>
  </r>
  <r>
    <x v="104"/>
    <x v="91"/>
    <x v="1"/>
    <x v="1"/>
    <x v="1"/>
    <x v="2"/>
    <x v="2"/>
    <x v="2"/>
    <n v="31548"/>
    <n v="31548"/>
  </r>
  <r>
    <x v="105"/>
    <x v="92"/>
    <x v="1"/>
    <x v="0"/>
    <x v="0"/>
    <x v="0"/>
    <x v="7"/>
    <x v="6"/>
    <n v="19218"/>
    <n v="19218"/>
  </r>
  <r>
    <x v="106"/>
    <x v="93"/>
    <x v="1"/>
    <x v="0"/>
    <x v="0"/>
    <x v="0"/>
    <x v="2"/>
    <x v="2"/>
    <n v="20095"/>
    <n v="20095"/>
  </r>
  <r>
    <x v="107"/>
    <x v="94"/>
    <x v="0"/>
    <x v="1"/>
    <x v="1"/>
    <x v="1"/>
    <x v="9"/>
    <x v="8"/>
    <n v="67976"/>
    <n v="67976"/>
  </r>
  <r>
    <x v="108"/>
    <x v="95"/>
    <x v="1"/>
    <x v="3"/>
    <x v="2"/>
    <x v="1"/>
    <x v="9"/>
    <x v="8"/>
    <n v="45539"/>
    <n v="45539"/>
  </r>
  <r>
    <x v="109"/>
    <x v="96"/>
    <x v="1"/>
    <x v="0"/>
    <x v="0"/>
    <x v="0"/>
    <x v="1"/>
    <x v="1"/>
    <n v="80465"/>
    <n v="80465"/>
  </r>
  <r>
    <x v="110"/>
    <x v="96"/>
    <x v="1"/>
    <x v="0"/>
    <x v="0"/>
    <x v="0"/>
    <x v="1"/>
    <x v="1"/>
    <n v="85634"/>
    <n v="85634"/>
  </r>
  <r>
    <x v="111"/>
    <x v="97"/>
    <x v="1"/>
    <x v="0"/>
    <x v="0"/>
    <x v="6"/>
    <x v="8"/>
    <x v="7"/>
    <n v="97081"/>
    <n v="97081"/>
  </r>
  <r>
    <x v="112"/>
    <x v="98"/>
    <x v="0"/>
    <x v="0"/>
    <x v="0"/>
    <x v="6"/>
    <x v="8"/>
    <x v="7"/>
    <n v="28445"/>
    <n v="28445"/>
  </r>
  <r>
    <x v="113"/>
    <x v="98"/>
    <x v="0"/>
    <x v="1"/>
    <x v="1"/>
    <x v="6"/>
    <x v="8"/>
    <x v="7"/>
    <n v="42946"/>
    <n v="42946"/>
  </r>
  <r>
    <x v="114"/>
    <x v="99"/>
    <x v="1"/>
    <x v="1"/>
    <x v="1"/>
    <x v="6"/>
    <x v="8"/>
    <x v="7"/>
    <n v="73532"/>
    <n v="73532"/>
  </r>
  <r>
    <x v="115"/>
    <x v="100"/>
    <x v="0"/>
    <x v="1"/>
    <x v="1"/>
    <x v="1"/>
    <x v="4"/>
    <x v="3"/>
    <n v="55469"/>
    <n v="55469"/>
  </r>
  <r>
    <x v="116"/>
    <x v="100"/>
    <x v="1"/>
    <x v="1"/>
    <x v="1"/>
    <x v="1"/>
    <x v="4"/>
    <x v="3"/>
    <n v="19130"/>
    <n v="19130"/>
  </r>
  <r>
    <x v="117"/>
    <x v="101"/>
    <x v="0"/>
    <x v="1"/>
    <x v="1"/>
    <x v="1"/>
    <x v="4"/>
    <x v="3"/>
    <n v="90807"/>
    <n v="90807"/>
  </r>
  <r>
    <x v="118"/>
    <x v="101"/>
    <x v="0"/>
    <x v="3"/>
    <x v="2"/>
    <x v="1"/>
    <x v="4"/>
    <x v="3"/>
    <n v="68515"/>
    <n v="68515"/>
  </r>
  <r>
    <x v="119"/>
    <x v="102"/>
    <x v="1"/>
    <x v="1"/>
    <x v="1"/>
    <x v="1"/>
    <x v="1"/>
    <x v="1"/>
    <n v="41577"/>
    <n v="41577"/>
  </r>
  <r>
    <x v="120"/>
    <x v="103"/>
    <x v="1"/>
    <x v="1"/>
    <x v="1"/>
    <x v="1"/>
    <x v="1"/>
    <x v="1"/>
    <n v="9681"/>
    <n v="9681"/>
  </r>
  <r>
    <x v="121"/>
    <x v="104"/>
    <x v="0"/>
    <x v="0"/>
    <x v="0"/>
    <x v="5"/>
    <x v="9"/>
    <x v="8"/>
    <n v="43261"/>
    <n v="43261"/>
  </r>
  <r>
    <x v="122"/>
    <x v="105"/>
    <x v="1"/>
    <x v="1"/>
    <x v="1"/>
    <x v="7"/>
    <x v="1"/>
    <x v="1"/>
    <n v="23446"/>
    <n v="23446"/>
  </r>
  <r>
    <x v="123"/>
    <x v="105"/>
    <x v="1"/>
    <x v="1"/>
    <x v="1"/>
    <x v="7"/>
    <x v="1"/>
    <x v="1"/>
    <n v="17748"/>
    <n v="17748"/>
  </r>
  <r>
    <x v="124"/>
    <x v="106"/>
    <x v="1"/>
    <x v="1"/>
    <x v="1"/>
    <x v="1"/>
    <x v="2"/>
    <x v="2"/>
    <n v="19261"/>
    <n v="19261"/>
  </r>
  <r>
    <x v="125"/>
    <x v="107"/>
    <x v="0"/>
    <x v="3"/>
    <x v="2"/>
    <x v="1"/>
    <x v="2"/>
    <x v="2"/>
    <n v="44582"/>
    <n v="44582"/>
  </r>
  <r>
    <x v="126"/>
    <x v="108"/>
    <x v="1"/>
    <x v="1"/>
    <x v="1"/>
    <x v="1"/>
    <x v="2"/>
    <x v="2"/>
    <n v="19035"/>
    <n v="19035"/>
  </r>
  <r>
    <x v="127"/>
    <x v="109"/>
    <x v="1"/>
    <x v="0"/>
    <x v="0"/>
    <x v="0"/>
    <x v="0"/>
    <x v="0"/>
    <n v="55777"/>
    <n v="55777"/>
  </r>
  <r>
    <x v="128"/>
    <x v="110"/>
    <x v="1"/>
    <x v="0"/>
    <x v="0"/>
    <x v="0"/>
    <x v="0"/>
    <x v="0"/>
    <n v="91475"/>
    <n v="91475"/>
  </r>
  <r>
    <x v="129"/>
    <x v="111"/>
    <x v="1"/>
    <x v="1"/>
    <x v="1"/>
    <x v="0"/>
    <x v="0"/>
    <x v="0"/>
    <n v="21244"/>
    <n v="21244"/>
  </r>
  <r>
    <x v="130"/>
    <x v="112"/>
    <x v="1"/>
    <x v="0"/>
    <x v="0"/>
    <x v="6"/>
    <x v="1"/>
    <x v="1"/>
    <n v="6564"/>
    <n v="6564"/>
  </r>
  <r>
    <x v="131"/>
    <x v="113"/>
    <x v="1"/>
    <x v="1"/>
    <x v="1"/>
    <x v="3"/>
    <x v="2"/>
    <x v="2"/>
    <n v="79762"/>
    <n v="79762"/>
  </r>
  <r>
    <x v="132"/>
    <x v="114"/>
    <x v="1"/>
    <x v="1"/>
    <x v="1"/>
    <x v="3"/>
    <x v="2"/>
    <x v="2"/>
    <n v="69765"/>
    <n v="69765"/>
  </r>
  <r>
    <x v="133"/>
    <x v="115"/>
    <x v="1"/>
    <x v="0"/>
    <x v="0"/>
    <x v="5"/>
    <x v="1"/>
    <x v="1"/>
    <n v="30809"/>
    <n v="30809"/>
  </r>
  <r>
    <x v="134"/>
    <x v="116"/>
    <x v="1"/>
    <x v="3"/>
    <x v="2"/>
    <x v="0"/>
    <x v="6"/>
    <x v="5"/>
    <n v="3527"/>
    <n v="3527"/>
  </r>
  <r>
    <x v="135"/>
    <x v="117"/>
    <x v="1"/>
    <x v="0"/>
    <x v="0"/>
    <x v="2"/>
    <x v="1"/>
    <x v="1"/>
    <n v="78988"/>
    <n v="78988"/>
  </r>
  <r>
    <x v="136"/>
    <x v="117"/>
    <x v="1"/>
    <x v="0"/>
    <x v="0"/>
    <x v="2"/>
    <x v="1"/>
    <x v="1"/>
    <n v="34674"/>
    <n v="34674"/>
  </r>
  <r>
    <x v="137"/>
    <x v="117"/>
    <x v="1"/>
    <x v="0"/>
    <x v="0"/>
    <x v="2"/>
    <x v="1"/>
    <x v="1"/>
    <n v="56938"/>
    <n v="56938"/>
  </r>
  <r>
    <x v="138"/>
    <x v="117"/>
    <x v="1"/>
    <x v="0"/>
    <x v="0"/>
    <x v="2"/>
    <x v="1"/>
    <x v="1"/>
    <n v="21848"/>
    <n v="21848"/>
  </r>
  <r>
    <x v="139"/>
    <x v="118"/>
    <x v="1"/>
    <x v="0"/>
    <x v="0"/>
    <x v="6"/>
    <x v="1"/>
    <x v="1"/>
    <n v="55595"/>
    <n v="55595"/>
  </r>
  <r>
    <x v="140"/>
    <x v="119"/>
    <x v="1"/>
    <x v="0"/>
    <x v="0"/>
    <x v="0"/>
    <x v="12"/>
    <x v="11"/>
    <n v="9390"/>
    <n v="9390"/>
  </r>
  <r>
    <x v="141"/>
    <x v="119"/>
    <x v="1"/>
    <x v="0"/>
    <x v="0"/>
    <x v="0"/>
    <x v="12"/>
    <x v="11"/>
    <n v="67066"/>
    <n v="67066"/>
  </r>
  <r>
    <x v="142"/>
    <x v="120"/>
    <x v="1"/>
    <x v="0"/>
    <x v="0"/>
    <x v="0"/>
    <x v="12"/>
    <x v="11"/>
    <n v="8723"/>
    <n v="8723"/>
  </r>
  <r>
    <x v="143"/>
    <x v="120"/>
    <x v="0"/>
    <x v="0"/>
    <x v="0"/>
    <x v="0"/>
    <x v="12"/>
    <x v="11"/>
    <n v="65587"/>
    <n v="65587"/>
  </r>
  <r>
    <x v="144"/>
    <x v="121"/>
    <x v="0"/>
    <x v="0"/>
    <x v="0"/>
    <x v="0"/>
    <x v="12"/>
    <x v="11"/>
    <n v="73396"/>
    <n v="73396"/>
  </r>
  <r>
    <x v="145"/>
    <x v="122"/>
    <x v="1"/>
    <x v="0"/>
    <x v="0"/>
    <x v="0"/>
    <x v="12"/>
    <x v="11"/>
    <n v="76789"/>
    <n v="76789"/>
  </r>
  <r>
    <x v="146"/>
    <x v="123"/>
    <x v="1"/>
    <x v="0"/>
    <x v="0"/>
    <x v="2"/>
    <x v="7"/>
    <x v="6"/>
    <n v="59625"/>
    <n v="59625"/>
  </r>
  <r>
    <x v="147"/>
    <x v="124"/>
    <x v="0"/>
    <x v="1"/>
    <x v="1"/>
    <x v="2"/>
    <x v="7"/>
    <x v="6"/>
    <n v="41895"/>
    <n v="41895"/>
  </r>
  <r>
    <x v="148"/>
    <x v="125"/>
    <x v="1"/>
    <x v="1"/>
    <x v="1"/>
    <x v="1"/>
    <x v="4"/>
    <x v="3"/>
    <n v="31546"/>
    <n v="31546"/>
  </r>
  <r>
    <x v="149"/>
    <x v="126"/>
    <x v="1"/>
    <x v="0"/>
    <x v="0"/>
    <x v="0"/>
    <x v="12"/>
    <x v="11"/>
    <n v="80817"/>
    <n v="80817"/>
  </r>
  <r>
    <x v="150"/>
    <x v="127"/>
    <x v="1"/>
    <x v="0"/>
    <x v="0"/>
    <x v="1"/>
    <x v="9"/>
    <x v="8"/>
    <n v="31050"/>
    <n v="31050"/>
  </r>
  <r>
    <x v="151"/>
    <x v="128"/>
    <x v="0"/>
    <x v="0"/>
    <x v="0"/>
    <x v="0"/>
    <x v="2"/>
    <x v="2"/>
    <n v="17815"/>
    <n v="17815"/>
  </r>
  <r>
    <x v="152"/>
    <x v="128"/>
    <x v="0"/>
    <x v="1"/>
    <x v="1"/>
    <x v="0"/>
    <x v="2"/>
    <x v="2"/>
    <n v="13718"/>
    <n v="13718"/>
  </r>
  <r>
    <x v="153"/>
    <x v="129"/>
    <x v="1"/>
    <x v="1"/>
    <x v="1"/>
    <x v="0"/>
    <x v="2"/>
    <x v="2"/>
    <n v="62082"/>
    <n v="62082"/>
  </r>
  <r>
    <x v="154"/>
    <x v="130"/>
    <x v="1"/>
    <x v="0"/>
    <x v="0"/>
    <x v="1"/>
    <x v="2"/>
    <x v="2"/>
    <n v="26530"/>
    <n v="26530"/>
  </r>
  <r>
    <x v="155"/>
    <x v="131"/>
    <x v="0"/>
    <x v="0"/>
    <x v="0"/>
    <x v="1"/>
    <x v="2"/>
    <x v="2"/>
    <n v="67685"/>
    <n v="67685"/>
  </r>
  <r>
    <x v="156"/>
    <x v="132"/>
    <x v="0"/>
    <x v="0"/>
    <x v="0"/>
    <x v="1"/>
    <x v="2"/>
    <x v="2"/>
    <n v="42782"/>
    <n v="42782"/>
  </r>
  <r>
    <x v="157"/>
    <x v="133"/>
    <x v="0"/>
    <x v="3"/>
    <x v="2"/>
    <x v="8"/>
    <x v="7"/>
    <x v="6"/>
    <n v="79702"/>
    <n v="79702"/>
  </r>
  <r>
    <x v="158"/>
    <x v="134"/>
    <x v="1"/>
    <x v="3"/>
    <x v="2"/>
    <x v="8"/>
    <x v="7"/>
    <x v="6"/>
    <n v="82599"/>
    <n v="82599"/>
  </r>
  <r>
    <x v="159"/>
    <x v="135"/>
    <x v="0"/>
    <x v="1"/>
    <x v="1"/>
    <x v="4"/>
    <x v="4"/>
    <x v="3"/>
    <n v="97814"/>
    <n v="97814"/>
  </r>
  <r>
    <x v="160"/>
    <x v="136"/>
    <x v="1"/>
    <x v="0"/>
    <x v="0"/>
    <x v="4"/>
    <x v="4"/>
    <x v="3"/>
    <n v="25931"/>
    <n v="25931"/>
  </r>
  <r>
    <x v="161"/>
    <x v="135"/>
    <x v="1"/>
    <x v="3"/>
    <x v="2"/>
    <x v="4"/>
    <x v="4"/>
    <x v="3"/>
    <n v="83585"/>
    <n v="83585"/>
  </r>
  <r>
    <x v="162"/>
    <x v="137"/>
    <x v="0"/>
    <x v="0"/>
    <x v="0"/>
    <x v="1"/>
    <x v="8"/>
    <x v="7"/>
    <n v="25711"/>
    <n v="25711"/>
  </r>
  <r>
    <x v="163"/>
    <x v="138"/>
    <x v="1"/>
    <x v="3"/>
    <x v="2"/>
    <x v="1"/>
    <x v="2"/>
    <x v="2"/>
    <n v="2103"/>
    <n v="2103"/>
  </r>
  <r>
    <x v="164"/>
    <x v="138"/>
    <x v="0"/>
    <x v="3"/>
    <x v="2"/>
    <x v="1"/>
    <x v="2"/>
    <x v="2"/>
    <n v="1212"/>
    <n v="1212"/>
  </r>
  <r>
    <x v="165"/>
    <x v="139"/>
    <x v="1"/>
    <x v="0"/>
    <x v="0"/>
    <x v="1"/>
    <x v="2"/>
    <x v="2"/>
    <n v="3947"/>
    <n v="3947"/>
  </r>
  <r>
    <x v="166"/>
    <x v="140"/>
    <x v="1"/>
    <x v="0"/>
    <x v="0"/>
    <x v="0"/>
    <x v="4"/>
    <x v="3"/>
    <n v="95633"/>
    <n v="95633"/>
  </r>
  <r>
    <x v="167"/>
    <x v="141"/>
    <x v="1"/>
    <x v="0"/>
    <x v="0"/>
    <x v="1"/>
    <x v="9"/>
    <x v="8"/>
    <n v="78192"/>
    <n v="78192"/>
  </r>
  <r>
    <x v="168"/>
    <x v="141"/>
    <x v="0"/>
    <x v="1"/>
    <x v="1"/>
    <x v="1"/>
    <x v="9"/>
    <x v="8"/>
    <n v="22267"/>
    <n v="22267"/>
  </r>
  <r>
    <x v="169"/>
    <x v="142"/>
    <x v="0"/>
    <x v="1"/>
    <x v="1"/>
    <x v="4"/>
    <x v="4"/>
    <x v="3"/>
    <n v="49631"/>
    <n v="49631"/>
  </r>
  <r>
    <x v="170"/>
    <x v="143"/>
    <x v="0"/>
    <x v="1"/>
    <x v="1"/>
    <x v="2"/>
    <x v="1"/>
    <x v="1"/>
    <n v="84858"/>
    <n v="84858"/>
  </r>
  <r>
    <x v="171"/>
    <x v="144"/>
    <x v="1"/>
    <x v="0"/>
    <x v="0"/>
    <x v="4"/>
    <x v="12"/>
    <x v="11"/>
    <n v="81257"/>
    <n v="81257"/>
  </r>
  <r>
    <x v="172"/>
    <x v="145"/>
    <x v="1"/>
    <x v="0"/>
    <x v="0"/>
    <x v="4"/>
    <x v="12"/>
    <x v="11"/>
    <n v="59735"/>
    <n v="59735"/>
  </r>
  <r>
    <x v="173"/>
    <x v="146"/>
    <x v="0"/>
    <x v="0"/>
    <x v="0"/>
    <x v="1"/>
    <x v="2"/>
    <x v="2"/>
    <n v="1986"/>
    <n v="1986"/>
  </r>
  <r>
    <x v="174"/>
    <x v="147"/>
    <x v="1"/>
    <x v="1"/>
    <x v="1"/>
    <x v="7"/>
    <x v="7"/>
    <x v="6"/>
    <n v="13753"/>
    <n v="13753"/>
  </r>
  <r>
    <x v="175"/>
    <x v="148"/>
    <x v="1"/>
    <x v="1"/>
    <x v="1"/>
    <x v="0"/>
    <x v="0"/>
    <x v="0"/>
    <n v="87397"/>
    <n v="87397"/>
  </r>
  <r>
    <x v="176"/>
    <x v="149"/>
    <x v="1"/>
    <x v="1"/>
    <x v="1"/>
    <x v="7"/>
    <x v="12"/>
    <x v="11"/>
    <n v="98404"/>
    <n v="98404"/>
  </r>
  <r>
    <x v="177"/>
    <x v="150"/>
    <x v="1"/>
    <x v="0"/>
    <x v="0"/>
    <x v="7"/>
    <x v="12"/>
    <x v="11"/>
    <n v="58443"/>
    <n v="58443"/>
  </r>
  <r>
    <x v="178"/>
    <x v="151"/>
    <x v="1"/>
    <x v="1"/>
    <x v="1"/>
    <x v="7"/>
    <x v="12"/>
    <x v="11"/>
    <n v="92123"/>
    <n v="92123"/>
  </r>
  <r>
    <x v="179"/>
    <x v="152"/>
    <x v="0"/>
    <x v="1"/>
    <x v="1"/>
    <x v="7"/>
    <x v="12"/>
    <x v="11"/>
    <n v="77027"/>
    <n v="77027"/>
  </r>
  <r>
    <x v="180"/>
    <x v="149"/>
    <x v="0"/>
    <x v="0"/>
    <x v="0"/>
    <x v="7"/>
    <x v="12"/>
    <x v="11"/>
    <n v="98822"/>
    <n v="98822"/>
  </r>
  <r>
    <x v="181"/>
    <x v="151"/>
    <x v="0"/>
    <x v="1"/>
    <x v="1"/>
    <x v="7"/>
    <x v="12"/>
    <x v="11"/>
    <n v="18661"/>
    <n v="18661"/>
  </r>
  <r>
    <x v="182"/>
    <x v="149"/>
    <x v="0"/>
    <x v="3"/>
    <x v="2"/>
    <x v="7"/>
    <x v="12"/>
    <x v="11"/>
    <n v="71461"/>
    <n v="71461"/>
  </r>
  <r>
    <x v="183"/>
    <x v="153"/>
    <x v="0"/>
    <x v="0"/>
    <x v="0"/>
    <x v="0"/>
    <x v="6"/>
    <x v="5"/>
    <n v="56549"/>
    <n v="56549"/>
  </r>
  <r>
    <x v="184"/>
    <x v="154"/>
    <x v="1"/>
    <x v="0"/>
    <x v="0"/>
    <x v="4"/>
    <x v="1"/>
    <x v="1"/>
    <n v="78365"/>
    <n v="78365"/>
  </r>
  <r>
    <x v="185"/>
    <x v="155"/>
    <x v="1"/>
    <x v="1"/>
    <x v="1"/>
    <x v="4"/>
    <x v="1"/>
    <x v="1"/>
    <n v="43729"/>
    <n v="43729"/>
  </r>
  <r>
    <x v="186"/>
    <x v="154"/>
    <x v="1"/>
    <x v="3"/>
    <x v="2"/>
    <x v="4"/>
    <x v="1"/>
    <x v="1"/>
    <n v="84745"/>
    <n v="84745"/>
  </r>
  <r>
    <x v="187"/>
    <x v="156"/>
    <x v="0"/>
    <x v="1"/>
    <x v="1"/>
    <x v="0"/>
    <x v="9"/>
    <x v="8"/>
    <n v="56534"/>
    <n v="56534"/>
  </r>
  <r>
    <x v="188"/>
    <x v="157"/>
    <x v="1"/>
    <x v="0"/>
    <x v="0"/>
    <x v="5"/>
    <x v="2"/>
    <x v="2"/>
    <n v="71981"/>
    <n v="71981"/>
  </r>
  <r>
    <x v="189"/>
    <x v="158"/>
    <x v="0"/>
    <x v="0"/>
    <x v="0"/>
    <x v="5"/>
    <x v="2"/>
    <x v="2"/>
    <n v="68969"/>
    <n v="68969"/>
  </r>
  <r>
    <x v="190"/>
    <x v="159"/>
    <x v="1"/>
    <x v="0"/>
    <x v="0"/>
    <x v="0"/>
    <x v="2"/>
    <x v="2"/>
    <n v="47396"/>
    <n v="47396"/>
  </r>
  <r>
    <x v="191"/>
    <x v="160"/>
    <x v="1"/>
    <x v="0"/>
    <x v="0"/>
    <x v="0"/>
    <x v="2"/>
    <x v="2"/>
    <n v="31993"/>
    <n v="31993"/>
  </r>
  <r>
    <x v="192"/>
    <x v="161"/>
    <x v="1"/>
    <x v="0"/>
    <x v="0"/>
    <x v="0"/>
    <x v="2"/>
    <x v="2"/>
    <n v="38842"/>
    <n v="38842"/>
  </r>
  <r>
    <x v="193"/>
    <x v="162"/>
    <x v="1"/>
    <x v="1"/>
    <x v="1"/>
    <x v="0"/>
    <x v="2"/>
    <x v="2"/>
    <n v="98316"/>
    <n v="98316"/>
  </r>
  <r>
    <x v="194"/>
    <x v="163"/>
    <x v="1"/>
    <x v="1"/>
    <x v="1"/>
    <x v="0"/>
    <x v="4"/>
    <x v="3"/>
    <n v="80894"/>
    <n v="80894"/>
  </r>
  <r>
    <x v="195"/>
    <x v="163"/>
    <x v="1"/>
    <x v="0"/>
    <x v="0"/>
    <x v="0"/>
    <x v="4"/>
    <x v="3"/>
    <n v="84147"/>
    <n v="84147"/>
  </r>
  <r>
    <x v="196"/>
    <x v="164"/>
    <x v="1"/>
    <x v="0"/>
    <x v="0"/>
    <x v="0"/>
    <x v="4"/>
    <x v="3"/>
    <n v="65393"/>
    <n v="65393"/>
  </r>
  <r>
    <x v="197"/>
    <x v="165"/>
    <x v="1"/>
    <x v="1"/>
    <x v="1"/>
    <x v="3"/>
    <x v="12"/>
    <x v="11"/>
    <n v="23823"/>
    <n v="23823"/>
  </r>
  <r>
    <x v="198"/>
    <x v="166"/>
    <x v="1"/>
    <x v="0"/>
    <x v="0"/>
    <x v="0"/>
    <x v="1"/>
    <x v="1"/>
    <n v="35787"/>
    <n v="35787"/>
  </r>
  <r>
    <x v="199"/>
    <x v="167"/>
    <x v="1"/>
    <x v="0"/>
    <x v="0"/>
    <x v="0"/>
    <x v="2"/>
    <x v="2"/>
    <n v="51426"/>
    <n v="51426"/>
  </r>
  <r>
    <x v="200"/>
    <x v="168"/>
    <x v="1"/>
    <x v="0"/>
    <x v="0"/>
    <x v="0"/>
    <x v="2"/>
    <x v="2"/>
    <n v="23558"/>
    <n v="23558"/>
  </r>
  <r>
    <x v="201"/>
    <x v="169"/>
    <x v="1"/>
    <x v="0"/>
    <x v="0"/>
    <x v="2"/>
    <x v="1"/>
    <x v="1"/>
    <n v="65543"/>
    <n v="65543"/>
  </r>
  <r>
    <x v="202"/>
    <x v="170"/>
    <x v="0"/>
    <x v="1"/>
    <x v="1"/>
    <x v="1"/>
    <x v="1"/>
    <x v="1"/>
    <n v="76575"/>
    <n v="76575"/>
  </r>
  <r>
    <x v="203"/>
    <x v="171"/>
    <x v="0"/>
    <x v="0"/>
    <x v="0"/>
    <x v="1"/>
    <x v="1"/>
    <x v="1"/>
    <n v="50520"/>
    <n v="50520"/>
  </r>
  <r>
    <x v="204"/>
    <x v="172"/>
    <x v="0"/>
    <x v="0"/>
    <x v="0"/>
    <x v="1"/>
    <x v="4"/>
    <x v="3"/>
    <n v="97253"/>
    <n v="97253"/>
  </r>
  <r>
    <x v="205"/>
    <x v="173"/>
    <x v="1"/>
    <x v="0"/>
    <x v="0"/>
    <x v="0"/>
    <x v="0"/>
    <x v="0"/>
    <n v="2686"/>
    <n v="2686"/>
  </r>
  <r>
    <x v="206"/>
    <x v="174"/>
    <x v="1"/>
    <x v="1"/>
    <x v="1"/>
    <x v="0"/>
    <x v="0"/>
    <x v="0"/>
    <n v="87084"/>
    <n v="87084"/>
  </r>
  <r>
    <x v="207"/>
    <x v="175"/>
    <x v="1"/>
    <x v="0"/>
    <x v="0"/>
    <x v="2"/>
    <x v="12"/>
    <x v="11"/>
    <n v="91928"/>
    <n v="91928"/>
  </r>
  <r>
    <x v="208"/>
    <x v="176"/>
    <x v="1"/>
    <x v="0"/>
    <x v="0"/>
    <x v="0"/>
    <x v="4"/>
    <x v="3"/>
    <n v="28224"/>
    <n v="28224"/>
  </r>
  <r>
    <x v="209"/>
    <x v="177"/>
    <x v="1"/>
    <x v="1"/>
    <x v="1"/>
    <x v="3"/>
    <x v="2"/>
    <x v="2"/>
    <n v="11052"/>
    <n v="11052"/>
  </r>
  <r>
    <x v="210"/>
    <x v="178"/>
    <x v="0"/>
    <x v="1"/>
    <x v="1"/>
    <x v="4"/>
    <x v="4"/>
    <x v="3"/>
    <n v="86922"/>
    <n v="86922"/>
  </r>
  <r>
    <x v="211"/>
    <x v="179"/>
    <x v="1"/>
    <x v="0"/>
    <x v="0"/>
    <x v="4"/>
    <x v="4"/>
    <x v="3"/>
    <n v="39389"/>
    <n v="39389"/>
  </r>
  <r>
    <x v="212"/>
    <x v="180"/>
    <x v="1"/>
    <x v="0"/>
    <x v="0"/>
    <x v="2"/>
    <x v="7"/>
    <x v="6"/>
    <n v="79905"/>
    <n v="79905"/>
  </r>
  <r>
    <x v="213"/>
    <x v="181"/>
    <x v="1"/>
    <x v="1"/>
    <x v="1"/>
    <x v="2"/>
    <x v="7"/>
    <x v="6"/>
    <n v="45265"/>
    <n v="45265"/>
  </r>
  <r>
    <x v="214"/>
    <x v="182"/>
    <x v="0"/>
    <x v="0"/>
    <x v="0"/>
    <x v="2"/>
    <x v="7"/>
    <x v="6"/>
    <n v="21768"/>
    <n v="21768"/>
  </r>
  <r>
    <x v="215"/>
    <x v="183"/>
    <x v="1"/>
    <x v="0"/>
    <x v="0"/>
    <x v="0"/>
    <x v="2"/>
    <x v="2"/>
    <n v="68579"/>
    <n v="68579"/>
  </r>
  <r>
    <x v="216"/>
    <x v="184"/>
    <x v="0"/>
    <x v="1"/>
    <x v="1"/>
    <x v="5"/>
    <x v="4"/>
    <x v="3"/>
    <n v="82746"/>
    <n v="82746"/>
  </r>
  <r>
    <x v="217"/>
    <x v="185"/>
    <x v="0"/>
    <x v="1"/>
    <x v="1"/>
    <x v="5"/>
    <x v="4"/>
    <x v="3"/>
    <n v="87381"/>
    <n v="87381"/>
  </r>
  <r>
    <x v="218"/>
    <x v="186"/>
    <x v="0"/>
    <x v="1"/>
    <x v="1"/>
    <x v="5"/>
    <x v="4"/>
    <x v="3"/>
    <n v="17864"/>
    <n v="17864"/>
  </r>
  <r>
    <x v="219"/>
    <x v="187"/>
    <x v="0"/>
    <x v="0"/>
    <x v="0"/>
    <x v="1"/>
    <x v="7"/>
    <x v="6"/>
    <n v="95863"/>
    <n v="95863"/>
  </r>
  <r>
    <x v="220"/>
    <x v="188"/>
    <x v="1"/>
    <x v="0"/>
    <x v="0"/>
    <x v="1"/>
    <x v="7"/>
    <x v="6"/>
    <n v="29743"/>
    <n v="29743"/>
  </r>
  <r>
    <x v="221"/>
    <x v="189"/>
    <x v="1"/>
    <x v="0"/>
    <x v="0"/>
    <x v="0"/>
    <x v="2"/>
    <x v="2"/>
    <n v="48490"/>
    <n v="48490"/>
  </r>
  <r>
    <x v="222"/>
    <x v="190"/>
    <x v="1"/>
    <x v="0"/>
    <x v="0"/>
    <x v="0"/>
    <x v="0"/>
    <x v="0"/>
    <n v="96918"/>
    <n v="96918"/>
  </r>
  <r>
    <x v="223"/>
    <x v="191"/>
    <x v="0"/>
    <x v="1"/>
    <x v="1"/>
    <x v="0"/>
    <x v="0"/>
    <x v="0"/>
    <n v="8812"/>
    <n v="8812"/>
  </r>
  <r>
    <x v="224"/>
    <x v="192"/>
    <x v="1"/>
    <x v="0"/>
    <x v="0"/>
    <x v="1"/>
    <x v="12"/>
    <x v="11"/>
    <n v="45985"/>
    <n v="45985"/>
  </r>
  <r>
    <x v="225"/>
    <x v="193"/>
    <x v="0"/>
    <x v="0"/>
    <x v="0"/>
    <x v="1"/>
    <x v="6"/>
    <x v="5"/>
    <n v="15137"/>
    <n v="15137"/>
  </r>
  <r>
    <x v="226"/>
    <x v="194"/>
    <x v="1"/>
    <x v="0"/>
    <x v="0"/>
    <x v="5"/>
    <x v="12"/>
    <x v="11"/>
    <n v="58037"/>
    <n v="58037"/>
  </r>
  <r>
    <x v="227"/>
    <x v="195"/>
    <x v="1"/>
    <x v="0"/>
    <x v="0"/>
    <x v="6"/>
    <x v="4"/>
    <x v="3"/>
    <n v="21913"/>
    <n v="21913"/>
  </r>
  <r>
    <x v="228"/>
    <x v="196"/>
    <x v="1"/>
    <x v="1"/>
    <x v="1"/>
    <x v="3"/>
    <x v="0"/>
    <x v="0"/>
    <n v="48957"/>
    <n v="48957"/>
  </r>
  <r>
    <x v="229"/>
    <x v="197"/>
    <x v="1"/>
    <x v="0"/>
    <x v="0"/>
    <x v="4"/>
    <x v="7"/>
    <x v="6"/>
    <n v="22549"/>
    <n v="22549"/>
  </r>
  <r>
    <x v="230"/>
    <x v="198"/>
    <x v="1"/>
    <x v="0"/>
    <x v="0"/>
    <x v="4"/>
    <x v="7"/>
    <x v="6"/>
    <n v="13490"/>
    <n v="13490"/>
  </r>
  <r>
    <x v="231"/>
    <x v="199"/>
    <x v="1"/>
    <x v="0"/>
    <x v="0"/>
    <x v="1"/>
    <x v="2"/>
    <x v="2"/>
    <n v="88483"/>
    <n v="88483"/>
  </r>
  <r>
    <x v="232"/>
    <x v="200"/>
    <x v="1"/>
    <x v="0"/>
    <x v="0"/>
    <x v="0"/>
    <x v="0"/>
    <x v="0"/>
    <n v="20489"/>
    <n v="20489"/>
  </r>
  <r>
    <x v="233"/>
    <x v="201"/>
    <x v="1"/>
    <x v="0"/>
    <x v="0"/>
    <x v="1"/>
    <x v="2"/>
    <x v="2"/>
    <n v="33603"/>
    <n v="33603"/>
  </r>
  <r>
    <x v="234"/>
    <x v="202"/>
    <x v="0"/>
    <x v="0"/>
    <x v="0"/>
    <x v="1"/>
    <x v="2"/>
    <x v="2"/>
    <n v="9864"/>
    <n v="9864"/>
  </r>
  <r>
    <x v="235"/>
    <x v="203"/>
    <x v="1"/>
    <x v="0"/>
    <x v="0"/>
    <x v="1"/>
    <x v="9"/>
    <x v="8"/>
    <n v="86860"/>
    <n v="86860"/>
  </r>
  <r>
    <x v="236"/>
    <x v="204"/>
    <x v="0"/>
    <x v="0"/>
    <x v="0"/>
    <x v="1"/>
    <x v="9"/>
    <x v="8"/>
    <n v="6974"/>
    <n v="6974"/>
  </r>
  <r>
    <x v="237"/>
    <x v="205"/>
    <x v="0"/>
    <x v="0"/>
    <x v="0"/>
    <x v="1"/>
    <x v="9"/>
    <x v="8"/>
    <n v="42285"/>
    <n v="42285"/>
  </r>
  <r>
    <x v="238"/>
    <x v="206"/>
    <x v="1"/>
    <x v="0"/>
    <x v="0"/>
    <x v="6"/>
    <x v="12"/>
    <x v="11"/>
    <n v="2121"/>
    <n v="2121"/>
  </r>
  <r>
    <x v="239"/>
    <x v="207"/>
    <x v="1"/>
    <x v="0"/>
    <x v="0"/>
    <x v="6"/>
    <x v="12"/>
    <x v="11"/>
    <n v="69642"/>
    <n v="69642"/>
  </r>
  <r>
    <x v="240"/>
    <x v="208"/>
    <x v="1"/>
    <x v="1"/>
    <x v="1"/>
    <x v="1"/>
    <x v="2"/>
    <x v="2"/>
    <n v="31465"/>
    <n v="31465"/>
  </r>
  <r>
    <x v="241"/>
    <x v="209"/>
    <x v="0"/>
    <x v="1"/>
    <x v="1"/>
    <x v="1"/>
    <x v="2"/>
    <x v="2"/>
    <n v="55812"/>
    <n v="55812"/>
  </r>
  <r>
    <x v="242"/>
    <x v="210"/>
    <x v="1"/>
    <x v="0"/>
    <x v="0"/>
    <x v="1"/>
    <x v="2"/>
    <x v="2"/>
    <n v="79788"/>
    <n v="79788"/>
  </r>
  <r>
    <x v="243"/>
    <x v="211"/>
    <x v="0"/>
    <x v="3"/>
    <x v="2"/>
    <x v="1"/>
    <x v="2"/>
    <x v="2"/>
    <n v="39922"/>
    <n v="39922"/>
  </r>
  <r>
    <x v="244"/>
    <x v="212"/>
    <x v="1"/>
    <x v="0"/>
    <x v="0"/>
    <x v="1"/>
    <x v="4"/>
    <x v="3"/>
    <n v="87516"/>
    <n v="87516"/>
  </r>
  <r>
    <x v="245"/>
    <x v="213"/>
    <x v="0"/>
    <x v="1"/>
    <x v="1"/>
    <x v="1"/>
    <x v="4"/>
    <x v="3"/>
    <n v="49768"/>
    <n v="49768"/>
  </r>
  <r>
    <x v="246"/>
    <x v="214"/>
    <x v="1"/>
    <x v="0"/>
    <x v="0"/>
    <x v="1"/>
    <x v="4"/>
    <x v="3"/>
    <n v="18830"/>
    <n v="18830"/>
  </r>
  <r>
    <x v="247"/>
    <x v="215"/>
    <x v="1"/>
    <x v="0"/>
    <x v="0"/>
    <x v="0"/>
    <x v="4"/>
    <x v="3"/>
    <n v="58968"/>
    <n v="58968"/>
  </r>
  <r>
    <x v="248"/>
    <x v="216"/>
    <x v="1"/>
    <x v="0"/>
    <x v="0"/>
    <x v="0"/>
    <x v="4"/>
    <x v="3"/>
    <n v="95697"/>
    <n v="95697"/>
  </r>
  <r>
    <x v="249"/>
    <x v="217"/>
    <x v="1"/>
    <x v="1"/>
    <x v="1"/>
    <x v="7"/>
    <x v="1"/>
    <x v="1"/>
    <n v="55511"/>
    <n v="55511"/>
  </r>
  <r>
    <x v="250"/>
    <x v="218"/>
    <x v="1"/>
    <x v="1"/>
    <x v="1"/>
    <x v="7"/>
    <x v="1"/>
    <x v="1"/>
    <n v="81603"/>
    <n v="81603"/>
  </r>
  <r>
    <x v="251"/>
    <x v="219"/>
    <x v="1"/>
    <x v="1"/>
    <x v="1"/>
    <x v="7"/>
    <x v="1"/>
    <x v="1"/>
    <n v="58559"/>
    <n v="58559"/>
  </r>
  <r>
    <x v="252"/>
    <x v="220"/>
    <x v="0"/>
    <x v="1"/>
    <x v="1"/>
    <x v="3"/>
    <x v="4"/>
    <x v="3"/>
    <n v="68952"/>
    <n v="68952"/>
  </r>
  <r>
    <x v="253"/>
    <x v="220"/>
    <x v="0"/>
    <x v="3"/>
    <x v="2"/>
    <x v="3"/>
    <x v="4"/>
    <x v="3"/>
    <n v="48308"/>
    <n v="48308"/>
  </r>
  <r>
    <x v="254"/>
    <x v="221"/>
    <x v="1"/>
    <x v="1"/>
    <x v="1"/>
    <x v="3"/>
    <x v="7"/>
    <x v="6"/>
    <n v="59628"/>
    <n v="59628"/>
  </r>
  <r>
    <x v="255"/>
    <x v="222"/>
    <x v="0"/>
    <x v="0"/>
    <x v="0"/>
    <x v="1"/>
    <x v="2"/>
    <x v="2"/>
    <n v="36542"/>
    <n v="36542"/>
  </r>
  <r>
    <x v="256"/>
    <x v="223"/>
    <x v="0"/>
    <x v="1"/>
    <x v="1"/>
    <x v="1"/>
    <x v="2"/>
    <x v="2"/>
    <n v="74691"/>
    <n v="74691"/>
  </r>
  <r>
    <x v="257"/>
    <x v="224"/>
    <x v="0"/>
    <x v="0"/>
    <x v="0"/>
    <x v="4"/>
    <x v="12"/>
    <x v="11"/>
    <n v="40601"/>
    <n v="40601"/>
  </r>
  <r>
    <x v="258"/>
    <x v="225"/>
    <x v="1"/>
    <x v="0"/>
    <x v="0"/>
    <x v="1"/>
    <x v="2"/>
    <x v="2"/>
    <n v="25881"/>
    <n v="25881"/>
  </r>
  <r>
    <x v="259"/>
    <x v="226"/>
    <x v="1"/>
    <x v="0"/>
    <x v="0"/>
    <x v="1"/>
    <x v="4"/>
    <x v="3"/>
    <n v="25873"/>
    <n v="25873"/>
  </r>
  <r>
    <x v="260"/>
    <x v="227"/>
    <x v="0"/>
    <x v="0"/>
    <x v="0"/>
    <x v="1"/>
    <x v="4"/>
    <x v="3"/>
    <n v="33839"/>
    <n v="33839"/>
  </r>
  <r>
    <x v="261"/>
    <x v="228"/>
    <x v="0"/>
    <x v="0"/>
    <x v="0"/>
    <x v="1"/>
    <x v="4"/>
    <x v="3"/>
    <n v="29298"/>
    <n v="29298"/>
  </r>
  <r>
    <x v="262"/>
    <x v="229"/>
    <x v="0"/>
    <x v="1"/>
    <x v="1"/>
    <x v="1"/>
    <x v="4"/>
    <x v="3"/>
    <n v="16072"/>
    <n v="16072"/>
  </r>
  <r>
    <x v="263"/>
    <x v="230"/>
    <x v="0"/>
    <x v="0"/>
    <x v="0"/>
    <x v="1"/>
    <x v="4"/>
    <x v="3"/>
    <n v="52199"/>
    <n v="52199"/>
  </r>
  <r>
    <x v="264"/>
    <x v="231"/>
    <x v="1"/>
    <x v="1"/>
    <x v="1"/>
    <x v="1"/>
    <x v="4"/>
    <x v="3"/>
    <n v="30886"/>
    <n v="30886"/>
  </r>
  <r>
    <x v="265"/>
    <x v="232"/>
    <x v="0"/>
    <x v="0"/>
    <x v="0"/>
    <x v="1"/>
    <x v="4"/>
    <x v="3"/>
    <n v="22524"/>
    <n v="22524"/>
  </r>
  <r>
    <x v="266"/>
    <x v="233"/>
    <x v="1"/>
    <x v="0"/>
    <x v="0"/>
    <x v="6"/>
    <x v="1"/>
    <x v="1"/>
    <n v="52971"/>
    <n v="52971"/>
  </r>
  <r>
    <x v="267"/>
    <x v="234"/>
    <x v="1"/>
    <x v="0"/>
    <x v="0"/>
    <x v="1"/>
    <x v="12"/>
    <x v="11"/>
    <n v="77581"/>
    <n v="77581"/>
  </r>
  <r>
    <x v="268"/>
    <x v="235"/>
    <x v="1"/>
    <x v="0"/>
    <x v="0"/>
    <x v="4"/>
    <x v="9"/>
    <x v="8"/>
    <n v="65249"/>
    <n v="65249"/>
  </r>
  <r>
    <x v="269"/>
    <x v="236"/>
    <x v="0"/>
    <x v="0"/>
    <x v="0"/>
    <x v="4"/>
    <x v="9"/>
    <x v="8"/>
    <n v="15784"/>
    <n v="15784"/>
  </r>
  <r>
    <x v="270"/>
    <x v="237"/>
    <x v="0"/>
    <x v="0"/>
    <x v="0"/>
    <x v="4"/>
    <x v="9"/>
    <x v="8"/>
    <n v="7691"/>
    <n v="7691"/>
  </r>
  <r>
    <x v="271"/>
    <x v="238"/>
    <x v="1"/>
    <x v="0"/>
    <x v="0"/>
    <x v="1"/>
    <x v="4"/>
    <x v="3"/>
    <n v="5510"/>
    <n v="5510"/>
  </r>
  <r>
    <x v="272"/>
    <x v="239"/>
    <x v="0"/>
    <x v="0"/>
    <x v="0"/>
    <x v="1"/>
    <x v="12"/>
    <x v="11"/>
    <n v="72545"/>
    <n v="72545"/>
  </r>
  <r>
    <x v="273"/>
    <x v="240"/>
    <x v="0"/>
    <x v="1"/>
    <x v="1"/>
    <x v="1"/>
    <x v="12"/>
    <x v="11"/>
    <n v="44767"/>
    <n v="44767"/>
  </r>
  <r>
    <x v="274"/>
    <x v="241"/>
    <x v="1"/>
    <x v="0"/>
    <x v="0"/>
    <x v="1"/>
    <x v="9"/>
    <x v="8"/>
    <n v="28753"/>
    <n v="28753"/>
  </r>
  <r>
    <x v="275"/>
    <x v="242"/>
    <x v="0"/>
    <x v="0"/>
    <x v="0"/>
    <x v="1"/>
    <x v="9"/>
    <x v="8"/>
    <n v="54524"/>
    <n v="54524"/>
  </r>
  <r>
    <x v="276"/>
    <x v="243"/>
    <x v="0"/>
    <x v="0"/>
    <x v="0"/>
    <x v="0"/>
    <x v="1"/>
    <x v="1"/>
    <n v="95011"/>
    <n v="95011"/>
  </r>
  <r>
    <x v="277"/>
    <x v="244"/>
    <x v="0"/>
    <x v="1"/>
    <x v="1"/>
    <x v="0"/>
    <x v="1"/>
    <x v="1"/>
    <n v="90897"/>
    <n v="90897"/>
  </r>
  <r>
    <x v="278"/>
    <x v="245"/>
    <x v="1"/>
    <x v="0"/>
    <x v="0"/>
    <x v="5"/>
    <x v="1"/>
    <x v="1"/>
    <n v="41908"/>
    <n v="41908"/>
  </r>
  <r>
    <x v="279"/>
    <x v="245"/>
    <x v="0"/>
    <x v="0"/>
    <x v="0"/>
    <x v="5"/>
    <x v="1"/>
    <x v="1"/>
    <n v="30114"/>
    <n v="30114"/>
  </r>
  <r>
    <x v="280"/>
    <x v="246"/>
    <x v="1"/>
    <x v="1"/>
    <x v="1"/>
    <x v="5"/>
    <x v="1"/>
    <x v="1"/>
    <n v="66608"/>
    <n v="66608"/>
  </r>
  <r>
    <x v="281"/>
    <x v="247"/>
    <x v="0"/>
    <x v="0"/>
    <x v="0"/>
    <x v="5"/>
    <x v="1"/>
    <x v="1"/>
    <n v="65247"/>
    <n v="65247"/>
  </r>
  <r>
    <x v="282"/>
    <x v="248"/>
    <x v="1"/>
    <x v="0"/>
    <x v="0"/>
    <x v="0"/>
    <x v="1"/>
    <x v="1"/>
    <n v="5900"/>
    <n v="5900"/>
  </r>
  <r>
    <x v="283"/>
    <x v="249"/>
    <x v="1"/>
    <x v="0"/>
    <x v="0"/>
    <x v="0"/>
    <x v="2"/>
    <x v="2"/>
    <n v="63559"/>
    <n v="63559"/>
  </r>
  <r>
    <x v="284"/>
    <x v="250"/>
    <x v="0"/>
    <x v="1"/>
    <x v="1"/>
    <x v="7"/>
    <x v="2"/>
    <x v="2"/>
    <n v="400000"/>
    <n v="400000"/>
  </r>
  <r>
    <x v="285"/>
    <x v="251"/>
    <x v="1"/>
    <x v="0"/>
    <x v="0"/>
    <x v="1"/>
    <x v="6"/>
    <x v="5"/>
    <n v="55465"/>
    <n v="55465"/>
  </r>
  <r>
    <x v="286"/>
    <x v="252"/>
    <x v="1"/>
    <x v="0"/>
    <x v="0"/>
    <x v="0"/>
    <x v="12"/>
    <x v="11"/>
    <n v="56488"/>
    <n v="56488"/>
  </r>
  <r>
    <x v="287"/>
    <x v="253"/>
    <x v="1"/>
    <x v="0"/>
    <x v="0"/>
    <x v="0"/>
    <x v="12"/>
    <x v="11"/>
    <n v="55553"/>
    <n v="55553"/>
  </r>
  <r>
    <x v="288"/>
    <x v="254"/>
    <x v="1"/>
    <x v="1"/>
    <x v="1"/>
    <x v="1"/>
    <x v="0"/>
    <x v="0"/>
    <n v="2747"/>
    <n v="2747"/>
  </r>
  <r>
    <x v="289"/>
    <x v="255"/>
    <x v="1"/>
    <x v="0"/>
    <x v="0"/>
    <x v="1"/>
    <x v="0"/>
    <x v="0"/>
    <n v="50000"/>
    <n v="50000"/>
  </r>
  <r>
    <x v="290"/>
    <x v="256"/>
    <x v="0"/>
    <x v="1"/>
    <x v="1"/>
    <x v="1"/>
    <x v="2"/>
    <x v="2"/>
    <n v="7210"/>
    <n v="7210"/>
  </r>
  <r>
    <x v="291"/>
    <x v="256"/>
    <x v="1"/>
    <x v="3"/>
    <x v="2"/>
    <x v="1"/>
    <x v="2"/>
    <x v="2"/>
    <n v="77422"/>
    <n v="77422"/>
  </r>
  <r>
    <x v="292"/>
    <x v="257"/>
    <x v="0"/>
    <x v="1"/>
    <x v="1"/>
    <x v="1"/>
    <x v="1"/>
    <x v="1"/>
    <n v="67823"/>
    <n v="67823"/>
  </r>
  <r>
    <x v="293"/>
    <x v="258"/>
    <x v="1"/>
    <x v="0"/>
    <x v="0"/>
    <x v="5"/>
    <x v="2"/>
    <x v="2"/>
    <n v="2988"/>
    <n v="2988"/>
  </r>
  <r>
    <x v="294"/>
    <x v="259"/>
    <x v="1"/>
    <x v="0"/>
    <x v="0"/>
    <x v="0"/>
    <x v="4"/>
    <x v="3"/>
    <n v="4426"/>
    <n v="4426"/>
  </r>
  <r>
    <x v="295"/>
    <x v="260"/>
    <x v="1"/>
    <x v="0"/>
    <x v="0"/>
    <x v="1"/>
    <x v="2"/>
    <x v="2"/>
    <n v="56255"/>
    <n v="56255"/>
  </r>
  <r>
    <x v="296"/>
    <x v="261"/>
    <x v="1"/>
    <x v="1"/>
    <x v="1"/>
    <x v="1"/>
    <x v="2"/>
    <x v="2"/>
    <n v="53806"/>
    <n v="53806"/>
  </r>
  <r>
    <x v="297"/>
    <x v="262"/>
    <x v="1"/>
    <x v="0"/>
    <x v="0"/>
    <x v="1"/>
    <x v="2"/>
    <x v="2"/>
    <n v="7775"/>
    <n v="7775"/>
  </r>
  <r>
    <x v="298"/>
    <x v="263"/>
    <x v="1"/>
    <x v="0"/>
    <x v="0"/>
    <x v="1"/>
    <x v="6"/>
    <x v="5"/>
    <n v="90362"/>
    <n v="90362"/>
  </r>
  <r>
    <x v="299"/>
    <x v="264"/>
    <x v="0"/>
    <x v="1"/>
    <x v="1"/>
    <x v="4"/>
    <x v="1"/>
    <x v="1"/>
    <n v="26954"/>
    <n v="26954"/>
  </r>
  <r>
    <x v="300"/>
    <x v="265"/>
    <x v="1"/>
    <x v="0"/>
    <x v="0"/>
    <x v="1"/>
    <x v="6"/>
    <x v="5"/>
    <n v="59001"/>
    <n v="59001"/>
  </r>
  <r>
    <x v="301"/>
    <x v="265"/>
    <x v="0"/>
    <x v="0"/>
    <x v="0"/>
    <x v="1"/>
    <x v="6"/>
    <x v="5"/>
    <n v="33534"/>
    <n v="33534"/>
  </r>
  <r>
    <x v="302"/>
    <x v="265"/>
    <x v="0"/>
    <x v="0"/>
    <x v="0"/>
    <x v="1"/>
    <x v="6"/>
    <x v="5"/>
    <n v="47686"/>
    <n v="47686"/>
  </r>
  <r>
    <x v="303"/>
    <x v="266"/>
    <x v="1"/>
    <x v="0"/>
    <x v="0"/>
    <x v="4"/>
    <x v="0"/>
    <x v="0"/>
    <n v="57407"/>
    <n v="57407"/>
  </r>
  <r>
    <x v="304"/>
    <x v="267"/>
    <x v="1"/>
    <x v="0"/>
    <x v="0"/>
    <x v="4"/>
    <x v="0"/>
    <x v="0"/>
    <n v="56727"/>
    <n v="56727"/>
  </r>
  <r>
    <x v="305"/>
    <x v="268"/>
    <x v="1"/>
    <x v="0"/>
    <x v="0"/>
    <x v="0"/>
    <x v="12"/>
    <x v="11"/>
    <n v="86486"/>
    <n v="86486"/>
  </r>
  <r>
    <x v="306"/>
    <x v="269"/>
    <x v="0"/>
    <x v="0"/>
    <x v="0"/>
    <x v="0"/>
    <x v="12"/>
    <x v="11"/>
    <n v="34243"/>
    <n v="34243"/>
  </r>
  <r>
    <x v="307"/>
    <x v="270"/>
    <x v="1"/>
    <x v="0"/>
    <x v="0"/>
    <x v="2"/>
    <x v="7"/>
    <x v="6"/>
    <n v="25492"/>
    <n v="25492"/>
  </r>
  <r>
    <x v="308"/>
    <x v="270"/>
    <x v="1"/>
    <x v="0"/>
    <x v="0"/>
    <x v="2"/>
    <x v="7"/>
    <x v="6"/>
    <n v="38787"/>
    <n v="38787"/>
  </r>
  <r>
    <x v="309"/>
    <x v="271"/>
    <x v="0"/>
    <x v="1"/>
    <x v="1"/>
    <x v="0"/>
    <x v="2"/>
    <x v="2"/>
    <n v="56501"/>
    <n v="56501"/>
  </r>
  <r>
    <x v="310"/>
    <x v="272"/>
    <x v="0"/>
    <x v="1"/>
    <x v="1"/>
    <x v="0"/>
    <x v="2"/>
    <x v="2"/>
    <n v="57362"/>
    <n v="57362"/>
  </r>
  <r>
    <x v="311"/>
    <x v="273"/>
    <x v="1"/>
    <x v="0"/>
    <x v="0"/>
    <x v="4"/>
    <x v="6"/>
    <x v="5"/>
    <n v="7104"/>
    <n v="7104"/>
  </r>
  <r>
    <x v="312"/>
    <x v="274"/>
    <x v="1"/>
    <x v="1"/>
    <x v="1"/>
    <x v="5"/>
    <x v="12"/>
    <x v="11"/>
    <n v="42449"/>
    <n v="42449"/>
  </r>
  <r>
    <x v="313"/>
    <x v="275"/>
    <x v="1"/>
    <x v="0"/>
    <x v="0"/>
    <x v="0"/>
    <x v="1"/>
    <x v="1"/>
    <n v="91116"/>
    <n v="91116"/>
  </r>
  <r>
    <x v="314"/>
    <x v="275"/>
    <x v="0"/>
    <x v="0"/>
    <x v="0"/>
    <x v="0"/>
    <x v="1"/>
    <x v="1"/>
    <n v="51584"/>
    <n v="51584"/>
  </r>
  <r>
    <x v="315"/>
    <x v="276"/>
    <x v="1"/>
    <x v="1"/>
    <x v="1"/>
    <x v="0"/>
    <x v="2"/>
    <x v="2"/>
    <n v="15689"/>
    <n v="15689"/>
  </r>
  <r>
    <x v="316"/>
    <x v="277"/>
    <x v="1"/>
    <x v="0"/>
    <x v="0"/>
    <x v="0"/>
    <x v="2"/>
    <x v="2"/>
    <n v="13459"/>
    <n v="13459"/>
  </r>
  <r>
    <x v="317"/>
    <x v="278"/>
    <x v="0"/>
    <x v="0"/>
    <x v="0"/>
    <x v="0"/>
    <x v="2"/>
    <x v="2"/>
    <n v="60967"/>
    <n v="60967"/>
  </r>
  <r>
    <x v="318"/>
    <x v="279"/>
    <x v="1"/>
    <x v="0"/>
    <x v="0"/>
    <x v="0"/>
    <x v="0"/>
    <x v="0"/>
    <n v="18013"/>
    <n v="18013"/>
  </r>
  <r>
    <x v="319"/>
    <x v="280"/>
    <x v="0"/>
    <x v="0"/>
    <x v="0"/>
    <x v="0"/>
    <x v="0"/>
    <x v="0"/>
    <n v="55146"/>
    <n v="55146"/>
  </r>
  <r>
    <x v="320"/>
    <x v="281"/>
    <x v="1"/>
    <x v="0"/>
    <x v="0"/>
    <x v="8"/>
    <x v="7"/>
    <x v="6"/>
    <n v="80309"/>
    <n v="80309"/>
  </r>
  <r>
    <x v="321"/>
    <x v="282"/>
    <x v="1"/>
    <x v="0"/>
    <x v="0"/>
    <x v="1"/>
    <x v="1"/>
    <x v="1"/>
    <n v="52054"/>
    <n v="52054"/>
  </r>
  <r>
    <x v="322"/>
    <x v="283"/>
    <x v="1"/>
    <x v="0"/>
    <x v="0"/>
    <x v="1"/>
    <x v="1"/>
    <x v="1"/>
    <n v="72134"/>
    <n v="72134"/>
  </r>
  <r>
    <x v="323"/>
    <x v="284"/>
    <x v="0"/>
    <x v="1"/>
    <x v="1"/>
    <x v="0"/>
    <x v="8"/>
    <x v="7"/>
    <n v="47003"/>
    <n v="47003"/>
  </r>
  <r>
    <x v="324"/>
    <x v="285"/>
    <x v="0"/>
    <x v="0"/>
    <x v="0"/>
    <x v="0"/>
    <x v="6"/>
    <x v="5"/>
    <n v="59017"/>
    <n v="59017"/>
  </r>
  <r>
    <x v="325"/>
    <x v="286"/>
    <x v="0"/>
    <x v="1"/>
    <x v="1"/>
    <x v="0"/>
    <x v="12"/>
    <x v="11"/>
    <n v="78320"/>
    <n v="78320"/>
  </r>
  <r>
    <x v="326"/>
    <x v="287"/>
    <x v="1"/>
    <x v="0"/>
    <x v="0"/>
    <x v="1"/>
    <x v="6"/>
    <x v="5"/>
    <n v="60135"/>
    <n v="60135"/>
  </r>
  <r>
    <x v="327"/>
    <x v="288"/>
    <x v="1"/>
    <x v="0"/>
    <x v="0"/>
    <x v="1"/>
    <x v="6"/>
    <x v="5"/>
    <n v="99019"/>
    <n v="99019"/>
  </r>
  <r>
    <x v="328"/>
    <x v="289"/>
    <x v="1"/>
    <x v="1"/>
    <x v="1"/>
    <x v="1"/>
    <x v="4"/>
    <x v="3"/>
    <n v="8399"/>
    <n v="8399"/>
  </r>
  <r>
    <x v="329"/>
    <x v="290"/>
    <x v="1"/>
    <x v="1"/>
    <x v="1"/>
    <x v="1"/>
    <x v="4"/>
    <x v="3"/>
    <n v="47617"/>
    <n v="47617"/>
  </r>
  <r>
    <x v="330"/>
    <x v="291"/>
    <x v="0"/>
    <x v="0"/>
    <x v="0"/>
    <x v="0"/>
    <x v="2"/>
    <x v="2"/>
    <n v="99389"/>
    <n v="99389"/>
  </r>
  <r>
    <x v="331"/>
    <x v="292"/>
    <x v="0"/>
    <x v="1"/>
    <x v="1"/>
    <x v="0"/>
    <x v="2"/>
    <x v="2"/>
    <n v="86123"/>
    <n v="86123"/>
  </r>
  <r>
    <x v="332"/>
    <x v="293"/>
    <x v="1"/>
    <x v="0"/>
    <x v="0"/>
    <x v="0"/>
    <x v="7"/>
    <x v="6"/>
    <n v="20944"/>
    <n v="20944"/>
  </r>
  <r>
    <x v="333"/>
    <x v="294"/>
    <x v="0"/>
    <x v="0"/>
    <x v="0"/>
    <x v="0"/>
    <x v="7"/>
    <x v="6"/>
    <n v="67992"/>
    <n v="67992"/>
  </r>
  <r>
    <x v="334"/>
    <x v="295"/>
    <x v="0"/>
    <x v="0"/>
    <x v="0"/>
    <x v="6"/>
    <x v="7"/>
    <x v="6"/>
    <n v="19550"/>
    <n v="19550"/>
  </r>
  <r>
    <x v="335"/>
    <x v="296"/>
    <x v="1"/>
    <x v="0"/>
    <x v="0"/>
    <x v="5"/>
    <x v="7"/>
    <x v="6"/>
    <n v="47241"/>
    <n v="47241"/>
  </r>
  <r>
    <x v="336"/>
    <x v="297"/>
    <x v="1"/>
    <x v="0"/>
    <x v="0"/>
    <x v="1"/>
    <x v="9"/>
    <x v="8"/>
    <n v="46314"/>
    <n v="46314"/>
  </r>
  <r>
    <x v="337"/>
    <x v="298"/>
    <x v="1"/>
    <x v="0"/>
    <x v="0"/>
    <x v="1"/>
    <x v="0"/>
    <x v="0"/>
    <n v="68865"/>
    <n v="68865"/>
  </r>
  <r>
    <x v="338"/>
    <x v="299"/>
    <x v="0"/>
    <x v="0"/>
    <x v="0"/>
    <x v="1"/>
    <x v="0"/>
    <x v="0"/>
    <n v="64751"/>
    <n v="64751"/>
  </r>
  <r>
    <x v="339"/>
    <x v="300"/>
    <x v="1"/>
    <x v="0"/>
    <x v="0"/>
    <x v="1"/>
    <x v="2"/>
    <x v="2"/>
    <n v="57536"/>
    <n v="57536"/>
  </r>
  <r>
    <x v="340"/>
    <x v="301"/>
    <x v="0"/>
    <x v="3"/>
    <x v="2"/>
    <x v="1"/>
    <x v="7"/>
    <x v="6"/>
    <n v="52411"/>
    <n v="52411"/>
  </r>
  <r>
    <x v="341"/>
    <x v="302"/>
    <x v="1"/>
    <x v="1"/>
    <x v="1"/>
    <x v="0"/>
    <x v="2"/>
    <x v="2"/>
    <n v="29273"/>
    <n v="29273"/>
  </r>
  <r>
    <x v="342"/>
    <x v="303"/>
    <x v="1"/>
    <x v="0"/>
    <x v="0"/>
    <x v="0"/>
    <x v="0"/>
    <x v="0"/>
    <n v="3046"/>
    <n v="3046"/>
  </r>
  <r>
    <x v="343"/>
    <x v="304"/>
    <x v="1"/>
    <x v="0"/>
    <x v="0"/>
    <x v="0"/>
    <x v="2"/>
    <x v="2"/>
    <n v="12775"/>
    <n v="12775"/>
  </r>
  <r>
    <x v="344"/>
    <x v="305"/>
    <x v="1"/>
    <x v="0"/>
    <x v="0"/>
    <x v="1"/>
    <x v="8"/>
    <x v="7"/>
    <n v="10296"/>
    <n v="10296"/>
  </r>
  <r>
    <x v="345"/>
    <x v="306"/>
    <x v="1"/>
    <x v="0"/>
    <x v="0"/>
    <x v="0"/>
    <x v="2"/>
    <x v="2"/>
    <n v="72083"/>
    <n v="72083"/>
  </r>
  <r>
    <x v="346"/>
    <x v="307"/>
    <x v="0"/>
    <x v="0"/>
    <x v="0"/>
    <x v="0"/>
    <x v="2"/>
    <x v="2"/>
    <n v="5372"/>
    <n v="5372"/>
  </r>
  <r>
    <x v="347"/>
    <x v="308"/>
    <x v="1"/>
    <x v="0"/>
    <x v="0"/>
    <x v="1"/>
    <x v="8"/>
    <x v="7"/>
    <n v="83490"/>
    <n v="83490"/>
  </r>
  <r>
    <x v="348"/>
    <x v="309"/>
    <x v="0"/>
    <x v="0"/>
    <x v="0"/>
    <x v="2"/>
    <x v="0"/>
    <x v="0"/>
    <n v="80788"/>
    <n v="80788"/>
  </r>
  <r>
    <x v="349"/>
    <x v="310"/>
    <x v="1"/>
    <x v="0"/>
    <x v="0"/>
    <x v="2"/>
    <x v="7"/>
    <x v="6"/>
    <n v="8571"/>
    <n v="8571"/>
  </r>
  <r>
    <x v="350"/>
    <x v="311"/>
    <x v="0"/>
    <x v="1"/>
    <x v="1"/>
    <x v="2"/>
    <x v="7"/>
    <x v="6"/>
    <n v="8366"/>
    <n v="8366"/>
  </r>
  <r>
    <x v="351"/>
    <x v="311"/>
    <x v="1"/>
    <x v="1"/>
    <x v="1"/>
    <x v="2"/>
    <x v="7"/>
    <x v="6"/>
    <n v="72786"/>
    <n v="72786"/>
  </r>
  <r>
    <x v="352"/>
    <x v="312"/>
    <x v="1"/>
    <x v="1"/>
    <x v="1"/>
    <x v="4"/>
    <x v="13"/>
    <x v="12"/>
    <n v="34472"/>
    <n v="34472"/>
  </r>
  <r>
    <x v="353"/>
    <x v="313"/>
    <x v="1"/>
    <x v="0"/>
    <x v="0"/>
    <x v="0"/>
    <x v="1"/>
    <x v="1"/>
    <n v="22817"/>
    <n v="22817"/>
  </r>
  <r>
    <x v="354"/>
    <x v="309"/>
    <x v="1"/>
    <x v="0"/>
    <x v="0"/>
    <x v="1"/>
    <x v="4"/>
    <x v="3"/>
    <n v="19495"/>
    <n v="19495"/>
  </r>
  <r>
    <x v="355"/>
    <x v="314"/>
    <x v="1"/>
    <x v="1"/>
    <x v="1"/>
    <x v="3"/>
    <x v="13"/>
    <x v="12"/>
    <n v="29015"/>
    <n v="29015"/>
  </r>
  <r>
    <x v="356"/>
    <x v="315"/>
    <x v="1"/>
    <x v="1"/>
    <x v="1"/>
    <x v="3"/>
    <x v="13"/>
    <x v="12"/>
    <n v="95642"/>
    <n v="95642"/>
  </r>
  <r>
    <x v="357"/>
    <x v="316"/>
    <x v="1"/>
    <x v="0"/>
    <x v="0"/>
    <x v="6"/>
    <x v="6"/>
    <x v="5"/>
    <n v="44936"/>
    <n v="44936"/>
  </r>
  <r>
    <x v="358"/>
    <x v="317"/>
    <x v="1"/>
    <x v="0"/>
    <x v="0"/>
    <x v="6"/>
    <x v="6"/>
    <x v="5"/>
    <n v="15545"/>
    <n v="15545"/>
  </r>
  <r>
    <x v="359"/>
    <x v="318"/>
    <x v="1"/>
    <x v="0"/>
    <x v="0"/>
    <x v="1"/>
    <x v="6"/>
    <x v="5"/>
    <n v="91976"/>
    <n v="91976"/>
  </r>
  <r>
    <x v="360"/>
    <x v="319"/>
    <x v="1"/>
    <x v="0"/>
    <x v="0"/>
    <x v="2"/>
    <x v="13"/>
    <x v="12"/>
    <n v="86412"/>
    <n v="86412"/>
  </r>
  <r>
    <x v="361"/>
    <x v="320"/>
    <x v="0"/>
    <x v="0"/>
    <x v="0"/>
    <x v="6"/>
    <x v="0"/>
    <x v="0"/>
    <n v="54866"/>
    <n v="54866"/>
  </r>
  <r>
    <x v="362"/>
    <x v="321"/>
    <x v="1"/>
    <x v="0"/>
    <x v="0"/>
    <x v="1"/>
    <x v="1"/>
    <x v="1"/>
    <n v="58078"/>
    <n v="58078"/>
  </r>
  <r>
    <x v="363"/>
    <x v="322"/>
    <x v="1"/>
    <x v="0"/>
    <x v="0"/>
    <x v="6"/>
    <x v="13"/>
    <x v="12"/>
    <n v="33587"/>
    <n v="33587"/>
  </r>
  <r>
    <x v="364"/>
    <x v="323"/>
    <x v="1"/>
    <x v="0"/>
    <x v="0"/>
    <x v="2"/>
    <x v="1"/>
    <x v="1"/>
    <n v="15334"/>
    <n v="15334"/>
  </r>
  <r>
    <x v="365"/>
    <x v="324"/>
    <x v="1"/>
    <x v="0"/>
    <x v="0"/>
    <x v="2"/>
    <x v="1"/>
    <x v="1"/>
    <n v="39688"/>
    <n v="39688"/>
  </r>
  <r>
    <x v="366"/>
    <x v="325"/>
    <x v="1"/>
    <x v="0"/>
    <x v="0"/>
    <x v="2"/>
    <x v="1"/>
    <x v="1"/>
    <n v="60263"/>
    <n v="60263"/>
  </r>
  <r>
    <x v="367"/>
    <x v="326"/>
    <x v="1"/>
    <x v="0"/>
    <x v="0"/>
    <x v="2"/>
    <x v="13"/>
    <x v="12"/>
    <n v="22123"/>
    <n v="22123"/>
  </r>
  <r>
    <x v="368"/>
    <x v="327"/>
    <x v="0"/>
    <x v="0"/>
    <x v="0"/>
    <x v="0"/>
    <x v="7"/>
    <x v="6"/>
    <n v="44020"/>
    <n v="44020"/>
  </r>
  <r>
    <x v="369"/>
    <x v="328"/>
    <x v="1"/>
    <x v="1"/>
    <x v="1"/>
    <x v="0"/>
    <x v="7"/>
    <x v="6"/>
    <n v="12750"/>
    <n v="12750"/>
  </r>
  <r>
    <x v="370"/>
    <x v="329"/>
    <x v="0"/>
    <x v="0"/>
    <x v="0"/>
    <x v="4"/>
    <x v="6"/>
    <x v="5"/>
    <n v="70753"/>
    <n v="70753"/>
  </r>
  <r>
    <x v="371"/>
    <x v="330"/>
    <x v="0"/>
    <x v="1"/>
    <x v="1"/>
    <x v="4"/>
    <x v="6"/>
    <x v="5"/>
    <n v="9041"/>
    <n v="9041"/>
  </r>
  <r>
    <x v="372"/>
    <x v="331"/>
    <x v="1"/>
    <x v="0"/>
    <x v="0"/>
    <x v="0"/>
    <x v="1"/>
    <x v="1"/>
    <n v="64093"/>
    <n v="64093"/>
  </r>
  <r>
    <x v="373"/>
    <x v="332"/>
    <x v="1"/>
    <x v="0"/>
    <x v="0"/>
    <x v="0"/>
    <x v="0"/>
    <x v="0"/>
    <n v="1659"/>
    <n v="1659"/>
  </r>
  <r>
    <x v="374"/>
    <x v="333"/>
    <x v="1"/>
    <x v="0"/>
    <x v="0"/>
    <x v="0"/>
    <x v="0"/>
    <x v="0"/>
    <n v="51235"/>
    <n v="51235"/>
  </r>
  <r>
    <x v="375"/>
    <x v="334"/>
    <x v="1"/>
    <x v="0"/>
    <x v="0"/>
    <x v="0"/>
    <x v="13"/>
    <x v="12"/>
    <n v="76959"/>
    <n v="76959"/>
  </r>
  <r>
    <x v="376"/>
    <x v="335"/>
    <x v="1"/>
    <x v="0"/>
    <x v="0"/>
    <x v="0"/>
    <x v="13"/>
    <x v="12"/>
    <n v="53154"/>
    <n v="53154"/>
  </r>
  <r>
    <x v="377"/>
    <x v="336"/>
    <x v="1"/>
    <x v="0"/>
    <x v="0"/>
    <x v="1"/>
    <x v="4"/>
    <x v="3"/>
    <n v="77767"/>
    <n v="77767"/>
  </r>
  <r>
    <x v="378"/>
    <x v="337"/>
    <x v="1"/>
    <x v="0"/>
    <x v="0"/>
    <x v="1"/>
    <x v="9"/>
    <x v="8"/>
    <n v="15266"/>
    <n v="15266"/>
  </r>
  <r>
    <x v="379"/>
    <x v="337"/>
    <x v="1"/>
    <x v="0"/>
    <x v="0"/>
    <x v="1"/>
    <x v="9"/>
    <x v="8"/>
    <n v="87908"/>
    <n v="87908"/>
  </r>
  <r>
    <x v="380"/>
    <x v="338"/>
    <x v="0"/>
    <x v="3"/>
    <x v="2"/>
    <x v="1"/>
    <x v="9"/>
    <x v="8"/>
    <n v="17691"/>
    <n v="17691"/>
  </r>
  <r>
    <x v="381"/>
    <x v="339"/>
    <x v="1"/>
    <x v="0"/>
    <x v="0"/>
    <x v="1"/>
    <x v="6"/>
    <x v="5"/>
    <n v="44588"/>
    <n v="44588"/>
  </r>
  <r>
    <x v="382"/>
    <x v="340"/>
    <x v="1"/>
    <x v="0"/>
    <x v="0"/>
    <x v="0"/>
    <x v="0"/>
    <x v="0"/>
    <n v="83450"/>
    <n v="83450"/>
  </r>
  <r>
    <x v="383"/>
    <x v="340"/>
    <x v="1"/>
    <x v="0"/>
    <x v="0"/>
    <x v="0"/>
    <x v="0"/>
    <x v="0"/>
    <n v="61895"/>
    <n v="61895"/>
  </r>
  <r>
    <x v="384"/>
    <x v="341"/>
    <x v="1"/>
    <x v="0"/>
    <x v="0"/>
    <x v="4"/>
    <x v="13"/>
    <x v="12"/>
    <n v="77165"/>
    <n v="77165"/>
  </r>
  <r>
    <x v="385"/>
    <x v="342"/>
    <x v="0"/>
    <x v="0"/>
    <x v="0"/>
    <x v="1"/>
    <x v="12"/>
    <x v="11"/>
    <n v="59501"/>
    <n v="59501"/>
  </r>
  <r>
    <x v="386"/>
    <x v="343"/>
    <x v="1"/>
    <x v="0"/>
    <x v="0"/>
    <x v="1"/>
    <x v="12"/>
    <x v="11"/>
    <n v="35386"/>
    <n v="35386"/>
  </r>
  <r>
    <x v="387"/>
    <x v="344"/>
    <x v="0"/>
    <x v="1"/>
    <x v="1"/>
    <x v="1"/>
    <x v="12"/>
    <x v="11"/>
    <n v="5359"/>
    <n v="5359"/>
  </r>
  <r>
    <x v="388"/>
    <x v="345"/>
    <x v="0"/>
    <x v="0"/>
    <x v="0"/>
    <x v="1"/>
    <x v="1"/>
    <x v="1"/>
    <n v="92060"/>
    <n v="92060"/>
  </r>
  <r>
    <x v="389"/>
    <x v="346"/>
    <x v="1"/>
    <x v="0"/>
    <x v="0"/>
    <x v="2"/>
    <x v="7"/>
    <x v="6"/>
    <n v="18209"/>
    <n v="18209"/>
  </r>
  <r>
    <x v="390"/>
    <x v="347"/>
    <x v="1"/>
    <x v="0"/>
    <x v="0"/>
    <x v="2"/>
    <x v="7"/>
    <x v="6"/>
    <n v="78364"/>
    <n v="78364"/>
  </r>
  <r>
    <x v="391"/>
    <x v="348"/>
    <x v="1"/>
    <x v="1"/>
    <x v="1"/>
    <x v="7"/>
    <x v="13"/>
    <x v="12"/>
    <n v="73850"/>
    <n v="73850"/>
  </r>
  <r>
    <x v="392"/>
    <x v="349"/>
    <x v="1"/>
    <x v="0"/>
    <x v="0"/>
    <x v="0"/>
    <x v="0"/>
    <x v="0"/>
    <n v="22913"/>
    <n v="22913"/>
  </r>
  <r>
    <x v="393"/>
    <x v="350"/>
    <x v="0"/>
    <x v="0"/>
    <x v="0"/>
    <x v="5"/>
    <x v="1"/>
    <x v="1"/>
    <n v="60262"/>
    <n v="60262"/>
  </r>
  <r>
    <x v="394"/>
    <x v="351"/>
    <x v="1"/>
    <x v="1"/>
    <x v="1"/>
    <x v="7"/>
    <x v="9"/>
    <x v="8"/>
    <n v="69011"/>
    <n v="69011"/>
  </r>
  <r>
    <x v="395"/>
    <x v="352"/>
    <x v="1"/>
    <x v="0"/>
    <x v="0"/>
    <x v="0"/>
    <x v="13"/>
    <x v="12"/>
    <n v="49388"/>
    <n v="49388"/>
  </r>
  <r>
    <x v="396"/>
    <x v="353"/>
    <x v="1"/>
    <x v="0"/>
    <x v="0"/>
    <x v="2"/>
    <x v="9"/>
    <x v="8"/>
    <n v="26296"/>
    <n v="26296"/>
  </r>
  <r>
    <x v="397"/>
    <x v="354"/>
    <x v="1"/>
    <x v="0"/>
    <x v="0"/>
    <x v="0"/>
    <x v="1"/>
    <x v="1"/>
    <n v="63091"/>
    <n v="63091"/>
  </r>
  <r>
    <x v="398"/>
    <x v="355"/>
    <x v="1"/>
    <x v="0"/>
    <x v="0"/>
    <x v="0"/>
    <x v="1"/>
    <x v="1"/>
    <n v="75179"/>
    <n v="75179"/>
  </r>
  <r>
    <x v="399"/>
    <x v="356"/>
    <x v="0"/>
    <x v="0"/>
    <x v="0"/>
    <x v="0"/>
    <x v="1"/>
    <x v="1"/>
    <n v="29047"/>
    <n v="29047"/>
  </r>
  <r>
    <x v="400"/>
    <x v="357"/>
    <x v="1"/>
    <x v="1"/>
    <x v="1"/>
    <x v="1"/>
    <x v="1"/>
    <x v="1"/>
    <n v="57640"/>
    <n v="57640"/>
  </r>
  <r>
    <x v="401"/>
    <x v="358"/>
    <x v="0"/>
    <x v="1"/>
    <x v="1"/>
    <x v="1"/>
    <x v="1"/>
    <x v="1"/>
    <n v="51576"/>
    <n v="51576"/>
  </r>
  <r>
    <x v="402"/>
    <x v="359"/>
    <x v="0"/>
    <x v="0"/>
    <x v="0"/>
    <x v="2"/>
    <x v="7"/>
    <x v="6"/>
    <n v="22976"/>
    <n v="22976"/>
  </r>
  <r>
    <x v="403"/>
    <x v="360"/>
    <x v="0"/>
    <x v="3"/>
    <x v="2"/>
    <x v="2"/>
    <x v="7"/>
    <x v="6"/>
    <n v="21763"/>
    <n v="21763"/>
  </r>
  <r>
    <x v="404"/>
    <x v="361"/>
    <x v="1"/>
    <x v="0"/>
    <x v="0"/>
    <x v="6"/>
    <x v="9"/>
    <x v="8"/>
    <n v="70774"/>
    <n v="70774"/>
  </r>
  <r>
    <x v="405"/>
    <x v="362"/>
    <x v="1"/>
    <x v="0"/>
    <x v="0"/>
    <x v="2"/>
    <x v="4"/>
    <x v="3"/>
    <n v="46995"/>
    <n v="46995"/>
  </r>
  <r>
    <x v="406"/>
    <x v="363"/>
    <x v="0"/>
    <x v="1"/>
    <x v="1"/>
    <x v="2"/>
    <x v="4"/>
    <x v="3"/>
    <n v="16215"/>
    <n v="16215"/>
  </r>
  <r>
    <x v="407"/>
    <x v="364"/>
    <x v="0"/>
    <x v="1"/>
    <x v="1"/>
    <x v="2"/>
    <x v="4"/>
    <x v="3"/>
    <n v="13899"/>
    <n v="13899"/>
  </r>
  <r>
    <x v="408"/>
    <x v="365"/>
    <x v="1"/>
    <x v="1"/>
    <x v="1"/>
    <x v="2"/>
    <x v="4"/>
    <x v="3"/>
    <n v="88883"/>
    <n v="88883"/>
  </r>
  <r>
    <x v="409"/>
    <x v="363"/>
    <x v="0"/>
    <x v="3"/>
    <x v="2"/>
    <x v="2"/>
    <x v="4"/>
    <x v="3"/>
    <n v="46351"/>
    <n v="46351"/>
  </r>
  <r>
    <x v="410"/>
    <x v="366"/>
    <x v="0"/>
    <x v="0"/>
    <x v="0"/>
    <x v="1"/>
    <x v="13"/>
    <x v="12"/>
    <n v="53264"/>
    <n v="53264"/>
  </r>
  <r>
    <x v="411"/>
    <x v="367"/>
    <x v="0"/>
    <x v="0"/>
    <x v="0"/>
    <x v="0"/>
    <x v="4"/>
    <x v="3"/>
    <n v="17062"/>
    <n v="17062"/>
  </r>
  <r>
    <x v="412"/>
    <x v="368"/>
    <x v="0"/>
    <x v="0"/>
    <x v="0"/>
    <x v="0"/>
    <x v="4"/>
    <x v="3"/>
    <n v="45379"/>
    <n v="45379"/>
  </r>
  <r>
    <x v="413"/>
    <x v="369"/>
    <x v="1"/>
    <x v="0"/>
    <x v="0"/>
    <x v="2"/>
    <x v="0"/>
    <x v="0"/>
    <n v="52605"/>
    <n v="52605"/>
  </r>
  <r>
    <x v="414"/>
    <x v="370"/>
    <x v="1"/>
    <x v="0"/>
    <x v="0"/>
    <x v="0"/>
    <x v="1"/>
    <x v="1"/>
    <n v="24232"/>
    <n v="24232"/>
  </r>
  <r>
    <x v="415"/>
    <x v="371"/>
    <x v="1"/>
    <x v="0"/>
    <x v="0"/>
    <x v="1"/>
    <x v="1"/>
    <x v="1"/>
    <n v="87290"/>
    <n v="87290"/>
  </r>
  <r>
    <x v="416"/>
    <x v="372"/>
    <x v="1"/>
    <x v="0"/>
    <x v="0"/>
    <x v="0"/>
    <x v="1"/>
    <x v="1"/>
    <n v="80410"/>
    <n v="80410"/>
  </r>
  <r>
    <x v="417"/>
    <x v="373"/>
    <x v="1"/>
    <x v="0"/>
    <x v="0"/>
    <x v="0"/>
    <x v="1"/>
    <x v="1"/>
    <n v="76864"/>
    <n v="76864"/>
  </r>
  <r>
    <x v="418"/>
    <x v="374"/>
    <x v="1"/>
    <x v="0"/>
    <x v="0"/>
    <x v="6"/>
    <x v="7"/>
    <x v="6"/>
    <n v="91589"/>
    <n v="91589"/>
  </r>
  <r>
    <x v="419"/>
    <x v="375"/>
    <x v="0"/>
    <x v="1"/>
    <x v="1"/>
    <x v="8"/>
    <x v="13"/>
    <x v="12"/>
    <n v="55923"/>
    <n v="55923"/>
  </r>
  <r>
    <x v="420"/>
    <x v="376"/>
    <x v="1"/>
    <x v="1"/>
    <x v="1"/>
    <x v="7"/>
    <x v="7"/>
    <x v="6"/>
    <n v="80347"/>
    <n v="80347"/>
  </r>
  <r>
    <x v="421"/>
    <x v="376"/>
    <x v="0"/>
    <x v="1"/>
    <x v="1"/>
    <x v="7"/>
    <x v="7"/>
    <x v="6"/>
    <n v="38516"/>
    <n v="38516"/>
  </r>
  <r>
    <x v="422"/>
    <x v="376"/>
    <x v="0"/>
    <x v="3"/>
    <x v="2"/>
    <x v="7"/>
    <x v="7"/>
    <x v="6"/>
    <n v="44331"/>
    <n v="44331"/>
  </r>
  <r>
    <x v="423"/>
    <x v="377"/>
    <x v="1"/>
    <x v="0"/>
    <x v="0"/>
    <x v="6"/>
    <x v="4"/>
    <x v="3"/>
    <n v="2360"/>
    <n v="2360"/>
  </r>
  <r>
    <x v="424"/>
    <x v="377"/>
    <x v="1"/>
    <x v="0"/>
    <x v="0"/>
    <x v="6"/>
    <x v="4"/>
    <x v="3"/>
    <n v="84718"/>
    <n v="84718"/>
  </r>
  <r>
    <x v="425"/>
    <x v="378"/>
    <x v="1"/>
    <x v="0"/>
    <x v="0"/>
    <x v="6"/>
    <x v="4"/>
    <x v="3"/>
    <n v="5024"/>
    <n v="5024"/>
  </r>
  <r>
    <x v="426"/>
    <x v="379"/>
    <x v="0"/>
    <x v="0"/>
    <x v="0"/>
    <x v="1"/>
    <x v="4"/>
    <x v="3"/>
    <n v="61734"/>
    <n v="61734"/>
  </r>
  <r>
    <x v="427"/>
    <x v="380"/>
    <x v="0"/>
    <x v="0"/>
    <x v="0"/>
    <x v="1"/>
    <x v="4"/>
    <x v="3"/>
    <n v="41177"/>
    <n v="41177"/>
  </r>
  <r>
    <x v="428"/>
    <x v="381"/>
    <x v="0"/>
    <x v="0"/>
    <x v="0"/>
    <x v="1"/>
    <x v="4"/>
    <x v="3"/>
    <n v="40367"/>
    <n v="40367"/>
  </r>
  <r>
    <x v="429"/>
    <x v="382"/>
    <x v="1"/>
    <x v="0"/>
    <x v="0"/>
    <x v="1"/>
    <x v="9"/>
    <x v="8"/>
    <n v="96553"/>
    <n v="96553"/>
  </r>
  <r>
    <x v="430"/>
    <x v="383"/>
    <x v="1"/>
    <x v="0"/>
    <x v="0"/>
    <x v="1"/>
    <x v="9"/>
    <x v="8"/>
    <n v="68165"/>
    <n v="68165"/>
  </r>
  <r>
    <x v="431"/>
    <x v="384"/>
    <x v="0"/>
    <x v="1"/>
    <x v="1"/>
    <x v="1"/>
    <x v="9"/>
    <x v="8"/>
    <n v="47196"/>
    <n v="47196"/>
  </r>
  <r>
    <x v="432"/>
    <x v="385"/>
    <x v="0"/>
    <x v="3"/>
    <x v="2"/>
    <x v="1"/>
    <x v="9"/>
    <x v="8"/>
    <n v="78657"/>
    <n v="78657"/>
  </r>
  <r>
    <x v="433"/>
    <x v="386"/>
    <x v="1"/>
    <x v="0"/>
    <x v="0"/>
    <x v="1"/>
    <x v="4"/>
    <x v="3"/>
    <n v="69497"/>
    <n v="69497"/>
  </r>
  <r>
    <x v="434"/>
    <x v="387"/>
    <x v="1"/>
    <x v="0"/>
    <x v="0"/>
    <x v="2"/>
    <x v="4"/>
    <x v="3"/>
    <n v="44449"/>
    <n v="44449"/>
  </r>
  <r>
    <x v="435"/>
    <x v="388"/>
    <x v="1"/>
    <x v="0"/>
    <x v="0"/>
    <x v="1"/>
    <x v="13"/>
    <x v="12"/>
    <n v="64722"/>
    <n v="64722"/>
  </r>
  <r>
    <x v="436"/>
    <x v="389"/>
    <x v="1"/>
    <x v="0"/>
    <x v="0"/>
    <x v="1"/>
    <x v="7"/>
    <x v="6"/>
    <n v="1516"/>
    <n v="1516"/>
  </r>
  <r>
    <x v="437"/>
    <x v="390"/>
    <x v="0"/>
    <x v="0"/>
    <x v="0"/>
    <x v="4"/>
    <x v="9"/>
    <x v="8"/>
    <n v="95519"/>
    <n v="95519"/>
  </r>
  <r>
    <x v="438"/>
    <x v="391"/>
    <x v="1"/>
    <x v="0"/>
    <x v="0"/>
    <x v="4"/>
    <x v="9"/>
    <x v="8"/>
    <n v="5408"/>
    <n v="5408"/>
  </r>
  <r>
    <x v="439"/>
    <x v="392"/>
    <x v="0"/>
    <x v="0"/>
    <x v="0"/>
    <x v="4"/>
    <x v="9"/>
    <x v="8"/>
    <n v="45087"/>
    <n v="45087"/>
  </r>
  <r>
    <x v="440"/>
    <x v="392"/>
    <x v="1"/>
    <x v="0"/>
    <x v="0"/>
    <x v="4"/>
    <x v="9"/>
    <x v="8"/>
    <n v="91891"/>
    <n v="91891"/>
  </r>
  <r>
    <x v="441"/>
    <x v="393"/>
    <x v="1"/>
    <x v="0"/>
    <x v="0"/>
    <x v="2"/>
    <x v="7"/>
    <x v="6"/>
    <n v="68761"/>
    <n v="68761"/>
  </r>
  <r>
    <x v="442"/>
    <x v="394"/>
    <x v="1"/>
    <x v="0"/>
    <x v="0"/>
    <x v="1"/>
    <x v="12"/>
    <x v="11"/>
    <n v="68773"/>
    <n v="68773"/>
  </r>
  <r>
    <x v="443"/>
    <x v="395"/>
    <x v="1"/>
    <x v="0"/>
    <x v="0"/>
    <x v="0"/>
    <x v="7"/>
    <x v="6"/>
    <n v="80424"/>
    <n v="80424"/>
  </r>
  <r>
    <x v="444"/>
    <x v="396"/>
    <x v="1"/>
    <x v="0"/>
    <x v="0"/>
    <x v="0"/>
    <x v="13"/>
    <x v="12"/>
    <n v="22786"/>
    <n v="22786"/>
  </r>
  <r>
    <x v="445"/>
    <x v="397"/>
    <x v="1"/>
    <x v="0"/>
    <x v="0"/>
    <x v="0"/>
    <x v="9"/>
    <x v="8"/>
    <n v="13682"/>
    <n v="13682"/>
  </r>
  <r>
    <x v="446"/>
    <x v="397"/>
    <x v="0"/>
    <x v="0"/>
    <x v="0"/>
    <x v="0"/>
    <x v="9"/>
    <x v="8"/>
    <n v="21448"/>
    <n v="21448"/>
  </r>
  <r>
    <x v="447"/>
    <x v="398"/>
    <x v="0"/>
    <x v="1"/>
    <x v="1"/>
    <x v="0"/>
    <x v="9"/>
    <x v="8"/>
    <n v="98086"/>
    <n v="98086"/>
  </r>
  <r>
    <x v="448"/>
    <x v="399"/>
    <x v="1"/>
    <x v="3"/>
    <x v="2"/>
    <x v="0"/>
    <x v="9"/>
    <x v="8"/>
    <n v="23580"/>
    <n v="23580"/>
  </r>
  <r>
    <x v="449"/>
    <x v="400"/>
    <x v="0"/>
    <x v="1"/>
    <x v="1"/>
    <x v="2"/>
    <x v="12"/>
    <x v="11"/>
    <n v="54390"/>
    <n v="54390"/>
  </r>
  <r>
    <x v="450"/>
    <x v="401"/>
    <x v="1"/>
    <x v="0"/>
    <x v="0"/>
    <x v="1"/>
    <x v="4"/>
    <x v="3"/>
    <n v="62508"/>
    <n v="62508"/>
  </r>
  <r>
    <x v="451"/>
    <x v="402"/>
    <x v="1"/>
    <x v="1"/>
    <x v="1"/>
    <x v="1"/>
    <x v="8"/>
    <x v="7"/>
    <n v="55211"/>
    <n v="55211"/>
  </r>
  <r>
    <x v="452"/>
    <x v="403"/>
    <x v="0"/>
    <x v="0"/>
    <x v="0"/>
    <x v="0"/>
    <x v="0"/>
    <x v="0"/>
    <n v="87189"/>
    <n v="87189"/>
  </r>
  <r>
    <x v="453"/>
    <x v="404"/>
    <x v="1"/>
    <x v="3"/>
    <x v="2"/>
    <x v="0"/>
    <x v="0"/>
    <x v="0"/>
    <n v="6337"/>
    <n v="6337"/>
  </r>
  <r>
    <x v="454"/>
    <x v="405"/>
    <x v="1"/>
    <x v="0"/>
    <x v="0"/>
    <x v="0"/>
    <x v="13"/>
    <x v="12"/>
    <n v="42782"/>
    <n v="42782"/>
  </r>
  <r>
    <x v="455"/>
    <x v="406"/>
    <x v="1"/>
    <x v="0"/>
    <x v="0"/>
    <x v="0"/>
    <x v="7"/>
    <x v="6"/>
    <n v="68759"/>
    <n v="68759"/>
  </r>
  <r>
    <x v="456"/>
    <x v="407"/>
    <x v="1"/>
    <x v="0"/>
    <x v="0"/>
    <x v="6"/>
    <x v="12"/>
    <x v="11"/>
    <n v="93633"/>
    <n v="93633"/>
  </r>
  <r>
    <x v="457"/>
    <x v="408"/>
    <x v="0"/>
    <x v="1"/>
    <x v="1"/>
    <x v="6"/>
    <x v="12"/>
    <x v="11"/>
    <n v="94599"/>
    <n v="94599"/>
  </r>
  <r>
    <x v="458"/>
    <x v="409"/>
    <x v="1"/>
    <x v="0"/>
    <x v="0"/>
    <x v="1"/>
    <x v="13"/>
    <x v="12"/>
    <n v="66048"/>
    <n v="66048"/>
  </r>
  <r>
    <x v="459"/>
    <x v="410"/>
    <x v="1"/>
    <x v="0"/>
    <x v="0"/>
    <x v="1"/>
    <x v="13"/>
    <x v="12"/>
    <n v="22580"/>
    <n v="22580"/>
  </r>
  <r>
    <x v="460"/>
    <x v="411"/>
    <x v="1"/>
    <x v="0"/>
    <x v="0"/>
    <x v="1"/>
    <x v="7"/>
    <x v="6"/>
    <n v="9609"/>
    <n v="9609"/>
  </r>
  <r>
    <x v="461"/>
    <x v="412"/>
    <x v="1"/>
    <x v="0"/>
    <x v="0"/>
    <x v="0"/>
    <x v="1"/>
    <x v="1"/>
    <n v="30344"/>
    <n v="30344"/>
  </r>
  <r>
    <x v="462"/>
    <x v="413"/>
    <x v="1"/>
    <x v="0"/>
    <x v="0"/>
    <x v="0"/>
    <x v="1"/>
    <x v="1"/>
    <n v="35271"/>
    <n v="35271"/>
  </r>
  <r>
    <x v="463"/>
    <x v="414"/>
    <x v="0"/>
    <x v="0"/>
    <x v="0"/>
    <x v="0"/>
    <x v="1"/>
    <x v="1"/>
    <n v="50946"/>
    <n v="50946"/>
  </r>
  <r>
    <x v="464"/>
    <x v="415"/>
    <x v="0"/>
    <x v="3"/>
    <x v="2"/>
    <x v="6"/>
    <x v="13"/>
    <x v="12"/>
    <n v="83771"/>
    <n v="83771"/>
  </r>
  <r>
    <x v="465"/>
    <x v="416"/>
    <x v="1"/>
    <x v="0"/>
    <x v="0"/>
    <x v="0"/>
    <x v="13"/>
    <x v="12"/>
    <n v="12642"/>
    <n v="12642"/>
  </r>
  <r>
    <x v="466"/>
    <x v="417"/>
    <x v="1"/>
    <x v="0"/>
    <x v="0"/>
    <x v="0"/>
    <x v="13"/>
    <x v="12"/>
    <n v="54606"/>
    <n v="54606"/>
  </r>
  <r>
    <x v="467"/>
    <x v="417"/>
    <x v="1"/>
    <x v="0"/>
    <x v="0"/>
    <x v="0"/>
    <x v="13"/>
    <x v="12"/>
    <n v="73842"/>
    <n v="73842"/>
  </r>
  <r>
    <x v="468"/>
    <x v="418"/>
    <x v="1"/>
    <x v="0"/>
    <x v="0"/>
    <x v="0"/>
    <x v="1"/>
    <x v="1"/>
    <n v="82625"/>
    <n v="82625"/>
  </r>
  <r>
    <x v="469"/>
    <x v="419"/>
    <x v="1"/>
    <x v="1"/>
    <x v="1"/>
    <x v="3"/>
    <x v="1"/>
    <x v="1"/>
    <n v="72452"/>
    <n v="72452"/>
  </r>
  <r>
    <x v="470"/>
    <x v="420"/>
    <x v="1"/>
    <x v="1"/>
    <x v="1"/>
    <x v="4"/>
    <x v="1"/>
    <x v="1"/>
    <n v="65012"/>
    <n v="65012"/>
  </r>
  <r>
    <x v="471"/>
    <x v="421"/>
    <x v="1"/>
    <x v="0"/>
    <x v="0"/>
    <x v="6"/>
    <x v="4"/>
    <x v="3"/>
    <n v="27197"/>
    <n v="27197"/>
  </r>
  <r>
    <x v="472"/>
    <x v="422"/>
    <x v="1"/>
    <x v="0"/>
    <x v="0"/>
    <x v="4"/>
    <x v="13"/>
    <x v="12"/>
    <n v="25222"/>
    <n v="25222"/>
  </r>
  <r>
    <x v="473"/>
    <x v="423"/>
    <x v="1"/>
    <x v="0"/>
    <x v="0"/>
    <x v="5"/>
    <x v="8"/>
    <x v="7"/>
    <n v="62050"/>
    <n v="62050"/>
  </r>
  <r>
    <x v="474"/>
    <x v="424"/>
    <x v="1"/>
    <x v="0"/>
    <x v="0"/>
    <x v="1"/>
    <x v="12"/>
    <x v="11"/>
    <n v="38779"/>
    <n v="38779"/>
  </r>
  <r>
    <x v="475"/>
    <x v="425"/>
    <x v="0"/>
    <x v="0"/>
    <x v="0"/>
    <x v="5"/>
    <x v="13"/>
    <x v="12"/>
    <n v="98409"/>
    <n v="98409"/>
  </r>
  <r>
    <x v="476"/>
    <x v="426"/>
    <x v="1"/>
    <x v="1"/>
    <x v="1"/>
    <x v="7"/>
    <x v="13"/>
    <x v="12"/>
    <n v="21220"/>
    <n v="21220"/>
  </r>
  <r>
    <x v="477"/>
    <x v="427"/>
    <x v="1"/>
    <x v="1"/>
    <x v="1"/>
    <x v="7"/>
    <x v="13"/>
    <x v="12"/>
    <n v="73385"/>
    <n v="73385"/>
  </r>
  <r>
    <x v="478"/>
    <x v="428"/>
    <x v="1"/>
    <x v="0"/>
    <x v="0"/>
    <x v="2"/>
    <x v="9"/>
    <x v="8"/>
    <n v="62700"/>
    <n v="62700"/>
  </r>
  <r>
    <x v="479"/>
    <x v="429"/>
    <x v="1"/>
    <x v="0"/>
    <x v="0"/>
    <x v="2"/>
    <x v="9"/>
    <x v="8"/>
    <n v="30898"/>
    <n v="30898"/>
  </r>
  <r>
    <x v="480"/>
    <x v="430"/>
    <x v="1"/>
    <x v="0"/>
    <x v="0"/>
    <x v="1"/>
    <x v="12"/>
    <x v="11"/>
    <n v="13370"/>
    <n v="13370"/>
  </r>
  <r>
    <x v="481"/>
    <x v="431"/>
    <x v="1"/>
    <x v="0"/>
    <x v="0"/>
    <x v="0"/>
    <x v="7"/>
    <x v="6"/>
    <n v="12608"/>
    <n v="12608"/>
  </r>
  <r>
    <x v="482"/>
    <x v="432"/>
    <x v="1"/>
    <x v="0"/>
    <x v="0"/>
    <x v="0"/>
    <x v="7"/>
    <x v="6"/>
    <n v="44717"/>
    <n v="44717"/>
  </r>
  <r>
    <x v="483"/>
    <x v="433"/>
    <x v="0"/>
    <x v="0"/>
    <x v="0"/>
    <x v="0"/>
    <x v="7"/>
    <x v="6"/>
    <n v="52346"/>
    <n v="52346"/>
  </r>
  <r>
    <x v="484"/>
    <x v="434"/>
    <x v="0"/>
    <x v="3"/>
    <x v="2"/>
    <x v="0"/>
    <x v="7"/>
    <x v="6"/>
    <n v="63678"/>
    <n v="63678"/>
  </r>
  <r>
    <x v="485"/>
    <x v="434"/>
    <x v="1"/>
    <x v="3"/>
    <x v="2"/>
    <x v="0"/>
    <x v="7"/>
    <x v="6"/>
    <n v="47860"/>
    <n v="47860"/>
  </r>
  <r>
    <x v="486"/>
    <x v="435"/>
    <x v="0"/>
    <x v="1"/>
    <x v="1"/>
    <x v="3"/>
    <x v="13"/>
    <x v="12"/>
    <n v="59213"/>
    <n v="59213"/>
  </r>
  <r>
    <x v="487"/>
    <x v="436"/>
    <x v="1"/>
    <x v="1"/>
    <x v="1"/>
    <x v="3"/>
    <x v="13"/>
    <x v="12"/>
    <n v="38102"/>
    <n v="38102"/>
  </r>
  <r>
    <x v="488"/>
    <x v="437"/>
    <x v="0"/>
    <x v="1"/>
    <x v="1"/>
    <x v="2"/>
    <x v="12"/>
    <x v="11"/>
    <n v="55952"/>
    <n v="55952"/>
  </r>
  <r>
    <x v="489"/>
    <x v="438"/>
    <x v="1"/>
    <x v="0"/>
    <x v="0"/>
    <x v="1"/>
    <x v="7"/>
    <x v="6"/>
    <n v="71755"/>
    <n v="71755"/>
  </r>
  <r>
    <x v="490"/>
    <x v="439"/>
    <x v="0"/>
    <x v="0"/>
    <x v="0"/>
    <x v="1"/>
    <x v="7"/>
    <x v="6"/>
    <n v="61930"/>
    <n v="61930"/>
  </r>
  <r>
    <x v="491"/>
    <x v="440"/>
    <x v="0"/>
    <x v="0"/>
    <x v="0"/>
    <x v="1"/>
    <x v="7"/>
    <x v="6"/>
    <n v="40025"/>
    <n v="40025"/>
  </r>
  <r>
    <x v="492"/>
    <x v="441"/>
    <x v="1"/>
    <x v="0"/>
    <x v="0"/>
    <x v="1"/>
    <x v="13"/>
    <x v="12"/>
    <n v="1216"/>
    <n v="1216"/>
  </r>
  <r>
    <x v="493"/>
    <x v="442"/>
    <x v="1"/>
    <x v="0"/>
    <x v="0"/>
    <x v="0"/>
    <x v="1"/>
    <x v="1"/>
    <n v="44445"/>
    <n v="44445"/>
  </r>
  <r>
    <x v="494"/>
    <x v="443"/>
    <x v="0"/>
    <x v="0"/>
    <x v="0"/>
    <x v="2"/>
    <x v="7"/>
    <x v="6"/>
    <n v="57390"/>
    <n v="57390"/>
  </r>
  <r>
    <x v="495"/>
    <x v="444"/>
    <x v="0"/>
    <x v="1"/>
    <x v="1"/>
    <x v="0"/>
    <x v="9"/>
    <x v="8"/>
    <n v="19351"/>
    <n v="19351"/>
  </r>
  <r>
    <x v="496"/>
    <x v="445"/>
    <x v="1"/>
    <x v="3"/>
    <x v="2"/>
    <x v="1"/>
    <x v="1"/>
    <x v="1"/>
    <n v="90879"/>
    <n v="90879"/>
  </r>
  <r>
    <x v="497"/>
    <x v="446"/>
    <x v="1"/>
    <x v="3"/>
    <x v="2"/>
    <x v="6"/>
    <x v="13"/>
    <x v="12"/>
    <n v="28592"/>
    <n v="28592"/>
  </r>
  <r>
    <x v="498"/>
    <x v="447"/>
    <x v="0"/>
    <x v="1"/>
    <x v="1"/>
    <x v="0"/>
    <x v="12"/>
    <x v="11"/>
    <n v="85827"/>
    <n v="85827"/>
  </r>
  <r>
    <x v="499"/>
    <x v="448"/>
    <x v="1"/>
    <x v="0"/>
    <x v="0"/>
    <x v="0"/>
    <x v="13"/>
    <x v="12"/>
    <n v="7539"/>
    <n v="7539"/>
  </r>
  <r>
    <x v="500"/>
    <x v="449"/>
    <x v="1"/>
    <x v="0"/>
    <x v="0"/>
    <x v="0"/>
    <x v="1"/>
    <x v="1"/>
    <n v="86287"/>
    <n v="86287"/>
  </r>
  <r>
    <x v="501"/>
    <x v="450"/>
    <x v="0"/>
    <x v="0"/>
    <x v="0"/>
    <x v="1"/>
    <x v="1"/>
    <x v="1"/>
    <n v="37485"/>
    <n v="37485"/>
  </r>
  <r>
    <x v="502"/>
    <x v="451"/>
    <x v="1"/>
    <x v="3"/>
    <x v="2"/>
    <x v="1"/>
    <x v="1"/>
    <x v="1"/>
    <n v="71079"/>
    <n v="71079"/>
  </r>
  <r>
    <x v="503"/>
    <x v="452"/>
    <x v="1"/>
    <x v="3"/>
    <x v="2"/>
    <x v="1"/>
    <x v="1"/>
    <x v="1"/>
    <n v="89547"/>
    <n v="89547"/>
  </r>
  <r>
    <x v="504"/>
    <x v="453"/>
    <x v="1"/>
    <x v="0"/>
    <x v="0"/>
    <x v="1"/>
    <x v="12"/>
    <x v="11"/>
    <n v="42500"/>
    <n v="42500"/>
  </r>
  <r>
    <x v="505"/>
    <x v="454"/>
    <x v="1"/>
    <x v="0"/>
    <x v="0"/>
    <x v="1"/>
    <x v="12"/>
    <x v="11"/>
    <n v="81722"/>
    <n v="81722"/>
  </r>
  <r>
    <x v="506"/>
    <x v="455"/>
    <x v="0"/>
    <x v="1"/>
    <x v="1"/>
    <x v="1"/>
    <x v="12"/>
    <x v="11"/>
    <n v="40902"/>
    <n v="40902"/>
  </r>
  <r>
    <x v="507"/>
    <x v="456"/>
    <x v="1"/>
    <x v="1"/>
    <x v="1"/>
    <x v="1"/>
    <x v="12"/>
    <x v="11"/>
    <n v="89323"/>
    <n v="89323"/>
  </r>
  <r>
    <x v="508"/>
    <x v="457"/>
    <x v="0"/>
    <x v="0"/>
    <x v="0"/>
    <x v="1"/>
    <x v="12"/>
    <x v="11"/>
    <n v="27817"/>
    <n v="27817"/>
  </r>
  <r>
    <x v="509"/>
    <x v="458"/>
    <x v="0"/>
    <x v="0"/>
    <x v="0"/>
    <x v="1"/>
    <x v="12"/>
    <x v="11"/>
    <n v="7235"/>
    <n v="7235"/>
  </r>
  <r>
    <x v="510"/>
    <x v="459"/>
    <x v="1"/>
    <x v="0"/>
    <x v="0"/>
    <x v="0"/>
    <x v="13"/>
    <x v="12"/>
    <n v="93685"/>
    <n v="93685"/>
  </r>
  <r>
    <x v="511"/>
    <x v="460"/>
    <x v="0"/>
    <x v="0"/>
    <x v="0"/>
    <x v="1"/>
    <x v="4"/>
    <x v="3"/>
    <n v="24329"/>
    <n v="24329"/>
  </r>
  <r>
    <x v="512"/>
    <x v="461"/>
    <x v="1"/>
    <x v="0"/>
    <x v="0"/>
    <x v="1"/>
    <x v="4"/>
    <x v="3"/>
    <n v="98488"/>
    <n v="98488"/>
  </r>
  <r>
    <x v="513"/>
    <x v="462"/>
    <x v="1"/>
    <x v="0"/>
    <x v="0"/>
    <x v="0"/>
    <x v="13"/>
    <x v="12"/>
    <n v="80153"/>
    <n v="80153"/>
  </r>
  <r>
    <x v="514"/>
    <x v="463"/>
    <x v="1"/>
    <x v="0"/>
    <x v="0"/>
    <x v="0"/>
    <x v="13"/>
    <x v="12"/>
    <n v="18933"/>
    <n v="18933"/>
  </r>
  <r>
    <x v="515"/>
    <x v="463"/>
    <x v="0"/>
    <x v="0"/>
    <x v="0"/>
    <x v="0"/>
    <x v="13"/>
    <x v="12"/>
    <n v="99950"/>
    <n v="99950"/>
  </r>
  <r>
    <x v="516"/>
    <x v="464"/>
    <x v="1"/>
    <x v="0"/>
    <x v="0"/>
    <x v="2"/>
    <x v="12"/>
    <x v="11"/>
    <n v="58760"/>
    <n v="58760"/>
  </r>
  <r>
    <x v="517"/>
    <x v="465"/>
    <x v="1"/>
    <x v="0"/>
    <x v="0"/>
    <x v="1"/>
    <x v="13"/>
    <x v="12"/>
    <n v="92747"/>
    <n v="92747"/>
  </r>
  <r>
    <x v="518"/>
    <x v="466"/>
    <x v="1"/>
    <x v="0"/>
    <x v="0"/>
    <x v="4"/>
    <x v="4"/>
    <x v="3"/>
    <n v="45000"/>
    <n v="45000"/>
  </r>
  <r>
    <x v="519"/>
    <x v="467"/>
    <x v="1"/>
    <x v="0"/>
    <x v="0"/>
    <x v="1"/>
    <x v="9"/>
    <x v="8"/>
    <n v="21609"/>
    <n v="21609"/>
  </r>
  <r>
    <x v="520"/>
    <x v="468"/>
    <x v="0"/>
    <x v="3"/>
    <x v="2"/>
    <x v="1"/>
    <x v="9"/>
    <x v="8"/>
    <n v="1770"/>
    <n v="1770"/>
  </r>
  <r>
    <x v="521"/>
    <x v="469"/>
    <x v="1"/>
    <x v="0"/>
    <x v="0"/>
    <x v="2"/>
    <x v="7"/>
    <x v="6"/>
    <n v="69826"/>
    <n v="69826"/>
  </r>
  <r>
    <x v="522"/>
    <x v="469"/>
    <x v="1"/>
    <x v="0"/>
    <x v="0"/>
    <x v="2"/>
    <x v="7"/>
    <x v="6"/>
    <n v="66193"/>
    <n v="66193"/>
  </r>
  <r>
    <x v="523"/>
    <x v="470"/>
    <x v="0"/>
    <x v="0"/>
    <x v="0"/>
    <x v="0"/>
    <x v="7"/>
    <x v="6"/>
    <n v="56772"/>
    <n v="56772"/>
  </r>
  <r>
    <x v="524"/>
    <x v="471"/>
    <x v="1"/>
    <x v="0"/>
    <x v="0"/>
    <x v="0"/>
    <x v="6"/>
    <x v="5"/>
    <n v="4417"/>
    <n v="4417"/>
  </r>
  <r>
    <x v="525"/>
    <x v="472"/>
    <x v="1"/>
    <x v="0"/>
    <x v="0"/>
    <x v="1"/>
    <x v="13"/>
    <x v="12"/>
    <n v="28392"/>
    <n v="28392"/>
  </r>
  <r>
    <x v="526"/>
    <x v="473"/>
    <x v="1"/>
    <x v="0"/>
    <x v="0"/>
    <x v="1"/>
    <x v="6"/>
    <x v="5"/>
    <n v="58099"/>
    <n v="58099"/>
  </r>
  <r>
    <x v="527"/>
    <x v="474"/>
    <x v="1"/>
    <x v="1"/>
    <x v="1"/>
    <x v="3"/>
    <x v="13"/>
    <x v="12"/>
    <n v="64733"/>
    <n v="64733"/>
  </r>
  <r>
    <x v="528"/>
    <x v="475"/>
    <x v="1"/>
    <x v="1"/>
    <x v="1"/>
    <x v="0"/>
    <x v="8"/>
    <x v="7"/>
    <n v="84778"/>
    <n v="84778"/>
  </r>
  <r>
    <x v="529"/>
    <x v="476"/>
    <x v="1"/>
    <x v="0"/>
    <x v="0"/>
    <x v="0"/>
    <x v="13"/>
    <x v="12"/>
    <n v="57572"/>
    <n v="57572"/>
  </r>
  <r>
    <x v="530"/>
    <x v="477"/>
    <x v="0"/>
    <x v="1"/>
    <x v="1"/>
    <x v="0"/>
    <x v="13"/>
    <x v="12"/>
    <n v="71034"/>
    <n v="71034"/>
  </r>
  <r>
    <x v="531"/>
    <x v="478"/>
    <x v="1"/>
    <x v="0"/>
    <x v="0"/>
    <x v="0"/>
    <x v="13"/>
    <x v="12"/>
    <n v="9137"/>
    <n v="9137"/>
  </r>
  <r>
    <x v="532"/>
    <x v="479"/>
    <x v="1"/>
    <x v="0"/>
    <x v="0"/>
    <x v="0"/>
    <x v="0"/>
    <x v="0"/>
    <n v="79329"/>
    <n v="79329"/>
  </r>
  <r>
    <x v="533"/>
    <x v="480"/>
    <x v="1"/>
    <x v="0"/>
    <x v="0"/>
    <x v="0"/>
    <x v="0"/>
    <x v="0"/>
    <n v="7154"/>
    <n v="7154"/>
  </r>
  <r>
    <x v="534"/>
    <x v="481"/>
    <x v="0"/>
    <x v="1"/>
    <x v="1"/>
    <x v="7"/>
    <x v="13"/>
    <x v="12"/>
    <n v="36480"/>
    <n v="36480"/>
  </r>
  <r>
    <x v="535"/>
    <x v="481"/>
    <x v="1"/>
    <x v="1"/>
    <x v="1"/>
    <x v="7"/>
    <x v="13"/>
    <x v="12"/>
    <n v="77882"/>
    <n v="77882"/>
  </r>
  <r>
    <x v="536"/>
    <x v="482"/>
    <x v="0"/>
    <x v="3"/>
    <x v="2"/>
    <x v="1"/>
    <x v="1"/>
    <x v="1"/>
    <n v="45473"/>
    <n v="45473"/>
  </r>
  <r>
    <x v="537"/>
    <x v="483"/>
    <x v="1"/>
    <x v="1"/>
    <x v="1"/>
    <x v="1"/>
    <x v="7"/>
    <x v="6"/>
    <n v="8361"/>
    <n v="8361"/>
  </r>
  <r>
    <x v="538"/>
    <x v="484"/>
    <x v="1"/>
    <x v="1"/>
    <x v="1"/>
    <x v="0"/>
    <x v="4"/>
    <x v="3"/>
    <n v="88469"/>
    <n v="88469"/>
  </r>
  <r>
    <x v="539"/>
    <x v="485"/>
    <x v="0"/>
    <x v="1"/>
    <x v="1"/>
    <x v="1"/>
    <x v="4"/>
    <x v="3"/>
    <n v="72641"/>
    <n v="72641"/>
  </r>
  <r>
    <x v="540"/>
    <x v="486"/>
    <x v="0"/>
    <x v="0"/>
    <x v="0"/>
    <x v="0"/>
    <x v="6"/>
    <x v="5"/>
    <n v="36612"/>
    <n v="36612"/>
  </r>
  <r>
    <x v="541"/>
    <x v="487"/>
    <x v="0"/>
    <x v="1"/>
    <x v="1"/>
    <x v="0"/>
    <x v="6"/>
    <x v="5"/>
    <n v="65268"/>
    <n v="65268"/>
  </r>
  <r>
    <x v="542"/>
    <x v="487"/>
    <x v="0"/>
    <x v="1"/>
    <x v="1"/>
    <x v="0"/>
    <x v="6"/>
    <x v="5"/>
    <n v="98297"/>
    <n v="98297"/>
  </r>
  <r>
    <x v="543"/>
    <x v="488"/>
    <x v="1"/>
    <x v="0"/>
    <x v="0"/>
    <x v="1"/>
    <x v="13"/>
    <x v="12"/>
    <n v="7807"/>
    <n v="7807"/>
  </r>
  <r>
    <x v="544"/>
    <x v="489"/>
    <x v="0"/>
    <x v="1"/>
    <x v="1"/>
    <x v="2"/>
    <x v="6"/>
    <x v="5"/>
    <n v="6821"/>
    <n v="6821"/>
  </r>
  <r>
    <x v="545"/>
    <x v="489"/>
    <x v="1"/>
    <x v="3"/>
    <x v="2"/>
    <x v="2"/>
    <x v="6"/>
    <x v="5"/>
    <n v="55512"/>
    <n v="55512"/>
  </r>
  <r>
    <x v="546"/>
    <x v="490"/>
    <x v="1"/>
    <x v="0"/>
    <x v="0"/>
    <x v="2"/>
    <x v="12"/>
    <x v="11"/>
    <n v="31271"/>
    <n v="31271"/>
  </r>
  <r>
    <x v="547"/>
    <x v="491"/>
    <x v="0"/>
    <x v="0"/>
    <x v="0"/>
    <x v="1"/>
    <x v="9"/>
    <x v="8"/>
    <n v="42656"/>
    <n v="42656"/>
  </r>
  <r>
    <x v="548"/>
    <x v="492"/>
    <x v="1"/>
    <x v="0"/>
    <x v="0"/>
    <x v="1"/>
    <x v="8"/>
    <x v="7"/>
    <n v="82745"/>
    <n v="82745"/>
  </r>
  <r>
    <x v="549"/>
    <x v="493"/>
    <x v="1"/>
    <x v="0"/>
    <x v="0"/>
    <x v="5"/>
    <x v="4"/>
    <x v="3"/>
    <n v="97823"/>
    <n v="97823"/>
  </r>
  <r>
    <x v="550"/>
    <x v="494"/>
    <x v="1"/>
    <x v="0"/>
    <x v="0"/>
    <x v="5"/>
    <x v="4"/>
    <x v="3"/>
    <n v="75871"/>
    <n v="75871"/>
  </r>
  <r>
    <x v="551"/>
    <x v="495"/>
    <x v="1"/>
    <x v="1"/>
    <x v="1"/>
    <x v="5"/>
    <x v="4"/>
    <x v="3"/>
    <n v="3381"/>
    <n v="3381"/>
  </r>
  <r>
    <x v="552"/>
    <x v="496"/>
    <x v="1"/>
    <x v="1"/>
    <x v="1"/>
    <x v="1"/>
    <x v="4"/>
    <x v="3"/>
    <n v="47122"/>
    <n v="47122"/>
  </r>
  <r>
    <x v="553"/>
    <x v="497"/>
    <x v="0"/>
    <x v="0"/>
    <x v="0"/>
    <x v="1"/>
    <x v="4"/>
    <x v="3"/>
    <n v="16873"/>
    <n v="16873"/>
  </r>
  <r>
    <x v="554"/>
    <x v="498"/>
    <x v="0"/>
    <x v="1"/>
    <x v="1"/>
    <x v="3"/>
    <x v="13"/>
    <x v="12"/>
    <n v="66536"/>
    <n v="66536"/>
  </r>
  <r>
    <x v="555"/>
    <x v="499"/>
    <x v="1"/>
    <x v="0"/>
    <x v="0"/>
    <x v="1"/>
    <x v="1"/>
    <x v="1"/>
    <n v="51779"/>
    <n v="51779"/>
  </r>
  <r>
    <x v="556"/>
    <x v="500"/>
    <x v="0"/>
    <x v="0"/>
    <x v="0"/>
    <x v="1"/>
    <x v="1"/>
    <x v="1"/>
    <n v="60429"/>
    <n v="60429"/>
  </r>
  <r>
    <x v="557"/>
    <x v="501"/>
    <x v="0"/>
    <x v="1"/>
    <x v="1"/>
    <x v="1"/>
    <x v="1"/>
    <x v="1"/>
    <n v="30070"/>
    <n v="30070"/>
  </r>
  <r>
    <x v="558"/>
    <x v="502"/>
    <x v="1"/>
    <x v="0"/>
    <x v="0"/>
    <x v="1"/>
    <x v="1"/>
    <x v="1"/>
    <n v="62255"/>
    <n v="62255"/>
  </r>
  <r>
    <x v="559"/>
    <x v="503"/>
    <x v="1"/>
    <x v="0"/>
    <x v="0"/>
    <x v="0"/>
    <x v="12"/>
    <x v="11"/>
    <n v="95458"/>
    <n v="95458"/>
  </r>
  <r>
    <x v="560"/>
    <x v="504"/>
    <x v="0"/>
    <x v="0"/>
    <x v="0"/>
    <x v="0"/>
    <x v="12"/>
    <x v="11"/>
    <n v="42248"/>
    <n v="42248"/>
  </r>
  <r>
    <x v="561"/>
    <x v="505"/>
    <x v="0"/>
    <x v="1"/>
    <x v="1"/>
    <x v="0"/>
    <x v="12"/>
    <x v="11"/>
    <n v="10154"/>
    <n v="10154"/>
  </r>
  <r>
    <x v="562"/>
    <x v="506"/>
    <x v="1"/>
    <x v="0"/>
    <x v="0"/>
    <x v="0"/>
    <x v="6"/>
    <x v="5"/>
    <n v="66336"/>
    <n v="66336"/>
  </r>
  <r>
    <x v="563"/>
    <x v="507"/>
    <x v="0"/>
    <x v="1"/>
    <x v="1"/>
    <x v="0"/>
    <x v="6"/>
    <x v="5"/>
    <n v="76666"/>
    <n v="76666"/>
  </r>
  <r>
    <x v="564"/>
    <x v="508"/>
    <x v="1"/>
    <x v="0"/>
    <x v="0"/>
    <x v="1"/>
    <x v="12"/>
    <x v="11"/>
    <n v="4887"/>
    <n v="4887"/>
  </r>
  <r>
    <x v="565"/>
    <x v="509"/>
    <x v="1"/>
    <x v="0"/>
    <x v="0"/>
    <x v="2"/>
    <x v="13"/>
    <x v="12"/>
    <n v="28931"/>
    <n v="28931"/>
  </r>
  <r>
    <x v="566"/>
    <x v="510"/>
    <x v="1"/>
    <x v="0"/>
    <x v="0"/>
    <x v="2"/>
    <x v="12"/>
    <x v="11"/>
    <n v="26238"/>
    <n v="26238"/>
  </r>
  <r>
    <x v="567"/>
    <x v="511"/>
    <x v="1"/>
    <x v="0"/>
    <x v="0"/>
    <x v="1"/>
    <x v="12"/>
    <x v="11"/>
    <n v="71021"/>
    <n v="71021"/>
  </r>
  <r>
    <x v="568"/>
    <x v="510"/>
    <x v="1"/>
    <x v="0"/>
    <x v="0"/>
    <x v="0"/>
    <x v="1"/>
    <x v="1"/>
    <n v="6008"/>
    <n v="6008"/>
  </r>
  <r>
    <x v="569"/>
    <x v="512"/>
    <x v="1"/>
    <x v="0"/>
    <x v="0"/>
    <x v="0"/>
    <x v="1"/>
    <x v="1"/>
    <n v="4748"/>
    <n v="4748"/>
  </r>
  <r>
    <x v="570"/>
    <x v="513"/>
    <x v="1"/>
    <x v="0"/>
    <x v="0"/>
    <x v="0"/>
    <x v="1"/>
    <x v="1"/>
    <n v="3265"/>
    <n v="3265"/>
  </r>
  <r>
    <x v="571"/>
    <x v="514"/>
    <x v="1"/>
    <x v="0"/>
    <x v="0"/>
    <x v="0"/>
    <x v="1"/>
    <x v="1"/>
    <n v="1079"/>
    <n v="1079"/>
  </r>
  <r>
    <x v="572"/>
    <x v="515"/>
    <x v="1"/>
    <x v="0"/>
    <x v="0"/>
    <x v="1"/>
    <x v="7"/>
    <x v="6"/>
    <n v="54810"/>
    <n v="54810"/>
  </r>
  <r>
    <x v="573"/>
    <x v="516"/>
    <x v="1"/>
    <x v="1"/>
    <x v="1"/>
    <x v="1"/>
    <x v="7"/>
    <x v="6"/>
    <n v="38722"/>
    <n v="38722"/>
  </r>
  <r>
    <x v="574"/>
    <x v="517"/>
    <x v="1"/>
    <x v="0"/>
    <x v="0"/>
    <x v="5"/>
    <x v="7"/>
    <x v="6"/>
    <n v="61652"/>
    <n v="61652"/>
  </r>
  <r>
    <x v="575"/>
    <x v="518"/>
    <x v="1"/>
    <x v="0"/>
    <x v="0"/>
    <x v="0"/>
    <x v="7"/>
    <x v="6"/>
    <n v="84733"/>
    <n v="84733"/>
  </r>
  <r>
    <x v="576"/>
    <x v="519"/>
    <x v="1"/>
    <x v="1"/>
    <x v="1"/>
    <x v="2"/>
    <x v="7"/>
    <x v="6"/>
    <n v="69498"/>
    <n v="69498"/>
  </r>
  <r>
    <x v="577"/>
    <x v="520"/>
    <x v="0"/>
    <x v="0"/>
    <x v="0"/>
    <x v="2"/>
    <x v="7"/>
    <x v="6"/>
    <n v="6389"/>
    <n v="6389"/>
  </r>
  <r>
    <x v="578"/>
    <x v="521"/>
    <x v="1"/>
    <x v="0"/>
    <x v="0"/>
    <x v="1"/>
    <x v="0"/>
    <x v="0"/>
    <n v="48728"/>
    <n v="48728"/>
  </r>
  <r>
    <x v="579"/>
    <x v="522"/>
    <x v="0"/>
    <x v="0"/>
    <x v="0"/>
    <x v="1"/>
    <x v="0"/>
    <x v="0"/>
    <n v="39800"/>
    <n v="39800"/>
  </r>
  <r>
    <x v="580"/>
    <x v="523"/>
    <x v="1"/>
    <x v="0"/>
    <x v="0"/>
    <x v="1"/>
    <x v="0"/>
    <x v="0"/>
    <n v="86589"/>
    <n v="86589"/>
  </r>
  <r>
    <x v="581"/>
    <x v="524"/>
    <x v="1"/>
    <x v="0"/>
    <x v="0"/>
    <x v="2"/>
    <x v="13"/>
    <x v="12"/>
    <n v="21392"/>
    <n v="21392"/>
  </r>
  <r>
    <x v="582"/>
    <x v="525"/>
    <x v="0"/>
    <x v="0"/>
    <x v="0"/>
    <x v="8"/>
    <x v="9"/>
    <x v="8"/>
    <n v="13201"/>
    <n v="13201"/>
  </r>
  <r>
    <x v="583"/>
    <x v="525"/>
    <x v="0"/>
    <x v="1"/>
    <x v="1"/>
    <x v="8"/>
    <x v="9"/>
    <x v="8"/>
    <n v="5612"/>
    <n v="5612"/>
  </r>
  <r>
    <x v="584"/>
    <x v="526"/>
    <x v="1"/>
    <x v="0"/>
    <x v="0"/>
    <x v="1"/>
    <x v="1"/>
    <x v="1"/>
    <n v="53789"/>
    <n v="53789"/>
  </r>
  <r>
    <x v="585"/>
    <x v="527"/>
    <x v="1"/>
    <x v="0"/>
    <x v="0"/>
    <x v="1"/>
    <x v="1"/>
    <x v="1"/>
    <n v="93280"/>
    <n v="93280"/>
  </r>
  <r>
    <x v="586"/>
    <x v="528"/>
    <x v="0"/>
    <x v="0"/>
    <x v="0"/>
    <x v="5"/>
    <x v="4"/>
    <x v="3"/>
    <n v="17687"/>
    <n v="17687"/>
  </r>
  <r>
    <x v="587"/>
    <x v="529"/>
    <x v="1"/>
    <x v="0"/>
    <x v="0"/>
    <x v="0"/>
    <x v="4"/>
    <x v="3"/>
    <n v="83659"/>
    <n v="83659"/>
  </r>
  <r>
    <x v="588"/>
    <x v="530"/>
    <x v="0"/>
    <x v="0"/>
    <x v="0"/>
    <x v="0"/>
    <x v="4"/>
    <x v="3"/>
    <n v="72303"/>
    <n v="72303"/>
  </r>
  <r>
    <x v="589"/>
    <x v="531"/>
    <x v="1"/>
    <x v="0"/>
    <x v="0"/>
    <x v="0"/>
    <x v="7"/>
    <x v="6"/>
    <n v="9436"/>
    <n v="9436"/>
  </r>
  <r>
    <x v="590"/>
    <x v="532"/>
    <x v="0"/>
    <x v="1"/>
    <x v="1"/>
    <x v="7"/>
    <x v="4"/>
    <x v="3"/>
    <n v="40537"/>
    <n v="40537"/>
  </r>
  <r>
    <x v="591"/>
    <x v="533"/>
    <x v="1"/>
    <x v="0"/>
    <x v="0"/>
    <x v="6"/>
    <x v="4"/>
    <x v="3"/>
    <n v="4760"/>
    <n v="4760"/>
  </r>
  <r>
    <x v="592"/>
    <x v="534"/>
    <x v="1"/>
    <x v="0"/>
    <x v="0"/>
    <x v="0"/>
    <x v="7"/>
    <x v="6"/>
    <n v="76824"/>
    <n v="76824"/>
  </r>
  <r>
    <x v="593"/>
    <x v="535"/>
    <x v="1"/>
    <x v="0"/>
    <x v="0"/>
    <x v="6"/>
    <x v="9"/>
    <x v="8"/>
    <n v="38429"/>
    <n v="38429"/>
  </r>
  <r>
    <x v="594"/>
    <x v="536"/>
    <x v="1"/>
    <x v="1"/>
    <x v="1"/>
    <x v="2"/>
    <x v="7"/>
    <x v="6"/>
    <n v="72632"/>
    <n v="72632"/>
  </r>
  <r>
    <x v="595"/>
    <x v="537"/>
    <x v="0"/>
    <x v="1"/>
    <x v="1"/>
    <x v="2"/>
    <x v="7"/>
    <x v="6"/>
    <n v="2634"/>
    <n v="2634"/>
  </r>
  <r>
    <x v="596"/>
    <x v="538"/>
    <x v="0"/>
    <x v="0"/>
    <x v="0"/>
    <x v="2"/>
    <x v="7"/>
    <x v="6"/>
    <n v="53852"/>
    <n v="53852"/>
  </r>
  <r>
    <x v="597"/>
    <x v="539"/>
    <x v="0"/>
    <x v="1"/>
    <x v="1"/>
    <x v="5"/>
    <x v="9"/>
    <x v="8"/>
    <n v="70369"/>
    <n v="70369"/>
  </r>
  <r>
    <x v="598"/>
    <x v="540"/>
    <x v="1"/>
    <x v="0"/>
    <x v="0"/>
    <x v="5"/>
    <x v="9"/>
    <x v="8"/>
    <n v="74961"/>
    <n v="74961"/>
  </r>
  <r>
    <x v="599"/>
    <x v="541"/>
    <x v="1"/>
    <x v="1"/>
    <x v="1"/>
    <x v="4"/>
    <x v="1"/>
    <x v="1"/>
    <n v="33821"/>
    <n v="33821"/>
  </r>
  <r>
    <x v="600"/>
    <x v="542"/>
    <x v="1"/>
    <x v="0"/>
    <x v="0"/>
    <x v="1"/>
    <x v="1"/>
    <x v="1"/>
    <n v="52362"/>
    <n v="52362"/>
  </r>
  <r>
    <x v="601"/>
    <x v="543"/>
    <x v="1"/>
    <x v="0"/>
    <x v="0"/>
    <x v="0"/>
    <x v="12"/>
    <x v="11"/>
    <n v="47976"/>
    <n v="47976"/>
  </r>
  <r>
    <x v="602"/>
    <x v="544"/>
    <x v="1"/>
    <x v="0"/>
    <x v="0"/>
    <x v="2"/>
    <x v="13"/>
    <x v="12"/>
    <n v="31246"/>
    <n v="31246"/>
  </r>
  <r>
    <x v="603"/>
    <x v="545"/>
    <x v="0"/>
    <x v="0"/>
    <x v="0"/>
    <x v="1"/>
    <x v="8"/>
    <x v="7"/>
    <n v="53229"/>
    <n v="53229"/>
  </r>
  <r>
    <x v="604"/>
    <x v="546"/>
    <x v="1"/>
    <x v="0"/>
    <x v="0"/>
    <x v="2"/>
    <x v="9"/>
    <x v="8"/>
    <n v="59446"/>
    <n v="59446"/>
  </r>
  <r>
    <x v="605"/>
    <x v="547"/>
    <x v="0"/>
    <x v="1"/>
    <x v="1"/>
    <x v="2"/>
    <x v="9"/>
    <x v="8"/>
    <n v="40641"/>
    <n v="40641"/>
  </r>
  <r>
    <x v="606"/>
    <x v="548"/>
    <x v="0"/>
    <x v="1"/>
    <x v="1"/>
    <x v="2"/>
    <x v="9"/>
    <x v="8"/>
    <n v="17388"/>
    <n v="17388"/>
  </r>
  <r>
    <x v="607"/>
    <x v="549"/>
    <x v="0"/>
    <x v="0"/>
    <x v="0"/>
    <x v="2"/>
    <x v="9"/>
    <x v="8"/>
    <n v="59726"/>
    <n v="59726"/>
  </r>
  <r>
    <x v="608"/>
    <x v="550"/>
    <x v="1"/>
    <x v="1"/>
    <x v="1"/>
    <x v="0"/>
    <x v="8"/>
    <x v="7"/>
    <n v="95355"/>
    <n v="95355"/>
  </r>
  <r>
    <x v="609"/>
    <x v="551"/>
    <x v="1"/>
    <x v="0"/>
    <x v="0"/>
    <x v="0"/>
    <x v="13"/>
    <x v="12"/>
    <n v="29566"/>
    <n v="29566"/>
  </r>
  <r>
    <x v="610"/>
    <x v="552"/>
    <x v="1"/>
    <x v="0"/>
    <x v="0"/>
    <x v="0"/>
    <x v="13"/>
    <x v="12"/>
    <n v="8573"/>
    <n v="8573"/>
  </r>
  <r>
    <x v="611"/>
    <x v="553"/>
    <x v="1"/>
    <x v="0"/>
    <x v="0"/>
    <x v="0"/>
    <x v="7"/>
    <x v="6"/>
    <n v="21305"/>
    <n v="21305"/>
  </r>
  <r>
    <x v="612"/>
    <x v="383"/>
    <x v="0"/>
    <x v="0"/>
    <x v="0"/>
    <x v="0"/>
    <x v="12"/>
    <x v="11"/>
    <n v="91084"/>
    <n v="91084"/>
  </r>
  <r>
    <x v="613"/>
    <x v="554"/>
    <x v="1"/>
    <x v="0"/>
    <x v="0"/>
    <x v="0"/>
    <x v="12"/>
    <x v="11"/>
    <n v="93487"/>
    <n v="93487"/>
  </r>
  <r>
    <x v="614"/>
    <x v="555"/>
    <x v="0"/>
    <x v="1"/>
    <x v="1"/>
    <x v="0"/>
    <x v="12"/>
    <x v="11"/>
    <n v="40463"/>
    <n v="40463"/>
  </r>
  <r>
    <x v="615"/>
    <x v="556"/>
    <x v="1"/>
    <x v="0"/>
    <x v="0"/>
    <x v="1"/>
    <x v="8"/>
    <x v="7"/>
    <n v="90379"/>
    <n v="90379"/>
  </r>
  <r>
    <x v="616"/>
    <x v="557"/>
    <x v="0"/>
    <x v="1"/>
    <x v="1"/>
    <x v="1"/>
    <x v="1"/>
    <x v="1"/>
    <n v="97563"/>
    <n v="97563"/>
  </r>
  <r>
    <x v="617"/>
    <x v="558"/>
    <x v="0"/>
    <x v="0"/>
    <x v="0"/>
    <x v="0"/>
    <x v="1"/>
    <x v="1"/>
    <n v="6335"/>
    <n v="6335"/>
  </r>
  <r>
    <x v="618"/>
    <x v="559"/>
    <x v="0"/>
    <x v="0"/>
    <x v="0"/>
    <x v="1"/>
    <x v="13"/>
    <x v="12"/>
    <n v="94163"/>
    <n v="94163"/>
  </r>
  <r>
    <x v="619"/>
    <x v="560"/>
    <x v="0"/>
    <x v="1"/>
    <x v="1"/>
    <x v="1"/>
    <x v="0"/>
    <x v="0"/>
    <n v="5077"/>
    <n v="5077"/>
  </r>
  <r>
    <x v="620"/>
    <x v="561"/>
    <x v="1"/>
    <x v="0"/>
    <x v="0"/>
    <x v="1"/>
    <x v="7"/>
    <x v="6"/>
    <n v="18221"/>
    <n v="18221"/>
  </r>
  <r>
    <x v="621"/>
    <x v="562"/>
    <x v="0"/>
    <x v="1"/>
    <x v="1"/>
    <x v="1"/>
    <x v="13"/>
    <x v="12"/>
    <n v="57358"/>
    <n v="57358"/>
  </r>
  <r>
    <x v="622"/>
    <x v="563"/>
    <x v="1"/>
    <x v="0"/>
    <x v="0"/>
    <x v="2"/>
    <x v="1"/>
    <x v="1"/>
    <n v="47754"/>
    <n v="47754"/>
  </r>
  <r>
    <x v="623"/>
    <x v="564"/>
    <x v="0"/>
    <x v="1"/>
    <x v="1"/>
    <x v="2"/>
    <x v="6"/>
    <x v="5"/>
    <n v="22978"/>
    <n v="22978"/>
  </r>
  <r>
    <x v="624"/>
    <x v="565"/>
    <x v="1"/>
    <x v="0"/>
    <x v="0"/>
    <x v="5"/>
    <x v="7"/>
    <x v="6"/>
    <n v="1917"/>
    <n v="1917"/>
  </r>
  <r>
    <x v="625"/>
    <x v="566"/>
    <x v="1"/>
    <x v="1"/>
    <x v="1"/>
    <x v="3"/>
    <x v="1"/>
    <x v="1"/>
    <n v="2365"/>
    <n v="2365"/>
  </r>
  <r>
    <x v="626"/>
    <x v="567"/>
    <x v="1"/>
    <x v="1"/>
    <x v="1"/>
    <x v="3"/>
    <x v="1"/>
    <x v="1"/>
    <n v="77828"/>
    <n v="77828"/>
  </r>
  <r>
    <x v="627"/>
    <x v="568"/>
    <x v="0"/>
    <x v="0"/>
    <x v="0"/>
    <x v="5"/>
    <x v="4"/>
    <x v="3"/>
    <n v="71443"/>
    <n v="71443"/>
  </r>
  <r>
    <x v="628"/>
    <x v="569"/>
    <x v="1"/>
    <x v="0"/>
    <x v="0"/>
    <x v="1"/>
    <x v="7"/>
    <x v="6"/>
    <n v="21542"/>
    <n v="21542"/>
  </r>
  <r>
    <x v="629"/>
    <x v="569"/>
    <x v="0"/>
    <x v="0"/>
    <x v="0"/>
    <x v="1"/>
    <x v="7"/>
    <x v="6"/>
    <n v="30565"/>
    <n v="30565"/>
  </r>
  <r>
    <x v="630"/>
    <x v="570"/>
    <x v="1"/>
    <x v="1"/>
    <x v="1"/>
    <x v="1"/>
    <x v="7"/>
    <x v="6"/>
    <n v="7651"/>
    <n v="7651"/>
  </r>
  <r>
    <x v="631"/>
    <x v="571"/>
    <x v="1"/>
    <x v="0"/>
    <x v="0"/>
    <x v="1"/>
    <x v="13"/>
    <x v="12"/>
    <n v="51074"/>
    <n v="51074"/>
  </r>
  <r>
    <x v="632"/>
    <x v="572"/>
    <x v="0"/>
    <x v="1"/>
    <x v="1"/>
    <x v="1"/>
    <x v="13"/>
    <x v="12"/>
    <n v="69889"/>
    <n v="69889"/>
  </r>
  <r>
    <x v="633"/>
    <x v="573"/>
    <x v="1"/>
    <x v="1"/>
    <x v="1"/>
    <x v="1"/>
    <x v="13"/>
    <x v="12"/>
    <n v="65247"/>
    <n v="65247"/>
  </r>
  <r>
    <x v="634"/>
    <x v="573"/>
    <x v="0"/>
    <x v="0"/>
    <x v="0"/>
    <x v="1"/>
    <x v="13"/>
    <x v="12"/>
    <n v="67722"/>
    <n v="67722"/>
  </r>
  <r>
    <x v="635"/>
    <x v="574"/>
    <x v="0"/>
    <x v="1"/>
    <x v="1"/>
    <x v="0"/>
    <x v="4"/>
    <x v="3"/>
    <n v="5941"/>
    <n v="5941"/>
  </r>
  <r>
    <x v="636"/>
    <x v="575"/>
    <x v="1"/>
    <x v="0"/>
    <x v="0"/>
    <x v="1"/>
    <x v="13"/>
    <x v="12"/>
    <n v="68417"/>
    <n v="68417"/>
  </r>
  <r>
    <x v="637"/>
    <x v="576"/>
    <x v="0"/>
    <x v="0"/>
    <x v="0"/>
    <x v="1"/>
    <x v="13"/>
    <x v="12"/>
    <n v="41975"/>
    <n v="41975"/>
  </r>
  <r>
    <x v="638"/>
    <x v="577"/>
    <x v="0"/>
    <x v="1"/>
    <x v="1"/>
    <x v="1"/>
    <x v="13"/>
    <x v="12"/>
    <n v="3100"/>
    <n v="3100"/>
  </r>
  <r>
    <x v="639"/>
    <x v="578"/>
    <x v="1"/>
    <x v="0"/>
    <x v="0"/>
    <x v="0"/>
    <x v="0"/>
    <x v="0"/>
    <n v="42315"/>
    <n v="42315"/>
  </r>
  <r>
    <x v="640"/>
    <x v="579"/>
    <x v="1"/>
    <x v="1"/>
    <x v="1"/>
    <x v="0"/>
    <x v="0"/>
    <x v="0"/>
    <n v="15247"/>
    <n v="15247"/>
  </r>
  <r>
    <x v="641"/>
    <x v="580"/>
    <x v="0"/>
    <x v="1"/>
    <x v="1"/>
    <x v="3"/>
    <x v="7"/>
    <x v="6"/>
    <n v="95379"/>
    <n v="95379"/>
  </r>
  <r>
    <x v="642"/>
    <x v="581"/>
    <x v="1"/>
    <x v="0"/>
    <x v="0"/>
    <x v="2"/>
    <x v="4"/>
    <x v="3"/>
    <n v="92525"/>
    <n v="92525"/>
  </r>
  <r>
    <x v="643"/>
    <x v="582"/>
    <x v="1"/>
    <x v="0"/>
    <x v="0"/>
    <x v="2"/>
    <x v="4"/>
    <x v="3"/>
    <n v="19689"/>
    <n v="19689"/>
  </r>
  <r>
    <x v="644"/>
    <x v="583"/>
    <x v="1"/>
    <x v="0"/>
    <x v="0"/>
    <x v="2"/>
    <x v="1"/>
    <x v="1"/>
    <n v="94544"/>
    <n v="94544"/>
  </r>
  <r>
    <x v="645"/>
    <x v="584"/>
    <x v="0"/>
    <x v="0"/>
    <x v="0"/>
    <x v="2"/>
    <x v="1"/>
    <x v="1"/>
    <n v="48838"/>
    <n v="48838"/>
  </r>
  <r>
    <x v="646"/>
    <x v="585"/>
    <x v="1"/>
    <x v="0"/>
    <x v="0"/>
    <x v="1"/>
    <x v="1"/>
    <x v="1"/>
    <n v="94390"/>
    <n v="94390"/>
  </r>
  <r>
    <x v="647"/>
    <x v="586"/>
    <x v="1"/>
    <x v="0"/>
    <x v="0"/>
    <x v="1"/>
    <x v="1"/>
    <x v="1"/>
    <n v="36198"/>
    <n v="36198"/>
  </r>
  <r>
    <x v="648"/>
    <x v="587"/>
    <x v="0"/>
    <x v="1"/>
    <x v="1"/>
    <x v="1"/>
    <x v="1"/>
    <x v="1"/>
    <n v="84258"/>
    <n v="84258"/>
  </r>
  <r>
    <x v="649"/>
    <x v="588"/>
    <x v="1"/>
    <x v="0"/>
    <x v="0"/>
    <x v="1"/>
    <x v="1"/>
    <x v="1"/>
    <n v="80594"/>
    <n v="80594"/>
  </r>
  <r>
    <x v="650"/>
    <x v="589"/>
    <x v="1"/>
    <x v="0"/>
    <x v="0"/>
    <x v="4"/>
    <x v="13"/>
    <x v="12"/>
    <n v="88876"/>
    <n v="88876"/>
  </r>
  <r>
    <x v="651"/>
    <x v="590"/>
    <x v="0"/>
    <x v="0"/>
    <x v="0"/>
    <x v="4"/>
    <x v="13"/>
    <x v="12"/>
    <n v="37268"/>
    <n v="37268"/>
  </r>
  <r>
    <x v="652"/>
    <x v="591"/>
    <x v="1"/>
    <x v="0"/>
    <x v="0"/>
    <x v="4"/>
    <x v="13"/>
    <x v="12"/>
    <n v="31190"/>
    <n v="31190"/>
  </r>
  <r>
    <x v="653"/>
    <x v="592"/>
    <x v="1"/>
    <x v="1"/>
    <x v="1"/>
    <x v="3"/>
    <x v="6"/>
    <x v="5"/>
    <n v="2538"/>
    <n v="2538"/>
  </r>
  <r>
    <x v="654"/>
    <x v="593"/>
    <x v="1"/>
    <x v="1"/>
    <x v="1"/>
    <x v="3"/>
    <x v="6"/>
    <x v="5"/>
    <n v="17383"/>
    <n v="17383"/>
  </r>
  <r>
    <x v="655"/>
    <x v="594"/>
    <x v="1"/>
    <x v="1"/>
    <x v="1"/>
    <x v="0"/>
    <x v="7"/>
    <x v="6"/>
    <n v="77813"/>
    <n v="77813"/>
  </r>
  <r>
    <x v="656"/>
    <x v="594"/>
    <x v="0"/>
    <x v="3"/>
    <x v="2"/>
    <x v="0"/>
    <x v="7"/>
    <x v="6"/>
    <n v="83932"/>
    <n v="83932"/>
  </r>
  <r>
    <x v="657"/>
    <x v="595"/>
    <x v="1"/>
    <x v="1"/>
    <x v="1"/>
    <x v="0"/>
    <x v="9"/>
    <x v="8"/>
    <n v="34639"/>
    <n v="34639"/>
  </r>
  <r>
    <x v="658"/>
    <x v="596"/>
    <x v="0"/>
    <x v="3"/>
    <x v="2"/>
    <x v="0"/>
    <x v="9"/>
    <x v="8"/>
    <n v="40933"/>
    <n v="40933"/>
  </r>
  <r>
    <x v="659"/>
    <x v="597"/>
    <x v="1"/>
    <x v="0"/>
    <x v="0"/>
    <x v="1"/>
    <x v="7"/>
    <x v="6"/>
    <n v="21508"/>
    <n v="21508"/>
  </r>
  <r>
    <x v="660"/>
    <x v="598"/>
    <x v="0"/>
    <x v="0"/>
    <x v="0"/>
    <x v="1"/>
    <x v="7"/>
    <x v="6"/>
    <n v="67181"/>
    <n v="67181"/>
  </r>
  <r>
    <x v="661"/>
    <x v="599"/>
    <x v="1"/>
    <x v="0"/>
    <x v="0"/>
    <x v="1"/>
    <x v="4"/>
    <x v="3"/>
    <n v="48518"/>
    <n v="48518"/>
  </r>
  <r>
    <x v="662"/>
    <x v="600"/>
    <x v="1"/>
    <x v="0"/>
    <x v="0"/>
    <x v="1"/>
    <x v="0"/>
    <x v="0"/>
    <n v="80717"/>
    <n v="80717"/>
  </r>
  <r>
    <x v="663"/>
    <x v="601"/>
    <x v="1"/>
    <x v="0"/>
    <x v="0"/>
    <x v="0"/>
    <x v="6"/>
    <x v="5"/>
    <n v="64125"/>
    <n v="64125"/>
  </r>
  <r>
    <x v="664"/>
    <x v="602"/>
    <x v="1"/>
    <x v="0"/>
    <x v="0"/>
    <x v="1"/>
    <x v="9"/>
    <x v="8"/>
    <n v="26122"/>
    <n v="26122"/>
  </r>
  <r>
    <x v="665"/>
    <x v="603"/>
    <x v="1"/>
    <x v="0"/>
    <x v="0"/>
    <x v="1"/>
    <x v="7"/>
    <x v="6"/>
    <n v="48322"/>
    <n v="48322"/>
  </r>
  <r>
    <x v="666"/>
    <x v="604"/>
    <x v="0"/>
    <x v="1"/>
    <x v="1"/>
    <x v="3"/>
    <x v="6"/>
    <x v="5"/>
    <n v="38478"/>
    <n v="38478"/>
  </r>
  <r>
    <x v="667"/>
    <x v="604"/>
    <x v="0"/>
    <x v="1"/>
    <x v="1"/>
    <x v="3"/>
    <x v="6"/>
    <x v="5"/>
    <n v="63538"/>
    <n v="63538"/>
  </r>
  <r>
    <x v="668"/>
    <x v="605"/>
    <x v="0"/>
    <x v="0"/>
    <x v="0"/>
    <x v="1"/>
    <x v="13"/>
    <x v="12"/>
    <n v="89383"/>
    <n v="89383"/>
  </r>
  <r>
    <x v="669"/>
    <x v="606"/>
    <x v="1"/>
    <x v="0"/>
    <x v="0"/>
    <x v="2"/>
    <x v="13"/>
    <x v="12"/>
    <n v="39401"/>
    <n v="39401"/>
  </r>
  <r>
    <x v="670"/>
    <x v="607"/>
    <x v="1"/>
    <x v="0"/>
    <x v="0"/>
    <x v="1"/>
    <x v="12"/>
    <x v="11"/>
    <n v="44749"/>
    <n v="44749"/>
  </r>
  <r>
    <x v="671"/>
    <x v="608"/>
    <x v="1"/>
    <x v="1"/>
    <x v="1"/>
    <x v="1"/>
    <x v="12"/>
    <x v="11"/>
    <n v="85011"/>
    <n v="85011"/>
  </r>
  <r>
    <x v="672"/>
    <x v="609"/>
    <x v="1"/>
    <x v="1"/>
    <x v="1"/>
    <x v="1"/>
    <x v="12"/>
    <x v="11"/>
    <n v="26029"/>
    <n v="26029"/>
  </r>
  <r>
    <x v="673"/>
    <x v="610"/>
    <x v="1"/>
    <x v="0"/>
    <x v="0"/>
    <x v="1"/>
    <x v="13"/>
    <x v="12"/>
    <n v="74420"/>
    <n v="74420"/>
  </r>
  <r>
    <x v="674"/>
    <x v="611"/>
    <x v="1"/>
    <x v="0"/>
    <x v="0"/>
    <x v="2"/>
    <x v="1"/>
    <x v="1"/>
    <n v="58107"/>
    <n v="58107"/>
  </r>
  <r>
    <x v="675"/>
    <x v="612"/>
    <x v="1"/>
    <x v="0"/>
    <x v="0"/>
    <x v="2"/>
    <x v="1"/>
    <x v="1"/>
    <n v="45147"/>
    <n v="45147"/>
  </r>
  <r>
    <x v="676"/>
    <x v="612"/>
    <x v="0"/>
    <x v="0"/>
    <x v="0"/>
    <x v="2"/>
    <x v="1"/>
    <x v="1"/>
    <n v="12052"/>
    <n v="12052"/>
  </r>
  <r>
    <x v="677"/>
    <x v="613"/>
    <x v="0"/>
    <x v="0"/>
    <x v="0"/>
    <x v="2"/>
    <x v="1"/>
    <x v="1"/>
    <n v="64474"/>
    <n v="64474"/>
  </r>
  <r>
    <x v="678"/>
    <x v="614"/>
    <x v="1"/>
    <x v="0"/>
    <x v="0"/>
    <x v="2"/>
    <x v="1"/>
    <x v="1"/>
    <n v="57156"/>
    <n v="57156"/>
  </r>
  <r>
    <x v="679"/>
    <x v="615"/>
    <x v="1"/>
    <x v="0"/>
    <x v="0"/>
    <x v="5"/>
    <x v="6"/>
    <x v="5"/>
    <n v="74883"/>
    <n v="74883"/>
  </r>
  <r>
    <x v="680"/>
    <x v="616"/>
    <x v="0"/>
    <x v="0"/>
    <x v="0"/>
    <x v="5"/>
    <x v="6"/>
    <x v="5"/>
    <n v="68010"/>
    <n v="68010"/>
  </r>
  <r>
    <x v="681"/>
    <x v="617"/>
    <x v="1"/>
    <x v="1"/>
    <x v="1"/>
    <x v="3"/>
    <x v="7"/>
    <x v="6"/>
    <n v="54286"/>
    <n v="54286"/>
  </r>
  <r>
    <x v="682"/>
    <x v="618"/>
    <x v="1"/>
    <x v="1"/>
    <x v="1"/>
    <x v="3"/>
    <x v="7"/>
    <x v="6"/>
    <n v="65095"/>
    <n v="65095"/>
  </r>
  <r>
    <x v="683"/>
    <x v="619"/>
    <x v="0"/>
    <x v="1"/>
    <x v="1"/>
    <x v="3"/>
    <x v="7"/>
    <x v="6"/>
    <n v="69499"/>
    <n v="69499"/>
  </r>
  <r>
    <x v="684"/>
    <x v="619"/>
    <x v="1"/>
    <x v="1"/>
    <x v="1"/>
    <x v="3"/>
    <x v="7"/>
    <x v="6"/>
    <n v="43130"/>
    <n v="43130"/>
  </r>
  <r>
    <x v="685"/>
    <x v="620"/>
    <x v="0"/>
    <x v="1"/>
    <x v="1"/>
    <x v="3"/>
    <x v="7"/>
    <x v="6"/>
    <n v="90370"/>
    <n v="90370"/>
  </r>
  <r>
    <x v="686"/>
    <x v="620"/>
    <x v="0"/>
    <x v="1"/>
    <x v="1"/>
    <x v="3"/>
    <x v="7"/>
    <x v="6"/>
    <n v="98926"/>
    <n v="98926"/>
  </r>
  <r>
    <x v="687"/>
    <x v="621"/>
    <x v="1"/>
    <x v="0"/>
    <x v="0"/>
    <x v="0"/>
    <x v="13"/>
    <x v="12"/>
    <n v="37807"/>
    <n v="37807"/>
  </r>
  <r>
    <x v="688"/>
    <x v="622"/>
    <x v="1"/>
    <x v="1"/>
    <x v="1"/>
    <x v="0"/>
    <x v="13"/>
    <x v="12"/>
    <n v="87684"/>
    <n v="87684"/>
  </r>
  <r>
    <x v="689"/>
    <x v="623"/>
    <x v="1"/>
    <x v="1"/>
    <x v="1"/>
    <x v="0"/>
    <x v="9"/>
    <x v="8"/>
    <n v="68181"/>
    <n v="68181"/>
  </r>
  <r>
    <x v="690"/>
    <x v="623"/>
    <x v="1"/>
    <x v="0"/>
    <x v="0"/>
    <x v="0"/>
    <x v="9"/>
    <x v="8"/>
    <n v="13220"/>
    <n v="13220"/>
  </r>
  <r>
    <x v="691"/>
    <x v="624"/>
    <x v="0"/>
    <x v="1"/>
    <x v="1"/>
    <x v="0"/>
    <x v="9"/>
    <x v="8"/>
    <n v="95184"/>
    <n v="95184"/>
  </r>
  <r>
    <x v="692"/>
    <x v="625"/>
    <x v="0"/>
    <x v="0"/>
    <x v="0"/>
    <x v="0"/>
    <x v="9"/>
    <x v="8"/>
    <n v="77286"/>
    <n v="77286"/>
  </r>
  <r>
    <x v="693"/>
    <x v="626"/>
    <x v="1"/>
    <x v="0"/>
    <x v="0"/>
    <x v="0"/>
    <x v="7"/>
    <x v="6"/>
    <n v="92717"/>
    <n v="92717"/>
  </r>
  <r>
    <x v="694"/>
    <x v="627"/>
    <x v="1"/>
    <x v="0"/>
    <x v="0"/>
    <x v="0"/>
    <x v="6"/>
    <x v="5"/>
    <n v="80398"/>
    <n v="80398"/>
  </r>
  <r>
    <x v="695"/>
    <x v="628"/>
    <x v="1"/>
    <x v="0"/>
    <x v="0"/>
    <x v="2"/>
    <x v="12"/>
    <x v="11"/>
    <n v="4382"/>
    <n v="4382"/>
  </r>
  <r>
    <x v="696"/>
    <x v="629"/>
    <x v="1"/>
    <x v="0"/>
    <x v="0"/>
    <x v="2"/>
    <x v="12"/>
    <x v="11"/>
    <n v="29961"/>
    <n v="29961"/>
  </r>
  <r>
    <x v="697"/>
    <x v="630"/>
    <x v="0"/>
    <x v="0"/>
    <x v="0"/>
    <x v="2"/>
    <x v="12"/>
    <x v="11"/>
    <n v="75766"/>
    <n v="75766"/>
  </r>
  <r>
    <x v="698"/>
    <x v="631"/>
    <x v="0"/>
    <x v="1"/>
    <x v="1"/>
    <x v="2"/>
    <x v="12"/>
    <x v="11"/>
    <n v="65964"/>
    <n v="65964"/>
  </r>
  <r>
    <x v="699"/>
    <x v="631"/>
    <x v="0"/>
    <x v="0"/>
    <x v="0"/>
    <x v="2"/>
    <x v="12"/>
    <x v="11"/>
    <n v="16447"/>
    <n v="16447"/>
  </r>
  <r>
    <x v="700"/>
    <x v="632"/>
    <x v="0"/>
    <x v="0"/>
    <x v="0"/>
    <x v="2"/>
    <x v="12"/>
    <x v="11"/>
    <n v="23381"/>
    <n v="23381"/>
  </r>
  <r>
    <x v="701"/>
    <x v="633"/>
    <x v="0"/>
    <x v="0"/>
    <x v="0"/>
    <x v="0"/>
    <x v="12"/>
    <x v="11"/>
    <n v="8866"/>
    <n v="8866"/>
  </r>
  <r>
    <x v="702"/>
    <x v="634"/>
    <x v="0"/>
    <x v="0"/>
    <x v="0"/>
    <x v="0"/>
    <x v="1"/>
    <x v="1"/>
    <n v="29887"/>
    <n v="29887"/>
  </r>
  <r>
    <x v="703"/>
    <x v="635"/>
    <x v="1"/>
    <x v="1"/>
    <x v="1"/>
    <x v="0"/>
    <x v="1"/>
    <x v="1"/>
    <n v="40574"/>
    <n v="40574"/>
  </r>
  <r>
    <x v="704"/>
    <x v="636"/>
    <x v="1"/>
    <x v="1"/>
    <x v="1"/>
    <x v="1"/>
    <x v="9"/>
    <x v="8"/>
    <n v="13852"/>
    <n v="13852"/>
  </r>
  <r>
    <x v="705"/>
    <x v="637"/>
    <x v="0"/>
    <x v="1"/>
    <x v="1"/>
    <x v="1"/>
    <x v="9"/>
    <x v="8"/>
    <n v="24948"/>
    <n v="24948"/>
  </r>
  <r>
    <x v="706"/>
    <x v="638"/>
    <x v="0"/>
    <x v="0"/>
    <x v="0"/>
    <x v="1"/>
    <x v="9"/>
    <x v="8"/>
    <n v="51911"/>
    <n v="51911"/>
  </r>
  <r>
    <x v="707"/>
    <x v="639"/>
    <x v="1"/>
    <x v="0"/>
    <x v="0"/>
    <x v="1"/>
    <x v="4"/>
    <x v="3"/>
    <n v="24761"/>
    <n v="24761"/>
  </r>
  <r>
    <x v="708"/>
    <x v="640"/>
    <x v="0"/>
    <x v="1"/>
    <x v="1"/>
    <x v="1"/>
    <x v="12"/>
    <x v="11"/>
    <n v="35013"/>
    <n v="35013"/>
  </r>
  <r>
    <x v="709"/>
    <x v="641"/>
    <x v="1"/>
    <x v="0"/>
    <x v="0"/>
    <x v="1"/>
    <x v="12"/>
    <x v="11"/>
    <n v="64003"/>
    <n v="64003"/>
  </r>
  <r>
    <x v="710"/>
    <x v="641"/>
    <x v="1"/>
    <x v="1"/>
    <x v="1"/>
    <x v="1"/>
    <x v="12"/>
    <x v="11"/>
    <n v="36712"/>
    <n v="36712"/>
  </r>
  <r>
    <x v="711"/>
    <x v="635"/>
    <x v="1"/>
    <x v="0"/>
    <x v="0"/>
    <x v="1"/>
    <x v="9"/>
    <x v="8"/>
    <n v="32711"/>
    <n v="32711"/>
  </r>
  <r>
    <x v="712"/>
    <x v="642"/>
    <x v="0"/>
    <x v="1"/>
    <x v="1"/>
    <x v="1"/>
    <x v="6"/>
    <x v="5"/>
    <n v="45758"/>
    <n v="45758"/>
  </r>
  <r>
    <x v="713"/>
    <x v="643"/>
    <x v="0"/>
    <x v="0"/>
    <x v="0"/>
    <x v="1"/>
    <x v="6"/>
    <x v="5"/>
    <n v="31132"/>
    <n v="31132"/>
  </r>
  <r>
    <x v="714"/>
    <x v="644"/>
    <x v="0"/>
    <x v="0"/>
    <x v="0"/>
    <x v="1"/>
    <x v="4"/>
    <x v="3"/>
    <n v="46627"/>
    <n v="46627"/>
  </r>
  <r>
    <x v="715"/>
    <x v="645"/>
    <x v="1"/>
    <x v="1"/>
    <x v="1"/>
    <x v="1"/>
    <x v="4"/>
    <x v="3"/>
    <n v="73315"/>
    <n v="73315"/>
  </r>
  <r>
    <x v="716"/>
    <x v="646"/>
    <x v="1"/>
    <x v="1"/>
    <x v="1"/>
    <x v="3"/>
    <x v="9"/>
    <x v="8"/>
    <n v="56805"/>
    <n v="56805"/>
  </r>
  <r>
    <x v="717"/>
    <x v="647"/>
    <x v="1"/>
    <x v="0"/>
    <x v="0"/>
    <x v="6"/>
    <x v="0"/>
    <x v="0"/>
    <n v="45662"/>
    <n v="45662"/>
  </r>
  <r>
    <x v="718"/>
    <x v="648"/>
    <x v="0"/>
    <x v="1"/>
    <x v="1"/>
    <x v="1"/>
    <x v="1"/>
    <x v="1"/>
    <n v="1740"/>
    <n v="1740"/>
  </r>
  <r>
    <x v="719"/>
    <x v="649"/>
    <x v="0"/>
    <x v="0"/>
    <x v="0"/>
    <x v="0"/>
    <x v="6"/>
    <x v="5"/>
    <n v="95033"/>
    <n v="95033"/>
  </r>
  <r>
    <x v="720"/>
    <x v="650"/>
    <x v="1"/>
    <x v="0"/>
    <x v="0"/>
    <x v="1"/>
    <x v="13"/>
    <x v="12"/>
    <n v="79285"/>
    <n v="79285"/>
  </r>
  <r>
    <x v="721"/>
    <x v="651"/>
    <x v="0"/>
    <x v="0"/>
    <x v="0"/>
    <x v="0"/>
    <x v="4"/>
    <x v="3"/>
    <n v="3336"/>
    <n v="3336"/>
  </r>
  <r>
    <x v="722"/>
    <x v="652"/>
    <x v="0"/>
    <x v="1"/>
    <x v="1"/>
    <x v="0"/>
    <x v="4"/>
    <x v="3"/>
    <n v="22962"/>
    <n v="22962"/>
  </r>
  <r>
    <x v="723"/>
    <x v="653"/>
    <x v="0"/>
    <x v="1"/>
    <x v="1"/>
    <x v="1"/>
    <x v="1"/>
    <x v="1"/>
    <n v="45686"/>
    <n v="45686"/>
  </r>
  <r>
    <x v="724"/>
    <x v="654"/>
    <x v="1"/>
    <x v="0"/>
    <x v="0"/>
    <x v="0"/>
    <x v="13"/>
    <x v="12"/>
    <n v="39438"/>
    <n v="39438"/>
  </r>
  <r>
    <x v="725"/>
    <x v="655"/>
    <x v="1"/>
    <x v="0"/>
    <x v="0"/>
    <x v="0"/>
    <x v="9"/>
    <x v="8"/>
    <n v="30878"/>
    <n v="30878"/>
  </r>
  <r>
    <x v="726"/>
    <x v="656"/>
    <x v="1"/>
    <x v="1"/>
    <x v="1"/>
    <x v="0"/>
    <x v="9"/>
    <x v="8"/>
    <n v="81586"/>
    <n v="81586"/>
  </r>
  <r>
    <x v="727"/>
    <x v="657"/>
    <x v="1"/>
    <x v="1"/>
    <x v="1"/>
    <x v="7"/>
    <x v="9"/>
    <x v="8"/>
    <n v="75800"/>
    <n v="75800"/>
  </r>
  <r>
    <x v="728"/>
    <x v="658"/>
    <x v="0"/>
    <x v="0"/>
    <x v="0"/>
    <x v="1"/>
    <x v="13"/>
    <x v="12"/>
    <n v="4714"/>
    <n v="4714"/>
  </r>
  <r>
    <x v="729"/>
    <x v="659"/>
    <x v="1"/>
    <x v="0"/>
    <x v="0"/>
    <x v="1"/>
    <x v="4"/>
    <x v="3"/>
    <n v="38130"/>
    <n v="38130"/>
  </r>
  <r>
    <x v="730"/>
    <x v="660"/>
    <x v="1"/>
    <x v="0"/>
    <x v="0"/>
    <x v="1"/>
    <x v="4"/>
    <x v="3"/>
    <n v="4283"/>
    <n v="4283"/>
  </r>
  <r>
    <x v="731"/>
    <x v="661"/>
    <x v="1"/>
    <x v="0"/>
    <x v="0"/>
    <x v="1"/>
    <x v="4"/>
    <x v="3"/>
    <n v="1456"/>
    <n v="1456"/>
  </r>
  <r>
    <x v="732"/>
    <x v="662"/>
    <x v="0"/>
    <x v="0"/>
    <x v="0"/>
    <x v="1"/>
    <x v="13"/>
    <x v="12"/>
    <n v="24170"/>
    <n v="24170"/>
  </r>
  <r>
    <x v="733"/>
    <x v="663"/>
    <x v="1"/>
    <x v="0"/>
    <x v="0"/>
    <x v="0"/>
    <x v="7"/>
    <x v="6"/>
    <n v="48215"/>
    <n v="48215"/>
  </r>
  <r>
    <x v="734"/>
    <x v="664"/>
    <x v="1"/>
    <x v="0"/>
    <x v="0"/>
    <x v="1"/>
    <x v="9"/>
    <x v="8"/>
    <n v="13400"/>
    <n v="13400"/>
  </r>
  <r>
    <x v="735"/>
    <x v="665"/>
    <x v="0"/>
    <x v="0"/>
    <x v="0"/>
    <x v="0"/>
    <x v="13"/>
    <x v="12"/>
    <n v="43799"/>
    <n v="43799"/>
  </r>
  <r>
    <x v="736"/>
    <x v="666"/>
    <x v="1"/>
    <x v="0"/>
    <x v="0"/>
    <x v="0"/>
    <x v="13"/>
    <x v="12"/>
    <n v="2274"/>
    <n v="2274"/>
  </r>
  <r>
    <x v="737"/>
    <x v="667"/>
    <x v="1"/>
    <x v="0"/>
    <x v="0"/>
    <x v="0"/>
    <x v="1"/>
    <x v="1"/>
    <n v="30063"/>
    <n v="30063"/>
  </r>
  <r>
    <x v="738"/>
    <x v="667"/>
    <x v="1"/>
    <x v="0"/>
    <x v="0"/>
    <x v="0"/>
    <x v="1"/>
    <x v="1"/>
    <n v="55388"/>
    <n v="55388"/>
  </r>
  <r>
    <x v="739"/>
    <x v="668"/>
    <x v="1"/>
    <x v="0"/>
    <x v="0"/>
    <x v="6"/>
    <x v="13"/>
    <x v="12"/>
    <n v="28540"/>
    <n v="28540"/>
  </r>
  <r>
    <x v="740"/>
    <x v="669"/>
    <x v="1"/>
    <x v="0"/>
    <x v="0"/>
    <x v="1"/>
    <x v="13"/>
    <x v="12"/>
    <n v="78860"/>
    <n v="78860"/>
  </r>
  <r>
    <x v="741"/>
    <x v="670"/>
    <x v="1"/>
    <x v="1"/>
    <x v="1"/>
    <x v="1"/>
    <x v="13"/>
    <x v="12"/>
    <n v="15652"/>
    <n v="15652"/>
  </r>
  <r>
    <x v="742"/>
    <x v="671"/>
    <x v="1"/>
    <x v="1"/>
    <x v="1"/>
    <x v="1"/>
    <x v="13"/>
    <x v="12"/>
    <n v="50995"/>
    <n v="50995"/>
  </r>
  <r>
    <x v="743"/>
    <x v="672"/>
    <x v="0"/>
    <x v="1"/>
    <x v="1"/>
    <x v="1"/>
    <x v="13"/>
    <x v="12"/>
    <n v="87960"/>
    <n v="87960"/>
  </r>
  <r>
    <x v="744"/>
    <x v="673"/>
    <x v="1"/>
    <x v="0"/>
    <x v="0"/>
    <x v="0"/>
    <x v="12"/>
    <x v="11"/>
    <n v="49625"/>
    <n v="49625"/>
  </r>
  <r>
    <x v="745"/>
    <x v="674"/>
    <x v="0"/>
    <x v="1"/>
    <x v="1"/>
    <x v="0"/>
    <x v="13"/>
    <x v="12"/>
    <n v="86329"/>
    <n v="86329"/>
  </r>
  <r>
    <x v="746"/>
    <x v="675"/>
    <x v="1"/>
    <x v="0"/>
    <x v="0"/>
    <x v="0"/>
    <x v="13"/>
    <x v="12"/>
    <n v="3372"/>
    <n v="3372"/>
  </r>
  <r>
    <x v="747"/>
    <x v="676"/>
    <x v="0"/>
    <x v="0"/>
    <x v="0"/>
    <x v="0"/>
    <x v="13"/>
    <x v="12"/>
    <n v="94873"/>
    <n v="94873"/>
  </r>
  <r>
    <x v="748"/>
    <x v="677"/>
    <x v="0"/>
    <x v="0"/>
    <x v="0"/>
    <x v="1"/>
    <x v="13"/>
    <x v="12"/>
    <n v="36363"/>
    <n v="36363"/>
  </r>
  <r>
    <x v="749"/>
    <x v="678"/>
    <x v="1"/>
    <x v="0"/>
    <x v="0"/>
    <x v="1"/>
    <x v="13"/>
    <x v="12"/>
    <n v="5406"/>
    <n v="5406"/>
  </r>
  <r>
    <x v="750"/>
    <x v="679"/>
    <x v="0"/>
    <x v="1"/>
    <x v="1"/>
    <x v="1"/>
    <x v="13"/>
    <x v="12"/>
    <n v="7875"/>
    <n v="7875"/>
  </r>
  <r>
    <x v="751"/>
    <x v="677"/>
    <x v="0"/>
    <x v="1"/>
    <x v="1"/>
    <x v="1"/>
    <x v="13"/>
    <x v="12"/>
    <n v="12153"/>
    <n v="12153"/>
  </r>
  <r>
    <x v="752"/>
    <x v="680"/>
    <x v="1"/>
    <x v="0"/>
    <x v="0"/>
    <x v="1"/>
    <x v="13"/>
    <x v="12"/>
    <n v="21262"/>
    <n v="21262"/>
  </r>
  <r>
    <x v="753"/>
    <x v="681"/>
    <x v="1"/>
    <x v="0"/>
    <x v="0"/>
    <x v="1"/>
    <x v="13"/>
    <x v="12"/>
    <n v="25711"/>
    <n v="25711"/>
  </r>
  <r>
    <x v="754"/>
    <x v="682"/>
    <x v="1"/>
    <x v="0"/>
    <x v="0"/>
    <x v="1"/>
    <x v="6"/>
    <x v="5"/>
    <n v="74935"/>
    <n v="74935"/>
  </r>
  <r>
    <x v="755"/>
    <x v="683"/>
    <x v="1"/>
    <x v="0"/>
    <x v="0"/>
    <x v="4"/>
    <x v="13"/>
    <x v="12"/>
    <n v="13023"/>
    <n v="13023"/>
  </r>
  <r>
    <x v="756"/>
    <x v="684"/>
    <x v="0"/>
    <x v="0"/>
    <x v="0"/>
    <x v="5"/>
    <x v="12"/>
    <x v="11"/>
    <n v="24135"/>
    <n v="24135"/>
  </r>
  <r>
    <x v="757"/>
    <x v="685"/>
    <x v="1"/>
    <x v="0"/>
    <x v="0"/>
    <x v="0"/>
    <x v="0"/>
    <x v="0"/>
    <n v="1035"/>
    <n v="1035"/>
  </r>
  <r>
    <x v="758"/>
    <x v="686"/>
    <x v="1"/>
    <x v="0"/>
    <x v="0"/>
    <x v="1"/>
    <x v="13"/>
    <x v="12"/>
    <n v="75650"/>
    <n v="75650"/>
  </r>
  <r>
    <x v="759"/>
    <x v="687"/>
    <x v="1"/>
    <x v="0"/>
    <x v="0"/>
    <x v="2"/>
    <x v="4"/>
    <x v="3"/>
    <n v="59757"/>
    <n v="59757"/>
  </r>
  <r>
    <x v="760"/>
    <x v="688"/>
    <x v="1"/>
    <x v="0"/>
    <x v="0"/>
    <x v="1"/>
    <x v="1"/>
    <x v="1"/>
    <n v="18423"/>
    <n v="18423"/>
  </r>
  <r>
    <x v="761"/>
    <x v="689"/>
    <x v="1"/>
    <x v="0"/>
    <x v="0"/>
    <x v="1"/>
    <x v="1"/>
    <x v="1"/>
    <n v="16341"/>
    <n v="16341"/>
  </r>
  <r>
    <x v="762"/>
    <x v="690"/>
    <x v="1"/>
    <x v="1"/>
    <x v="1"/>
    <x v="0"/>
    <x v="7"/>
    <x v="6"/>
    <n v="98706"/>
    <n v="98706"/>
  </r>
  <r>
    <x v="763"/>
    <x v="691"/>
    <x v="1"/>
    <x v="0"/>
    <x v="0"/>
    <x v="1"/>
    <x v="13"/>
    <x v="12"/>
    <n v="92530"/>
    <n v="92530"/>
  </r>
  <r>
    <x v="764"/>
    <x v="692"/>
    <x v="0"/>
    <x v="0"/>
    <x v="0"/>
    <x v="8"/>
    <x v="7"/>
    <x v="6"/>
    <n v="98195"/>
    <n v="98195"/>
  </r>
  <r>
    <x v="765"/>
    <x v="693"/>
    <x v="1"/>
    <x v="1"/>
    <x v="1"/>
    <x v="1"/>
    <x v="12"/>
    <x v="11"/>
    <n v="94482"/>
    <n v="94482"/>
  </r>
  <r>
    <x v="766"/>
    <x v="694"/>
    <x v="1"/>
    <x v="1"/>
    <x v="1"/>
    <x v="3"/>
    <x v="13"/>
    <x v="12"/>
    <n v="27497"/>
    <n v="27497"/>
  </r>
  <r>
    <x v="767"/>
    <x v="695"/>
    <x v="0"/>
    <x v="1"/>
    <x v="1"/>
    <x v="3"/>
    <x v="13"/>
    <x v="12"/>
    <n v="23885"/>
    <n v="23885"/>
  </r>
  <r>
    <x v="768"/>
    <x v="696"/>
    <x v="0"/>
    <x v="1"/>
    <x v="1"/>
    <x v="3"/>
    <x v="13"/>
    <x v="12"/>
    <n v="51426"/>
    <n v="51426"/>
  </r>
  <r>
    <x v="769"/>
    <x v="697"/>
    <x v="1"/>
    <x v="0"/>
    <x v="0"/>
    <x v="1"/>
    <x v="12"/>
    <x v="11"/>
    <n v="54903"/>
    <n v="54903"/>
  </r>
  <r>
    <x v="770"/>
    <x v="698"/>
    <x v="1"/>
    <x v="0"/>
    <x v="0"/>
    <x v="2"/>
    <x v="12"/>
    <x v="11"/>
    <n v="6975"/>
    <n v="6975"/>
  </r>
  <r>
    <x v="771"/>
    <x v="698"/>
    <x v="1"/>
    <x v="0"/>
    <x v="0"/>
    <x v="2"/>
    <x v="12"/>
    <x v="11"/>
    <n v="16826"/>
    <n v="16826"/>
  </r>
  <r>
    <x v="772"/>
    <x v="573"/>
    <x v="0"/>
    <x v="1"/>
    <x v="1"/>
    <x v="1"/>
    <x v="4"/>
    <x v="3"/>
    <n v="5210"/>
    <n v="5210"/>
  </r>
  <r>
    <x v="773"/>
    <x v="699"/>
    <x v="1"/>
    <x v="0"/>
    <x v="0"/>
    <x v="0"/>
    <x v="1"/>
    <x v="1"/>
    <n v="3285"/>
    <n v="3285"/>
  </r>
  <r>
    <x v="774"/>
    <x v="700"/>
    <x v="0"/>
    <x v="0"/>
    <x v="0"/>
    <x v="0"/>
    <x v="4"/>
    <x v="3"/>
    <n v="90267"/>
    <n v="90267"/>
  </r>
  <r>
    <x v="775"/>
    <x v="701"/>
    <x v="1"/>
    <x v="0"/>
    <x v="0"/>
    <x v="1"/>
    <x v="4"/>
    <x v="3"/>
    <n v="28135"/>
    <n v="28135"/>
  </r>
  <r>
    <x v="776"/>
    <x v="702"/>
    <x v="0"/>
    <x v="1"/>
    <x v="1"/>
    <x v="1"/>
    <x v="1"/>
    <x v="1"/>
    <n v="12822"/>
    <n v="12822"/>
  </r>
  <r>
    <x v="777"/>
    <x v="703"/>
    <x v="1"/>
    <x v="0"/>
    <x v="0"/>
    <x v="0"/>
    <x v="1"/>
    <x v="1"/>
    <n v="78567"/>
    <n v="78567"/>
  </r>
  <r>
    <x v="778"/>
    <x v="704"/>
    <x v="1"/>
    <x v="0"/>
    <x v="0"/>
    <x v="2"/>
    <x v="1"/>
    <x v="1"/>
    <n v="32517"/>
    <n v="32517"/>
  </r>
  <r>
    <x v="779"/>
    <x v="705"/>
    <x v="1"/>
    <x v="0"/>
    <x v="0"/>
    <x v="2"/>
    <x v="1"/>
    <x v="1"/>
    <n v="60926"/>
    <n v="60926"/>
  </r>
  <r>
    <x v="780"/>
    <x v="706"/>
    <x v="1"/>
    <x v="0"/>
    <x v="0"/>
    <x v="2"/>
    <x v="1"/>
    <x v="1"/>
    <n v="17641"/>
    <n v="17641"/>
  </r>
  <r>
    <x v="781"/>
    <x v="707"/>
    <x v="1"/>
    <x v="0"/>
    <x v="0"/>
    <x v="4"/>
    <x v="13"/>
    <x v="12"/>
    <n v="97083"/>
    <n v="97083"/>
  </r>
  <r>
    <x v="782"/>
    <x v="708"/>
    <x v="1"/>
    <x v="0"/>
    <x v="0"/>
    <x v="4"/>
    <x v="13"/>
    <x v="12"/>
    <n v="48169"/>
    <n v="48169"/>
  </r>
  <r>
    <x v="783"/>
    <x v="709"/>
    <x v="0"/>
    <x v="0"/>
    <x v="0"/>
    <x v="4"/>
    <x v="13"/>
    <x v="12"/>
    <n v="25144"/>
    <n v="25144"/>
  </r>
  <r>
    <x v="784"/>
    <x v="710"/>
    <x v="1"/>
    <x v="0"/>
    <x v="0"/>
    <x v="1"/>
    <x v="9"/>
    <x v="8"/>
    <n v="10960"/>
    <n v="10960"/>
  </r>
  <r>
    <x v="785"/>
    <x v="711"/>
    <x v="1"/>
    <x v="0"/>
    <x v="0"/>
    <x v="0"/>
    <x v="1"/>
    <x v="1"/>
    <n v="25686"/>
    <n v="25686"/>
  </r>
  <r>
    <x v="786"/>
    <x v="711"/>
    <x v="1"/>
    <x v="0"/>
    <x v="0"/>
    <x v="0"/>
    <x v="1"/>
    <x v="1"/>
    <n v="7099"/>
    <n v="7099"/>
  </r>
  <r>
    <x v="787"/>
    <x v="712"/>
    <x v="0"/>
    <x v="1"/>
    <x v="1"/>
    <x v="0"/>
    <x v="9"/>
    <x v="8"/>
    <n v="52130"/>
    <n v="52130"/>
  </r>
  <r>
    <x v="788"/>
    <x v="713"/>
    <x v="1"/>
    <x v="0"/>
    <x v="0"/>
    <x v="6"/>
    <x v="4"/>
    <x v="3"/>
    <n v="42009"/>
    <n v="42009"/>
  </r>
  <r>
    <x v="789"/>
    <x v="714"/>
    <x v="1"/>
    <x v="1"/>
    <x v="1"/>
    <x v="2"/>
    <x v="6"/>
    <x v="5"/>
    <n v="57891"/>
    <n v="57891"/>
  </r>
  <r>
    <x v="790"/>
    <x v="715"/>
    <x v="1"/>
    <x v="0"/>
    <x v="0"/>
    <x v="6"/>
    <x v="4"/>
    <x v="3"/>
    <n v="51578"/>
    <n v="51578"/>
  </r>
  <r>
    <x v="791"/>
    <x v="716"/>
    <x v="1"/>
    <x v="0"/>
    <x v="0"/>
    <x v="1"/>
    <x v="4"/>
    <x v="3"/>
    <n v="42741"/>
    <n v="42741"/>
  </r>
  <r>
    <x v="792"/>
    <x v="716"/>
    <x v="0"/>
    <x v="0"/>
    <x v="0"/>
    <x v="1"/>
    <x v="4"/>
    <x v="3"/>
    <n v="66589"/>
    <n v="66589"/>
  </r>
  <r>
    <x v="793"/>
    <x v="717"/>
    <x v="0"/>
    <x v="0"/>
    <x v="0"/>
    <x v="1"/>
    <x v="4"/>
    <x v="3"/>
    <n v="81960"/>
    <n v="81960"/>
  </r>
  <r>
    <x v="794"/>
    <x v="718"/>
    <x v="0"/>
    <x v="0"/>
    <x v="0"/>
    <x v="6"/>
    <x v="13"/>
    <x v="12"/>
    <n v="43214"/>
    <n v="43214"/>
  </r>
  <r>
    <x v="795"/>
    <x v="719"/>
    <x v="1"/>
    <x v="0"/>
    <x v="0"/>
    <x v="6"/>
    <x v="13"/>
    <x v="12"/>
    <n v="32078"/>
    <n v="32078"/>
  </r>
  <r>
    <x v="796"/>
    <x v="720"/>
    <x v="0"/>
    <x v="0"/>
    <x v="0"/>
    <x v="0"/>
    <x v="7"/>
    <x v="6"/>
    <n v="42114"/>
    <n v="42114"/>
  </r>
  <r>
    <x v="797"/>
    <x v="721"/>
    <x v="1"/>
    <x v="0"/>
    <x v="0"/>
    <x v="0"/>
    <x v="7"/>
    <x v="6"/>
    <n v="19440"/>
    <n v="19440"/>
  </r>
  <r>
    <x v="798"/>
    <x v="722"/>
    <x v="1"/>
    <x v="1"/>
    <x v="1"/>
    <x v="0"/>
    <x v="7"/>
    <x v="6"/>
    <n v="66602"/>
    <n v="66602"/>
  </r>
  <r>
    <x v="799"/>
    <x v="723"/>
    <x v="0"/>
    <x v="0"/>
    <x v="0"/>
    <x v="6"/>
    <x v="12"/>
    <x v="11"/>
    <n v="91208"/>
    <n v="91208"/>
  </r>
  <r>
    <x v="800"/>
    <x v="723"/>
    <x v="1"/>
    <x v="0"/>
    <x v="0"/>
    <x v="6"/>
    <x v="12"/>
    <x v="11"/>
    <n v="51895"/>
    <n v="51895"/>
  </r>
  <r>
    <x v="801"/>
    <x v="724"/>
    <x v="1"/>
    <x v="0"/>
    <x v="0"/>
    <x v="1"/>
    <x v="13"/>
    <x v="12"/>
    <n v="8175"/>
    <n v="8175"/>
  </r>
  <r>
    <x v="802"/>
    <x v="725"/>
    <x v="1"/>
    <x v="0"/>
    <x v="0"/>
    <x v="1"/>
    <x v="13"/>
    <x v="12"/>
    <n v="12363"/>
    <n v="12363"/>
  </r>
  <r>
    <x v="803"/>
    <x v="725"/>
    <x v="1"/>
    <x v="0"/>
    <x v="0"/>
    <x v="1"/>
    <x v="13"/>
    <x v="12"/>
    <n v="65858"/>
    <n v="65858"/>
  </r>
  <r>
    <x v="804"/>
    <x v="726"/>
    <x v="0"/>
    <x v="1"/>
    <x v="1"/>
    <x v="1"/>
    <x v="13"/>
    <x v="12"/>
    <n v="84508"/>
    <n v="84508"/>
  </r>
  <r>
    <x v="805"/>
    <x v="727"/>
    <x v="1"/>
    <x v="0"/>
    <x v="0"/>
    <x v="2"/>
    <x v="1"/>
    <x v="1"/>
    <n v="76907"/>
    <n v="76907"/>
  </r>
  <r>
    <x v="806"/>
    <x v="728"/>
    <x v="0"/>
    <x v="0"/>
    <x v="0"/>
    <x v="2"/>
    <x v="1"/>
    <x v="1"/>
    <n v="39033"/>
    <n v="39033"/>
  </r>
  <r>
    <x v="807"/>
    <x v="729"/>
    <x v="0"/>
    <x v="1"/>
    <x v="1"/>
    <x v="2"/>
    <x v="1"/>
    <x v="1"/>
    <n v="30743"/>
    <n v="30743"/>
  </r>
  <r>
    <x v="808"/>
    <x v="730"/>
    <x v="1"/>
    <x v="0"/>
    <x v="0"/>
    <x v="0"/>
    <x v="13"/>
    <x v="12"/>
    <n v="60051"/>
    <n v="60051"/>
  </r>
  <r>
    <x v="809"/>
    <x v="731"/>
    <x v="1"/>
    <x v="1"/>
    <x v="1"/>
    <x v="2"/>
    <x v="12"/>
    <x v="11"/>
    <n v="8843"/>
    <n v="8843"/>
  </r>
  <r>
    <x v="810"/>
    <x v="732"/>
    <x v="0"/>
    <x v="0"/>
    <x v="0"/>
    <x v="2"/>
    <x v="1"/>
    <x v="1"/>
    <n v="33822"/>
    <n v="33822"/>
  </r>
  <r>
    <x v="811"/>
    <x v="733"/>
    <x v="0"/>
    <x v="0"/>
    <x v="0"/>
    <x v="2"/>
    <x v="1"/>
    <x v="1"/>
    <n v="47388"/>
    <n v="47388"/>
  </r>
  <r>
    <x v="812"/>
    <x v="734"/>
    <x v="1"/>
    <x v="0"/>
    <x v="0"/>
    <x v="1"/>
    <x v="4"/>
    <x v="3"/>
    <n v="85868"/>
    <n v="85868"/>
  </r>
  <r>
    <x v="813"/>
    <x v="735"/>
    <x v="1"/>
    <x v="0"/>
    <x v="0"/>
    <x v="1"/>
    <x v="4"/>
    <x v="3"/>
    <n v="3577"/>
    <n v="3577"/>
  </r>
  <r>
    <x v="814"/>
    <x v="736"/>
    <x v="1"/>
    <x v="0"/>
    <x v="0"/>
    <x v="6"/>
    <x v="7"/>
    <x v="6"/>
    <n v="43678"/>
    <n v="43678"/>
  </r>
  <r>
    <x v="815"/>
    <x v="737"/>
    <x v="0"/>
    <x v="0"/>
    <x v="0"/>
    <x v="6"/>
    <x v="7"/>
    <x v="6"/>
    <n v="39935"/>
    <n v="39935"/>
  </r>
  <r>
    <x v="816"/>
    <x v="738"/>
    <x v="1"/>
    <x v="0"/>
    <x v="0"/>
    <x v="6"/>
    <x v="7"/>
    <x v="6"/>
    <n v="14256"/>
    <n v="14256"/>
  </r>
  <r>
    <x v="817"/>
    <x v="739"/>
    <x v="0"/>
    <x v="0"/>
    <x v="0"/>
    <x v="6"/>
    <x v="12"/>
    <x v="11"/>
    <n v="15601"/>
    <n v="15601"/>
  </r>
  <r>
    <x v="818"/>
    <x v="740"/>
    <x v="1"/>
    <x v="1"/>
    <x v="1"/>
    <x v="6"/>
    <x v="12"/>
    <x v="11"/>
    <n v="37241"/>
    <n v="37241"/>
  </r>
  <r>
    <x v="819"/>
    <x v="741"/>
    <x v="1"/>
    <x v="0"/>
    <x v="0"/>
    <x v="1"/>
    <x v="6"/>
    <x v="5"/>
    <n v="96271"/>
    <n v="96271"/>
  </r>
  <r>
    <x v="820"/>
    <x v="742"/>
    <x v="0"/>
    <x v="0"/>
    <x v="0"/>
    <x v="1"/>
    <x v="6"/>
    <x v="5"/>
    <n v="4485"/>
    <n v="4485"/>
  </r>
  <r>
    <x v="821"/>
    <x v="743"/>
    <x v="1"/>
    <x v="0"/>
    <x v="0"/>
    <x v="4"/>
    <x v="6"/>
    <x v="5"/>
    <n v="7028"/>
    <n v="7028"/>
  </r>
  <r>
    <x v="822"/>
    <x v="744"/>
    <x v="1"/>
    <x v="0"/>
    <x v="0"/>
    <x v="1"/>
    <x v="12"/>
    <x v="11"/>
    <n v="26063"/>
    <n v="26063"/>
  </r>
  <r>
    <x v="823"/>
    <x v="745"/>
    <x v="0"/>
    <x v="0"/>
    <x v="0"/>
    <x v="5"/>
    <x v="0"/>
    <x v="0"/>
    <n v="95591"/>
    <n v="95591"/>
  </r>
  <r>
    <x v="824"/>
    <x v="746"/>
    <x v="0"/>
    <x v="0"/>
    <x v="0"/>
    <x v="5"/>
    <x v="0"/>
    <x v="0"/>
    <n v="47611"/>
    <n v="47611"/>
  </r>
  <r>
    <x v="825"/>
    <x v="747"/>
    <x v="0"/>
    <x v="0"/>
    <x v="0"/>
    <x v="0"/>
    <x v="13"/>
    <x v="12"/>
    <n v="48142"/>
    <n v="48142"/>
  </r>
  <r>
    <x v="826"/>
    <x v="748"/>
    <x v="1"/>
    <x v="1"/>
    <x v="1"/>
    <x v="0"/>
    <x v="13"/>
    <x v="12"/>
    <n v="39113"/>
    <n v="39113"/>
  </r>
  <r>
    <x v="827"/>
    <x v="749"/>
    <x v="1"/>
    <x v="0"/>
    <x v="0"/>
    <x v="0"/>
    <x v="7"/>
    <x v="6"/>
    <n v="14732"/>
    <n v="14732"/>
  </r>
  <r>
    <x v="828"/>
    <x v="750"/>
    <x v="0"/>
    <x v="0"/>
    <x v="0"/>
    <x v="0"/>
    <x v="9"/>
    <x v="8"/>
    <n v="8655"/>
    <n v="8655"/>
  </r>
  <r>
    <x v="829"/>
    <x v="751"/>
    <x v="1"/>
    <x v="0"/>
    <x v="0"/>
    <x v="0"/>
    <x v="13"/>
    <x v="12"/>
    <n v="55851"/>
    <n v="55851"/>
  </r>
  <r>
    <x v="830"/>
    <x v="752"/>
    <x v="1"/>
    <x v="0"/>
    <x v="0"/>
    <x v="1"/>
    <x v="9"/>
    <x v="8"/>
    <n v="45682"/>
    <n v="45682"/>
  </r>
  <r>
    <x v="831"/>
    <x v="753"/>
    <x v="1"/>
    <x v="0"/>
    <x v="0"/>
    <x v="5"/>
    <x v="4"/>
    <x v="3"/>
    <n v="78026"/>
    <n v="78026"/>
  </r>
  <r>
    <x v="832"/>
    <x v="754"/>
    <x v="1"/>
    <x v="0"/>
    <x v="0"/>
    <x v="5"/>
    <x v="4"/>
    <x v="3"/>
    <n v="18384"/>
    <n v="18384"/>
  </r>
  <r>
    <x v="833"/>
    <x v="755"/>
    <x v="0"/>
    <x v="0"/>
    <x v="0"/>
    <x v="5"/>
    <x v="4"/>
    <x v="3"/>
    <n v="81983"/>
    <n v="81983"/>
  </r>
  <r>
    <x v="834"/>
    <x v="756"/>
    <x v="1"/>
    <x v="0"/>
    <x v="0"/>
    <x v="0"/>
    <x v="12"/>
    <x v="11"/>
    <n v="53640"/>
    <n v="53640"/>
  </r>
  <r>
    <x v="835"/>
    <x v="756"/>
    <x v="1"/>
    <x v="0"/>
    <x v="0"/>
    <x v="0"/>
    <x v="12"/>
    <x v="11"/>
    <n v="97057"/>
    <n v="97057"/>
  </r>
  <r>
    <x v="836"/>
    <x v="757"/>
    <x v="0"/>
    <x v="0"/>
    <x v="0"/>
    <x v="4"/>
    <x v="13"/>
    <x v="12"/>
    <n v="90932"/>
    <n v="90932"/>
  </r>
  <r>
    <x v="837"/>
    <x v="758"/>
    <x v="1"/>
    <x v="0"/>
    <x v="0"/>
    <x v="0"/>
    <x v="13"/>
    <x v="12"/>
    <n v="5178"/>
    <n v="5178"/>
  </r>
  <r>
    <x v="838"/>
    <x v="759"/>
    <x v="0"/>
    <x v="0"/>
    <x v="0"/>
    <x v="0"/>
    <x v="13"/>
    <x v="12"/>
    <n v="40182"/>
    <n v="40182"/>
  </r>
  <r>
    <x v="839"/>
    <x v="760"/>
    <x v="0"/>
    <x v="0"/>
    <x v="0"/>
    <x v="0"/>
    <x v="13"/>
    <x v="12"/>
    <n v="93471"/>
    <n v="93471"/>
  </r>
  <r>
    <x v="840"/>
    <x v="761"/>
    <x v="1"/>
    <x v="1"/>
    <x v="1"/>
    <x v="3"/>
    <x v="12"/>
    <x v="11"/>
    <n v="96801"/>
    <n v="96801"/>
  </r>
  <r>
    <x v="841"/>
    <x v="762"/>
    <x v="0"/>
    <x v="1"/>
    <x v="1"/>
    <x v="3"/>
    <x v="12"/>
    <x v="11"/>
    <n v="43963"/>
    <n v="43963"/>
  </r>
  <r>
    <x v="842"/>
    <x v="763"/>
    <x v="1"/>
    <x v="0"/>
    <x v="0"/>
    <x v="1"/>
    <x v="9"/>
    <x v="8"/>
    <n v="28087"/>
    <n v="28087"/>
  </r>
  <r>
    <x v="843"/>
    <x v="764"/>
    <x v="1"/>
    <x v="0"/>
    <x v="0"/>
    <x v="1"/>
    <x v="7"/>
    <x v="6"/>
    <n v="37484"/>
    <n v="37484"/>
  </r>
  <r>
    <x v="844"/>
    <x v="765"/>
    <x v="1"/>
    <x v="0"/>
    <x v="0"/>
    <x v="2"/>
    <x v="6"/>
    <x v="5"/>
    <n v="59240"/>
    <n v="59240"/>
  </r>
  <r>
    <x v="845"/>
    <x v="766"/>
    <x v="0"/>
    <x v="1"/>
    <x v="1"/>
    <x v="0"/>
    <x v="4"/>
    <x v="3"/>
    <n v="32293"/>
    <n v="32293"/>
  </r>
  <r>
    <x v="846"/>
    <x v="767"/>
    <x v="1"/>
    <x v="0"/>
    <x v="0"/>
    <x v="5"/>
    <x v="13"/>
    <x v="12"/>
    <n v="88619"/>
    <n v="88619"/>
  </r>
  <r>
    <x v="847"/>
    <x v="768"/>
    <x v="1"/>
    <x v="0"/>
    <x v="0"/>
    <x v="5"/>
    <x v="13"/>
    <x v="12"/>
    <n v="81369"/>
    <n v="81369"/>
  </r>
  <r>
    <x v="848"/>
    <x v="769"/>
    <x v="0"/>
    <x v="0"/>
    <x v="0"/>
    <x v="1"/>
    <x v="9"/>
    <x v="8"/>
    <n v="16116"/>
    <n v="16116"/>
  </r>
  <r>
    <x v="849"/>
    <x v="770"/>
    <x v="1"/>
    <x v="0"/>
    <x v="0"/>
    <x v="1"/>
    <x v="13"/>
    <x v="12"/>
    <n v="22359"/>
    <n v="22359"/>
  </r>
  <r>
    <x v="850"/>
    <x v="771"/>
    <x v="1"/>
    <x v="0"/>
    <x v="0"/>
    <x v="0"/>
    <x v="13"/>
    <x v="12"/>
    <n v="1536"/>
    <n v="1536"/>
  </r>
  <r>
    <x v="851"/>
    <x v="772"/>
    <x v="0"/>
    <x v="0"/>
    <x v="0"/>
    <x v="0"/>
    <x v="13"/>
    <x v="12"/>
    <n v="14346"/>
    <n v="14346"/>
  </r>
  <r>
    <x v="852"/>
    <x v="773"/>
    <x v="1"/>
    <x v="0"/>
    <x v="0"/>
    <x v="0"/>
    <x v="13"/>
    <x v="12"/>
    <n v="63211"/>
    <n v="63211"/>
  </r>
  <r>
    <x v="853"/>
    <x v="774"/>
    <x v="1"/>
    <x v="0"/>
    <x v="0"/>
    <x v="1"/>
    <x v="9"/>
    <x v="8"/>
    <n v="49942"/>
    <n v="49942"/>
  </r>
  <r>
    <x v="854"/>
    <x v="775"/>
    <x v="1"/>
    <x v="0"/>
    <x v="0"/>
    <x v="0"/>
    <x v="13"/>
    <x v="12"/>
    <n v="30467"/>
    <n v="30467"/>
  </r>
  <r>
    <x v="855"/>
    <x v="776"/>
    <x v="0"/>
    <x v="1"/>
    <x v="1"/>
    <x v="1"/>
    <x v="1"/>
    <x v="1"/>
    <n v="25717"/>
    <n v="25717"/>
  </r>
  <r>
    <x v="856"/>
    <x v="777"/>
    <x v="1"/>
    <x v="0"/>
    <x v="0"/>
    <x v="1"/>
    <x v="1"/>
    <x v="1"/>
    <n v="99229"/>
    <n v="99229"/>
  </r>
  <r>
    <x v="857"/>
    <x v="778"/>
    <x v="1"/>
    <x v="0"/>
    <x v="0"/>
    <x v="1"/>
    <x v="4"/>
    <x v="3"/>
    <n v="20584"/>
    <n v="20584"/>
  </r>
  <r>
    <x v="858"/>
    <x v="779"/>
    <x v="1"/>
    <x v="0"/>
    <x v="0"/>
    <x v="1"/>
    <x v="4"/>
    <x v="3"/>
    <n v="99929"/>
    <n v="99929"/>
  </r>
  <r>
    <x v="859"/>
    <x v="780"/>
    <x v="0"/>
    <x v="1"/>
    <x v="1"/>
    <x v="0"/>
    <x v="7"/>
    <x v="6"/>
    <n v="95933"/>
    <n v="95933"/>
  </r>
  <r>
    <x v="860"/>
    <x v="781"/>
    <x v="0"/>
    <x v="1"/>
    <x v="1"/>
    <x v="1"/>
    <x v="7"/>
    <x v="6"/>
    <n v="5046"/>
    <n v="5046"/>
  </r>
  <r>
    <x v="861"/>
    <x v="782"/>
    <x v="1"/>
    <x v="1"/>
    <x v="1"/>
    <x v="3"/>
    <x v="9"/>
    <x v="8"/>
    <n v="86839"/>
    <n v="86839"/>
  </r>
  <r>
    <x v="862"/>
    <x v="783"/>
    <x v="1"/>
    <x v="0"/>
    <x v="0"/>
    <x v="1"/>
    <x v="7"/>
    <x v="6"/>
    <n v="9154"/>
    <n v="9154"/>
  </r>
  <r>
    <x v="863"/>
    <x v="784"/>
    <x v="1"/>
    <x v="0"/>
    <x v="0"/>
    <x v="2"/>
    <x v="12"/>
    <x v="11"/>
    <n v="37732"/>
    <n v="37732"/>
  </r>
  <r>
    <x v="864"/>
    <x v="785"/>
    <x v="0"/>
    <x v="0"/>
    <x v="0"/>
    <x v="2"/>
    <x v="12"/>
    <x v="11"/>
    <n v="32321"/>
    <n v="32321"/>
  </r>
  <r>
    <x v="865"/>
    <x v="786"/>
    <x v="1"/>
    <x v="0"/>
    <x v="0"/>
    <x v="1"/>
    <x v="1"/>
    <x v="1"/>
    <n v="62370"/>
    <n v="62370"/>
  </r>
  <r>
    <x v="866"/>
    <x v="786"/>
    <x v="0"/>
    <x v="0"/>
    <x v="0"/>
    <x v="1"/>
    <x v="1"/>
    <x v="1"/>
    <n v="69959"/>
    <n v="69959"/>
  </r>
  <r>
    <x v="867"/>
    <x v="787"/>
    <x v="1"/>
    <x v="1"/>
    <x v="1"/>
    <x v="1"/>
    <x v="1"/>
    <x v="1"/>
    <n v="80230"/>
    <n v="80230"/>
  </r>
  <r>
    <x v="868"/>
    <x v="787"/>
    <x v="0"/>
    <x v="0"/>
    <x v="0"/>
    <x v="1"/>
    <x v="1"/>
    <x v="1"/>
    <n v="34797"/>
    <n v="34797"/>
  </r>
  <r>
    <x v="869"/>
    <x v="788"/>
    <x v="1"/>
    <x v="0"/>
    <x v="0"/>
    <x v="0"/>
    <x v="0"/>
    <x v="0"/>
    <n v="51789"/>
    <n v="51789"/>
  </r>
  <r>
    <x v="870"/>
    <x v="789"/>
    <x v="1"/>
    <x v="1"/>
    <x v="1"/>
    <x v="0"/>
    <x v="0"/>
    <x v="0"/>
    <n v="88354"/>
    <n v="88354"/>
  </r>
  <r>
    <x v="871"/>
    <x v="788"/>
    <x v="1"/>
    <x v="3"/>
    <x v="2"/>
    <x v="0"/>
    <x v="0"/>
    <x v="0"/>
    <n v="55654"/>
    <n v="55654"/>
  </r>
  <r>
    <x v="872"/>
    <x v="790"/>
    <x v="0"/>
    <x v="0"/>
    <x v="0"/>
    <x v="1"/>
    <x v="13"/>
    <x v="12"/>
    <n v="3470"/>
    <n v="3470"/>
  </r>
  <r>
    <x v="873"/>
    <x v="791"/>
    <x v="1"/>
    <x v="0"/>
    <x v="0"/>
    <x v="2"/>
    <x v="1"/>
    <x v="1"/>
    <n v="28869"/>
    <n v="28869"/>
  </r>
  <r>
    <x v="874"/>
    <x v="792"/>
    <x v="1"/>
    <x v="0"/>
    <x v="0"/>
    <x v="2"/>
    <x v="1"/>
    <x v="1"/>
    <n v="92438"/>
    <n v="92438"/>
  </r>
  <r>
    <x v="875"/>
    <x v="793"/>
    <x v="1"/>
    <x v="1"/>
    <x v="1"/>
    <x v="2"/>
    <x v="1"/>
    <x v="1"/>
    <n v="70048"/>
    <n v="70048"/>
  </r>
  <r>
    <x v="876"/>
    <x v="794"/>
    <x v="0"/>
    <x v="0"/>
    <x v="0"/>
    <x v="2"/>
    <x v="1"/>
    <x v="1"/>
    <n v="87032"/>
    <n v="87032"/>
  </r>
  <r>
    <x v="877"/>
    <x v="795"/>
    <x v="1"/>
    <x v="1"/>
    <x v="1"/>
    <x v="3"/>
    <x v="1"/>
    <x v="1"/>
    <n v="3632"/>
    <n v="3632"/>
  </r>
  <r>
    <x v="878"/>
    <x v="796"/>
    <x v="1"/>
    <x v="1"/>
    <x v="1"/>
    <x v="3"/>
    <x v="1"/>
    <x v="1"/>
    <n v="17731"/>
    <n v="17731"/>
  </r>
  <r>
    <x v="879"/>
    <x v="797"/>
    <x v="1"/>
    <x v="1"/>
    <x v="1"/>
    <x v="3"/>
    <x v="1"/>
    <x v="1"/>
    <n v="98075"/>
    <n v="98075"/>
  </r>
  <r>
    <x v="880"/>
    <x v="798"/>
    <x v="0"/>
    <x v="1"/>
    <x v="1"/>
    <x v="3"/>
    <x v="1"/>
    <x v="1"/>
    <n v="97421"/>
    <n v="97421"/>
  </r>
  <r>
    <x v="881"/>
    <x v="799"/>
    <x v="1"/>
    <x v="3"/>
    <x v="2"/>
    <x v="0"/>
    <x v="13"/>
    <x v="12"/>
    <n v="4768"/>
    <n v="4768"/>
  </r>
  <r>
    <x v="882"/>
    <x v="800"/>
    <x v="0"/>
    <x v="1"/>
    <x v="1"/>
    <x v="6"/>
    <x v="4"/>
    <x v="3"/>
    <n v="66439"/>
    <n v="66439"/>
  </r>
  <r>
    <x v="883"/>
    <x v="801"/>
    <x v="1"/>
    <x v="0"/>
    <x v="0"/>
    <x v="1"/>
    <x v="6"/>
    <x v="5"/>
    <n v="73619"/>
    <n v="73619"/>
  </r>
  <r>
    <x v="884"/>
    <x v="801"/>
    <x v="0"/>
    <x v="1"/>
    <x v="1"/>
    <x v="1"/>
    <x v="6"/>
    <x v="5"/>
    <n v="49636"/>
    <n v="49636"/>
  </r>
  <r>
    <x v="885"/>
    <x v="801"/>
    <x v="0"/>
    <x v="1"/>
    <x v="1"/>
    <x v="1"/>
    <x v="6"/>
    <x v="5"/>
    <n v="5566"/>
    <n v="5566"/>
  </r>
  <r>
    <x v="886"/>
    <x v="802"/>
    <x v="0"/>
    <x v="1"/>
    <x v="1"/>
    <x v="1"/>
    <x v="6"/>
    <x v="5"/>
    <n v="53354"/>
    <n v="53354"/>
  </r>
  <r>
    <x v="887"/>
    <x v="803"/>
    <x v="0"/>
    <x v="1"/>
    <x v="1"/>
    <x v="1"/>
    <x v="9"/>
    <x v="8"/>
    <n v="52923"/>
    <n v="52923"/>
  </r>
  <r>
    <x v="888"/>
    <x v="803"/>
    <x v="0"/>
    <x v="3"/>
    <x v="2"/>
    <x v="1"/>
    <x v="9"/>
    <x v="8"/>
    <n v="63667"/>
    <n v="63667"/>
  </r>
  <r>
    <x v="889"/>
    <x v="804"/>
    <x v="0"/>
    <x v="0"/>
    <x v="0"/>
    <x v="1"/>
    <x v="9"/>
    <x v="8"/>
    <n v="55168"/>
    <n v="55168"/>
  </r>
  <r>
    <x v="890"/>
    <x v="805"/>
    <x v="1"/>
    <x v="0"/>
    <x v="0"/>
    <x v="1"/>
    <x v="4"/>
    <x v="3"/>
    <n v="6861"/>
    <n v="6861"/>
  </r>
  <r>
    <x v="891"/>
    <x v="805"/>
    <x v="0"/>
    <x v="0"/>
    <x v="0"/>
    <x v="1"/>
    <x v="4"/>
    <x v="3"/>
    <n v="97112"/>
    <n v="97112"/>
  </r>
  <r>
    <x v="892"/>
    <x v="806"/>
    <x v="1"/>
    <x v="1"/>
    <x v="1"/>
    <x v="1"/>
    <x v="4"/>
    <x v="3"/>
    <n v="53574"/>
    <n v="53574"/>
  </r>
  <r>
    <x v="893"/>
    <x v="807"/>
    <x v="0"/>
    <x v="0"/>
    <x v="0"/>
    <x v="1"/>
    <x v="4"/>
    <x v="3"/>
    <n v="68050"/>
    <n v="68050"/>
  </r>
  <r>
    <x v="894"/>
    <x v="808"/>
    <x v="1"/>
    <x v="0"/>
    <x v="0"/>
    <x v="1"/>
    <x v="4"/>
    <x v="3"/>
    <n v="3802"/>
    <n v="3802"/>
  </r>
  <r>
    <x v="895"/>
    <x v="809"/>
    <x v="1"/>
    <x v="0"/>
    <x v="0"/>
    <x v="1"/>
    <x v="4"/>
    <x v="3"/>
    <n v="70234"/>
    <n v="70234"/>
  </r>
  <r>
    <x v="896"/>
    <x v="809"/>
    <x v="0"/>
    <x v="0"/>
    <x v="0"/>
    <x v="1"/>
    <x v="4"/>
    <x v="3"/>
    <n v="36805"/>
    <n v="36805"/>
  </r>
  <r>
    <x v="897"/>
    <x v="810"/>
    <x v="1"/>
    <x v="0"/>
    <x v="0"/>
    <x v="2"/>
    <x v="4"/>
    <x v="3"/>
    <n v="60206"/>
    <n v="60206"/>
  </r>
  <r>
    <x v="898"/>
    <x v="811"/>
    <x v="1"/>
    <x v="0"/>
    <x v="0"/>
    <x v="0"/>
    <x v="13"/>
    <x v="12"/>
    <n v="23536"/>
    <n v="23536"/>
  </r>
  <r>
    <x v="899"/>
    <x v="812"/>
    <x v="1"/>
    <x v="0"/>
    <x v="0"/>
    <x v="1"/>
    <x v="7"/>
    <x v="6"/>
    <n v="37530"/>
    <n v="37530"/>
  </r>
  <r>
    <x v="900"/>
    <x v="813"/>
    <x v="1"/>
    <x v="0"/>
    <x v="0"/>
    <x v="0"/>
    <x v="4"/>
    <x v="3"/>
    <n v="16565"/>
    <n v="16565"/>
  </r>
  <r>
    <x v="901"/>
    <x v="814"/>
    <x v="1"/>
    <x v="0"/>
    <x v="0"/>
    <x v="0"/>
    <x v="13"/>
    <x v="12"/>
    <n v="15621"/>
    <n v="15621"/>
  </r>
  <r>
    <x v="902"/>
    <x v="815"/>
    <x v="1"/>
    <x v="0"/>
    <x v="0"/>
    <x v="1"/>
    <x v="8"/>
    <x v="7"/>
    <n v="87425"/>
    <n v="87425"/>
  </r>
  <r>
    <x v="903"/>
    <x v="816"/>
    <x v="1"/>
    <x v="0"/>
    <x v="0"/>
    <x v="4"/>
    <x v="7"/>
    <x v="6"/>
    <n v="66989"/>
    <n v="66989"/>
  </r>
  <r>
    <x v="904"/>
    <x v="817"/>
    <x v="1"/>
    <x v="0"/>
    <x v="0"/>
    <x v="4"/>
    <x v="7"/>
    <x v="6"/>
    <n v="22265"/>
    <n v="22265"/>
  </r>
  <r>
    <x v="905"/>
    <x v="818"/>
    <x v="0"/>
    <x v="1"/>
    <x v="1"/>
    <x v="4"/>
    <x v="7"/>
    <x v="6"/>
    <n v="34378"/>
    <n v="34378"/>
  </r>
  <r>
    <x v="906"/>
    <x v="819"/>
    <x v="1"/>
    <x v="1"/>
    <x v="1"/>
    <x v="4"/>
    <x v="7"/>
    <x v="6"/>
    <n v="55649"/>
    <n v="55649"/>
  </r>
  <r>
    <x v="907"/>
    <x v="820"/>
    <x v="1"/>
    <x v="0"/>
    <x v="0"/>
    <x v="0"/>
    <x v="7"/>
    <x v="6"/>
    <n v="61305"/>
    <n v="61305"/>
  </r>
  <r>
    <x v="908"/>
    <x v="821"/>
    <x v="0"/>
    <x v="0"/>
    <x v="0"/>
    <x v="0"/>
    <x v="7"/>
    <x v="6"/>
    <n v="64603"/>
    <n v="64603"/>
  </r>
  <r>
    <x v="909"/>
    <x v="822"/>
    <x v="1"/>
    <x v="0"/>
    <x v="0"/>
    <x v="0"/>
    <x v="1"/>
    <x v="1"/>
    <n v="8302"/>
    <n v="8302"/>
  </r>
  <r>
    <x v="910"/>
    <x v="823"/>
    <x v="1"/>
    <x v="0"/>
    <x v="0"/>
    <x v="1"/>
    <x v="4"/>
    <x v="3"/>
    <n v="68297"/>
    <n v="68297"/>
  </r>
  <r>
    <x v="911"/>
    <x v="824"/>
    <x v="1"/>
    <x v="0"/>
    <x v="0"/>
    <x v="0"/>
    <x v="13"/>
    <x v="12"/>
    <n v="60356"/>
    <n v="60356"/>
  </r>
  <r>
    <x v="912"/>
    <x v="825"/>
    <x v="1"/>
    <x v="0"/>
    <x v="0"/>
    <x v="1"/>
    <x v="13"/>
    <x v="12"/>
    <n v="50384"/>
    <n v="50384"/>
  </r>
  <r>
    <x v="913"/>
    <x v="826"/>
    <x v="1"/>
    <x v="0"/>
    <x v="0"/>
    <x v="2"/>
    <x v="12"/>
    <x v="11"/>
    <n v="45105"/>
    <n v="45105"/>
  </r>
  <r>
    <x v="914"/>
    <x v="827"/>
    <x v="0"/>
    <x v="0"/>
    <x v="0"/>
    <x v="0"/>
    <x v="1"/>
    <x v="1"/>
    <n v="72937"/>
    <n v="72937"/>
  </r>
  <r>
    <x v="915"/>
    <x v="828"/>
    <x v="1"/>
    <x v="1"/>
    <x v="1"/>
    <x v="0"/>
    <x v="1"/>
    <x v="1"/>
    <n v="59487"/>
    <n v="59487"/>
  </r>
  <r>
    <x v="916"/>
    <x v="829"/>
    <x v="0"/>
    <x v="1"/>
    <x v="1"/>
    <x v="0"/>
    <x v="1"/>
    <x v="1"/>
    <n v="46626"/>
    <n v="46626"/>
  </r>
  <r>
    <x v="917"/>
    <x v="830"/>
    <x v="1"/>
    <x v="1"/>
    <x v="1"/>
    <x v="0"/>
    <x v="1"/>
    <x v="1"/>
    <n v="84884"/>
    <n v="84884"/>
  </r>
  <r>
    <x v="918"/>
    <x v="831"/>
    <x v="1"/>
    <x v="0"/>
    <x v="0"/>
    <x v="1"/>
    <x v="12"/>
    <x v="11"/>
    <n v="64781"/>
    <n v="64781"/>
  </r>
  <r>
    <x v="919"/>
    <x v="832"/>
    <x v="1"/>
    <x v="0"/>
    <x v="0"/>
    <x v="4"/>
    <x v="1"/>
    <x v="1"/>
    <n v="21457"/>
    <n v="21457"/>
  </r>
  <r>
    <x v="920"/>
    <x v="833"/>
    <x v="0"/>
    <x v="1"/>
    <x v="1"/>
    <x v="0"/>
    <x v="4"/>
    <x v="3"/>
    <n v="6702"/>
    <n v="6702"/>
  </r>
  <r>
    <x v="921"/>
    <x v="833"/>
    <x v="1"/>
    <x v="1"/>
    <x v="1"/>
    <x v="0"/>
    <x v="4"/>
    <x v="3"/>
    <n v="97943"/>
    <n v="97943"/>
  </r>
  <r>
    <x v="922"/>
    <x v="834"/>
    <x v="1"/>
    <x v="0"/>
    <x v="0"/>
    <x v="0"/>
    <x v="4"/>
    <x v="3"/>
    <n v="8066"/>
    <n v="8066"/>
  </r>
  <r>
    <x v="923"/>
    <x v="835"/>
    <x v="1"/>
    <x v="0"/>
    <x v="0"/>
    <x v="0"/>
    <x v="4"/>
    <x v="3"/>
    <n v="99384"/>
    <n v="99384"/>
  </r>
  <r>
    <x v="924"/>
    <x v="836"/>
    <x v="0"/>
    <x v="0"/>
    <x v="0"/>
    <x v="0"/>
    <x v="4"/>
    <x v="3"/>
    <n v="17521"/>
    <n v="17521"/>
  </r>
  <r>
    <x v="925"/>
    <x v="837"/>
    <x v="1"/>
    <x v="0"/>
    <x v="0"/>
    <x v="0"/>
    <x v="4"/>
    <x v="3"/>
    <n v="42653"/>
    <n v="42653"/>
  </r>
  <r>
    <x v="926"/>
    <x v="838"/>
    <x v="1"/>
    <x v="0"/>
    <x v="0"/>
    <x v="4"/>
    <x v="9"/>
    <x v="8"/>
    <n v="64085"/>
    <n v="64085"/>
  </r>
  <r>
    <x v="927"/>
    <x v="839"/>
    <x v="0"/>
    <x v="0"/>
    <x v="0"/>
    <x v="1"/>
    <x v="7"/>
    <x v="6"/>
    <n v="7649"/>
    <n v="7649"/>
  </r>
  <r>
    <x v="928"/>
    <x v="840"/>
    <x v="1"/>
    <x v="0"/>
    <x v="0"/>
    <x v="1"/>
    <x v="7"/>
    <x v="6"/>
    <n v="98651"/>
    <n v="98651"/>
  </r>
  <r>
    <x v="929"/>
    <x v="841"/>
    <x v="1"/>
    <x v="0"/>
    <x v="0"/>
    <x v="1"/>
    <x v="7"/>
    <x v="6"/>
    <n v="53754"/>
    <n v="53754"/>
  </r>
  <r>
    <x v="930"/>
    <x v="842"/>
    <x v="0"/>
    <x v="0"/>
    <x v="0"/>
    <x v="6"/>
    <x v="1"/>
    <x v="1"/>
    <n v="2001"/>
    <n v="2001"/>
  </r>
  <r>
    <x v="931"/>
    <x v="843"/>
    <x v="1"/>
    <x v="1"/>
    <x v="1"/>
    <x v="6"/>
    <x v="1"/>
    <x v="1"/>
    <n v="68138"/>
    <n v="68138"/>
  </r>
  <r>
    <x v="932"/>
    <x v="844"/>
    <x v="0"/>
    <x v="1"/>
    <x v="1"/>
    <x v="7"/>
    <x v="13"/>
    <x v="12"/>
    <n v="52952"/>
    <n v="52952"/>
  </r>
  <r>
    <x v="933"/>
    <x v="845"/>
    <x v="1"/>
    <x v="0"/>
    <x v="0"/>
    <x v="2"/>
    <x v="1"/>
    <x v="1"/>
    <n v="8986"/>
    <n v="8986"/>
  </r>
  <r>
    <x v="934"/>
    <x v="846"/>
    <x v="0"/>
    <x v="0"/>
    <x v="0"/>
    <x v="1"/>
    <x v="1"/>
    <x v="1"/>
    <n v="18896"/>
    <n v="18896"/>
  </r>
  <r>
    <x v="935"/>
    <x v="847"/>
    <x v="1"/>
    <x v="0"/>
    <x v="0"/>
    <x v="0"/>
    <x v="4"/>
    <x v="3"/>
    <n v="19444"/>
    <n v="19444"/>
  </r>
  <r>
    <x v="936"/>
    <x v="848"/>
    <x v="1"/>
    <x v="0"/>
    <x v="0"/>
    <x v="1"/>
    <x v="13"/>
    <x v="12"/>
    <n v="53033"/>
    <n v="53033"/>
  </r>
  <r>
    <x v="937"/>
    <x v="849"/>
    <x v="1"/>
    <x v="0"/>
    <x v="0"/>
    <x v="0"/>
    <x v="7"/>
    <x v="6"/>
    <n v="66909"/>
    <n v="66909"/>
  </r>
  <r>
    <x v="938"/>
    <x v="850"/>
    <x v="1"/>
    <x v="0"/>
    <x v="0"/>
    <x v="0"/>
    <x v="1"/>
    <x v="1"/>
    <n v="71419"/>
    <n v="71419"/>
  </r>
  <r>
    <x v="939"/>
    <x v="851"/>
    <x v="1"/>
    <x v="0"/>
    <x v="0"/>
    <x v="1"/>
    <x v="7"/>
    <x v="6"/>
    <n v="57264"/>
    <n v="57264"/>
  </r>
  <r>
    <x v="940"/>
    <x v="852"/>
    <x v="0"/>
    <x v="0"/>
    <x v="0"/>
    <x v="1"/>
    <x v="4"/>
    <x v="3"/>
    <n v="36576"/>
    <n v="36576"/>
  </r>
  <r>
    <x v="941"/>
    <x v="853"/>
    <x v="1"/>
    <x v="0"/>
    <x v="0"/>
    <x v="0"/>
    <x v="4"/>
    <x v="3"/>
    <n v="31550"/>
    <n v="31550"/>
  </r>
  <r>
    <x v="942"/>
    <x v="854"/>
    <x v="0"/>
    <x v="0"/>
    <x v="0"/>
    <x v="2"/>
    <x v="1"/>
    <x v="1"/>
    <n v="20660"/>
    <n v="20660"/>
  </r>
  <r>
    <x v="943"/>
    <x v="855"/>
    <x v="0"/>
    <x v="0"/>
    <x v="0"/>
    <x v="1"/>
    <x v="6"/>
    <x v="5"/>
    <n v="42987"/>
    <n v="42987"/>
  </r>
  <r>
    <x v="944"/>
    <x v="855"/>
    <x v="1"/>
    <x v="0"/>
    <x v="0"/>
    <x v="1"/>
    <x v="6"/>
    <x v="5"/>
    <n v="69321"/>
    <n v="69321"/>
  </r>
  <r>
    <x v="945"/>
    <x v="856"/>
    <x v="0"/>
    <x v="1"/>
    <x v="1"/>
    <x v="1"/>
    <x v="4"/>
    <x v="3"/>
    <n v="54756"/>
    <n v="54756"/>
  </r>
  <r>
    <x v="946"/>
    <x v="856"/>
    <x v="1"/>
    <x v="1"/>
    <x v="1"/>
    <x v="1"/>
    <x v="4"/>
    <x v="3"/>
    <n v="41703"/>
    <n v="41703"/>
  </r>
  <r>
    <x v="947"/>
    <x v="857"/>
    <x v="1"/>
    <x v="0"/>
    <x v="0"/>
    <x v="0"/>
    <x v="1"/>
    <x v="1"/>
    <n v="39452"/>
    <n v="39452"/>
  </r>
  <r>
    <x v="948"/>
    <x v="858"/>
    <x v="1"/>
    <x v="0"/>
    <x v="0"/>
    <x v="0"/>
    <x v="1"/>
    <x v="1"/>
    <n v="72837"/>
    <n v="72837"/>
  </r>
  <r>
    <x v="949"/>
    <x v="859"/>
    <x v="0"/>
    <x v="0"/>
    <x v="0"/>
    <x v="0"/>
    <x v="1"/>
    <x v="1"/>
    <n v="14362"/>
    <n v="14362"/>
  </r>
  <r>
    <x v="950"/>
    <x v="860"/>
    <x v="1"/>
    <x v="0"/>
    <x v="0"/>
    <x v="0"/>
    <x v="7"/>
    <x v="6"/>
    <n v="78815"/>
    <n v="78815"/>
  </r>
  <r>
    <x v="951"/>
    <x v="861"/>
    <x v="1"/>
    <x v="0"/>
    <x v="0"/>
    <x v="0"/>
    <x v="1"/>
    <x v="1"/>
    <n v="96553"/>
    <n v="96553"/>
  </r>
  <r>
    <x v="952"/>
    <x v="862"/>
    <x v="1"/>
    <x v="1"/>
    <x v="1"/>
    <x v="0"/>
    <x v="1"/>
    <x v="1"/>
    <n v="25731"/>
    <n v="25731"/>
  </r>
  <r>
    <x v="953"/>
    <x v="863"/>
    <x v="0"/>
    <x v="0"/>
    <x v="0"/>
    <x v="0"/>
    <x v="0"/>
    <x v="0"/>
    <n v="99967"/>
    <n v="99967"/>
  </r>
  <r>
    <x v="954"/>
    <x v="864"/>
    <x v="1"/>
    <x v="0"/>
    <x v="0"/>
    <x v="0"/>
    <x v="8"/>
    <x v="7"/>
    <n v="54180"/>
    <n v="54180"/>
  </r>
  <r>
    <x v="955"/>
    <x v="865"/>
    <x v="1"/>
    <x v="0"/>
    <x v="0"/>
    <x v="0"/>
    <x v="8"/>
    <x v="7"/>
    <n v="81796"/>
    <n v="81796"/>
  </r>
  <r>
    <x v="956"/>
    <x v="865"/>
    <x v="0"/>
    <x v="0"/>
    <x v="0"/>
    <x v="0"/>
    <x v="8"/>
    <x v="7"/>
    <n v="66408"/>
    <n v="66408"/>
  </r>
  <r>
    <x v="957"/>
    <x v="866"/>
    <x v="0"/>
    <x v="0"/>
    <x v="0"/>
    <x v="0"/>
    <x v="8"/>
    <x v="7"/>
    <n v="36477"/>
    <n v="36477"/>
  </r>
  <r>
    <x v="958"/>
    <x v="867"/>
    <x v="1"/>
    <x v="0"/>
    <x v="0"/>
    <x v="1"/>
    <x v="1"/>
    <x v="1"/>
    <n v="89806"/>
    <n v="89806"/>
  </r>
  <r>
    <x v="959"/>
    <x v="868"/>
    <x v="1"/>
    <x v="0"/>
    <x v="0"/>
    <x v="1"/>
    <x v="1"/>
    <x v="1"/>
    <n v="53038"/>
    <n v="53038"/>
  </r>
  <r>
    <x v="960"/>
    <x v="869"/>
    <x v="1"/>
    <x v="0"/>
    <x v="0"/>
    <x v="8"/>
    <x v="7"/>
    <x v="6"/>
    <n v="61246"/>
    <n v="61246"/>
  </r>
  <r>
    <x v="961"/>
    <x v="870"/>
    <x v="0"/>
    <x v="0"/>
    <x v="0"/>
    <x v="8"/>
    <x v="7"/>
    <x v="6"/>
    <n v="13010"/>
    <n v="13010"/>
  </r>
  <r>
    <x v="962"/>
    <x v="871"/>
    <x v="1"/>
    <x v="0"/>
    <x v="0"/>
    <x v="0"/>
    <x v="9"/>
    <x v="8"/>
    <n v="15117"/>
    <n v="15117"/>
  </r>
  <r>
    <x v="963"/>
    <x v="872"/>
    <x v="1"/>
    <x v="0"/>
    <x v="0"/>
    <x v="1"/>
    <x v="8"/>
    <x v="7"/>
    <n v="94751"/>
    <n v="94751"/>
  </r>
  <r>
    <x v="964"/>
    <x v="873"/>
    <x v="1"/>
    <x v="0"/>
    <x v="0"/>
    <x v="0"/>
    <x v="1"/>
    <x v="1"/>
    <n v="25052"/>
    <n v="25052"/>
  </r>
  <r>
    <x v="965"/>
    <x v="874"/>
    <x v="1"/>
    <x v="0"/>
    <x v="0"/>
    <x v="0"/>
    <x v="1"/>
    <x v="1"/>
    <n v="31353"/>
    <n v="31353"/>
  </r>
  <r>
    <x v="966"/>
    <x v="875"/>
    <x v="1"/>
    <x v="0"/>
    <x v="0"/>
    <x v="1"/>
    <x v="13"/>
    <x v="12"/>
    <n v="16187"/>
    <n v="16187"/>
  </r>
  <r>
    <x v="967"/>
    <x v="876"/>
    <x v="1"/>
    <x v="0"/>
    <x v="0"/>
    <x v="1"/>
    <x v="7"/>
    <x v="6"/>
    <n v="90469"/>
    <n v="90469"/>
  </r>
  <r>
    <x v="968"/>
    <x v="877"/>
    <x v="1"/>
    <x v="0"/>
    <x v="0"/>
    <x v="1"/>
    <x v="7"/>
    <x v="6"/>
    <n v="9896"/>
    <n v="9896"/>
  </r>
  <r>
    <x v="969"/>
    <x v="878"/>
    <x v="1"/>
    <x v="0"/>
    <x v="0"/>
    <x v="0"/>
    <x v="7"/>
    <x v="6"/>
    <n v="29673"/>
    <n v="29673"/>
  </r>
  <r>
    <x v="970"/>
    <x v="879"/>
    <x v="0"/>
    <x v="0"/>
    <x v="0"/>
    <x v="0"/>
    <x v="7"/>
    <x v="6"/>
    <n v="83745"/>
    <n v="83745"/>
  </r>
  <r>
    <x v="971"/>
    <x v="880"/>
    <x v="0"/>
    <x v="1"/>
    <x v="1"/>
    <x v="1"/>
    <x v="13"/>
    <x v="12"/>
    <n v="55709"/>
    <n v="55709"/>
  </r>
  <r>
    <x v="972"/>
    <x v="881"/>
    <x v="0"/>
    <x v="3"/>
    <x v="2"/>
    <x v="0"/>
    <x v="6"/>
    <x v="5"/>
    <n v="39407"/>
    <n v="39407"/>
  </r>
  <r>
    <x v="973"/>
    <x v="882"/>
    <x v="0"/>
    <x v="3"/>
    <x v="2"/>
    <x v="0"/>
    <x v="6"/>
    <x v="5"/>
    <n v="88307"/>
    <n v="88307"/>
  </r>
  <r>
    <x v="974"/>
    <x v="883"/>
    <x v="1"/>
    <x v="0"/>
    <x v="0"/>
    <x v="8"/>
    <x v="12"/>
    <x v="11"/>
    <n v="80645"/>
    <n v="80645"/>
  </r>
  <r>
    <x v="975"/>
    <x v="884"/>
    <x v="1"/>
    <x v="0"/>
    <x v="0"/>
    <x v="1"/>
    <x v="7"/>
    <x v="6"/>
    <n v="60514"/>
    <n v="60514"/>
  </r>
  <r>
    <x v="976"/>
    <x v="885"/>
    <x v="1"/>
    <x v="0"/>
    <x v="0"/>
    <x v="1"/>
    <x v="1"/>
    <x v="1"/>
    <n v="96594"/>
    <n v="96594"/>
  </r>
  <r>
    <x v="977"/>
    <x v="886"/>
    <x v="0"/>
    <x v="0"/>
    <x v="0"/>
    <x v="1"/>
    <x v="1"/>
    <x v="1"/>
    <n v="53249"/>
    <n v="53249"/>
  </r>
  <r>
    <x v="978"/>
    <x v="887"/>
    <x v="1"/>
    <x v="1"/>
    <x v="1"/>
    <x v="1"/>
    <x v="1"/>
    <x v="1"/>
    <n v="91386"/>
    <n v="91386"/>
  </r>
  <r>
    <x v="979"/>
    <x v="888"/>
    <x v="0"/>
    <x v="1"/>
    <x v="1"/>
    <x v="1"/>
    <x v="1"/>
    <x v="1"/>
    <n v="73643"/>
    <n v="73643"/>
  </r>
  <r>
    <x v="980"/>
    <x v="887"/>
    <x v="0"/>
    <x v="1"/>
    <x v="1"/>
    <x v="1"/>
    <x v="1"/>
    <x v="1"/>
    <n v="35164"/>
    <n v="35164"/>
  </r>
  <r>
    <x v="981"/>
    <x v="889"/>
    <x v="1"/>
    <x v="1"/>
    <x v="1"/>
    <x v="4"/>
    <x v="8"/>
    <x v="7"/>
    <n v="61898"/>
    <n v="61898"/>
  </r>
  <r>
    <x v="982"/>
    <x v="890"/>
    <x v="1"/>
    <x v="0"/>
    <x v="0"/>
    <x v="4"/>
    <x v="8"/>
    <x v="7"/>
    <n v="92872"/>
    <n v="92872"/>
  </r>
  <r>
    <x v="983"/>
    <x v="891"/>
    <x v="1"/>
    <x v="0"/>
    <x v="0"/>
    <x v="4"/>
    <x v="8"/>
    <x v="7"/>
    <n v="18182"/>
    <n v="18182"/>
  </r>
  <r>
    <x v="984"/>
    <x v="892"/>
    <x v="1"/>
    <x v="1"/>
    <x v="1"/>
    <x v="4"/>
    <x v="8"/>
    <x v="7"/>
    <n v="12498"/>
    <n v="12498"/>
  </r>
  <r>
    <x v="985"/>
    <x v="893"/>
    <x v="1"/>
    <x v="0"/>
    <x v="0"/>
    <x v="2"/>
    <x v="13"/>
    <x v="12"/>
    <n v="80523"/>
    <n v="80523"/>
  </r>
  <r>
    <x v="986"/>
    <x v="894"/>
    <x v="0"/>
    <x v="1"/>
    <x v="1"/>
    <x v="2"/>
    <x v="13"/>
    <x v="12"/>
    <n v="57025"/>
    <n v="57025"/>
  </r>
  <r>
    <x v="987"/>
    <x v="895"/>
    <x v="0"/>
    <x v="0"/>
    <x v="0"/>
    <x v="2"/>
    <x v="13"/>
    <x v="12"/>
    <n v="88298"/>
    <n v="88298"/>
  </r>
  <r>
    <x v="988"/>
    <x v="896"/>
    <x v="0"/>
    <x v="0"/>
    <x v="0"/>
    <x v="0"/>
    <x v="12"/>
    <x v="11"/>
    <n v="49339"/>
    <n v="49339"/>
  </r>
  <r>
    <x v="989"/>
    <x v="897"/>
    <x v="0"/>
    <x v="1"/>
    <x v="1"/>
    <x v="0"/>
    <x v="1"/>
    <x v="1"/>
    <n v="39017"/>
    <n v="39017"/>
  </r>
  <r>
    <x v="990"/>
    <x v="898"/>
    <x v="1"/>
    <x v="1"/>
    <x v="1"/>
    <x v="0"/>
    <x v="1"/>
    <x v="1"/>
    <n v="59539"/>
    <n v="59539"/>
  </r>
  <r>
    <x v="991"/>
    <x v="899"/>
    <x v="0"/>
    <x v="0"/>
    <x v="0"/>
    <x v="0"/>
    <x v="1"/>
    <x v="1"/>
    <n v="46567"/>
    <n v="46567"/>
  </r>
  <r>
    <x v="992"/>
    <x v="900"/>
    <x v="1"/>
    <x v="0"/>
    <x v="0"/>
    <x v="2"/>
    <x v="6"/>
    <x v="5"/>
    <n v="45042"/>
    <n v="45042"/>
  </r>
  <r>
    <x v="993"/>
    <x v="901"/>
    <x v="1"/>
    <x v="0"/>
    <x v="0"/>
    <x v="1"/>
    <x v="4"/>
    <x v="3"/>
    <n v="52857"/>
    <n v="52857"/>
  </r>
  <r>
    <x v="994"/>
    <x v="902"/>
    <x v="1"/>
    <x v="0"/>
    <x v="0"/>
    <x v="1"/>
    <x v="12"/>
    <x v="11"/>
    <n v="51589"/>
    <n v="51589"/>
  </r>
  <r>
    <x v="995"/>
    <x v="903"/>
    <x v="1"/>
    <x v="0"/>
    <x v="0"/>
    <x v="0"/>
    <x v="7"/>
    <x v="6"/>
    <n v="53807"/>
    <n v="53807"/>
  </r>
  <r>
    <x v="996"/>
    <x v="904"/>
    <x v="1"/>
    <x v="0"/>
    <x v="0"/>
    <x v="0"/>
    <x v="7"/>
    <x v="6"/>
    <n v="41363"/>
    <n v="41363"/>
  </r>
  <r>
    <x v="997"/>
    <x v="905"/>
    <x v="1"/>
    <x v="0"/>
    <x v="0"/>
    <x v="0"/>
    <x v="4"/>
    <x v="3"/>
    <n v="92254"/>
    <n v="92254"/>
  </r>
  <r>
    <x v="998"/>
    <x v="906"/>
    <x v="1"/>
    <x v="0"/>
    <x v="0"/>
    <x v="0"/>
    <x v="4"/>
    <x v="3"/>
    <n v="31521"/>
    <n v="31521"/>
  </r>
  <r>
    <x v="999"/>
    <x v="907"/>
    <x v="0"/>
    <x v="0"/>
    <x v="0"/>
    <x v="1"/>
    <x v="9"/>
    <x v="8"/>
    <n v="4349"/>
    <n v="4349"/>
  </r>
  <r>
    <x v="1000"/>
    <x v="908"/>
    <x v="0"/>
    <x v="0"/>
    <x v="0"/>
    <x v="1"/>
    <x v="9"/>
    <x v="8"/>
    <n v="68692"/>
    <n v="68692"/>
  </r>
  <r>
    <x v="1001"/>
    <x v="909"/>
    <x v="1"/>
    <x v="1"/>
    <x v="1"/>
    <x v="1"/>
    <x v="9"/>
    <x v="8"/>
    <n v="78475"/>
    <n v="78475"/>
  </r>
  <r>
    <x v="1002"/>
    <x v="909"/>
    <x v="1"/>
    <x v="0"/>
    <x v="0"/>
    <x v="1"/>
    <x v="9"/>
    <x v="8"/>
    <n v="30104"/>
    <n v="30104"/>
  </r>
  <r>
    <x v="1003"/>
    <x v="910"/>
    <x v="1"/>
    <x v="1"/>
    <x v="1"/>
    <x v="1"/>
    <x v="9"/>
    <x v="8"/>
    <n v="83539"/>
    <n v="83539"/>
  </r>
  <r>
    <x v="1004"/>
    <x v="911"/>
    <x v="1"/>
    <x v="0"/>
    <x v="0"/>
    <x v="0"/>
    <x v="13"/>
    <x v="12"/>
    <n v="59109"/>
    <n v="59109"/>
  </r>
  <r>
    <x v="1005"/>
    <x v="912"/>
    <x v="1"/>
    <x v="0"/>
    <x v="0"/>
    <x v="1"/>
    <x v="12"/>
    <x v="11"/>
    <n v="52685"/>
    <n v="52685"/>
  </r>
  <r>
    <x v="1006"/>
    <x v="913"/>
    <x v="1"/>
    <x v="0"/>
    <x v="0"/>
    <x v="1"/>
    <x v="0"/>
    <x v="0"/>
    <n v="57434"/>
    <n v="57434"/>
  </r>
  <r>
    <x v="1007"/>
    <x v="914"/>
    <x v="1"/>
    <x v="0"/>
    <x v="0"/>
    <x v="1"/>
    <x v="9"/>
    <x v="8"/>
    <n v="44421"/>
    <n v="44421"/>
  </r>
  <r>
    <x v="1008"/>
    <x v="915"/>
    <x v="1"/>
    <x v="0"/>
    <x v="0"/>
    <x v="1"/>
    <x v="9"/>
    <x v="8"/>
    <n v="92203"/>
    <n v="92203"/>
  </r>
  <r>
    <x v="1009"/>
    <x v="916"/>
    <x v="1"/>
    <x v="0"/>
    <x v="0"/>
    <x v="1"/>
    <x v="9"/>
    <x v="8"/>
    <n v="90311"/>
    <n v="90311"/>
  </r>
  <r>
    <x v="1010"/>
    <x v="917"/>
    <x v="1"/>
    <x v="0"/>
    <x v="0"/>
    <x v="1"/>
    <x v="9"/>
    <x v="8"/>
    <n v="9512"/>
    <n v="9512"/>
  </r>
  <r>
    <x v="1011"/>
    <x v="918"/>
    <x v="1"/>
    <x v="1"/>
    <x v="1"/>
    <x v="1"/>
    <x v="9"/>
    <x v="8"/>
    <n v="89780"/>
    <n v="89780"/>
  </r>
  <r>
    <x v="1012"/>
    <x v="919"/>
    <x v="1"/>
    <x v="0"/>
    <x v="0"/>
    <x v="0"/>
    <x v="13"/>
    <x v="12"/>
    <n v="64015"/>
    <n v="64015"/>
  </r>
  <r>
    <x v="1013"/>
    <x v="920"/>
    <x v="0"/>
    <x v="0"/>
    <x v="0"/>
    <x v="0"/>
    <x v="13"/>
    <x v="12"/>
    <n v="68802"/>
    <n v="68802"/>
  </r>
  <r>
    <x v="1014"/>
    <x v="921"/>
    <x v="1"/>
    <x v="0"/>
    <x v="0"/>
    <x v="0"/>
    <x v="4"/>
    <x v="3"/>
    <n v="97112"/>
    <n v="97112"/>
  </r>
  <r>
    <x v="1015"/>
    <x v="922"/>
    <x v="1"/>
    <x v="0"/>
    <x v="0"/>
    <x v="0"/>
    <x v="4"/>
    <x v="3"/>
    <n v="94298"/>
    <n v="94298"/>
  </r>
  <r>
    <x v="1016"/>
    <x v="923"/>
    <x v="0"/>
    <x v="0"/>
    <x v="0"/>
    <x v="2"/>
    <x v="0"/>
    <x v="0"/>
    <n v="11665"/>
    <n v="11665"/>
  </r>
  <r>
    <x v="1017"/>
    <x v="924"/>
    <x v="1"/>
    <x v="0"/>
    <x v="0"/>
    <x v="1"/>
    <x v="13"/>
    <x v="12"/>
    <n v="43226"/>
    <n v="43226"/>
  </r>
  <r>
    <x v="1018"/>
    <x v="925"/>
    <x v="1"/>
    <x v="0"/>
    <x v="0"/>
    <x v="4"/>
    <x v="12"/>
    <x v="11"/>
    <n v="51666"/>
    <n v="51666"/>
  </r>
  <r>
    <x v="1019"/>
    <x v="926"/>
    <x v="0"/>
    <x v="0"/>
    <x v="0"/>
    <x v="4"/>
    <x v="12"/>
    <x v="11"/>
    <n v="99891"/>
    <n v="99891"/>
  </r>
  <r>
    <x v="1020"/>
    <x v="927"/>
    <x v="1"/>
    <x v="0"/>
    <x v="0"/>
    <x v="0"/>
    <x v="13"/>
    <x v="12"/>
    <n v="50352"/>
    <n v="50352"/>
  </r>
  <r>
    <x v="1021"/>
    <x v="928"/>
    <x v="0"/>
    <x v="0"/>
    <x v="0"/>
    <x v="0"/>
    <x v="13"/>
    <x v="12"/>
    <n v="88378"/>
    <n v="88378"/>
  </r>
  <r>
    <x v="1022"/>
    <x v="929"/>
    <x v="1"/>
    <x v="1"/>
    <x v="1"/>
    <x v="1"/>
    <x v="1"/>
    <x v="1"/>
    <n v="52084"/>
    <n v="52084"/>
  </r>
  <r>
    <x v="1023"/>
    <x v="930"/>
    <x v="1"/>
    <x v="0"/>
    <x v="0"/>
    <x v="2"/>
    <x v="13"/>
    <x v="12"/>
    <n v="64676"/>
    <n v="64676"/>
  </r>
  <r>
    <x v="1024"/>
    <x v="931"/>
    <x v="1"/>
    <x v="1"/>
    <x v="1"/>
    <x v="2"/>
    <x v="13"/>
    <x v="12"/>
    <n v="49412"/>
    <n v="49412"/>
  </r>
  <r>
    <x v="1025"/>
    <x v="932"/>
    <x v="1"/>
    <x v="0"/>
    <x v="0"/>
    <x v="6"/>
    <x v="12"/>
    <x v="11"/>
    <n v="35089"/>
    <n v="35089"/>
  </r>
  <r>
    <x v="1026"/>
    <x v="933"/>
    <x v="0"/>
    <x v="0"/>
    <x v="0"/>
    <x v="1"/>
    <x v="0"/>
    <x v="0"/>
    <n v="5192"/>
    <n v="5192"/>
  </r>
  <r>
    <x v="1027"/>
    <x v="934"/>
    <x v="1"/>
    <x v="0"/>
    <x v="0"/>
    <x v="0"/>
    <x v="1"/>
    <x v="1"/>
    <n v="80508"/>
    <n v="80508"/>
  </r>
  <r>
    <x v="1028"/>
    <x v="935"/>
    <x v="0"/>
    <x v="1"/>
    <x v="1"/>
    <x v="0"/>
    <x v="1"/>
    <x v="1"/>
    <n v="72198"/>
    <n v="72198"/>
  </r>
  <r>
    <x v="1029"/>
    <x v="936"/>
    <x v="1"/>
    <x v="0"/>
    <x v="0"/>
    <x v="0"/>
    <x v="1"/>
    <x v="1"/>
    <n v="68715"/>
    <n v="68715"/>
  </r>
  <r>
    <x v="1030"/>
    <x v="937"/>
    <x v="0"/>
    <x v="1"/>
    <x v="1"/>
    <x v="0"/>
    <x v="1"/>
    <x v="1"/>
    <n v="27938"/>
    <n v="27938"/>
  </r>
  <r>
    <x v="1031"/>
    <x v="938"/>
    <x v="1"/>
    <x v="0"/>
    <x v="0"/>
    <x v="2"/>
    <x v="4"/>
    <x v="3"/>
    <n v="30623"/>
    <n v="30623"/>
  </r>
  <r>
    <x v="1032"/>
    <x v="939"/>
    <x v="0"/>
    <x v="1"/>
    <x v="1"/>
    <x v="2"/>
    <x v="4"/>
    <x v="3"/>
    <n v="81715"/>
    <n v="81715"/>
  </r>
  <r>
    <x v="1033"/>
    <x v="940"/>
    <x v="1"/>
    <x v="0"/>
    <x v="0"/>
    <x v="4"/>
    <x v="4"/>
    <x v="3"/>
    <n v="86818"/>
    <n v="86818"/>
  </r>
  <r>
    <x v="1034"/>
    <x v="941"/>
    <x v="1"/>
    <x v="0"/>
    <x v="0"/>
    <x v="4"/>
    <x v="4"/>
    <x v="3"/>
    <n v="8577"/>
    <n v="8577"/>
  </r>
  <r>
    <x v="1035"/>
    <x v="942"/>
    <x v="1"/>
    <x v="0"/>
    <x v="0"/>
    <x v="0"/>
    <x v="7"/>
    <x v="6"/>
    <n v="27359"/>
    <n v="27359"/>
  </r>
  <r>
    <x v="1036"/>
    <x v="943"/>
    <x v="1"/>
    <x v="0"/>
    <x v="0"/>
    <x v="0"/>
    <x v="12"/>
    <x v="11"/>
    <n v="21853"/>
    <n v="21853"/>
  </r>
  <r>
    <x v="1037"/>
    <x v="944"/>
    <x v="1"/>
    <x v="0"/>
    <x v="0"/>
    <x v="0"/>
    <x v="12"/>
    <x v="11"/>
    <n v="54013"/>
    <n v="54013"/>
  </r>
  <r>
    <x v="1038"/>
    <x v="945"/>
    <x v="1"/>
    <x v="0"/>
    <x v="0"/>
    <x v="0"/>
    <x v="4"/>
    <x v="3"/>
    <n v="68484"/>
    <n v="68484"/>
  </r>
  <r>
    <x v="1039"/>
    <x v="946"/>
    <x v="1"/>
    <x v="0"/>
    <x v="0"/>
    <x v="0"/>
    <x v="4"/>
    <x v="3"/>
    <n v="16816"/>
    <n v="16816"/>
  </r>
  <r>
    <x v="1040"/>
    <x v="947"/>
    <x v="1"/>
    <x v="0"/>
    <x v="0"/>
    <x v="1"/>
    <x v="9"/>
    <x v="8"/>
    <n v="5546"/>
    <n v="5546"/>
  </r>
  <r>
    <x v="1041"/>
    <x v="948"/>
    <x v="0"/>
    <x v="0"/>
    <x v="0"/>
    <x v="1"/>
    <x v="9"/>
    <x v="8"/>
    <n v="70096"/>
    <n v="70096"/>
  </r>
  <r>
    <x v="1042"/>
    <x v="949"/>
    <x v="0"/>
    <x v="0"/>
    <x v="0"/>
    <x v="1"/>
    <x v="6"/>
    <x v="5"/>
    <n v="51276"/>
    <n v="51276"/>
  </r>
  <r>
    <x v="1043"/>
    <x v="950"/>
    <x v="0"/>
    <x v="0"/>
    <x v="0"/>
    <x v="1"/>
    <x v="6"/>
    <x v="5"/>
    <n v="80034"/>
    <n v="80034"/>
  </r>
  <r>
    <x v="1044"/>
    <x v="951"/>
    <x v="0"/>
    <x v="1"/>
    <x v="1"/>
    <x v="2"/>
    <x v="1"/>
    <x v="1"/>
    <n v="20297"/>
    <n v="20297"/>
  </r>
  <r>
    <x v="1045"/>
    <x v="952"/>
    <x v="1"/>
    <x v="0"/>
    <x v="0"/>
    <x v="6"/>
    <x v="13"/>
    <x v="12"/>
    <n v="78857"/>
    <n v="78857"/>
  </r>
  <r>
    <x v="1046"/>
    <x v="953"/>
    <x v="1"/>
    <x v="1"/>
    <x v="1"/>
    <x v="2"/>
    <x v="9"/>
    <x v="8"/>
    <n v="90519"/>
    <n v="90519"/>
  </r>
  <r>
    <x v="1047"/>
    <x v="953"/>
    <x v="0"/>
    <x v="0"/>
    <x v="0"/>
    <x v="2"/>
    <x v="9"/>
    <x v="8"/>
    <n v="53991"/>
    <n v="53991"/>
  </r>
  <r>
    <x v="1048"/>
    <x v="953"/>
    <x v="0"/>
    <x v="1"/>
    <x v="1"/>
    <x v="2"/>
    <x v="9"/>
    <x v="8"/>
    <n v="30932"/>
    <n v="30932"/>
  </r>
  <r>
    <x v="1049"/>
    <x v="954"/>
    <x v="1"/>
    <x v="1"/>
    <x v="1"/>
    <x v="2"/>
    <x v="9"/>
    <x v="8"/>
    <n v="95852"/>
    <n v="95852"/>
  </r>
  <r>
    <x v="1050"/>
    <x v="955"/>
    <x v="1"/>
    <x v="0"/>
    <x v="0"/>
    <x v="1"/>
    <x v="6"/>
    <x v="5"/>
    <n v="35303"/>
    <n v="35303"/>
  </r>
  <r>
    <x v="1051"/>
    <x v="956"/>
    <x v="1"/>
    <x v="0"/>
    <x v="0"/>
    <x v="5"/>
    <x v="12"/>
    <x v="11"/>
    <n v="99522"/>
    <n v="99522"/>
  </r>
  <r>
    <x v="1052"/>
    <x v="957"/>
    <x v="0"/>
    <x v="3"/>
    <x v="2"/>
    <x v="5"/>
    <x v="12"/>
    <x v="11"/>
    <n v="82431"/>
    <n v="82431"/>
  </r>
  <r>
    <x v="1053"/>
    <x v="958"/>
    <x v="1"/>
    <x v="1"/>
    <x v="1"/>
    <x v="0"/>
    <x v="4"/>
    <x v="3"/>
    <n v="57004"/>
    <n v="57004"/>
  </r>
  <r>
    <x v="1054"/>
    <x v="959"/>
    <x v="1"/>
    <x v="0"/>
    <x v="0"/>
    <x v="1"/>
    <x v="0"/>
    <x v="0"/>
    <n v="61773"/>
    <n v="61773"/>
  </r>
  <r>
    <x v="1055"/>
    <x v="960"/>
    <x v="1"/>
    <x v="0"/>
    <x v="0"/>
    <x v="0"/>
    <x v="13"/>
    <x v="12"/>
    <n v="55603"/>
    <n v="55603"/>
  </r>
  <r>
    <x v="1056"/>
    <x v="961"/>
    <x v="1"/>
    <x v="1"/>
    <x v="1"/>
    <x v="2"/>
    <x v="6"/>
    <x v="5"/>
    <n v="83212"/>
    <n v="83212"/>
  </r>
  <r>
    <x v="1057"/>
    <x v="962"/>
    <x v="0"/>
    <x v="1"/>
    <x v="1"/>
    <x v="2"/>
    <x v="6"/>
    <x v="5"/>
    <n v="92366"/>
    <n v="92366"/>
  </r>
  <r>
    <x v="1058"/>
    <x v="963"/>
    <x v="1"/>
    <x v="0"/>
    <x v="0"/>
    <x v="6"/>
    <x v="13"/>
    <x v="12"/>
    <n v="1007"/>
    <n v="1007"/>
  </r>
  <r>
    <x v="1059"/>
    <x v="964"/>
    <x v="1"/>
    <x v="0"/>
    <x v="0"/>
    <x v="6"/>
    <x v="13"/>
    <x v="12"/>
    <n v="77040"/>
    <n v="77040"/>
  </r>
  <r>
    <x v="1060"/>
    <x v="965"/>
    <x v="0"/>
    <x v="1"/>
    <x v="1"/>
    <x v="0"/>
    <x v="9"/>
    <x v="8"/>
    <n v="52783"/>
    <n v="52783"/>
  </r>
  <r>
    <x v="1061"/>
    <x v="966"/>
    <x v="0"/>
    <x v="1"/>
    <x v="1"/>
    <x v="0"/>
    <x v="9"/>
    <x v="8"/>
    <n v="75430"/>
    <n v="75430"/>
  </r>
  <r>
    <x v="1062"/>
    <x v="967"/>
    <x v="0"/>
    <x v="0"/>
    <x v="0"/>
    <x v="1"/>
    <x v="7"/>
    <x v="6"/>
    <n v="34018"/>
    <n v="34018"/>
  </r>
  <r>
    <x v="1063"/>
    <x v="968"/>
    <x v="1"/>
    <x v="0"/>
    <x v="0"/>
    <x v="1"/>
    <x v="7"/>
    <x v="6"/>
    <n v="15261"/>
    <n v="15261"/>
  </r>
  <r>
    <x v="1064"/>
    <x v="969"/>
    <x v="0"/>
    <x v="3"/>
    <x v="2"/>
    <x v="1"/>
    <x v="7"/>
    <x v="6"/>
    <n v="78158"/>
    <n v="78158"/>
  </r>
  <r>
    <x v="1065"/>
    <x v="970"/>
    <x v="1"/>
    <x v="1"/>
    <x v="1"/>
    <x v="1"/>
    <x v="7"/>
    <x v="6"/>
    <n v="25268"/>
    <n v="25268"/>
  </r>
  <r>
    <x v="1066"/>
    <x v="971"/>
    <x v="1"/>
    <x v="0"/>
    <x v="0"/>
    <x v="1"/>
    <x v="1"/>
    <x v="1"/>
    <n v="87884"/>
    <n v="87884"/>
  </r>
  <r>
    <x v="1067"/>
    <x v="972"/>
    <x v="0"/>
    <x v="0"/>
    <x v="0"/>
    <x v="1"/>
    <x v="1"/>
    <x v="1"/>
    <n v="60943"/>
    <n v="60943"/>
  </r>
  <r>
    <x v="1068"/>
    <x v="973"/>
    <x v="1"/>
    <x v="3"/>
    <x v="2"/>
    <x v="0"/>
    <x v="1"/>
    <x v="1"/>
    <n v="4011"/>
    <n v="4011"/>
  </r>
  <r>
    <x v="1069"/>
    <x v="974"/>
    <x v="1"/>
    <x v="0"/>
    <x v="0"/>
    <x v="2"/>
    <x v="12"/>
    <x v="11"/>
    <n v="62436"/>
    <n v="62436"/>
  </r>
  <r>
    <x v="1070"/>
    <x v="975"/>
    <x v="1"/>
    <x v="0"/>
    <x v="0"/>
    <x v="2"/>
    <x v="12"/>
    <x v="11"/>
    <n v="31126"/>
    <n v="31126"/>
  </r>
  <r>
    <x v="1071"/>
    <x v="976"/>
    <x v="1"/>
    <x v="0"/>
    <x v="0"/>
    <x v="1"/>
    <x v="8"/>
    <x v="7"/>
    <n v="16473"/>
    <n v="16473"/>
  </r>
  <r>
    <x v="1072"/>
    <x v="977"/>
    <x v="1"/>
    <x v="0"/>
    <x v="0"/>
    <x v="1"/>
    <x v="8"/>
    <x v="7"/>
    <n v="13179"/>
    <n v="13179"/>
  </r>
  <r>
    <x v="1073"/>
    <x v="978"/>
    <x v="0"/>
    <x v="0"/>
    <x v="0"/>
    <x v="1"/>
    <x v="8"/>
    <x v="7"/>
    <n v="22662"/>
    <n v="22662"/>
  </r>
  <r>
    <x v="1074"/>
    <x v="979"/>
    <x v="0"/>
    <x v="0"/>
    <x v="0"/>
    <x v="2"/>
    <x v="4"/>
    <x v="3"/>
    <n v="9644"/>
    <n v="9644"/>
  </r>
  <r>
    <x v="1075"/>
    <x v="980"/>
    <x v="1"/>
    <x v="0"/>
    <x v="0"/>
    <x v="6"/>
    <x v="1"/>
    <x v="1"/>
    <n v="99828"/>
    <n v="99828"/>
  </r>
  <r>
    <x v="1076"/>
    <x v="981"/>
    <x v="0"/>
    <x v="1"/>
    <x v="1"/>
    <x v="6"/>
    <x v="1"/>
    <x v="1"/>
    <n v="39513"/>
    <n v="39513"/>
  </r>
  <r>
    <x v="1077"/>
    <x v="982"/>
    <x v="0"/>
    <x v="1"/>
    <x v="1"/>
    <x v="6"/>
    <x v="1"/>
    <x v="1"/>
    <n v="68826"/>
    <n v="68826"/>
  </r>
  <r>
    <x v="1078"/>
    <x v="983"/>
    <x v="1"/>
    <x v="0"/>
    <x v="0"/>
    <x v="0"/>
    <x v="7"/>
    <x v="6"/>
    <n v="6839"/>
    <n v="6839"/>
  </r>
  <r>
    <x v="1079"/>
    <x v="984"/>
    <x v="1"/>
    <x v="0"/>
    <x v="0"/>
    <x v="2"/>
    <x v="13"/>
    <x v="12"/>
    <n v="14269"/>
    <n v="14269"/>
  </r>
  <r>
    <x v="1080"/>
    <x v="985"/>
    <x v="1"/>
    <x v="0"/>
    <x v="0"/>
    <x v="1"/>
    <x v="4"/>
    <x v="3"/>
    <n v="74391"/>
    <n v="74391"/>
  </r>
  <r>
    <x v="1081"/>
    <x v="986"/>
    <x v="1"/>
    <x v="0"/>
    <x v="0"/>
    <x v="1"/>
    <x v="4"/>
    <x v="3"/>
    <n v="29286"/>
    <n v="29286"/>
  </r>
  <r>
    <x v="1082"/>
    <x v="987"/>
    <x v="1"/>
    <x v="0"/>
    <x v="0"/>
    <x v="6"/>
    <x v="7"/>
    <x v="6"/>
    <n v="74653"/>
    <n v="74653"/>
  </r>
  <r>
    <x v="1083"/>
    <x v="988"/>
    <x v="1"/>
    <x v="0"/>
    <x v="0"/>
    <x v="1"/>
    <x v="13"/>
    <x v="12"/>
    <n v="81934"/>
    <n v="81934"/>
  </r>
  <r>
    <x v="1084"/>
    <x v="989"/>
    <x v="0"/>
    <x v="0"/>
    <x v="0"/>
    <x v="1"/>
    <x v="13"/>
    <x v="12"/>
    <n v="93038"/>
    <n v="93038"/>
  </r>
  <r>
    <x v="1085"/>
    <x v="990"/>
    <x v="1"/>
    <x v="0"/>
    <x v="0"/>
    <x v="1"/>
    <x v="0"/>
    <x v="0"/>
    <n v="54164"/>
    <n v="54164"/>
  </r>
  <r>
    <x v="1086"/>
    <x v="990"/>
    <x v="0"/>
    <x v="0"/>
    <x v="0"/>
    <x v="1"/>
    <x v="0"/>
    <x v="0"/>
    <n v="1469"/>
    <n v="1469"/>
  </r>
  <r>
    <x v="1087"/>
    <x v="990"/>
    <x v="0"/>
    <x v="0"/>
    <x v="0"/>
    <x v="1"/>
    <x v="0"/>
    <x v="0"/>
    <n v="47232"/>
    <n v="47232"/>
  </r>
  <r>
    <x v="1088"/>
    <x v="991"/>
    <x v="1"/>
    <x v="0"/>
    <x v="0"/>
    <x v="1"/>
    <x v="9"/>
    <x v="8"/>
    <n v="92521"/>
    <n v="92521"/>
  </r>
  <r>
    <x v="1089"/>
    <x v="992"/>
    <x v="1"/>
    <x v="0"/>
    <x v="0"/>
    <x v="1"/>
    <x v="9"/>
    <x v="8"/>
    <n v="63314"/>
    <n v="63314"/>
  </r>
  <r>
    <x v="1090"/>
    <x v="993"/>
    <x v="0"/>
    <x v="1"/>
    <x v="1"/>
    <x v="1"/>
    <x v="6"/>
    <x v="5"/>
    <n v="90984"/>
    <n v="90984"/>
  </r>
  <r>
    <x v="1091"/>
    <x v="994"/>
    <x v="0"/>
    <x v="3"/>
    <x v="2"/>
    <x v="1"/>
    <x v="6"/>
    <x v="5"/>
    <n v="6456"/>
    <n v="6456"/>
  </r>
  <r>
    <x v="1092"/>
    <x v="995"/>
    <x v="1"/>
    <x v="0"/>
    <x v="0"/>
    <x v="1"/>
    <x v="13"/>
    <x v="12"/>
    <n v="44666"/>
    <n v="44666"/>
  </r>
  <r>
    <x v="1093"/>
    <x v="996"/>
    <x v="1"/>
    <x v="0"/>
    <x v="0"/>
    <x v="6"/>
    <x v="13"/>
    <x v="12"/>
    <n v="9880"/>
    <n v="9880"/>
  </r>
  <r>
    <x v="1094"/>
    <x v="997"/>
    <x v="1"/>
    <x v="3"/>
    <x v="2"/>
    <x v="6"/>
    <x v="13"/>
    <x v="12"/>
    <n v="38655"/>
    <n v="38655"/>
  </r>
  <r>
    <x v="1095"/>
    <x v="998"/>
    <x v="1"/>
    <x v="0"/>
    <x v="0"/>
    <x v="0"/>
    <x v="13"/>
    <x v="12"/>
    <n v="36030"/>
    <n v="36030"/>
  </r>
  <r>
    <x v="1096"/>
    <x v="999"/>
    <x v="1"/>
    <x v="0"/>
    <x v="0"/>
    <x v="0"/>
    <x v="13"/>
    <x v="12"/>
    <n v="53182"/>
    <n v="53182"/>
  </r>
  <r>
    <x v="1097"/>
    <x v="1000"/>
    <x v="1"/>
    <x v="0"/>
    <x v="0"/>
    <x v="1"/>
    <x v="9"/>
    <x v="8"/>
    <n v="6281"/>
    <n v="6281"/>
  </r>
  <r>
    <x v="1098"/>
    <x v="1001"/>
    <x v="0"/>
    <x v="0"/>
    <x v="0"/>
    <x v="1"/>
    <x v="4"/>
    <x v="3"/>
    <n v="10355"/>
    <n v="10355"/>
  </r>
  <r>
    <x v="1099"/>
    <x v="1002"/>
    <x v="0"/>
    <x v="1"/>
    <x v="1"/>
    <x v="0"/>
    <x v="1"/>
    <x v="1"/>
    <n v="80440"/>
    <n v="80440"/>
  </r>
  <r>
    <x v="1100"/>
    <x v="1003"/>
    <x v="1"/>
    <x v="0"/>
    <x v="0"/>
    <x v="1"/>
    <x v="13"/>
    <x v="12"/>
    <n v="28723"/>
    <n v="28723"/>
  </r>
  <r>
    <x v="1101"/>
    <x v="1004"/>
    <x v="1"/>
    <x v="0"/>
    <x v="0"/>
    <x v="1"/>
    <x v="12"/>
    <x v="11"/>
    <n v="82929"/>
    <n v="82929"/>
  </r>
  <r>
    <x v="1102"/>
    <x v="1005"/>
    <x v="0"/>
    <x v="1"/>
    <x v="1"/>
    <x v="1"/>
    <x v="12"/>
    <x v="11"/>
    <n v="45378"/>
    <n v="45378"/>
  </r>
  <r>
    <x v="1103"/>
    <x v="1006"/>
    <x v="1"/>
    <x v="1"/>
    <x v="1"/>
    <x v="1"/>
    <x v="12"/>
    <x v="11"/>
    <n v="24938"/>
    <n v="24938"/>
  </r>
  <r>
    <x v="1104"/>
    <x v="1007"/>
    <x v="1"/>
    <x v="0"/>
    <x v="0"/>
    <x v="4"/>
    <x v="0"/>
    <x v="0"/>
    <n v="29194"/>
    <n v="29194"/>
  </r>
  <r>
    <x v="1105"/>
    <x v="1008"/>
    <x v="1"/>
    <x v="0"/>
    <x v="0"/>
    <x v="0"/>
    <x v="4"/>
    <x v="3"/>
    <n v="73767"/>
    <n v="73767"/>
  </r>
  <r>
    <x v="1106"/>
    <x v="1009"/>
    <x v="1"/>
    <x v="1"/>
    <x v="1"/>
    <x v="0"/>
    <x v="4"/>
    <x v="3"/>
    <n v="44750"/>
    <n v="44750"/>
  </r>
  <r>
    <x v="1107"/>
    <x v="1009"/>
    <x v="0"/>
    <x v="3"/>
    <x v="2"/>
    <x v="0"/>
    <x v="4"/>
    <x v="3"/>
    <n v="22823"/>
    <n v="22823"/>
  </r>
  <r>
    <x v="1108"/>
    <x v="1010"/>
    <x v="1"/>
    <x v="0"/>
    <x v="0"/>
    <x v="0"/>
    <x v="0"/>
    <x v="0"/>
    <n v="79268"/>
    <n v="79268"/>
  </r>
  <r>
    <x v="1109"/>
    <x v="1011"/>
    <x v="1"/>
    <x v="0"/>
    <x v="0"/>
    <x v="8"/>
    <x v="7"/>
    <x v="6"/>
    <n v="71833"/>
    <n v="71833"/>
  </r>
  <r>
    <x v="1110"/>
    <x v="1012"/>
    <x v="1"/>
    <x v="0"/>
    <x v="0"/>
    <x v="4"/>
    <x v="8"/>
    <x v="7"/>
    <n v="81641"/>
    <n v="81641"/>
  </r>
  <r>
    <x v="1111"/>
    <x v="1013"/>
    <x v="0"/>
    <x v="0"/>
    <x v="0"/>
    <x v="4"/>
    <x v="8"/>
    <x v="7"/>
    <n v="94464"/>
    <n v="94464"/>
  </r>
  <r>
    <x v="1112"/>
    <x v="1014"/>
    <x v="0"/>
    <x v="1"/>
    <x v="1"/>
    <x v="0"/>
    <x v="9"/>
    <x v="8"/>
    <n v="74384"/>
    <n v="74384"/>
  </r>
  <r>
    <x v="1113"/>
    <x v="1015"/>
    <x v="1"/>
    <x v="0"/>
    <x v="0"/>
    <x v="0"/>
    <x v="1"/>
    <x v="1"/>
    <n v="38245"/>
    <n v="38245"/>
  </r>
  <r>
    <x v="1114"/>
    <x v="1016"/>
    <x v="0"/>
    <x v="1"/>
    <x v="1"/>
    <x v="0"/>
    <x v="8"/>
    <x v="7"/>
    <n v="5807"/>
    <n v="5807"/>
  </r>
  <r>
    <x v="1115"/>
    <x v="1017"/>
    <x v="0"/>
    <x v="0"/>
    <x v="0"/>
    <x v="1"/>
    <x v="1"/>
    <x v="1"/>
    <n v="53744"/>
    <n v="53744"/>
  </r>
  <r>
    <x v="1116"/>
    <x v="1018"/>
    <x v="1"/>
    <x v="0"/>
    <x v="0"/>
    <x v="1"/>
    <x v="0"/>
    <x v="0"/>
    <n v="92315"/>
    <n v="92315"/>
  </r>
  <r>
    <x v="1117"/>
    <x v="1019"/>
    <x v="0"/>
    <x v="0"/>
    <x v="0"/>
    <x v="1"/>
    <x v="0"/>
    <x v="0"/>
    <n v="19321"/>
    <n v="19321"/>
  </r>
  <r>
    <x v="1118"/>
    <x v="1020"/>
    <x v="0"/>
    <x v="1"/>
    <x v="1"/>
    <x v="0"/>
    <x v="13"/>
    <x v="12"/>
    <n v="82442"/>
    <n v="82442"/>
  </r>
  <r>
    <x v="1119"/>
    <x v="1021"/>
    <x v="0"/>
    <x v="0"/>
    <x v="0"/>
    <x v="0"/>
    <x v="13"/>
    <x v="12"/>
    <n v="10729"/>
    <n v="10729"/>
  </r>
  <r>
    <x v="1120"/>
    <x v="1022"/>
    <x v="1"/>
    <x v="0"/>
    <x v="0"/>
    <x v="0"/>
    <x v="12"/>
    <x v="11"/>
    <n v="88969"/>
    <n v="88969"/>
  </r>
  <r>
    <x v="1121"/>
    <x v="1023"/>
    <x v="0"/>
    <x v="0"/>
    <x v="0"/>
    <x v="1"/>
    <x v="9"/>
    <x v="8"/>
    <n v="98535"/>
    <n v="98535"/>
  </r>
  <r>
    <x v="1122"/>
    <x v="1024"/>
    <x v="0"/>
    <x v="1"/>
    <x v="1"/>
    <x v="7"/>
    <x v="12"/>
    <x v="11"/>
    <n v="8994"/>
    <n v="8994"/>
  </r>
  <r>
    <x v="1123"/>
    <x v="1025"/>
    <x v="0"/>
    <x v="0"/>
    <x v="0"/>
    <x v="5"/>
    <x v="4"/>
    <x v="3"/>
    <n v="93397"/>
    <n v="93397"/>
  </r>
  <r>
    <x v="1124"/>
    <x v="1026"/>
    <x v="1"/>
    <x v="0"/>
    <x v="0"/>
    <x v="1"/>
    <x v="4"/>
    <x v="3"/>
    <n v="11887"/>
    <n v="11887"/>
  </r>
  <r>
    <x v="1125"/>
    <x v="1027"/>
    <x v="1"/>
    <x v="0"/>
    <x v="0"/>
    <x v="1"/>
    <x v="4"/>
    <x v="3"/>
    <n v="75329"/>
    <n v="75329"/>
  </r>
  <r>
    <x v="1126"/>
    <x v="1028"/>
    <x v="1"/>
    <x v="0"/>
    <x v="0"/>
    <x v="2"/>
    <x v="7"/>
    <x v="6"/>
    <n v="55189"/>
    <n v="55189"/>
  </r>
  <r>
    <x v="1127"/>
    <x v="1029"/>
    <x v="1"/>
    <x v="1"/>
    <x v="1"/>
    <x v="7"/>
    <x v="4"/>
    <x v="3"/>
    <n v="66665"/>
    <n v="66665"/>
  </r>
  <r>
    <x v="1128"/>
    <x v="1030"/>
    <x v="0"/>
    <x v="0"/>
    <x v="0"/>
    <x v="0"/>
    <x v="1"/>
    <x v="1"/>
    <n v="91426"/>
    <n v="91426"/>
  </r>
  <r>
    <x v="1129"/>
    <x v="1031"/>
    <x v="1"/>
    <x v="0"/>
    <x v="0"/>
    <x v="0"/>
    <x v="13"/>
    <x v="12"/>
    <n v="20881"/>
    <n v="20881"/>
  </r>
  <r>
    <x v="1130"/>
    <x v="1032"/>
    <x v="1"/>
    <x v="0"/>
    <x v="0"/>
    <x v="0"/>
    <x v="1"/>
    <x v="1"/>
    <n v="66914"/>
    <n v="66914"/>
  </r>
  <r>
    <x v="1131"/>
    <x v="1033"/>
    <x v="0"/>
    <x v="0"/>
    <x v="0"/>
    <x v="0"/>
    <x v="13"/>
    <x v="12"/>
    <n v="53659"/>
    <n v="53659"/>
  </r>
  <r>
    <x v="1132"/>
    <x v="1034"/>
    <x v="1"/>
    <x v="0"/>
    <x v="0"/>
    <x v="1"/>
    <x v="1"/>
    <x v="1"/>
    <n v="51412"/>
    <n v="51412"/>
  </r>
  <r>
    <x v="1133"/>
    <x v="1035"/>
    <x v="1"/>
    <x v="0"/>
    <x v="0"/>
    <x v="1"/>
    <x v="1"/>
    <x v="1"/>
    <n v="66192"/>
    <n v="66192"/>
  </r>
  <r>
    <x v="1134"/>
    <x v="1036"/>
    <x v="0"/>
    <x v="3"/>
    <x v="2"/>
    <x v="1"/>
    <x v="1"/>
    <x v="1"/>
    <n v="70029"/>
    <n v="70029"/>
  </r>
  <r>
    <x v="1135"/>
    <x v="1037"/>
    <x v="1"/>
    <x v="0"/>
    <x v="0"/>
    <x v="0"/>
    <x v="6"/>
    <x v="5"/>
    <n v="58708"/>
    <n v="58708"/>
  </r>
  <r>
    <x v="1136"/>
    <x v="1038"/>
    <x v="1"/>
    <x v="0"/>
    <x v="0"/>
    <x v="2"/>
    <x v="7"/>
    <x v="6"/>
    <n v="88996"/>
    <n v="88996"/>
  </r>
  <r>
    <x v="1137"/>
    <x v="1039"/>
    <x v="0"/>
    <x v="0"/>
    <x v="0"/>
    <x v="2"/>
    <x v="7"/>
    <x v="6"/>
    <n v="79744"/>
    <n v="79744"/>
  </r>
  <r>
    <x v="1138"/>
    <x v="1040"/>
    <x v="1"/>
    <x v="0"/>
    <x v="0"/>
    <x v="0"/>
    <x v="6"/>
    <x v="5"/>
    <n v="17286"/>
    <n v="17286"/>
  </r>
  <r>
    <x v="1139"/>
    <x v="1041"/>
    <x v="0"/>
    <x v="1"/>
    <x v="1"/>
    <x v="0"/>
    <x v="6"/>
    <x v="5"/>
    <n v="70349"/>
    <n v="70349"/>
  </r>
  <r>
    <x v="1140"/>
    <x v="1042"/>
    <x v="0"/>
    <x v="0"/>
    <x v="0"/>
    <x v="0"/>
    <x v="6"/>
    <x v="5"/>
    <n v="47104"/>
    <n v="47104"/>
  </r>
  <r>
    <x v="1141"/>
    <x v="1043"/>
    <x v="0"/>
    <x v="3"/>
    <x v="2"/>
    <x v="0"/>
    <x v="6"/>
    <x v="5"/>
    <n v="33714"/>
    <n v="33714"/>
  </r>
  <r>
    <x v="1142"/>
    <x v="1044"/>
    <x v="1"/>
    <x v="0"/>
    <x v="0"/>
    <x v="6"/>
    <x v="12"/>
    <x v="11"/>
    <n v="14644"/>
    <n v="14644"/>
  </r>
  <r>
    <x v="1143"/>
    <x v="1045"/>
    <x v="1"/>
    <x v="0"/>
    <x v="0"/>
    <x v="5"/>
    <x v="8"/>
    <x v="7"/>
    <n v="89471"/>
    <n v="89471"/>
  </r>
  <r>
    <x v="1144"/>
    <x v="1046"/>
    <x v="0"/>
    <x v="1"/>
    <x v="1"/>
    <x v="1"/>
    <x v="1"/>
    <x v="1"/>
    <n v="57428"/>
    <n v="57428"/>
  </r>
  <r>
    <x v="1145"/>
    <x v="1047"/>
    <x v="0"/>
    <x v="1"/>
    <x v="1"/>
    <x v="1"/>
    <x v="1"/>
    <x v="1"/>
    <n v="64738"/>
    <n v="64738"/>
  </r>
  <r>
    <x v="1146"/>
    <x v="1048"/>
    <x v="1"/>
    <x v="0"/>
    <x v="0"/>
    <x v="1"/>
    <x v="12"/>
    <x v="11"/>
    <n v="16268"/>
    <n v="16268"/>
  </r>
  <r>
    <x v="1147"/>
    <x v="1049"/>
    <x v="1"/>
    <x v="0"/>
    <x v="0"/>
    <x v="1"/>
    <x v="7"/>
    <x v="6"/>
    <n v="11400"/>
    <n v="11400"/>
  </r>
  <r>
    <x v="1148"/>
    <x v="1050"/>
    <x v="0"/>
    <x v="0"/>
    <x v="0"/>
    <x v="1"/>
    <x v="12"/>
    <x v="11"/>
    <n v="58640"/>
    <n v="58640"/>
  </r>
  <r>
    <x v="1149"/>
    <x v="1051"/>
    <x v="0"/>
    <x v="0"/>
    <x v="0"/>
    <x v="1"/>
    <x v="12"/>
    <x v="11"/>
    <n v="75372"/>
    <n v="75372"/>
  </r>
  <r>
    <x v="1150"/>
    <x v="1052"/>
    <x v="1"/>
    <x v="0"/>
    <x v="0"/>
    <x v="0"/>
    <x v="13"/>
    <x v="12"/>
    <n v="27201"/>
    <n v="27201"/>
  </r>
  <r>
    <x v="1151"/>
    <x v="1053"/>
    <x v="1"/>
    <x v="0"/>
    <x v="0"/>
    <x v="1"/>
    <x v="7"/>
    <x v="6"/>
    <n v="22837"/>
    <n v="22837"/>
  </r>
  <r>
    <x v="1152"/>
    <x v="1054"/>
    <x v="1"/>
    <x v="0"/>
    <x v="0"/>
    <x v="1"/>
    <x v="9"/>
    <x v="8"/>
    <n v="8077"/>
    <n v="8077"/>
  </r>
  <r>
    <x v="1153"/>
    <x v="1055"/>
    <x v="0"/>
    <x v="0"/>
    <x v="0"/>
    <x v="1"/>
    <x v="9"/>
    <x v="8"/>
    <n v="61647"/>
    <n v="61647"/>
  </r>
  <r>
    <x v="1154"/>
    <x v="1055"/>
    <x v="0"/>
    <x v="1"/>
    <x v="1"/>
    <x v="1"/>
    <x v="9"/>
    <x v="8"/>
    <n v="23576"/>
    <n v="23576"/>
  </r>
  <r>
    <x v="1155"/>
    <x v="1056"/>
    <x v="1"/>
    <x v="1"/>
    <x v="1"/>
    <x v="1"/>
    <x v="9"/>
    <x v="8"/>
    <n v="26788"/>
    <n v="26788"/>
  </r>
  <r>
    <x v="1156"/>
    <x v="1057"/>
    <x v="1"/>
    <x v="0"/>
    <x v="0"/>
    <x v="1"/>
    <x v="9"/>
    <x v="8"/>
    <n v="17245"/>
    <n v="17245"/>
  </r>
  <r>
    <x v="1157"/>
    <x v="1058"/>
    <x v="0"/>
    <x v="0"/>
    <x v="0"/>
    <x v="0"/>
    <x v="4"/>
    <x v="3"/>
    <n v="79622"/>
    <n v="79622"/>
  </r>
  <r>
    <x v="1158"/>
    <x v="1059"/>
    <x v="1"/>
    <x v="1"/>
    <x v="1"/>
    <x v="1"/>
    <x v="6"/>
    <x v="5"/>
    <n v="35792"/>
    <n v="35792"/>
  </r>
  <r>
    <x v="1159"/>
    <x v="1060"/>
    <x v="0"/>
    <x v="0"/>
    <x v="0"/>
    <x v="2"/>
    <x v="7"/>
    <x v="6"/>
    <n v="86480"/>
    <n v="86480"/>
  </r>
  <r>
    <x v="1160"/>
    <x v="1061"/>
    <x v="0"/>
    <x v="0"/>
    <x v="0"/>
    <x v="2"/>
    <x v="7"/>
    <x v="6"/>
    <n v="15789"/>
    <n v="15789"/>
  </r>
  <r>
    <x v="1161"/>
    <x v="1062"/>
    <x v="1"/>
    <x v="0"/>
    <x v="0"/>
    <x v="2"/>
    <x v="7"/>
    <x v="6"/>
    <n v="65686"/>
    <n v="65686"/>
  </r>
  <r>
    <x v="1162"/>
    <x v="1063"/>
    <x v="1"/>
    <x v="0"/>
    <x v="0"/>
    <x v="1"/>
    <x v="1"/>
    <x v="1"/>
    <n v="59783"/>
    <n v="59783"/>
  </r>
  <r>
    <x v="1163"/>
    <x v="1064"/>
    <x v="1"/>
    <x v="0"/>
    <x v="0"/>
    <x v="1"/>
    <x v="1"/>
    <x v="1"/>
    <n v="43314"/>
    <n v="43314"/>
  </r>
  <r>
    <x v="1164"/>
    <x v="1065"/>
    <x v="1"/>
    <x v="0"/>
    <x v="0"/>
    <x v="0"/>
    <x v="7"/>
    <x v="6"/>
    <n v="63218"/>
    <n v="63218"/>
  </r>
  <r>
    <x v="1165"/>
    <x v="1065"/>
    <x v="0"/>
    <x v="0"/>
    <x v="0"/>
    <x v="0"/>
    <x v="7"/>
    <x v="6"/>
    <n v="46558"/>
    <n v="46558"/>
  </r>
  <r>
    <x v="1166"/>
    <x v="1066"/>
    <x v="1"/>
    <x v="0"/>
    <x v="0"/>
    <x v="0"/>
    <x v="7"/>
    <x v="6"/>
    <n v="80132"/>
    <n v="80132"/>
  </r>
  <r>
    <x v="1167"/>
    <x v="1067"/>
    <x v="1"/>
    <x v="0"/>
    <x v="0"/>
    <x v="1"/>
    <x v="7"/>
    <x v="6"/>
    <n v="46730"/>
    <n v="46730"/>
  </r>
  <r>
    <x v="1168"/>
    <x v="1068"/>
    <x v="0"/>
    <x v="0"/>
    <x v="0"/>
    <x v="0"/>
    <x v="8"/>
    <x v="7"/>
    <n v="13051"/>
    <n v="13051"/>
  </r>
  <r>
    <x v="1169"/>
    <x v="1069"/>
    <x v="1"/>
    <x v="0"/>
    <x v="0"/>
    <x v="0"/>
    <x v="8"/>
    <x v="7"/>
    <n v="40171"/>
    <n v="40171"/>
  </r>
  <r>
    <x v="1170"/>
    <x v="1070"/>
    <x v="1"/>
    <x v="0"/>
    <x v="0"/>
    <x v="2"/>
    <x v="13"/>
    <x v="12"/>
    <n v="58806"/>
    <n v="58806"/>
  </r>
  <r>
    <x v="1171"/>
    <x v="1071"/>
    <x v="1"/>
    <x v="0"/>
    <x v="0"/>
    <x v="1"/>
    <x v="4"/>
    <x v="3"/>
    <n v="53138"/>
    <n v="53138"/>
  </r>
  <r>
    <x v="1172"/>
    <x v="1072"/>
    <x v="0"/>
    <x v="0"/>
    <x v="0"/>
    <x v="1"/>
    <x v="4"/>
    <x v="3"/>
    <n v="37060"/>
    <n v="37060"/>
  </r>
  <r>
    <x v="1173"/>
    <x v="1073"/>
    <x v="1"/>
    <x v="0"/>
    <x v="0"/>
    <x v="2"/>
    <x v="7"/>
    <x v="6"/>
    <n v="6302"/>
    <n v="6302"/>
  </r>
  <r>
    <x v="1174"/>
    <x v="1074"/>
    <x v="0"/>
    <x v="1"/>
    <x v="1"/>
    <x v="1"/>
    <x v="6"/>
    <x v="5"/>
    <n v="47377"/>
    <n v="47377"/>
  </r>
  <r>
    <x v="1175"/>
    <x v="1075"/>
    <x v="1"/>
    <x v="0"/>
    <x v="0"/>
    <x v="2"/>
    <x v="7"/>
    <x v="6"/>
    <n v="92785"/>
    <n v="92785"/>
  </r>
  <r>
    <x v="1176"/>
    <x v="1076"/>
    <x v="1"/>
    <x v="0"/>
    <x v="0"/>
    <x v="2"/>
    <x v="7"/>
    <x v="6"/>
    <n v="47646"/>
    <n v="47646"/>
  </r>
  <r>
    <x v="1177"/>
    <x v="1077"/>
    <x v="1"/>
    <x v="0"/>
    <x v="0"/>
    <x v="1"/>
    <x v="12"/>
    <x v="11"/>
    <n v="5068"/>
    <n v="5068"/>
  </r>
  <r>
    <x v="1178"/>
    <x v="1078"/>
    <x v="0"/>
    <x v="0"/>
    <x v="0"/>
    <x v="1"/>
    <x v="12"/>
    <x v="11"/>
    <n v="9483"/>
    <n v="9483"/>
  </r>
  <r>
    <x v="1179"/>
    <x v="1079"/>
    <x v="1"/>
    <x v="0"/>
    <x v="0"/>
    <x v="0"/>
    <x v="6"/>
    <x v="5"/>
    <n v="65579"/>
    <n v="65579"/>
  </r>
  <r>
    <x v="1180"/>
    <x v="1080"/>
    <x v="0"/>
    <x v="0"/>
    <x v="0"/>
    <x v="1"/>
    <x v="7"/>
    <x v="6"/>
    <n v="57386"/>
    <n v="57386"/>
  </r>
  <r>
    <x v="1181"/>
    <x v="1081"/>
    <x v="1"/>
    <x v="0"/>
    <x v="0"/>
    <x v="0"/>
    <x v="6"/>
    <x v="5"/>
    <n v="16108"/>
    <n v="16108"/>
  </r>
  <r>
    <x v="1182"/>
    <x v="1082"/>
    <x v="0"/>
    <x v="3"/>
    <x v="2"/>
    <x v="0"/>
    <x v="12"/>
    <x v="11"/>
    <n v="40016"/>
    <n v="40016"/>
  </r>
  <r>
    <x v="1183"/>
    <x v="1083"/>
    <x v="0"/>
    <x v="3"/>
    <x v="2"/>
    <x v="0"/>
    <x v="12"/>
    <x v="11"/>
    <n v="86245"/>
    <n v="86245"/>
  </r>
  <r>
    <x v="1184"/>
    <x v="1084"/>
    <x v="1"/>
    <x v="1"/>
    <x v="1"/>
    <x v="1"/>
    <x v="8"/>
    <x v="7"/>
    <n v="68928"/>
    <n v="68928"/>
  </r>
  <r>
    <x v="1185"/>
    <x v="1085"/>
    <x v="1"/>
    <x v="0"/>
    <x v="0"/>
    <x v="2"/>
    <x v="12"/>
    <x v="11"/>
    <n v="80622"/>
    <n v="80622"/>
  </r>
  <r>
    <x v="1186"/>
    <x v="1086"/>
    <x v="0"/>
    <x v="0"/>
    <x v="0"/>
    <x v="2"/>
    <x v="12"/>
    <x v="11"/>
    <n v="32340"/>
    <n v="32340"/>
  </r>
  <r>
    <x v="1187"/>
    <x v="1049"/>
    <x v="1"/>
    <x v="1"/>
    <x v="1"/>
    <x v="2"/>
    <x v="12"/>
    <x v="11"/>
    <n v="13597"/>
    <n v="13597"/>
  </r>
  <r>
    <x v="1188"/>
    <x v="1087"/>
    <x v="1"/>
    <x v="0"/>
    <x v="0"/>
    <x v="1"/>
    <x v="4"/>
    <x v="3"/>
    <n v="5399"/>
    <n v="5399"/>
  </r>
  <r>
    <x v="1189"/>
    <x v="1088"/>
    <x v="1"/>
    <x v="0"/>
    <x v="0"/>
    <x v="1"/>
    <x v="1"/>
    <x v="1"/>
    <n v="30872"/>
    <n v="30872"/>
  </r>
  <r>
    <x v="1190"/>
    <x v="1089"/>
    <x v="0"/>
    <x v="3"/>
    <x v="2"/>
    <x v="1"/>
    <x v="1"/>
    <x v="1"/>
    <n v="63180"/>
    <n v="63180"/>
  </r>
  <r>
    <x v="1191"/>
    <x v="1090"/>
    <x v="1"/>
    <x v="0"/>
    <x v="0"/>
    <x v="1"/>
    <x v="6"/>
    <x v="5"/>
    <n v="46298"/>
    <n v="46298"/>
  </r>
  <r>
    <x v="1192"/>
    <x v="1091"/>
    <x v="0"/>
    <x v="0"/>
    <x v="0"/>
    <x v="0"/>
    <x v="9"/>
    <x v="8"/>
    <n v="25000"/>
    <n v="25000"/>
  </r>
  <r>
    <x v="1193"/>
    <x v="1092"/>
    <x v="1"/>
    <x v="0"/>
    <x v="0"/>
    <x v="0"/>
    <x v="13"/>
    <x v="12"/>
    <n v="29082"/>
    <n v="29082"/>
  </r>
  <r>
    <x v="1194"/>
    <x v="1093"/>
    <x v="1"/>
    <x v="0"/>
    <x v="0"/>
    <x v="0"/>
    <x v="13"/>
    <x v="12"/>
    <n v="28044"/>
    <n v="28044"/>
  </r>
  <r>
    <x v="1195"/>
    <x v="1094"/>
    <x v="1"/>
    <x v="0"/>
    <x v="0"/>
    <x v="1"/>
    <x v="13"/>
    <x v="12"/>
    <n v="23965"/>
    <n v="23965"/>
  </r>
  <r>
    <x v="1196"/>
    <x v="1095"/>
    <x v="0"/>
    <x v="0"/>
    <x v="0"/>
    <x v="1"/>
    <x v="13"/>
    <x v="12"/>
    <n v="61823"/>
    <n v="61823"/>
  </r>
  <r>
    <x v="1197"/>
    <x v="1096"/>
    <x v="1"/>
    <x v="0"/>
    <x v="0"/>
    <x v="1"/>
    <x v="13"/>
    <x v="12"/>
    <n v="57476"/>
    <n v="57476"/>
  </r>
  <r>
    <x v="1198"/>
    <x v="1097"/>
    <x v="0"/>
    <x v="0"/>
    <x v="0"/>
    <x v="2"/>
    <x v="4"/>
    <x v="3"/>
    <n v="23170"/>
    <n v="23170"/>
  </r>
  <r>
    <x v="1199"/>
    <x v="1098"/>
    <x v="1"/>
    <x v="0"/>
    <x v="0"/>
    <x v="0"/>
    <x v="7"/>
    <x v="6"/>
    <n v="79210"/>
    <n v="79210"/>
  </r>
  <r>
    <x v="1200"/>
    <x v="1099"/>
    <x v="0"/>
    <x v="0"/>
    <x v="0"/>
    <x v="1"/>
    <x v="1"/>
    <x v="1"/>
    <n v="55335"/>
    <n v="55335"/>
  </r>
  <r>
    <x v="1201"/>
    <x v="1100"/>
    <x v="0"/>
    <x v="1"/>
    <x v="1"/>
    <x v="1"/>
    <x v="1"/>
    <x v="1"/>
    <n v="43679"/>
    <n v="43679"/>
  </r>
  <r>
    <x v="1202"/>
    <x v="1101"/>
    <x v="1"/>
    <x v="1"/>
    <x v="1"/>
    <x v="0"/>
    <x v="9"/>
    <x v="8"/>
    <n v="13042"/>
    <n v="13042"/>
  </r>
  <r>
    <x v="1203"/>
    <x v="1102"/>
    <x v="1"/>
    <x v="1"/>
    <x v="1"/>
    <x v="6"/>
    <x v="13"/>
    <x v="12"/>
    <n v="61401"/>
    <n v="61401"/>
  </r>
  <r>
    <x v="1204"/>
    <x v="1103"/>
    <x v="1"/>
    <x v="0"/>
    <x v="0"/>
    <x v="1"/>
    <x v="6"/>
    <x v="5"/>
    <n v="42281"/>
    <n v="42281"/>
  </r>
  <r>
    <x v="1205"/>
    <x v="1104"/>
    <x v="1"/>
    <x v="0"/>
    <x v="0"/>
    <x v="1"/>
    <x v="6"/>
    <x v="5"/>
    <n v="2806"/>
    <n v="2806"/>
  </r>
  <r>
    <x v="1206"/>
    <x v="1104"/>
    <x v="0"/>
    <x v="1"/>
    <x v="1"/>
    <x v="1"/>
    <x v="6"/>
    <x v="5"/>
    <n v="45787"/>
    <n v="45787"/>
  </r>
  <r>
    <x v="1207"/>
    <x v="1105"/>
    <x v="1"/>
    <x v="1"/>
    <x v="1"/>
    <x v="7"/>
    <x v="13"/>
    <x v="12"/>
    <n v="7654"/>
    <n v="7654"/>
  </r>
  <r>
    <x v="1208"/>
    <x v="1106"/>
    <x v="0"/>
    <x v="0"/>
    <x v="0"/>
    <x v="0"/>
    <x v="6"/>
    <x v="5"/>
    <n v="76243"/>
    <n v="76243"/>
  </r>
  <r>
    <x v="1209"/>
    <x v="1107"/>
    <x v="1"/>
    <x v="0"/>
    <x v="0"/>
    <x v="0"/>
    <x v="4"/>
    <x v="3"/>
    <n v="25236"/>
    <n v="25236"/>
  </r>
  <r>
    <x v="1210"/>
    <x v="1108"/>
    <x v="1"/>
    <x v="0"/>
    <x v="0"/>
    <x v="2"/>
    <x v="13"/>
    <x v="12"/>
    <n v="15119"/>
    <n v="15119"/>
  </r>
  <r>
    <x v="1211"/>
    <x v="1109"/>
    <x v="0"/>
    <x v="1"/>
    <x v="1"/>
    <x v="0"/>
    <x v="13"/>
    <x v="12"/>
    <n v="24908"/>
    <n v="24908"/>
  </r>
  <r>
    <x v="1212"/>
    <x v="1110"/>
    <x v="0"/>
    <x v="0"/>
    <x v="0"/>
    <x v="0"/>
    <x v="13"/>
    <x v="12"/>
    <n v="30336"/>
    <n v="30336"/>
  </r>
  <r>
    <x v="1213"/>
    <x v="1111"/>
    <x v="1"/>
    <x v="0"/>
    <x v="0"/>
    <x v="0"/>
    <x v="1"/>
    <x v="1"/>
    <n v="21750"/>
    <n v="21750"/>
  </r>
  <r>
    <x v="1214"/>
    <x v="1112"/>
    <x v="1"/>
    <x v="0"/>
    <x v="0"/>
    <x v="1"/>
    <x v="12"/>
    <x v="11"/>
    <n v="77584"/>
    <n v="77584"/>
  </r>
  <r>
    <x v="1215"/>
    <x v="1113"/>
    <x v="1"/>
    <x v="0"/>
    <x v="0"/>
    <x v="1"/>
    <x v="12"/>
    <x v="11"/>
    <n v="11880"/>
    <n v="11880"/>
  </r>
  <r>
    <x v="1216"/>
    <x v="1114"/>
    <x v="1"/>
    <x v="0"/>
    <x v="0"/>
    <x v="0"/>
    <x v="4"/>
    <x v="3"/>
    <n v="88767"/>
    <n v="88767"/>
  </r>
  <r>
    <x v="1217"/>
    <x v="1115"/>
    <x v="0"/>
    <x v="0"/>
    <x v="0"/>
    <x v="0"/>
    <x v="4"/>
    <x v="3"/>
    <n v="74117"/>
    <n v="74117"/>
  </r>
  <r>
    <x v="1218"/>
    <x v="1116"/>
    <x v="1"/>
    <x v="0"/>
    <x v="0"/>
    <x v="1"/>
    <x v="4"/>
    <x v="3"/>
    <n v="16903"/>
    <n v="16903"/>
  </r>
  <r>
    <x v="1219"/>
    <x v="1117"/>
    <x v="0"/>
    <x v="0"/>
    <x v="0"/>
    <x v="0"/>
    <x v="13"/>
    <x v="12"/>
    <n v="7399"/>
    <n v="7399"/>
  </r>
  <r>
    <x v="1220"/>
    <x v="1118"/>
    <x v="1"/>
    <x v="0"/>
    <x v="0"/>
    <x v="1"/>
    <x v="6"/>
    <x v="5"/>
    <n v="19252"/>
    <n v="19252"/>
  </r>
  <r>
    <x v="1221"/>
    <x v="1119"/>
    <x v="1"/>
    <x v="0"/>
    <x v="0"/>
    <x v="0"/>
    <x v="4"/>
    <x v="3"/>
    <n v="43716"/>
    <n v="43716"/>
  </r>
  <r>
    <x v="1222"/>
    <x v="1120"/>
    <x v="1"/>
    <x v="0"/>
    <x v="0"/>
    <x v="0"/>
    <x v="13"/>
    <x v="12"/>
    <n v="26788"/>
    <n v="26788"/>
  </r>
  <r>
    <x v="1223"/>
    <x v="1121"/>
    <x v="0"/>
    <x v="0"/>
    <x v="0"/>
    <x v="0"/>
    <x v="13"/>
    <x v="12"/>
    <n v="99273"/>
    <n v="99273"/>
  </r>
  <r>
    <x v="1224"/>
    <x v="1122"/>
    <x v="0"/>
    <x v="0"/>
    <x v="0"/>
    <x v="0"/>
    <x v="13"/>
    <x v="12"/>
    <n v="5125"/>
    <n v="5125"/>
  </r>
  <r>
    <x v="1225"/>
    <x v="1123"/>
    <x v="0"/>
    <x v="0"/>
    <x v="0"/>
    <x v="1"/>
    <x v="6"/>
    <x v="5"/>
    <n v="87050"/>
    <n v="87050"/>
  </r>
  <r>
    <x v="1226"/>
    <x v="1124"/>
    <x v="1"/>
    <x v="0"/>
    <x v="0"/>
    <x v="6"/>
    <x v="6"/>
    <x v="5"/>
    <n v="85029"/>
    <n v="85029"/>
  </r>
  <r>
    <x v="1227"/>
    <x v="1125"/>
    <x v="1"/>
    <x v="0"/>
    <x v="0"/>
    <x v="6"/>
    <x v="6"/>
    <x v="5"/>
    <n v="97146"/>
    <n v="97146"/>
  </r>
  <r>
    <x v="1228"/>
    <x v="1126"/>
    <x v="1"/>
    <x v="0"/>
    <x v="0"/>
    <x v="6"/>
    <x v="6"/>
    <x v="5"/>
    <n v="17514"/>
    <n v="17514"/>
  </r>
  <r>
    <x v="1229"/>
    <x v="1127"/>
    <x v="1"/>
    <x v="0"/>
    <x v="0"/>
    <x v="1"/>
    <x v="0"/>
    <x v="0"/>
    <n v="51282"/>
    <n v="51282"/>
  </r>
  <r>
    <x v="1230"/>
    <x v="1127"/>
    <x v="1"/>
    <x v="0"/>
    <x v="0"/>
    <x v="1"/>
    <x v="0"/>
    <x v="0"/>
    <n v="48512"/>
    <n v="48512"/>
  </r>
  <r>
    <x v="1231"/>
    <x v="1128"/>
    <x v="1"/>
    <x v="0"/>
    <x v="0"/>
    <x v="5"/>
    <x v="4"/>
    <x v="3"/>
    <n v="15656"/>
    <n v="15656"/>
  </r>
  <r>
    <x v="1232"/>
    <x v="1129"/>
    <x v="0"/>
    <x v="0"/>
    <x v="0"/>
    <x v="5"/>
    <x v="4"/>
    <x v="3"/>
    <n v="50290"/>
    <n v="50290"/>
  </r>
  <r>
    <x v="1233"/>
    <x v="1130"/>
    <x v="1"/>
    <x v="0"/>
    <x v="0"/>
    <x v="1"/>
    <x v="6"/>
    <x v="5"/>
    <n v="75135"/>
    <n v="75135"/>
  </r>
  <r>
    <x v="1234"/>
    <x v="1131"/>
    <x v="0"/>
    <x v="0"/>
    <x v="0"/>
    <x v="1"/>
    <x v="6"/>
    <x v="5"/>
    <n v="62801"/>
    <n v="62801"/>
  </r>
  <r>
    <x v="1235"/>
    <x v="1132"/>
    <x v="0"/>
    <x v="0"/>
    <x v="0"/>
    <x v="1"/>
    <x v="13"/>
    <x v="12"/>
    <n v="98960"/>
    <n v="98960"/>
  </r>
  <r>
    <x v="1236"/>
    <x v="1133"/>
    <x v="1"/>
    <x v="0"/>
    <x v="0"/>
    <x v="0"/>
    <x v="12"/>
    <x v="11"/>
    <n v="96186"/>
    <n v="96186"/>
  </r>
  <r>
    <x v="1237"/>
    <x v="1134"/>
    <x v="1"/>
    <x v="3"/>
    <x v="2"/>
    <x v="6"/>
    <x v="4"/>
    <x v="3"/>
    <n v="23128"/>
    <n v="23128"/>
  </r>
  <r>
    <x v="1238"/>
    <x v="1135"/>
    <x v="0"/>
    <x v="0"/>
    <x v="0"/>
    <x v="2"/>
    <x v="6"/>
    <x v="5"/>
    <n v="65673"/>
    <n v="65673"/>
  </r>
  <r>
    <x v="1239"/>
    <x v="1136"/>
    <x v="1"/>
    <x v="0"/>
    <x v="0"/>
    <x v="4"/>
    <x v="13"/>
    <x v="12"/>
    <n v="96402"/>
    <n v="96402"/>
  </r>
  <r>
    <x v="1240"/>
    <x v="1137"/>
    <x v="1"/>
    <x v="0"/>
    <x v="0"/>
    <x v="4"/>
    <x v="13"/>
    <x v="12"/>
    <n v="26191"/>
    <n v="26191"/>
  </r>
  <r>
    <x v="1241"/>
    <x v="1138"/>
    <x v="1"/>
    <x v="0"/>
    <x v="0"/>
    <x v="0"/>
    <x v="12"/>
    <x v="11"/>
    <n v="45109"/>
    <n v="45109"/>
  </r>
  <r>
    <x v="1242"/>
    <x v="1139"/>
    <x v="1"/>
    <x v="1"/>
    <x v="1"/>
    <x v="0"/>
    <x v="12"/>
    <x v="11"/>
    <n v="66605"/>
    <n v="66605"/>
  </r>
  <r>
    <x v="1243"/>
    <x v="1140"/>
    <x v="1"/>
    <x v="0"/>
    <x v="0"/>
    <x v="0"/>
    <x v="4"/>
    <x v="3"/>
    <n v="72173"/>
    <n v="72173"/>
  </r>
  <r>
    <x v="1244"/>
    <x v="1141"/>
    <x v="0"/>
    <x v="0"/>
    <x v="0"/>
    <x v="0"/>
    <x v="4"/>
    <x v="3"/>
    <n v="23952"/>
    <n v="23952"/>
  </r>
  <r>
    <x v="1245"/>
    <x v="1142"/>
    <x v="0"/>
    <x v="1"/>
    <x v="1"/>
    <x v="0"/>
    <x v="4"/>
    <x v="3"/>
    <n v="60211"/>
    <n v="60211"/>
  </r>
  <r>
    <x v="1246"/>
    <x v="1143"/>
    <x v="0"/>
    <x v="1"/>
    <x v="1"/>
    <x v="0"/>
    <x v="4"/>
    <x v="3"/>
    <n v="82453"/>
    <n v="82453"/>
  </r>
  <r>
    <x v="1247"/>
    <x v="1144"/>
    <x v="1"/>
    <x v="0"/>
    <x v="0"/>
    <x v="4"/>
    <x v="7"/>
    <x v="6"/>
    <n v="51401"/>
    <n v="51401"/>
  </r>
  <r>
    <x v="1248"/>
    <x v="1145"/>
    <x v="1"/>
    <x v="0"/>
    <x v="0"/>
    <x v="4"/>
    <x v="7"/>
    <x v="6"/>
    <n v="96523"/>
    <n v="96523"/>
  </r>
  <r>
    <x v="1249"/>
    <x v="1145"/>
    <x v="1"/>
    <x v="0"/>
    <x v="0"/>
    <x v="4"/>
    <x v="7"/>
    <x v="6"/>
    <n v="15711"/>
    <n v="15711"/>
  </r>
  <r>
    <x v="1250"/>
    <x v="1146"/>
    <x v="0"/>
    <x v="1"/>
    <x v="1"/>
    <x v="4"/>
    <x v="7"/>
    <x v="6"/>
    <n v="45024"/>
    <n v="45024"/>
  </r>
  <r>
    <x v="1251"/>
    <x v="1147"/>
    <x v="0"/>
    <x v="0"/>
    <x v="0"/>
    <x v="4"/>
    <x v="4"/>
    <x v="3"/>
    <n v="25678"/>
    <n v="25678"/>
  </r>
  <r>
    <x v="1252"/>
    <x v="1148"/>
    <x v="0"/>
    <x v="1"/>
    <x v="1"/>
    <x v="7"/>
    <x v="13"/>
    <x v="12"/>
    <n v="96645"/>
    <n v="96645"/>
  </r>
  <r>
    <x v="1253"/>
    <x v="1149"/>
    <x v="0"/>
    <x v="1"/>
    <x v="1"/>
    <x v="7"/>
    <x v="13"/>
    <x v="12"/>
    <n v="42100"/>
    <n v="42100"/>
  </r>
  <r>
    <x v="1254"/>
    <x v="1150"/>
    <x v="1"/>
    <x v="0"/>
    <x v="0"/>
    <x v="1"/>
    <x v="12"/>
    <x v="11"/>
    <n v="50282"/>
    <n v="50282"/>
  </r>
  <r>
    <x v="1255"/>
    <x v="1151"/>
    <x v="1"/>
    <x v="0"/>
    <x v="0"/>
    <x v="1"/>
    <x v="1"/>
    <x v="1"/>
    <n v="85540"/>
    <n v="85540"/>
  </r>
  <r>
    <x v="1256"/>
    <x v="1152"/>
    <x v="1"/>
    <x v="0"/>
    <x v="0"/>
    <x v="1"/>
    <x v="1"/>
    <x v="1"/>
    <n v="75949"/>
    <n v="75949"/>
  </r>
  <r>
    <x v="1257"/>
    <x v="1153"/>
    <x v="0"/>
    <x v="1"/>
    <x v="1"/>
    <x v="0"/>
    <x v="12"/>
    <x v="11"/>
    <n v="49434"/>
    <n v="49434"/>
  </r>
  <r>
    <x v="1258"/>
    <x v="1154"/>
    <x v="1"/>
    <x v="0"/>
    <x v="0"/>
    <x v="5"/>
    <x v="7"/>
    <x v="6"/>
    <n v="2636"/>
    <n v="2636"/>
  </r>
  <r>
    <x v="1259"/>
    <x v="1155"/>
    <x v="1"/>
    <x v="0"/>
    <x v="0"/>
    <x v="1"/>
    <x v="0"/>
    <x v="0"/>
    <n v="47192"/>
    <n v="47192"/>
  </r>
  <r>
    <x v="1260"/>
    <x v="1156"/>
    <x v="1"/>
    <x v="1"/>
    <x v="1"/>
    <x v="6"/>
    <x v="9"/>
    <x v="8"/>
    <n v="94160"/>
    <n v="94160"/>
  </r>
  <r>
    <x v="1261"/>
    <x v="1157"/>
    <x v="0"/>
    <x v="3"/>
    <x v="2"/>
    <x v="6"/>
    <x v="9"/>
    <x v="8"/>
    <n v="10817"/>
    <n v="10817"/>
  </r>
  <r>
    <x v="1262"/>
    <x v="1158"/>
    <x v="0"/>
    <x v="0"/>
    <x v="0"/>
    <x v="0"/>
    <x v="4"/>
    <x v="3"/>
    <n v="56727"/>
    <n v="56727"/>
  </r>
  <r>
    <x v="1263"/>
    <x v="1159"/>
    <x v="1"/>
    <x v="0"/>
    <x v="0"/>
    <x v="1"/>
    <x v="13"/>
    <x v="12"/>
    <n v="22640"/>
    <n v="22640"/>
  </r>
  <r>
    <x v="1264"/>
    <x v="1160"/>
    <x v="1"/>
    <x v="0"/>
    <x v="0"/>
    <x v="1"/>
    <x v="0"/>
    <x v="0"/>
    <n v="34695"/>
    <n v="34695"/>
  </r>
  <r>
    <x v="1265"/>
    <x v="1161"/>
    <x v="1"/>
    <x v="1"/>
    <x v="1"/>
    <x v="8"/>
    <x v="12"/>
    <x v="11"/>
    <n v="6753"/>
    <n v="6753"/>
  </r>
  <r>
    <x v="1266"/>
    <x v="1162"/>
    <x v="0"/>
    <x v="1"/>
    <x v="1"/>
    <x v="0"/>
    <x v="9"/>
    <x v="8"/>
    <n v="69776"/>
    <n v="69776"/>
  </r>
  <r>
    <x v="1267"/>
    <x v="1163"/>
    <x v="1"/>
    <x v="1"/>
    <x v="1"/>
    <x v="0"/>
    <x v="9"/>
    <x v="8"/>
    <n v="61640"/>
    <n v="61640"/>
  </r>
  <r>
    <x v="1268"/>
    <x v="1164"/>
    <x v="1"/>
    <x v="0"/>
    <x v="0"/>
    <x v="0"/>
    <x v="13"/>
    <x v="12"/>
    <n v="35933"/>
    <n v="35933"/>
  </r>
  <r>
    <x v="1269"/>
    <x v="1165"/>
    <x v="1"/>
    <x v="0"/>
    <x v="0"/>
    <x v="1"/>
    <x v="12"/>
    <x v="11"/>
    <n v="46676"/>
    <n v="46676"/>
  </r>
  <r>
    <x v="1270"/>
    <x v="1166"/>
    <x v="1"/>
    <x v="0"/>
    <x v="0"/>
    <x v="2"/>
    <x v="1"/>
    <x v="1"/>
    <n v="45625"/>
    <n v="45625"/>
  </r>
  <r>
    <x v="1271"/>
    <x v="1167"/>
    <x v="1"/>
    <x v="0"/>
    <x v="0"/>
    <x v="2"/>
    <x v="1"/>
    <x v="1"/>
    <n v="53578"/>
    <n v="53578"/>
  </r>
  <r>
    <x v="1272"/>
    <x v="1167"/>
    <x v="0"/>
    <x v="0"/>
    <x v="0"/>
    <x v="2"/>
    <x v="1"/>
    <x v="1"/>
    <n v="44957"/>
    <n v="44957"/>
  </r>
  <r>
    <x v="1273"/>
    <x v="1168"/>
    <x v="1"/>
    <x v="3"/>
    <x v="2"/>
    <x v="6"/>
    <x v="12"/>
    <x v="11"/>
    <n v="78699"/>
    <n v="78699"/>
  </r>
  <r>
    <x v="1274"/>
    <x v="1169"/>
    <x v="0"/>
    <x v="1"/>
    <x v="1"/>
    <x v="6"/>
    <x v="9"/>
    <x v="8"/>
    <n v="33497"/>
    <n v="33497"/>
  </r>
  <r>
    <x v="1275"/>
    <x v="1170"/>
    <x v="1"/>
    <x v="0"/>
    <x v="0"/>
    <x v="0"/>
    <x v="6"/>
    <x v="5"/>
    <n v="55415"/>
    <n v="55415"/>
  </r>
  <r>
    <x v="1276"/>
    <x v="1171"/>
    <x v="1"/>
    <x v="0"/>
    <x v="0"/>
    <x v="2"/>
    <x v="0"/>
    <x v="0"/>
    <n v="28613"/>
    <n v="28613"/>
  </r>
  <r>
    <x v="1277"/>
    <x v="1172"/>
    <x v="1"/>
    <x v="0"/>
    <x v="0"/>
    <x v="2"/>
    <x v="0"/>
    <x v="0"/>
    <n v="69299"/>
    <n v="69299"/>
  </r>
  <r>
    <x v="1278"/>
    <x v="1173"/>
    <x v="0"/>
    <x v="1"/>
    <x v="1"/>
    <x v="2"/>
    <x v="0"/>
    <x v="0"/>
    <n v="12194"/>
    <n v="12194"/>
  </r>
  <r>
    <x v="1279"/>
    <x v="1174"/>
    <x v="0"/>
    <x v="0"/>
    <x v="0"/>
    <x v="2"/>
    <x v="13"/>
    <x v="12"/>
    <n v="81029"/>
    <n v="81029"/>
  </r>
  <r>
    <x v="1280"/>
    <x v="1175"/>
    <x v="0"/>
    <x v="1"/>
    <x v="1"/>
    <x v="2"/>
    <x v="13"/>
    <x v="12"/>
    <n v="91349"/>
    <n v="91349"/>
  </r>
  <r>
    <x v="1281"/>
    <x v="1176"/>
    <x v="1"/>
    <x v="3"/>
    <x v="2"/>
    <x v="2"/>
    <x v="13"/>
    <x v="12"/>
    <n v="25838"/>
    <n v="25838"/>
  </r>
  <r>
    <x v="1282"/>
    <x v="1177"/>
    <x v="1"/>
    <x v="1"/>
    <x v="1"/>
    <x v="7"/>
    <x v="13"/>
    <x v="12"/>
    <n v="45598"/>
    <n v="45598"/>
  </r>
  <r>
    <x v="1283"/>
    <x v="1178"/>
    <x v="1"/>
    <x v="1"/>
    <x v="1"/>
    <x v="7"/>
    <x v="13"/>
    <x v="12"/>
    <n v="23575"/>
    <n v="23575"/>
  </r>
  <r>
    <x v="1284"/>
    <x v="1179"/>
    <x v="1"/>
    <x v="0"/>
    <x v="0"/>
    <x v="0"/>
    <x v="13"/>
    <x v="12"/>
    <n v="80854"/>
    <n v="80854"/>
  </r>
  <r>
    <x v="1285"/>
    <x v="1180"/>
    <x v="0"/>
    <x v="0"/>
    <x v="0"/>
    <x v="2"/>
    <x v="1"/>
    <x v="1"/>
    <n v="13457"/>
    <n v="13457"/>
  </r>
  <r>
    <x v="1286"/>
    <x v="1181"/>
    <x v="1"/>
    <x v="0"/>
    <x v="0"/>
    <x v="2"/>
    <x v="1"/>
    <x v="1"/>
    <n v="66035"/>
    <n v="66035"/>
  </r>
  <r>
    <x v="1287"/>
    <x v="1182"/>
    <x v="0"/>
    <x v="0"/>
    <x v="0"/>
    <x v="2"/>
    <x v="1"/>
    <x v="1"/>
    <n v="4514"/>
    <n v="4514"/>
  </r>
  <r>
    <x v="1288"/>
    <x v="1183"/>
    <x v="0"/>
    <x v="0"/>
    <x v="0"/>
    <x v="2"/>
    <x v="1"/>
    <x v="1"/>
    <n v="98625"/>
    <n v="98625"/>
  </r>
  <r>
    <x v="1289"/>
    <x v="1184"/>
    <x v="1"/>
    <x v="1"/>
    <x v="1"/>
    <x v="2"/>
    <x v="1"/>
    <x v="1"/>
    <n v="47983"/>
    <n v="47983"/>
  </r>
  <r>
    <x v="1290"/>
    <x v="1185"/>
    <x v="0"/>
    <x v="1"/>
    <x v="1"/>
    <x v="5"/>
    <x v="1"/>
    <x v="1"/>
    <n v="7470"/>
    <n v="7470"/>
  </r>
  <r>
    <x v="1291"/>
    <x v="1186"/>
    <x v="0"/>
    <x v="1"/>
    <x v="1"/>
    <x v="5"/>
    <x v="1"/>
    <x v="1"/>
    <n v="25644"/>
    <n v="25644"/>
  </r>
  <r>
    <x v="1292"/>
    <x v="1187"/>
    <x v="1"/>
    <x v="0"/>
    <x v="0"/>
    <x v="5"/>
    <x v="1"/>
    <x v="1"/>
    <n v="16237"/>
    <n v="16237"/>
  </r>
  <r>
    <x v="1293"/>
    <x v="1188"/>
    <x v="0"/>
    <x v="1"/>
    <x v="1"/>
    <x v="5"/>
    <x v="1"/>
    <x v="1"/>
    <n v="59376"/>
    <n v="59376"/>
  </r>
  <r>
    <x v="1294"/>
    <x v="1188"/>
    <x v="0"/>
    <x v="0"/>
    <x v="0"/>
    <x v="5"/>
    <x v="1"/>
    <x v="1"/>
    <n v="41390"/>
    <n v="41390"/>
  </r>
  <r>
    <x v="1295"/>
    <x v="1189"/>
    <x v="0"/>
    <x v="0"/>
    <x v="0"/>
    <x v="5"/>
    <x v="1"/>
    <x v="1"/>
    <n v="62210"/>
    <n v="62210"/>
  </r>
  <r>
    <x v="1296"/>
    <x v="1190"/>
    <x v="0"/>
    <x v="1"/>
    <x v="1"/>
    <x v="5"/>
    <x v="1"/>
    <x v="1"/>
    <n v="98959"/>
    <n v="98959"/>
  </r>
  <r>
    <x v="1297"/>
    <x v="1189"/>
    <x v="0"/>
    <x v="3"/>
    <x v="2"/>
    <x v="5"/>
    <x v="1"/>
    <x v="1"/>
    <n v="85527"/>
    <n v="85527"/>
  </r>
  <r>
    <x v="1298"/>
    <x v="1191"/>
    <x v="0"/>
    <x v="0"/>
    <x v="0"/>
    <x v="5"/>
    <x v="1"/>
    <x v="1"/>
    <n v="70275"/>
    <n v="70275"/>
  </r>
  <r>
    <x v="1299"/>
    <x v="1192"/>
    <x v="1"/>
    <x v="0"/>
    <x v="0"/>
    <x v="5"/>
    <x v="1"/>
    <x v="1"/>
    <n v="55557"/>
    <n v="55557"/>
  </r>
  <r>
    <x v="1300"/>
    <x v="1193"/>
    <x v="0"/>
    <x v="1"/>
    <x v="1"/>
    <x v="5"/>
    <x v="1"/>
    <x v="1"/>
    <n v="94241"/>
    <n v="94241"/>
  </r>
  <r>
    <x v="1301"/>
    <x v="1194"/>
    <x v="0"/>
    <x v="3"/>
    <x v="2"/>
    <x v="1"/>
    <x v="1"/>
    <x v="1"/>
    <n v="42846"/>
    <n v="42846"/>
  </r>
  <r>
    <x v="1302"/>
    <x v="1195"/>
    <x v="0"/>
    <x v="0"/>
    <x v="0"/>
    <x v="1"/>
    <x v="1"/>
    <x v="1"/>
    <n v="52889"/>
    <n v="52889"/>
  </r>
  <r>
    <x v="1303"/>
    <x v="1196"/>
    <x v="0"/>
    <x v="0"/>
    <x v="0"/>
    <x v="1"/>
    <x v="1"/>
    <x v="1"/>
    <n v="67496"/>
    <n v="67496"/>
  </r>
  <r>
    <x v="1304"/>
    <x v="1197"/>
    <x v="0"/>
    <x v="0"/>
    <x v="0"/>
    <x v="0"/>
    <x v="1"/>
    <x v="1"/>
    <n v="1632"/>
    <n v="1632"/>
  </r>
  <r>
    <x v="1305"/>
    <x v="1198"/>
    <x v="0"/>
    <x v="3"/>
    <x v="2"/>
    <x v="3"/>
    <x v="1"/>
    <x v="1"/>
    <n v="16075"/>
    <n v="16075"/>
  </r>
  <r>
    <x v="1306"/>
    <x v="1199"/>
    <x v="0"/>
    <x v="1"/>
    <x v="1"/>
    <x v="3"/>
    <x v="1"/>
    <x v="1"/>
    <n v="7317"/>
    <n v="7317"/>
  </r>
  <r>
    <x v="1307"/>
    <x v="1200"/>
    <x v="1"/>
    <x v="1"/>
    <x v="1"/>
    <x v="3"/>
    <x v="1"/>
    <x v="1"/>
    <n v="88072"/>
    <n v="88072"/>
  </r>
  <r>
    <x v="1308"/>
    <x v="1199"/>
    <x v="1"/>
    <x v="3"/>
    <x v="2"/>
    <x v="3"/>
    <x v="1"/>
    <x v="1"/>
    <n v="34132"/>
    <n v="34132"/>
  </r>
  <r>
    <x v="1309"/>
    <x v="1201"/>
    <x v="1"/>
    <x v="1"/>
    <x v="1"/>
    <x v="3"/>
    <x v="1"/>
    <x v="1"/>
    <n v="88353"/>
    <n v="88353"/>
  </r>
  <r>
    <x v="1310"/>
    <x v="1202"/>
    <x v="0"/>
    <x v="0"/>
    <x v="0"/>
    <x v="1"/>
    <x v="7"/>
    <x v="6"/>
    <n v="38155"/>
    <n v="38155"/>
  </r>
  <r>
    <x v="1311"/>
    <x v="1203"/>
    <x v="0"/>
    <x v="0"/>
    <x v="0"/>
    <x v="1"/>
    <x v="1"/>
    <x v="1"/>
    <n v="49880"/>
    <n v="49880"/>
  </r>
  <r>
    <x v="1312"/>
    <x v="1204"/>
    <x v="1"/>
    <x v="0"/>
    <x v="0"/>
    <x v="1"/>
    <x v="1"/>
    <x v="1"/>
    <n v="27926"/>
    <n v="27926"/>
  </r>
  <r>
    <x v="1313"/>
    <x v="1205"/>
    <x v="0"/>
    <x v="0"/>
    <x v="0"/>
    <x v="1"/>
    <x v="1"/>
    <x v="1"/>
    <n v="77765"/>
    <n v="77765"/>
  </r>
  <r>
    <x v="1314"/>
    <x v="1206"/>
    <x v="0"/>
    <x v="0"/>
    <x v="0"/>
    <x v="1"/>
    <x v="7"/>
    <x v="6"/>
    <n v="67421"/>
    <n v="67421"/>
  </r>
  <r>
    <x v="1315"/>
    <x v="1206"/>
    <x v="0"/>
    <x v="0"/>
    <x v="0"/>
    <x v="1"/>
    <x v="7"/>
    <x v="6"/>
    <n v="58707"/>
    <n v="58707"/>
  </r>
  <r>
    <x v="1316"/>
    <x v="1207"/>
    <x v="0"/>
    <x v="1"/>
    <x v="1"/>
    <x v="1"/>
    <x v="7"/>
    <x v="6"/>
    <n v="40119"/>
    <n v="40119"/>
  </r>
  <r>
    <x v="1317"/>
    <x v="1208"/>
    <x v="0"/>
    <x v="0"/>
    <x v="0"/>
    <x v="2"/>
    <x v="0"/>
    <x v="0"/>
    <n v="42951"/>
    <n v="42951"/>
  </r>
  <r>
    <x v="1318"/>
    <x v="1209"/>
    <x v="1"/>
    <x v="3"/>
    <x v="2"/>
    <x v="2"/>
    <x v="0"/>
    <x v="0"/>
    <n v="66569"/>
    <n v="66569"/>
  </r>
  <r>
    <x v="1319"/>
    <x v="1210"/>
    <x v="0"/>
    <x v="0"/>
    <x v="0"/>
    <x v="2"/>
    <x v="0"/>
    <x v="0"/>
    <n v="55341"/>
    <n v="55341"/>
  </r>
  <r>
    <x v="1320"/>
    <x v="1211"/>
    <x v="0"/>
    <x v="0"/>
    <x v="0"/>
    <x v="2"/>
    <x v="0"/>
    <x v="0"/>
    <n v="64052"/>
    <n v="64052"/>
  </r>
  <r>
    <x v="1321"/>
    <x v="1212"/>
    <x v="1"/>
    <x v="0"/>
    <x v="0"/>
    <x v="2"/>
    <x v="13"/>
    <x v="12"/>
    <n v="85837"/>
    <n v="85837"/>
  </r>
  <r>
    <x v="1322"/>
    <x v="1213"/>
    <x v="1"/>
    <x v="0"/>
    <x v="0"/>
    <x v="1"/>
    <x v="9"/>
    <x v="8"/>
    <n v="87817"/>
    <n v="87817"/>
  </r>
  <r>
    <x v="1323"/>
    <x v="1214"/>
    <x v="1"/>
    <x v="0"/>
    <x v="0"/>
    <x v="1"/>
    <x v="9"/>
    <x v="8"/>
    <n v="58410"/>
    <n v="58410"/>
  </r>
  <r>
    <x v="1324"/>
    <x v="1215"/>
    <x v="0"/>
    <x v="1"/>
    <x v="1"/>
    <x v="1"/>
    <x v="9"/>
    <x v="8"/>
    <n v="42496"/>
    <n v="42496"/>
  </r>
  <r>
    <x v="1325"/>
    <x v="1216"/>
    <x v="1"/>
    <x v="1"/>
    <x v="1"/>
    <x v="1"/>
    <x v="13"/>
    <x v="12"/>
    <n v="15835"/>
    <n v="15835"/>
  </r>
  <r>
    <x v="1326"/>
    <x v="1217"/>
    <x v="0"/>
    <x v="0"/>
    <x v="0"/>
    <x v="1"/>
    <x v="9"/>
    <x v="8"/>
    <n v="27779"/>
    <n v="27779"/>
  </r>
  <r>
    <x v="1327"/>
    <x v="1218"/>
    <x v="0"/>
    <x v="0"/>
    <x v="0"/>
    <x v="1"/>
    <x v="9"/>
    <x v="8"/>
    <n v="96914"/>
    <n v="96914"/>
  </r>
  <r>
    <x v="1328"/>
    <x v="1219"/>
    <x v="1"/>
    <x v="0"/>
    <x v="0"/>
    <x v="1"/>
    <x v="13"/>
    <x v="12"/>
    <n v="42210"/>
    <n v="42210"/>
  </r>
  <r>
    <x v="1329"/>
    <x v="1220"/>
    <x v="1"/>
    <x v="0"/>
    <x v="0"/>
    <x v="1"/>
    <x v="13"/>
    <x v="12"/>
    <n v="52201"/>
    <n v="52201"/>
  </r>
  <r>
    <x v="1330"/>
    <x v="1221"/>
    <x v="0"/>
    <x v="0"/>
    <x v="0"/>
    <x v="1"/>
    <x v="4"/>
    <x v="3"/>
    <n v="89318"/>
    <n v="89318"/>
  </r>
  <r>
    <x v="1331"/>
    <x v="1222"/>
    <x v="1"/>
    <x v="1"/>
    <x v="1"/>
    <x v="1"/>
    <x v="4"/>
    <x v="3"/>
    <n v="87656"/>
    <n v="87656"/>
  </r>
  <r>
    <x v="1332"/>
    <x v="1223"/>
    <x v="1"/>
    <x v="0"/>
    <x v="0"/>
    <x v="1"/>
    <x v="1"/>
    <x v="1"/>
    <n v="8506"/>
    <n v="8506"/>
  </r>
  <r>
    <x v="1333"/>
    <x v="1224"/>
    <x v="1"/>
    <x v="1"/>
    <x v="1"/>
    <x v="1"/>
    <x v="1"/>
    <x v="1"/>
    <n v="85290"/>
    <n v="85290"/>
  </r>
  <r>
    <x v="1334"/>
    <x v="1225"/>
    <x v="0"/>
    <x v="0"/>
    <x v="0"/>
    <x v="1"/>
    <x v="1"/>
    <x v="1"/>
    <n v="3445"/>
    <n v="3445"/>
  </r>
  <r>
    <x v="1335"/>
    <x v="1225"/>
    <x v="1"/>
    <x v="1"/>
    <x v="1"/>
    <x v="1"/>
    <x v="1"/>
    <x v="1"/>
    <n v="47690"/>
    <n v="47690"/>
  </r>
  <r>
    <x v="1336"/>
    <x v="1226"/>
    <x v="0"/>
    <x v="0"/>
    <x v="0"/>
    <x v="1"/>
    <x v="1"/>
    <x v="1"/>
    <n v="91251"/>
    <n v="91251"/>
  </r>
  <r>
    <x v="1337"/>
    <x v="1227"/>
    <x v="1"/>
    <x v="0"/>
    <x v="0"/>
    <x v="1"/>
    <x v="1"/>
    <x v="1"/>
    <n v="92866"/>
    <n v="92866"/>
  </r>
  <r>
    <x v="1338"/>
    <x v="1228"/>
    <x v="0"/>
    <x v="0"/>
    <x v="0"/>
    <x v="1"/>
    <x v="4"/>
    <x v="3"/>
    <n v="28933"/>
    <n v="28933"/>
  </r>
  <r>
    <x v="1339"/>
    <x v="1229"/>
    <x v="0"/>
    <x v="1"/>
    <x v="1"/>
    <x v="1"/>
    <x v="4"/>
    <x v="3"/>
    <n v="19572"/>
    <n v="19572"/>
  </r>
  <r>
    <x v="1340"/>
    <x v="1230"/>
    <x v="1"/>
    <x v="0"/>
    <x v="0"/>
    <x v="1"/>
    <x v="4"/>
    <x v="3"/>
    <n v="40389"/>
    <n v="40389"/>
  </r>
  <r>
    <x v="1341"/>
    <x v="1231"/>
    <x v="0"/>
    <x v="0"/>
    <x v="0"/>
    <x v="1"/>
    <x v="4"/>
    <x v="3"/>
    <n v="84535"/>
    <n v="84535"/>
  </r>
  <r>
    <x v="1342"/>
    <x v="1232"/>
    <x v="0"/>
    <x v="0"/>
    <x v="0"/>
    <x v="1"/>
    <x v="4"/>
    <x v="3"/>
    <n v="46109"/>
    <n v="46109"/>
  </r>
  <r>
    <x v="1343"/>
    <x v="1233"/>
    <x v="1"/>
    <x v="3"/>
    <x v="2"/>
    <x v="1"/>
    <x v="4"/>
    <x v="3"/>
    <n v="25714"/>
    <n v="25714"/>
  </r>
  <r>
    <x v="1344"/>
    <x v="1234"/>
    <x v="1"/>
    <x v="0"/>
    <x v="0"/>
    <x v="1"/>
    <x v="4"/>
    <x v="3"/>
    <n v="15672"/>
    <n v="15672"/>
  </r>
  <r>
    <x v="1345"/>
    <x v="1235"/>
    <x v="0"/>
    <x v="0"/>
    <x v="0"/>
    <x v="1"/>
    <x v="4"/>
    <x v="3"/>
    <n v="29204"/>
    <n v="29204"/>
  </r>
  <r>
    <x v="1346"/>
    <x v="1236"/>
    <x v="1"/>
    <x v="0"/>
    <x v="0"/>
    <x v="1"/>
    <x v="4"/>
    <x v="3"/>
    <n v="17553"/>
    <n v="17553"/>
  </r>
  <r>
    <x v="1347"/>
    <x v="1234"/>
    <x v="1"/>
    <x v="3"/>
    <x v="2"/>
    <x v="1"/>
    <x v="4"/>
    <x v="3"/>
    <n v="84220"/>
    <n v="84220"/>
  </r>
  <r>
    <x v="1348"/>
    <x v="1237"/>
    <x v="0"/>
    <x v="0"/>
    <x v="0"/>
    <x v="1"/>
    <x v="4"/>
    <x v="3"/>
    <n v="33201"/>
    <n v="33201"/>
  </r>
  <r>
    <x v="1349"/>
    <x v="1238"/>
    <x v="1"/>
    <x v="3"/>
    <x v="2"/>
    <x v="1"/>
    <x v="4"/>
    <x v="3"/>
    <n v="5910"/>
    <n v="5910"/>
  </r>
  <r>
    <x v="1350"/>
    <x v="1239"/>
    <x v="0"/>
    <x v="1"/>
    <x v="1"/>
    <x v="1"/>
    <x v="4"/>
    <x v="3"/>
    <n v="30580"/>
    <n v="30580"/>
  </r>
  <r>
    <x v="1351"/>
    <x v="1240"/>
    <x v="1"/>
    <x v="0"/>
    <x v="0"/>
    <x v="1"/>
    <x v="4"/>
    <x v="3"/>
    <n v="70809"/>
    <n v="70809"/>
  </r>
  <r>
    <x v="1352"/>
    <x v="1241"/>
    <x v="0"/>
    <x v="1"/>
    <x v="1"/>
    <x v="1"/>
    <x v="4"/>
    <x v="3"/>
    <n v="85077"/>
    <n v="85077"/>
  </r>
  <r>
    <x v="1353"/>
    <x v="1240"/>
    <x v="0"/>
    <x v="1"/>
    <x v="1"/>
    <x v="1"/>
    <x v="4"/>
    <x v="3"/>
    <n v="15500"/>
    <n v="15500"/>
  </r>
  <r>
    <x v="1354"/>
    <x v="1242"/>
    <x v="0"/>
    <x v="1"/>
    <x v="1"/>
    <x v="1"/>
    <x v="4"/>
    <x v="3"/>
    <n v="21883"/>
    <n v="21883"/>
  </r>
  <r>
    <x v="1355"/>
    <x v="1243"/>
    <x v="0"/>
    <x v="1"/>
    <x v="1"/>
    <x v="1"/>
    <x v="4"/>
    <x v="3"/>
    <n v="91065"/>
    <n v="91065"/>
  </r>
  <r>
    <x v="1356"/>
    <x v="1244"/>
    <x v="0"/>
    <x v="1"/>
    <x v="1"/>
    <x v="1"/>
    <x v="4"/>
    <x v="3"/>
    <n v="33427"/>
    <n v="33427"/>
  </r>
  <r>
    <x v="1357"/>
    <x v="1245"/>
    <x v="0"/>
    <x v="0"/>
    <x v="0"/>
    <x v="1"/>
    <x v="4"/>
    <x v="3"/>
    <n v="12576"/>
    <n v="12576"/>
  </r>
  <r>
    <x v="1358"/>
    <x v="1246"/>
    <x v="1"/>
    <x v="1"/>
    <x v="1"/>
    <x v="1"/>
    <x v="4"/>
    <x v="3"/>
    <n v="84631"/>
    <n v="84631"/>
  </r>
  <r>
    <x v="1359"/>
    <x v="1247"/>
    <x v="0"/>
    <x v="0"/>
    <x v="0"/>
    <x v="1"/>
    <x v="4"/>
    <x v="3"/>
    <n v="15241"/>
    <n v="15241"/>
  </r>
  <r>
    <x v="1360"/>
    <x v="1248"/>
    <x v="0"/>
    <x v="0"/>
    <x v="0"/>
    <x v="1"/>
    <x v="4"/>
    <x v="3"/>
    <n v="37537"/>
    <n v="37537"/>
  </r>
  <r>
    <x v="1361"/>
    <x v="1249"/>
    <x v="1"/>
    <x v="0"/>
    <x v="0"/>
    <x v="1"/>
    <x v="4"/>
    <x v="3"/>
    <n v="39045"/>
    <n v="39045"/>
  </r>
  <r>
    <x v="1362"/>
    <x v="1250"/>
    <x v="1"/>
    <x v="0"/>
    <x v="0"/>
    <x v="1"/>
    <x v="4"/>
    <x v="3"/>
    <n v="17272"/>
    <n v="17272"/>
  </r>
  <r>
    <x v="1363"/>
    <x v="1251"/>
    <x v="0"/>
    <x v="0"/>
    <x v="0"/>
    <x v="6"/>
    <x v="13"/>
    <x v="12"/>
    <n v="61237"/>
    <n v="61237"/>
  </r>
  <r>
    <x v="1364"/>
    <x v="1252"/>
    <x v="0"/>
    <x v="0"/>
    <x v="0"/>
    <x v="6"/>
    <x v="12"/>
    <x v="11"/>
    <n v="42994"/>
    <n v="42994"/>
  </r>
  <r>
    <x v="1365"/>
    <x v="1253"/>
    <x v="0"/>
    <x v="0"/>
    <x v="0"/>
    <x v="6"/>
    <x v="12"/>
    <x v="11"/>
    <n v="35068"/>
    <n v="35068"/>
  </r>
  <r>
    <x v="1366"/>
    <x v="1254"/>
    <x v="0"/>
    <x v="0"/>
    <x v="0"/>
    <x v="6"/>
    <x v="12"/>
    <x v="11"/>
    <n v="67245"/>
    <n v="67245"/>
  </r>
  <r>
    <x v="1367"/>
    <x v="1253"/>
    <x v="1"/>
    <x v="1"/>
    <x v="1"/>
    <x v="6"/>
    <x v="12"/>
    <x v="11"/>
    <n v="64563"/>
    <n v="64563"/>
  </r>
  <r>
    <x v="1368"/>
    <x v="1255"/>
    <x v="0"/>
    <x v="1"/>
    <x v="1"/>
    <x v="6"/>
    <x v="1"/>
    <x v="1"/>
    <n v="42010"/>
    <n v="42010"/>
  </r>
  <r>
    <x v="1369"/>
    <x v="1256"/>
    <x v="0"/>
    <x v="0"/>
    <x v="0"/>
    <x v="6"/>
    <x v="12"/>
    <x v="11"/>
    <n v="88348"/>
    <n v="88348"/>
  </r>
  <r>
    <x v="1370"/>
    <x v="1257"/>
    <x v="1"/>
    <x v="1"/>
    <x v="1"/>
    <x v="1"/>
    <x v="8"/>
    <x v="7"/>
    <n v="82194"/>
    <n v="82194"/>
  </r>
  <r>
    <x v="1371"/>
    <x v="1258"/>
    <x v="1"/>
    <x v="3"/>
    <x v="2"/>
    <x v="1"/>
    <x v="8"/>
    <x v="7"/>
    <n v="97440"/>
    <n v="97440"/>
  </r>
  <r>
    <x v="1372"/>
    <x v="1259"/>
    <x v="0"/>
    <x v="0"/>
    <x v="0"/>
    <x v="1"/>
    <x v="1"/>
    <x v="1"/>
    <n v="81819"/>
    <n v="81819"/>
  </r>
  <r>
    <x v="1373"/>
    <x v="1260"/>
    <x v="0"/>
    <x v="1"/>
    <x v="1"/>
    <x v="1"/>
    <x v="1"/>
    <x v="1"/>
    <n v="69812"/>
    <n v="69812"/>
  </r>
  <r>
    <x v="1374"/>
    <x v="1261"/>
    <x v="0"/>
    <x v="0"/>
    <x v="0"/>
    <x v="6"/>
    <x v="6"/>
    <x v="5"/>
    <n v="28605"/>
    <n v="28605"/>
  </r>
  <r>
    <x v="1375"/>
    <x v="1262"/>
    <x v="0"/>
    <x v="0"/>
    <x v="0"/>
    <x v="6"/>
    <x v="13"/>
    <x v="12"/>
    <n v="50039"/>
    <n v="50039"/>
  </r>
  <r>
    <x v="1376"/>
    <x v="1263"/>
    <x v="1"/>
    <x v="0"/>
    <x v="0"/>
    <x v="1"/>
    <x v="4"/>
    <x v="3"/>
    <n v="43723"/>
    <n v="43723"/>
  </r>
  <r>
    <x v="1377"/>
    <x v="1264"/>
    <x v="0"/>
    <x v="1"/>
    <x v="1"/>
    <x v="0"/>
    <x v="7"/>
    <x v="6"/>
    <n v="79144"/>
    <n v="79144"/>
  </r>
  <r>
    <x v="1378"/>
    <x v="1265"/>
    <x v="0"/>
    <x v="0"/>
    <x v="0"/>
    <x v="0"/>
    <x v="7"/>
    <x v="6"/>
    <n v="73185"/>
    <n v="73185"/>
  </r>
  <r>
    <x v="1379"/>
    <x v="1266"/>
    <x v="1"/>
    <x v="1"/>
    <x v="1"/>
    <x v="0"/>
    <x v="7"/>
    <x v="6"/>
    <n v="4176"/>
    <n v="4176"/>
  </r>
  <r>
    <x v="1380"/>
    <x v="1267"/>
    <x v="1"/>
    <x v="0"/>
    <x v="0"/>
    <x v="0"/>
    <x v="7"/>
    <x v="6"/>
    <n v="4672"/>
    <n v="4672"/>
  </r>
  <r>
    <x v="1381"/>
    <x v="1268"/>
    <x v="0"/>
    <x v="0"/>
    <x v="0"/>
    <x v="0"/>
    <x v="7"/>
    <x v="6"/>
    <n v="50696"/>
    <n v="50696"/>
  </r>
  <r>
    <x v="1382"/>
    <x v="1269"/>
    <x v="0"/>
    <x v="0"/>
    <x v="0"/>
    <x v="0"/>
    <x v="7"/>
    <x v="6"/>
    <n v="28657"/>
    <n v="28657"/>
  </r>
  <r>
    <x v="1383"/>
    <x v="1270"/>
    <x v="0"/>
    <x v="0"/>
    <x v="0"/>
    <x v="0"/>
    <x v="7"/>
    <x v="6"/>
    <n v="17722"/>
    <n v="17722"/>
  </r>
  <r>
    <x v="1384"/>
    <x v="1271"/>
    <x v="1"/>
    <x v="1"/>
    <x v="1"/>
    <x v="0"/>
    <x v="7"/>
    <x v="6"/>
    <n v="2631"/>
    <n v="2631"/>
  </r>
  <r>
    <x v="1385"/>
    <x v="1272"/>
    <x v="1"/>
    <x v="0"/>
    <x v="0"/>
    <x v="0"/>
    <x v="13"/>
    <x v="12"/>
    <n v="63933"/>
    <n v="63933"/>
  </r>
  <r>
    <x v="1386"/>
    <x v="1273"/>
    <x v="1"/>
    <x v="0"/>
    <x v="0"/>
    <x v="0"/>
    <x v="13"/>
    <x v="12"/>
    <n v="29616"/>
    <n v="29616"/>
  </r>
  <r>
    <x v="1387"/>
    <x v="1274"/>
    <x v="1"/>
    <x v="0"/>
    <x v="0"/>
    <x v="6"/>
    <x v="12"/>
    <x v="11"/>
    <n v="69290"/>
    <n v="69290"/>
  </r>
  <r>
    <x v="1388"/>
    <x v="1275"/>
    <x v="1"/>
    <x v="1"/>
    <x v="1"/>
    <x v="6"/>
    <x v="12"/>
    <x v="11"/>
    <n v="70351"/>
    <n v="70351"/>
  </r>
  <r>
    <x v="1389"/>
    <x v="1276"/>
    <x v="1"/>
    <x v="0"/>
    <x v="0"/>
    <x v="0"/>
    <x v="13"/>
    <x v="12"/>
    <n v="68331"/>
    <n v="68331"/>
  </r>
  <r>
    <x v="1390"/>
    <x v="1277"/>
    <x v="0"/>
    <x v="0"/>
    <x v="0"/>
    <x v="0"/>
    <x v="13"/>
    <x v="12"/>
    <n v="99880"/>
    <n v="99880"/>
  </r>
  <r>
    <x v="1391"/>
    <x v="1177"/>
    <x v="1"/>
    <x v="3"/>
    <x v="2"/>
    <x v="1"/>
    <x v="0"/>
    <x v="0"/>
    <n v="29960"/>
    <n v="29960"/>
  </r>
  <r>
    <x v="1392"/>
    <x v="1278"/>
    <x v="0"/>
    <x v="3"/>
    <x v="2"/>
    <x v="1"/>
    <x v="0"/>
    <x v="0"/>
    <n v="5614"/>
    <n v="5614"/>
  </r>
  <r>
    <x v="1393"/>
    <x v="1279"/>
    <x v="0"/>
    <x v="1"/>
    <x v="1"/>
    <x v="0"/>
    <x v="6"/>
    <x v="5"/>
    <n v="28447"/>
    <n v="28447"/>
  </r>
  <r>
    <x v="1394"/>
    <x v="1279"/>
    <x v="1"/>
    <x v="1"/>
    <x v="1"/>
    <x v="0"/>
    <x v="6"/>
    <x v="5"/>
    <n v="14251"/>
    <n v="14251"/>
  </r>
  <r>
    <x v="1395"/>
    <x v="1280"/>
    <x v="0"/>
    <x v="1"/>
    <x v="1"/>
    <x v="0"/>
    <x v="6"/>
    <x v="5"/>
    <n v="20426"/>
    <n v="20426"/>
  </r>
  <r>
    <x v="1396"/>
    <x v="1281"/>
    <x v="0"/>
    <x v="1"/>
    <x v="1"/>
    <x v="0"/>
    <x v="6"/>
    <x v="5"/>
    <n v="96456"/>
    <n v="96456"/>
  </r>
  <r>
    <x v="1397"/>
    <x v="1282"/>
    <x v="0"/>
    <x v="0"/>
    <x v="0"/>
    <x v="0"/>
    <x v="13"/>
    <x v="12"/>
    <n v="41636"/>
    <n v="41636"/>
  </r>
  <r>
    <x v="1398"/>
    <x v="1282"/>
    <x v="0"/>
    <x v="1"/>
    <x v="1"/>
    <x v="0"/>
    <x v="13"/>
    <x v="12"/>
    <n v="76762"/>
    <n v="76762"/>
  </r>
  <r>
    <x v="1399"/>
    <x v="1283"/>
    <x v="1"/>
    <x v="0"/>
    <x v="0"/>
    <x v="0"/>
    <x v="13"/>
    <x v="12"/>
    <n v="28137"/>
    <n v="28137"/>
  </r>
  <r>
    <x v="1400"/>
    <x v="1284"/>
    <x v="0"/>
    <x v="0"/>
    <x v="0"/>
    <x v="1"/>
    <x v="13"/>
    <x v="12"/>
    <n v="23116"/>
    <n v="23116"/>
  </r>
  <r>
    <x v="1401"/>
    <x v="1285"/>
    <x v="1"/>
    <x v="0"/>
    <x v="0"/>
    <x v="1"/>
    <x v="13"/>
    <x v="12"/>
    <n v="2172"/>
    <n v="2172"/>
  </r>
  <r>
    <x v="1402"/>
    <x v="1286"/>
    <x v="0"/>
    <x v="0"/>
    <x v="0"/>
    <x v="6"/>
    <x v="13"/>
    <x v="12"/>
    <n v="85620"/>
    <n v="85620"/>
  </r>
  <r>
    <x v="1403"/>
    <x v="1198"/>
    <x v="1"/>
    <x v="0"/>
    <x v="0"/>
    <x v="6"/>
    <x v="9"/>
    <x v="8"/>
    <n v="2953"/>
    <n v="2953"/>
  </r>
  <r>
    <x v="1404"/>
    <x v="1287"/>
    <x v="0"/>
    <x v="0"/>
    <x v="0"/>
    <x v="6"/>
    <x v="13"/>
    <x v="12"/>
    <n v="15445"/>
    <n v="15445"/>
  </r>
  <r>
    <x v="1405"/>
    <x v="1288"/>
    <x v="1"/>
    <x v="0"/>
    <x v="0"/>
    <x v="4"/>
    <x v="1"/>
    <x v="1"/>
    <n v="85925"/>
    <n v="85925"/>
  </r>
  <r>
    <x v="1406"/>
    <x v="1289"/>
    <x v="0"/>
    <x v="0"/>
    <x v="0"/>
    <x v="4"/>
    <x v="1"/>
    <x v="1"/>
    <n v="72487"/>
    <n v="72487"/>
  </r>
  <r>
    <x v="1407"/>
    <x v="1290"/>
    <x v="0"/>
    <x v="0"/>
    <x v="0"/>
    <x v="4"/>
    <x v="1"/>
    <x v="1"/>
    <n v="80111"/>
    <n v="80111"/>
  </r>
  <r>
    <x v="1408"/>
    <x v="1291"/>
    <x v="0"/>
    <x v="0"/>
    <x v="0"/>
    <x v="4"/>
    <x v="1"/>
    <x v="1"/>
    <n v="39402"/>
    <n v="39402"/>
  </r>
  <r>
    <x v="1409"/>
    <x v="1292"/>
    <x v="1"/>
    <x v="0"/>
    <x v="0"/>
    <x v="4"/>
    <x v="1"/>
    <x v="1"/>
    <n v="41022"/>
    <n v="41022"/>
  </r>
  <r>
    <x v="1410"/>
    <x v="1293"/>
    <x v="0"/>
    <x v="0"/>
    <x v="0"/>
    <x v="0"/>
    <x v="12"/>
    <x v="11"/>
    <n v="14293"/>
    <n v="14293"/>
  </r>
  <r>
    <x v="1411"/>
    <x v="1294"/>
    <x v="1"/>
    <x v="0"/>
    <x v="0"/>
    <x v="0"/>
    <x v="12"/>
    <x v="11"/>
    <n v="8574"/>
    <n v="8574"/>
  </r>
  <r>
    <x v="1412"/>
    <x v="1223"/>
    <x v="0"/>
    <x v="1"/>
    <x v="1"/>
    <x v="0"/>
    <x v="1"/>
    <x v="1"/>
    <n v="6259"/>
    <n v="6259"/>
  </r>
  <r>
    <x v="1413"/>
    <x v="1295"/>
    <x v="0"/>
    <x v="0"/>
    <x v="0"/>
    <x v="0"/>
    <x v="1"/>
    <x v="1"/>
    <n v="78621"/>
    <n v="78621"/>
  </r>
  <r>
    <x v="1414"/>
    <x v="1296"/>
    <x v="1"/>
    <x v="1"/>
    <x v="1"/>
    <x v="0"/>
    <x v="1"/>
    <x v="1"/>
    <n v="76123"/>
    <n v="76123"/>
  </r>
  <r>
    <x v="1415"/>
    <x v="1297"/>
    <x v="1"/>
    <x v="0"/>
    <x v="0"/>
    <x v="1"/>
    <x v="7"/>
    <x v="6"/>
    <n v="19222"/>
    <n v="19222"/>
  </r>
  <r>
    <x v="1416"/>
    <x v="1298"/>
    <x v="0"/>
    <x v="1"/>
    <x v="1"/>
    <x v="1"/>
    <x v="7"/>
    <x v="6"/>
    <n v="31944"/>
    <n v="31944"/>
  </r>
  <r>
    <x v="1417"/>
    <x v="1299"/>
    <x v="1"/>
    <x v="0"/>
    <x v="0"/>
    <x v="1"/>
    <x v="7"/>
    <x v="6"/>
    <n v="15091"/>
    <n v="15091"/>
  </r>
  <r>
    <x v="1418"/>
    <x v="1300"/>
    <x v="0"/>
    <x v="0"/>
    <x v="0"/>
    <x v="1"/>
    <x v="7"/>
    <x v="6"/>
    <n v="1513"/>
    <n v="1513"/>
  </r>
  <r>
    <x v="1419"/>
    <x v="1300"/>
    <x v="0"/>
    <x v="0"/>
    <x v="0"/>
    <x v="1"/>
    <x v="7"/>
    <x v="6"/>
    <n v="22954"/>
    <n v="22954"/>
  </r>
  <r>
    <x v="1420"/>
    <x v="1301"/>
    <x v="0"/>
    <x v="1"/>
    <x v="1"/>
    <x v="1"/>
    <x v="1"/>
    <x v="1"/>
    <n v="15158"/>
    <n v="15158"/>
  </r>
  <r>
    <x v="1421"/>
    <x v="1302"/>
    <x v="0"/>
    <x v="0"/>
    <x v="0"/>
    <x v="1"/>
    <x v="1"/>
    <x v="1"/>
    <n v="52606"/>
    <n v="52606"/>
  </r>
  <r>
    <x v="1422"/>
    <x v="1303"/>
    <x v="0"/>
    <x v="1"/>
    <x v="1"/>
    <x v="2"/>
    <x v="6"/>
    <x v="5"/>
    <n v="78138"/>
    <n v="78138"/>
  </r>
  <r>
    <x v="1423"/>
    <x v="1304"/>
    <x v="0"/>
    <x v="0"/>
    <x v="0"/>
    <x v="1"/>
    <x v="13"/>
    <x v="12"/>
    <n v="78669"/>
    <n v="78669"/>
  </r>
  <r>
    <x v="1424"/>
    <x v="1305"/>
    <x v="0"/>
    <x v="0"/>
    <x v="0"/>
    <x v="1"/>
    <x v="13"/>
    <x v="12"/>
    <n v="69997"/>
    <n v="69997"/>
  </r>
  <r>
    <x v="1425"/>
    <x v="1306"/>
    <x v="1"/>
    <x v="3"/>
    <x v="2"/>
    <x v="1"/>
    <x v="13"/>
    <x v="12"/>
    <n v="86557"/>
    <n v="86557"/>
  </r>
  <r>
    <x v="1426"/>
    <x v="1307"/>
    <x v="0"/>
    <x v="0"/>
    <x v="0"/>
    <x v="1"/>
    <x v="13"/>
    <x v="12"/>
    <n v="43402"/>
    <n v="43402"/>
  </r>
  <r>
    <x v="1427"/>
    <x v="1308"/>
    <x v="0"/>
    <x v="0"/>
    <x v="0"/>
    <x v="1"/>
    <x v="13"/>
    <x v="12"/>
    <n v="51268"/>
    <n v="51268"/>
  </r>
  <r>
    <x v="1428"/>
    <x v="1309"/>
    <x v="0"/>
    <x v="0"/>
    <x v="0"/>
    <x v="1"/>
    <x v="13"/>
    <x v="12"/>
    <n v="11383"/>
    <n v="11383"/>
  </r>
  <r>
    <x v="1429"/>
    <x v="1310"/>
    <x v="0"/>
    <x v="1"/>
    <x v="1"/>
    <x v="3"/>
    <x v="12"/>
    <x v="11"/>
    <n v="79999"/>
    <n v="79999"/>
  </r>
  <r>
    <x v="1430"/>
    <x v="1311"/>
    <x v="0"/>
    <x v="1"/>
    <x v="1"/>
    <x v="7"/>
    <x v="9"/>
    <x v="8"/>
    <n v="36260"/>
    <n v="36260"/>
  </r>
  <r>
    <x v="1431"/>
    <x v="1312"/>
    <x v="0"/>
    <x v="1"/>
    <x v="1"/>
    <x v="7"/>
    <x v="9"/>
    <x v="8"/>
    <n v="68162"/>
    <n v="68162"/>
  </r>
  <r>
    <x v="1432"/>
    <x v="1272"/>
    <x v="1"/>
    <x v="1"/>
    <x v="1"/>
    <x v="7"/>
    <x v="9"/>
    <x v="8"/>
    <n v="4123"/>
    <n v="4123"/>
  </r>
  <r>
    <x v="1433"/>
    <x v="1313"/>
    <x v="0"/>
    <x v="1"/>
    <x v="1"/>
    <x v="7"/>
    <x v="9"/>
    <x v="8"/>
    <n v="65417"/>
    <n v="65417"/>
  </r>
  <r>
    <x v="1434"/>
    <x v="1314"/>
    <x v="0"/>
    <x v="1"/>
    <x v="1"/>
    <x v="0"/>
    <x v="6"/>
    <x v="5"/>
    <n v="6354"/>
    <n v="6354"/>
  </r>
  <r>
    <x v="1435"/>
    <x v="1315"/>
    <x v="1"/>
    <x v="0"/>
    <x v="0"/>
    <x v="1"/>
    <x v="9"/>
    <x v="8"/>
    <n v="60443"/>
    <n v="60443"/>
  </r>
  <r>
    <x v="1436"/>
    <x v="1316"/>
    <x v="0"/>
    <x v="1"/>
    <x v="1"/>
    <x v="0"/>
    <x v="12"/>
    <x v="11"/>
    <n v="93932"/>
    <n v="93932"/>
  </r>
  <r>
    <x v="1437"/>
    <x v="1317"/>
    <x v="0"/>
    <x v="0"/>
    <x v="0"/>
    <x v="0"/>
    <x v="12"/>
    <x v="11"/>
    <n v="61906"/>
    <n v="61906"/>
  </r>
  <r>
    <x v="1438"/>
    <x v="1318"/>
    <x v="0"/>
    <x v="0"/>
    <x v="0"/>
    <x v="0"/>
    <x v="12"/>
    <x v="11"/>
    <n v="73086"/>
    <n v="73086"/>
  </r>
  <r>
    <x v="1439"/>
    <x v="1319"/>
    <x v="0"/>
    <x v="0"/>
    <x v="0"/>
    <x v="0"/>
    <x v="12"/>
    <x v="11"/>
    <n v="62573"/>
    <n v="62573"/>
  </r>
  <r>
    <x v="1440"/>
    <x v="1320"/>
    <x v="0"/>
    <x v="0"/>
    <x v="0"/>
    <x v="0"/>
    <x v="12"/>
    <x v="11"/>
    <n v="91836"/>
    <n v="91836"/>
  </r>
  <r>
    <x v="1441"/>
    <x v="1321"/>
    <x v="0"/>
    <x v="0"/>
    <x v="0"/>
    <x v="0"/>
    <x v="12"/>
    <x v="11"/>
    <n v="81718"/>
    <n v="81718"/>
  </r>
  <r>
    <x v="1442"/>
    <x v="1322"/>
    <x v="1"/>
    <x v="0"/>
    <x v="0"/>
    <x v="0"/>
    <x v="12"/>
    <x v="11"/>
    <n v="47547"/>
    <n v="47547"/>
  </r>
  <r>
    <x v="1443"/>
    <x v="1323"/>
    <x v="1"/>
    <x v="0"/>
    <x v="0"/>
    <x v="0"/>
    <x v="12"/>
    <x v="11"/>
    <n v="21734"/>
    <n v="21734"/>
  </r>
  <r>
    <x v="1444"/>
    <x v="1324"/>
    <x v="1"/>
    <x v="0"/>
    <x v="0"/>
    <x v="2"/>
    <x v="4"/>
    <x v="3"/>
    <n v="80709"/>
    <n v="80709"/>
  </r>
  <r>
    <x v="1445"/>
    <x v="1325"/>
    <x v="1"/>
    <x v="1"/>
    <x v="1"/>
    <x v="0"/>
    <x v="4"/>
    <x v="3"/>
    <n v="38032"/>
    <n v="38032"/>
  </r>
  <r>
    <x v="1446"/>
    <x v="1326"/>
    <x v="1"/>
    <x v="0"/>
    <x v="0"/>
    <x v="0"/>
    <x v="4"/>
    <x v="3"/>
    <n v="71960"/>
    <n v="71960"/>
  </r>
  <r>
    <x v="1447"/>
    <x v="1327"/>
    <x v="1"/>
    <x v="1"/>
    <x v="1"/>
    <x v="0"/>
    <x v="4"/>
    <x v="3"/>
    <n v="81819"/>
    <n v="81819"/>
  </r>
  <r>
    <x v="1448"/>
    <x v="1327"/>
    <x v="0"/>
    <x v="0"/>
    <x v="0"/>
    <x v="0"/>
    <x v="4"/>
    <x v="3"/>
    <n v="2789"/>
    <n v="2789"/>
  </r>
  <r>
    <x v="1449"/>
    <x v="1328"/>
    <x v="0"/>
    <x v="0"/>
    <x v="0"/>
    <x v="0"/>
    <x v="4"/>
    <x v="3"/>
    <n v="24025"/>
    <n v="24025"/>
  </r>
  <r>
    <x v="1450"/>
    <x v="1329"/>
    <x v="0"/>
    <x v="0"/>
    <x v="0"/>
    <x v="2"/>
    <x v="1"/>
    <x v="1"/>
    <n v="25618"/>
    <n v="25618"/>
  </r>
  <r>
    <x v="1451"/>
    <x v="1330"/>
    <x v="1"/>
    <x v="0"/>
    <x v="0"/>
    <x v="2"/>
    <x v="1"/>
    <x v="1"/>
    <n v="64279"/>
    <n v="64279"/>
  </r>
  <r>
    <x v="1452"/>
    <x v="1331"/>
    <x v="1"/>
    <x v="0"/>
    <x v="0"/>
    <x v="1"/>
    <x v="13"/>
    <x v="12"/>
    <n v="91722"/>
    <n v="91722"/>
  </r>
  <r>
    <x v="1453"/>
    <x v="1332"/>
    <x v="0"/>
    <x v="0"/>
    <x v="0"/>
    <x v="1"/>
    <x v="13"/>
    <x v="12"/>
    <n v="43679"/>
    <n v="43679"/>
  </r>
  <r>
    <x v="1454"/>
    <x v="1333"/>
    <x v="0"/>
    <x v="0"/>
    <x v="0"/>
    <x v="2"/>
    <x v="13"/>
    <x v="12"/>
    <n v="54635"/>
    <n v="54635"/>
  </r>
  <r>
    <x v="1455"/>
    <x v="1334"/>
    <x v="0"/>
    <x v="1"/>
    <x v="1"/>
    <x v="2"/>
    <x v="13"/>
    <x v="12"/>
    <n v="85569"/>
    <n v="85569"/>
  </r>
  <r>
    <x v="1456"/>
    <x v="1335"/>
    <x v="0"/>
    <x v="0"/>
    <x v="0"/>
    <x v="0"/>
    <x v="1"/>
    <x v="1"/>
    <n v="35888"/>
    <n v="35888"/>
  </r>
  <r>
    <x v="1457"/>
    <x v="1336"/>
    <x v="0"/>
    <x v="3"/>
    <x v="2"/>
    <x v="0"/>
    <x v="1"/>
    <x v="1"/>
    <n v="72364"/>
    <n v="72364"/>
  </r>
  <r>
    <x v="1458"/>
    <x v="1337"/>
    <x v="1"/>
    <x v="0"/>
    <x v="0"/>
    <x v="1"/>
    <x v="13"/>
    <x v="12"/>
    <n v="30993"/>
    <n v="30993"/>
  </r>
  <r>
    <x v="1459"/>
    <x v="1338"/>
    <x v="0"/>
    <x v="1"/>
    <x v="1"/>
    <x v="1"/>
    <x v="13"/>
    <x v="12"/>
    <n v="41594"/>
    <n v="41594"/>
  </r>
  <r>
    <x v="1460"/>
    <x v="1339"/>
    <x v="0"/>
    <x v="1"/>
    <x v="1"/>
    <x v="0"/>
    <x v="12"/>
    <x v="11"/>
    <n v="38192"/>
    <n v="38192"/>
  </r>
  <r>
    <x v="1461"/>
    <x v="1340"/>
    <x v="0"/>
    <x v="0"/>
    <x v="0"/>
    <x v="0"/>
    <x v="12"/>
    <x v="11"/>
    <n v="18861"/>
    <n v="18861"/>
  </r>
  <r>
    <x v="1462"/>
    <x v="1341"/>
    <x v="0"/>
    <x v="1"/>
    <x v="1"/>
    <x v="6"/>
    <x v="1"/>
    <x v="1"/>
    <n v="59775"/>
    <n v="59775"/>
  </r>
  <r>
    <x v="1463"/>
    <x v="1342"/>
    <x v="1"/>
    <x v="1"/>
    <x v="1"/>
    <x v="6"/>
    <x v="1"/>
    <x v="1"/>
    <n v="44859"/>
    <n v="44859"/>
  </r>
  <r>
    <x v="1464"/>
    <x v="1343"/>
    <x v="0"/>
    <x v="0"/>
    <x v="0"/>
    <x v="1"/>
    <x v="1"/>
    <x v="1"/>
    <n v="10823"/>
    <n v="10823"/>
  </r>
  <r>
    <x v="1465"/>
    <x v="1197"/>
    <x v="1"/>
    <x v="0"/>
    <x v="0"/>
    <x v="1"/>
    <x v="1"/>
    <x v="1"/>
    <n v="7928"/>
    <n v="7928"/>
  </r>
  <r>
    <x v="1466"/>
    <x v="1344"/>
    <x v="0"/>
    <x v="0"/>
    <x v="0"/>
    <x v="1"/>
    <x v="1"/>
    <x v="1"/>
    <n v="80542"/>
    <n v="80542"/>
  </r>
  <r>
    <x v="1467"/>
    <x v="1345"/>
    <x v="1"/>
    <x v="0"/>
    <x v="0"/>
    <x v="1"/>
    <x v="1"/>
    <x v="1"/>
    <n v="47941"/>
    <n v="47941"/>
  </r>
  <r>
    <x v="1468"/>
    <x v="1346"/>
    <x v="0"/>
    <x v="1"/>
    <x v="1"/>
    <x v="1"/>
    <x v="1"/>
    <x v="1"/>
    <n v="23288"/>
    <n v="23288"/>
  </r>
  <r>
    <x v="1469"/>
    <x v="1347"/>
    <x v="1"/>
    <x v="1"/>
    <x v="1"/>
    <x v="1"/>
    <x v="1"/>
    <x v="1"/>
    <n v="75759"/>
    <n v="75759"/>
  </r>
  <r>
    <x v="1470"/>
    <x v="1348"/>
    <x v="1"/>
    <x v="0"/>
    <x v="0"/>
    <x v="1"/>
    <x v="1"/>
    <x v="1"/>
    <n v="62166"/>
    <n v="62166"/>
  </r>
  <r>
    <x v="1471"/>
    <x v="1349"/>
    <x v="1"/>
    <x v="1"/>
    <x v="1"/>
    <x v="1"/>
    <x v="1"/>
    <x v="1"/>
    <n v="80934"/>
    <n v="80934"/>
  </r>
  <r>
    <x v="1472"/>
    <x v="1350"/>
    <x v="0"/>
    <x v="0"/>
    <x v="0"/>
    <x v="1"/>
    <x v="13"/>
    <x v="12"/>
    <n v="89058"/>
    <n v="89058"/>
  </r>
  <r>
    <x v="1473"/>
    <x v="1351"/>
    <x v="0"/>
    <x v="3"/>
    <x v="2"/>
    <x v="1"/>
    <x v="13"/>
    <x v="12"/>
    <n v="30393"/>
    <n v="30393"/>
  </r>
  <r>
    <x v="1474"/>
    <x v="1352"/>
    <x v="0"/>
    <x v="1"/>
    <x v="1"/>
    <x v="1"/>
    <x v="13"/>
    <x v="12"/>
    <n v="12584"/>
    <n v="12584"/>
  </r>
  <r>
    <x v="1475"/>
    <x v="1353"/>
    <x v="0"/>
    <x v="1"/>
    <x v="1"/>
    <x v="1"/>
    <x v="13"/>
    <x v="12"/>
    <n v="71556"/>
    <n v="71556"/>
  </r>
  <r>
    <x v="1476"/>
    <x v="1354"/>
    <x v="0"/>
    <x v="0"/>
    <x v="0"/>
    <x v="1"/>
    <x v="13"/>
    <x v="12"/>
    <n v="72712"/>
    <n v="72712"/>
  </r>
  <r>
    <x v="1477"/>
    <x v="1355"/>
    <x v="1"/>
    <x v="0"/>
    <x v="0"/>
    <x v="1"/>
    <x v="13"/>
    <x v="12"/>
    <n v="54760"/>
    <n v="54760"/>
  </r>
  <r>
    <x v="1478"/>
    <x v="1356"/>
    <x v="0"/>
    <x v="0"/>
    <x v="0"/>
    <x v="1"/>
    <x v="13"/>
    <x v="12"/>
    <n v="12920"/>
    <n v="12920"/>
  </r>
  <r>
    <x v="1479"/>
    <x v="1357"/>
    <x v="0"/>
    <x v="1"/>
    <x v="1"/>
    <x v="1"/>
    <x v="13"/>
    <x v="12"/>
    <n v="41743"/>
    <n v="41743"/>
  </r>
  <r>
    <x v="1480"/>
    <x v="1358"/>
    <x v="0"/>
    <x v="1"/>
    <x v="1"/>
    <x v="1"/>
    <x v="13"/>
    <x v="12"/>
    <n v="88216"/>
    <n v="88216"/>
  </r>
  <r>
    <x v="1481"/>
    <x v="1359"/>
    <x v="0"/>
    <x v="1"/>
    <x v="1"/>
    <x v="1"/>
    <x v="13"/>
    <x v="12"/>
    <n v="85114"/>
    <n v="85114"/>
  </r>
  <r>
    <x v="1482"/>
    <x v="1360"/>
    <x v="0"/>
    <x v="0"/>
    <x v="0"/>
    <x v="1"/>
    <x v="13"/>
    <x v="12"/>
    <n v="75415"/>
    <n v="75415"/>
  </r>
  <r>
    <x v="1483"/>
    <x v="1361"/>
    <x v="0"/>
    <x v="0"/>
    <x v="0"/>
    <x v="1"/>
    <x v="6"/>
    <x v="5"/>
    <n v="69124"/>
    <n v="69124"/>
  </r>
  <r>
    <x v="1484"/>
    <x v="1362"/>
    <x v="1"/>
    <x v="1"/>
    <x v="1"/>
    <x v="7"/>
    <x v="0"/>
    <x v="0"/>
    <n v="41518"/>
    <n v="41518"/>
  </r>
  <r>
    <x v="1485"/>
    <x v="1363"/>
    <x v="0"/>
    <x v="0"/>
    <x v="0"/>
    <x v="1"/>
    <x v="4"/>
    <x v="3"/>
    <n v="61362"/>
    <n v="61362"/>
  </r>
  <r>
    <x v="1486"/>
    <x v="0"/>
    <x v="0"/>
    <x v="1"/>
    <x v="1"/>
    <x v="1"/>
    <x v="4"/>
    <x v="3"/>
    <n v="92994"/>
    <n v="92994"/>
  </r>
  <r>
    <x v="1487"/>
    <x v="1364"/>
    <x v="0"/>
    <x v="1"/>
    <x v="1"/>
    <x v="1"/>
    <x v="4"/>
    <x v="3"/>
    <n v="32616"/>
    <n v="32616"/>
  </r>
  <r>
    <x v="1488"/>
    <x v="1365"/>
    <x v="1"/>
    <x v="0"/>
    <x v="0"/>
    <x v="1"/>
    <x v="13"/>
    <x v="12"/>
    <n v="19873"/>
    <n v="19873"/>
  </r>
  <r>
    <x v="1489"/>
    <x v="1310"/>
    <x v="0"/>
    <x v="1"/>
    <x v="1"/>
    <x v="1"/>
    <x v="13"/>
    <x v="12"/>
    <n v="69025"/>
    <n v="69025"/>
  </r>
  <r>
    <x v="1490"/>
    <x v="1366"/>
    <x v="1"/>
    <x v="1"/>
    <x v="1"/>
    <x v="1"/>
    <x v="13"/>
    <x v="12"/>
    <n v="66442"/>
    <n v="66442"/>
  </r>
  <r>
    <x v="1491"/>
    <x v="1367"/>
    <x v="0"/>
    <x v="0"/>
    <x v="0"/>
    <x v="1"/>
    <x v="13"/>
    <x v="12"/>
    <n v="56039"/>
    <n v="56039"/>
  </r>
  <r>
    <x v="1492"/>
    <x v="1368"/>
    <x v="0"/>
    <x v="0"/>
    <x v="0"/>
    <x v="1"/>
    <x v="4"/>
    <x v="3"/>
    <n v="30651"/>
    <n v="30651"/>
  </r>
  <r>
    <x v="1493"/>
    <x v="1242"/>
    <x v="0"/>
    <x v="0"/>
    <x v="0"/>
    <x v="1"/>
    <x v="13"/>
    <x v="12"/>
    <n v="75648"/>
    <n v="75648"/>
  </r>
  <r>
    <x v="1494"/>
    <x v="1369"/>
    <x v="0"/>
    <x v="0"/>
    <x v="0"/>
    <x v="1"/>
    <x v="4"/>
    <x v="3"/>
    <n v="10787"/>
    <n v="10787"/>
  </r>
  <r>
    <x v="1495"/>
    <x v="1370"/>
    <x v="1"/>
    <x v="0"/>
    <x v="0"/>
    <x v="1"/>
    <x v="4"/>
    <x v="3"/>
    <n v="62412"/>
    <n v="62412"/>
  </r>
  <r>
    <x v="1496"/>
    <x v="1371"/>
    <x v="0"/>
    <x v="1"/>
    <x v="1"/>
    <x v="1"/>
    <x v="4"/>
    <x v="3"/>
    <n v="98319"/>
    <n v="98319"/>
  </r>
  <r>
    <x v="1497"/>
    <x v="1372"/>
    <x v="0"/>
    <x v="1"/>
    <x v="1"/>
    <x v="1"/>
    <x v="4"/>
    <x v="3"/>
    <n v="71254"/>
    <n v="71254"/>
  </r>
  <r>
    <x v="1498"/>
    <x v="1373"/>
    <x v="1"/>
    <x v="0"/>
    <x v="0"/>
    <x v="1"/>
    <x v="4"/>
    <x v="3"/>
    <n v="21554"/>
    <n v="21554"/>
  </r>
  <r>
    <x v="1499"/>
    <x v="1373"/>
    <x v="1"/>
    <x v="1"/>
    <x v="1"/>
    <x v="1"/>
    <x v="4"/>
    <x v="3"/>
    <n v="69341"/>
    <n v="69341"/>
  </r>
  <r>
    <x v="1500"/>
    <x v="1374"/>
    <x v="0"/>
    <x v="0"/>
    <x v="0"/>
    <x v="1"/>
    <x v="13"/>
    <x v="12"/>
    <n v="25030"/>
    <n v="25030"/>
  </r>
  <r>
    <x v="1501"/>
    <x v="1375"/>
    <x v="1"/>
    <x v="0"/>
    <x v="0"/>
    <x v="1"/>
    <x v="13"/>
    <x v="12"/>
    <n v="92791"/>
    <n v="92791"/>
  </r>
  <r>
    <x v="1502"/>
    <x v="1376"/>
    <x v="1"/>
    <x v="0"/>
    <x v="0"/>
    <x v="1"/>
    <x v="13"/>
    <x v="12"/>
    <n v="37147"/>
    <n v="37147"/>
  </r>
  <r>
    <x v="1503"/>
    <x v="1377"/>
    <x v="0"/>
    <x v="1"/>
    <x v="1"/>
    <x v="1"/>
    <x v="13"/>
    <x v="12"/>
    <n v="64271"/>
    <n v="64271"/>
  </r>
  <r>
    <x v="1504"/>
    <x v="1378"/>
    <x v="0"/>
    <x v="0"/>
    <x v="0"/>
    <x v="1"/>
    <x v="13"/>
    <x v="12"/>
    <n v="97329"/>
    <n v="97329"/>
  </r>
  <r>
    <x v="1505"/>
    <x v="1379"/>
    <x v="1"/>
    <x v="1"/>
    <x v="1"/>
    <x v="1"/>
    <x v="13"/>
    <x v="12"/>
    <n v="70887"/>
    <n v="70887"/>
  </r>
  <r>
    <x v="1506"/>
    <x v="1380"/>
    <x v="0"/>
    <x v="1"/>
    <x v="1"/>
    <x v="1"/>
    <x v="13"/>
    <x v="12"/>
    <n v="68526"/>
    <n v="68526"/>
  </r>
  <r>
    <x v="1507"/>
    <x v="1379"/>
    <x v="1"/>
    <x v="3"/>
    <x v="2"/>
    <x v="1"/>
    <x v="13"/>
    <x v="12"/>
    <n v="53014"/>
    <n v="53014"/>
  </r>
  <r>
    <x v="1508"/>
    <x v="1381"/>
    <x v="0"/>
    <x v="0"/>
    <x v="0"/>
    <x v="1"/>
    <x v="13"/>
    <x v="12"/>
    <n v="66678"/>
    <n v="66678"/>
  </r>
  <r>
    <x v="1509"/>
    <x v="1382"/>
    <x v="0"/>
    <x v="1"/>
    <x v="1"/>
    <x v="1"/>
    <x v="13"/>
    <x v="12"/>
    <n v="40269"/>
    <n v="40269"/>
  </r>
  <r>
    <x v="1510"/>
    <x v="1383"/>
    <x v="1"/>
    <x v="1"/>
    <x v="1"/>
    <x v="1"/>
    <x v="13"/>
    <x v="12"/>
    <n v="64410"/>
    <n v="64410"/>
  </r>
  <r>
    <x v="1511"/>
    <x v="1384"/>
    <x v="0"/>
    <x v="0"/>
    <x v="0"/>
    <x v="1"/>
    <x v="13"/>
    <x v="12"/>
    <n v="28038"/>
    <n v="28038"/>
  </r>
  <r>
    <x v="1512"/>
    <x v="1385"/>
    <x v="0"/>
    <x v="1"/>
    <x v="1"/>
    <x v="1"/>
    <x v="4"/>
    <x v="3"/>
    <n v="51388"/>
    <n v="51388"/>
  </r>
  <r>
    <x v="1513"/>
    <x v="1386"/>
    <x v="0"/>
    <x v="1"/>
    <x v="1"/>
    <x v="1"/>
    <x v="4"/>
    <x v="3"/>
    <n v="78358"/>
    <n v="78358"/>
  </r>
  <r>
    <x v="1514"/>
    <x v="1387"/>
    <x v="0"/>
    <x v="3"/>
    <x v="2"/>
    <x v="1"/>
    <x v="4"/>
    <x v="3"/>
    <n v="80438"/>
    <n v="80438"/>
  </r>
  <r>
    <x v="1515"/>
    <x v="1387"/>
    <x v="0"/>
    <x v="3"/>
    <x v="2"/>
    <x v="1"/>
    <x v="4"/>
    <x v="3"/>
    <n v="37930"/>
    <n v="37930"/>
  </r>
  <r>
    <x v="1516"/>
    <x v="1388"/>
    <x v="1"/>
    <x v="3"/>
    <x v="2"/>
    <x v="1"/>
    <x v="4"/>
    <x v="3"/>
    <n v="1887"/>
    <n v="1887"/>
  </r>
  <r>
    <x v="1517"/>
    <x v="1389"/>
    <x v="0"/>
    <x v="1"/>
    <x v="1"/>
    <x v="0"/>
    <x v="12"/>
    <x v="11"/>
    <n v="26666"/>
    <n v="26666"/>
  </r>
  <r>
    <x v="1518"/>
    <x v="1389"/>
    <x v="1"/>
    <x v="0"/>
    <x v="0"/>
    <x v="0"/>
    <x v="12"/>
    <x v="11"/>
    <n v="50349"/>
    <n v="50349"/>
  </r>
  <r>
    <x v="1519"/>
    <x v="1390"/>
    <x v="1"/>
    <x v="3"/>
    <x v="2"/>
    <x v="0"/>
    <x v="12"/>
    <x v="11"/>
    <n v="76326"/>
    <n v="76326"/>
  </r>
  <r>
    <x v="1520"/>
    <x v="1391"/>
    <x v="1"/>
    <x v="1"/>
    <x v="1"/>
    <x v="0"/>
    <x v="12"/>
    <x v="11"/>
    <n v="48861"/>
    <n v="48861"/>
  </r>
  <r>
    <x v="1521"/>
    <x v="1392"/>
    <x v="0"/>
    <x v="0"/>
    <x v="0"/>
    <x v="0"/>
    <x v="12"/>
    <x v="11"/>
    <n v="73960"/>
    <n v="73960"/>
  </r>
  <r>
    <x v="1522"/>
    <x v="1393"/>
    <x v="0"/>
    <x v="3"/>
    <x v="2"/>
    <x v="1"/>
    <x v="7"/>
    <x v="6"/>
    <n v="53484"/>
    <n v="53484"/>
  </r>
  <r>
    <x v="1523"/>
    <x v="1394"/>
    <x v="0"/>
    <x v="0"/>
    <x v="0"/>
    <x v="1"/>
    <x v="7"/>
    <x v="6"/>
    <n v="12323"/>
    <n v="12323"/>
  </r>
  <r>
    <x v="1524"/>
    <x v="1395"/>
    <x v="0"/>
    <x v="0"/>
    <x v="0"/>
    <x v="1"/>
    <x v="7"/>
    <x v="6"/>
    <n v="73873"/>
    <n v="73873"/>
  </r>
  <r>
    <x v="1525"/>
    <x v="1396"/>
    <x v="0"/>
    <x v="0"/>
    <x v="0"/>
    <x v="1"/>
    <x v="7"/>
    <x v="6"/>
    <n v="81742"/>
    <n v="81742"/>
  </r>
  <r>
    <x v="1526"/>
    <x v="1397"/>
    <x v="0"/>
    <x v="0"/>
    <x v="0"/>
    <x v="1"/>
    <x v="7"/>
    <x v="6"/>
    <n v="88589"/>
    <n v="88589"/>
  </r>
  <r>
    <x v="1527"/>
    <x v="1398"/>
    <x v="0"/>
    <x v="1"/>
    <x v="1"/>
    <x v="5"/>
    <x v="1"/>
    <x v="1"/>
    <n v="49869"/>
    <n v="49869"/>
  </r>
  <r>
    <x v="1528"/>
    <x v="1399"/>
    <x v="1"/>
    <x v="0"/>
    <x v="0"/>
    <x v="5"/>
    <x v="1"/>
    <x v="1"/>
    <n v="22624"/>
    <n v="22624"/>
  </r>
  <r>
    <x v="1529"/>
    <x v="1400"/>
    <x v="1"/>
    <x v="0"/>
    <x v="0"/>
    <x v="0"/>
    <x v="7"/>
    <x v="6"/>
    <n v="48454"/>
    <n v="48454"/>
  </r>
  <r>
    <x v="1530"/>
    <x v="1401"/>
    <x v="0"/>
    <x v="1"/>
    <x v="1"/>
    <x v="0"/>
    <x v="7"/>
    <x v="6"/>
    <n v="83286"/>
    <n v="83286"/>
  </r>
  <r>
    <x v="1531"/>
    <x v="1402"/>
    <x v="1"/>
    <x v="0"/>
    <x v="0"/>
    <x v="5"/>
    <x v="13"/>
    <x v="12"/>
    <n v="99347"/>
    <n v="99347"/>
  </r>
  <r>
    <x v="1532"/>
    <x v="1403"/>
    <x v="0"/>
    <x v="0"/>
    <x v="0"/>
    <x v="5"/>
    <x v="13"/>
    <x v="12"/>
    <n v="47302"/>
    <n v="47302"/>
  </r>
  <r>
    <x v="1533"/>
    <x v="1404"/>
    <x v="0"/>
    <x v="0"/>
    <x v="0"/>
    <x v="5"/>
    <x v="13"/>
    <x v="12"/>
    <n v="27830"/>
    <n v="27830"/>
  </r>
  <r>
    <x v="1534"/>
    <x v="1405"/>
    <x v="0"/>
    <x v="0"/>
    <x v="0"/>
    <x v="5"/>
    <x v="13"/>
    <x v="12"/>
    <n v="8068"/>
    <n v="8068"/>
  </r>
  <r>
    <x v="1535"/>
    <x v="1406"/>
    <x v="0"/>
    <x v="0"/>
    <x v="0"/>
    <x v="5"/>
    <x v="13"/>
    <x v="12"/>
    <n v="51603"/>
    <n v="51603"/>
  </r>
  <r>
    <x v="1536"/>
    <x v="1407"/>
    <x v="0"/>
    <x v="0"/>
    <x v="0"/>
    <x v="0"/>
    <x v="13"/>
    <x v="12"/>
    <n v="87431"/>
    <n v="87431"/>
  </r>
  <r>
    <x v="1537"/>
    <x v="1408"/>
    <x v="0"/>
    <x v="0"/>
    <x v="0"/>
    <x v="0"/>
    <x v="13"/>
    <x v="12"/>
    <n v="39881"/>
    <n v="39881"/>
  </r>
  <r>
    <x v="1538"/>
    <x v="1409"/>
    <x v="1"/>
    <x v="1"/>
    <x v="1"/>
    <x v="0"/>
    <x v="13"/>
    <x v="12"/>
    <n v="96593"/>
    <n v="96593"/>
  </r>
  <r>
    <x v="1539"/>
    <x v="1410"/>
    <x v="0"/>
    <x v="1"/>
    <x v="1"/>
    <x v="0"/>
    <x v="13"/>
    <x v="12"/>
    <n v="66262"/>
    <n v="66262"/>
  </r>
  <r>
    <x v="1540"/>
    <x v="1411"/>
    <x v="1"/>
    <x v="0"/>
    <x v="0"/>
    <x v="1"/>
    <x v="13"/>
    <x v="12"/>
    <n v="31838"/>
    <n v="31838"/>
  </r>
  <r>
    <x v="1541"/>
    <x v="1412"/>
    <x v="0"/>
    <x v="0"/>
    <x v="0"/>
    <x v="1"/>
    <x v="13"/>
    <x v="12"/>
    <n v="10175"/>
    <n v="10175"/>
  </r>
  <r>
    <x v="1542"/>
    <x v="1413"/>
    <x v="0"/>
    <x v="0"/>
    <x v="0"/>
    <x v="1"/>
    <x v="13"/>
    <x v="12"/>
    <n v="53338"/>
    <n v="53338"/>
  </r>
  <r>
    <x v="1543"/>
    <x v="1414"/>
    <x v="0"/>
    <x v="1"/>
    <x v="1"/>
    <x v="1"/>
    <x v="13"/>
    <x v="12"/>
    <n v="72200"/>
    <n v="72200"/>
  </r>
  <r>
    <x v="1544"/>
    <x v="1415"/>
    <x v="0"/>
    <x v="0"/>
    <x v="0"/>
    <x v="1"/>
    <x v="13"/>
    <x v="12"/>
    <n v="12124"/>
    <n v="12124"/>
  </r>
  <r>
    <x v="1545"/>
    <x v="1416"/>
    <x v="0"/>
    <x v="0"/>
    <x v="0"/>
    <x v="1"/>
    <x v="13"/>
    <x v="12"/>
    <n v="17320"/>
    <n v="17320"/>
  </r>
  <r>
    <x v="1546"/>
    <x v="1417"/>
    <x v="0"/>
    <x v="1"/>
    <x v="1"/>
    <x v="1"/>
    <x v="13"/>
    <x v="12"/>
    <n v="87445"/>
    <n v="87445"/>
  </r>
  <r>
    <x v="1547"/>
    <x v="1418"/>
    <x v="0"/>
    <x v="1"/>
    <x v="1"/>
    <x v="1"/>
    <x v="13"/>
    <x v="12"/>
    <n v="31041"/>
    <n v="31041"/>
  </r>
  <r>
    <x v="1548"/>
    <x v="1419"/>
    <x v="0"/>
    <x v="1"/>
    <x v="1"/>
    <x v="1"/>
    <x v="13"/>
    <x v="12"/>
    <n v="41123"/>
    <n v="41123"/>
  </r>
  <r>
    <x v="1549"/>
    <x v="1420"/>
    <x v="0"/>
    <x v="1"/>
    <x v="1"/>
    <x v="1"/>
    <x v="13"/>
    <x v="12"/>
    <n v="85673"/>
    <n v="85673"/>
  </r>
  <r>
    <x v="1550"/>
    <x v="1421"/>
    <x v="0"/>
    <x v="1"/>
    <x v="1"/>
    <x v="1"/>
    <x v="13"/>
    <x v="12"/>
    <n v="12735"/>
    <n v="12735"/>
  </r>
  <r>
    <x v="1551"/>
    <x v="1422"/>
    <x v="0"/>
    <x v="1"/>
    <x v="1"/>
    <x v="8"/>
    <x v="0"/>
    <x v="0"/>
    <n v="33714"/>
    <n v="33714"/>
  </r>
  <r>
    <x v="1552"/>
    <x v="1207"/>
    <x v="0"/>
    <x v="0"/>
    <x v="0"/>
    <x v="8"/>
    <x v="0"/>
    <x v="0"/>
    <n v="51638"/>
    <n v="51638"/>
  </r>
  <r>
    <x v="1553"/>
    <x v="1423"/>
    <x v="0"/>
    <x v="0"/>
    <x v="0"/>
    <x v="8"/>
    <x v="7"/>
    <x v="6"/>
    <n v="57586"/>
    <n v="57586"/>
  </r>
  <r>
    <x v="1554"/>
    <x v="1330"/>
    <x v="0"/>
    <x v="1"/>
    <x v="1"/>
    <x v="1"/>
    <x v="6"/>
    <x v="5"/>
    <n v="91138"/>
    <n v="91138"/>
  </r>
  <r>
    <x v="1555"/>
    <x v="1424"/>
    <x v="0"/>
    <x v="0"/>
    <x v="0"/>
    <x v="1"/>
    <x v="13"/>
    <x v="12"/>
    <n v="82763"/>
    <n v="82763"/>
  </r>
  <r>
    <x v="1556"/>
    <x v="1425"/>
    <x v="0"/>
    <x v="0"/>
    <x v="0"/>
    <x v="1"/>
    <x v="13"/>
    <x v="12"/>
    <n v="51741"/>
    <n v="51741"/>
  </r>
  <r>
    <x v="1557"/>
    <x v="1426"/>
    <x v="0"/>
    <x v="3"/>
    <x v="2"/>
    <x v="1"/>
    <x v="1"/>
    <x v="1"/>
    <n v="6134"/>
    <n v="6134"/>
  </r>
  <r>
    <x v="1558"/>
    <x v="1427"/>
    <x v="1"/>
    <x v="1"/>
    <x v="1"/>
    <x v="1"/>
    <x v="1"/>
    <x v="1"/>
    <n v="33398"/>
    <n v="33398"/>
  </r>
  <r>
    <x v="1559"/>
    <x v="1428"/>
    <x v="0"/>
    <x v="0"/>
    <x v="0"/>
    <x v="1"/>
    <x v="1"/>
    <x v="1"/>
    <n v="96127"/>
    <n v="96127"/>
  </r>
  <r>
    <x v="1560"/>
    <x v="1339"/>
    <x v="0"/>
    <x v="0"/>
    <x v="0"/>
    <x v="1"/>
    <x v="1"/>
    <x v="1"/>
    <n v="89516"/>
    <n v="89516"/>
  </r>
  <r>
    <x v="1561"/>
    <x v="1339"/>
    <x v="0"/>
    <x v="1"/>
    <x v="1"/>
    <x v="1"/>
    <x v="1"/>
    <x v="1"/>
    <n v="46100"/>
    <n v="46100"/>
  </r>
  <r>
    <x v="1562"/>
    <x v="1429"/>
    <x v="1"/>
    <x v="0"/>
    <x v="0"/>
    <x v="1"/>
    <x v="9"/>
    <x v="8"/>
    <n v="93400"/>
    <n v="93400"/>
  </r>
  <r>
    <x v="1563"/>
    <x v="1430"/>
    <x v="1"/>
    <x v="0"/>
    <x v="0"/>
    <x v="1"/>
    <x v="9"/>
    <x v="8"/>
    <n v="31788"/>
    <n v="31788"/>
  </r>
  <r>
    <x v="1564"/>
    <x v="1431"/>
    <x v="0"/>
    <x v="0"/>
    <x v="0"/>
    <x v="1"/>
    <x v="9"/>
    <x v="8"/>
    <n v="77446"/>
    <n v="77446"/>
  </r>
  <r>
    <x v="1565"/>
    <x v="1432"/>
    <x v="0"/>
    <x v="0"/>
    <x v="0"/>
    <x v="1"/>
    <x v="9"/>
    <x v="8"/>
    <n v="54321"/>
    <n v="54321"/>
  </r>
  <r>
    <x v="1566"/>
    <x v="1433"/>
    <x v="0"/>
    <x v="0"/>
    <x v="0"/>
    <x v="1"/>
    <x v="9"/>
    <x v="8"/>
    <n v="87688"/>
    <n v="87688"/>
  </r>
  <r>
    <x v="1567"/>
    <x v="1434"/>
    <x v="0"/>
    <x v="0"/>
    <x v="0"/>
    <x v="1"/>
    <x v="9"/>
    <x v="8"/>
    <n v="44157"/>
    <n v="44157"/>
  </r>
  <r>
    <x v="1568"/>
    <x v="1434"/>
    <x v="0"/>
    <x v="0"/>
    <x v="0"/>
    <x v="1"/>
    <x v="9"/>
    <x v="8"/>
    <n v="7704"/>
    <n v="7704"/>
  </r>
  <r>
    <x v="1569"/>
    <x v="1435"/>
    <x v="1"/>
    <x v="1"/>
    <x v="1"/>
    <x v="1"/>
    <x v="9"/>
    <x v="8"/>
    <n v="55382"/>
    <n v="55382"/>
  </r>
  <r>
    <x v="1570"/>
    <x v="1276"/>
    <x v="0"/>
    <x v="1"/>
    <x v="1"/>
    <x v="0"/>
    <x v="13"/>
    <x v="12"/>
    <n v="29460"/>
    <n v="29460"/>
  </r>
  <r>
    <x v="1571"/>
    <x v="1436"/>
    <x v="0"/>
    <x v="1"/>
    <x v="1"/>
    <x v="0"/>
    <x v="13"/>
    <x v="12"/>
    <n v="56073"/>
    <n v="56073"/>
  </r>
  <r>
    <x v="1572"/>
    <x v="1437"/>
    <x v="0"/>
    <x v="3"/>
    <x v="2"/>
    <x v="0"/>
    <x v="13"/>
    <x v="12"/>
    <n v="23082"/>
    <n v="23082"/>
  </r>
  <r>
    <x v="1573"/>
    <x v="1438"/>
    <x v="0"/>
    <x v="1"/>
    <x v="1"/>
    <x v="0"/>
    <x v="13"/>
    <x v="12"/>
    <n v="65747"/>
    <n v="65747"/>
  </r>
  <r>
    <x v="1574"/>
    <x v="1439"/>
    <x v="0"/>
    <x v="3"/>
    <x v="2"/>
    <x v="0"/>
    <x v="13"/>
    <x v="12"/>
    <n v="87332"/>
    <n v="87332"/>
  </r>
  <r>
    <x v="1575"/>
    <x v="1440"/>
    <x v="0"/>
    <x v="1"/>
    <x v="1"/>
    <x v="1"/>
    <x v="13"/>
    <x v="12"/>
    <n v="23746"/>
    <n v="23746"/>
  </r>
  <r>
    <x v="1576"/>
    <x v="1441"/>
    <x v="0"/>
    <x v="0"/>
    <x v="0"/>
    <x v="5"/>
    <x v="4"/>
    <x v="3"/>
    <n v="47389"/>
    <n v="47389"/>
  </r>
  <r>
    <x v="1577"/>
    <x v="1442"/>
    <x v="1"/>
    <x v="1"/>
    <x v="1"/>
    <x v="5"/>
    <x v="4"/>
    <x v="3"/>
    <n v="4810"/>
    <n v="4810"/>
  </r>
  <r>
    <x v="1578"/>
    <x v="1443"/>
    <x v="0"/>
    <x v="0"/>
    <x v="0"/>
    <x v="5"/>
    <x v="4"/>
    <x v="3"/>
    <n v="60096"/>
    <n v="60096"/>
  </r>
  <r>
    <x v="1579"/>
    <x v="1444"/>
    <x v="0"/>
    <x v="1"/>
    <x v="1"/>
    <x v="4"/>
    <x v="4"/>
    <x v="3"/>
    <n v="43830"/>
    <n v="43830"/>
  </r>
  <r>
    <x v="1580"/>
    <x v="1445"/>
    <x v="0"/>
    <x v="0"/>
    <x v="0"/>
    <x v="0"/>
    <x v="7"/>
    <x v="6"/>
    <n v="38315"/>
    <n v="38315"/>
  </r>
  <r>
    <x v="1581"/>
    <x v="1446"/>
    <x v="0"/>
    <x v="1"/>
    <x v="1"/>
    <x v="1"/>
    <x v="0"/>
    <x v="0"/>
    <n v="39097"/>
    <n v="39097"/>
  </r>
  <r>
    <x v="1582"/>
    <x v="1447"/>
    <x v="0"/>
    <x v="0"/>
    <x v="0"/>
    <x v="1"/>
    <x v="7"/>
    <x v="6"/>
    <n v="47884"/>
    <n v="47884"/>
  </r>
  <r>
    <x v="1583"/>
    <x v="1448"/>
    <x v="0"/>
    <x v="3"/>
    <x v="2"/>
    <x v="1"/>
    <x v="7"/>
    <x v="6"/>
    <n v="2963"/>
    <n v="2963"/>
  </r>
  <r>
    <x v="1584"/>
    <x v="1449"/>
    <x v="1"/>
    <x v="0"/>
    <x v="0"/>
    <x v="0"/>
    <x v="13"/>
    <x v="12"/>
    <n v="2915"/>
    <n v="2915"/>
  </r>
  <r>
    <x v="1585"/>
    <x v="1449"/>
    <x v="1"/>
    <x v="1"/>
    <x v="1"/>
    <x v="0"/>
    <x v="13"/>
    <x v="12"/>
    <n v="50460"/>
    <n v="50460"/>
  </r>
  <r>
    <x v="1586"/>
    <x v="1204"/>
    <x v="0"/>
    <x v="0"/>
    <x v="0"/>
    <x v="8"/>
    <x v="4"/>
    <x v="3"/>
    <n v="95088"/>
    <n v="95088"/>
  </r>
  <r>
    <x v="1587"/>
    <x v="1450"/>
    <x v="1"/>
    <x v="0"/>
    <x v="0"/>
    <x v="6"/>
    <x v="13"/>
    <x v="12"/>
    <n v="54885"/>
    <n v="54885"/>
  </r>
  <r>
    <x v="1588"/>
    <x v="1451"/>
    <x v="1"/>
    <x v="0"/>
    <x v="0"/>
    <x v="5"/>
    <x v="13"/>
    <x v="12"/>
    <n v="7538"/>
    <n v="7538"/>
  </r>
  <r>
    <x v="1589"/>
    <x v="1399"/>
    <x v="1"/>
    <x v="0"/>
    <x v="0"/>
    <x v="1"/>
    <x v="9"/>
    <x v="8"/>
    <n v="55566"/>
    <n v="55566"/>
  </r>
  <r>
    <x v="1590"/>
    <x v="1452"/>
    <x v="0"/>
    <x v="0"/>
    <x v="0"/>
    <x v="1"/>
    <x v="9"/>
    <x v="8"/>
    <n v="16517"/>
    <n v="16517"/>
  </r>
  <r>
    <x v="1591"/>
    <x v="1453"/>
    <x v="1"/>
    <x v="0"/>
    <x v="0"/>
    <x v="1"/>
    <x v="9"/>
    <x v="8"/>
    <n v="99178"/>
    <n v="99178"/>
  </r>
  <r>
    <x v="1592"/>
    <x v="1454"/>
    <x v="1"/>
    <x v="0"/>
    <x v="0"/>
    <x v="1"/>
    <x v="9"/>
    <x v="8"/>
    <n v="39210"/>
    <n v="39210"/>
  </r>
  <r>
    <x v="1593"/>
    <x v="1455"/>
    <x v="1"/>
    <x v="0"/>
    <x v="0"/>
    <x v="1"/>
    <x v="9"/>
    <x v="8"/>
    <n v="30342"/>
    <n v="30342"/>
  </r>
  <r>
    <x v="1594"/>
    <x v="1456"/>
    <x v="1"/>
    <x v="0"/>
    <x v="0"/>
    <x v="0"/>
    <x v="12"/>
    <x v="11"/>
    <n v="31680"/>
    <n v="31680"/>
  </r>
  <r>
    <x v="1595"/>
    <x v="1457"/>
    <x v="0"/>
    <x v="1"/>
    <x v="1"/>
    <x v="0"/>
    <x v="13"/>
    <x v="12"/>
    <n v="39772"/>
    <n v="39772"/>
  </r>
  <r>
    <x v="1596"/>
    <x v="1458"/>
    <x v="0"/>
    <x v="0"/>
    <x v="0"/>
    <x v="0"/>
    <x v="13"/>
    <x v="12"/>
    <n v="60274"/>
    <n v="60274"/>
  </r>
  <r>
    <x v="1597"/>
    <x v="1339"/>
    <x v="1"/>
    <x v="3"/>
    <x v="2"/>
    <x v="0"/>
    <x v="12"/>
    <x v="11"/>
    <n v="33242"/>
    <n v="33242"/>
  </r>
  <r>
    <x v="1598"/>
    <x v="1459"/>
    <x v="1"/>
    <x v="0"/>
    <x v="0"/>
    <x v="1"/>
    <x v="6"/>
    <x v="5"/>
    <n v="25351"/>
    <n v="25351"/>
  </r>
  <r>
    <x v="1599"/>
    <x v="1460"/>
    <x v="1"/>
    <x v="1"/>
    <x v="1"/>
    <x v="1"/>
    <x v="6"/>
    <x v="5"/>
    <n v="70265"/>
    <n v="70265"/>
  </r>
  <r>
    <x v="1600"/>
    <x v="1459"/>
    <x v="0"/>
    <x v="2"/>
    <x v="0"/>
    <x v="1"/>
    <x v="6"/>
    <x v="5"/>
    <n v="76730"/>
    <n v="76730"/>
  </r>
  <r>
    <x v="1601"/>
    <x v="1461"/>
    <x v="1"/>
    <x v="1"/>
    <x v="1"/>
    <x v="3"/>
    <x v="4"/>
    <x v="3"/>
    <n v="71666"/>
    <n v="71666"/>
  </r>
  <r>
    <x v="1602"/>
    <x v="1462"/>
    <x v="0"/>
    <x v="1"/>
    <x v="1"/>
    <x v="3"/>
    <x v="4"/>
    <x v="3"/>
    <n v="82771"/>
    <n v="82771"/>
  </r>
  <r>
    <x v="1603"/>
    <x v="1463"/>
    <x v="0"/>
    <x v="1"/>
    <x v="1"/>
    <x v="3"/>
    <x v="4"/>
    <x v="3"/>
    <n v="86937"/>
    <n v="86937"/>
  </r>
  <r>
    <x v="1604"/>
    <x v="1464"/>
    <x v="0"/>
    <x v="1"/>
    <x v="1"/>
    <x v="3"/>
    <x v="4"/>
    <x v="3"/>
    <n v="93219"/>
    <n v="93219"/>
  </r>
  <r>
    <x v="1605"/>
    <x v="1465"/>
    <x v="0"/>
    <x v="1"/>
    <x v="1"/>
    <x v="3"/>
    <x v="4"/>
    <x v="3"/>
    <n v="32160"/>
    <n v="32160"/>
  </r>
  <r>
    <x v="1606"/>
    <x v="1466"/>
    <x v="0"/>
    <x v="1"/>
    <x v="1"/>
    <x v="3"/>
    <x v="4"/>
    <x v="3"/>
    <n v="39146"/>
    <n v="39146"/>
  </r>
  <r>
    <x v="1607"/>
    <x v="1403"/>
    <x v="0"/>
    <x v="1"/>
    <x v="1"/>
    <x v="1"/>
    <x v="12"/>
    <x v="11"/>
    <n v="67051"/>
    <n v="67051"/>
  </r>
  <r>
    <x v="1608"/>
    <x v="1467"/>
    <x v="0"/>
    <x v="1"/>
    <x v="1"/>
    <x v="0"/>
    <x v="1"/>
    <x v="1"/>
    <n v="18281"/>
    <n v="18281"/>
  </r>
  <r>
    <x v="1609"/>
    <x v="1468"/>
    <x v="0"/>
    <x v="0"/>
    <x v="0"/>
    <x v="0"/>
    <x v="7"/>
    <x v="6"/>
    <n v="71166"/>
    <n v="71166"/>
  </r>
  <r>
    <x v="1610"/>
    <x v="1468"/>
    <x v="1"/>
    <x v="3"/>
    <x v="2"/>
    <x v="0"/>
    <x v="7"/>
    <x v="6"/>
    <n v="41676"/>
    <n v="41676"/>
  </r>
  <r>
    <x v="1611"/>
    <x v="1469"/>
    <x v="1"/>
    <x v="1"/>
    <x v="1"/>
    <x v="8"/>
    <x v="0"/>
    <x v="0"/>
    <n v="25293"/>
    <n v="25293"/>
  </r>
  <r>
    <x v="1612"/>
    <x v="1470"/>
    <x v="0"/>
    <x v="0"/>
    <x v="0"/>
    <x v="8"/>
    <x v="0"/>
    <x v="0"/>
    <n v="33908"/>
    <n v="33908"/>
  </r>
  <r>
    <x v="1613"/>
    <x v="1471"/>
    <x v="0"/>
    <x v="1"/>
    <x v="1"/>
    <x v="0"/>
    <x v="13"/>
    <x v="12"/>
    <n v="77487"/>
    <n v="77487"/>
  </r>
  <r>
    <x v="1614"/>
    <x v="1472"/>
    <x v="0"/>
    <x v="0"/>
    <x v="0"/>
    <x v="0"/>
    <x v="13"/>
    <x v="12"/>
    <n v="44494"/>
    <n v="44494"/>
  </r>
  <r>
    <x v="1615"/>
    <x v="1473"/>
    <x v="0"/>
    <x v="0"/>
    <x v="0"/>
    <x v="1"/>
    <x v="13"/>
    <x v="12"/>
    <n v="75040"/>
    <n v="75040"/>
  </r>
  <r>
    <x v="1616"/>
    <x v="1474"/>
    <x v="0"/>
    <x v="0"/>
    <x v="0"/>
    <x v="1"/>
    <x v="13"/>
    <x v="12"/>
    <n v="76305"/>
    <n v="76305"/>
  </r>
  <r>
    <x v="1617"/>
    <x v="1475"/>
    <x v="0"/>
    <x v="0"/>
    <x v="0"/>
    <x v="1"/>
    <x v="13"/>
    <x v="12"/>
    <n v="6041"/>
    <n v="6041"/>
  </r>
  <r>
    <x v="1618"/>
    <x v="1476"/>
    <x v="0"/>
    <x v="3"/>
    <x v="2"/>
    <x v="0"/>
    <x v="1"/>
    <x v="1"/>
    <n v="93522"/>
    <n v="93522"/>
  </r>
  <r>
    <x v="1619"/>
    <x v="1477"/>
    <x v="1"/>
    <x v="1"/>
    <x v="1"/>
    <x v="4"/>
    <x v="13"/>
    <x v="12"/>
    <n v="62718"/>
    <n v="62718"/>
  </r>
  <r>
    <x v="1620"/>
    <x v="1478"/>
    <x v="1"/>
    <x v="1"/>
    <x v="1"/>
    <x v="4"/>
    <x v="13"/>
    <x v="12"/>
    <n v="79470"/>
    <n v="79470"/>
  </r>
  <r>
    <x v="1621"/>
    <x v="1479"/>
    <x v="0"/>
    <x v="0"/>
    <x v="0"/>
    <x v="4"/>
    <x v="13"/>
    <x v="12"/>
    <n v="81522"/>
    <n v="81522"/>
  </r>
  <r>
    <x v="1622"/>
    <x v="1480"/>
    <x v="0"/>
    <x v="0"/>
    <x v="0"/>
    <x v="4"/>
    <x v="13"/>
    <x v="12"/>
    <n v="59695"/>
    <n v="59695"/>
  </r>
  <r>
    <x v="1623"/>
    <x v="1481"/>
    <x v="0"/>
    <x v="0"/>
    <x v="0"/>
    <x v="2"/>
    <x v="0"/>
    <x v="0"/>
    <n v="27426"/>
    <n v="27426"/>
  </r>
  <r>
    <x v="1624"/>
    <x v="1481"/>
    <x v="0"/>
    <x v="3"/>
    <x v="2"/>
    <x v="2"/>
    <x v="0"/>
    <x v="0"/>
    <n v="80117"/>
    <n v="80117"/>
  </r>
  <r>
    <x v="1625"/>
    <x v="1482"/>
    <x v="0"/>
    <x v="0"/>
    <x v="0"/>
    <x v="2"/>
    <x v="0"/>
    <x v="0"/>
    <n v="67605"/>
    <n v="67605"/>
  </r>
  <r>
    <x v="1626"/>
    <x v="1483"/>
    <x v="0"/>
    <x v="0"/>
    <x v="0"/>
    <x v="2"/>
    <x v="0"/>
    <x v="0"/>
    <n v="33043"/>
    <n v="33043"/>
  </r>
  <r>
    <x v="1627"/>
    <x v="1484"/>
    <x v="0"/>
    <x v="0"/>
    <x v="0"/>
    <x v="2"/>
    <x v="0"/>
    <x v="0"/>
    <n v="7409"/>
    <n v="7409"/>
  </r>
  <r>
    <x v="1628"/>
    <x v="1485"/>
    <x v="0"/>
    <x v="0"/>
    <x v="0"/>
    <x v="0"/>
    <x v="4"/>
    <x v="3"/>
    <n v="67411"/>
    <n v="67411"/>
  </r>
  <r>
    <x v="1629"/>
    <x v="1486"/>
    <x v="0"/>
    <x v="1"/>
    <x v="1"/>
    <x v="0"/>
    <x v="4"/>
    <x v="3"/>
    <n v="44038"/>
    <n v="44038"/>
  </r>
  <r>
    <x v="1630"/>
    <x v="1485"/>
    <x v="0"/>
    <x v="1"/>
    <x v="1"/>
    <x v="0"/>
    <x v="4"/>
    <x v="3"/>
    <n v="50457"/>
    <n v="50457"/>
  </r>
  <r>
    <x v="1631"/>
    <x v="1487"/>
    <x v="0"/>
    <x v="0"/>
    <x v="0"/>
    <x v="0"/>
    <x v="1"/>
    <x v="1"/>
    <n v="15457"/>
    <n v="15457"/>
  </r>
  <r>
    <x v="1632"/>
    <x v="1488"/>
    <x v="1"/>
    <x v="1"/>
    <x v="1"/>
    <x v="3"/>
    <x v="7"/>
    <x v="6"/>
    <n v="78172"/>
    <n v="78172"/>
  </r>
  <r>
    <x v="1633"/>
    <x v="1489"/>
    <x v="0"/>
    <x v="1"/>
    <x v="1"/>
    <x v="0"/>
    <x v="12"/>
    <x v="11"/>
    <n v="61681"/>
    <n v="61681"/>
  </r>
  <r>
    <x v="1634"/>
    <x v="1490"/>
    <x v="1"/>
    <x v="3"/>
    <x v="2"/>
    <x v="0"/>
    <x v="12"/>
    <x v="11"/>
    <n v="33623"/>
    <n v="33623"/>
  </r>
  <r>
    <x v="1635"/>
    <x v="1491"/>
    <x v="0"/>
    <x v="0"/>
    <x v="0"/>
    <x v="0"/>
    <x v="12"/>
    <x v="11"/>
    <n v="80432"/>
    <n v="80432"/>
  </r>
  <r>
    <x v="1636"/>
    <x v="1492"/>
    <x v="1"/>
    <x v="0"/>
    <x v="0"/>
    <x v="0"/>
    <x v="12"/>
    <x v="11"/>
    <n v="77932"/>
    <n v="77932"/>
  </r>
  <r>
    <x v="1637"/>
    <x v="1493"/>
    <x v="0"/>
    <x v="0"/>
    <x v="0"/>
    <x v="0"/>
    <x v="7"/>
    <x v="6"/>
    <n v="27101"/>
    <n v="27101"/>
  </r>
  <r>
    <x v="1638"/>
    <x v="1494"/>
    <x v="1"/>
    <x v="0"/>
    <x v="0"/>
    <x v="0"/>
    <x v="7"/>
    <x v="6"/>
    <n v="98474"/>
    <n v="98474"/>
  </r>
  <r>
    <x v="1639"/>
    <x v="1495"/>
    <x v="0"/>
    <x v="1"/>
    <x v="1"/>
    <x v="0"/>
    <x v="7"/>
    <x v="6"/>
    <n v="30200"/>
    <n v="30200"/>
  </r>
  <r>
    <x v="1640"/>
    <x v="1496"/>
    <x v="1"/>
    <x v="0"/>
    <x v="0"/>
    <x v="0"/>
    <x v="7"/>
    <x v="6"/>
    <n v="64771"/>
    <n v="64771"/>
  </r>
  <r>
    <x v="1641"/>
    <x v="1497"/>
    <x v="1"/>
    <x v="1"/>
    <x v="1"/>
    <x v="0"/>
    <x v="7"/>
    <x v="6"/>
    <n v="45078"/>
    <n v="45078"/>
  </r>
  <r>
    <x v="1642"/>
    <x v="1498"/>
    <x v="1"/>
    <x v="3"/>
    <x v="2"/>
    <x v="0"/>
    <x v="7"/>
    <x v="6"/>
    <n v="97179"/>
    <n v="97179"/>
  </r>
  <r>
    <x v="1643"/>
    <x v="1499"/>
    <x v="1"/>
    <x v="1"/>
    <x v="1"/>
    <x v="0"/>
    <x v="7"/>
    <x v="6"/>
    <n v="74880"/>
    <n v="74880"/>
  </r>
  <r>
    <x v="1644"/>
    <x v="1500"/>
    <x v="0"/>
    <x v="3"/>
    <x v="2"/>
    <x v="0"/>
    <x v="7"/>
    <x v="6"/>
    <n v="68539"/>
    <n v="68539"/>
  </r>
  <r>
    <x v="1645"/>
    <x v="1501"/>
    <x v="0"/>
    <x v="1"/>
    <x v="1"/>
    <x v="0"/>
    <x v="7"/>
    <x v="6"/>
    <n v="22740"/>
    <n v="22740"/>
  </r>
  <r>
    <x v="1646"/>
    <x v="1502"/>
    <x v="1"/>
    <x v="0"/>
    <x v="0"/>
    <x v="0"/>
    <x v="7"/>
    <x v="6"/>
    <n v="31549"/>
    <n v="31549"/>
  </r>
  <r>
    <x v="1647"/>
    <x v="1503"/>
    <x v="0"/>
    <x v="0"/>
    <x v="0"/>
    <x v="0"/>
    <x v="7"/>
    <x v="6"/>
    <n v="27736"/>
    <n v="27736"/>
  </r>
  <r>
    <x v="1648"/>
    <x v="1504"/>
    <x v="1"/>
    <x v="0"/>
    <x v="0"/>
    <x v="0"/>
    <x v="7"/>
    <x v="6"/>
    <n v="42307"/>
    <n v="42307"/>
  </r>
  <r>
    <x v="1649"/>
    <x v="1505"/>
    <x v="0"/>
    <x v="0"/>
    <x v="0"/>
    <x v="0"/>
    <x v="7"/>
    <x v="6"/>
    <n v="64553"/>
    <n v="64553"/>
  </r>
  <r>
    <x v="1650"/>
    <x v="1506"/>
    <x v="1"/>
    <x v="0"/>
    <x v="0"/>
    <x v="0"/>
    <x v="7"/>
    <x v="6"/>
    <n v="60435"/>
    <n v="60435"/>
  </r>
  <r>
    <x v="1651"/>
    <x v="1507"/>
    <x v="0"/>
    <x v="1"/>
    <x v="1"/>
    <x v="1"/>
    <x v="9"/>
    <x v="8"/>
    <n v="17587"/>
    <n v="17587"/>
  </r>
  <r>
    <x v="1652"/>
    <x v="1508"/>
    <x v="0"/>
    <x v="1"/>
    <x v="1"/>
    <x v="1"/>
    <x v="9"/>
    <x v="8"/>
    <n v="19029"/>
    <n v="19029"/>
  </r>
  <r>
    <x v="1653"/>
    <x v="1509"/>
    <x v="0"/>
    <x v="0"/>
    <x v="0"/>
    <x v="0"/>
    <x v="1"/>
    <x v="1"/>
    <n v="33095"/>
    <n v="33095"/>
  </r>
  <r>
    <x v="1654"/>
    <x v="1510"/>
    <x v="1"/>
    <x v="0"/>
    <x v="0"/>
    <x v="0"/>
    <x v="1"/>
    <x v="1"/>
    <n v="17702"/>
    <n v="17702"/>
  </r>
  <r>
    <x v="1655"/>
    <x v="1511"/>
    <x v="0"/>
    <x v="1"/>
    <x v="1"/>
    <x v="1"/>
    <x v="12"/>
    <x v="11"/>
    <n v="42100"/>
    <n v="42100"/>
  </r>
  <r>
    <x v="1656"/>
    <x v="1512"/>
    <x v="1"/>
    <x v="1"/>
    <x v="1"/>
    <x v="1"/>
    <x v="12"/>
    <x v="11"/>
    <n v="76713"/>
    <n v="76713"/>
  </r>
  <r>
    <x v="1657"/>
    <x v="1513"/>
    <x v="0"/>
    <x v="1"/>
    <x v="1"/>
    <x v="1"/>
    <x v="12"/>
    <x v="11"/>
    <n v="18465"/>
    <n v="18465"/>
  </r>
  <r>
    <x v="1658"/>
    <x v="1514"/>
    <x v="1"/>
    <x v="1"/>
    <x v="1"/>
    <x v="1"/>
    <x v="12"/>
    <x v="11"/>
    <n v="81695"/>
    <n v="81695"/>
  </r>
  <r>
    <x v="1659"/>
    <x v="1515"/>
    <x v="0"/>
    <x v="1"/>
    <x v="1"/>
    <x v="1"/>
    <x v="12"/>
    <x v="11"/>
    <n v="27278"/>
    <n v="27278"/>
  </r>
  <r>
    <x v="1660"/>
    <x v="1516"/>
    <x v="0"/>
    <x v="0"/>
    <x v="0"/>
    <x v="1"/>
    <x v="12"/>
    <x v="11"/>
    <n v="99037"/>
    <n v="99037"/>
  </r>
  <r>
    <x v="1661"/>
    <x v="1517"/>
    <x v="1"/>
    <x v="0"/>
    <x v="0"/>
    <x v="1"/>
    <x v="12"/>
    <x v="11"/>
    <n v="10225"/>
    <n v="10225"/>
  </r>
  <r>
    <x v="1662"/>
    <x v="1518"/>
    <x v="0"/>
    <x v="0"/>
    <x v="0"/>
    <x v="6"/>
    <x v="13"/>
    <x v="12"/>
    <n v="4686"/>
    <n v="4686"/>
  </r>
  <r>
    <x v="1663"/>
    <x v="1519"/>
    <x v="1"/>
    <x v="0"/>
    <x v="0"/>
    <x v="6"/>
    <x v="13"/>
    <x v="12"/>
    <n v="43328"/>
    <n v="43328"/>
  </r>
  <r>
    <x v="1664"/>
    <x v="1520"/>
    <x v="1"/>
    <x v="1"/>
    <x v="1"/>
    <x v="6"/>
    <x v="13"/>
    <x v="12"/>
    <n v="72598"/>
    <n v="72598"/>
  </r>
  <r>
    <x v="1665"/>
    <x v="1521"/>
    <x v="1"/>
    <x v="0"/>
    <x v="0"/>
    <x v="0"/>
    <x v="4"/>
    <x v="3"/>
    <n v="41355"/>
    <n v="41355"/>
  </r>
  <r>
    <x v="1666"/>
    <x v="1308"/>
    <x v="1"/>
    <x v="1"/>
    <x v="1"/>
    <x v="0"/>
    <x v="4"/>
    <x v="3"/>
    <n v="11686"/>
    <n v="11686"/>
  </r>
  <r>
    <x v="1667"/>
    <x v="1522"/>
    <x v="1"/>
    <x v="1"/>
    <x v="1"/>
    <x v="0"/>
    <x v="4"/>
    <x v="3"/>
    <n v="99614"/>
    <n v="99614"/>
  </r>
  <r>
    <x v="1668"/>
    <x v="1523"/>
    <x v="0"/>
    <x v="0"/>
    <x v="0"/>
    <x v="0"/>
    <x v="4"/>
    <x v="3"/>
    <n v="52280"/>
    <n v="52280"/>
  </r>
  <r>
    <x v="1669"/>
    <x v="1524"/>
    <x v="0"/>
    <x v="1"/>
    <x v="1"/>
    <x v="1"/>
    <x v="13"/>
    <x v="12"/>
    <n v="96032"/>
    <n v="96032"/>
  </r>
  <r>
    <x v="1670"/>
    <x v="494"/>
    <x v="0"/>
    <x v="1"/>
    <x v="1"/>
    <x v="1"/>
    <x v="13"/>
    <x v="12"/>
    <n v="55177"/>
    <n v="55177"/>
  </r>
  <r>
    <x v="1671"/>
    <x v="1525"/>
    <x v="0"/>
    <x v="1"/>
    <x v="1"/>
    <x v="1"/>
    <x v="13"/>
    <x v="12"/>
    <n v="38034"/>
    <n v="38034"/>
  </r>
  <r>
    <x v="1672"/>
    <x v="1526"/>
    <x v="0"/>
    <x v="0"/>
    <x v="0"/>
    <x v="1"/>
    <x v="1"/>
    <x v="1"/>
    <n v="54503"/>
    <n v="54503"/>
  </r>
  <r>
    <x v="1673"/>
    <x v="1527"/>
    <x v="1"/>
    <x v="1"/>
    <x v="1"/>
    <x v="1"/>
    <x v="1"/>
    <x v="1"/>
    <n v="25923"/>
    <n v="25923"/>
  </r>
  <r>
    <x v="1674"/>
    <x v="1528"/>
    <x v="1"/>
    <x v="0"/>
    <x v="0"/>
    <x v="1"/>
    <x v="1"/>
    <x v="1"/>
    <n v="93530"/>
    <n v="93530"/>
  </r>
  <r>
    <x v="1675"/>
    <x v="1529"/>
    <x v="1"/>
    <x v="0"/>
    <x v="0"/>
    <x v="1"/>
    <x v="1"/>
    <x v="1"/>
    <n v="43798"/>
    <n v="43798"/>
  </r>
  <r>
    <x v="1676"/>
    <x v="1530"/>
    <x v="0"/>
    <x v="1"/>
    <x v="1"/>
    <x v="1"/>
    <x v="1"/>
    <x v="1"/>
    <n v="26422"/>
    <n v="26422"/>
  </r>
  <r>
    <x v="1677"/>
    <x v="1531"/>
    <x v="0"/>
    <x v="0"/>
    <x v="0"/>
    <x v="1"/>
    <x v="1"/>
    <x v="1"/>
    <n v="3330"/>
    <n v="3330"/>
  </r>
  <r>
    <x v="1678"/>
    <x v="1532"/>
    <x v="1"/>
    <x v="0"/>
    <x v="0"/>
    <x v="1"/>
    <x v="1"/>
    <x v="1"/>
    <n v="93455"/>
    <n v="93455"/>
  </r>
  <r>
    <x v="1679"/>
    <x v="1533"/>
    <x v="0"/>
    <x v="0"/>
    <x v="0"/>
    <x v="1"/>
    <x v="1"/>
    <x v="1"/>
    <n v="79234"/>
    <n v="79234"/>
  </r>
  <r>
    <x v="1680"/>
    <x v="1534"/>
    <x v="1"/>
    <x v="1"/>
    <x v="1"/>
    <x v="1"/>
    <x v="1"/>
    <x v="1"/>
    <n v="91894"/>
    <n v="91894"/>
  </r>
  <r>
    <x v="1681"/>
    <x v="1535"/>
    <x v="1"/>
    <x v="1"/>
    <x v="1"/>
    <x v="1"/>
    <x v="1"/>
    <x v="1"/>
    <n v="42555"/>
    <n v="42555"/>
  </r>
  <r>
    <x v="1682"/>
    <x v="1535"/>
    <x v="0"/>
    <x v="0"/>
    <x v="0"/>
    <x v="1"/>
    <x v="1"/>
    <x v="1"/>
    <n v="69559"/>
    <n v="69559"/>
  </r>
  <r>
    <x v="1683"/>
    <x v="1536"/>
    <x v="1"/>
    <x v="0"/>
    <x v="0"/>
    <x v="6"/>
    <x v="8"/>
    <x v="7"/>
    <n v="44645"/>
    <n v="44645"/>
  </r>
  <r>
    <x v="1684"/>
    <x v="1537"/>
    <x v="0"/>
    <x v="1"/>
    <x v="1"/>
    <x v="6"/>
    <x v="8"/>
    <x v="7"/>
    <n v="23843"/>
    <n v="23843"/>
  </r>
  <r>
    <x v="1685"/>
    <x v="1537"/>
    <x v="0"/>
    <x v="0"/>
    <x v="0"/>
    <x v="6"/>
    <x v="8"/>
    <x v="7"/>
    <n v="87397"/>
    <n v="87397"/>
  </r>
  <r>
    <x v="1686"/>
    <x v="1538"/>
    <x v="0"/>
    <x v="0"/>
    <x v="0"/>
    <x v="6"/>
    <x v="8"/>
    <x v="7"/>
    <n v="14658"/>
    <n v="14658"/>
  </r>
  <r>
    <x v="1687"/>
    <x v="1539"/>
    <x v="0"/>
    <x v="1"/>
    <x v="1"/>
    <x v="7"/>
    <x v="13"/>
    <x v="12"/>
    <n v="91445"/>
    <n v="91445"/>
  </r>
  <r>
    <x v="1688"/>
    <x v="1540"/>
    <x v="0"/>
    <x v="0"/>
    <x v="0"/>
    <x v="7"/>
    <x v="9"/>
    <x v="8"/>
    <n v="79689"/>
    <n v="79689"/>
  </r>
  <r>
    <x v="1689"/>
    <x v="1541"/>
    <x v="1"/>
    <x v="0"/>
    <x v="0"/>
    <x v="1"/>
    <x v="13"/>
    <x v="12"/>
    <n v="43540"/>
    <n v="43540"/>
  </r>
  <r>
    <x v="1690"/>
    <x v="1542"/>
    <x v="0"/>
    <x v="0"/>
    <x v="0"/>
    <x v="1"/>
    <x v="13"/>
    <x v="12"/>
    <n v="17378"/>
    <n v="17378"/>
  </r>
  <r>
    <x v="1691"/>
    <x v="1543"/>
    <x v="0"/>
    <x v="0"/>
    <x v="0"/>
    <x v="1"/>
    <x v="13"/>
    <x v="12"/>
    <n v="24452"/>
    <n v="24452"/>
  </r>
  <r>
    <x v="1692"/>
    <x v="1544"/>
    <x v="0"/>
    <x v="1"/>
    <x v="1"/>
    <x v="1"/>
    <x v="13"/>
    <x v="12"/>
    <n v="57146"/>
    <n v="57146"/>
  </r>
  <r>
    <x v="1693"/>
    <x v="1544"/>
    <x v="0"/>
    <x v="0"/>
    <x v="0"/>
    <x v="1"/>
    <x v="13"/>
    <x v="12"/>
    <n v="10646"/>
    <n v="10646"/>
  </r>
  <r>
    <x v="1694"/>
    <x v="1545"/>
    <x v="1"/>
    <x v="0"/>
    <x v="0"/>
    <x v="1"/>
    <x v="13"/>
    <x v="12"/>
    <n v="44564"/>
    <n v="44564"/>
  </r>
  <r>
    <x v="1695"/>
    <x v="1546"/>
    <x v="0"/>
    <x v="1"/>
    <x v="1"/>
    <x v="1"/>
    <x v="13"/>
    <x v="12"/>
    <n v="46129"/>
    <n v="46129"/>
  </r>
  <r>
    <x v="1696"/>
    <x v="1547"/>
    <x v="0"/>
    <x v="1"/>
    <x v="1"/>
    <x v="1"/>
    <x v="13"/>
    <x v="12"/>
    <n v="84992"/>
    <n v="84992"/>
  </r>
  <r>
    <x v="1697"/>
    <x v="1477"/>
    <x v="1"/>
    <x v="1"/>
    <x v="1"/>
    <x v="5"/>
    <x v="13"/>
    <x v="12"/>
    <n v="65433"/>
    <n v="65433"/>
  </r>
  <r>
    <x v="1698"/>
    <x v="1548"/>
    <x v="1"/>
    <x v="0"/>
    <x v="0"/>
    <x v="0"/>
    <x v="13"/>
    <x v="12"/>
    <n v="7139"/>
    <n v="7139"/>
  </r>
  <r>
    <x v="1699"/>
    <x v="1549"/>
    <x v="0"/>
    <x v="0"/>
    <x v="0"/>
    <x v="0"/>
    <x v="13"/>
    <x v="12"/>
    <n v="37285"/>
    <n v="37285"/>
  </r>
  <r>
    <x v="1700"/>
    <x v="1516"/>
    <x v="1"/>
    <x v="0"/>
    <x v="0"/>
    <x v="0"/>
    <x v="13"/>
    <x v="12"/>
    <n v="57559"/>
    <n v="57559"/>
  </r>
  <r>
    <x v="1701"/>
    <x v="1550"/>
    <x v="0"/>
    <x v="1"/>
    <x v="1"/>
    <x v="0"/>
    <x v="13"/>
    <x v="12"/>
    <n v="76032"/>
    <n v="76032"/>
  </r>
  <r>
    <x v="1702"/>
    <x v="1551"/>
    <x v="1"/>
    <x v="0"/>
    <x v="0"/>
    <x v="0"/>
    <x v="13"/>
    <x v="12"/>
    <n v="85954"/>
    <n v="85954"/>
  </r>
  <r>
    <x v="1703"/>
    <x v="1552"/>
    <x v="0"/>
    <x v="0"/>
    <x v="0"/>
    <x v="0"/>
    <x v="13"/>
    <x v="12"/>
    <n v="95587"/>
    <n v="95587"/>
  </r>
  <r>
    <x v="1704"/>
    <x v="1553"/>
    <x v="0"/>
    <x v="1"/>
    <x v="1"/>
    <x v="0"/>
    <x v="13"/>
    <x v="12"/>
    <n v="33484"/>
    <n v="33484"/>
  </r>
  <r>
    <x v="1705"/>
    <x v="1554"/>
    <x v="0"/>
    <x v="1"/>
    <x v="1"/>
    <x v="1"/>
    <x v="4"/>
    <x v="3"/>
    <n v="26851"/>
    <n v="26851"/>
  </r>
  <r>
    <x v="1706"/>
    <x v="1555"/>
    <x v="0"/>
    <x v="0"/>
    <x v="0"/>
    <x v="1"/>
    <x v="4"/>
    <x v="3"/>
    <n v="11556"/>
    <n v="11556"/>
  </r>
  <r>
    <x v="1707"/>
    <x v="1556"/>
    <x v="0"/>
    <x v="1"/>
    <x v="1"/>
    <x v="0"/>
    <x v="12"/>
    <x v="11"/>
    <n v="49667"/>
    <n v="49667"/>
  </r>
  <r>
    <x v="1708"/>
    <x v="1556"/>
    <x v="0"/>
    <x v="1"/>
    <x v="1"/>
    <x v="0"/>
    <x v="12"/>
    <x v="11"/>
    <n v="24867"/>
    <n v="24867"/>
  </r>
  <r>
    <x v="1709"/>
    <x v="1557"/>
    <x v="0"/>
    <x v="0"/>
    <x v="0"/>
    <x v="1"/>
    <x v="13"/>
    <x v="12"/>
    <n v="97614"/>
    <n v="97614"/>
  </r>
  <r>
    <x v="1710"/>
    <x v="1558"/>
    <x v="0"/>
    <x v="0"/>
    <x v="0"/>
    <x v="1"/>
    <x v="13"/>
    <x v="12"/>
    <n v="38880"/>
    <n v="38880"/>
  </r>
  <r>
    <x v="1711"/>
    <x v="1559"/>
    <x v="0"/>
    <x v="1"/>
    <x v="1"/>
    <x v="1"/>
    <x v="7"/>
    <x v="6"/>
    <n v="79611"/>
    <n v="79611"/>
  </r>
  <r>
    <x v="1712"/>
    <x v="1560"/>
    <x v="0"/>
    <x v="1"/>
    <x v="1"/>
    <x v="1"/>
    <x v="13"/>
    <x v="12"/>
    <n v="18881"/>
    <n v="18881"/>
  </r>
  <r>
    <x v="1713"/>
    <x v="1561"/>
    <x v="1"/>
    <x v="0"/>
    <x v="0"/>
    <x v="1"/>
    <x v="13"/>
    <x v="12"/>
    <n v="9638"/>
    <n v="9638"/>
  </r>
  <r>
    <x v="1714"/>
    <x v="1562"/>
    <x v="0"/>
    <x v="1"/>
    <x v="1"/>
    <x v="1"/>
    <x v="13"/>
    <x v="12"/>
    <n v="55809"/>
    <n v="55809"/>
  </r>
  <r>
    <x v="1715"/>
    <x v="1563"/>
    <x v="1"/>
    <x v="0"/>
    <x v="0"/>
    <x v="1"/>
    <x v="13"/>
    <x v="12"/>
    <n v="88236"/>
    <n v="88236"/>
  </r>
  <r>
    <x v="1716"/>
    <x v="1564"/>
    <x v="0"/>
    <x v="1"/>
    <x v="1"/>
    <x v="1"/>
    <x v="7"/>
    <x v="6"/>
    <n v="72664"/>
    <n v="72664"/>
  </r>
  <r>
    <x v="1717"/>
    <x v="1565"/>
    <x v="1"/>
    <x v="1"/>
    <x v="1"/>
    <x v="1"/>
    <x v="7"/>
    <x v="6"/>
    <n v="92805"/>
    <n v="92805"/>
  </r>
  <r>
    <x v="1718"/>
    <x v="1566"/>
    <x v="0"/>
    <x v="0"/>
    <x v="0"/>
    <x v="1"/>
    <x v="7"/>
    <x v="6"/>
    <n v="87521"/>
    <n v="87521"/>
  </r>
  <r>
    <x v="1719"/>
    <x v="1567"/>
    <x v="0"/>
    <x v="0"/>
    <x v="0"/>
    <x v="1"/>
    <x v="7"/>
    <x v="6"/>
    <n v="19917"/>
    <n v="19917"/>
  </r>
  <r>
    <x v="1720"/>
    <x v="1568"/>
    <x v="0"/>
    <x v="1"/>
    <x v="1"/>
    <x v="1"/>
    <x v="7"/>
    <x v="6"/>
    <n v="3931"/>
    <n v="3931"/>
  </r>
  <r>
    <x v="1721"/>
    <x v="1569"/>
    <x v="1"/>
    <x v="0"/>
    <x v="0"/>
    <x v="1"/>
    <x v="7"/>
    <x v="6"/>
    <n v="69565"/>
    <n v="69565"/>
  </r>
  <r>
    <x v="1722"/>
    <x v="1570"/>
    <x v="0"/>
    <x v="1"/>
    <x v="1"/>
    <x v="1"/>
    <x v="7"/>
    <x v="6"/>
    <n v="3290"/>
    <n v="3290"/>
  </r>
  <r>
    <x v="1723"/>
    <x v="1568"/>
    <x v="0"/>
    <x v="1"/>
    <x v="1"/>
    <x v="1"/>
    <x v="7"/>
    <x v="6"/>
    <n v="16385"/>
    <n v="16385"/>
  </r>
  <r>
    <x v="1724"/>
    <x v="1571"/>
    <x v="0"/>
    <x v="1"/>
    <x v="1"/>
    <x v="1"/>
    <x v="7"/>
    <x v="6"/>
    <n v="39002"/>
    <n v="39002"/>
  </r>
  <r>
    <x v="1725"/>
    <x v="1572"/>
    <x v="0"/>
    <x v="1"/>
    <x v="1"/>
    <x v="1"/>
    <x v="7"/>
    <x v="6"/>
    <n v="95555"/>
    <n v="95555"/>
  </r>
  <r>
    <x v="1726"/>
    <x v="1573"/>
    <x v="0"/>
    <x v="0"/>
    <x v="0"/>
    <x v="1"/>
    <x v="13"/>
    <x v="12"/>
    <n v="34260"/>
    <n v="34260"/>
  </r>
  <r>
    <x v="1727"/>
    <x v="1574"/>
    <x v="0"/>
    <x v="0"/>
    <x v="0"/>
    <x v="1"/>
    <x v="13"/>
    <x v="12"/>
    <n v="43040"/>
    <n v="43040"/>
  </r>
  <r>
    <x v="1728"/>
    <x v="1575"/>
    <x v="1"/>
    <x v="1"/>
    <x v="1"/>
    <x v="1"/>
    <x v="13"/>
    <x v="12"/>
    <n v="61174"/>
    <n v="61174"/>
  </r>
  <r>
    <x v="1729"/>
    <x v="1576"/>
    <x v="0"/>
    <x v="1"/>
    <x v="1"/>
    <x v="1"/>
    <x v="13"/>
    <x v="12"/>
    <n v="70497"/>
    <n v="70497"/>
  </r>
  <r>
    <x v="1730"/>
    <x v="1577"/>
    <x v="1"/>
    <x v="1"/>
    <x v="1"/>
    <x v="1"/>
    <x v="13"/>
    <x v="12"/>
    <n v="32483"/>
    <n v="32483"/>
  </r>
  <r>
    <x v="1731"/>
    <x v="1577"/>
    <x v="0"/>
    <x v="0"/>
    <x v="0"/>
    <x v="1"/>
    <x v="13"/>
    <x v="12"/>
    <n v="40687"/>
    <n v="40687"/>
  </r>
  <r>
    <x v="1732"/>
    <x v="1578"/>
    <x v="1"/>
    <x v="1"/>
    <x v="1"/>
    <x v="1"/>
    <x v="13"/>
    <x v="12"/>
    <n v="44400"/>
    <n v="44400"/>
  </r>
  <r>
    <x v="1733"/>
    <x v="1579"/>
    <x v="1"/>
    <x v="0"/>
    <x v="0"/>
    <x v="6"/>
    <x v="4"/>
    <x v="3"/>
    <n v="2970"/>
    <n v="2970"/>
  </r>
  <r>
    <x v="1734"/>
    <x v="1580"/>
    <x v="1"/>
    <x v="0"/>
    <x v="0"/>
    <x v="6"/>
    <x v="4"/>
    <x v="3"/>
    <n v="57847"/>
    <n v="57847"/>
  </r>
  <r>
    <x v="1735"/>
    <x v="1581"/>
    <x v="0"/>
    <x v="0"/>
    <x v="0"/>
    <x v="1"/>
    <x v="1"/>
    <x v="1"/>
    <n v="18527"/>
    <n v="18527"/>
  </r>
  <r>
    <x v="1736"/>
    <x v="1582"/>
    <x v="1"/>
    <x v="0"/>
    <x v="0"/>
    <x v="1"/>
    <x v="1"/>
    <x v="1"/>
    <n v="81539"/>
    <n v="81539"/>
  </r>
  <r>
    <x v="1737"/>
    <x v="1583"/>
    <x v="0"/>
    <x v="0"/>
    <x v="0"/>
    <x v="1"/>
    <x v="1"/>
    <x v="1"/>
    <n v="12508"/>
    <n v="12508"/>
  </r>
  <r>
    <x v="1738"/>
    <x v="1583"/>
    <x v="1"/>
    <x v="0"/>
    <x v="0"/>
    <x v="1"/>
    <x v="1"/>
    <x v="1"/>
    <n v="27621"/>
    <n v="27621"/>
  </r>
  <r>
    <x v="1739"/>
    <x v="1584"/>
    <x v="1"/>
    <x v="0"/>
    <x v="0"/>
    <x v="1"/>
    <x v="8"/>
    <x v="7"/>
    <n v="59246"/>
    <n v="59246"/>
  </r>
  <r>
    <x v="1740"/>
    <x v="1585"/>
    <x v="0"/>
    <x v="0"/>
    <x v="0"/>
    <x v="1"/>
    <x v="8"/>
    <x v="7"/>
    <n v="99169"/>
    <n v="99169"/>
  </r>
  <r>
    <x v="1741"/>
    <x v="1586"/>
    <x v="0"/>
    <x v="0"/>
    <x v="0"/>
    <x v="1"/>
    <x v="9"/>
    <x v="8"/>
    <n v="9199"/>
    <n v="9199"/>
  </r>
  <r>
    <x v="1742"/>
    <x v="1587"/>
    <x v="1"/>
    <x v="0"/>
    <x v="0"/>
    <x v="1"/>
    <x v="7"/>
    <x v="6"/>
    <n v="65933"/>
    <n v="65933"/>
  </r>
  <r>
    <x v="1743"/>
    <x v="1588"/>
    <x v="1"/>
    <x v="0"/>
    <x v="0"/>
    <x v="1"/>
    <x v="7"/>
    <x v="6"/>
    <n v="61098"/>
    <n v="61098"/>
  </r>
  <r>
    <x v="1744"/>
    <x v="1589"/>
    <x v="0"/>
    <x v="0"/>
    <x v="0"/>
    <x v="1"/>
    <x v="7"/>
    <x v="6"/>
    <n v="66521"/>
    <n v="66521"/>
  </r>
  <r>
    <x v="1745"/>
    <x v="1589"/>
    <x v="0"/>
    <x v="1"/>
    <x v="1"/>
    <x v="1"/>
    <x v="7"/>
    <x v="6"/>
    <n v="95111"/>
    <n v="95111"/>
  </r>
  <r>
    <x v="1746"/>
    <x v="1590"/>
    <x v="1"/>
    <x v="0"/>
    <x v="0"/>
    <x v="1"/>
    <x v="7"/>
    <x v="6"/>
    <n v="41460"/>
    <n v="41460"/>
  </r>
  <r>
    <x v="1747"/>
    <x v="1591"/>
    <x v="0"/>
    <x v="3"/>
    <x v="2"/>
    <x v="6"/>
    <x v="13"/>
    <x v="12"/>
    <n v="42869"/>
    <n v="42869"/>
  </r>
  <r>
    <x v="1748"/>
    <x v="1592"/>
    <x v="0"/>
    <x v="0"/>
    <x v="0"/>
    <x v="1"/>
    <x v="4"/>
    <x v="3"/>
    <n v="51131"/>
    <n v="51131"/>
  </r>
  <r>
    <x v="1749"/>
    <x v="1482"/>
    <x v="0"/>
    <x v="0"/>
    <x v="0"/>
    <x v="1"/>
    <x v="4"/>
    <x v="3"/>
    <n v="67869"/>
    <n v="67869"/>
  </r>
  <r>
    <x v="1750"/>
    <x v="1483"/>
    <x v="0"/>
    <x v="0"/>
    <x v="0"/>
    <x v="1"/>
    <x v="4"/>
    <x v="3"/>
    <n v="42459"/>
    <n v="42459"/>
  </r>
  <r>
    <x v="1751"/>
    <x v="1483"/>
    <x v="1"/>
    <x v="1"/>
    <x v="1"/>
    <x v="1"/>
    <x v="4"/>
    <x v="3"/>
    <n v="55713"/>
    <n v="55713"/>
  </r>
  <r>
    <x v="1752"/>
    <x v="1593"/>
    <x v="1"/>
    <x v="1"/>
    <x v="1"/>
    <x v="1"/>
    <x v="4"/>
    <x v="3"/>
    <n v="6820"/>
    <n v="6820"/>
  </r>
  <r>
    <x v="1753"/>
    <x v="1594"/>
    <x v="1"/>
    <x v="1"/>
    <x v="1"/>
    <x v="1"/>
    <x v="4"/>
    <x v="3"/>
    <n v="85898"/>
    <n v="85898"/>
  </r>
  <r>
    <x v="1754"/>
    <x v="1595"/>
    <x v="0"/>
    <x v="0"/>
    <x v="0"/>
    <x v="1"/>
    <x v="4"/>
    <x v="3"/>
    <n v="46222"/>
    <n v="46222"/>
  </r>
  <r>
    <x v="1755"/>
    <x v="1596"/>
    <x v="1"/>
    <x v="3"/>
    <x v="2"/>
    <x v="1"/>
    <x v="12"/>
    <x v="11"/>
    <n v="34348"/>
    <n v="34348"/>
  </r>
  <r>
    <x v="1756"/>
    <x v="1597"/>
    <x v="0"/>
    <x v="0"/>
    <x v="0"/>
    <x v="1"/>
    <x v="12"/>
    <x v="11"/>
    <n v="38000"/>
    <n v="38000"/>
  </r>
  <r>
    <x v="1757"/>
    <x v="1598"/>
    <x v="0"/>
    <x v="1"/>
    <x v="1"/>
    <x v="3"/>
    <x v="8"/>
    <x v="7"/>
    <n v="31724"/>
    <n v="31724"/>
  </r>
  <r>
    <x v="1758"/>
    <x v="1599"/>
    <x v="1"/>
    <x v="1"/>
    <x v="1"/>
    <x v="3"/>
    <x v="8"/>
    <x v="7"/>
    <n v="79867"/>
    <n v="79867"/>
  </r>
  <r>
    <x v="1759"/>
    <x v="1600"/>
    <x v="0"/>
    <x v="1"/>
    <x v="1"/>
    <x v="3"/>
    <x v="8"/>
    <x v="7"/>
    <n v="62331"/>
    <n v="62331"/>
  </r>
  <r>
    <x v="1760"/>
    <x v="1601"/>
    <x v="1"/>
    <x v="1"/>
    <x v="1"/>
    <x v="1"/>
    <x v="13"/>
    <x v="12"/>
    <n v="44876"/>
    <n v="44876"/>
  </r>
  <r>
    <x v="1761"/>
    <x v="1602"/>
    <x v="1"/>
    <x v="0"/>
    <x v="0"/>
    <x v="1"/>
    <x v="13"/>
    <x v="12"/>
    <n v="96397"/>
    <n v="96397"/>
  </r>
  <r>
    <x v="1762"/>
    <x v="1603"/>
    <x v="1"/>
    <x v="0"/>
    <x v="0"/>
    <x v="1"/>
    <x v="13"/>
    <x v="12"/>
    <n v="54102"/>
    <n v="54102"/>
  </r>
  <r>
    <x v="1763"/>
    <x v="1604"/>
    <x v="0"/>
    <x v="0"/>
    <x v="0"/>
    <x v="1"/>
    <x v="4"/>
    <x v="3"/>
    <n v="60448"/>
    <n v="60448"/>
  </r>
  <r>
    <x v="1764"/>
    <x v="1605"/>
    <x v="1"/>
    <x v="0"/>
    <x v="0"/>
    <x v="1"/>
    <x v="4"/>
    <x v="3"/>
    <n v="30853"/>
    <n v="30853"/>
  </r>
  <r>
    <x v="1765"/>
    <x v="1205"/>
    <x v="1"/>
    <x v="0"/>
    <x v="0"/>
    <x v="1"/>
    <x v="4"/>
    <x v="3"/>
    <n v="35789"/>
    <n v="35789"/>
  </r>
  <r>
    <x v="1766"/>
    <x v="1606"/>
    <x v="0"/>
    <x v="3"/>
    <x v="2"/>
    <x v="1"/>
    <x v="4"/>
    <x v="3"/>
    <n v="46661"/>
    <n v="46661"/>
  </r>
  <r>
    <x v="1767"/>
    <x v="1326"/>
    <x v="0"/>
    <x v="0"/>
    <x v="0"/>
    <x v="1"/>
    <x v="0"/>
    <x v="0"/>
    <n v="1646"/>
    <n v="1646"/>
  </r>
  <r>
    <x v="1768"/>
    <x v="1607"/>
    <x v="1"/>
    <x v="3"/>
    <x v="2"/>
    <x v="1"/>
    <x v="0"/>
    <x v="0"/>
    <n v="44453"/>
    <n v="44453"/>
  </r>
  <r>
    <x v="1769"/>
    <x v="1608"/>
    <x v="1"/>
    <x v="1"/>
    <x v="1"/>
    <x v="3"/>
    <x v="4"/>
    <x v="3"/>
    <n v="81189"/>
    <n v="81189"/>
  </r>
  <r>
    <x v="1770"/>
    <x v="1609"/>
    <x v="0"/>
    <x v="1"/>
    <x v="1"/>
    <x v="3"/>
    <x v="4"/>
    <x v="3"/>
    <n v="62291"/>
    <n v="62291"/>
  </r>
  <r>
    <x v="1771"/>
    <x v="1610"/>
    <x v="1"/>
    <x v="1"/>
    <x v="1"/>
    <x v="3"/>
    <x v="4"/>
    <x v="3"/>
    <n v="76314"/>
    <n v="76314"/>
  </r>
  <r>
    <x v="1772"/>
    <x v="1611"/>
    <x v="1"/>
    <x v="1"/>
    <x v="1"/>
    <x v="3"/>
    <x v="4"/>
    <x v="3"/>
    <n v="53664"/>
    <n v="53664"/>
  </r>
  <r>
    <x v="1773"/>
    <x v="1612"/>
    <x v="0"/>
    <x v="1"/>
    <x v="1"/>
    <x v="3"/>
    <x v="4"/>
    <x v="3"/>
    <n v="78186"/>
    <n v="78186"/>
  </r>
  <r>
    <x v="1774"/>
    <x v="1613"/>
    <x v="1"/>
    <x v="0"/>
    <x v="0"/>
    <x v="4"/>
    <x v="8"/>
    <x v="7"/>
    <n v="46193"/>
    <n v="46193"/>
  </r>
  <r>
    <x v="1775"/>
    <x v="1614"/>
    <x v="0"/>
    <x v="0"/>
    <x v="0"/>
    <x v="4"/>
    <x v="8"/>
    <x v="7"/>
    <n v="71255"/>
    <n v="71255"/>
  </r>
  <r>
    <x v="1776"/>
    <x v="1615"/>
    <x v="1"/>
    <x v="0"/>
    <x v="0"/>
    <x v="4"/>
    <x v="8"/>
    <x v="7"/>
    <n v="99939"/>
    <n v="99939"/>
  </r>
  <r>
    <x v="1777"/>
    <x v="1616"/>
    <x v="1"/>
    <x v="1"/>
    <x v="1"/>
    <x v="4"/>
    <x v="8"/>
    <x v="7"/>
    <n v="73626"/>
    <n v="73626"/>
  </r>
  <r>
    <x v="1778"/>
    <x v="1617"/>
    <x v="0"/>
    <x v="0"/>
    <x v="0"/>
    <x v="4"/>
    <x v="8"/>
    <x v="7"/>
    <n v="25664"/>
    <n v="25664"/>
  </r>
  <r>
    <x v="1779"/>
    <x v="1618"/>
    <x v="0"/>
    <x v="0"/>
    <x v="0"/>
    <x v="4"/>
    <x v="8"/>
    <x v="7"/>
    <n v="58143"/>
    <n v="58143"/>
  </r>
  <r>
    <x v="1780"/>
    <x v="1618"/>
    <x v="0"/>
    <x v="3"/>
    <x v="2"/>
    <x v="4"/>
    <x v="8"/>
    <x v="7"/>
    <n v="42593"/>
    <n v="42593"/>
  </r>
  <r>
    <x v="1781"/>
    <x v="1619"/>
    <x v="0"/>
    <x v="0"/>
    <x v="0"/>
    <x v="4"/>
    <x v="8"/>
    <x v="7"/>
    <n v="22172"/>
    <n v="22172"/>
  </r>
  <r>
    <x v="1782"/>
    <x v="1620"/>
    <x v="1"/>
    <x v="1"/>
    <x v="1"/>
    <x v="4"/>
    <x v="8"/>
    <x v="7"/>
    <n v="99722"/>
    <n v="99722"/>
  </r>
  <r>
    <x v="1783"/>
    <x v="1621"/>
    <x v="0"/>
    <x v="0"/>
    <x v="0"/>
    <x v="4"/>
    <x v="8"/>
    <x v="7"/>
    <n v="34253"/>
    <n v="34253"/>
  </r>
  <r>
    <x v="1784"/>
    <x v="1621"/>
    <x v="0"/>
    <x v="0"/>
    <x v="0"/>
    <x v="4"/>
    <x v="8"/>
    <x v="7"/>
    <n v="20831"/>
    <n v="20831"/>
  </r>
  <r>
    <x v="1785"/>
    <x v="1622"/>
    <x v="0"/>
    <x v="0"/>
    <x v="0"/>
    <x v="4"/>
    <x v="8"/>
    <x v="7"/>
    <n v="77026"/>
    <n v="77026"/>
  </r>
  <r>
    <x v="1085"/>
    <x v="1623"/>
    <x v="1"/>
    <x v="1"/>
    <x v="1"/>
    <x v="0"/>
    <x v="1"/>
    <x v="1"/>
    <n v="70162"/>
    <n v="70162"/>
  </r>
  <r>
    <x v="1786"/>
    <x v="1624"/>
    <x v="1"/>
    <x v="0"/>
    <x v="0"/>
    <x v="1"/>
    <x v="12"/>
    <x v="11"/>
    <n v="11705"/>
    <n v="11705"/>
  </r>
  <r>
    <x v="1787"/>
    <x v="1625"/>
    <x v="0"/>
    <x v="1"/>
    <x v="1"/>
    <x v="1"/>
    <x v="12"/>
    <x v="11"/>
    <n v="61779"/>
    <n v="61779"/>
  </r>
  <r>
    <x v="1788"/>
    <x v="1626"/>
    <x v="1"/>
    <x v="2"/>
    <x v="0"/>
    <x v="1"/>
    <x v="12"/>
    <x v="11"/>
    <n v="25785"/>
    <n v="25785"/>
  </r>
  <r>
    <x v="1789"/>
    <x v="1627"/>
    <x v="0"/>
    <x v="1"/>
    <x v="1"/>
    <x v="1"/>
    <x v="12"/>
    <x v="11"/>
    <n v="69626"/>
    <n v="69626"/>
  </r>
  <r>
    <x v="1790"/>
    <x v="1628"/>
    <x v="1"/>
    <x v="1"/>
    <x v="1"/>
    <x v="1"/>
    <x v="12"/>
    <x v="11"/>
    <n v="94575"/>
    <n v="94575"/>
  </r>
  <r>
    <x v="1791"/>
    <x v="1629"/>
    <x v="1"/>
    <x v="1"/>
    <x v="1"/>
    <x v="1"/>
    <x v="12"/>
    <x v="11"/>
    <n v="70530"/>
    <n v="70530"/>
  </r>
  <r>
    <x v="1792"/>
    <x v="1630"/>
    <x v="0"/>
    <x v="0"/>
    <x v="0"/>
    <x v="1"/>
    <x v="12"/>
    <x v="11"/>
    <n v="11530"/>
    <n v="11530"/>
  </r>
  <r>
    <x v="1793"/>
    <x v="1631"/>
    <x v="0"/>
    <x v="1"/>
    <x v="1"/>
    <x v="7"/>
    <x v="4"/>
    <x v="3"/>
    <n v="76110"/>
    <n v="76110"/>
  </r>
  <r>
    <x v="1794"/>
    <x v="1632"/>
    <x v="1"/>
    <x v="1"/>
    <x v="1"/>
    <x v="8"/>
    <x v="9"/>
    <x v="8"/>
    <n v="71269"/>
    <n v="71269"/>
  </r>
  <r>
    <x v="1795"/>
    <x v="1633"/>
    <x v="0"/>
    <x v="1"/>
    <x v="1"/>
    <x v="8"/>
    <x v="9"/>
    <x v="8"/>
    <n v="95194"/>
    <n v="95194"/>
  </r>
  <r>
    <x v="1796"/>
    <x v="1634"/>
    <x v="0"/>
    <x v="1"/>
    <x v="1"/>
    <x v="8"/>
    <x v="9"/>
    <x v="8"/>
    <n v="11322"/>
    <n v="11322"/>
  </r>
  <r>
    <x v="1797"/>
    <x v="1634"/>
    <x v="0"/>
    <x v="1"/>
    <x v="1"/>
    <x v="8"/>
    <x v="9"/>
    <x v="8"/>
    <n v="6715"/>
    <n v="6715"/>
  </r>
  <r>
    <x v="1798"/>
    <x v="1635"/>
    <x v="1"/>
    <x v="1"/>
    <x v="1"/>
    <x v="0"/>
    <x v="1"/>
    <x v="1"/>
    <n v="72140"/>
    <n v="72140"/>
  </r>
  <r>
    <x v="1799"/>
    <x v="1636"/>
    <x v="1"/>
    <x v="0"/>
    <x v="0"/>
    <x v="0"/>
    <x v="4"/>
    <x v="3"/>
    <n v="30326"/>
    <n v="30326"/>
  </r>
  <r>
    <x v="1800"/>
    <x v="1637"/>
    <x v="1"/>
    <x v="0"/>
    <x v="0"/>
    <x v="0"/>
    <x v="4"/>
    <x v="3"/>
    <n v="80215"/>
    <n v="80215"/>
  </r>
  <r>
    <x v="1801"/>
    <x v="1638"/>
    <x v="0"/>
    <x v="0"/>
    <x v="0"/>
    <x v="0"/>
    <x v="4"/>
    <x v="3"/>
    <n v="98666"/>
    <n v="98666"/>
  </r>
  <r>
    <x v="1802"/>
    <x v="1639"/>
    <x v="0"/>
    <x v="1"/>
    <x v="1"/>
    <x v="0"/>
    <x v="4"/>
    <x v="3"/>
    <n v="80165"/>
    <n v="80165"/>
  </r>
  <r>
    <x v="1803"/>
    <x v="1640"/>
    <x v="1"/>
    <x v="1"/>
    <x v="1"/>
    <x v="0"/>
    <x v="4"/>
    <x v="3"/>
    <n v="75557"/>
    <n v="75557"/>
  </r>
  <r>
    <x v="1804"/>
    <x v="1641"/>
    <x v="0"/>
    <x v="1"/>
    <x v="1"/>
    <x v="0"/>
    <x v="4"/>
    <x v="3"/>
    <n v="54112"/>
    <n v="54112"/>
  </r>
  <r>
    <x v="1805"/>
    <x v="1642"/>
    <x v="1"/>
    <x v="0"/>
    <x v="0"/>
    <x v="0"/>
    <x v="4"/>
    <x v="3"/>
    <n v="4313"/>
    <n v="4313"/>
  </r>
  <r>
    <x v="1806"/>
    <x v="1643"/>
    <x v="1"/>
    <x v="0"/>
    <x v="0"/>
    <x v="0"/>
    <x v="4"/>
    <x v="3"/>
    <n v="62870"/>
    <n v="62870"/>
  </r>
  <r>
    <x v="1807"/>
    <x v="1644"/>
    <x v="1"/>
    <x v="0"/>
    <x v="0"/>
    <x v="1"/>
    <x v="6"/>
    <x v="5"/>
    <n v="34536"/>
    <n v="34536"/>
  </r>
  <r>
    <x v="1808"/>
    <x v="1645"/>
    <x v="0"/>
    <x v="0"/>
    <x v="0"/>
    <x v="4"/>
    <x v="12"/>
    <x v="11"/>
    <n v="33814"/>
    <n v="33814"/>
  </r>
  <r>
    <x v="1809"/>
    <x v="1646"/>
    <x v="0"/>
    <x v="1"/>
    <x v="1"/>
    <x v="1"/>
    <x v="13"/>
    <x v="12"/>
    <n v="42620"/>
    <n v="42620"/>
  </r>
  <r>
    <x v="1810"/>
    <x v="1647"/>
    <x v="0"/>
    <x v="1"/>
    <x v="1"/>
    <x v="1"/>
    <x v="13"/>
    <x v="12"/>
    <n v="61751"/>
    <n v="61751"/>
  </r>
  <r>
    <x v="1811"/>
    <x v="1648"/>
    <x v="0"/>
    <x v="0"/>
    <x v="0"/>
    <x v="1"/>
    <x v="13"/>
    <x v="12"/>
    <n v="43304"/>
    <n v="43304"/>
  </r>
  <r>
    <x v="1812"/>
    <x v="1649"/>
    <x v="1"/>
    <x v="0"/>
    <x v="0"/>
    <x v="1"/>
    <x v="13"/>
    <x v="12"/>
    <n v="99341"/>
    <n v="99341"/>
  </r>
  <r>
    <x v="1813"/>
    <x v="1650"/>
    <x v="1"/>
    <x v="1"/>
    <x v="1"/>
    <x v="1"/>
    <x v="13"/>
    <x v="12"/>
    <n v="58591"/>
    <n v="58591"/>
  </r>
  <r>
    <x v="1814"/>
    <x v="1651"/>
    <x v="1"/>
    <x v="1"/>
    <x v="1"/>
    <x v="1"/>
    <x v="13"/>
    <x v="12"/>
    <n v="33319"/>
    <n v="33319"/>
  </r>
  <r>
    <x v="1815"/>
    <x v="1652"/>
    <x v="1"/>
    <x v="1"/>
    <x v="1"/>
    <x v="1"/>
    <x v="13"/>
    <x v="12"/>
    <n v="65520"/>
    <n v="65520"/>
  </r>
  <r>
    <x v="1816"/>
    <x v="1653"/>
    <x v="1"/>
    <x v="0"/>
    <x v="0"/>
    <x v="1"/>
    <x v="13"/>
    <x v="12"/>
    <n v="94620"/>
    <n v="94620"/>
  </r>
  <r>
    <x v="1817"/>
    <x v="1654"/>
    <x v="1"/>
    <x v="0"/>
    <x v="0"/>
    <x v="1"/>
    <x v="13"/>
    <x v="12"/>
    <n v="98326"/>
    <n v="98326"/>
  </r>
  <r>
    <x v="1818"/>
    <x v="1655"/>
    <x v="0"/>
    <x v="0"/>
    <x v="0"/>
    <x v="1"/>
    <x v="13"/>
    <x v="12"/>
    <n v="33330"/>
    <n v="33330"/>
  </r>
  <r>
    <x v="1819"/>
    <x v="1656"/>
    <x v="1"/>
    <x v="3"/>
    <x v="2"/>
    <x v="1"/>
    <x v="13"/>
    <x v="12"/>
    <n v="97251"/>
    <n v="97251"/>
  </r>
  <r>
    <x v="1820"/>
    <x v="1657"/>
    <x v="0"/>
    <x v="0"/>
    <x v="0"/>
    <x v="1"/>
    <x v="13"/>
    <x v="12"/>
    <n v="4703"/>
    <n v="4703"/>
  </r>
  <r>
    <x v="1821"/>
    <x v="1658"/>
    <x v="1"/>
    <x v="0"/>
    <x v="0"/>
    <x v="1"/>
    <x v="13"/>
    <x v="12"/>
    <n v="79777"/>
    <n v="79777"/>
  </r>
  <r>
    <x v="1822"/>
    <x v="1659"/>
    <x v="0"/>
    <x v="0"/>
    <x v="0"/>
    <x v="1"/>
    <x v="13"/>
    <x v="12"/>
    <n v="37271"/>
    <n v="37271"/>
  </r>
  <r>
    <x v="1823"/>
    <x v="1660"/>
    <x v="1"/>
    <x v="0"/>
    <x v="0"/>
    <x v="1"/>
    <x v="13"/>
    <x v="12"/>
    <n v="74970"/>
    <n v="74970"/>
  </r>
  <r>
    <x v="1824"/>
    <x v="1661"/>
    <x v="1"/>
    <x v="0"/>
    <x v="0"/>
    <x v="1"/>
    <x v="13"/>
    <x v="12"/>
    <n v="53193"/>
    <n v="53193"/>
  </r>
  <r>
    <x v="1825"/>
    <x v="1662"/>
    <x v="1"/>
    <x v="0"/>
    <x v="0"/>
    <x v="1"/>
    <x v="13"/>
    <x v="12"/>
    <n v="16698"/>
    <n v="16698"/>
  </r>
  <r>
    <x v="1826"/>
    <x v="1663"/>
    <x v="1"/>
    <x v="0"/>
    <x v="0"/>
    <x v="1"/>
    <x v="13"/>
    <x v="12"/>
    <n v="62982"/>
    <n v="62982"/>
  </r>
  <r>
    <x v="1827"/>
    <x v="1664"/>
    <x v="0"/>
    <x v="0"/>
    <x v="0"/>
    <x v="6"/>
    <x v="7"/>
    <x v="6"/>
    <n v="70542"/>
    <n v="70542"/>
  </r>
  <r>
    <x v="1828"/>
    <x v="1665"/>
    <x v="0"/>
    <x v="1"/>
    <x v="1"/>
    <x v="6"/>
    <x v="7"/>
    <x v="6"/>
    <n v="95050"/>
    <n v="95050"/>
  </r>
  <r>
    <x v="1829"/>
    <x v="1666"/>
    <x v="0"/>
    <x v="3"/>
    <x v="2"/>
    <x v="0"/>
    <x v="13"/>
    <x v="12"/>
    <n v="49285"/>
    <n v="49285"/>
  </r>
  <r>
    <x v="1830"/>
    <x v="1667"/>
    <x v="0"/>
    <x v="0"/>
    <x v="0"/>
    <x v="4"/>
    <x v="1"/>
    <x v="1"/>
    <n v="8146"/>
    <n v="8146"/>
  </r>
  <r>
    <x v="1831"/>
    <x v="1668"/>
    <x v="1"/>
    <x v="0"/>
    <x v="0"/>
    <x v="4"/>
    <x v="1"/>
    <x v="1"/>
    <n v="92172"/>
    <n v="92172"/>
  </r>
  <r>
    <x v="1832"/>
    <x v="1669"/>
    <x v="0"/>
    <x v="1"/>
    <x v="1"/>
    <x v="4"/>
    <x v="1"/>
    <x v="1"/>
    <n v="41743"/>
    <n v="41743"/>
  </r>
  <r>
    <x v="1833"/>
    <x v="1670"/>
    <x v="1"/>
    <x v="0"/>
    <x v="0"/>
    <x v="4"/>
    <x v="1"/>
    <x v="1"/>
    <n v="4656"/>
    <n v="4656"/>
  </r>
  <r>
    <x v="1834"/>
    <x v="1671"/>
    <x v="1"/>
    <x v="0"/>
    <x v="0"/>
    <x v="4"/>
    <x v="1"/>
    <x v="1"/>
    <n v="63653"/>
    <n v="63653"/>
  </r>
  <r>
    <x v="1835"/>
    <x v="1672"/>
    <x v="1"/>
    <x v="0"/>
    <x v="0"/>
    <x v="4"/>
    <x v="1"/>
    <x v="1"/>
    <n v="97174"/>
    <n v="97174"/>
  </r>
  <r>
    <x v="1836"/>
    <x v="1673"/>
    <x v="1"/>
    <x v="0"/>
    <x v="0"/>
    <x v="1"/>
    <x v="12"/>
    <x v="11"/>
    <n v="45782"/>
    <n v="45782"/>
  </r>
  <r>
    <x v="1837"/>
    <x v="1674"/>
    <x v="0"/>
    <x v="0"/>
    <x v="0"/>
    <x v="1"/>
    <x v="12"/>
    <x v="11"/>
    <n v="98444"/>
    <n v="98444"/>
  </r>
  <r>
    <x v="1838"/>
    <x v="1524"/>
    <x v="1"/>
    <x v="0"/>
    <x v="0"/>
    <x v="1"/>
    <x v="12"/>
    <x v="11"/>
    <n v="37173"/>
    <n v="37173"/>
  </r>
  <r>
    <x v="1839"/>
    <x v="495"/>
    <x v="0"/>
    <x v="1"/>
    <x v="1"/>
    <x v="1"/>
    <x v="12"/>
    <x v="11"/>
    <n v="9066"/>
    <n v="9066"/>
  </r>
  <r>
    <x v="1840"/>
    <x v="1675"/>
    <x v="1"/>
    <x v="3"/>
    <x v="2"/>
    <x v="1"/>
    <x v="9"/>
    <x v="8"/>
    <n v="9465"/>
    <n v="9465"/>
  </r>
  <r>
    <x v="1841"/>
    <x v="1676"/>
    <x v="0"/>
    <x v="0"/>
    <x v="0"/>
    <x v="1"/>
    <x v="9"/>
    <x v="8"/>
    <n v="75782"/>
    <n v="75782"/>
  </r>
  <r>
    <x v="1842"/>
    <x v="1677"/>
    <x v="0"/>
    <x v="1"/>
    <x v="1"/>
    <x v="1"/>
    <x v="9"/>
    <x v="8"/>
    <n v="20180"/>
    <n v="20180"/>
  </r>
  <r>
    <x v="1843"/>
    <x v="1678"/>
    <x v="1"/>
    <x v="0"/>
    <x v="0"/>
    <x v="0"/>
    <x v="12"/>
    <x v="11"/>
    <n v="25927"/>
    <n v="25927"/>
  </r>
  <r>
    <x v="1844"/>
    <x v="1336"/>
    <x v="0"/>
    <x v="0"/>
    <x v="0"/>
    <x v="5"/>
    <x v="13"/>
    <x v="12"/>
    <n v="97852"/>
    <n v="97852"/>
  </r>
  <r>
    <x v="1845"/>
    <x v="1335"/>
    <x v="0"/>
    <x v="3"/>
    <x v="2"/>
    <x v="5"/>
    <x v="13"/>
    <x v="12"/>
    <n v="19802"/>
    <n v="19802"/>
  </r>
  <r>
    <x v="1846"/>
    <x v="1679"/>
    <x v="1"/>
    <x v="1"/>
    <x v="1"/>
    <x v="1"/>
    <x v="1"/>
    <x v="1"/>
    <n v="21823"/>
    <n v="21823"/>
  </r>
  <r>
    <x v="1847"/>
    <x v="1680"/>
    <x v="1"/>
    <x v="1"/>
    <x v="1"/>
    <x v="1"/>
    <x v="1"/>
    <x v="1"/>
    <n v="19349"/>
    <n v="19349"/>
  </r>
  <r>
    <x v="1848"/>
    <x v="1681"/>
    <x v="0"/>
    <x v="0"/>
    <x v="0"/>
    <x v="1"/>
    <x v="1"/>
    <x v="1"/>
    <n v="21158"/>
    <n v="21158"/>
  </r>
  <r>
    <x v="1849"/>
    <x v="1681"/>
    <x v="0"/>
    <x v="1"/>
    <x v="1"/>
    <x v="1"/>
    <x v="1"/>
    <x v="1"/>
    <n v="26692"/>
    <n v="26692"/>
  </r>
  <r>
    <x v="1850"/>
    <x v="1682"/>
    <x v="1"/>
    <x v="0"/>
    <x v="0"/>
    <x v="1"/>
    <x v="1"/>
    <x v="1"/>
    <n v="53579"/>
    <n v="53579"/>
  </r>
  <r>
    <x v="1851"/>
    <x v="1683"/>
    <x v="0"/>
    <x v="0"/>
    <x v="0"/>
    <x v="1"/>
    <x v="1"/>
    <x v="1"/>
    <n v="85780"/>
    <n v="85780"/>
  </r>
  <r>
    <x v="1852"/>
    <x v="1684"/>
    <x v="0"/>
    <x v="1"/>
    <x v="1"/>
    <x v="1"/>
    <x v="6"/>
    <x v="5"/>
    <n v="28676"/>
    <n v="28676"/>
  </r>
  <r>
    <x v="1853"/>
    <x v="1685"/>
    <x v="1"/>
    <x v="0"/>
    <x v="0"/>
    <x v="1"/>
    <x v="1"/>
    <x v="1"/>
    <n v="52969"/>
    <n v="52969"/>
  </r>
  <r>
    <x v="1854"/>
    <x v="1686"/>
    <x v="0"/>
    <x v="0"/>
    <x v="0"/>
    <x v="1"/>
    <x v="6"/>
    <x v="5"/>
    <n v="49086"/>
    <n v="49086"/>
  </r>
  <r>
    <x v="1855"/>
    <x v="1687"/>
    <x v="1"/>
    <x v="0"/>
    <x v="0"/>
    <x v="0"/>
    <x v="9"/>
    <x v="8"/>
    <n v="77940"/>
    <n v="77940"/>
  </r>
  <r>
    <x v="1856"/>
    <x v="1688"/>
    <x v="0"/>
    <x v="0"/>
    <x v="0"/>
    <x v="0"/>
    <x v="9"/>
    <x v="8"/>
    <n v="17268"/>
    <n v="17268"/>
  </r>
  <r>
    <x v="1857"/>
    <x v="1689"/>
    <x v="1"/>
    <x v="0"/>
    <x v="0"/>
    <x v="0"/>
    <x v="9"/>
    <x v="8"/>
    <n v="60505"/>
    <n v="60505"/>
  </r>
  <r>
    <x v="1858"/>
    <x v="1690"/>
    <x v="0"/>
    <x v="0"/>
    <x v="0"/>
    <x v="0"/>
    <x v="9"/>
    <x v="8"/>
    <n v="71141"/>
    <n v="71141"/>
  </r>
  <r>
    <x v="1859"/>
    <x v="1691"/>
    <x v="1"/>
    <x v="0"/>
    <x v="0"/>
    <x v="0"/>
    <x v="9"/>
    <x v="8"/>
    <n v="7965"/>
    <n v="7965"/>
  </r>
  <r>
    <x v="1860"/>
    <x v="1692"/>
    <x v="0"/>
    <x v="0"/>
    <x v="0"/>
    <x v="0"/>
    <x v="9"/>
    <x v="8"/>
    <n v="38483"/>
    <n v="38483"/>
  </r>
  <r>
    <x v="1861"/>
    <x v="1693"/>
    <x v="0"/>
    <x v="1"/>
    <x v="1"/>
    <x v="0"/>
    <x v="9"/>
    <x v="8"/>
    <n v="16530"/>
    <n v="16530"/>
  </r>
  <r>
    <x v="1862"/>
    <x v="1694"/>
    <x v="0"/>
    <x v="1"/>
    <x v="1"/>
    <x v="0"/>
    <x v="9"/>
    <x v="8"/>
    <n v="9299"/>
    <n v="9299"/>
  </r>
  <r>
    <x v="1863"/>
    <x v="1695"/>
    <x v="1"/>
    <x v="0"/>
    <x v="0"/>
    <x v="0"/>
    <x v="9"/>
    <x v="8"/>
    <n v="12753"/>
    <n v="12753"/>
  </r>
  <r>
    <x v="1864"/>
    <x v="1696"/>
    <x v="0"/>
    <x v="1"/>
    <x v="1"/>
    <x v="8"/>
    <x v="1"/>
    <x v="1"/>
    <n v="69273"/>
    <n v="69273"/>
  </r>
  <r>
    <x v="1865"/>
    <x v="1697"/>
    <x v="0"/>
    <x v="1"/>
    <x v="1"/>
    <x v="8"/>
    <x v="1"/>
    <x v="1"/>
    <n v="51476"/>
    <n v="51476"/>
  </r>
  <r>
    <x v="1866"/>
    <x v="1698"/>
    <x v="1"/>
    <x v="0"/>
    <x v="0"/>
    <x v="8"/>
    <x v="1"/>
    <x v="1"/>
    <n v="21305"/>
    <n v="21305"/>
  </r>
  <r>
    <x v="1867"/>
    <x v="1698"/>
    <x v="1"/>
    <x v="1"/>
    <x v="1"/>
    <x v="8"/>
    <x v="1"/>
    <x v="1"/>
    <n v="81590"/>
    <n v="81590"/>
  </r>
  <r>
    <x v="1868"/>
    <x v="1699"/>
    <x v="0"/>
    <x v="1"/>
    <x v="1"/>
    <x v="8"/>
    <x v="1"/>
    <x v="1"/>
    <n v="52538"/>
    <n v="52538"/>
  </r>
  <r>
    <x v="1869"/>
    <x v="1700"/>
    <x v="1"/>
    <x v="0"/>
    <x v="0"/>
    <x v="8"/>
    <x v="1"/>
    <x v="1"/>
    <n v="14054"/>
    <n v="14054"/>
  </r>
  <r>
    <x v="1870"/>
    <x v="1701"/>
    <x v="1"/>
    <x v="1"/>
    <x v="1"/>
    <x v="8"/>
    <x v="1"/>
    <x v="1"/>
    <n v="18564"/>
    <n v="18564"/>
  </r>
  <r>
    <x v="1871"/>
    <x v="1702"/>
    <x v="0"/>
    <x v="3"/>
    <x v="2"/>
    <x v="0"/>
    <x v="1"/>
    <x v="1"/>
    <n v="95328"/>
    <n v="95328"/>
  </r>
  <r>
    <x v="1872"/>
    <x v="1703"/>
    <x v="1"/>
    <x v="0"/>
    <x v="0"/>
    <x v="1"/>
    <x v="13"/>
    <x v="12"/>
    <n v="67493"/>
    <n v="67493"/>
  </r>
  <r>
    <x v="1873"/>
    <x v="1704"/>
    <x v="0"/>
    <x v="0"/>
    <x v="0"/>
    <x v="1"/>
    <x v="13"/>
    <x v="12"/>
    <n v="32952"/>
    <n v="32952"/>
  </r>
  <r>
    <x v="1874"/>
    <x v="1705"/>
    <x v="0"/>
    <x v="0"/>
    <x v="0"/>
    <x v="0"/>
    <x v="7"/>
    <x v="6"/>
    <n v="8172"/>
    <n v="8172"/>
  </r>
  <r>
    <x v="1875"/>
    <x v="1706"/>
    <x v="0"/>
    <x v="1"/>
    <x v="1"/>
    <x v="0"/>
    <x v="7"/>
    <x v="6"/>
    <n v="15277"/>
    <n v="15277"/>
  </r>
  <r>
    <x v="1876"/>
    <x v="1707"/>
    <x v="0"/>
    <x v="1"/>
    <x v="1"/>
    <x v="0"/>
    <x v="7"/>
    <x v="6"/>
    <n v="23112"/>
    <n v="23112"/>
  </r>
  <r>
    <x v="1877"/>
    <x v="1708"/>
    <x v="0"/>
    <x v="0"/>
    <x v="0"/>
    <x v="0"/>
    <x v="7"/>
    <x v="6"/>
    <n v="61657"/>
    <n v="61657"/>
  </r>
  <r>
    <x v="1878"/>
    <x v="1709"/>
    <x v="0"/>
    <x v="0"/>
    <x v="0"/>
    <x v="0"/>
    <x v="7"/>
    <x v="6"/>
    <n v="65525"/>
    <n v="65525"/>
  </r>
  <r>
    <x v="1879"/>
    <x v="1710"/>
    <x v="0"/>
    <x v="0"/>
    <x v="0"/>
    <x v="1"/>
    <x v="13"/>
    <x v="12"/>
    <n v="48721"/>
    <n v="48721"/>
  </r>
  <r>
    <x v="1880"/>
    <x v="1711"/>
    <x v="1"/>
    <x v="0"/>
    <x v="0"/>
    <x v="1"/>
    <x v="13"/>
    <x v="12"/>
    <n v="75441"/>
    <n v="75441"/>
  </r>
  <r>
    <x v="1881"/>
    <x v="1712"/>
    <x v="1"/>
    <x v="0"/>
    <x v="0"/>
    <x v="1"/>
    <x v="13"/>
    <x v="12"/>
    <n v="55723"/>
    <n v="55723"/>
  </r>
  <r>
    <x v="1882"/>
    <x v="1713"/>
    <x v="0"/>
    <x v="0"/>
    <x v="0"/>
    <x v="1"/>
    <x v="13"/>
    <x v="12"/>
    <n v="66600"/>
    <n v="66600"/>
  </r>
  <r>
    <x v="1883"/>
    <x v="1714"/>
    <x v="0"/>
    <x v="0"/>
    <x v="0"/>
    <x v="1"/>
    <x v="13"/>
    <x v="12"/>
    <n v="68351"/>
    <n v="68351"/>
  </r>
  <r>
    <x v="1884"/>
    <x v="1715"/>
    <x v="0"/>
    <x v="0"/>
    <x v="0"/>
    <x v="1"/>
    <x v="13"/>
    <x v="12"/>
    <n v="70687"/>
    <n v="70687"/>
  </r>
  <r>
    <x v="1885"/>
    <x v="1716"/>
    <x v="0"/>
    <x v="1"/>
    <x v="1"/>
    <x v="1"/>
    <x v="13"/>
    <x v="12"/>
    <n v="44372"/>
    <n v="44372"/>
  </r>
  <r>
    <x v="1886"/>
    <x v="1717"/>
    <x v="0"/>
    <x v="0"/>
    <x v="0"/>
    <x v="1"/>
    <x v="13"/>
    <x v="12"/>
    <n v="98489"/>
    <n v="98489"/>
  </r>
  <r>
    <x v="1887"/>
    <x v="1154"/>
    <x v="0"/>
    <x v="0"/>
    <x v="0"/>
    <x v="0"/>
    <x v="13"/>
    <x v="12"/>
    <n v="16566"/>
    <n v="16566"/>
  </r>
  <r>
    <x v="1888"/>
    <x v="1718"/>
    <x v="1"/>
    <x v="1"/>
    <x v="1"/>
    <x v="0"/>
    <x v="13"/>
    <x v="12"/>
    <n v="59181"/>
    <n v="59181"/>
  </r>
  <r>
    <x v="1889"/>
    <x v="1154"/>
    <x v="0"/>
    <x v="1"/>
    <x v="1"/>
    <x v="0"/>
    <x v="13"/>
    <x v="12"/>
    <n v="20943"/>
    <n v="20943"/>
  </r>
  <r>
    <x v="1890"/>
    <x v="1718"/>
    <x v="0"/>
    <x v="1"/>
    <x v="1"/>
    <x v="0"/>
    <x v="13"/>
    <x v="12"/>
    <n v="10941"/>
    <n v="10941"/>
  </r>
  <r>
    <x v="1891"/>
    <x v="1719"/>
    <x v="0"/>
    <x v="1"/>
    <x v="1"/>
    <x v="0"/>
    <x v="13"/>
    <x v="12"/>
    <n v="19177"/>
    <n v="19177"/>
  </r>
  <r>
    <x v="1892"/>
    <x v="1282"/>
    <x v="1"/>
    <x v="1"/>
    <x v="1"/>
    <x v="1"/>
    <x v="13"/>
    <x v="12"/>
    <n v="60167"/>
    <n v="60167"/>
  </r>
  <r>
    <x v="1893"/>
    <x v="1720"/>
    <x v="0"/>
    <x v="1"/>
    <x v="1"/>
    <x v="1"/>
    <x v="9"/>
    <x v="8"/>
    <n v="76319"/>
    <n v="76319"/>
  </r>
  <r>
    <x v="1894"/>
    <x v="1721"/>
    <x v="1"/>
    <x v="3"/>
    <x v="2"/>
    <x v="1"/>
    <x v="9"/>
    <x v="8"/>
    <n v="50296"/>
    <n v="50296"/>
  </r>
  <r>
    <x v="1895"/>
    <x v="1722"/>
    <x v="0"/>
    <x v="1"/>
    <x v="1"/>
    <x v="1"/>
    <x v="9"/>
    <x v="8"/>
    <n v="35261"/>
    <n v="35261"/>
  </r>
  <r>
    <x v="1896"/>
    <x v="1723"/>
    <x v="0"/>
    <x v="1"/>
    <x v="1"/>
    <x v="7"/>
    <x v="13"/>
    <x v="12"/>
    <n v="94930"/>
    <n v="94930"/>
  </r>
  <r>
    <x v="1897"/>
    <x v="1330"/>
    <x v="0"/>
    <x v="0"/>
    <x v="0"/>
    <x v="1"/>
    <x v="7"/>
    <x v="6"/>
    <n v="50347"/>
    <n v="50347"/>
  </r>
  <r>
    <x v="1898"/>
    <x v="1330"/>
    <x v="1"/>
    <x v="1"/>
    <x v="1"/>
    <x v="1"/>
    <x v="7"/>
    <x v="6"/>
    <n v="35008"/>
    <n v="35008"/>
  </r>
  <r>
    <x v="1899"/>
    <x v="1724"/>
    <x v="0"/>
    <x v="0"/>
    <x v="0"/>
    <x v="1"/>
    <x v="7"/>
    <x v="6"/>
    <n v="60136"/>
    <n v="60136"/>
  </r>
  <r>
    <x v="1900"/>
    <x v="1725"/>
    <x v="0"/>
    <x v="0"/>
    <x v="0"/>
    <x v="6"/>
    <x v="0"/>
    <x v="0"/>
    <n v="36542"/>
    <n v="36542"/>
  </r>
  <r>
    <x v="1901"/>
    <x v="1726"/>
    <x v="1"/>
    <x v="0"/>
    <x v="0"/>
    <x v="6"/>
    <x v="0"/>
    <x v="0"/>
    <n v="13319"/>
    <n v="13319"/>
  </r>
  <r>
    <x v="1902"/>
    <x v="1727"/>
    <x v="0"/>
    <x v="1"/>
    <x v="1"/>
    <x v="6"/>
    <x v="0"/>
    <x v="0"/>
    <n v="87716"/>
    <n v="87716"/>
  </r>
  <r>
    <x v="1903"/>
    <x v="1728"/>
    <x v="0"/>
    <x v="1"/>
    <x v="1"/>
    <x v="6"/>
    <x v="0"/>
    <x v="0"/>
    <n v="29782"/>
    <n v="29782"/>
  </r>
  <r>
    <x v="1904"/>
    <x v="1729"/>
    <x v="0"/>
    <x v="0"/>
    <x v="0"/>
    <x v="6"/>
    <x v="0"/>
    <x v="0"/>
    <n v="73109"/>
    <n v="73109"/>
  </r>
  <r>
    <x v="1905"/>
    <x v="1730"/>
    <x v="1"/>
    <x v="0"/>
    <x v="0"/>
    <x v="6"/>
    <x v="0"/>
    <x v="0"/>
    <n v="93669"/>
    <n v="93669"/>
  </r>
  <r>
    <x v="1906"/>
    <x v="1731"/>
    <x v="1"/>
    <x v="1"/>
    <x v="1"/>
    <x v="6"/>
    <x v="0"/>
    <x v="0"/>
    <n v="3905"/>
    <n v="3905"/>
  </r>
  <r>
    <x v="1907"/>
    <x v="1732"/>
    <x v="0"/>
    <x v="1"/>
    <x v="1"/>
    <x v="6"/>
    <x v="0"/>
    <x v="0"/>
    <n v="81750"/>
    <n v="81750"/>
  </r>
  <r>
    <x v="1908"/>
    <x v="1733"/>
    <x v="0"/>
    <x v="1"/>
    <x v="1"/>
    <x v="6"/>
    <x v="0"/>
    <x v="0"/>
    <n v="24987"/>
    <n v="24987"/>
  </r>
  <r>
    <x v="1909"/>
    <x v="1734"/>
    <x v="1"/>
    <x v="1"/>
    <x v="1"/>
    <x v="1"/>
    <x v="6"/>
    <x v="5"/>
    <n v="86279"/>
    <n v="86279"/>
  </r>
  <r>
    <x v="1910"/>
    <x v="1735"/>
    <x v="1"/>
    <x v="0"/>
    <x v="0"/>
    <x v="1"/>
    <x v="1"/>
    <x v="1"/>
    <n v="30254"/>
    <n v="30254"/>
  </r>
  <r>
    <x v="1911"/>
    <x v="1736"/>
    <x v="1"/>
    <x v="0"/>
    <x v="0"/>
    <x v="0"/>
    <x v="12"/>
    <x v="11"/>
    <n v="47856"/>
    <n v="47856"/>
  </r>
  <r>
    <x v="1912"/>
    <x v="1737"/>
    <x v="1"/>
    <x v="0"/>
    <x v="0"/>
    <x v="0"/>
    <x v="12"/>
    <x v="11"/>
    <n v="78143"/>
    <n v="78143"/>
  </r>
  <r>
    <x v="1913"/>
    <x v="1738"/>
    <x v="1"/>
    <x v="0"/>
    <x v="0"/>
    <x v="0"/>
    <x v="13"/>
    <x v="12"/>
    <n v="60327"/>
    <n v="60327"/>
  </r>
  <r>
    <x v="1914"/>
    <x v="1739"/>
    <x v="1"/>
    <x v="1"/>
    <x v="1"/>
    <x v="0"/>
    <x v="13"/>
    <x v="12"/>
    <n v="23025"/>
    <n v="23025"/>
  </r>
  <r>
    <x v="1915"/>
    <x v="1740"/>
    <x v="1"/>
    <x v="0"/>
    <x v="0"/>
    <x v="0"/>
    <x v="13"/>
    <x v="12"/>
    <n v="85066"/>
    <n v="85066"/>
  </r>
  <r>
    <x v="1916"/>
    <x v="1738"/>
    <x v="0"/>
    <x v="3"/>
    <x v="2"/>
    <x v="0"/>
    <x v="13"/>
    <x v="12"/>
    <n v="15621"/>
    <n v="15621"/>
  </r>
  <r>
    <x v="1917"/>
    <x v="1741"/>
    <x v="1"/>
    <x v="1"/>
    <x v="1"/>
    <x v="0"/>
    <x v="13"/>
    <x v="12"/>
    <n v="18283"/>
    <n v="18283"/>
  </r>
  <r>
    <x v="1918"/>
    <x v="1742"/>
    <x v="1"/>
    <x v="0"/>
    <x v="0"/>
    <x v="0"/>
    <x v="8"/>
    <x v="7"/>
    <n v="31891"/>
    <n v="31891"/>
  </r>
  <r>
    <x v="1919"/>
    <x v="1742"/>
    <x v="0"/>
    <x v="0"/>
    <x v="0"/>
    <x v="0"/>
    <x v="8"/>
    <x v="7"/>
    <n v="69583"/>
    <n v="69583"/>
  </r>
  <r>
    <x v="1920"/>
    <x v="1743"/>
    <x v="0"/>
    <x v="1"/>
    <x v="1"/>
    <x v="0"/>
    <x v="8"/>
    <x v="7"/>
    <n v="42100"/>
    <n v="42100"/>
  </r>
  <r>
    <x v="1921"/>
    <x v="1743"/>
    <x v="0"/>
    <x v="0"/>
    <x v="0"/>
    <x v="0"/>
    <x v="8"/>
    <x v="7"/>
    <n v="4781"/>
    <n v="4781"/>
  </r>
  <r>
    <x v="1922"/>
    <x v="1744"/>
    <x v="0"/>
    <x v="1"/>
    <x v="1"/>
    <x v="0"/>
    <x v="8"/>
    <x v="7"/>
    <n v="90471"/>
    <n v="90471"/>
  </r>
  <r>
    <x v="1923"/>
    <x v="1745"/>
    <x v="0"/>
    <x v="0"/>
    <x v="0"/>
    <x v="0"/>
    <x v="8"/>
    <x v="7"/>
    <n v="17952"/>
    <n v="17952"/>
  </r>
  <r>
    <x v="1924"/>
    <x v="1746"/>
    <x v="0"/>
    <x v="1"/>
    <x v="1"/>
    <x v="1"/>
    <x v="12"/>
    <x v="11"/>
    <n v="17835"/>
    <n v="17835"/>
  </r>
  <r>
    <x v="1925"/>
    <x v="1747"/>
    <x v="0"/>
    <x v="0"/>
    <x v="0"/>
    <x v="1"/>
    <x v="12"/>
    <x v="11"/>
    <n v="25771"/>
    <n v="25771"/>
  </r>
  <r>
    <x v="1926"/>
    <x v="1748"/>
    <x v="1"/>
    <x v="1"/>
    <x v="1"/>
    <x v="1"/>
    <x v="12"/>
    <x v="11"/>
    <n v="41470"/>
    <n v="41470"/>
  </r>
  <r>
    <x v="1927"/>
    <x v="1748"/>
    <x v="0"/>
    <x v="0"/>
    <x v="0"/>
    <x v="1"/>
    <x v="12"/>
    <x v="11"/>
    <n v="43960"/>
    <n v="43960"/>
  </r>
  <r>
    <x v="1928"/>
    <x v="1749"/>
    <x v="1"/>
    <x v="0"/>
    <x v="0"/>
    <x v="1"/>
    <x v="12"/>
    <x v="11"/>
    <n v="89851"/>
    <n v="89851"/>
  </r>
  <r>
    <x v="1929"/>
    <x v="1750"/>
    <x v="1"/>
    <x v="1"/>
    <x v="1"/>
    <x v="1"/>
    <x v="12"/>
    <x v="11"/>
    <n v="97293"/>
    <n v="97293"/>
  </r>
  <r>
    <x v="1930"/>
    <x v="1751"/>
    <x v="1"/>
    <x v="0"/>
    <x v="0"/>
    <x v="1"/>
    <x v="12"/>
    <x v="11"/>
    <n v="52117"/>
    <n v="52117"/>
  </r>
  <r>
    <x v="1931"/>
    <x v="1752"/>
    <x v="1"/>
    <x v="0"/>
    <x v="0"/>
    <x v="1"/>
    <x v="12"/>
    <x v="11"/>
    <n v="78249"/>
    <n v="78249"/>
  </r>
  <r>
    <x v="1932"/>
    <x v="1753"/>
    <x v="0"/>
    <x v="0"/>
    <x v="0"/>
    <x v="1"/>
    <x v="12"/>
    <x v="11"/>
    <n v="98419"/>
    <n v="98419"/>
  </r>
  <r>
    <x v="1933"/>
    <x v="1754"/>
    <x v="0"/>
    <x v="0"/>
    <x v="0"/>
    <x v="1"/>
    <x v="6"/>
    <x v="5"/>
    <n v="8371"/>
    <n v="8371"/>
  </r>
  <r>
    <x v="1934"/>
    <x v="1755"/>
    <x v="0"/>
    <x v="1"/>
    <x v="1"/>
    <x v="1"/>
    <x v="6"/>
    <x v="5"/>
    <n v="94522"/>
    <n v="94522"/>
  </r>
  <r>
    <x v="1935"/>
    <x v="1756"/>
    <x v="1"/>
    <x v="1"/>
    <x v="1"/>
    <x v="1"/>
    <x v="6"/>
    <x v="5"/>
    <n v="95326"/>
    <n v="95326"/>
  </r>
  <r>
    <x v="1936"/>
    <x v="1756"/>
    <x v="1"/>
    <x v="0"/>
    <x v="0"/>
    <x v="1"/>
    <x v="6"/>
    <x v="5"/>
    <n v="28187"/>
    <n v="28187"/>
  </r>
  <r>
    <x v="1937"/>
    <x v="359"/>
    <x v="1"/>
    <x v="0"/>
    <x v="0"/>
    <x v="1"/>
    <x v="6"/>
    <x v="5"/>
    <n v="95053"/>
    <n v="95053"/>
  </r>
  <r>
    <x v="1938"/>
    <x v="1757"/>
    <x v="0"/>
    <x v="1"/>
    <x v="1"/>
    <x v="1"/>
    <x v="6"/>
    <x v="5"/>
    <n v="68430"/>
    <n v="68430"/>
  </r>
  <r>
    <x v="1939"/>
    <x v="1758"/>
    <x v="1"/>
    <x v="1"/>
    <x v="1"/>
    <x v="1"/>
    <x v="6"/>
    <x v="5"/>
    <n v="36110"/>
    <n v="36110"/>
  </r>
  <r>
    <x v="1940"/>
    <x v="1758"/>
    <x v="0"/>
    <x v="0"/>
    <x v="0"/>
    <x v="1"/>
    <x v="6"/>
    <x v="5"/>
    <n v="97062"/>
    <n v="97062"/>
  </r>
  <r>
    <x v="1941"/>
    <x v="1759"/>
    <x v="0"/>
    <x v="0"/>
    <x v="0"/>
    <x v="1"/>
    <x v="6"/>
    <x v="5"/>
    <n v="60035"/>
    <n v="60035"/>
  </r>
  <r>
    <x v="1942"/>
    <x v="1760"/>
    <x v="0"/>
    <x v="0"/>
    <x v="0"/>
    <x v="1"/>
    <x v="6"/>
    <x v="5"/>
    <n v="49458"/>
    <n v="49458"/>
  </r>
  <r>
    <x v="1943"/>
    <x v="1266"/>
    <x v="1"/>
    <x v="1"/>
    <x v="1"/>
    <x v="1"/>
    <x v="6"/>
    <x v="5"/>
    <n v="89800"/>
    <n v="89800"/>
  </r>
  <r>
    <x v="1944"/>
    <x v="1761"/>
    <x v="0"/>
    <x v="0"/>
    <x v="0"/>
    <x v="1"/>
    <x v="6"/>
    <x v="5"/>
    <n v="59295"/>
    <n v="59295"/>
  </r>
  <r>
    <x v="1945"/>
    <x v="1762"/>
    <x v="1"/>
    <x v="0"/>
    <x v="0"/>
    <x v="1"/>
    <x v="6"/>
    <x v="5"/>
    <n v="49659"/>
    <n v="49659"/>
  </r>
  <r>
    <x v="1946"/>
    <x v="1763"/>
    <x v="0"/>
    <x v="1"/>
    <x v="1"/>
    <x v="1"/>
    <x v="6"/>
    <x v="5"/>
    <n v="38479"/>
    <n v="38479"/>
  </r>
  <r>
    <x v="1947"/>
    <x v="1764"/>
    <x v="0"/>
    <x v="0"/>
    <x v="0"/>
    <x v="0"/>
    <x v="13"/>
    <x v="12"/>
    <n v="74456"/>
    <n v="74456"/>
  </r>
  <r>
    <x v="1948"/>
    <x v="1765"/>
    <x v="0"/>
    <x v="0"/>
    <x v="0"/>
    <x v="0"/>
    <x v="12"/>
    <x v="11"/>
    <n v="72334"/>
    <n v="72334"/>
  </r>
  <r>
    <x v="1949"/>
    <x v="1766"/>
    <x v="1"/>
    <x v="1"/>
    <x v="1"/>
    <x v="0"/>
    <x v="0"/>
    <x v="0"/>
    <n v="78027"/>
    <n v="78027"/>
  </r>
  <r>
    <x v="1950"/>
    <x v="1767"/>
    <x v="0"/>
    <x v="0"/>
    <x v="0"/>
    <x v="0"/>
    <x v="0"/>
    <x v="0"/>
    <n v="73762"/>
    <n v="73762"/>
  </r>
  <r>
    <x v="1951"/>
    <x v="1768"/>
    <x v="1"/>
    <x v="0"/>
    <x v="0"/>
    <x v="0"/>
    <x v="0"/>
    <x v="0"/>
    <n v="63544"/>
    <n v="63544"/>
  </r>
  <r>
    <x v="1952"/>
    <x v="1769"/>
    <x v="0"/>
    <x v="1"/>
    <x v="1"/>
    <x v="0"/>
    <x v="0"/>
    <x v="0"/>
    <n v="4129"/>
    <n v="4129"/>
  </r>
  <r>
    <x v="1953"/>
    <x v="1340"/>
    <x v="1"/>
    <x v="0"/>
    <x v="0"/>
    <x v="0"/>
    <x v="0"/>
    <x v="0"/>
    <n v="21586"/>
    <n v="21586"/>
  </r>
  <r>
    <x v="1954"/>
    <x v="824"/>
    <x v="0"/>
    <x v="1"/>
    <x v="1"/>
    <x v="0"/>
    <x v="0"/>
    <x v="0"/>
    <n v="38500"/>
    <n v="38500"/>
  </r>
  <r>
    <x v="1955"/>
    <x v="1770"/>
    <x v="1"/>
    <x v="1"/>
    <x v="1"/>
    <x v="0"/>
    <x v="0"/>
    <x v="0"/>
    <n v="67779"/>
    <n v="67779"/>
  </r>
  <r>
    <x v="1956"/>
    <x v="1678"/>
    <x v="1"/>
    <x v="0"/>
    <x v="0"/>
    <x v="1"/>
    <x v="13"/>
    <x v="12"/>
    <n v="53256"/>
    <n v="53256"/>
  </r>
  <r>
    <x v="1957"/>
    <x v="1678"/>
    <x v="1"/>
    <x v="0"/>
    <x v="0"/>
    <x v="1"/>
    <x v="13"/>
    <x v="12"/>
    <n v="2128"/>
    <n v="2128"/>
  </r>
  <r>
    <x v="1958"/>
    <x v="1771"/>
    <x v="0"/>
    <x v="0"/>
    <x v="0"/>
    <x v="1"/>
    <x v="12"/>
    <x v="11"/>
    <n v="11134"/>
    <n v="11134"/>
  </r>
  <r>
    <x v="1959"/>
    <x v="1772"/>
    <x v="0"/>
    <x v="0"/>
    <x v="0"/>
    <x v="1"/>
    <x v="13"/>
    <x v="12"/>
    <n v="98965"/>
    <n v="98965"/>
  </r>
  <r>
    <x v="1960"/>
    <x v="1773"/>
    <x v="1"/>
    <x v="0"/>
    <x v="0"/>
    <x v="2"/>
    <x v="1"/>
    <x v="1"/>
    <n v="16546"/>
    <n v="16546"/>
  </r>
  <r>
    <x v="1961"/>
    <x v="1774"/>
    <x v="0"/>
    <x v="1"/>
    <x v="1"/>
    <x v="2"/>
    <x v="1"/>
    <x v="1"/>
    <n v="26053"/>
    <n v="26053"/>
  </r>
  <r>
    <x v="1962"/>
    <x v="1775"/>
    <x v="0"/>
    <x v="1"/>
    <x v="1"/>
    <x v="7"/>
    <x v="12"/>
    <x v="11"/>
    <n v="83818"/>
    <n v="83818"/>
  </r>
  <r>
    <x v="1963"/>
    <x v="1776"/>
    <x v="0"/>
    <x v="1"/>
    <x v="1"/>
    <x v="7"/>
    <x v="12"/>
    <x v="11"/>
    <n v="20666"/>
    <n v="20666"/>
  </r>
  <r>
    <x v="1964"/>
    <x v="1777"/>
    <x v="0"/>
    <x v="0"/>
    <x v="0"/>
    <x v="5"/>
    <x v="7"/>
    <x v="6"/>
    <n v="43505"/>
    <n v="43505"/>
  </r>
  <r>
    <x v="1965"/>
    <x v="1778"/>
    <x v="0"/>
    <x v="0"/>
    <x v="0"/>
    <x v="1"/>
    <x v="7"/>
    <x v="6"/>
    <n v="11394"/>
    <n v="11394"/>
  </r>
  <r>
    <x v="1966"/>
    <x v="1779"/>
    <x v="0"/>
    <x v="0"/>
    <x v="0"/>
    <x v="0"/>
    <x v="13"/>
    <x v="12"/>
    <n v="33648"/>
    <n v="33648"/>
  </r>
  <r>
    <x v="1967"/>
    <x v="1780"/>
    <x v="0"/>
    <x v="0"/>
    <x v="0"/>
    <x v="0"/>
    <x v="13"/>
    <x v="12"/>
    <n v="36859"/>
    <n v="36859"/>
  </r>
  <r>
    <x v="1968"/>
    <x v="1780"/>
    <x v="1"/>
    <x v="1"/>
    <x v="1"/>
    <x v="0"/>
    <x v="13"/>
    <x v="12"/>
    <n v="28612"/>
    <n v="28612"/>
  </r>
  <r>
    <x v="1969"/>
    <x v="1781"/>
    <x v="0"/>
    <x v="0"/>
    <x v="0"/>
    <x v="0"/>
    <x v="13"/>
    <x v="12"/>
    <n v="32576"/>
    <n v="32576"/>
  </r>
  <r>
    <x v="1970"/>
    <x v="1782"/>
    <x v="1"/>
    <x v="0"/>
    <x v="0"/>
    <x v="0"/>
    <x v="13"/>
    <x v="12"/>
    <n v="6473"/>
    <n v="6473"/>
  </r>
  <r>
    <x v="1971"/>
    <x v="1783"/>
    <x v="1"/>
    <x v="1"/>
    <x v="1"/>
    <x v="0"/>
    <x v="13"/>
    <x v="12"/>
    <n v="41513"/>
    <n v="41513"/>
  </r>
  <r>
    <x v="1972"/>
    <x v="1784"/>
    <x v="1"/>
    <x v="0"/>
    <x v="0"/>
    <x v="0"/>
    <x v="13"/>
    <x v="12"/>
    <n v="6720"/>
    <n v="6720"/>
  </r>
  <r>
    <x v="1973"/>
    <x v="1785"/>
    <x v="0"/>
    <x v="0"/>
    <x v="0"/>
    <x v="0"/>
    <x v="13"/>
    <x v="12"/>
    <n v="21413"/>
    <n v="21413"/>
  </r>
  <r>
    <x v="1974"/>
    <x v="1786"/>
    <x v="0"/>
    <x v="1"/>
    <x v="1"/>
    <x v="3"/>
    <x v="1"/>
    <x v="1"/>
    <n v="27289"/>
    <n v="27289"/>
  </r>
  <r>
    <x v="1975"/>
    <x v="1786"/>
    <x v="1"/>
    <x v="1"/>
    <x v="1"/>
    <x v="3"/>
    <x v="1"/>
    <x v="1"/>
    <n v="43088"/>
    <n v="43088"/>
  </r>
  <r>
    <x v="1976"/>
    <x v="1518"/>
    <x v="1"/>
    <x v="1"/>
    <x v="1"/>
    <x v="3"/>
    <x v="1"/>
    <x v="1"/>
    <n v="17504"/>
    <n v="17504"/>
  </r>
  <r>
    <x v="1977"/>
    <x v="1181"/>
    <x v="1"/>
    <x v="0"/>
    <x v="0"/>
    <x v="1"/>
    <x v="13"/>
    <x v="12"/>
    <n v="8199"/>
    <n v="8199"/>
  </r>
  <r>
    <x v="1978"/>
    <x v="1787"/>
    <x v="0"/>
    <x v="3"/>
    <x v="2"/>
    <x v="1"/>
    <x v="13"/>
    <x v="12"/>
    <n v="25246"/>
    <n v="25246"/>
  </r>
  <r>
    <x v="1979"/>
    <x v="1788"/>
    <x v="0"/>
    <x v="0"/>
    <x v="0"/>
    <x v="1"/>
    <x v="13"/>
    <x v="12"/>
    <n v="88721"/>
    <n v="88721"/>
  </r>
  <r>
    <x v="1980"/>
    <x v="1789"/>
    <x v="0"/>
    <x v="0"/>
    <x v="0"/>
    <x v="1"/>
    <x v="13"/>
    <x v="12"/>
    <n v="72843"/>
    <n v="72843"/>
  </r>
  <r>
    <x v="1981"/>
    <x v="1790"/>
    <x v="0"/>
    <x v="0"/>
    <x v="0"/>
    <x v="1"/>
    <x v="13"/>
    <x v="12"/>
    <n v="20087"/>
    <n v="20087"/>
  </r>
  <r>
    <x v="1982"/>
    <x v="1791"/>
    <x v="0"/>
    <x v="0"/>
    <x v="0"/>
    <x v="1"/>
    <x v="13"/>
    <x v="12"/>
    <n v="99091"/>
    <n v="99091"/>
  </r>
  <r>
    <x v="1983"/>
    <x v="1792"/>
    <x v="0"/>
    <x v="0"/>
    <x v="0"/>
    <x v="1"/>
    <x v="13"/>
    <x v="12"/>
    <n v="27670"/>
    <n v="27670"/>
  </r>
  <r>
    <x v="1984"/>
    <x v="1793"/>
    <x v="0"/>
    <x v="1"/>
    <x v="1"/>
    <x v="1"/>
    <x v="13"/>
    <x v="12"/>
    <n v="19367"/>
    <n v="19367"/>
  </r>
  <r>
    <x v="1985"/>
    <x v="1335"/>
    <x v="0"/>
    <x v="0"/>
    <x v="0"/>
    <x v="1"/>
    <x v="4"/>
    <x v="3"/>
    <n v="79920"/>
    <n v="79920"/>
  </r>
  <r>
    <x v="1986"/>
    <x v="977"/>
    <x v="1"/>
    <x v="0"/>
    <x v="0"/>
    <x v="0"/>
    <x v="4"/>
    <x v="3"/>
    <n v="30938"/>
    <n v="30938"/>
  </r>
  <r>
    <x v="1987"/>
    <x v="1794"/>
    <x v="0"/>
    <x v="0"/>
    <x v="0"/>
    <x v="0"/>
    <x v="4"/>
    <x v="3"/>
    <n v="99596"/>
    <n v="99596"/>
  </r>
  <r>
    <x v="1988"/>
    <x v="1795"/>
    <x v="1"/>
    <x v="0"/>
    <x v="0"/>
    <x v="0"/>
    <x v="4"/>
    <x v="3"/>
    <n v="37443"/>
    <n v="37443"/>
  </r>
  <r>
    <x v="1989"/>
    <x v="1796"/>
    <x v="0"/>
    <x v="0"/>
    <x v="0"/>
    <x v="0"/>
    <x v="4"/>
    <x v="3"/>
    <n v="52037"/>
    <n v="52037"/>
  </r>
  <r>
    <x v="1990"/>
    <x v="1797"/>
    <x v="0"/>
    <x v="0"/>
    <x v="0"/>
    <x v="0"/>
    <x v="4"/>
    <x v="3"/>
    <n v="21371"/>
    <n v="21371"/>
  </r>
  <r>
    <x v="1991"/>
    <x v="1798"/>
    <x v="0"/>
    <x v="1"/>
    <x v="1"/>
    <x v="0"/>
    <x v="4"/>
    <x v="3"/>
    <n v="25586"/>
    <n v="25586"/>
  </r>
  <r>
    <x v="1992"/>
    <x v="1799"/>
    <x v="1"/>
    <x v="0"/>
    <x v="0"/>
    <x v="0"/>
    <x v="1"/>
    <x v="1"/>
    <n v="19783"/>
    <n v="19783"/>
  </r>
  <r>
    <x v="1993"/>
    <x v="1800"/>
    <x v="1"/>
    <x v="1"/>
    <x v="1"/>
    <x v="1"/>
    <x v="4"/>
    <x v="3"/>
    <n v="24709"/>
    <n v="24709"/>
  </r>
  <r>
    <x v="1994"/>
    <x v="1801"/>
    <x v="1"/>
    <x v="0"/>
    <x v="0"/>
    <x v="1"/>
    <x v="4"/>
    <x v="3"/>
    <n v="99619"/>
    <n v="99619"/>
  </r>
  <r>
    <x v="1995"/>
    <x v="1456"/>
    <x v="1"/>
    <x v="0"/>
    <x v="0"/>
    <x v="1"/>
    <x v="13"/>
    <x v="12"/>
    <n v="44815"/>
    <n v="44815"/>
  </r>
  <r>
    <x v="1996"/>
    <x v="1802"/>
    <x v="1"/>
    <x v="1"/>
    <x v="1"/>
    <x v="1"/>
    <x v="13"/>
    <x v="12"/>
    <n v="43792"/>
    <n v="43792"/>
  </r>
  <r>
    <x v="1997"/>
    <x v="920"/>
    <x v="0"/>
    <x v="1"/>
    <x v="1"/>
    <x v="1"/>
    <x v="13"/>
    <x v="12"/>
    <n v="26150"/>
    <n v="26150"/>
  </r>
  <r>
    <x v="1998"/>
    <x v="920"/>
    <x v="1"/>
    <x v="0"/>
    <x v="0"/>
    <x v="1"/>
    <x v="13"/>
    <x v="12"/>
    <n v="56250"/>
    <n v="56250"/>
  </r>
  <r>
    <x v="1999"/>
    <x v="1803"/>
    <x v="0"/>
    <x v="0"/>
    <x v="0"/>
    <x v="1"/>
    <x v="13"/>
    <x v="12"/>
    <n v="95834"/>
    <n v="95834"/>
  </r>
  <r>
    <x v="2000"/>
    <x v="1804"/>
    <x v="0"/>
    <x v="1"/>
    <x v="1"/>
    <x v="1"/>
    <x v="13"/>
    <x v="12"/>
    <n v="10982"/>
    <n v="10982"/>
  </r>
  <r>
    <x v="2001"/>
    <x v="1805"/>
    <x v="0"/>
    <x v="0"/>
    <x v="0"/>
    <x v="1"/>
    <x v="13"/>
    <x v="12"/>
    <n v="27403"/>
    <n v="27403"/>
  </r>
  <r>
    <x v="2002"/>
    <x v="1805"/>
    <x v="0"/>
    <x v="0"/>
    <x v="0"/>
    <x v="4"/>
    <x v="7"/>
    <x v="6"/>
    <n v="84905"/>
    <n v="84905"/>
  </r>
  <r>
    <x v="2003"/>
    <x v="1806"/>
    <x v="0"/>
    <x v="0"/>
    <x v="0"/>
    <x v="4"/>
    <x v="12"/>
    <x v="11"/>
    <n v="1817"/>
    <n v="1817"/>
  </r>
  <r>
    <x v="2004"/>
    <x v="1807"/>
    <x v="1"/>
    <x v="0"/>
    <x v="0"/>
    <x v="4"/>
    <x v="6"/>
    <x v="5"/>
    <n v="14871"/>
    <n v="14871"/>
  </r>
  <r>
    <x v="2005"/>
    <x v="1808"/>
    <x v="1"/>
    <x v="1"/>
    <x v="1"/>
    <x v="4"/>
    <x v="6"/>
    <x v="5"/>
    <n v="83828"/>
    <n v="83828"/>
  </r>
  <r>
    <x v="2006"/>
    <x v="1809"/>
    <x v="0"/>
    <x v="0"/>
    <x v="0"/>
    <x v="4"/>
    <x v="12"/>
    <x v="11"/>
    <n v="95400"/>
    <n v="95400"/>
  </r>
  <r>
    <x v="2007"/>
    <x v="1810"/>
    <x v="0"/>
    <x v="3"/>
    <x v="2"/>
    <x v="1"/>
    <x v="0"/>
    <x v="0"/>
    <n v="98670"/>
    <n v="98670"/>
  </r>
  <r>
    <x v="2008"/>
    <x v="1811"/>
    <x v="0"/>
    <x v="0"/>
    <x v="0"/>
    <x v="1"/>
    <x v="0"/>
    <x v="0"/>
    <n v="10730"/>
    <n v="10730"/>
  </r>
  <r>
    <x v="2009"/>
    <x v="1812"/>
    <x v="1"/>
    <x v="1"/>
    <x v="1"/>
    <x v="1"/>
    <x v="0"/>
    <x v="0"/>
    <n v="31185"/>
    <n v="31185"/>
  </r>
  <r>
    <x v="2010"/>
    <x v="630"/>
    <x v="1"/>
    <x v="1"/>
    <x v="1"/>
    <x v="1"/>
    <x v="0"/>
    <x v="0"/>
    <n v="30750"/>
    <n v="30750"/>
  </r>
  <r>
    <x v="2011"/>
    <x v="1813"/>
    <x v="0"/>
    <x v="1"/>
    <x v="1"/>
    <x v="1"/>
    <x v="0"/>
    <x v="0"/>
    <n v="57130"/>
    <n v="57130"/>
  </r>
  <r>
    <x v="2012"/>
    <x v="1814"/>
    <x v="0"/>
    <x v="1"/>
    <x v="1"/>
    <x v="1"/>
    <x v="0"/>
    <x v="0"/>
    <n v="17249"/>
    <n v="17249"/>
  </r>
  <r>
    <x v="2013"/>
    <x v="1814"/>
    <x v="0"/>
    <x v="0"/>
    <x v="0"/>
    <x v="1"/>
    <x v="0"/>
    <x v="0"/>
    <n v="80966"/>
    <n v="80966"/>
  </r>
  <r>
    <x v="2014"/>
    <x v="1815"/>
    <x v="1"/>
    <x v="0"/>
    <x v="0"/>
    <x v="1"/>
    <x v="0"/>
    <x v="0"/>
    <n v="8032"/>
    <n v="8032"/>
  </r>
  <r>
    <x v="2015"/>
    <x v="1816"/>
    <x v="1"/>
    <x v="3"/>
    <x v="2"/>
    <x v="1"/>
    <x v="0"/>
    <x v="0"/>
    <n v="19751"/>
    <n v="19751"/>
  </r>
  <r>
    <x v="2016"/>
    <x v="1817"/>
    <x v="1"/>
    <x v="1"/>
    <x v="1"/>
    <x v="1"/>
    <x v="0"/>
    <x v="0"/>
    <n v="46403"/>
    <n v="46403"/>
  </r>
  <r>
    <x v="2017"/>
    <x v="1818"/>
    <x v="0"/>
    <x v="1"/>
    <x v="1"/>
    <x v="1"/>
    <x v="0"/>
    <x v="0"/>
    <n v="30875"/>
    <n v="30875"/>
  </r>
  <r>
    <x v="2018"/>
    <x v="1819"/>
    <x v="0"/>
    <x v="0"/>
    <x v="0"/>
    <x v="1"/>
    <x v="0"/>
    <x v="0"/>
    <n v="58330"/>
    <n v="58330"/>
  </r>
  <r>
    <x v="2019"/>
    <x v="1820"/>
    <x v="1"/>
    <x v="1"/>
    <x v="1"/>
    <x v="1"/>
    <x v="0"/>
    <x v="0"/>
    <n v="40124"/>
    <n v="40124"/>
  </r>
  <r>
    <x v="2020"/>
    <x v="1378"/>
    <x v="0"/>
    <x v="1"/>
    <x v="1"/>
    <x v="1"/>
    <x v="0"/>
    <x v="0"/>
    <n v="89900"/>
    <n v="89900"/>
  </r>
  <r>
    <x v="2021"/>
    <x v="1821"/>
    <x v="0"/>
    <x v="1"/>
    <x v="1"/>
    <x v="0"/>
    <x v="9"/>
    <x v="8"/>
    <n v="92168"/>
    <n v="92168"/>
  </r>
  <r>
    <x v="2022"/>
    <x v="1822"/>
    <x v="1"/>
    <x v="0"/>
    <x v="0"/>
    <x v="0"/>
    <x v="9"/>
    <x v="8"/>
    <n v="37952"/>
    <n v="37952"/>
  </r>
  <r>
    <x v="2023"/>
    <x v="1373"/>
    <x v="0"/>
    <x v="1"/>
    <x v="1"/>
    <x v="0"/>
    <x v="9"/>
    <x v="8"/>
    <n v="29874"/>
    <n v="29874"/>
  </r>
  <r>
    <x v="2024"/>
    <x v="1823"/>
    <x v="1"/>
    <x v="0"/>
    <x v="0"/>
    <x v="4"/>
    <x v="7"/>
    <x v="6"/>
    <n v="16961"/>
    <n v="16961"/>
  </r>
  <r>
    <x v="2025"/>
    <x v="1824"/>
    <x v="0"/>
    <x v="0"/>
    <x v="0"/>
    <x v="4"/>
    <x v="7"/>
    <x v="6"/>
    <n v="28017"/>
    <n v="28017"/>
  </r>
  <r>
    <x v="2026"/>
    <x v="1493"/>
    <x v="1"/>
    <x v="1"/>
    <x v="1"/>
    <x v="0"/>
    <x v="7"/>
    <x v="6"/>
    <n v="71419"/>
    <n v="71419"/>
  </r>
  <r>
    <x v="2027"/>
    <x v="1825"/>
    <x v="1"/>
    <x v="0"/>
    <x v="0"/>
    <x v="0"/>
    <x v="7"/>
    <x v="6"/>
    <n v="78216"/>
    <n v="78216"/>
  </r>
  <r>
    <x v="2028"/>
    <x v="1826"/>
    <x v="1"/>
    <x v="0"/>
    <x v="0"/>
    <x v="0"/>
    <x v="7"/>
    <x v="6"/>
    <n v="40743"/>
    <n v="40743"/>
  </r>
  <r>
    <x v="2029"/>
    <x v="1827"/>
    <x v="0"/>
    <x v="0"/>
    <x v="0"/>
    <x v="1"/>
    <x v="13"/>
    <x v="12"/>
    <n v="87219"/>
    <n v="87219"/>
  </r>
  <r>
    <x v="2030"/>
    <x v="1678"/>
    <x v="0"/>
    <x v="0"/>
    <x v="0"/>
    <x v="5"/>
    <x v="7"/>
    <x v="6"/>
    <n v="76512"/>
    <n v="76512"/>
  </r>
  <r>
    <x v="2031"/>
    <x v="1828"/>
    <x v="0"/>
    <x v="1"/>
    <x v="1"/>
    <x v="5"/>
    <x v="7"/>
    <x v="6"/>
    <n v="47611"/>
    <n v="47611"/>
  </r>
  <r>
    <x v="2032"/>
    <x v="1829"/>
    <x v="0"/>
    <x v="0"/>
    <x v="0"/>
    <x v="5"/>
    <x v="7"/>
    <x v="6"/>
    <n v="78543"/>
    <n v="78543"/>
  </r>
  <r>
    <x v="2033"/>
    <x v="1830"/>
    <x v="0"/>
    <x v="0"/>
    <x v="0"/>
    <x v="5"/>
    <x v="7"/>
    <x v="6"/>
    <n v="62045"/>
    <n v="62045"/>
  </r>
  <r>
    <x v="2034"/>
    <x v="1830"/>
    <x v="1"/>
    <x v="1"/>
    <x v="1"/>
    <x v="5"/>
    <x v="7"/>
    <x v="6"/>
    <n v="83303"/>
    <n v="83303"/>
  </r>
  <r>
    <x v="2035"/>
    <x v="1831"/>
    <x v="1"/>
    <x v="1"/>
    <x v="1"/>
    <x v="0"/>
    <x v="7"/>
    <x v="6"/>
    <n v="74733"/>
    <n v="74733"/>
  </r>
  <r>
    <x v="2036"/>
    <x v="1832"/>
    <x v="0"/>
    <x v="3"/>
    <x v="2"/>
    <x v="0"/>
    <x v="7"/>
    <x v="6"/>
    <n v="9994"/>
    <n v="9994"/>
  </r>
  <r>
    <x v="2037"/>
    <x v="1833"/>
    <x v="0"/>
    <x v="0"/>
    <x v="0"/>
    <x v="0"/>
    <x v="7"/>
    <x v="6"/>
    <n v="55322"/>
    <n v="55322"/>
  </r>
  <r>
    <x v="2038"/>
    <x v="1834"/>
    <x v="1"/>
    <x v="1"/>
    <x v="1"/>
    <x v="0"/>
    <x v="7"/>
    <x v="6"/>
    <n v="34988"/>
    <n v="34988"/>
  </r>
  <r>
    <x v="2039"/>
    <x v="1835"/>
    <x v="0"/>
    <x v="0"/>
    <x v="0"/>
    <x v="0"/>
    <x v="7"/>
    <x v="6"/>
    <n v="22567"/>
    <n v="22567"/>
  </r>
  <r>
    <x v="2040"/>
    <x v="1836"/>
    <x v="0"/>
    <x v="1"/>
    <x v="1"/>
    <x v="0"/>
    <x v="7"/>
    <x v="6"/>
    <n v="85877"/>
    <n v="85877"/>
  </r>
  <r>
    <x v="2041"/>
    <x v="1837"/>
    <x v="0"/>
    <x v="1"/>
    <x v="1"/>
    <x v="0"/>
    <x v="7"/>
    <x v="6"/>
    <n v="16544"/>
    <n v="16544"/>
  </r>
  <r>
    <x v="2042"/>
    <x v="1838"/>
    <x v="1"/>
    <x v="1"/>
    <x v="1"/>
    <x v="0"/>
    <x v="7"/>
    <x v="6"/>
    <n v="73966"/>
    <n v="73966"/>
  </r>
  <r>
    <x v="2043"/>
    <x v="1285"/>
    <x v="0"/>
    <x v="1"/>
    <x v="1"/>
    <x v="5"/>
    <x v="9"/>
    <x v="8"/>
    <n v="31755"/>
    <n v="31755"/>
  </r>
  <r>
    <x v="2044"/>
    <x v="1285"/>
    <x v="0"/>
    <x v="0"/>
    <x v="0"/>
    <x v="5"/>
    <x v="9"/>
    <x v="8"/>
    <n v="7947"/>
    <n v="7947"/>
  </r>
  <r>
    <x v="2045"/>
    <x v="1839"/>
    <x v="0"/>
    <x v="0"/>
    <x v="0"/>
    <x v="5"/>
    <x v="9"/>
    <x v="8"/>
    <n v="51383"/>
    <n v="51383"/>
  </r>
  <r>
    <x v="2046"/>
    <x v="1840"/>
    <x v="0"/>
    <x v="0"/>
    <x v="0"/>
    <x v="1"/>
    <x v="12"/>
    <x v="11"/>
    <n v="19871"/>
    <n v="19871"/>
  </r>
  <r>
    <x v="2047"/>
    <x v="1841"/>
    <x v="1"/>
    <x v="0"/>
    <x v="0"/>
    <x v="1"/>
    <x v="12"/>
    <x v="11"/>
    <n v="74099"/>
    <n v="74099"/>
  </r>
  <r>
    <x v="2048"/>
    <x v="1842"/>
    <x v="0"/>
    <x v="0"/>
    <x v="0"/>
    <x v="1"/>
    <x v="12"/>
    <x v="11"/>
    <n v="70411"/>
    <n v="70411"/>
  </r>
  <r>
    <x v="2049"/>
    <x v="1843"/>
    <x v="0"/>
    <x v="3"/>
    <x v="2"/>
    <x v="1"/>
    <x v="12"/>
    <x v="11"/>
    <n v="67453"/>
    <n v="67453"/>
  </r>
  <r>
    <x v="2050"/>
    <x v="1844"/>
    <x v="1"/>
    <x v="0"/>
    <x v="0"/>
    <x v="1"/>
    <x v="4"/>
    <x v="3"/>
    <n v="59234"/>
    <n v="59234"/>
  </r>
  <r>
    <x v="2051"/>
    <x v="1845"/>
    <x v="0"/>
    <x v="0"/>
    <x v="0"/>
    <x v="1"/>
    <x v="4"/>
    <x v="3"/>
    <n v="42499"/>
    <n v="42499"/>
  </r>
  <r>
    <x v="2052"/>
    <x v="1607"/>
    <x v="0"/>
    <x v="1"/>
    <x v="1"/>
    <x v="1"/>
    <x v="4"/>
    <x v="3"/>
    <n v="53128"/>
    <n v="53128"/>
  </r>
  <r>
    <x v="2053"/>
    <x v="1846"/>
    <x v="1"/>
    <x v="0"/>
    <x v="0"/>
    <x v="0"/>
    <x v="7"/>
    <x v="6"/>
    <n v="70676"/>
    <n v="70676"/>
  </r>
  <r>
    <x v="2054"/>
    <x v="1847"/>
    <x v="1"/>
    <x v="1"/>
    <x v="1"/>
    <x v="0"/>
    <x v="7"/>
    <x v="6"/>
    <n v="86828"/>
    <n v="86828"/>
  </r>
  <r>
    <x v="2055"/>
    <x v="1848"/>
    <x v="1"/>
    <x v="0"/>
    <x v="0"/>
    <x v="0"/>
    <x v="7"/>
    <x v="6"/>
    <n v="58548"/>
    <n v="58548"/>
  </r>
  <r>
    <x v="2056"/>
    <x v="512"/>
    <x v="0"/>
    <x v="1"/>
    <x v="1"/>
    <x v="0"/>
    <x v="7"/>
    <x v="6"/>
    <n v="53155"/>
    <n v="53155"/>
  </r>
  <r>
    <x v="2057"/>
    <x v="1849"/>
    <x v="0"/>
    <x v="0"/>
    <x v="0"/>
    <x v="0"/>
    <x v="7"/>
    <x v="6"/>
    <n v="80876"/>
    <n v="80876"/>
  </r>
  <r>
    <x v="2058"/>
    <x v="1850"/>
    <x v="0"/>
    <x v="3"/>
    <x v="2"/>
    <x v="0"/>
    <x v="13"/>
    <x v="12"/>
    <n v="13056"/>
    <n v="13056"/>
  </r>
  <r>
    <x v="2059"/>
    <x v="1851"/>
    <x v="0"/>
    <x v="0"/>
    <x v="0"/>
    <x v="0"/>
    <x v="13"/>
    <x v="12"/>
    <n v="47704"/>
    <n v="47704"/>
  </r>
  <r>
    <x v="2060"/>
    <x v="1852"/>
    <x v="0"/>
    <x v="0"/>
    <x v="0"/>
    <x v="0"/>
    <x v="13"/>
    <x v="12"/>
    <n v="78611"/>
    <n v="78611"/>
  </r>
  <r>
    <x v="2061"/>
    <x v="1853"/>
    <x v="1"/>
    <x v="1"/>
    <x v="1"/>
    <x v="0"/>
    <x v="13"/>
    <x v="12"/>
    <n v="22117"/>
    <n v="22117"/>
  </r>
  <r>
    <x v="2062"/>
    <x v="1854"/>
    <x v="0"/>
    <x v="1"/>
    <x v="1"/>
    <x v="0"/>
    <x v="13"/>
    <x v="12"/>
    <n v="43988"/>
    <n v="43988"/>
  </r>
  <r>
    <x v="2063"/>
    <x v="1855"/>
    <x v="0"/>
    <x v="1"/>
    <x v="1"/>
    <x v="0"/>
    <x v="13"/>
    <x v="12"/>
    <n v="51085"/>
    <n v="51085"/>
  </r>
  <r>
    <x v="2064"/>
    <x v="1856"/>
    <x v="0"/>
    <x v="0"/>
    <x v="0"/>
    <x v="0"/>
    <x v="13"/>
    <x v="12"/>
    <n v="59437"/>
    <n v="59437"/>
  </r>
  <r>
    <x v="2065"/>
    <x v="1640"/>
    <x v="0"/>
    <x v="0"/>
    <x v="0"/>
    <x v="0"/>
    <x v="13"/>
    <x v="12"/>
    <n v="10015"/>
    <n v="10015"/>
  </r>
  <r>
    <x v="2066"/>
    <x v="1857"/>
    <x v="0"/>
    <x v="1"/>
    <x v="1"/>
    <x v="0"/>
    <x v="13"/>
    <x v="12"/>
    <n v="25401"/>
    <n v="25401"/>
  </r>
  <r>
    <x v="2067"/>
    <x v="1858"/>
    <x v="1"/>
    <x v="0"/>
    <x v="0"/>
    <x v="0"/>
    <x v="13"/>
    <x v="12"/>
    <n v="82935"/>
    <n v="82935"/>
  </r>
  <r>
    <x v="2068"/>
    <x v="1859"/>
    <x v="1"/>
    <x v="1"/>
    <x v="1"/>
    <x v="0"/>
    <x v="13"/>
    <x v="12"/>
    <n v="48153"/>
    <n v="48153"/>
  </r>
  <r>
    <x v="2069"/>
    <x v="1860"/>
    <x v="1"/>
    <x v="1"/>
    <x v="1"/>
    <x v="1"/>
    <x v="13"/>
    <x v="12"/>
    <n v="35401"/>
    <n v="35401"/>
  </r>
  <r>
    <x v="2070"/>
    <x v="1861"/>
    <x v="1"/>
    <x v="1"/>
    <x v="1"/>
    <x v="1"/>
    <x v="12"/>
    <x v="11"/>
    <n v="36047"/>
    <n v="36047"/>
  </r>
  <r>
    <x v="2071"/>
    <x v="1862"/>
    <x v="0"/>
    <x v="0"/>
    <x v="0"/>
    <x v="1"/>
    <x v="13"/>
    <x v="12"/>
    <n v="95548"/>
    <n v="95548"/>
  </r>
  <r>
    <x v="2072"/>
    <x v="1863"/>
    <x v="0"/>
    <x v="1"/>
    <x v="1"/>
    <x v="1"/>
    <x v="13"/>
    <x v="12"/>
    <n v="69460"/>
    <n v="69460"/>
  </r>
  <r>
    <x v="2073"/>
    <x v="1864"/>
    <x v="0"/>
    <x v="1"/>
    <x v="1"/>
    <x v="1"/>
    <x v="13"/>
    <x v="12"/>
    <n v="29286"/>
    <n v="29286"/>
  </r>
  <r>
    <x v="2074"/>
    <x v="1865"/>
    <x v="1"/>
    <x v="0"/>
    <x v="0"/>
    <x v="1"/>
    <x v="12"/>
    <x v="11"/>
    <n v="47810"/>
    <n v="47810"/>
  </r>
  <r>
    <x v="2075"/>
    <x v="1866"/>
    <x v="1"/>
    <x v="0"/>
    <x v="0"/>
    <x v="1"/>
    <x v="13"/>
    <x v="12"/>
    <n v="83090"/>
    <n v="83090"/>
  </r>
  <r>
    <x v="2076"/>
    <x v="1867"/>
    <x v="0"/>
    <x v="0"/>
    <x v="0"/>
    <x v="1"/>
    <x v="13"/>
    <x v="12"/>
    <n v="24597"/>
    <n v="24597"/>
  </r>
  <r>
    <x v="2077"/>
    <x v="1868"/>
    <x v="0"/>
    <x v="0"/>
    <x v="0"/>
    <x v="1"/>
    <x v="12"/>
    <x v="11"/>
    <n v="35611"/>
    <n v="35611"/>
  </r>
  <r>
    <x v="2078"/>
    <x v="1868"/>
    <x v="0"/>
    <x v="1"/>
    <x v="1"/>
    <x v="1"/>
    <x v="12"/>
    <x v="11"/>
    <n v="71844"/>
    <n v="71844"/>
  </r>
  <r>
    <x v="2079"/>
    <x v="1869"/>
    <x v="0"/>
    <x v="1"/>
    <x v="1"/>
    <x v="1"/>
    <x v="12"/>
    <x v="11"/>
    <n v="70644"/>
    <n v="70644"/>
  </r>
  <r>
    <x v="2080"/>
    <x v="1870"/>
    <x v="1"/>
    <x v="1"/>
    <x v="1"/>
    <x v="1"/>
    <x v="12"/>
    <x v="11"/>
    <n v="65820"/>
    <n v="65820"/>
  </r>
  <r>
    <x v="2081"/>
    <x v="1871"/>
    <x v="0"/>
    <x v="1"/>
    <x v="1"/>
    <x v="1"/>
    <x v="12"/>
    <x v="11"/>
    <n v="14390"/>
    <n v="14390"/>
  </r>
  <r>
    <x v="2082"/>
    <x v="1872"/>
    <x v="0"/>
    <x v="1"/>
    <x v="1"/>
    <x v="1"/>
    <x v="12"/>
    <x v="11"/>
    <n v="19332"/>
    <n v="19332"/>
  </r>
  <r>
    <x v="2083"/>
    <x v="1873"/>
    <x v="0"/>
    <x v="0"/>
    <x v="0"/>
    <x v="1"/>
    <x v="12"/>
    <x v="11"/>
    <n v="14144"/>
    <n v="14144"/>
  </r>
  <r>
    <x v="2084"/>
    <x v="1874"/>
    <x v="0"/>
    <x v="3"/>
    <x v="2"/>
    <x v="1"/>
    <x v="12"/>
    <x v="11"/>
    <n v="60928"/>
    <n v="60928"/>
  </r>
  <r>
    <x v="2085"/>
    <x v="1875"/>
    <x v="1"/>
    <x v="0"/>
    <x v="0"/>
    <x v="1"/>
    <x v="13"/>
    <x v="12"/>
    <n v="43484"/>
    <n v="43484"/>
  </r>
  <r>
    <x v="2086"/>
    <x v="1876"/>
    <x v="1"/>
    <x v="1"/>
    <x v="1"/>
    <x v="1"/>
    <x v="13"/>
    <x v="12"/>
    <n v="71650"/>
    <n v="71650"/>
  </r>
  <r>
    <x v="2087"/>
    <x v="1876"/>
    <x v="0"/>
    <x v="1"/>
    <x v="1"/>
    <x v="1"/>
    <x v="13"/>
    <x v="12"/>
    <n v="83336"/>
    <n v="83336"/>
  </r>
  <r>
    <x v="2088"/>
    <x v="1877"/>
    <x v="0"/>
    <x v="1"/>
    <x v="1"/>
    <x v="1"/>
    <x v="13"/>
    <x v="12"/>
    <n v="38196"/>
    <n v="38196"/>
  </r>
  <r>
    <x v="2089"/>
    <x v="1878"/>
    <x v="1"/>
    <x v="1"/>
    <x v="1"/>
    <x v="1"/>
    <x v="13"/>
    <x v="12"/>
    <n v="26586"/>
    <n v="26586"/>
  </r>
  <r>
    <x v="2090"/>
    <x v="1879"/>
    <x v="0"/>
    <x v="1"/>
    <x v="1"/>
    <x v="1"/>
    <x v="13"/>
    <x v="12"/>
    <n v="45315"/>
    <n v="45315"/>
  </r>
  <r>
    <x v="2091"/>
    <x v="1880"/>
    <x v="0"/>
    <x v="1"/>
    <x v="1"/>
    <x v="1"/>
    <x v="13"/>
    <x v="12"/>
    <n v="57346"/>
    <n v="57346"/>
  </r>
  <r>
    <x v="2092"/>
    <x v="1881"/>
    <x v="0"/>
    <x v="0"/>
    <x v="0"/>
    <x v="1"/>
    <x v="13"/>
    <x v="12"/>
    <n v="40149"/>
    <n v="40149"/>
  </r>
  <r>
    <x v="2093"/>
    <x v="1882"/>
    <x v="1"/>
    <x v="0"/>
    <x v="0"/>
    <x v="1"/>
    <x v="13"/>
    <x v="12"/>
    <n v="28310"/>
    <n v="28310"/>
  </r>
  <r>
    <x v="2094"/>
    <x v="1883"/>
    <x v="1"/>
    <x v="0"/>
    <x v="0"/>
    <x v="1"/>
    <x v="12"/>
    <x v="11"/>
    <n v="47411"/>
    <n v="47411"/>
  </r>
  <r>
    <x v="2095"/>
    <x v="1630"/>
    <x v="1"/>
    <x v="3"/>
    <x v="2"/>
    <x v="1"/>
    <x v="12"/>
    <x v="11"/>
    <n v="14890"/>
    <n v="14890"/>
  </r>
  <r>
    <x v="2096"/>
    <x v="1884"/>
    <x v="0"/>
    <x v="0"/>
    <x v="0"/>
    <x v="1"/>
    <x v="12"/>
    <x v="11"/>
    <n v="55248"/>
    <n v="55248"/>
  </r>
  <r>
    <x v="2097"/>
    <x v="1885"/>
    <x v="0"/>
    <x v="0"/>
    <x v="0"/>
    <x v="1"/>
    <x v="13"/>
    <x v="12"/>
    <n v="10055"/>
    <n v="10055"/>
  </r>
  <r>
    <x v="2098"/>
    <x v="1885"/>
    <x v="1"/>
    <x v="0"/>
    <x v="0"/>
    <x v="1"/>
    <x v="13"/>
    <x v="12"/>
    <n v="85191"/>
    <n v="85191"/>
  </r>
  <r>
    <x v="2099"/>
    <x v="1886"/>
    <x v="1"/>
    <x v="0"/>
    <x v="0"/>
    <x v="1"/>
    <x v="12"/>
    <x v="11"/>
    <n v="76634"/>
    <n v="76634"/>
  </r>
  <r>
    <x v="2100"/>
    <x v="1887"/>
    <x v="1"/>
    <x v="0"/>
    <x v="0"/>
    <x v="1"/>
    <x v="12"/>
    <x v="11"/>
    <n v="30504"/>
    <n v="30504"/>
  </r>
  <r>
    <x v="2101"/>
    <x v="1888"/>
    <x v="0"/>
    <x v="0"/>
    <x v="0"/>
    <x v="1"/>
    <x v="13"/>
    <x v="12"/>
    <n v="21368"/>
    <n v="21368"/>
  </r>
  <r>
    <x v="2102"/>
    <x v="1889"/>
    <x v="1"/>
    <x v="0"/>
    <x v="0"/>
    <x v="1"/>
    <x v="13"/>
    <x v="12"/>
    <n v="97131"/>
    <n v="97131"/>
  </r>
  <r>
    <x v="2103"/>
    <x v="1889"/>
    <x v="0"/>
    <x v="0"/>
    <x v="0"/>
    <x v="1"/>
    <x v="13"/>
    <x v="12"/>
    <n v="4717"/>
    <n v="4717"/>
  </r>
  <r>
    <x v="2104"/>
    <x v="1890"/>
    <x v="1"/>
    <x v="0"/>
    <x v="0"/>
    <x v="1"/>
    <x v="13"/>
    <x v="12"/>
    <n v="70071"/>
    <n v="70071"/>
  </r>
  <r>
    <x v="2105"/>
    <x v="1891"/>
    <x v="0"/>
    <x v="0"/>
    <x v="0"/>
    <x v="1"/>
    <x v="9"/>
    <x v="8"/>
    <n v="74310"/>
    <n v="74310"/>
  </r>
  <r>
    <x v="2106"/>
    <x v="1892"/>
    <x v="0"/>
    <x v="0"/>
    <x v="0"/>
    <x v="1"/>
    <x v="9"/>
    <x v="8"/>
    <n v="94627"/>
    <n v="94627"/>
  </r>
  <r>
    <x v="2107"/>
    <x v="1893"/>
    <x v="1"/>
    <x v="0"/>
    <x v="0"/>
    <x v="1"/>
    <x v="12"/>
    <x v="11"/>
    <n v="75525"/>
    <n v="75525"/>
  </r>
  <r>
    <x v="2108"/>
    <x v="1894"/>
    <x v="0"/>
    <x v="1"/>
    <x v="1"/>
    <x v="1"/>
    <x v="12"/>
    <x v="11"/>
    <n v="44507"/>
    <n v="44507"/>
  </r>
  <r>
    <x v="2109"/>
    <x v="1895"/>
    <x v="0"/>
    <x v="1"/>
    <x v="1"/>
    <x v="1"/>
    <x v="9"/>
    <x v="8"/>
    <n v="83962"/>
    <n v="83962"/>
  </r>
  <r>
    <x v="2110"/>
    <x v="1896"/>
    <x v="1"/>
    <x v="0"/>
    <x v="0"/>
    <x v="1"/>
    <x v="9"/>
    <x v="8"/>
    <n v="59448"/>
    <n v="59448"/>
  </r>
  <r>
    <x v="2111"/>
    <x v="1897"/>
    <x v="1"/>
    <x v="0"/>
    <x v="0"/>
    <x v="1"/>
    <x v="9"/>
    <x v="8"/>
    <n v="46044"/>
    <n v="46044"/>
  </r>
  <r>
    <x v="2112"/>
    <x v="1898"/>
    <x v="1"/>
    <x v="1"/>
    <x v="1"/>
    <x v="1"/>
    <x v="9"/>
    <x v="8"/>
    <n v="45064"/>
    <n v="45064"/>
  </r>
  <r>
    <x v="2113"/>
    <x v="1899"/>
    <x v="0"/>
    <x v="0"/>
    <x v="0"/>
    <x v="1"/>
    <x v="9"/>
    <x v="8"/>
    <n v="3055"/>
    <n v="3055"/>
  </r>
  <r>
    <x v="2114"/>
    <x v="1900"/>
    <x v="0"/>
    <x v="0"/>
    <x v="0"/>
    <x v="1"/>
    <x v="9"/>
    <x v="8"/>
    <n v="78340"/>
    <n v="78340"/>
  </r>
  <r>
    <x v="2115"/>
    <x v="1901"/>
    <x v="0"/>
    <x v="0"/>
    <x v="0"/>
    <x v="1"/>
    <x v="9"/>
    <x v="8"/>
    <n v="26152"/>
    <n v="26152"/>
  </r>
  <r>
    <x v="2116"/>
    <x v="1902"/>
    <x v="1"/>
    <x v="0"/>
    <x v="0"/>
    <x v="1"/>
    <x v="9"/>
    <x v="8"/>
    <n v="69312"/>
    <n v="69312"/>
  </r>
  <r>
    <x v="2117"/>
    <x v="1903"/>
    <x v="0"/>
    <x v="0"/>
    <x v="0"/>
    <x v="1"/>
    <x v="12"/>
    <x v="11"/>
    <n v="41667"/>
    <n v="41667"/>
  </r>
  <r>
    <x v="2118"/>
    <x v="1904"/>
    <x v="1"/>
    <x v="0"/>
    <x v="0"/>
    <x v="1"/>
    <x v="12"/>
    <x v="11"/>
    <n v="55059"/>
    <n v="55059"/>
  </r>
  <r>
    <x v="2119"/>
    <x v="1154"/>
    <x v="0"/>
    <x v="0"/>
    <x v="0"/>
    <x v="1"/>
    <x v="12"/>
    <x v="11"/>
    <n v="2786"/>
    <n v="2786"/>
  </r>
  <r>
    <x v="2120"/>
    <x v="1905"/>
    <x v="0"/>
    <x v="0"/>
    <x v="0"/>
    <x v="1"/>
    <x v="12"/>
    <x v="11"/>
    <n v="9611"/>
    <n v="9611"/>
  </r>
  <r>
    <x v="2121"/>
    <x v="1718"/>
    <x v="0"/>
    <x v="0"/>
    <x v="0"/>
    <x v="1"/>
    <x v="12"/>
    <x v="11"/>
    <n v="15947"/>
    <n v="15947"/>
  </r>
  <r>
    <x v="2122"/>
    <x v="1718"/>
    <x v="1"/>
    <x v="0"/>
    <x v="0"/>
    <x v="1"/>
    <x v="1"/>
    <x v="1"/>
    <n v="40213"/>
    <n v="40213"/>
  </r>
  <r>
    <x v="2123"/>
    <x v="1906"/>
    <x v="1"/>
    <x v="1"/>
    <x v="1"/>
    <x v="0"/>
    <x v="4"/>
    <x v="3"/>
    <n v="28118"/>
    <n v="28118"/>
  </r>
  <r>
    <x v="2124"/>
    <x v="1348"/>
    <x v="0"/>
    <x v="1"/>
    <x v="1"/>
    <x v="0"/>
    <x v="1"/>
    <x v="1"/>
    <n v="11961"/>
    <n v="11961"/>
  </r>
  <r>
    <x v="2125"/>
    <x v="1907"/>
    <x v="0"/>
    <x v="0"/>
    <x v="0"/>
    <x v="1"/>
    <x v="13"/>
    <x v="12"/>
    <n v="63315"/>
    <n v="63315"/>
  </r>
  <r>
    <x v="2126"/>
    <x v="1908"/>
    <x v="1"/>
    <x v="1"/>
    <x v="1"/>
    <x v="1"/>
    <x v="13"/>
    <x v="12"/>
    <n v="35917"/>
    <n v="35917"/>
  </r>
  <r>
    <x v="2127"/>
    <x v="1909"/>
    <x v="1"/>
    <x v="1"/>
    <x v="1"/>
    <x v="1"/>
    <x v="13"/>
    <x v="12"/>
    <n v="52260"/>
    <n v="52260"/>
  </r>
  <r>
    <x v="2128"/>
    <x v="1910"/>
    <x v="0"/>
    <x v="0"/>
    <x v="0"/>
    <x v="1"/>
    <x v="13"/>
    <x v="12"/>
    <n v="37742"/>
    <n v="37742"/>
  </r>
  <r>
    <x v="2129"/>
    <x v="1911"/>
    <x v="0"/>
    <x v="3"/>
    <x v="2"/>
    <x v="1"/>
    <x v="13"/>
    <x v="12"/>
    <n v="63015"/>
    <n v="63015"/>
  </r>
  <r>
    <x v="2130"/>
    <x v="1912"/>
    <x v="0"/>
    <x v="0"/>
    <x v="0"/>
    <x v="1"/>
    <x v="13"/>
    <x v="12"/>
    <n v="53506"/>
    <n v="53506"/>
  </r>
  <r>
    <x v="2131"/>
    <x v="1913"/>
    <x v="1"/>
    <x v="1"/>
    <x v="1"/>
    <x v="1"/>
    <x v="13"/>
    <x v="12"/>
    <n v="94176"/>
    <n v="94176"/>
  </r>
  <r>
    <x v="2132"/>
    <x v="1914"/>
    <x v="0"/>
    <x v="1"/>
    <x v="1"/>
    <x v="1"/>
    <x v="13"/>
    <x v="12"/>
    <n v="4324"/>
    <n v="4324"/>
  </r>
  <r>
    <x v="2133"/>
    <x v="1915"/>
    <x v="1"/>
    <x v="0"/>
    <x v="0"/>
    <x v="1"/>
    <x v="13"/>
    <x v="12"/>
    <n v="23845"/>
    <n v="23845"/>
  </r>
  <r>
    <x v="2134"/>
    <x v="1916"/>
    <x v="0"/>
    <x v="1"/>
    <x v="1"/>
    <x v="1"/>
    <x v="13"/>
    <x v="12"/>
    <n v="99026"/>
    <n v="99026"/>
  </r>
  <r>
    <x v="2135"/>
    <x v="1687"/>
    <x v="1"/>
    <x v="0"/>
    <x v="0"/>
    <x v="1"/>
    <x v="13"/>
    <x v="12"/>
    <n v="52897"/>
    <n v="52897"/>
  </r>
  <r>
    <x v="2136"/>
    <x v="1917"/>
    <x v="1"/>
    <x v="0"/>
    <x v="0"/>
    <x v="1"/>
    <x v="13"/>
    <x v="12"/>
    <n v="12903"/>
    <n v="12903"/>
  </r>
  <r>
    <x v="2137"/>
    <x v="1918"/>
    <x v="1"/>
    <x v="0"/>
    <x v="0"/>
    <x v="1"/>
    <x v="13"/>
    <x v="12"/>
    <n v="72419"/>
    <n v="72419"/>
  </r>
  <r>
    <x v="2138"/>
    <x v="1919"/>
    <x v="1"/>
    <x v="1"/>
    <x v="1"/>
    <x v="1"/>
    <x v="13"/>
    <x v="12"/>
    <n v="10711"/>
    <n v="10711"/>
  </r>
  <r>
    <x v="2139"/>
    <x v="1920"/>
    <x v="1"/>
    <x v="0"/>
    <x v="0"/>
    <x v="1"/>
    <x v="13"/>
    <x v="12"/>
    <n v="15869"/>
    <n v="15869"/>
  </r>
  <r>
    <x v="2140"/>
    <x v="1921"/>
    <x v="0"/>
    <x v="0"/>
    <x v="0"/>
    <x v="1"/>
    <x v="13"/>
    <x v="12"/>
    <n v="63009"/>
    <n v="63009"/>
  </r>
  <r>
    <x v="2141"/>
    <x v="1365"/>
    <x v="0"/>
    <x v="0"/>
    <x v="0"/>
    <x v="0"/>
    <x v="13"/>
    <x v="12"/>
    <n v="62932"/>
    <n v="62932"/>
  </r>
  <r>
    <x v="2142"/>
    <x v="1922"/>
    <x v="1"/>
    <x v="1"/>
    <x v="1"/>
    <x v="0"/>
    <x v="13"/>
    <x v="12"/>
    <n v="72121"/>
    <n v="72121"/>
  </r>
  <r>
    <x v="2143"/>
    <x v="1923"/>
    <x v="0"/>
    <x v="0"/>
    <x v="0"/>
    <x v="0"/>
    <x v="13"/>
    <x v="12"/>
    <n v="88166"/>
    <n v="88166"/>
  </r>
  <r>
    <x v="2144"/>
    <x v="1924"/>
    <x v="0"/>
    <x v="0"/>
    <x v="0"/>
    <x v="0"/>
    <x v="13"/>
    <x v="12"/>
    <n v="36181"/>
    <n v="36181"/>
  </r>
  <r>
    <x v="2145"/>
    <x v="1925"/>
    <x v="0"/>
    <x v="0"/>
    <x v="0"/>
    <x v="8"/>
    <x v="13"/>
    <x v="12"/>
    <n v="49717"/>
    <n v="49717"/>
  </r>
  <r>
    <x v="2146"/>
    <x v="1799"/>
    <x v="0"/>
    <x v="1"/>
    <x v="1"/>
    <x v="6"/>
    <x v="4"/>
    <x v="3"/>
    <n v="94234"/>
    <n v="94234"/>
  </r>
  <r>
    <x v="2147"/>
    <x v="1926"/>
    <x v="1"/>
    <x v="1"/>
    <x v="1"/>
    <x v="4"/>
    <x v="6"/>
    <x v="5"/>
    <n v="46930"/>
    <n v="46930"/>
  </r>
  <r>
    <x v="2148"/>
    <x v="1927"/>
    <x v="1"/>
    <x v="3"/>
    <x v="2"/>
    <x v="0"/>
    <x v="9"/>
    <x v="8"/>
    <n v="58813"/>
    <n v="58813"/>
  </r>
  <r>
    <x v="2149"/>
    <x v="1928"/>
    <x v="1"/>
    <x v="0"/>
    <x v="0"/>
    <x v="0"/>
    <x v="9"/>
    <x v="8"/>
    <n v="13813"/>
    <n v="13813"/>
  </r>
  <r>
    <x v="2150"/>
    <x v="1928"/>
    <x v="1"/>
    <x v="1"/>
    <x v="1"/>
    <x v="0"/>
    <x v="9"/>
    <x v="8"/>
    <n v="75702"/>
    <n v="75702"/>
  </r>
  <r>
    <x v="2151"/>
    <x v="1929"/>
    <x v="0"/>
    <x v="0"/>
    <x v="0"/>
    <x v="0"/>
    <x v="9"/>
    <x v="8"/>
    <n v="68330"/>
    <n v="68330"/>
  </r>
  <r>
    <x v="2152"/>
    <x v="1930"/>
    <x v="1"/>
    <x v="0"/>
    <x v="0"/>
    <x v="0"/>
    <x v="9"/>
    <x v="8"/>
    <n v="79716"/>
    <n v="79716"/>
  </r>
  <r>
    <x v="2153"/>
    <x v="1931"/>
    <x v="1"/>
    <x v="0"/>
    <x v="0"/>
    <x v="0"/>
    <x v="9"/>
    <x v="8"/>
    <n v="82978"/>
    <n v="82978"/>
  </r>
  <r>
    <x v="2154"/>
    <x v="1932"/>
    <x v="0"/>
    <x v="0"/>
    <x v="0"/>
    <x v="0"/>
    <x v="9"/>
    <x v="8"/>
    <n v="93706"/>
    <n v="93706"/>
  </r>
  <r>
    <x v="2155"/>
    <x v="1933"/>
    <x v="0"/>
    <x v="1"/>
    <x v="1"/>
    <x v="0"/>
    <x v="9"/>
    <x v="8"/>
    <n v="33190"/>
    <n v="33190"/>
  </r>
  <r>
    <x v="2156"/>
    <x v="1933"/>
    <x v="0"/>
    <x v="1"/>
    <x v="1"/>
    <x v="0"/>
    <x v="9"/>
    <x v="8"/>
    <n v="25653"/>
    <n v="25653"/>
  </r>
  <r>
    <x v="2157"/>
    <x v="1934"/>
    <x v="1"/>
    <x v="0"/>
    <x v="0"/>
    <x v="0"/>
    <x v="9"/>
    <x v="8"/>
    <n v="91223"/>
    <n v="91223"/>
  </r>
  <r>
    <x v="2158"/>
    <x v="1935"/>
    <x v="0"/>
    <x v="1"/>
    <x v="1"/>
    <x v="0"/>
    <x v="9"/>
    <x v="8"/>
    <n v="39305"/>
    <n v="39305"/>
  </r>
  <r>
    <x v="2159"/>
    <x v="1936"/>
    <x v="0"/>
    <x v="0"/>
    <x v="0"/>
    <x v="0"/>
    <x v="13"/>
    <x v="12"/>
    <n v="54365"/>
    <n v="54365"/>
  </r>
  <r>
    <x v="2160"/>
    <x v="1806"/>
    <x v="0"/>
    <x v="0"/>
    <x v="0"/>
    <x v="1"/>
    <x v="1"/>
    <x v="1"/>
    <n v="28099"/>
    <n v="28099"/>
  </r>
  <r>
    <x v="2161"/>
    <x v="1937"/>
    <x v="1"/>
    <x v="1"/>
    <x v="1"/>
    <x v="1"/>
    <x v="1"/>
    <x v="1"/>
    <n v="40692"/>
    <n v="40692"/>
  </r>
  <r>
    <x v="2162"/>
    <x v="1938"/>
    <x v="0"/>
    <x v="0"/>
    <x v="0"/>
    <x v="1"/>
    <x v="13"/>
    <x v="12"/>
    <n v="3839"/>
    <n v="3839"/>
  </r>
  <r>
    <x v="2163"/>
    <x v="1939"/>
    <x v="0"/>
    <x v="3"/>
    <x v="2"/>
    <x v="1"/>
    <x v="13"/>
    <x v="12"/>
    <n v="29094"/>
    <n v="29094"/>
  </r>
  <r>
    <x v="2164"/>
    <x v="1940"/>
    <x v="0"/>
    <x v="3"/>
    <x v="2"/>
    <x v="1"/>
    <x v="13"/>
    <x v="12"/>
    <n v="88334"/>
    <n v="88334"/>
  </r>
  <r>
    <x v="2165"/>
    <x v="1941"/>
    <x v="0"/>
    <x v="1"/>
    <x v="1"/>
    <x v="1"/>
    <x v="13"/>
    <x v="12"/>
    <n v="69781"/>
    <n v="69781"/>
  </r>
  <r>
    <x v="2166"/>
    <x v="1942"/>
    <x v="0"/>
    <x v="0"/>
    <x v="0"/>
    <x v="2"/>
    <x v="4"/>
    <x v="3"/>
    <n v="60115"/>
    <n v="60115"/>
  </r>
  <r>
    <x v="2167"/>
    <x v="1943"/>
    <x v="1"/>
    <x v="0"/>
    <x v="0"/>
    <x v="2"/>
    <x v="4"/>
    <x v="3"/>
    <n v="70713"/>
    <n v="70713"/>
  </r>
  <r>
    <x v="2168"/>
    <x v="1944"/>
    <x v="1"/>
    <x v="1"/>
    <x v="1"/>
    <x v="1"/>
    <x v="4"/>
    <x v="3"/>
    <n v="29705"/>
    <n v="29705"/>
  </r>
  <r>
    <x v="2169"/>
    <x v="1945"/>
    <x v="1"/>
    <x v="0"/>
    <x v="0"/>
    <x v="1"/>
    <x v="4"/>
    <x v="3"/>
    <n v="71917"/>
    <n v="71917"/>
  </r>
  <r>
    <x v="2170"/>
    <x v="1946"/>
    <x v="1"/>
    <x v="1"/>
    <x v="1"/>
    <x v="1"/>
    <x v="4"/>
    <x v="3"/>
    <n v="81497"/>
    <n v="81497"/>
  </r>
  <r>
    <x v="2171"/>
    <x v="1947"/>
    <x v="0"/>
    <x v="0"/>
    <x v="0"/>
    <x v="1"/>
    <x v="4"/>
    <x v="3"/>
    <n v="59317"/>
    <n v="59317"/>
  </r>
  <r>
    <x v="2172"/>
    <x v="1948"/>
    <x v="0"/>
    <x v="0"/>
    <x v="0"/>
    <x v="0"/>
    <x v="4"/>
    <x v="3"/>
    <n v="45456"/>
    <n v="45456"/>
  </r>
  <r>
    <x v="2173"/>
    <x v="1949"/>
    <x v="1"/>
    <x v="0"/>
    <x v="0"/>
    <x v="0"/>
    <x v="1"/>
    <x v="1"/>
    <n v="82979"/>
    <n v="82979"/>
  </r>
  <r>
    <x v="2174"/>
    <x v="1950"/>
    <x v="0"/>
    <x v="1"/>
    <x v="1"/>
    <x v="0"/>
    <x v="1"/>
    <x v="1"/>
    <n v="68207"/>
    <n v="68207"/>
  </r>
  <r>
    <x v="2175"/>
    <x v="1951"/>
    <x v="1"/>
    <x v="1"/>
    <x v="1"/>
    <x v="0"/>
    <x v="4"/>
    <x v="3"/>
    <n v="89294"/>
    <n v="89294"/>
  </r>
  <r>
    <x v="2176"/>
    <x v="1630"/>
    <x v="0"/>
    <x v="1"/>
    <x v="1"/>
    <x v="0"/>
    <x v="4"/>
    <x v="3"/>
    <n v="36757"/>
    <n v="36757"/>
  </r>
  <r>
    <x v="2177"/>
    <x v="1952"/>
    <x v="0"/>
    <x v="0"/>
    <x v="0"/>
    <x v="0"/>
    <x v="4"/>
    <x v="3"/>
    <n v="66180"/>
    <n v="66180"/>
  </r>
  <r>
    <x v="2178"/>
    <x v="1953"/>
    <x v="0"/>
    <x v="1"/>
    <x v="1"/>
    <x v="0"/>
    <x v="4"/>
    <x v="3"/>
    <n v="23774"/>
    <n v="23774"/>
  </r>
  <r>
    <x v="2179"/>
    <x v="1954"/>
    <x v="1"/>
    <x v="1"/>
    <x v="1"/>
    <x v="0"/>
    <x v="4"/>
    <x v="3"/>
    <n v="32415"/>
    <n v="32415"/>
  </r>
  <r>
    <x v="2180"/>
    <x v="1955"/>
    <x v="0"/>
    <x v="1"/>
    <x v="1"/>
    <x v="0"/>
    <x v="4"/>
    <x v="3"/>
    <n v="51672"/>
    <n v="51672"/>
  </r>
  <r>
    <x v="2181"/>
    <x v="1956"/>
    <x v="0"/>
    <x v="0"/>
    <x v="0"/>
    <x v="0"/>
    <x v="4"/>
    <x v="3"/>
    <n v="21889"/>
    <n v="21889"/>
  </r>
  <r>
    <x v="2182"/>
    <x v="1957"/>
    <x v="1"/>
    <x v="1"/>
    <x v="1"/>
    <x v="0"/>
    <x v="4"/>
    <x v="3"/>
    <n v="61958"/>
    <n v="61958"/>
  </r>
  <r>
    <x v="2183"/>
    <x v="1958"/>
    <x v="1"/>
    <x v="0"/>
    <x v="0"/>
    <x v="0"/>
    <x v="4"/>
    <x v="3"/>
    <n v="2937"/>
    <n v="2937"/>
  </r>
  <r>
    <x v="2184"/>
    <x v="1958"/>
    <x v="0"/>
    <x v="0"/>
    <x v="0"/>
    <x v="0"/>
    <x v="4"/>
    <x v="3"/>
    <n v="11525"/>
    <n v="11525"/>
  </r>
  <r>
    <x v="2185"/>
    <x v="1959"/>
    <x v="0"/>
    <x v="0"/>
    <x v="0"/>
    <x v="0"/>
    <x v="4"/>
    <x v="3"/>
    <n v="3835"/>
    <n v="3835"/>
  </r>
  <r>
    <x v="2186"/>
    <x v="1960"/>
    <x v="0"/>
    <x v="1"/>
    <x v="1"/>
    <x v="0"/>
    <x v="4"/>
    <x v="3"/>
    <n v="18012"/>
    <n v="18012"/>
  </r>
  <r>
    <x v="2187"/>
    <x v="1247"/>
    <x v="1"/>
    <x v="0"/>
    <x v="0"/>
    <x v="6"/>
    <x v="4"/>
    <x v="3"/>
    <n v="72228"/>
    <n v="72228"/>
  </r>
  <r>
    <x v="2188"/>
    <x v="1961"/>
    <x v="1"/>
    <x v="0"/>
    <x v="0"/>
    <x v="1"/>
    <x v="1"/>
    <x v="1"/>
    <n v="90599"/>
    <n v="90599"/>
  </r>
  <r>
    <x v="2189"/>
    <x v="1962"/>
    <x v="1"/>
    <x v="0"/>
    <x v="0"/>
    <x v="1"/>
    <x v="1"/>
    <x v="1"/>
    <n v="55963"/>
    <n v="55963"/>
  </r>
  <r>
    <x v="2190"/>
    <x v="1963"/>
    <x v="0"/>
    <x v="0"/>
    <x v="0"/>
    <x v="1"/>
    <x v="1"/>
    <x v="1"/>
    <n v="51250"/>
    <n v="51250"/>
  </r>
  <r>
    <x v="2191"/>
    <x v="1964"/>
    <x v="1"/>
    <x v="0"/>
    <x v="0"/>
    <x v="1"/>
    <x v="1"/>
    <x v="1"/>
    <n v="11693"/>
    <n v="11693"/>
  </r>
  <r>
    <x v="2192"/>
    <x v="1965"/>
    <x v="0"/>
    <x v="0"/>
    <x v="0"/>
    <x v="1"/>
    <x v="1"/>
    <x v="1"/>
    <n v="51237"/>
    <n v="51237"/>
  </r>
  <r>
    <x v="2193"/>
    <x v="1966"/>
    <x v="0"/>
    <x v="0"/>
    <x v="0"/>
    <x v="1"/>
    <x v="1"/>
    <x v="1"/>
    <n v="1987"/>
    <n v="1987"/>
  </r>
  <r>
    <x v="2194"/>
    <x v="1967"/>
    <x v="0"/>
    <x v="0"/>
    <x v="0"/>
    <x v="1"/>
    <x v="1"/>
    <x v="1"/>
    <n v="33932"/>
    <n v="33932"/>
  </r>
  <r>
    <x v="2195"/>
    <x v="1968"/>
    <x v="1"/>
    <x v="0"/>
    <x v="0"/>
    <x v="1"/>
    <x v="1"/>
    <x v="1"/>
    <n v="62665"/>
    <n v="62665"/>
  </r>
  <r>
    <x v="2196"/>
    <x v="1969"/>
    <x v="1"/>
    <x v="0"/>
    <x v="0"/>
    <x v="1"/>
    <x v="1"/>
    <x v="1"/>
    <n v="13742"/>
    <n v="13742"/>
  </r>
  <r>
    <x v="2197"/>
    <x v="1970"/>
    <x v="1"/>
    <x v="0"/>
    <x v="0"/>
    <x v="5"/>
    <x v="4"/>
    <x v="3"/>
    <n v="21968"/>
    <n v="21968"/>
  </r>
  <r>
    <x v="2198"/>
    <x v="1971"/>
    <x v="0"/>
    <x v="0"/>
    <x v="0"/>
    <x v="5"/>
    <x v="4"/>
    <x v="3"/>
    <n v="88218"/>
    <n v="88218"/>
  </r>
  <r>
    <x v="2199"/>
    <x v="1972"/>
    <x v="0"/>
    <x v="0"/>
    <x v="0"/>
    <x v="5"/>
    <x v="4"/>
    <x v="3"/>
    <n v="88242"/>
    <n v="88242"/>
  </r>
  <r>
    <x v="2200"/>
    <x v="1970"/>
    <x v="1"/>
    <x v="1"/>
    <x v="1"/>
    <x v="5"/>
    <x v="4"/>
    <x v="3"/>
    <n v="97202"/>
    <n v="97202"/>
  </r>
  <r>
    <x v="2201"/>
    <x v="1973"/>
    <x v="1"/>
    <x v="0"/>
    <x v="0"/>
    <x v="5"/>
    <x v="4"/>
    <x v="3"/>
    <n v="18058"/>
    <n v="18058"/>
  </r>
  <r>
    <x v="2202"/>
    <x v="1973"/>
    <x v="0"/>
    <x v="1"/>
    <x v="1"/>
    <x v="5"/>
    <x v="4"/>
    <x v="3"/>
    <n v="93615"/>
    <n v="93615"/>
  </r>
  <r>
    <x v="2203"/>
    <x v="1830"/>
    <x v="0"/>
    <x v="3"/>
    <x v="2"/>
    <x v="5"/>
    <x v="4"/>
    <x v="3"/>
    <n v="15227"/>
    <n v="15227"/>
  </r>
  <r>
    <x v="2204"/>
    <x v="1974"/>
    <x v="0"/>
    <x v="3"/>
    <x v="2"/>
    <x v="5"/>
    <x v="4"/>
    <x v="3"/>
    <n v="25149"/>
    <n v="25149"/>
  </r>
  <r>
    <x v="2205"/>
    <x v="1975"/>
    <x v="0"/>
    <x v="0"/>
    <x v="0"/>
    <x v="0"/>
    <x v="9"/>
    <x v="8"/>
    <n v="94503"/>
    <n v="94503"/>
  </r>
  <r>
    <x v="2206"/>
    <x v="1976"/>
    <x v="0"/>
    <x v="0"/>
    <x v="0"/>
    <x v="1"/>
    <x v="1"/>
    <x v="1"/>
    <n v="51730"/>
    <n v="51730"/>
  </r>
  <r>
    <x v="2207"/>
    <x v="1977"/>
    <x v="0"/>
    <x v="1"/>
    <x v="1"/>
    <x v="1"/>
    <x v="1"/>
    <x v="1"/>
    <n v="52474"/>
    <n v="52474"/>
  </r>
  <r>
    <x v="2208"/>
    <x v="1978"/>
    <x v="1"/>
    <x v="0"/>
    <x v="0"/>
    <x v="1"/>
    <x v="1"/>
    <x v="1"/>
    <n v="25752"/>
    <n v="25752"/>
  </r>
  <r>
    <x v="2209"/>
    <x v="1979"/>
    <x v="0"/>
    <x v="0"/>
    <x v="0"/>
    <x v="1"/>
    <x v="1"/>
    <x v="1"/>
    <n v="93745"/>
    <n v="93745"/>
  </r>
  <r>
    <x v="2210"/>
    <x v="1980"/>
    <x v="1"/>
    <x v="0"/>
    <x v="0"/>
    <x v="1"/>
    <x v="1"/>
    <x v="1"/>
    <n v="34184"/>
    <n v="34184"/>
  </r>
  <r>
    <x v="2211"/>
    <x v="1981"/>
    <x v="0"/>
    <x v="0"/>
    <x v="0"/>
    <x v="1"/>
    <x v="1"/>
    <x v="1"/>
    <n v="38123"/>
    <n v="38123"/>
  </r>
  <r>
    <x v="2212"/>
    <x v="1982"/>
    <x v="0"/>
    <x v="1"/>
    <x v="1"/>
    <x v="1"/>
    <x v="1"/>
    <x v="1"/>
    <n v="53443"/>
    <n v="53443"/>
  </r>
  <r>
    <x v="2213"/>
    <x v="1983"/>
    <x v="0"/>
    <x v="0"/>
    <x v="0"/>
    <x v="1"/>
    <x v="1"/>
    <x v="1"/>
    <n v="88775"/>
    <n v="88775"/>
  </r>
  <r>
    <x v="2214"/>
    <x v="1983"/>
    <x v="0"/>
    <x v="1"/>
    <x v="1"/>
    <x v="1"/>
    <x v="1"/>
    <x v="1"/>
    <n v="43241"/>
    <n v="43241"/>
  </r>
  <r>
    <x v="2215"/>
    <x v="1984"/>
    <x v="1"/>
    <x v="0"/>
    <x v="0"/>
    <x v="1"/>
    <x v="1"/>
    <x v="1"/>
    <n v="53486"/>
    <n v="53486"/>
  </r>
  <r>
    <x v="2216"/>
    <x v="1985"/>
    <x v="1"/>
    <x v="0"/>
    <x v="0"/>
    <x v="1"/>
    <x v="1"/>
    <x v="1"/>
    <n v="3535"/>
    <n v="3535"/>
  </r>
  <r>
    <x v="2217"/>
    <x v="1986"/>
    <x v="0"/>
    <x v="1"/>
    <x v="1"/>
    <x v="1"/>
    <x v="1"/>
    <x v="1"/>
    <n v="39605"/>
    <n v="39605"/>
  </r>
  <r>
    <x v="2218"/>
    <x v="1987"/>
    <x v="1"/>
    <x v="0"/>
    <x v="0"/>
    <x v="1"/>
    <x v="1"/>
    <x v="1"/>
    <n v="4669"/>
    <n v="4669"/>
  </r>
  <r>
    <x v="2219"/>
    <x v="1988"/>
    <x v="1"/>
    <x v="1"/>
    <x v="1"/>
    <x v="1"/>
    <x v="1"/>
    <x v="1"/>
    <n v="16510"/>
    <n v="16510"/>
  </r>
  <r>
    <x v="2220"/>
    <x v="1989"/>
    <x v="0"/>
    <x v="0"/>
    <x v="0"/>
    <x v="2"/>
    <x v="4"/>
    <x v="3"/>
    <n v="39046"/>
    <n v="39046"/>
  </r>
  <r>
    <x v="2221"/>
    <x v="1990"/>
    <x v="0"/>
    <x v="0"/>
    <x v="0"/>
    <x v="5"/>
    <x v="6"/>
    <x v="5"/>
    <n v="56323"/>
    <n v="56323"/>
  </r>
  <r>
    <x v="2222"/>
    <x v="1272"/>
    <x v="0"/>
    <x v="1"/>
    <x v="1"/>
    <x v="5"/>
    <x v="7"/>
    <x v="6"/>
    <n v="58791"/>
    <n v="58791"/>
  </r>
  <r>
    <x v="2223"/>
    <x v="1991"/>
    <x v="0"/>
    <x v="0"/>
    <x v="0"/>
    <x v="5"/>
    <x v="6"/>
    <x v="5"/>
    <n v="37253"/>
    <n v="37253"/>
  </r>
  <r>
    <x v="2224"/>
    <x v="1992"/>
    <x v="0"/>
    <x v="0"/>
    <x v="0"/>
    <x v="5"/>
    <x v="6"/>
    <x v="5"/>
    <n v="78191"/>
    <n v="78191"/>
  </r>
  <r>
    <x v="2225"/>
    <x v="1991"/>
    <x v="0"/>
    <x v="3"/>
    <x v="2"/>
    <x v="5"/>
    <x v="6"/>
    <x v="5"/>
    <n v="30465"/>
    <n v="30465"/>
  </r>
  <r>
    <x v="2226"/>
    <x v="1993"/>
    <x v="1"/>
    <x v="0"/>
    <x v="0"/>
    <x v="2"/>
    <x v="13"/>
    <x v="12"/>
    <n v="54755"/>
    <n v="54755"/>
  </r>
  <r>
    <x v="2227"/>
    <x v="1994"/>
    <x v="0"/>
    <x v="0"/>
    <x v="0"/>
    <x v="5"/>
    <x v="13"/>
    <x v="12"/>
    <n v="49581"/>
    <n v="49581"/>
  </r>
  <r>
    <x v="2228"/>
    <x v="1995"/>
    <x v="0"/>
    <x v="0"/>
    <x v="0"/>
    <x v="5"/>
    <x v="13"/>
    <x v="12"/>
    <n v="92883"/>
    <n v="92883"/>
  </r>
  <r>
    <x v="2229"/>
    <x v="1996"/>
    <x v="1"/>
    <x v="0"/>
    <x v="0"/>
    <x v="0"/>
    <x v="13"/>
    <x v="12"/>
    <n v="97142"/>
    <n v="97142"/>
  </r>
  <r>
    <x v="2230"/>
    <x v="1997"/>
    <x v="1"/>
    <x v="0"/>
    <x v="0"/>
    <x v="5"/>
    <x v="1"/>
    <x v="1"/>
    <n v="93275"/>
    <n v="93275"/>
  </r>
  <r>
    <x v="2231"/>
    <x v="1974"/>
    <x v="0"/>
    <x v="1"/>
    <x v="1"/>
    <x v="0"/>
    <x v="13"/>
    <x v="12"/>
    <n v="53026"/>
    <n v="53026"/>
  </r>
  <r>
    <x v="2232"/>
    <x v="1830"/>
    <x v="0"/>
    <x v="1"/>
    <x v="1"/>
    <x v="0"/>
    <x v="13"/>
    <x v="12"/>
    <n v="39909"/>
    <n v="39909"/>
  </r>
  <r>
    <x v="2233"/>
    <x v="1974"/>
    <x v="0"/>
    <x v="1"/>
    <x v="1"/>
    <x v="0"/>
    <x v="13"/>
    <x v="12"/>
    <n v="67466"/>
    <n v="67466"/>
  </r>
  <r>
    <x v="2234"/>
    <x v="1799"/>
    <x v="1"/>
    <x v="0"/>
    <x v="0"/>
    <x v="6"/>
    <x v="6"/>
    <x v="5"/>
    <n v="5157"/>
    <n v="5157"/>
  </r>
  <r>
    <x v="2235"/>
    <x v="1998"/>
    <x v="0"/>
    <x v="1"/>
    <x v="1"/>
    <x v="0"/>
    <x v="4"/>
    <x v="3"/>
    <n v="71900"/>
    <n v="71900"/>
  </r>
  <r>
    <x v="2236"/>
    <x v="1998"/>
    <x v="1"/>
    <x v="1"/>
    <x v="1"/>
    <x v="0"/>
    <x v="4"/>
    <x v="3"/>
    <n v="15272"/>
    <n v="15272"/>
  </r>
  <r>
    <x v="2237"/>
    <x v="1999"/>
    <x v="0"/>
    <x v="0"/>
    <x v="0"/>
    <x v="0"/>
    <x v="4"/>
    <x v="3"/>
    <n v="94172"/>
    <n v="94172"/>
  </r>
  <r>
    <x v="2238"/>
    <x v="2000"/>
    <x v="0"/>
    <x v="0"/>
    <x v="0"/>
    <x v="0"/>
    <x v="4"/>
    <x v="3"/>
    <n v="62238"/>
    <n v="62238"/>
  </r>
  <r>
    <x v="2239"/>
    <x v="2001"/>
    <x v="1"/>
    <x v="1"/>
    <x v="1"/>
    <x v="0"/>
    <x v="4"/>
    <x v="3"/>
    <n v="57989"/>
    <n v="57989"/>
  </r>
  <r>
    <x v="2240"/>
    <x v="2002"/>
    <x v="0"/>
    <x v="0"/>
    <x v="0"/>
    <x v="0"/>
    <x v="4"/>
    <x v="3"/>
    <n v="66648"/>
    <n v="66648"/>
  </r>
  <r>
    <x v="2241"/>
    <x v="2003"/>
    <x v="1"/>
    <x v="1"/>
    <x v="1"/>
    <x v="0"/>
    <x v="4"/>
    <x v="3"/>
    <n v="38039"/>
    <n v="38039"/>
  </r>
  <r>
    <x v="2242"/>
    <x v="2004"/>
    <x v="1"/>
    <x v="0"/>
    <x v="0"/>
    <x v="4"/>
    <x v="4"/>
    <x v="3"/>
    <n v="18556"/>
    <n v="18556"/>
  </r>
  <r>
    <x v="2243"/>
    <x v="2005"/>
    <x v="0"/>
    <x v="0"/>
    <x v="0"/>
    <x v="4"/>
    <x v="4"/>
    <x v="3"/>
    <n v="40523"/>
    <n v="40523"/>
  </r>
  <r>
    <x v="2244"/>
    <x v="2006"/>
    <x v="1"/>
    <x v="0"/>
    <x v="0"/>
    <x v="4"/>
    <x v="4"/>
    <x v="3"/>
    <n v="95833"/>
    <n v="95833"/>
  </r>
  <r>
    <x v="2245"/>
    <x v="1274"/>
    <x v="1"/>
    <x v="0"/>
    <x v="0"/>
    <x v="4"/>
    <x v="4"/>
    <x v="3"/>
    <n v="24452"/>
    <n v="24452"/>
  </r>
  <r>
    <x v="2246"/>
    <x v="2007"/>
    <x v="1"/>
    <x v="0"/>
    <x v="0"/>
    <x v="4"/>
    <x v="4"/>
    <x v="3"/>
    <n v="32664"/>
    <n v="32664"/>
  </r>
  <r>
    <x v="2247"/>
    <x v="2008"/>
    <x v="0"/>
    <x v="0"/>
    <x v="0"/>
    <x v="4"/>
    <x v="4"/>
    <x v="3"/>
    <n v="24939"/>
    <n v="24939"/>
  </r>
  <r>
    <x v="2248"/>
    <x v="2009"/>
    <x v="1"/>
    <x v="1"/>
    <x v="1"/>
    <x v="4"/>
    <x v="4"/>
    <x v="3"/>
    <n v="32398"/>
    <n v="32398"/>
  </r>
  <r>
    <x v="2249"/>
    <x v="2010"/>
    <x v="1"/>
    <x v="0"/>
    <x v="0"/>
    <x v="4"/>
    <x v="4"/>
    <x v="3"/>
    <n v="17015"/>
    <n v="17015"/>
  </r>
  <r>
    <x v="2250"/>
    <x v="2011"/>
    <x v="0"/>
    <x v="0"/>
    <x v="0"/>
    <x v="4"/>
    <x v="4"/>
    <x v="3"/>
    <n v="53301"/>
    <n v="53301"/>
  </r>
  <r>
    <x v="2251"/>
    <x v="2012"/>
    <x v="1"/>
    <x v="1"/>
    <x v="1"/>
    <x v="4"/>
    <x v="4"/>
    <x v="3"/>
    <n v="49274"/>
    <n v="49274"/>
  </r>
  <r>
    <x v="2252"/>
    <x v="2013"/>
    <x v="1"/>
    <x v="0"/>
    <x v="0"/>
    <x v="4"/>
    <x v="4"/>
    <x v="3"/>
    <n v="68058"/>
    <n v="68058"/>
  </r>
  <r>
    <x v="2253"/>
    <x v="2014"/>
    <x v="0"/>
    <x v="0"/>
    <x v="0"/>
    <x v="2"/>
    <x v="13"/>
    <x v="12"/>
    <n v="85057"/>
    <n v="85057"/>
  </r>
  <r>
    <x v="2254"/>
    <x v="2015"/>
    <x v="1"/>
    <x v="1"/>
    <x v="1"/>
    <x v="2"/>
    <x v="13"/>
    <x v="12"/>
    <n v="67764"/>
    <n v="67764"/>
  </r>
  <r>
    <x v="2255"/>
    <x v="2016"/>
    <x v="0"/>
    <x v="0"/>
    <x v="0"/>
    <x v="2"/>
    <x v="13"/>
    <x v="12"/>
    <n v="5857"/>
    <n v="5857"/>
  </r>
  <r>
    <x v="2256"/>
    <x v="2017"/>
    <x v="0"/>
    <x v="1"/>
    <x v="1"/>
    <x v="2"/>
    <x v="13"/>
    <x v="12"/>
    <n v="93190"/>
    <n v="93190"/>
  </r>
  <r>
    <x v="2257"/>
    <x v="2018"/>
    <x v="0"/>
    <x v="0"/>
    <x v="0"/>
    <x v="2"/>
    <x v="13"/>
    <x v="12"/>
    <n v="68947"/>
    <n v="68947"/>
  </r>
  <r>
    <x v="2258"/>
    <x v="2019"/>
    <x v="0"/>
    <x v="1"/>
    <x v="1"/>
    <x v="2"/>
    <x v="13"/>
    <x v="12"/>
    <n v="36135"/>
    <n v="36135"/>
  </r>
  <r>
    <x v="2259"/>
    <x v="2020"/>
    <x v="0"/>
    <x v="0"/>
    <x v="0"/>
    <x v="2"/>
    <x v="13"/>
    <x v="12"/>
    <n v="66220"/>
    <n v="66220"/>
  </r>
  <r>
    <x v="2260"/>
    <x v="2021"/>
    <x v="0"/>
    <x v="1"/>
    <x v="1"/>
    <x v="2"/>
    <x v="13"/>
    <x v="12"/>
    <n v="6652"/>
    <n v="6652"/>
  </r>
  <r>
    <x v="2261"/>
    <x v="2022"/>
    <x v="1"/>
    <x v="0"/>
    <x v="0"/>
    <x v="1"/>
    <x v="1"/>
    <x v="1"/>
    <n v="14118"/>
    <n v="14118"/>
  </r>
  <r>
    <x v="2262"/>
    <x v="2023"/>
    <x v="1"/>
    <x v="0"/>
    <x v="0"/>
    <x v="1"/>
    <x v="1"/>
    <x v="1"/>
    <n v="95117"/>
    <n v="95117"/>
  </r>
  <r>
    <x v="2263"/>
    <x v="2024"/>
    <x v="0"/>
    <x v="0"/>
    <x v="0"/>
    <x v="1"/>
    <x v="1"/>
    <x v="1"/>
    <n v="10402"/>
    <n v="10402"/>
  </r>
  <r>
    <x v="2264"/>
    <x v="2024"/>
    <x v="0"/>
    <x v="1"/>
    <x v="1"/>
    <x v="1"/>
    <x v="1"/>
    <x v="1"/>
    <n v="72977"/>
    <n v="72977"/>
  </r>
  <r>
    <x v="2265"/>
    <x v="2025"/>
    <x v="0"/>
    <x v="1"/>
    <x v="1"/>
    <x v="1"/>
    <x v="1"/>
    <x v="1"/>
    <n v="6949"/>
    <n v="6949"/>
  </r>
  <r>
    <x v="2266"/>
    <x v="2023"/>
    <x v="1"/>
    <x v="1"/>
    <x v="1"/>
    <x v="1"/>
    <x v="1"/>
    <x v="1"/>
    <n v="29794"/>
    <n v="29794"/>
  </r>
  <r>
    <x v="2267"/>
    <x v="2026"/>
    <x v="1"/>
    <x v="0"/>
    <x v="0"/>
    <x v="2"/>
    <x v="9"/>
    <x v="8"/>
    <n v="96644"/>
    <n v="96644"/>
  </r>
  <r>
    <x v="2268"/>
    <x v="2027"/>
    <x v="1"/>
    <x v="0"/>
    <x v="0"/>
    <x v="2"/>
    <x v="9"/>
    <x v="8"/>
    <n v="72500"/>
    <n v="72500"/>
  </r>
  <r>
    <x v="2269"/>
    <x v="2028"/>
    <x v="0"/>
    <x v="0"/>
    <x v="0"/>
    <x v="2"/>
    <x v="9"/>
    <x v="8"/>
    <n v="62391"/>
    <n v="62391"/>
  </r>
  <r>
    <x v="2270"/>
    <x v="2029"/>
    <x v="0"/>
    <x v="0"/>
    <x v="0"/>
    <x v="2"/>
    <x v="9"/>
    <x v="8"/>
    <n v="25285"/>
    <n v="25285"/>
  </r>
  <r>
    <x v="2271"/>
    <x v="1607"/>
    <x v="0"/>
    <x v="0"/>
    <x v="0"/>
    <x v="1"/>
    <x v="1"/>
    <x v="1"/>
    <n v="45006"/>
    <n v="45006"/>
  </r>
  <r>
    <x v="2272"/>
    <x v="2030"/>
    <x v="1"/>
    <x v="1"/>
    <x v="1"/>
    <x v="1"/>
    <x v="1"/>
    <x v="1"/>
    <n v="90793"/>
    <n v="90793"/>
  </r>
  <r>
    <x v="2273"/>
    <x v="2031"/>
    <x v="0"/>
    <x v="0"/>
    <x v="0"/>
    <x v="1"/>
    <x v="1"/>
    <x v="1"/>
    <n v="24343"/>
    <n v="24343"/>
  </r>
  <r>
    <x v="2274"/>
    <x v="2032"/>
    <x v="1"/>
    <x v="0"/>
    <x v="0"/>
    <x v="1"/>
    <x v="1"/>
    <x v="1"/>
    <n v="27331"/>
    <n v="27331"/>
  </r>
  <r>
    <x v="2275"/>
    <x v="2033"/>
    <x v="0"/>
    <x v="0"/>
    <x v="0"/>
    <x v="1"/>
    <x v="1"/>
    <x v="1"/>
    <n v="10267"/>
    <n v="10267"/>
  </r>
  <r>
    <x v="2276"/>
    <x v="2034"/>
    <x v="1"/>
    <x v="0"/>
    <x v="0"/>
    <x v="1"/>
    <x v="1"/>
    <x v="1"/>
    <n v="44086"/>
    <n v="44086"/>
  </r>
  <r>
    <x v="2277"/>
    <x v="2035"/>
    <x v="0"/>
    <x v="1"/>
    <x v="1"/>
    <x v="1"/>
    <x v="1"/>
    <x v="1"/>
    <n v="60668"/>
    <n v="60668"/>
  </r>
  <r>
    <x v="2278"/>
    <x v="2036"/>
    <x v="1"/>
    <x v="0"/>
    <x v="0"/>
    <x v="1"/>
    <x v="1"/>
    <x v="1"/>
    <n v="19809"/>
    <n v="19809"/>
  </r>
  <r>
    <x v="2279"/>
    <x v="2037"/>
    <x v="1"/>
    <x v="1"/>
    <x v="1"/>
    <x v="1"/>
    <x v="1"/>
    <x v="1"/>
    <n v="24872"/>
    <n v="24872"/>
  </r>
  <r>
    <x v="2280"/>
    <x v="2038"/>
    <x v="1"/>
    <x v="1"/>
    <x v="1"/>
    <x v="1"/>
    <x v="9"/>
    <x v="8"/>
    <n v="69519"/>
    <n v="69519"/>
  </r>
  <r>
    <x v="2281"/>
    <x v="2039"/>
    <x v="1"/>
    <x v="1"/>
    <x v="1"/>
    <x v="1"/>
    <x v="9"/>
    <x v="8"/>
    <n v="27797"/>
    <n v="27797"/>
  </r>
  <r>
    <x v="2282"/>
    <x v="2040"/>
    <x v="0"/>
    <x v="0"/>
    <x v="0"/>
    <x v="1"/>
    <x v="9"/>
    <x v="8"/>
    <n v="60313"/>
    <n v="60313"/>
  </r>
  <r>
    <x v="2283"/>
    <x v="2041"/>
    <x v="1"/>
    <x v="0"/>
    <x v="0"/>
    <x v="1"/>
    <x v="1"/>
    <x v="1"/>
    <n v="2024"/>
    <n v="2024"/>
  </r>
  <r>
    <x v="2284"/>
    <x v="2042"/>
    <x v="0"/>
    <x v="0"/>
    <x v="0"/>
    <x v="1"/>
    <x v="1"/>
    <x v="1"/>
    <n v="48825"/>
    <n v="48825"/>
  </r>
  <r>
    <x v="2285"/>
    <x v="2043"/>
    <x v="0"/>
    <x v="1"/>
    <x v="1"/>
    <x v="1"/>
    <x v="7"/>
    <x v="6"/>
    <n v="15753"/>
    <n v="15753"/>
  </r>
  <r>
    <x v="2286"/>
    <x v="2044"/>
    <x v="1"/>
    <x v="0"/>
    <x v="0"/>
    <x v="1"/>
    <x v="7"/>
    <x v="6"/>
    <n v="40213"/>
    <n v="40213"/>
  </r>
  <r>
    <x v="2287"/>
    <x v="2045"/>
    <x v="1"/>
    <x v="1"/>
    <x v="1"/>
    <x v="1"/>
    <x v="7"/>
    <x v="6"/>
    <n v="11588"/>
    <n v="11588"/>
  </r>
  <r>
    <x v="2288"/>
    <x v="2046"/>
    <x v="0"/>
    <x v="0"/>
    <x v="0"/>
    <x v="1"/>
    <x v="7"/>
    <x v="6"/>
    <n v="83155"/>
    <n v="83155"/>
  </r>
  <r>
    <x v="2289"/>
    <x v="2047"/>
    <x v="0"/>
    <x v="0"/>
    <x v="0"/>
    <x v="1"/>
    <x v="7"/>
    <x v="6"/>
    <n v="19984"/>
    <n v="19984"/>
  </r>
  <r>
    <x v="2290"/>
    <x v="2048"/>
    <x v="0"/>
    <x v="0"/>
    <x v="0"/>
    <x v="1"/>
    <x v="7"/>
    <x v="6"/>
    <n v="56355"/>
    <n v="56355"/>
  </r>
  <r>
    <x v="2291"/>
    <x v="2049"/>
    <x v="1"/>
    <x v="1"/>
    <x v="1"/>
    <x v="0"/>
    <x v="1"/>
    <x v="1"/>
    <n v="56392"/>
    <n v="56392"/>
  </r>
  <r>
    <x v="2292"/>
    <x v="2050"/>
    <x v="1"/>
    <x v="0"/>
    <x v="0"/>
    <x v="0"/>
    <x v="1"/>
    <x v="1"/>
    <n v="75595"/>
    <n v="75595"/>
  </r>
  <r>
    <x v="2293"/>
    <x v="2051"/>
    <x v="0"/>
    <x v="0"/>
    <x v="0"/>
    <x v="0"/>
    <x v="1"/>
    <x v="1"/>
    <n v="67632"/>
    <n v="67632"/>
  </r>
  <r>
    <x v="2294"/>
    <x v="2052"/>
    <x v="0"/>
    <x v="0"/>
    <x v="0"/>
    <x v="0"/>
    <x v="1"/>
    <x v="1"/>
    <n v="37302"/>
    <n v="37302"/>
  </r>
  <r>
    <x v="2295"/>
    <x v="2053"/>
    <x v="1"/>
    <x v="0"/>
    <x v="0"/>
    <x v="0"/>
    <x v="1"/>
    <x v="1"/>
    <n v="45923"/>
    <n v="45923"/>
  </r>
  <r>
    <x v="2296"/>
    <x v="2054"/>
    <x v="0"/>
    <x v="0"/>
    <x v="0"/>
    <x v="0"/>
    <x v="1"/>
    <x v="1"/>
    <n v="92688"/>
    <n v="92688"/>
  </r>
  <r>
    <x v="2297"/>
    <x v="2055"/>
    <x v="1"/>
    <x v="1"/>
    <x v="1"/>
    <x v="0"/>
    <x v="1"/>
    <x v="1"/>
    <n v="85470"/>
    <n v="85470"/>
  </r>
  <r>
    <x v="2298"/>
    <x v="2056"/>
    <x v="0"/>
    <x v="0"/>
    <x v="0"/>
    <x v="0"/>
    <x v="1"/>
    <x v="1"/>
    <n v="29653"/>
    <n v="29653"/>
  </r>
  <r>
    <x v="2299"/>
    <x v="2057"/>
    <x v="1"/>
    <x v="0"/>
    <x v="0"/>
    <x v="0"/>
    <x v="1"/>
    <x v="1"/>
    <n v="29821"/>
    <n v="29821"/>
  </r>
  <r>
    <x v="2300"/>
    <x v="2058"/>
    <x v="1"/>
    <x v="0"/>
    <x v="0"/>
    <x v="0"/>
    <x v="1"/>
    <x v="1"/>
    <n v="72485"/>
    <n v="72485"/>
  </r>
  <r>
    <x v="2301"/>
    <x v="2059"/>
    <x v="0"/>
    <x v="0"/>
    <x v="0"/>
    <x v="0"/>
    <x v="1"/>
    <x v="1"/>
    <n v="44965"/>
    <n v="44965"/>
  </r>
  <r>
    <x v="2302"/>
    <x v="2060"/>
    <x v="0"/>
    <x v="0"/>
    <x v="0"/>
    <x v="0"/>
    <x v="1"/>
    <x v="1"/>
    <n v="41350"/>
    <n v="41350"/>
  </r>
  <r>
    <x v="2303"/>
    <x v="2061"/>
    <x v="0"/>
    <x v="0"/>
    <x v="0"/>
    <x v="0"/>
    <x v="1"/>
    <x v="1"/>
    <n v="30974"/>
    <n v="30974"/>
  </r>
  <r>
    <x v="2304"/>
    <x v="1400"/>
    <x v="1"/>
    <x v="0"/>
    <x v="0"/>
    <x v="0"/>
    <x v="1"/>
    <x v="1"/>
    <n v="89990"/>
    <n v="89990"/>
  </r>
  <r>
    <x v="2305"/>
    <x v="1401"/>
    <x v="0"/>
    <x v="0"/>
    <x v="0"/>
    <x v="0"/>
    <x v="1"/>
    <x v="1"/>
    <n v="23262"/>
    <n v="23262"/>
  </r>
  <r>
    <x v="2306"/>
    <x v="2062"/>
    <x v="1"/>
    <x v="0"/>
    <x v="0"/>
    <x v="0"/>
    <x v="1"/>
    <x v="1"/>
    <n v="33982"/>
    <n v="33982"/>
  </r>
  <r>
    <x v="2307"/>
    <x v="2063"/>
    <x v="0"/>
    <x v="1"/>
    <x v="1"/>
    <x v="0"/>
    <x v="1"/>
    <x v="1"/>
    <n v="71295"/>
    <n v="71295"/>
  </r>
  <r>
    <x v="2308"/>
    <x v="2064"/>
    <x v="0"/>
    <x v="0"/>
    <x v="0"/>
    <x v="0"/>
    <x v="6"/>
    <x v="5"/>
    <n v="82717"/>
    <n v="82717"/>
  </r>
  <r>
    <x v="2309"/>
    <x v="1233"/>
    <x v="0"/>
    <x v="0"/>
    <x v="0"/>
    <x v="0"/>
    <x v="6"/>
    <x v="5"/>
    <n v="50468"/>
    <n v="50468"/>
  </r>
  <r>
    <x v="2310"/>
    <x v="2065"/>
    <x v="0"/>
    <x v="0"/>
    <x v="0"/>
    <x v="0"/>
    <x v="6"/>
    <x v="5"/>
    <n v="2917"/>
    <n v="2917"/>
  </r>
  <r>
    <x v="2311"/>
    <x v="2066"/>
    <x v="0"/>
    <x v="1"/>
    <x v="1"/>
    <x v="0"/>
    <x v="6"/>
    <x v="5"/>
    <n v="82414"/>
    <n v="82414"/>
  </r>
  <r>
    <x v="2312"/>
    <x v="2067"/>
    <x v="1"/>
    <x v="0"/>
    <x v="0"/>
    <x v="0"/>
    <x v="6"/>
    <x v="5"/>
    <n v="43910"/>
    <n v="43910"/>
  </r>
  <r>
    <x v="2313"/>
    <x v="2068"/>
    <x v="0"/>
    <x v="0"/>
    <x v="0"/>
    <x v="0"/>
    <x v="6"/>
    <x v="5"/>
    <n v="71936"/>
    <n v="71936"/>
  </r>
  <r>
    <x v="2314"/>
    <x v="2069"/>
    <x v="0"/>
    <x v="0"/>
    <x v="0"/>
    <x v="0"/>
    <x v="6"/>
    <x v="5"/>
    <n v="6137"/>
    <n v="6137"/>
  </r>
  <r>
    <x v="2315"/>
    <x v="2070"/>
    <x v="0"/>
    <x v="1"/>
    <x v="1"/>
    <x v="0"/>
    <x v="6"/>
    <x v="5"/>
    <n v="18576"/>
    <n v="18576"/>
  </r>
  <r>
    <x v="2316"/>
    <x v="2071"/>
    <x v="0"/>
    <x v="0"/>
    <x v="0"/>
    <x v="0"/>
    <x v="6"/>
    <x v="5"/>
    <n v="40375"/>
    <n v="40375"/>
  </r>
  <r>
    <x v="2317"/>
    <x v="2072"/>
    <x v="0"/>
    <x v="0"/>
    <x v="0"/>
    <x v="0"/>
    <x v="6"/>
    <x v="5"/>
    <n v="77648"/>
    <n v="77648"/>
  </r>
  <r>
    <x v="2318"/>
    <x v="2073"/>
    <x v="1"/>
    <x v="1"/>
    <x v="1"/>
    <x v="0"/>
    <x v="6"/>
    <x v="5"/>
    <n v="66474"/>
    <n v="66474"/>
  </r>
  <r>
    <x v="2319"/>
    <x v="2074"/>
    <x v="0"/>
    <x v="3"/>
    <x v="2"/>
    <x v="1"/>
    <x v="13"/>
    <x v="12"/>
    <n v="86988"/>
    <n v="86988"/>
  </r>
  <r>
    <x v="2320"/>
    <x v="2075"/>
    <x v="1"/>
    <x v="1"/>
    <x v="1"/>
    <x v="1"/>
    <x v="13"/>
    <x v="12"/>
    <n v="35763"/>
    <n v="35763"/>
  </r>
  <r>
    <x v="2321"/>
    <x v="2076"/>
    <x v="1"/>
    <x v="0"/>
    <x v="0"/>
    <x v="1"/>
    <x v="13"/>
    <x v="12"/>
    <n v="92478"/>
    <n v="92478"/>
  </r>
  <r>
    <x v="2322"/>
    <x v="2077"/>
    <x v="0"/>
    <x v="0"/>
    <x v="0"/>
    <x v="6"/>
    <x v="4"/>
    <x v="3"/>
    <n v="64059"/>
    <n v="64059"/>
  </r>
  <r>
    <x v="2323"/>
    <x v="2078"/>
    <x v="1"/>
    <x v="0"/>
    <x v="0"/>
    <x v="6"/>
    <x v="4"/>
    <x v="3"/>
    <n v="40088"/>
    <n v="40088"/>
  </r>
  <r>
    <x v="2324"/>
    <x v="2079"/>
    <x v="0"/>
    <x v="0"/>
    <x v="0"/>
    <x v="6"/>
    <x v="4"/>
    <x v="3"/>
    <n v="44873"/>
    <n v="44873"/>
  </r>
  <r>
    <x v="2325"/>
    <x v="2080"/>
    <x v="1"/>
    <x v="0"/>
    <x v="0"/>
    <x v="6"/>
    <x v="4"/>
    <x v="3"/>
    <n v="85815"/>
    <n v="85815"/>
  </r>
  <r>
    <x v="2326"/>
    <x v="2081"/>
    <x v="0"/>
    <x v="0"/>
    <x v="0"/>
    <x v="6"/>
    <x v="4"/>
    <x v="3"/>
    <n v="67251"/>
    <n v="67251"/>
  </r>
  <r>
    <x v="2327"/>
    <x v="2082"/>
    <x v="0"/>
    <x v="3"/>
    <x v="2"/>
    <x v="6"/>
    <x v="4"/>
    <x v="3"/>
    <n v="5718"/>
    <n v="5718"/>
  </r>
  <r>
    <x v="2328"/>
    <x v="2083"/>
    <x v="1"/>
    <x v="1"/>
    <x v="1"/>
    <x v="6"/>
    <x v="4"/>
    <x v="3"/>
    <n v="72843"/>
    <n v="72843"/>
  </r>
  <r>
    <x v="2329"/>
    <x v="2084"/>
    <x v="0"/>
    <x v="0"/>
    <x v="0"/>
    <x v="6"/>
    <x v="4"/>
    <x v="3"/>
    <n v="51209"/>
    <n v="51209"/>
  </r>
  <r>
    <x v="2330"/>
    <x v="2085"/>
    <x v="0"/>
    <x v="1"/>
    <x v="1"/>
    <x v="6"/>
    <x v="4"/>
    <x v="3"/>
    <n v="82546"/>
    <n v="82546"/>
  </r>
  <r>
    <x v="2331"/>
    <x v="2086"/>
    <x v="1"/>
    <x v="1"/>
    <x v="1"/>
    <x v="6"/>
    <x v="4"/>
    <x v="3"/>
    <n v="45843"/>
    <n v="45843"/>
  </r>
  <r>
    <x v="2332"/>
    <x v="2087"/>
    <x v="0"/>
    <x v="0"/>
    <x v="0"/>
    <x v="6"/>
    <x v="4"/>
    <x v="3"/>
    <n v="35039"/>
    <n v="35039"/>
  </r>
  <r>
    <x v="2333"/>
    <x v="2088"/>
    <x v="0"/>
    <x v="0"/>
    <x v="0"/>
    <x v="6"/>
    <x v="4"/>
    <x v="3"/>
    <n v="7589"/>
    <n v="7589"/>
  </r>
  <r>
    <x v="2334"/>
    <x v="2089"/>
    <x v="0"/>
    <x v="0"/>
    <x v="0"/>
    <x v="6"/>
    <x v="4"/>
    <x v="3"/>
    <n v="9682"/>
    <n v="9682"/>
  </r>
  <r>
    <x v="2335"/>
    <x v="1694"/>
    <x v="0"/>
    <x v="0"/>
    <x v="0"/>
    <x v="1"/>
    <x v="4"/>
    <x v="3"/>
    <n v="68282"/>
    <n v="68282"/>
  </r>
  <r>
    <x v="2336"/>
    <x v="2090"/>
    <x v="1"/>
    <x v="1"/>
    <x v="1"/>
    <x v="0"/>
    <x v="13"/>
    <x v="12"/>
    <n v="8658"/>
    <n v="8658"/>
  </r>
  <r>
    <x v="2337"/>
    <x v="2091"/>
    <x v="0"/>
    <x v="0"/>
    <x v="0"/>
    <x v="0"/>
    <x v="13"/>
    <x v="12"/>
    <n v="12911"/>
    <n v="12911"/>
  </r>
  <r>
    <x v="2338"/>
    <x v="1775"/>
    <x v="1"/>
    <x v="1"/>
    <x v="1"/>
    <x v="0"/>
    <x v="13"/>
    <x v="12"/>
    <n v="9313"/>
    <n v="9313"/>
  </r>
  <r>
    <x v="2339"/>
    <x v="1289"/>
    <x v="0"/>
    <x v="0"/>
    <x v="0"/>
    <x v="0"/>
    <x v="13"/>
    <x v="12"/>
    <n v="81188"/>
    <n v="81188"/>
  </r>
  <r>
    <x v="2340"/>
    <x v="1289"/>
    <x v="1"/>
    <x v="1"/>
    <x v="1"/>
    <x v="0"/>
    <x v="13"/>
    <x v="12"/>
    <n v="51894"/>
    <n v="51894"/>
  </r>
  <r>
    <x v="2341"/>
    <x v="2092"/>
    <x v="0"/>
    <x v="0"/>
    <x v="0"/>
    <x v="0"/>
    <x v="13"/>
    <x v="12"/>
    <n v="96641"/>
    <n v="96641"/>
  </r>
  <r>
    <x v="2342"/>
    <x v="2093"/>
    <x v="0"/>
    <x v="1"/>
    <x v="1"/>
    <x v="0"/>
    <x v="13"/>
    <x v="12"/>
    <n v="55718"/>
    <n v="55718"/>
  </r>
  <r>
    <x v="2343"/>
    <x v="2094"/>
    <x v="0"/>
    <x v="1"/>
    <x v="1"/>
    <x v="0"/>
    <x v="1"/>
    <x v="1"/>
    <n v="79746"/>
    <n v="79746"/>
  </r>
  <r>
    <x v="2344"/>
    <x v="2095"/>
    <x v="0"/>
    <x v="1"/>
    <x v="1"/>
    <x v="0"/>
    <x v="1"/>
    <x v="1"/>
    <n v="78690"/>
    <n v="78690"/>
  </r>
  <r>
    <x v="2345"/>
    <x v="2096"/>
    <x v="1"/>
    <x v="0"/>
    <x v="0"/>
    <x v="0"/>
    <x v="1"/>
    <x v="1"/>
    <n v="88171"/>
    <n v="88171"/>
  </r>
  <r>
    <x v="2346"/>
    <x v="2097"/>
    <x v="0"/>
    <x v="0"/>
    <x v="0"/>
    <x v="0"/>
    <x v="1"/>
    <x v="1"/>
    <n v="5732"/>
    <n v="5732"/>
  </r>
  <r>
    <x v="2347"/>
    <x v="1315"/>
    <x v="0"/>
    <x v="1"/>
    <x v="1"/>
    <x v="4"/>
    <x v="1"/>
    <x v="1"/>
    <n v="58270"/>
    <n v="58270"/>
  </r>
  <r>
    <x v="2348"/>
    <x v="823"/>
    <x v="0"/>
    <x v="0"/>
    <x v="0"/>
    <x v="4"/>
    <x v="1"/>
    <x v="1"/>
    <n v="84717"/>
    <n v="84717"/>
  </r>
  <r>
    <x v="2349"/>
    <x v="2098"/>
    <x v="1"/>
    <x v="1"/>
    <x v="1"/>
    <x v="4"/>
    <x v="1"/>
    <x v="1"/>
    <n v="54911"/>
    <n v="54911"/>
  </r>
  <r>
    <x v="2350"/>
    <x v="2099"/>
    <x v="0"/>
    <x v="3"/>
    <x v="2"/>
    <x v="4"/>
    <x v="1"/>
    <x v="1"/>
    <n v="48625"/>
    <n v="48625"/>
  </r>
  <r>
    <x v="2351"/>
    <x v="2100"/>
    <x v="0"/>
    <x v="0"/>
    <x v="0"/>
    <x v="0"/>
    <x v="13"/>
    <x v="12"/>
    <n v="12175"/>
    <n v="12175"/>
  </r>
  <r>
    <x v="2352"/>
    <x v="2101"/>
    <x v="0"/>
    <x v="0"/>
    <x v="0"/>
    <x v="0"/>
    <x v="13"/>
    <x v="12"/>
    <n v="41983"/>
    <n v="41983"/>
  </r>
  <r>
    <x v="2353"/>
    <x v="2102"/>
    <x v="1"/>
    <x v="0"/>
    <x v="0"/>
    <x v="0"/>
    <x v="13"/>
    <x v="12"/>
    <n v="83838"/>
    <n v="83838"/>
  </r>
  <r>
    <x v="2354"/>
    <x v="2103"/>
    <x v="1"/>
    <x v="0"/>
    <x v="0"/>
    <x v="0"/>
    <x v="13"/>
    <x v="12"/>
    <n v="79079"/>
    <n v="79079"/>
  </r>
  <r>
    <x v="2355"/>
    <x v="2104"/>
    <x v="1"/>
    <x v="0"/>
    <x v="0"/>
    <x v="0"/>
    <x v="13"/>
    <x v="12"/>
    <n v="88647"/>
    <n v="88647"/>
  </r>
  <r>
    <x v="2356"/>
    <x v="2105"/>
    <x v="0"/>
    <x v="0"/>
    <x v="0"/>
    <x v="0"/>
    <x v="13"/>
    <x v="12"/>
    <n v="42186"/>
    <n v="42186"/>
  </r>
  <r>
    <x v="2357"/>
    <x v="2106"/>
    <x v="1"/>
    <x v="0"/>
    <x v="0"/>
    <x v="0"/>
    <x v="13"/>
    <x v="12"/>
    <n v="58432"/>
    <n v="58432"/>
  </r>
  <r>
    <x v="2358"/>
    <x v="2107"/>
    <x v="1"/>
    <x v="1"/>
    <x v="1"/>
    <x v="0"/>
    <x v="13"/>
    <x v="12"/>
    <n v="16259"/>
    <n v="16259"/>
  </r>
  <r>
    <x v="2359"/>
    <x v="2107"/>
    <x v="1"/>
    <x v="0"/>
    <x v="0"/>
    <x v="0"/>
    <x v="13"/>
    <x v="12"/>
    <n v="39448"/>
    <n v="39448"/>
  </r>
  <r>
    <x v="2360"/>
    <x v="2108"/>
    <x v="0"/>
    <x v="0"/>
    <x v="0"/>
    <x v="0"/>
    <x v="13"/>
    <x v="12"/>
    <n v="69844"/>
    <n v="69844"/>
  </r>
  <r>
    <x v="2361"/>
    <x v="2109"/>
    <x v="0"/>
    <x v="0"/>
    <x v="0"/>
    <x v="0"/>
    <x v="13"/>
    <x v="12"/>
    <n v="15911"/>
    <n v="15911"/>
  </r>
  <r>
    <x v="2362"/>
    <x v="2110"/>
    <x v="0"/>
    <x v="1"/>
    <x v="1"/>
    <x v="0"/>
    <x v="13"/>
    <x v="12"/>
    <n v="3536"/>
    <n v="3536"/>
  </r>
  <r>
    <x v="2363"/>
    <x v="2111"/>
    <x v="0"/>
    <x v="1"/>
    <x v="1"/>
    <x v="0"/>
    <x v="13"/>
    <x v="12"/>
    <n v="43042"/>
    <n v="43042"/>
  </r>
  <r>
    <x v="2364"/>
    <x v="2112"/>
    <x v="0"/>
    <x v="0"/>
    <x v="0"/>
    <x v="0"/>
    <x v="13"/>
    <x v="12"/>
    <n v="75693"/>
    <n v="75693"/>
  </r>
  <r>
    <x v="2365"/>
    <x v="2113"/>
    <x v="0"/>
    <x v="1"/>
    <x v="1"/>
    <x v="0"/>
    <x v="13"/>
    <x v="12"/>
    <n v="60660"/>
    <n v="60660"/>
  </r>
  <r>
    <x v="2366"/>
    <x v="2113"/>
    <x v="0"/>
    <x v="0"/>
    <x v="0"/>
    <x v="0"/>
    <x v="13"/>
    <x v="12"/>
    <n v="91635"/>
    <n v="91635"/>
  </r>
  <r>
    <x v="2367"/>
    <x v="2114"/>
    <x v="1"/>
    <x v="0"/>
    <x v="0"/>
    <x v="0"/>
    <x v="13"/>
    <x v="12"/>
    <n v="35447"/>
    <n v="35447"/>
  </r>
  <r>
    <x v="2368"/>
    <x v="2115"/>
    <x v="1"/>
    <x v="1"/>
    <x v="1"/>
    <x v="0"/>
    <x v="13"/>
    <x v="12"/>
    <n v="73591"/>
    <n v="73591"/>
  </r>
  <r>
    <x v="2369"/>
    <x v="2116"/>
    <x v="1"/>
    <x v="0"/>
    <x v="0"/>
    <x v="0"/>
    <x v="13"/>
    <x v="12"/>
    <n v="93509"/>
    <n v="93509"/>
  </r>
  <r>
    <x v="2370"/>
    <x v="2116"/>
    <x v="0"/>
    <x v="0"/>
    <x v="0"/>
    <x v="0"/>
    <x v="13"/>
    <x v="12"/>
    <n v="72601"/>
    <n v="72601"/>
  </r>
  <r>
    <x v="2371"/>
    <x v="2117"/>
    <x v="1"/>
    <x v="0"/>
    <x v="0"/>
    <x v="0"/>
    <x v="13"/>
    <x v="12"/>
    <n v="67991"/>
    <n v="67991"/>
  </r>
  <r>
    <x v="2372"/>
    <x v="2118"/>
    <x v="0"/>
    <x v="0"/>
    <x v="0"/>
    <x v="0"/>
    <x v="13"/>
    <x v="12"/>
    <n v="28238"/>
    <n v="28238"/>
  </r>
  <r>
    <x v="2373"/>
    <x v="2119"/>
    <x v="1"/>
    <x v="0"/>
    <x v="0"/>
    <x v="0"/>
    <x v="13"/>
    <x v="12"/>
    <n v="44087"/>
    <n v="44087"/>
  </r>
  <r>
    <x v="2374"/>
    <x v="2041"/>
    <x v="1"/>
    <x v="0"/>
    <x v="0"/>
    <x v="1"/>
    <x v="9"/>
    <x v="8"/>
    <n v="52473"/>
    <n v="52473"/>
  </r>
  <r>
    <x v="2375"/>
    <x v="1400"/>
    <x v="1"/>
    <x v="0"/>
    <x v="0"/>
    <x v="1"/>
    <x v="9"/>
    <x v="8"/>
    <n v="95679"/>
    <n v="95679"/>
  </r>
  <r>
    <x v="2376"/>
    <x v="2120"/>
    <x v="0"/>
    <x v="0"/>
    <x v="0"/>
    <x v="1"/>
    <x v="9"/>
    <x v="8"/>
    <n v="60430"/>
    <n v="60430"/>
  </r>
  <r>
    <x v="2377"/>
    <x v="2044"/>
    <x v="0"/>
    <x v="3"/>
    <x v="2"/>
    <x v="0"/>
    <x v="1"/>
    <x v="1"/>
    <n v="58438"/>
    <n v="58438"/>
  </r>
  <r>
    <x v="2378"/>
    <x v="2121"/>
    <x v="0"/>
    <x v="0"/>
    <x v="0"/>
    <x v="0"/>
    <x v="7"/>
    <x v="6"/>
    <n v="94919"/>
    <n v="94919"/>
  </r>
  <r>
    <x v="2379"/>
    <x v="2122"/>
    <x v="1"/>
    <x v="0"/>
    <x v="0"/>
    <x v="0"/>
    <x v="7"/>
    <x v="6"/>
    <n v="84968"/>
    <n v="84968"/>
  </r>
  <r>
    <x v="2380"/>
    <x v="2123"/>
    <x v="1"/>
    <x v="0"/>
    <x v="0"/>
    <x v="0"/>
    <x v="7"/>
    <x v="6"/>
    <n v="13125"/>
    <n v="13125"/>
  </r>
  <r>
    <x v="2381"/>
    <x v="2122"/>
    <x v="0"/>
    <x v="0"/>
    <x v="0"/>
    <x v="1"/>
    <x v="1"/>
    <x v="1"/>
    <n v="37132"/>
    <n v="37132"/>
  </r>
  <r>
    <x v="2382"/>
    <x v="2124"/>
    <x v="0"/>
    <x v="0"/>
    <x v="0"/>
    <x v="1"/>
    <x v="1"/>
    <x v="1"/>
    <n v="63415"/>
    <n v="63415"/>
  </r>
  <r>
    <x v="2383"/>
    <x v="2125"/>
    <x v="0"/>
    <x v="1"/>
    <x v="1"/>
    <x v="1"/>
    <x v="1"/>
    <x v="1"/>
    <n v="45029"/>
    <n v="45029"/>
  </r>
  <r>
    <x v="2384"/>
    <x v="2126"/>
    <x v="1"/>
    <x v="0"/>
    <x v="0"/>
    <x v="1"/>
    <x v="1"/>
    <x v="1"/>
    <n v="47237"/>
    <n v="47237"/>
  </r>
  <r>
    <x v="2385"/>
    <x v="2126"/>
    <x v="1"/>
    <x v="1"/>
    <x v="1"/>
    <x v="1"/>
    <x v="1"/>
    <x v="1"/>
    <n v="41310"/>
    <n v="41310"/>
  </r>
  <r>
    <x v="2386"/>
    <x v="2127"/>
    <x v="0"/>
    <x v="0"/>
    <x v="0"/>
    <x v="1"/>
    <x v="1"/>
    <x v="1"/>
    <n v="1155"/>
    <n v="1155"/>
  </r>
  <r>
    <x v="2387"/>
    <x v="2128"/>
    <x v="0"/>
    <x v="1"/>
    <x v="1"/>
    <x v="1"/>
    <x v="1"/>
    <x v="1"/>
    <n v="21485"/>
    <n v="21485"/>
  </r>
  <r>
    <x v="2388"/>
    <x v="2129"/>
    <x v="1"/>
    <x v="1"/>
    <x v="1"/>
    <x v="1"/>
    <x v="1"/>
    <x v="1"/>
    <n v="90757"/>
    <n v="90757"/>
  </r>
  <r>
    <x v="2389"/>
    <x v="2130"/>
    <x v="1"/>
    <x v="1"/>
    <x v="1"/>
    <x v="1"/>
    <x v="1"/>
    <x v="1"/>
    <n v="40298"/>
    <n v="40298"/>
  </r>
  <r>
    <x v="2390"/>
    <x v="2131"/>
    <x v="1"/>
    <x v="1"/>
    <x v="1"/>
    <x v="1"/>
    <x v="1"/>
    <x v="1"/>
    <n v="10008"/>
    <n v="10008"/>
  </r>
  <r>
    <x v="2391"/>
    <x v="2132"/>
    <x v="0"/>
    <x v="1"/>
    <x v="1"/>
    <x v="1"/>
    <x v="1"/>
    <x v="1"/>
    <n v="89801"/>
    <n v="89801"/>
  </r>
  <r>
    <x v="2392"/>
    <x v="2133"/>
    <x v="1"/>
    <x v="0"/>
    <x v="0"/>
    <x v="1"/>
    <x v="1"/>
    <x v="1"/>
    <n v="86673"/>
    <n v="86673"/>
  </r>
  <r>
    <x v="2393"/>
    <x v="2134"/>
    <x v="0"/>
    <x v="1"/>
    <x v="1"/>
    <x v="1"/>
    <x v="1"/>
    <x v="1"/>
    <n v="44072"/>
    <n v="44072"/>
  </r>
  <r>
    <x v="2394"/>
    <x v="2064"/>
    <x v="0"/>
    <x v="0"/>
    <x v="0"/>
    <x v="1"/>
    <x v="1"/>
    <x v="1"/>
    <n v="75095"/>
    <n v="75095"/>
  </r>
  <r>
    <x v="2395"/>
    <x v="2135"/>
    <x v="0"/>
    <x v="1"/>
    <x v="1"/>
    <x v="1"/>
    <x v="1"/>
    <x v="1"/>
    <n v="81122"/>
    <n v="81122"/>
  </r>
  <r>
    <x v="2396"/>
    <x v="2136"/>
    <x v="0"/>
    <x v="1"/>
    <x v="1"/>
    <x v="2"/>
    <x v="9"/>
    <x v="8"/>
    <n v="70417"/>
    <n v="70417"/>
  </r>
  <r>
    <x v="2397"/>
    <x v="2137"/>
    <x v="1"/>
    <x v="1"/>
    <x v="1"/>
    <x v="2"/>
    <x v="9"/>
    <x v="8"/>
    <n v="11865"/>
    <n v="11865"/>
  </r>
  <r>
    <x v="2398"/>
    <x v="2138"/>
    <x v="0"/>
    <x v="0"/>
    <x v="0"/>
    <x v="2"/>
    <x v="9"/>
    <x v="8"/>
    <n v="25644"/>
    <n v="25644"/>
  </r>
  <r>
    <x v="2399"/>
    <x v="2138"/>
    <x v="1"/>
    <x v="0"/>
    <x v="0"/>
    <x v="2"/>
    <x v="9"/>
    <x v="8"/>
    <n v="75626"/>
    <n v="75626"/>
  </r>
  <r>
    <x v="2400"/>
    <x v="2139"/>
    <x v="0"/>
    <x v="0"/>
    <x v="0"/>
    <x v="2"/>
    <x v="9"/>
    <x v="8"/>
    <n v="70664"/>
    <n v="70664"/>
  </r>
  <r>
    <x v="2401"/>
    <x v="2140"/>
    <x v="1"/>
    <x v="0"/>
    <x v="0"/>
    <x v="2"/>
    <x v="9"/>
    <x v="8"/>
    <n v="19789"/>
    <n v="19789"/>
  </r>
  <r>
    <x v="2402"/>
    <x v="1282"/>
    <x v="0"/>
    <x v="0"/>
    <x v="0"/>
    <x v="2"/>
    <x v="9"/>
    <x v="8"/>
    <n v="2096"/>
    <n v="2096"/>
  </r>
  <r>
    <x v="2403"/>
    <x v="2141"/>
    <x v="1"/>
    <x v="0"/>
    <x v="0"/>
    <x v="2"/>
    <x v="9"/>
    <x v="8"/>
    <n v="98494"/>
    <n v="98494"/>
  </r>
  <r>
    <x v="2404"/>
    <x v="2142"/>
    <x v="1"/>
    <x v="1"/>
    <x v="1"/>
    <x v="2"/>
    <x v="9"/>
    <x v="8"/>
    <n v="37834"/>
    <n v="37834"/>
  </r>
  <r>
    <x v="2405"/>
    <x v="1777"/>
    <x v="1"/>
    <x v="0"/>
    <x v="0"/>
    <x v="0"/>
    <x v="6"/>
    <x v="5"/>
    <n v="86552"/>
    <n v="86552"/>
  </r>
  <r>
    <x v="2406"/>
    <x v="2143"/>
    <x v="0"/>
    <x v="0"/>
    <x v="0"/>
    <x v="4"/>
    <x v="7"/>
    <x v="6"/>
    <n v="68737"/>
    <n v="68737"/>
  </r>
  <r>
    <x v="2407"/>
    <x v="2143"/>
    <x v="0"/>
    <x v="1"/>
    <x v="1"/>
    <x v="4"/>
    <x v="7"/>
    <x v="6"/>
    <n v="27268"/>
    <n v="27268"/>
  </r>
  <r>
    <x v="2408"/>
    <x v="2144"/>
    <x v="0"/>
    <x v="1"/>
    <x v="1"/>
    <x v="4"/>
    <x v="7"/>
    <x v="6"/>
    <n v="37255"/>
    <n v="37255"/>
  </r>
  <r>
    <x v="2409"/>
    <x v="2145"/>
    <x v="0"/>
    <x v="1"/>
    <x v="1"/>
    <x v="7"/>
    <x v="13"/>
    <x v="12"/>
    <n v="74352"/>
    <n v="74352"/>
  </r>
  <r>
    <x v="2410"/>
    <x v="2146"/>
    <x v="1"/>
    <x v="1"/>
    <x v="1"/>
    <x v="7"/>
    <x v="13"/>
    <x v="12"/>
    <n v="70817"/>
    <n v="70817"/>
  </r>
  <r>
    <x v="2411"/>
    <x v="2147"/>
    <x v="0"/>
    <x v="1"/>
    <x v="1"/>
    <x v="7"/>
    <x v="13"/>
    <x v="12"/>
    <n v="11137"/>
    <n v="11137"/>
  </r>
  <r>
    <x v="2412"/>
    <x v="2147"/>
    <x v="1"/>
    <x v="1"/>
    <x v="1"/>
    <x v="7"/>
    <x v="13"/>
    <x v="12"/>
    <n v="28024"/>
    <n v="28024"/>
  </r>
  <r>
    <x v="2413"/>
    <x v="2148"/>
    <x v="1"/>
    <x v="1"/>
    <x v="1"/>
    <x v="7"/>
    <x v="13"/>
    <x v="12"/>
    <n v="55444"/>
    <n v="55444"/>
  </r>
  <r>
    <x v="2414"/>
    <x v="2148"/>
    <x v="1"/>
    <x v="1"/>
    <x v="1"/>
    <x v="7"/>
    <x v="13"/>
    <x v="12"/>
    <n v="29079"/>
    <n v="29079"/>
  </r>
  <r>
    <x v="2415"/>
    <x v="2149"/>
    <x v="1"/>
    <x v="1"/>
    <x v="1"/>
    <x v="7"/>
    <x v="13"/>
    <x v="12"/>
    <n v="74501"/>
    <n v="74501"/>
  </r>
  <r>
    <x v="2416"/>
    <x v="2150"/>
    <x v="1"/>
    <x v="0"/>
    <x v="0"/>
    <x v="0"/>
    <x v="13"/>
    <x v="12"/>
    <n v="12913"/>
    <n v="12913"/>
  </r>
  <r>
    <x v="2417"/>
    <x v="2151"/>
    <x v="0"/>
    <x v="0"/>
    <x v="0"/>
    <x v="0"/>
    <x v="13"/>
    <x v="12"/>
    <n v="46174"/>
    <n v="46174"/>
  </r>
  <r>
    <x v="2418"/>
    <x v="2152"/>
    <x v="1"/>
    <x v="0"/>
    <x v="0"/>
    <x v="0"/>
    <x v="13"/>
    <x v="12"/>
    <n v="19532"/>
    <n v="19532"/>
  </r>
  <r>
    <x v="2419"/>
    <x v="2153"/>
    <x v="0"/>
    <x v="1"/>
    <x v="1"/>
    <x v="0"/>
    <x v="13"/>
    <x v="12"/>
    <n v="71782"/>
    <n v="71782"/>
  </r>
  <r>
    <x v="2420"/>
    <x v="2153"/>
    <x v="1"/>
    <x v="1"/>
    <x v="1"/>
    <x v="0"/>
    <x v="13"/>
    <x v="12"/>
    <n v="46401"/>
    <n v="46401"/>
  </r>
  <r>
    <x v="2421"/>
    <x v="2154"/>
    <x v="1"/>
    <x v="0"/>
    <x v="0"/>
    <x v="0"/>
    <x v="13"/>
    <x v="12"/>
    <n v="41234"/>
    <n v="41234"/>
  </r>
  <r>
    <x v="2422"/>
    <x v="2155"/>
    <x v="0"/>
    <x v="0"/>
    <x v="0"/>
    <x v="0"/>
    <x v="13"/>
    <x v="12"/>
    <n v="53036"/>
    <n v="53036"/>
  </r>
  <r>
    <x v="2423"/>
    <x v="2155"/>
    <x v="0"/>
    <x v="1"/>
    <x v="1"/>
    <x v="0"/>
    <x v="13"/>
    <x v="12"/>
    <n v="62531"/>
    <n v="62531"/>
  </r>
  <r>
    <x v="2424"/>
    <x v="2156"/>
    <x v="0"/>
    <x v="0"/>
    <x v="0"/>
    <x v="0"/>
    <x v="13"/>
    <x v="12"/>
    <n v="50536"/>
    <n v="50536"/>
  </r>
  <r>
    <x v="2425"/>
    <x v="2157"/>
    <x v="0"/>
    <x v="0"/>
    <x v="0"/>
    <x v="0"/>
    <x v="13"/>
    <x v="12"/>
    <n v="69518"/>
    <n v="69518"/>
  </r>
  <r>
    <x v="2426"/>
    <x v="2158"/>
    <x v="0"/>
    <x v="1"/>
    <x v="1"/>
    <x v="0"/>
    <x v="13"/>
    <x v="12"/>
    <n v="48149"/>
    <n v="48149"/>
  </r>
  <r>
    <x v="2427"/>
    <x v="2159"/>
    <x v="0"/>
    <x v="0"/>
    <x v="0"/>
    <x v="0"/>
    <x v="13"/>
    <x v="12"/>
    <n v="80835"/>
    <n v="80835"/>
  </r>
  <r>
    <x v="2428"/>
    <x v="2160"/>
    <x v="0"/>
    <x v="0"/>
    <x v="0"/>
    <x v="0"/>
    <x v="13"/>
    <x v="12"/>
    <n v="36094"/>
    <n v="36094"/>
  </r>
  <r>
    <x v="2429"/>
    <x v="2161"/>
    <x v="1"/>
    <x v="1"/>
    <x v="1"/>
    <x v="0"/>
    <x v="13"/>
    <x v="12"/>
    <n v="90479"/>
    <n v="90479"/>
  </r>
  <r>
    <x v="2430"/>
    <x v="2162"/>
    <x v="0"/>
    <x v="0"/>
    <x v="0"/>
    <x v="0"/>
    <x v="13"/>
    <x v="12"/>
    <n v="47779"/>
    <n v="47779"/>
  </r>
  <r>
    <x v="2431"/>
    <x v="1432"/>
    <x v="0"/>
    <x v="1"/>
    <x v="1"/>
    <x v="0"/>
    <x v="13"/>
    <x v="12"/>
    <n v="35619"/>
    <n v="35619"/>
  </r>
  <r>
    <x v="2432"/>
    <x v="2163"/>
    <x v="0"/>
    <x v="0"/>
    <x v="0"/>
    <x v="0"/>
    <x v="13"/>
    <x v="12"/>
    <n v="27117"/>
    <n v="27117"/>
  </r>
  <r>
    <x v="2433"/>
    <x v="1177"/>
    <x v="0"/>
    <x v="0"/>
    <x v="0"/>
    <x v="1"/>
    <x v="4"/>
    <x v="3"/>
    <n v="4922"/>
    <n v="4922"/>
  </r>
  <r>
    <x v="2434"/>
    <x v="2164"/>
    <x v="1"/>
    <x v="1"/>
    <x v="1"/>
    <x v="1"/>
    <x v="4"/>
    <x v="3"/>
    <n v="70508"/>
    <n v="70508"/>
  </r>
  <r>
    <x v="2435"/>
    <x v="2165"/>
    <x v="0"/>
    <x v="0"/>
    <x v="0"/>
    <x v="0"/>
    <x v="13"/>
    <x v="12"/>
    <n v="15423"/>
    <n v="15423"/>
  </r>
  <r>
    <x v="2436"/>
    <x v="1331"/>
    <x v="0"/>
    <x v="0"/>
    <x v="0"/>
    <x v="0"/>
    <x v="13"/>
    <x v="12"/>
    <n v="75975"/>
    <n v="75975"/>
  </r>
  <r>
    <x v="2437"/>
    <x v="1348"/>
    <x v="1"/>
    <x v="1"/>
    <x v="1"/>
    <x v="3"/>
    <x v="7"/>
    <x v="6"/>
    <n v="45244"/>
    <n v="45244"/>
  </r>
  <r>
    <x v="2438"/>
    <x v="1493"/>
    <x v="0"/>
    <x v="3"/>
    <x v="2"/>
    <x v="3"/>
    <x v="7"/>
    <x v="6"/>
    <n v="89241"/>
    <n v="89241"/>
  </r>
  <r>
    <x v="2439"/>
    <x v="1403"/>
    <x v="0"/>
    <x v="0"/>
    <x v="0"/>
    <x v="1"/>
    <x v="1"/>
    <x v="1"/>
    <n v="66517"/>
    <n v="66517"/>
  </r>
  <r>
    <x v="2440"/>
    <x v="1830"/>
    <x v="0"/>
    <x v="1"/>
    <x v="1"/>
    <x v="1"/>
    <x v="1"/>
    <x v="1"/>
    <n v="57790"/>
    <n v="57790"/>
  </r>
  <r>
    <x v="2441"/>
    <x v="1830"/>
    <x v="1"/>
    <x v="0"/>
    <x v="0"/>
    <x v="1"/>
    <x v="1"/>
    <x v="1"/>
    <n v="32671"/>
    <n v="32671"/>
  </r>
  <r>
    <x v="2442"/>
    <x v="1830"/>
    <x v="0"/>
    <x v="1"/>
    <x v="1"/>
    <x v="1"/>
    <x v="1"/>
    <x v="1"/>
    <n v="58417"/>
    <n v="58417"/>
  </r>
  <r>
    <x v="2443"/>
    <x v="2166"/>
    <x v="0"/>
    <x v="3"/>
    <x v="2"/>
    <x v="1"/>
    <x v="1"/>
    <x v="1"/>
    <n v="90637"/>
    <n v="90637"/>
  </r>
  <r>
    <x v="2444"/>
    <x v="2167"/>
    <x v="0"/>
    <x v="1"/>
    <x v="1"/>
    <x v="4"/>
    <x v="1"/>
    <x v="1"/>
    <n v="49498"/>
    <n v="49498"/>
  </r>
  <r>
    <x v="2445"/>
    <x v="2168"/>
    <x v="0"/>
    <x v="0"/>
    <x v="0"/>
    <x v="4"/>
    <x v="1"/>
    <x v="1"/>
    <n v="43758"/>
    <n v="43758"/>
  </r>
  <r>
    <x v="2446"/>
    <x v="2169"/>
    <x v="0"/>
    <x v="0"/>
    <x v="0"/>
    <x v="4"/>
    <x v="1"/>
    <x v="1"/>
    <n v="42972"/>
    <n v="42972"/>
  </r>
  <r>
    <x v="2447"/>
    <x v="2170"/>
    <x v="1"/>
    <x v="1"/>
    <x v="1"/>
    <x v="4"/>
    <x v="1"/>
    <x v="1"/>
    <n v="75377"/>
    <n v="75377"/>
  </r>
  <r>
    <x v="2448"/>
    <x v="2171"/>
    <x v="1"/>
    <x v="0"/>
    <x v="0"/>
    <x v="4"/>
    <x v="1"/>
    <x v="1"/>
    <n v="55893"/>
    <n v="55893"/>
  </r>
  <r>
    <x v="2449"/>
    <x v="2172"/>
    <x v="1"/>
    <x v="0"/>
    <x v="0"/>
    <x v="4"/>
    <x v="1"/>
    <x v="1"/>
    <n v="36245"/>
    <n v="36245"/>
  </r>
  <r>
    <x v="2450"/>
    <x v="2173"/>
    <x v="0"/>
    <x v="1"/>
    <x v="1"/>
    <x v="4"/>
    <x v="1"/>
    <x v="1"/>
    <n v="35150"/>
    <n v="35150"/>
  </r>
  <r>
    <x v="2451"/>
    <x v="2174"/>
    <x v="1"/>
    <x v="0"/>
    <x v="0"/>
    <x v="4"/>
    <x v="1"/>
    <x v="1"/>
    <n v="66187"/>
    <n v="66187"/>
  </r>
  <r>
    <x v="2452"/>
    <x v="2175"/>
    <x v="0"/>
    <x v="1"/>
    <x v="1"/>
    <x v="4"/>
    <x v="1"/>
    <x v="1"/>
    <n v="94347"/>
    <n v="94347"/>
  </r>
  <r>
    <x v="2453"/>
    <x v="2176"/>
    <x v="0"/>
    <x v="3"/>
    <x v="2"/>
    <x v="4"/>
    <x v="1"/>
    <x v="1"/>
    <n v="80614"/>
    <n v="80614"/>
  </r>
  <r>
    <x v="2454"/>
    <x v="1198"/>
    <x v="0"/>
    <x v="3"/>
    <x v="2"/>
    <x v="4"/>
    <x v="13"/>
    <x v="12"/>
    <n v="85411"/>
    <n v="85411"/>
  </r>
  <r>
    <x v="2455"/>
    <x v="1747"/>
    <x v="0"/>
    <x v="0"/>
    <x v="0"/>
    <x v="6"/>
    <x v="13"/>
    <x v="12"/>
    <n v="47691"/>
    <n v="47691"/>
  </r>
  <r>
    <x v="2456"/>
    <x v="2177"/>
    <x v="0"/>
    <x v="0"/>
    <x v="0"/>
    <x v="1"/>
    <x v="4"/>
    <x v="3"/>
    <n v="24094"/>
    <n v="24094"/>
  </r>
  <r>
    <x v="2457"/>
    <x v="2178"/>
    <x v="0"/>
    <x v="3"/>
    <x v="2"/>
    <x v="0"/>
    <x v="13"/>
    <x v="12"/>
    <n v="87447"/>
    <n v="87447"/>
  </r>
  <r>
    <x v="2458"/>
    <x v="2179"/>
    <x v="0"/>
    <x v="0"/>
    <x v="0"/>
    <x v="0"/>
    <x v="13"/>
    <x v="12"/>
    <n v="84762"/>
    <n v="84762"/>
  </r>
  <r>
    <x v="2459"/>
    <x v="2180"/>
    <x v="1"/>
    <x v="1"/>
    <x v="1"/>
    <x v="3"/>
    <x v="1"/>
    <x v="1"/>
    <n v="66907"/>
    <n v="66907"/>
  </r>
  <r>
    <x v="2460"/>
    <x v="2181"/>
    <x v="1"/>
    <x v="1"/>
    <x v="1"/>
    <x v="3"/>
    <x v="1"/>
    <x v="1"/>
    <n v="60562"/>
    <n v="60562"/>
  </r>
  <r>
    <x v="2461"/>
    <x v="2182"/>
    <x v="1"/>
    <x v="1"/>
    <x v="1"/>
    <x v="3"/>
    <x v="1"/>
    <x v="1"/>
    <n v="83932"/>
    <n v="83932"/>
  </r>
  <r>
    <x v="2462"/>
    <x v="2182"/>
    <x v="0"/>
    <x v="1"/>
    <x v="1"/>
    <x v="3"/>
    <x v="1"/>
    <x v="1"/>
    <n v="23057"/>
    <n v="23057"/>
  </r>
  <r>
    <x v="2463"/>
    <x v="2183"/>
    <x v="0"/>
    <x v="1"/>
    <x v="1"/>
    <x v="3"/>
    <x v="1"/>
    <x v="1"/>
    <n v="79290"/>
    <n v="79290"/>
  </r>
  <r>
    <x v="2464"/>
    <x v="2184"/>
    <x v="1"/>
    <x v="1"/>
    <x v="1"/>
    <x v="3"/>
    <x v="1"/>
    <x v="1"/>
    <n v="75118"/>
    <n v="75118"/>
  </r>
  <r>
    <x v="2465"/>
    <x v="2185"/>
    <x v="0"/>
    <x v="1"/>
    <x v="1"/>
    <x v="3"/>
    <x v="1"/>
    <x v="1"/>
    <n v="4782"/>
    <n v="4782"/>
  </r>
  <r>
    <x v="2466"/>
    <x v="2185"/>
    <x v="0"/>
    <x v="1"/>
    <x v="1"/>
    <x v="3"/>
    <x v="1"/>
    <x v="1"/>
    <n v="42353"/>
    <n v="42353"/>
  </r>
  <r>
    <x v="2467"/>
    <x v="2186"/>
    <x v="1"/>
    <x v="1"/>
    <x v="1"/>
    <x v="3"/>
    <x v="1"/>
    <x v="1"/>
    <n v="55682"/>
    <n v="55682"/>
  </r>
  <r>
    <x v="2468"/>
    <x v="2187"/>
    <x v="0"/>
    <x v="1"/>
    <x v="1"/>
    <x v="3"/>
    <x v="1"/>
    <x v="1"/>
    <n v="63105"/>
    <n v="63105"/>
  </r>
  <r>
    <x v="2469"/>
    <x v="2188"/>
    <x v="1"/>
    <x v="1"/>
    <x v="1"/>
    <x v="3"/>
    <x v="1"/>
    <x v="1"/>
    <n v="66388"/>
    <n v="66388"/>
  </r>
  <r>
    <x v="2470"/>
    <x v="2189"/>
    <x v="0"/>
    <x v="1"/>
    <x v="1"/>
    <x v="3"/>
    <x v="1"/>
    <x v="1"/>
    <n v="1038"/>
    <n v="1038"/>
  </r>
  <r>
    <x v="2471"/>
    <x v="2190"/>
    <x v="0"/>
    <x v="1"/>
    <x v="1"/>
    <x v="3"/>
    <x v="1"/>
    <x v="1"/>
    <n v="46604"/>
    <n v="46604"/>
  </r>
  <r>
    <x v="2472"/>
    <x v="2191"/>
    <x v="0"/>
    <x v="1"/>
    <x v="1"/>
    <x v="3"/>
    <x v="1"/>
    <x v="1"/>
    <n v="8005"/>
    <n v="8005"/>
  </r>
  <r>
    <x v="2473"/>
    <x v="2192"/>
    <x v="0"/>
    <x v="1"/>
    <x v="1"/>
    <x v="3"/>
    <x v="1"/>
    <x v="1"/>
    <n v="67265"/>
    <n v="67265"/>
  </r>
  <r>
    <x v="2474"/>
    <x v="2193"/>
    <x v="0"/>
    <x v="1"/>
    <x v="1"/>
    <x v="3"/>
    <x v="1"/>
    <x v="1"/>
    <n v="87472"/>
    <n v="87472"/>
  </r>
  <r>
    <x v="2475"/>
    <x v="2193"/>
    <x v="1"/>
    <x v="1"/>
    <x v="1"/>
    <x v="3"/>
    <x v="1"/>
    <x v="1"/>
    <n v="38837"/>
    <n v="38837"/>
  </r>
  <r>
    <x v="2476"/>
    <x v="2194"/>
    <x v="1"/>
    <x v="0"/>
    <x v="0"/>
    <x v="1"/>
    <x v="4"/>
    <x v="3"/>
    <n v="98778"/>
    <n v="98778"/>
  </r>
  <r>
    <x v="2477"/>
    <x v="2195"/>
    <x v="0"/>
    <x v="0"/>
    <x v="0"/>
    <x v="1"/>
    <x v="4"/>
    <x v="3"/>
    <n v="85004"/>
    <n v="85004"/>
  </r>
  <r>
    <x v="2478"/>
    <x v="2196"/>
    <x v="0"/>
    <x v="1"/>
    <x v="1"/>
    <x v="1"/>
    <x v="4"/>
    <x v="3"/>
    <n v="65338"/>
    <n v="65338"/>
  </r>
  <r>
    <x v="2479"/>
    <x v="2197"/>
    <x v="0"/>
    <x v="0"/>
    <x v="0"/>
    <x v="1"/>
    <x v="4"/>
    <x v="3"/>
    <n v="63863"/>
    <n v="63863"/>
  </r>
  <r>
    <x v="2480"/>
    <x v="2198"/>
    <x v="0"/>
    <x v="1"/>
    <x v="1"/>
    <x v="1"/>
    <x v="13"/>
    <x v="12"/>
    <n v="41198"/>
    <n v="41198"/>
  </r>
  <r>
    <x v="2481"/>
    <x v="1562"/>
    <x v="0"/>
    <x v="3"/>
    <x v="2"/>
    <x v="1"/>
    <x v="13"/>
    <x v="12"/>
    <n v="38912"/>
    <n v="38912"/>
  </r>
  <r>
    <x v="2482"/>
    <x v="2199"/>
    <x v="1"/>
    <x v="0"/>
    <x v="0"/>
    <x v="1"/>
    <x v="13"/>
    <x v="12"/>
    <n v="78280"/>
    <n v="78280"/>
  </r>
  <r>
    <x v="2483"/>
    <x v="2199"/>
    <x v="1"/>
    <x v="0"/>
    <x v="0"/>
    <x v="1"/>
    <x v="13"/>
    <x v="12"/>
    <n v="99081"/>
    <n v="99081"/>
  </r>
  <r>
    <x v="2484"/>
    <x v="2200"/>
    <x v="1"/>
    <x v="0"/>
    <x v="0"/>
    <x v="1"/>
    <x v="13"/>
    <x v="12"/>
    <n v="18158"/>
    <n v="18158"/>
  </r>
  <r>
    <x v="2485"/>
    <x v="2201"/>
    <x v="0"/>
    <x v="0"/>
    <x v="0"/>
    <x v="1"/>
    <x v="13"/>
    <x v="12"/>
    <n v="77971"/>
    <n v="77971"/>
  </r>
  <r>
    <x v="2486"/>
    <x v="2202"/>
    <x v="0"/>
    <x v="0"/>
    <x v="0"/>
    <x v="1"/>
    <x v="13"/>
    <x v="12"/>
    <n v="86934"/>
    <n v="86934"/>
  </r>
  <r>
    <x v="2487"/>
    <x v="2203"/>
    <x v="1"/>
    <x v="0"/>
    <x v="0"/>
    <x v="1"/>
    <x v="13"/>
    <x v="12"/>
    <n v="23366"/>
    <n v="23366"/>
  </r>
  <r>
    <x v="2488"/>
    <x v="2204"/>
    <x v="0"/>
    <x v="1"/>
    <x v="1"/>
    <x v="1"/>
    <x v="13"/>
    <x v="12"/>
    <n v="47278"/>
    <n v="47278"/>
  </r>
  <r>
    <x v="2489"/>
    <x v="2203"/>
    <x v="1"/>
    <x v="1"/>
    <x v="1"/>
    <x v="1"/>
    <x v="13"/>
    <x v="12"/>
    <n v="88965"/>
    <n v="88965"/>
  </r>
  <r>
    <x v="2490"/>
    <x v="2205"/>
    <x v="0"/>
    <x v="1"/>
    <x v="1"/>
    <x v="1"/>
    <x v="13"/>
    <x v="12"/>
    <n v="85560"/>
    <n v="85560"/>
  </r>
  <r>
    <x v="2491"/>
    <x v="2203"/>
    <x v="1"/>
    <x v="1"/>
    <x v="1"/>
    <x v="1"/>
    <x v="13"/>
    <x v="12"/>
    <n v="20609"/>
    <n v="20609"/>
  </r>
  <r>
    <x v="2492"/>
    <x v="2064"/>
    <x v="0"/>
    <x v="0"/>
    <x v="0"/>
    <x v="1"/>
    <x v="13"/>
    <x v="12"/>
    <n v="50903"/>
    <n v="50903"/>
  </r>
  <r>
    <x v="2493"/>
    <x v="1233"/>
    <x v="1"/>
    <x v="3"/>
    <x v="2"/>
    <x v="1"/>
    <x v="13"/>
    <x v="12"/>
    <n v="57969"/>
    <n v="57969"/>
  </r>
  <r>
    <x v="2494"/>
    <x v="605"/>
    <x v="0"/>
    <x v="1"/>
    <x v="1"/>
    <x v="1"/>
    <x v="13"/>
    <x v="12"/>
    <n v="13760"/>
    <n v="13760"/>
  </r>
  <r>
    <x v="2495"/>
    <x v="605"/>
    <x v="0"/>
    <x v="1"/>
    <x v="1"/>
    <x v="1"/>
    <x v="13"/>
    <x v="12"/>
    <n v="75447"/>
    <n v="75447"/>
  </r>
  <r>
    <x v="2496"/>
    <x v="2206"/>
    <x v="0"/>
    <x v="1"/>
    <x v="1"/>
    <x v="1"/>
    <x v="13"/>
    <x v="12"/>
    <n v="25900"/>
    <n v="25900"/>
  </r>
  <r>
    <x v="2497"/>
    <x v="2207"/>
    <x v="0"/>
    <x v="0"/>
    <x v="0"/>
    <x v="1"/>
    <x v="13"/>
    <x v="12"/>
    <n v="91416"/>
    <n v="91416"/>
  </r>
  <r>
    <x v="2498"/>
    <x v="2208"/>
    <x v="0"/>
    <x v="0"/>
    <x v="0"/>
    <x v="1"/>
    <x v="13"/>
    <x v="12"/>
    <n v="36999"/>
    <n v="36999"/>
  </r>
  <r>
    <x v="2499"/>
    <x v="2209"/>
    <x v="0"/>
    <x v="0"/>
    <x v="0"/>
    <x v="1"/>
    <x v="13"/>
    <x v="12"/>
    <n v="22461"/>
    <n v="22461"/>
  </r>
  <r>
    <x v="2500"/>
    <x v="2210"/>
    <x v="1"/>
    <x v="0"/>
    <x v="0"/>
    <x v="0"/>
    <x v="7"/>
    <x v="6"/>
    <n v="84242"/>
    <n v="84242"/>
  </r>
  <r>
    <x v="2501"/>
    <x v="2211"/>
    <x v="0"/>
    <x v="0"/>
    <x v="0"/>
    <x v="0"/>
    <x v="7"/>
    <x v="6"/>
    <n v="32051"/>
    <n v="32051"/>
  </r>
  <r>
    <x v="2502"/>
    <x v="2212"/>
    <x v="0"/>
    <x v="1"/>
    <x v="1"/>
    <x v="0"/>
    <x v="7"/>
    <x v="6"/>
    <n v="70716"/>
    <n v="70716"/>
  </r>
  <r>
    <x v="2503"/>
    <x v="2213"/>
    <x v="0"/>
    <x v="0"/>
    <x v="0"/>
    <x v="0"/>
    <x v="7"/>
    <x v="6"/>
    <n v="82128"/>
    <n v="82128"/>
  </r>
  <r>
    <x v="2504"/>
    <x v="2214"/>
    <x v="1"/>
    <x v="1"/>
    <x v="1"/>
    <x v="0"/>
    <x v="7"/>
    <x v="6"/>
    <n v="93574"/>
    <n v="93574"/>
  </r>
  <r>
    <x v="2505"/>
    <x v="2215"/>
    <x v="0"/>
    <x v="0"/>
    <x v="0"/>
    <x v="0"/>
    <x v="7"/>
    <x v="6"/>
    <n v="66125"/>
    <n v="66125"/>
  </r>
  <r>
    <x v="2506"/>
    <x v="2216"/>
    <x v="1"/>
    <x v="1"/>
    <x v="1"/>
    <x v="0"/>
    <x v="7"/>
    <x v="6"/>
    <n v="26301"/>
    <n v="26301"/>
  </r>
  <r>
    <x v="2507"/>
    <x v="2217"/>
    <x v="0"/>
    <x v="0"/>
    <x v="0"/>
    <x v="0"/>
    <x v="7"/>
    <x v="6"/>
    <n v="82378"/>
    <n v="82378"/>
  </r>
  <r>
    <x v="2508"/>
    <x v="1293"/>
    <x v="0"/>
    <x v="0"/>
    <x v="0"/>
    <x v="1"/>
    <x v="4"/>
    <x v="3"/>
    <n v="50390"/>
    <n v="50390"/>
  </r>
  <r>
    <x v="2509"/>
    <x v="2218"/>
    <x v="1"/>
    <x v="1"/>
    <x v="1"/>
    <x v="7"/>
    <x v="7"/>
    <x v="6"/>
    <n v="82691"/>
    <n v="82691"/>
  </r>
  <r>
    <x v="2510"/>
    <x v="2218"/>
    <x v="1"/>
    <x v="3"/>
    <x v="2"/>
    <x v="7"/>
    <x v="7"/>
    <x v="6"/>
    <n v="63434"/>
    <n v="63434"/>
  </r>
  <r>
    <x v="2511"/>
    <x v="1542"/>
    <x v="0"/>
    <x v="3"/>
    <x v="2"/>
    <x v="7"/>
    <x v="7"/>
    <x v="6"/>
    <n v="48066"/>
    <n v="48066"/>
  </r>
  <r>
    <x v="2512"/>
    <x v="2219"/>
    <x v="0"/>
    <x v="1"/>
    <x v="1"/>
    <x v="7"/>
    <x v="7"/>
    <x v="6"/>
    <n v="3143"/>
    <n v="3143"/>
  </r>
  <r>
    <x v="2513"/>
    <x v="2220"/>
    <x v="0"/>
    <x v="0"/>
    <x v="0"/>
    <x v="1"/>
    <x v="6"/>
    <x v="5"/>
    <n v="47469"/>
    <n v="47469"/>
  </r>
  <r>
    <x v="2514"/>
    <x v="2221"/>
    <x v="0"/>
    <x v="1"/>
    <x v="1"/>
    <x v="1"/>
    <x v="4"/>
    <x v="3"/>
    <n v="59854"/>
    <n v="59854"/>
  </r>
  <r>
    <x v="2515"/>
    <x v="1786"/>
    <x v="0"/>
    <x v="0"/>
    <x v="0"/>
    <x v="0"/>
    <x v="1"/>
    <x v="1"/>
    <n v="51553"/>
    <n v="51553"/>
  </r>
  <r>
    <x v="2516"/>
    <x v="2222"/>
    <x v="0"/>
    <x v="0"/>
    <x v="0"/>
    <x v="0"/>
    <x v="4"/>
    <x v="3"/>
    <n v="5619"/>
    <n v="5619"/>
  </r>
  <r>
    <x v="2517"/>
    <x v="2223"/>
    <x v="1"/>
    <x v="1"/>
    <x v="1"/>
    <x v="0"/>
    <x v="4"/>
    <x v="3"/>
    <n v="90776"/>
    <n v="90776"/>
  </r>
  <r>
    <x v="2518"/>
    <x v="2224"/>
    <x v="0"/>
    <x v="0"/>
    <x v="0"/>
    <x v="0"/>
    <x v="4"/>
    <x v="3"/>
    <n v="74920"/>
    <n v="74920"/>
  </r>
  <r>
    <x v="2519"/>
    <x v="2225"/>
    <x v="1"/>
    <x v="0"/>
    <x v="0"/>
    <x v="1"/>
    <x v="9"/>
    <x v="8"/>
    <n v="76586"/>
    <n v="76586"/>
  </r>
  <r>
    <x v="2520"/>
    <x v="2226"/>
    <x v="0"/>
    <x v="0"/>
    <x v="0"/>
    <x v="1"/>
    <x v="9"/>
    <x v="8"/>
    <n v="41531"/>
    <n v="41531"/>
  </r>
  <r>
    <x v="2521"/>
    <x v="2227"/>
    <x v="0"/>
    <x v="1"/>
    <x v="1"/>
    <x v="0"/>
    <x v="13"/>
    <x v="12"/>
    <n v="14723"/>
    <n v="14723"/>
  </r>
  <r>
    <x v="2522"/>
    <x v="2179"/>
    <x v="1"/>
    <x v="0"/>
    <x v="0"/>
    <x v="0"/>
    <x v="8"/>
    <x v="7"/>
    <n v="84415"/>
    <n v="84415"/>
  </r>
  <r>
    <x v="2523"/>
    <x v="2228"/>
    <x v="0"/>
    <x v="1"/>
    <x v="1"/>
    <x v="0"/>
    <x v="8"/>
    <x v="7"/>
    <n v="87779"/>
    <n v="87779"/>
  </r>
  <r>
    <x v="2524"/>
    <x v="1278"/>
    <x v="0"/>
    <x v="0"/>
    <x v="0"/>
    <x v="0"/>
    <x v="1"/>
    <x v="1"/>
    <n v="22480"/>
    <n v="22480"/>
  </r>
  <r>
    <x v="2525"/>
    <x v="2229"/>
    <x v="1"/>
    <x v="1"/>
    <x v="1"/>
    <x v="0"/>
    <x v="1"/>
    <x v="1"/>
    <n v="67947"/>
    <n v="67947"/>
  </r>
  <r>
    <x v="2526"/>
    <x v="2230"/>
    <x v="0"/>
    <x v="1"/>
    <x v="1"/>
    <x v="0"/>
    <x v="1"/>
    <x v="1"/>
    <n v="51486"/>
    <n v="51486"/>
  </r>
  <r>
    <x v="2527"/>
    <x v="2231"/>
    <x v="0"/>
    <x v="1"/>
    <x v="1"/>
    <x v="0"/>
    <x v="1"/>
    <x v="1"/>
    <n v="59822"/>
    <n v="59822"/>
  </r>
  <r>
    <x v="2528"/>
    <x v="2232"/>
    <x v="1"/>
    <x v="1"/>
    <x v="1"/>
    <x v="0"/>
    <x v="1"/>
    <x v="1"/>
    <n v="93217"/>
    <n v="93217"/>
  </r>
  <r>
    <x v="2529"/>
    <x v="2065"/>
    <x v="0"/>
    <x v="3"/>
    <x v="2"/>
    <x v="1"/>
    <x v="8"/>
    <x v="7"/>
    <n v="73263"/>
    <n v="73263"/>
  </r>
  <r>
    <x v="2530"/>
    <x v="1233"/>
    <x v="1"/>
    <x v="0"/>
    <x v="0"/>
    <x v="1"/>
    <x v="7"/>
    <x v="6"/>
    <n v="83160"/>
    <n v="83160"/>
  </r>
  <r>
    <x v="2531"/>
    <x v="2233"/>
    <x v="0"/>
    <x v="0"/>
    <x v="0"/>
    <x v="1"/>
    <x v="7"/>
    <x v="6"/>
    <n v="5523"/>
    <n v="5523"/>
  </r>
  <r>
    <x v="2532"/>
    <x v="2234"/>
    <x v="1"/>
    <x v="0"/>
    <x v="0"/>
    <x v="1"/>
    <x v="7"/>
    <x v="6"/>
    <n v="54681"/>
    <n v="54681"/>
  </r>
  <r>
    <x v="2533"/>
    <x v="2235"/>
    <x v="0"/>
    <x v="0"/>
    <x v="0"/>
    <x v="1"/>
    <x v="0"/>
    <x v="0"/>
    <n v="20297"/>
    <n v="20297"/>
  </r>
  <r>
    <x v="2534"/>
    <x v="2236"/>
    <x v="0"/>
    <x v="1"/>
    <x v="1"/>
    <x v="1"/>
    <x v="0"/>
    <x v="0"/>
    <n v="13074"/>
    <n v="13074"/>
  </r>
  <r>
    <x v="2535"/>
    <x v="2237"/>
    <x v="1"/>
    <x v="0"/>
    <x v="0"/>
    <x v="1"/>
    <x v="13"/>
    <x v="12"/>
    <n v="69928"/>
    <n v="69928"/>
  </r>
  <r>
    <x v="2536"/>
    <x v="2238"/>
    <x v="0"/>
    <x v="1"/>
    <x v="1"/>
    <x v="1"/>
    <x v="13"/>
    <x v="12"/>
    <n v="92458"/>
    <n v="92458"/>
  </r>
  <r>
    <x v="2537"/>
    <x v="2239"/>
    <x v="1"/>
    <x v="1"/>
    <x v="1"/>
    <x v="1"/>
    <x v="13"/>
    <x v="12"/>
    <n v="18527"/>
    <n v="18527"/>
  </r>
  <r>
    <x v="2538"/>
    <x v="2240"/>
    <x v="1"/>
    <x v="0"/>
    <x v="0"/>
    <x v="1"/>
    <x v="13"/>
    <x v="12"/>
    <n v="85643"/>
    <n v="85643"/>
  </r>
  <r>
    <x v="2539"/>
    <x v="2241"/>
    <x v="1"/>
    <x v="0"/>
    <x v="0"/>
    <x v="1"/>
    <x v="13"/>
    <x v="12"/>
    <n v="23207"/>
    <n v="23207"/>
  </r>
  <r>
    <x v="2540"/>
    <x v="1315"/>
    <x v="0"/>
    <x v="1"/>
    <x v="1"/>
    <x v="0"/>
    <x v="1"/>
    <x v="1"/>
    <n v="80213"/>
    <n v="80213"/>
  </r>
  <r>
    <x v="2541"/>
    <x v="2242"/>
    <x v="0"/>
    <x v="1"/>
    <x v="1"/>
    <x v="0"/>
    <x v="1"/>
    <x v="1"/>
    <n v="81721"/>
    <n v="81721"/>
  </r>
  <r>
    <x v="2542"/>
    <x v="2243"/>
    <x v="1"/>
    <x v="1"/>
    <x v="1"/>
    <x v="0"/>
    <x v="1"/>
    <x v="1"/>
    <n v="94106"/>
    <n v="94106"/>
  </r>
  <r>
    <x v="2543"/>
    <x v="1507"/>
    <x v="0"/>
    <x v="1"/>
    <x v="1"/>
    <x v="0"/>
    <x v="1"/>
    <x v="1"/>
    <n v="30041"/>
    <n v="30041"/>
  </r>
  <r>
    <x v="2544"/>
    <x v="2244"/>
    <x v="1"/>
    <x v="1"/>
    <x v="1"/>
    <x v="0"/>
    <x v="1"/>
    <x v="1"/>
    <n v="50346"/>
    <n v="50346"/>
  </r>
  <r>
    <x v="2545"/>
    <x v="2245"/>
    <x v="0"/>
    <x v="0"/>
    <x v="0"/>
    <x v="0"/>
    <x v="1"/>
    <x v="1"/>
    <n v="25787"/>
    <n v="25787"/>
  </r>
  <r>
    <x v="2546"/>
    <x v="2246"/>
    <x v="1"/>
    <x v="1"/>
    <x v="1"/>
    <x v="0"/>
    <x v="1"/>
    <x v="1"/>
    <n v="59536"/>
    <n v="59536"/>
  </r>
  <r>
    <x v="2547"/>
    <x v="2247"/>
    <x v="1"/>
    <x v="0"/>
    <x v="0"/>
    <x v="0"/>
    <x v="1"/>
    <x v="1"/>
    <n v="5672"/>
    <n v="5672"/>
  </r>
  <r>
    <x v="2548"/>
    <x v="2248"/>
    <x v="0"/>
    <x v="1"/>
    <x v="1"/>
    <x v="0"/>
    <x v="1"/>
    <x v="1"/>
    <n v="42635"/>
    <n v="42635"/>
  </r>
  <r>
    <x v="2549"/>
    <x v="2246"/>
    <x v="0"/>
    <x v="1"/>
    <x v="1"/>
    <x v="0"/>
    <x v="1"/>
    <x v="1"/>
    <n v="13864"/>
    <n v="13864"/>
  </r>
  <r>
    <x v="2550"/>
    <x v="2249"/>
    <x v="1"/>
    <x v="0"/>
    <x v="0"/>
    <x v="1"/>
    <x v="1"/>
    <x v="1"/>
    <n v="3457"/>
    <n v="3457"/>
  </r>
  <r>
    <x v="2551"/>
    <x v="2250"/>
    <x v="0"/>
    <x v="0"/>
    <x v="0"/>
    <x v="1"/>
    <x v="1"/>
    <x v="1"/>
    <n v="23051"/>
    <n v="23051"/>
  </r>
  <r>
    <x v="2552"/>
    <x v="2251"/>
    <x v="0"/>
    <x v="0"/>
    <x v="0"/>
    <x v="1"/>
    <x v="1"/>
    <x v="1"/>
    <n v="86680"/>
    <n v="86680"/>
  </r>
  <r>
    <x v="2553"/>
    <x v="2252"/>
    <x v="1"/>
    <x v="0"/>
    <x v="0"/>
    <x v="2"/>
    <x v="1"/>
    <x v="1"/>
    <n v="11675"/>
    <n v="11675"/>
  </r>
  <r>
    <x v="2554"/>
    <x v="2253"/>
    <x v="1"/>
    <x v="1"/>
    <x v="1"/>
    <x v="2"/>
    <x v="1"/>
    <x v="1"/>
    <n v="9907"/>
    <n v="9907"/>
  </r>
  <r>
    <x v="2555"/>
    <x v="2254"/>
    <x v="1"/>
    <x v="0"/>
    <x v="0"/>
    <x v="1"/>
    <x v="13"/>
    <x v="12"/>
    <n v="13293"/>
    <n v="13293"/>
  </r>
  <r>
    <x v="2556"/>
    <x v="2255"/>
    <x v="0"/>
    <x v="0"/>
    <x v="0"/>
    <x v="1"/>
    <x v="13"/>
    <x v="12"/>
    <n v="15696"/>
    <n v="15696"/>
  </r>
  <r>
    <x v="2557"/>
    <x v="2256"/>
    <x v="1"/>
    <x v="0"/>
    <x v="0"/>
    <x v="1"/>
    <x v="13"/>
    <x v="12"/>
    <n v="79569"/>
    <n v="79569"/>
  </r>
  <r>
    <x v="2558"/>
    <x v="2257"/>
    <x v="0"/>
    <x v="0"/>
    <x v="0"/>
    <x v="0"/>
    <x v="1"/>
    <x v="1"/>
    <n v="64324"/>
    <n v="64324"/>
  </r>
  <r>
    <x v="2559"/>
    <x v="2258"/>
    <x v="1"/>
    <x v="0"/>
    <x v="0"/>
    <x v="0"/>
    <x v="1"/>
    <x v="1"/>
    <n v="72811"/>
    <n v="72811"/>
  </r>
  <r>
    <x v="2560"/>
    <x v="2259"/>
    <x v="1"/>
    <x v="1"/>
    <x v="1"/>
    <x v="0"/>
    <x v="9"/>
    <x v="8"/>
    <n v="86952"/>
    <n v="86952"/>
  </r>
  <r>
    <x v="2561"/>
    <x v="2260"/>
    <x v="1"/>
    <x v="0"/>
    <x v="0"/>
    <x v="0"/>
    <x v="9"/>
    <x v="8"/>
    <n v="34899"/>
    <n v="34899"/>
  </r>
  <r>
    <x v="2562"/>
    <x v="2261"/>
    <x v="0"/>
    <x v="1"/>
    <x v="1"/>
    <x v="0"/>
    <x v="9"/>
    <x v="8"/>
    <n v="74022"/>
    <n v="74022"/>
  </r>
  <r>
    <x v="2563"/>
    <x v="2262"/>
    <x v="0"/>
    <x v="0"/>
    <x v="0"/>
    <x v="0"/>
    <x v="9"/>
    <x v="8"/>
    <n v="21333"/>
    <n v="21333"/>
  </r>
  <r>
    <x v="2564"/>
    <x v="2263"/>
    <x v="0"/>
    <x v="0"/>
    <x v="0"/>
    <x v="0"/>
    <x v="9"/>
    <x v="8"/>
    <n v="73557"/>
    <n v="73557"/>
  </r>
  <r>
    <x v="2565"/>
    <x v="2264"/>
    <x v="0"/>
    <x v="1"/>
    <x v="1"/>
    <x v="0"/>
    <x v="9"/>
    <x v="8"/>
    <n v="27191"/>
    <n v="27191"/>
  </r>
  <r>
    <x v="2566"/>
    <x v="2265"/>
    <x v="1"/>
    <x v="0"/>
    <x v="0"/>
    <x v="0"/>
    <x v="9"/>
    <x v="8"/>
    <n v="85285"/>
    <n v="85285"/>
  </r>
  <r>
    <x v="2567"/>
    <x v="2266"/>
    <x v="1"/>
    <x v="0"/>
    <x v="0"/>
    <x v="0"/>
    <x v="9"/>
    <x v="8"/>
    <n v="41248"/>
    <n v="41248"/>
  </r>
  <r>
    <x v="2568"/>
    <x v="2267"/>
    <x v="0"/>
    <x v="1"/>
    <x v="1"/>
    <x v="0"/>
    <x v="9"/>
    <x v="8"/>
    <n v="46908"/>
    <n v="46908"/>
  </r>
  <r>
    <x v="2569"/>
    <x v="2268"/>
    <x v="0"/>
    <x v="1"/>
    <x v="1"/>
    <x v="0"/>
    <x v="9"/>
    <x v="8"/>
    <n v="53395"/>
    <n v="53395"/>
  </r>
  <r>
    <x v="2570"/>
    <x v="2268"/>
    <x v="0"/>
    <x v="0"/>
    <x v="0"/>
    <x v="0"/>
    <x v="9"/>
    <x v="8"/>
    <n v="35773"/>
    <n v="35773"/>
  </r>
  <r>
    <x v="2571"/>
    <x v="2269"/>
    <x v="1"/>
    <x v="0"/>
    <x v="0"/>
    <x v="0"/>
    <x v="9"/>
    <x v="8"/>
    <n v="32270"/>
    <n v="32270"/>
  </r>
  <r>
    <x v="2572"/>
    <x v="2270"/>
    <x v="1"/>
    <x v="1"/>
    <x v="1"/>
    <x v="0"/>
    <x v="9"/>
    <x v="8"/>
    <n v="51856"/>
    <n v="51856"/>
  </r>
  <r>
    <x v="2573"/>
    <x v="2271"/>
    <x v="0"/>
    <x v="0"/>
    <x v="0"/>
    <x v="0"/>
    <x v="9"/>
    <x v="8"/>
    <n v="92550"/>
    <n v="92550"/>
  </r>
  <r>
    <x v="2574"/>
    <x v="2272"/>
    <x v="1"/>
    <x v="1"/>
    <x v="1"/>
    <x v="0"/>
    <x v="9"/>
    <x v="8"/>
    <n v="12418"/>
    <n v="12418"/>
  </r>
  <r>
    <x v="2575"/>
    <x v="2273"/>
    <x v="1"/>
    <x v="0"/>
    <x v="0"/>
    <x v="6"/>
    <x v="13"/>
    <x v="12"/>
    <n v="54495"/>
    <n v="54495"/>
  </r>
  <r>
    <x v="2576"/>
    <x v="2273"/>
    <x v="0"/>
    <x v="0"/>
    <x v="0"/>
    <x v="6"/>
    <x v="13"/>
    <x v="12"/>
    <n v="72880"/>
    <n v="72880"/>
  </r>
  <r>
    <x v="2577"/>
    <x v="2274"/>
    <x v="0"/>
    <x v="0"/>
    <x v="0"/>
    <x v="6"/>
    <x v="13"/>
    <x v="12"/>
    <n v="62938"/>
    <n v="62938"/>
  </r>
  <r>
    <x v="2578"/>
    <x v="2275"/>
    <x v="0"/>
    <x v="0"/>
    <x v="0"/>
    <x v="6"/>
    <x v="13"/>
    <x v="12"/>
    <n v="15648"/>
    <n v="15648"/>
  </r>
  <r>
    <x v="2579"/>
    <x v="2276"/>
    <x v="1"/>
    <x v="0"/>
    <x v="0"/>
    <x v="6"/>
    <x v="13"/>
    <x v="12"/>
    <n v="16244"/>
    <n v="16244"/>
  </r>
  <r>
    <x v="2580"/>
    <x v="2277"/>
    <x v="0"/>
    <x v="1"/>
    <x v="1"/>
    <x v="2"/>
    <x v="7"/>
    <x v="6"/>
    <n v="46498"/>
    <n v="46498"/>
  </r>
  <r>
    <x v="2581"/>
    <x v="2278"/>
    <x v="1"/>
    <x v="0"/>
    <x v="0"/>
    <x v="2"/>
    <x v="7"/>
    <x v="6"/>
    <n v="75312"/>
    <n v="75312"/>
  </r>
  <r>
    <x v="2582"/>
    <x v="2279"/>
    <x v="1"/>
    <x v="0"/>
    <x v="0"/>
    <x v="2"/>
    <x v="7"/>
    <x v="6"/>
    <n v="56856"/>
    <n v="56856"/>
  </r>
  <r>
    <x v="2583"/>
    <x v="2280"/>
    <x v="0"/>
    <x v="1"/>
    <x v="1"/>
    <x v="2"/>
    <x v="7"/>
    <x v="6"/>
    <n v="20958"/>
    <n v="20958"/>
  </r>
  <r>
    <x v="2584"/>
    <x v="2281"/>
    <x v="0"/>
    <x v="0"/>
    <x v="0"/>
    <x v="2"/>
    <x v="7"/>
    <x v="6"/>
    <n v="69278"/>
    <n v="69278"/>
  </r>
  <r>
    <x v="2585"/>
    <x v="2282"/>
    <x v="1"/>
    <x v="1"/>
    <x v="1"/>
    <x v="2"/>
    <x v="7"/>
    <x v="6"/>
    <n v="34424"/>
    <n v="34424"/>
  </r>
  <r>
    <x v="2586"/>
    <x v="2283"/>
    <x v="0"/>
    <x v="1"/>
    <x v="1"/>
    <x v="2"/>
    <x v="7"/>
    <x v="6"/>
    <n v="24575"/>
    <n v="24575"/>
  </r>
  <r>
    <x v="2587"/>
    <x v="2284"/>
    <x v="0"/>
    <x v="1"/>
    <x v="1"/>
    <x v="1"/>
    <x v="13"/>
    <x v="12"/>
    <n v="69709"/>
    <n v="69709"/>
  </r>
  <r>
    <x v="2588"/>
    <x v="2285"/>
    <x v="1"/>
    <x v="0"/>
    <x v="0"/>
    <x v="4"/>
    <x v="13"/>
    <x v="12"/>
    <n v="85648"/>
    <n v="85648"/>
  </r>
  <r>
    <x v="2589"/>
    <x v="2286"/>
    <x v="0"/>
    <x v="3"/>
    <x v="2"/>
    <x v="1"/>
    <x v="7"/>
    <x v="6"/>
    <n v="61703"/>
    <n v="61703"/>
  </r>
  <r>
    <x v="2590"/>
    <x v="2287"/>
    <x v="0"/>
    <x v="0"/>
    <x v="0"/>
    <x v="1"/>
    <x v="13"/>
    <x v="12"/>
    <n v="73230"/>
    <n v="73230"/>
  </r>
  <r>
    <x v="2591"/>
    <x v="2288"/>
    <x v="0"/>
    <x v="0"/>
    <x v="0"/>
    <x v="8"/>
    <x v="4"/>
    <x v="3"/>
    <n v="34424"/>
    <n v="34424"/>
  </r>
  <r>
    <x v="2592"/>
    <x v="2289"/>
    <x v="0"/>
    <x v="0"/>
    <x v="0"/>
    <x v="8"/>
    <x v="4"/>
    <x v="3"/>
    <n v="30253"/>
    <n v="30253"/>
  </r>
  <r>
    <x v="2593"/>
    <x v="2289"/>
    <x v="1"/>
    <x v="1"/>
    <x v="1"/>
    <x v="8"/>
    <x v="4"/>
    <x v="3"/>
    <n v="6210"/>
    <n v="6210"/>
  </r>
  <r>
    <x v="2594"/>
    <x v="2290"/>
    <x v="0"/>
    <x v="0"/>
    <x v="0"/>
    <x v="8"/>
    <x v="4"/>
    <x v="3"/>
    <n v="92283"/>
    <n v="92283"/>
  </r>
  <r>
    <x v="2595"/>
    <x v="2291"/>
    <x v="1"/>
    <x v="0"/>
    <x v="0"/>
    <x v="0"/>
    <x v="4"/>
    <x v="3"/>
    <n v="12378"/>
    <n v="12378"/>
  </r>
  <r>
    <x v="2596"/>
    <x v="2292"/>
    <x v="0"/>
    <x v="3"/>
    <x v="2"/>
    <x v="0"/>
    <x v="4"/>
    <x v="3"/>
    <n v="43397"/>
    <n v="43397"/>
  </r>
  <r>
    <x v="2597"/>
    <x v="2293"/>
    <x v="0"/>
    <x v="3"/>
    <x v="2"/>
    <x v="0"/>
    <x v="4"/>
    <x v="3"/>
    <n v="41989"/>
    <n v="41989"/>
  </r>
  <r>
    <x v="2598"/>
    <x v="2294"/>
    <x v="1"/>
    <x v="1"/>
    <x v="1"/>
    <x v="0"/>
    <x v="4"/>
    <x v="3"/>
    <n v="7523"/>
    <n v="7523"/>
  </r>
  <r>
    <x v="2599"/>
    <x v="2294"/>
    <x v="0"/>
    <x v="3"/>
    <x v="2"/>
    <x v="0"/>
    <x v="4"/>
    <x v="3"/>
    <n v="77656"/>
    <n v="77656"/>
  </r>
  <r>
    <x v="2600"/>
    <x v="2295"/>
    <x v="1"/>
    <x v="1"/>
    <x v="1"/>
    <x v="3"/>
    <x v="1"/>
    <x v="1"/>
    <n v="5937"/>
    <n v="5937"/>
  </r>
  <r>
    <x v="2601"/>
    <x v="2296"/>
    <x v="0"/>
    <x v="1"/>
    <x v="1"/>
    <x v="3"/>
    <x v="1"/>
    <x v="1"/>
    <n v="15380"/>
    <n v="15380"/>
  </r>
  <r>
    <x v="2602"/>
    <x v="2297"/>
    <x v="1"/>
    <x v="0"/>
    <x v="0"/>
    <x v="1"/>
    <x v="13"/>
    <x v="12"/>
    <n v="54655"/>
    <n v="54655"/>
  </r>
  <r>
    <x v="2603"/>
    <x v="2298"/>
    <x v="0"/>
    <x v="1"/>
    <x v="1"/>
    <x v="1"/>
    <x v="13"/>
    <x v="12"/>
    <n v="61894"/>
    <n v="61894"/>
  </r>
  <r>
    <x v="2604"/>
    <x v="2299"/>
    <x v="1"/>
    <x v="0"/>
    <x v="0"/>
    <x v="1"/>
    <x v="13"/>
    <x v="12"/>
    <n v="60526"/>
    <n v="60526"/>
  </r>
  <r>
    <x v="2605"/>
    <x v="2300"/>
    <x v="1"/>
    <x v="0"/>
    <x v="0"/>
    <x v="1"/>
    <x v="13"/>
    <x v="12"/>
    <n v="48534"/>
    <n v="48534"/>
  </r>
  <r>
    <x v="2606"/>
    <x v="2301"/>
    <x v="0"/>
    <x v="0"/>
    <x v="0"/>
    <x v="1"/>
    <x v="7"/>
    <x v="6"/>
    <n v="28543"/>
    <n v="28543"/>
  </r>
  <r>
    <x v="2607"/>
    <x v="2302"/>
    <x v="0"/>
    <x v="0"/>
    <x v="0"/>
    <x v="1"/>
    <x v="7"/>
    <x v="6"/>
    <n v="65832"/>
    <n v="65832"/>
  </r>
  <r>
    <x v="2608"/>
    <x v="2302"/>
    <x v="1"/>
    <x v="0"/>
    <x v="0"/>
    <x v="1"/>
    <x v="7"/>
    <x v="6"/>
    <n v="27720"/>
    <n v="27720"/>
  </r>
  <r>
    <x v="2609"/>
    <x v="2303"/>
    <x v="0"/>
    <x v="0"/>
    <x v="0"/>
    <x v="1"/>
    <x v="7"/>
    <x v="6"/>
    <n v="58226"/>
    <n v="58226"/>
  </r>
  <r>
    <x v="2610"/>
    <x v="2304"/>
    <x v="0"/>
    <x v="0"/>
    <x v="0"/>
    <x v="1"/>
    <x v="1"/>
    <x v="1"/>
    <n v="29903"/>
    <n v="29903"/>
  </r>
  <r>
    <x v="2611"/>
    <x v="2305"/>
    <x v="1"/>
    <x v="0"/>
    <x v="0"/>
    <x v="1"/>
    <x v="13"/>
    <x v="12"/>
    <n v="4302"/>
    <n v="4302"/>
  </r>
  <r>
    <x v="2612"/>
    <x v="2306"/>
    <x v="1"/>
    <x v="0"/>
    <x v="0"/>
    <x v="1"/>
    <x v="13"/>
    <x v="12"/>
    <n v="78615"/>
    <n v="78615"/>
  </r>
  <r>
    <x v="2613"/>
    <x v="1335"/>
    <x v="1"/>
    <x v="3"/>
    <x v="2"/>
    <x v="2"/>
    <x v="1"/>
    <x v="1"/>
    <n v="96143"/>
    <n v="96143"/>
  </r>
  <r>
    <x v="2614"/>
    <x v="2307"/>
    <x v="0"/>
    <x v="0"/>
    <x v="0"/>
    <x v="2"/>
    <x v="1"/>
    <x v="1"/>
    <n v="51667"/>
    <n v="51667"/>
  </r>
  <r>
    <x v="2615"/>
    <x v="2308"/>
    <x v="1"/>
    <x v="0"/>
    <x v="0"/>
    <x v="1"/>
    <x v="13"/>
    <x v="12"/>
    <n v="93524"/>
    <n v="93524"/>
  </r>
  <r>
    <x v="2616"/>
    <x v="2309"/>
    <x v="1"/>
    <x v="0"/>
    <x v="0"/>
    <x v="0"/>
    <x v="4"/>
    <x v="3"/>
    <n v="74895"/>
    <n v="74895"/>
  </r>
  <r>
    <x v="2617"/>
    <x v="2310"/>
    <x v="0"/>
    <x v="0"/>
    <x v="0"/>
    <x v="1"/>
    <x v="0"/>
    <x v="0"/>
    <n v="12777"/>
    <n v="12777"/>
  </r>
  <r>
    <x v="2618"/>
    <x v="2311"/>
    <x v="1"/>
    <x v="1"/>
    <x v="1"/>
    <x v="1"/>
    <x v="0"/>
    <x v="0"/>
    <n v="3299"/>
    <n v="3299"/>
  </r>
  <r>
    <x v="2619"/>
    <x v="2312"/>
    <x v="0"/>
    <x v="0"/>
    <x v="0"/>
    <x v="2"/>
    <x v="13"/>
    <x v="12"/>
    <n v="26397"/>
    <n v="26397"/>
  </r>
  <r>
    <x v="2620"/>
    <x v="2313"/>
    <x v="0"/>
    <x v="0"/>
    <x v="0"/>
    <x v="2"/>
    <x v="13"/>
    <x v="12"/>
    <n v="21067"/>
    <n v="21067"/>
  </r>
  <r>
    <x v="2621"/>
    <x v="2314"/>
    <x v="1"/>
    <x v="1"/>
    <x v="1"/>
    <x v="2"/>
    <x v="13"/>
    <x v="12"/>
    <n v="54824"/>
    <n v="54824"/>
  </r>
  <r>
    <x v="2622"/>
    <x v="2315"/>
    <x v="1"/>
    <x v="1"/>
    <x v="1"/>
    <x v="1"/>
    <x v="13"/>
    <x v="12"/>
    <n v="5943"/>
    <n v="5943"/>
  </r>
  <r>
    <x v="2623"/>
    <x v="2316"/>
    <x v="0"/>
    <x v="1"/>
    <x v="1"/>
    <x v="1"/>
    <x v="13"/>
    <x v="12"/>
    <n v="45543"/>
    <n v="45543"/>
  </r>
  <r>
    <x v="2624"/>
    <x v="2317"/>
    <x v="0"/>
    <x v="0"/>
    <x v="0"/>
    <x v="1"/>
    <x v="13"/>
    <x v="12"/>
    <n v="9745"/>
    <n v="9745"/>
  </r>
  <r>
    <x v="2625"/>
    <x v="2318"/>
    <x v="0"/>
    <x v="0"/>
    <x v="0"/>
    <x v="1"/>
    <x v="13"/>
    <x v="12"/>
    <n v="39756"/>
    <n v="39756"/>
  </r>
  <r>
    <x v="2626"/>
    <x v="2319"/>
    <x v="0"/>
    <x v="0"/>
    <x v="0"/>
    <x v="1"/>
    <x v="13"/>
    <x v="12"/>
    <n v="8748"/>
    <n v="8748"/>
  </r>
  <r>
    <x v="2627"/>
    <x v="2320"/>
    <x v="1"/>
    <x v="1"/>
    <x v="1"/>
    <x v="1"/>
    <x v="13"/>
    <x v="12"/>
    <n v="51700"/>
    <n v="51700"/>
  </r>
  <r>
    <x v="2628"/>
    <x v="2321"/>
    <x v="1"/>
    <x v="0"/>
    <x v="0"/>
    <x v="1"/>
    <x v="13"/>
    <x v="12"/>
    <n v="38128"/>
    <n v="38128"/>
  </r>
  <r>
    <x v="2629"/>
    <x v="2321"/>
    <x v="1"/>
    <x v="0"/>
    <x v="0"/>
    <x v="1"/>
    <x v="13"/>
    <x v="12"/>
    <n v="90974"/>
    <n v="90974"/>
  </r>
  <r>
    <x v="2630"/>
    <x v="2322"/>
    <x v="1"/>
    <x v="1"/>
    <x v="1"/>
    <x v="1"/>
    <x v="13"/>
    <x v="12"/>
    <n v="26155"/>
    <n v="26155"/>
  </r>
  <r>
    <x v="2631"/>
    <x v="2323"/>
    <x v="1"/>
    <x v="1"/>
    <x v="1"/>
    <x v="1"/>
    <x v="13"/>
    <x v="12"/>
    <n v="92019"/>
    <n v="92019"/>
  </r>
  <r>
    <x v="2632"/>
    <x v="2324"/>
    <x v="1"/>
    <x v="3"/>
    <x v="2"/>
    <x v="1"/>
    <x v="13"/>
    <x v="12"/>
    <n v="72713"/>
    <n v="72713"/>
  </r>
  <r>
    <x v="2633"/>
    <x v="2325"/>
    <x v="0"/>
    <x v="0"/>
    <x v="0"/>
    <x v="1"/>
    <x v="13"/>
    <x v="12"/>
    <n v="99920"/>
    <n v="99920"/>
  </r>
  <r>
    <x v="2634"/>
    <x v="2326"/>
    <x v="0"/>
    <x v="1"/>
    <x v="1"/>
    <x v="0"/>
    <x v="13"/>
    <x v="12"/>
    <n v="27348"/>
    <n v="27348"/>
  </r>
  <r>
    <x v="2635"/>
    <x v="2327"/>
    <x v="1"/>
    <x v="0"/>
    <x v="0"/>
    <x v="0"/>
    <x v="13"/>
    <x v="12"/>
    <n v="49980"/>
    <n v="49980"/>
  </r>
  <r>
    <x v="2636"/>
    <x v="2328"/>
    <x v="1"/>
    <x v="1"/>
    <x v="1"/>
    <x v="0"/>
    <x v="13"/>
    <x v="12"/>
    <n v="51514"/>
    <n v="51514"/>
  </r>
  <r>
    <x v="2637"/>
    <x v="2329"/>
    <x v="0"/>
    <x v="0"/>
    <x v="0"/>
    <x v="0"/>
    <x v="13"/>
    <x v="12"/>
    <n v="12297"/>
    <n v="12297"/>
  </r>
  <r>
    <x v="2638"/>
    <x v="2330"/>
    <x v="0"/>
    <x v="1"/>
    <x v="1"/>
    <x v="0"/>
    <x v="13"/>
    <x v="12"/>
    <n v="59976"/>
    <n v="59976"/>
  </r>
  <r>
    <x v="2639"/>
    <x v="2331"/>
    <x v="1"/>
    <x v="0"/>
    <x v="0"/>
    <x v="0"/>
    <x v="13"/>
    <x v="12"/>
    <n v="98822"/>
    <n v="98822"/>
  </r>
  <r>
    <x v="2640"/>
    <x v="2332"/>
    <x v="1"/>
    <x v="0"/>
    <x v="0"/>
    <x v="0"/>
    <x v="13"/>
    <x v="12"/>
    <n v="29549"/>
    <n v="29549"/>
  </r>
  <r>
    <x v="2641"/>
    <x v="2333"/>
    <x v="1"/>
    <x v="0"/>
    <x v="0"/>
    <x v="0"/>
    <x v="13"/>
    <x v="12"/>
    <n v="69971"/>
    <n v="69971"/>
  </r>
  <r>
    <x v="2642"/>
    <x v="2334"/>
    <x v="1"/>
    <x v="1"/>
    <x v="1"/>
    <x v="0"/>
    <x v="13"/>
    <x v="12"/>
    <n v="28630"/>
    <n v="28630"/>
  </r>
  <r>
    <x v="2643"/>
    <x v="2335"/>
    <x v="0"/>
    <x v="1"/>
    <x v="1"/>
    <x v="1"/>
    <x v="13"/>
    <x v="12"/>
    <n v="40358"/>
    <n v="40358"/>
  </r>
  <r>
    <x v="2644"/>
    <x v="2336"/>
    <x v="1"/>
    <x v="0"/>
    <x v="0"/>
    <x v="1"/>
    <x v="13"/>
    <x v="12"/>
    <n v="15724"/>
    <n v="15724"/>
  </r>
  <r>
    <x v="2645"/>
    <x v="2337"/>
    <x v="0"/>
    <x v="3"/>
    <x v="2"/>
    <x v="1"/>
    <x v="13"/>
    <x v="12"/>
    <n v="64444"/>
    <n v="64444"/>
  </r>
  <r>
    <x v="2646"/>
    <x v="2338"/>
    <x v="0"/>
    <x v="0"/>
    <x v="0"/>
    <x v="1"/>
    <x v="8"/>
    <x v="7"/>
    <n v="49813"/>
    <n v="49813"/>
  </r>
  <r>
    <x v="2647"/>
    <x v="2339"/>
    <x v="1"/>
    <x v="0"/>
    <x v="0"/>
    <x v="5"/>
    <x v="4"/>
    <x v="3"/>
    <n v="87549"/>
    <n v="87549"/>
  </r>
  <r>
    <x v="2648"/>
    <x v="2340"/>
    <x v="0"/>
    <x v="1"/>
    <x v="1"/>
    <x v="5"/>
    <x v="4"/>
    <x v="3"/>
    <n v="86193"/>
    <n v="86193"/>
  </r>
  <r>
    <x v="2649"/>
    <x v="2341"/>
    <x v="0"/>
    <x v="1"/>
    <x v="1"/>
    <x v="5"/>
    <x v="4"/>
    <x v="3"/>
    <n v="84211"/>
    <n v="84211"/>
  </r>
  <r>
    <x v="2650"/>
    <x v="2342"/>
    <x v="1"/>
    <x v="0"/>
    <x v="0"/>
    <x v="1"/>
    <x v="13"/>
    <x v="12"/>
    <n v="94891"/>
    <n v="94891"/>
  </r>
  <r>
    <x v="2651"/>
    <x v="2227"/>
    <x v="0"/>
    <x v="0"/>
    <x v="0"/>
    <x v="1"/>
    <x v="13"/>
    <x v="12"/>
    <n v="42062"/>
    <n v="42062"/>
  </r>
  <r>
    <x v="904"/>
    <x v="1493"/>
    <x v="0"/>
    <x v="1"/>
    <x v="1"/>
    <x v="0"/>
    <x v="6"/>
    <x v="5"/>
    <n v="8503"/>
    <n v="8503"/>
  </r>
  <r>
    <x v="2652"/>
    <x v="2343"/>
    <x v="1"/>
    <x v="0"/>
    <x v="0"/>
    <x v="0"/>
    <x v="6"/>
    <x v="5"/>
    <n v="42771"/>
    <n v="42771"/>
  </r>
  <r>
    <x v="2653"/>
    <x v="2344"/>
    <x v="0"/>
    <x v="0"/>
    <x v="0"/>
    <x v="1"/>
    <x v="13"/>
    <x v="12"/>
    <n v="86808"/>
    <n v="86808"/>
  </r>
  <r>
    <x v="2654"/>
    <x v="1961"/>
    <x v="1"/>
    <x v="0"/>
    <x v="0"/>
    <x v="1"/>
    <x v="13"/>
    <x v="12"/>
    <n v="22233"/>
    <n v="22233"/>
  </r>
  <r>
    <x v="2655"/>
    <x v="1961"/>
    <x v="0"/>
    <x v="1"/>
    <x v="1"/>
    <x v="1"/>
    <x v="13"/>
    <x v="12"/>
    <n v="88906"/>
    <n v="88906"/>
  </r>
  <r>
    <x v="2656"/>
    <x v="2345"/>
    <x v="1"/>
    <x v="1"/>
    <x v="1"/>
    <x v="1"/>
    <x v="13"/>
    <x v="12"/>
    <n v="68338"/>
    <n v="68338"/>
  </r>
  <r>
    <x v="2657"/>
    <x v="2346"/>
    <x v="0"/>
    <x v="1"/>
    <x v="1"/>
    <x v="3"/>
    <x v="13"/>
    <x v="12"/>
    <n v="24234"/>
    <n v="24234"/>
  </r>
  <r>
    <x v="2658"/>
    <x v="2347"/>
    <x v="0"/>
    <x v="1"/>
    <x v="1"/>
    <x v="3"/>
    <x v="13"/>
    <x v="12"/>
    <n v="63263"/>
    <n v="63263"/>
  </r>
  <r>
    <x v="2659"/>
    <x v="2348"/>
    <x v="1"/>
    <x v="1"/>
    <x v="1"/>
    <x v="3"/>
    <x v="13"/>
    <x v="12"/>
    <n v="50464"/>
    <n v="50464"/>
  </r>
  <r>
    <x v="2660"/>
    <x v="2349"/>
    <x v="0"/>
    <x v="1"/>
    <x v="1"/>
    <x v="3"/>
    <x v="13"/>
    <x v="12"/>
    <n v="59424"/>
    <n v="59424"/>
  </r>
  <r>
    <x v="2661"/>
    <x v="2350"/>
    <x v="1"/>
    <x v="1"/>
    <x v="1"/>
    <x v="3"/>
    <x v="13"/>
    <x v="12"/>
    <n v="6511"/>
    <n v="6511"/>
  </r>
  <r>
    <x v="2662"/>
    <x v="2351"/>
    <x v="1"/>
    <x v="1"/>
    <x v="1"/>
    <x v="3"/>
    <x v="13"/>
    <x v="12"/>
    <n v="54960"/>
    <n v="54960"/>
  </r>
  <r>
    <x v="2663"/>
    <x v="1333"/>
    <x v="1"/>
    <x v="1"/>
    <x v="1"/>
    <x v="3"/>
    <x v="13"/>
    <x v="12"/>
    <n v="86956"/>
    <n v="86956"/>
  </r>
  <r>
    <x v="2664"/>
    <x v="1923"/>
    <x v="1"/>
    <x v="0"/>
    <x v="0"/>
    <x v="0"/>
    <x v="13"/>
    <x v="12"/>
    <n v="90036"/>
    <n v="90036"/>
  </r>
  <r>
    <x v="2665"/>
    <x v="1390"/>
    <x v="0"/>
    <x v="0"/>
    <x v="0"/>
    <x v="0"/>
    <x v="13"/>
    <x v="12"/>
    <n v="56147"/>
    <n v="56147"/>
  </r>
  <r>
    <x v="2666"/>
    <x v="2352"/>
    <x v="1"/>
    <x v="1"/>
    <x v="1"/>
    <x v="0"/>
    <x v="6"/>
    <x v="5"/>
    <n v="12164"/>
    <n v="12164"/>
  </r>
  <r>
    <x v="2667"/>
    <x v="2353"/>
    <x v="1"/>
    <x v="0"/>
    <x v="0"/>
    <x v="1"/>
    <x v="1"/>
    <x v="1"/>
    <n v="70695"/>
    <n v="70695"/>
  </r>
  <r>
    <x v="2668"/>
    <x v="2354"/>
    <x v="1"/>
    <x v="0"/>
    <x v="0"/>
    <x v="1"/>
    <x v="1"/>
    <x v="1"/>
    <n v="79384"/>
    <n v="79384"/>
  </r>
  <r>
    <x v="2669"/>
    <x v="1632"/>
    <x v="0"/>
    <x v="1"/>
    <x v="1"/>
    <x v="1"/>
    <x v="1"/>
    <x v="1"/>
    <n v="95513"/>
    <n v="95513"/>
  </r>
  <r>
    <x v="2670"/>
    <x v="1633"/>
    <x v="1"/>
    <x v="1"/>
    <x v="1"/>
    <x v="1"/>
    <x v="1"/>
    <x v="1"/>
    <n v="61437"/>
    <n v="61437"/>
  </r>
  <r>
    <x v="2671"/>
    <x v="1633"/>
    <x v="0"/>
    <x v="0"/>
    <x v="0"/>
    <x v="1"/>
    <x v="1"/>
    <x v="1"/>
    <n v="19473"/>
    <n v="19473"/>
  </r>
  <r>
    <x v="2672"/>
    <x v="2355"/>
    <x v="1"/>
    <x v="3"/>
    <x v="2"/>
    <x v="1"/>
    <x v="1"/>
    <x v="1"/>
    <n v="25703"/>
    <n v="25703"/>
  </r>
  <r>
    <x v="2673"/>
    <x v="2356"/>
    <x v="0"/>
    <x v="0"/>
    <x v="0"/>
    <x v="1"/>
    <x v="1"/>
    <x v="1"/>
    <n v="67050"/>
    <n v="67050"/>
  </r>
  <r>
    <x v="2674"/>
    <x v="2357"/>
    <x v="0"/>
    <x v="1"/>
    <x v="1"/>
    <x v="1"/>
    <x v="1"/>
    <x v="1"/>
    <n v="54295"/>
    <n v="54295"/>
  </r>
  <r>
    <x v="2675"/>
    <x v="1838"/>
    <x v="0"/>
    <x v="0"/>
    <x v="0"/>
    <x v="1"/>
    <x v="1"/>
    <x v="1"/>
    <n v="14340"/>
    <n v="14340"/>
  </r>
  <r>
    <x v="2676"/>
    <x v="1632"/>
    <x v="1"/>
    <x v="0"/>
    <x v="0"/>
    <x v="1"/>
    <x v="13"/>
    <x v="12"/>
    <n v="68750"/>
    <n v="68750"/>
  </r>
  <r>
    <x v="2677"/>
    <x v="2358"/>
    <x v="0"/>
    <x v="0"/>
    <x v="0"/>
    <x v="1"/>
    <x v="13"/>
    <x v="12"/>
    <n v="39951"/>
    <n v="39951"/>
  </r>
  <r>
    <x v="2678"/>
    <x v="2359"/>
    <x v="0"/>
    <x v="0"/>
    <x v="0"/>
    <x v="1"/>
    <x v="13"/>
    <x v="12"/>
    <n v="25595"/>
    <n v="25595"/>
  </r>
  <r>
    <x v="2679"/>
    <x v="2360"/>
    <x v="1"/>
    <x v="0"/>
    <x v="0"/>
    <x v="1"/>
    <x v="13"/>
    <x v="12"/>
    <n v="79900"/>
    <n v="79900"/>
  </r>
  <r>
    <x v="2680"/>
    <x v="1596"/>
    <x v="1"/>
    <x v="0"/>
    <x v="0"/>
    <x v="1"/>
    <x v="9"/>
    <x v="8"/>
    <n v="80001"/>
    <n v="80001"/>
  </r>
  <r>
    <x v="2681"/>
    <x v="2361"/>
    <x v="1"/>
    <x v="0"/>
    <x v="0"/>
    <x v="1"/>
    <x v="9"/>
    <x v="8"/>
    <n v="23164"/>
    <n v="23164"/>
  </r>
  <r>
    <x v="2682"/>
    <x v="2362"/>
    <x v="0"/>
    <x v="1"/>
    <x v="1"/>
    <x v="1"/>
    <x v="9"/>
    <x v="8"/>
    <n v="17888"/>
    <n v="17888"/>
  </r>
  <r>
    <x v="2683"/>
    <x v="1610"/>
    <x v="1"/>
    <x v="1"/>
    <x v="1"/>
    <x v="1"/>
    <x v="9"/>
    <x v="8"/>
    <n v="82105"/>
    <n v="82105"/>
  </r>
  <r>
    <x v="2684"/>
    <x v="2363"/>
    <x v="0"/>
    <x v="1"/>
    <x v="1"/>
    <x v="1"/>
    <x v="9"/>
    <x v="8"/>
    <n v="86149"/>
    <n v="86149"/>
  </r>
  <r>
    <x v="2685"/>
    <x v="2364"/>
    <x v="0"/>
    <x v="0"/>
    <x v="0"/>
    <x v="2"/>
    <x v="13"/>
    <x v="12"/>
    <n v="65270"/>
    <n v="65270"/>
  </r>
  <r>
    <x v="2686"/>
    <x v="2365"/>
    <x v="0"/>
    <x v="0"/>
    <x v="0"/>
    <x v="2"/>
    <x v="13"/>
    <x v="12"/>
    <n v="13388"/>
    <n v="13388"/>
  </r>
  <r>
    <x v="2687"/>
    <x v="2366"/>
    <x v="0"/>
    <x v="0"/>
    <x v="0"/>
    <x v="2"/>
    <x v="13"/>
    <x v="12"/>
    <n v="66202"/>
    <n v="66202"/>
  </r>
  <r>
    <x v="2688"/>
    <x v="2367"/>
    <x v="1"/>
    <x v="0"/>
    <x v="0"/>
    <x v="2"/>
    <x v="13"/>
    <x v="12"/>
    <n v="47798"/>
    <n v="47798"/>
  </r>
  <r>
    <x v="2689"/>
    <x v="2367"/>
    <x v="0"/>
    <x v="1"/>
    <x v="1"/>
    <x v="2"/>
    <x v="13"/>
    <x v="12"/>
    <n v="37791"/>
    <n v="37791"/>
  </r>
  <r>
    <x v="2690"/>
    <x v="2368"/>
    <x v="0"/>
    <x v="1"/>
    <x v="1"/>
    <x v="2"/>
    <x v="13"/>
    <x v="12"/>
    <n v="75775"/>
    <n v="75775"/>
  </r>
  <r>
    <x v="2691"/>
    <x v="2369"/>
    <x v="1"/>
    <x v="1"/>
    <x v="1"/>
    <x v="2"/>
    <x v="13"/>
    <x v="12"/>
    <n v="7877"/>
    <n v="7877"/>
  </r>
  <r>
    <x v="2692"/>
    <x v="2370"/>
    <x v="0"/>
    <x v="0"/>
    <x v="0"/>
    <x v="2"/>
    <x v="13"/>
    <x v="12"/>
    <n v="20666"/>
    <n v="20666"/>
  </r>
  <r>
    <x v="2693"/>
    <x v="2371"/>
    <x v="1"/>
    <x v="0"/>
    <x v="0"/>
    <x v="2"/>
    <x v="13"/>
    <x v="12"/>
    <n v="33446"/>
    <n v="33446"/>
  </r>
  <r>
    <x v="2694"/>
    <x v="2372"/>
    <x v="1"/>
    <x v="1"/>
    <x v="1"/>
    <x v="2"/>
    <x v="13"/>
    <x v="12"/>
    <n v="37177"/>
    <n v="37177"/>
  </r>
  <r>
    <x v="2695"/>
    <x v="2373"/>
    <x v="0"/>
    <x v="0"/>
    <x v="0"/>
    <x v="2"/>
    <x v="13"/>
    <x v="12"/>
    <n v="79459"/>
    <n v="79459"/>
  </r>
  <r>
    <x v="2696"/>
    <x v="2374"/>
    <x v="0"/>
    <x v="1"/>
    <x v="1"/>
    <x v="2"/>
    <x v="13"/>
    <x v="12"/>
    <n v="63684"/>
    <n v="63684"/>
  </r>
  <r>
    <x v="2697"/>
    <x v="2375"/>
    <x v="0"/>
    <x v="0"/>
    <x v="0"/>
    <x v="2"/>
    <x v="13"/>
    <x v="12"/>
    <n v="39987"/>
    <n v="39987"/>
  </r>
  <r>
    <x v="2698"/>
    <x v="1557"/>
    <x v="1"/>
    <x v="1"/>
    <x v="1"/>
    <x v="0"/>
    <x v="4"/>
    <x v="3"/>
    <n v="19402"/>
    <n v="19402"/>
  </r>
  <r>
    <x v="2699"/>
    <x v="2376"/>
    <x v="0"/>
    <x v="1"/>
    <x v="1"/>
    <x v="1"/>
    <x v="4"/>
    <x v="3"/>
    <n v="85342"/>
    <n v="85342"/>
  </r>
  <r>
    <x v="2700"/>
    <x v="2376"/>
    <x v="0"/>
    <x v="3"/>
    <x v="2"/>
    <x v="1"/>
    <x v="4"/>
    <x v="3"/>
    <n v="90730"/>
    <n v="90730"/>
  </r>
  <r>
    <x v="2701"/>
    <x v="2377"/>
    <x v="0"/>
    <x v="3"/>
    <x v="2"/>
    <x v="1"/>
    <x v="4"/>
    <x v="3"/>
    <n v="88298"/>
    <n v="88298"/>
  </r>
  <r>
    <x v="2702"/>
    <x v="2378"/>
    <x v="0"/>
    <x v="1"/>
    <x v="1"/>
    <x v="0"/>
    <x v="0"/>
    <x v="0"/>
    <n v="86688"/>
    <n v="86688"/>
  </r>
  <r>
    <x v="2703"/>
    <x v="2379"/>
    <x v="1"/>
    <x v="1"/>
    <x v="1"/>
    <x v="0"/>
    <x v="0"/>
    <x v="0"/>
    <n v="95425"/>
    <n v="95425"/>
  </r>
  <r>
    <x v="2704"/>
    <x v="2380"/>
    <x v="1"/>
    <x v="1"/>
    <x v="1"/>
    <x v="0"/>
    <x v="0"/>
    <x v="0"/>
    <n v="86601"/>
    <n v="86601"/>
  </r>
  <r>
    <x v="2705"/>
    <x v="2381"/>
    <x v="0"/>
    <x v="0"/>
    <x v="0"/>
    <x v="0"/>
    <x v="13"/>
    <x v="12"/>
    <n v="16830"/>
    <n v="16830"/>
  </r>
  <r>
    <x v="2706"/>
    <x v="2382"/>
    <x v="0"/>
    <x v="0"/>
    <x v="0"/>
    <x v="6"/>
    <x v="6"/>
    <x v="5"/>
    <n v="42254"/>
    <n v="42254"/>
  </r>
  <r>
    <x v="2707"/>
    <x v="2383"/>
    <x v="1"/>
    <x v="0"/>
    <x v="0"/>
    <x v="6"/>
    <x v="6"/>
    <x v="5"/>
    <n v="66660"/>
    <n v="66660"/>
  </r>
  <r>
    <x v="2708"/>
    <x v="2384"/>
    <x v="0"/>
    <x v="1"/>
    <x v="1"/>
    <x v="6"/>
    <x v="6"/>
    <x v="5"/>
    <n v="94230"/>
    <n v="94230"/>
  </r>
  <r>
    <x v="2709"/>
    <x v="2385"/>
    <x v="0"/>
    <x v="0"/>
    <x v="0"/>
    <x v="6"/>
    <x v="7"/>
    <x v="6"/>
    <n v="37250"/>
    <n v="37250"/>
  </r>
  <r>
    <x v="2710"/>
    <x v="1759"/>
    <x v="0"/>
    <x v="0"/>
    <x v="0"/>
    <x v="6"/>
    <x v="7"/>
    <x v="6"/>
    <n v="97144"/>
    <n v="97144"/>
  </r>
  <r>
    <x v="2711"/>
    <x v="1759"/>
    <x v="1"/>
    <x v="0"/>
    <x v="0"/>
    <x v="6"/>
    <x v="7"/>
    <x v="6"/>
    <n v="17318"/>
    <n v="17318"/>
  </r>
  <r>
    <x v="2712"/>
    <x v="2386"/>
    <x v="1"/>
    <x v="1"/>
    <x v="1"/>
    <x v="6"/>
    <x v="7"/>
    <x v="6"/>
    <n v="35596"/>
    <n v="35596"/>
  </r>
  <r>
    <x v="2713"/>
    <x v="2387"/>
    <x v="0"/>
    <x v="1"/>
    <x v="1"/>
    <x v="6"/>
    <x v="7"/>
    <x v="6"/>
    <n v="48205"/>
    <n v="48205"/>
  </r>
  <r>
    <x v="2714"/>
    <x v="2388"/>
    <x v="1"/>
    <x v="1"/>
    <x v="1"/>
    <x v="3"/>
    <x v="1"/>
    <x v="1"/>
    <n v="73166"/>
    <n v="73166"/>
  </r>
  <r>
    <x v="2715"/>
    <x v="2389"/>
    <x v="1"/>
    <x v="1"/>
    <x v="1"/>
    <x v="3"/>
    <x v="1"/>
    <x v="1"/>
    <n v="52761"/>
    <n v="52761"/>
  </r>
  <r>
    <x v="2716"/>
    <x v="2390"/>
    <x v="0"/>
    <x v="0"/>
    <x v="0"/>
    <x v="4"/>
    <x v="13"/>
    <x v="12"/>
    <n v="34956"/>
    <n v="34956"/>
  </r>
  <r>
    <x v="2717"/>
    <x v="2391"/>
    <x v="0"/>
    <x v="1"/>
    <x v="1"/>
    <x v="3"/>
    <x v="1"/>
    <x v="1"/>
    <n v="96178"/>
    <n v="96178"/>
  </r>
  <r>
    <x v="2718"/>
    <x v="2392"/>
    <x v="0"/>
    <x v="1"/>
    <x v="1"/>
    <x v="3"/>
    <x v="1"/>
    <x v="1"/>
    <n v="49485"/>
    <n v="49485"/>
  </r>
  <r>
    <x v="2719"/>
    <x v="2393"/>
    <x v="0"/>
    <x v="0"/>
    <x v="0"/>
    <x v="0"/>
    <x v="13"/>
    <x v="12"/>
    <n v="30120"/>
    <n v="30120"/>
  </r>
  <r>
    <x v="2720"/>
    <x v="2394"/>
    <x v="0"/>
    <x v="0"/>
    <x v="0"/>
    <x v="0"/>
    <x v="13"/>
    <x v="12"/>
    <n v="79312"/>
    <n v="79312"/>
  </r>
  <r>
    <x v="2721"/>
    <x v="2395"/>
    <x v="0"/>
    <x v="1"/>
    <x v="1"/>
    <x v="0"/>
    <x v="13"/>
    <x v="12"/>
    <n v="39306"/>
    <n v="39306"/>
  </r>
  <r>
    <x v="2722"/>
    <x v="2393"/>
    <x v="1"/>
    <x v="3"/>
    <x v="2"/>
    <x v="0"/>
    <x v="13"/>
    <x v="12"/>
    <n v="27505"/>
    <n v="27505"/>
  </r>
  <r>
    <x v="2723"/>
    <x v="2396"/>
    <x v="0"/>
    <x v="0"/>
    <x v="0"/>
    <x v="0"/>
    <x v="13"/>
    <x v="12"/>
    <n v="11316"/>
    <n v="11316"/>
  </r>
  <r>
    <x v="2724"/>
    <x v="2397"/>
    <x v="1"/>
    <x v="0"/>
    <x v="0"/>
    <x v="0"/>
    <x v="13"/>
    <x v="12"/>
    <n v="98562"/>
    <n v="98562"/>
  </r>
  <r>
    <x v="2725"/>
    <x v="2398"/>
    <x v="0"/>
    <x v="0"/>
    <x v="0"/>
    <x v="0"/>
    <x v="13"/>
    <x v="12"/>
    <n v="48181"/>
    <n v="48181"/>
  </r>
  <r>
    <x v="2726"/>
    <x v="1526"/>
    <x v="0"/>
    <x v="0"/>
    <x v="0"/>
    <x v="1"/>
    <x v="1"/>
    <x v="1"/>
    <n v="40655"/>
    <n v="40655"/>
  </r>
  <r>
    <x v="2727"/>
    <x v="2399"/>
    <x v="0"/>
    <x v="1"/>
    <x v="1"/>
    <x v="1"/>
    <x v="1"/>
    <x v="1"/>
    <n v="45598"/>
    <n v="45598"/>
  </r>
  <r>
    <x v="2728"/>
    <x v="2400"/>
    <x v="0"/>
    <x v="1"/>
    <x v="1"/>
    <x v="1"/>
    <x v="1"/>
    <x v="1"/>
    <n v="94702"/>
    <n v="94702"/>
  </r>
  <r>
    <x v="2729"/>
    <x v="2401"/>
    <x v="1"/>
    <x v="0"/>
    <x v="0"/>
    <x v="1"/>
    <x v="1"/>
    <x v="1"/>
    <n v="41431"/>
    <n v="41431"/>
  </r>
  <r>
    <x v="2730"/>
    <x v="2402"/>
    <x v="0"/>
    <x v="0"/>
    <x v="0"/>
    <x v="1"/>
    <x v="1"/>
    <x v="1"/>
    <n v="17171"/>
    <n v="17171"/>
  </r>
  <r>
    <x v="2731"/>
    <x v="2403"/>
    <x v="0"/>
    <x v="1"/>
    <x v="1"/>
    <x v="1"/>
    <x v="1"/>
    <x v="1"/>
    <n v="67647"/>
    <n v="67647"/>
  </r>
  <r>
    <x v="2732"/>
    <x v="2404"/>
    <x v="0"/>
    <x v="0"/>
    <x v="0"/>
    <x v="1"/>
    <x v="1"/>
    <x v="1"/>
    <n v="86715"/>
    <n v="86715"/>
  </r>
  <r>
    <x v="2733"/>
    <x v="2405"/>
    <x v="1"/>
    <x v="3"/>
    <x v="2"/>
    <x v="1"/>
    <x v="1"/>
    <x v="1"/>
    <n v="91019"/>
    <n v="91019"/>
  </r>
  <r>
    <x v="2734"/>
    <x v="2406"/>
    <x v="0"/>
    <x v="0"/>
    <x v="0"/>
    <x v="1"/>
    <x v="1"/>
    <x v="1"/>
    <n v="97277"/>
    <n v="97277"/>
  </r>
  <r>
    <x v="2735"/>
    <x v="2407"/>
    <x v="0"/>
    <x v="0"/>
    <x v="0"/>
    <x v="1"/>
    <x v="1"/>
    <x v="1"/>
    <n v="46200"/>
    <n v="46200"/>
  </r>
  <r>
    <x v="2736"/>
    <x v="2407"/>
    <x v="0"/>
    <x v="0"/>
    <x v="0"/>
    <x v="1"/>
    <x v="1"/>
    <x v="1"/>
    <n v="77840"/>
    <n v="77840"/>
  </r>
  <r>
    <x v="2737"/>
    <x v="2408"/>
    <x v="1"/>
    <x v="0"/>
    <x v="0"/>
    <x v="1"/>
    <x v="1"/>
    <x v="1"/>
    <n v="20716"/>
    <n v="20716"/>
  </r>
  <r>
    <x v="2738"/>
    <x v="2408"/>
    <x v="0"/>
    <x v="1"/>
    <x v="1"/>
    <x v="1"/>
    <x v="1"/>
    <x v="1"/>
    <n v="82218"/>
    <n v="82218"/>
  </r>
  <r>
    <x v="2739"/>
    <x v="2409"/>
    <x v="0"/>
    <x v="1"/>
    <x v="1"/>
    <x v="1"/>
    <x v="1"/>
    <x v="1"/>
    <n v="63830"/>
    <n v="63830"/>
  </r>
  <r>
    <x v="2740"/>
    <x v="2410"/>
    <x v="1"/>
    <x v="0"/>
    <x v="0"/>
    <x v="1"/>
    <x v="1"/>
    <x v="1"/>
    <n v="77256"/>
    <n v="77256"/>
  </r>
  <r>
    <x v="2741"/>
    <x v="2411"/>
    <x v="0"/>
    <x v="0"/>
    <x v="0"/>
    <x v="1"/>
    <x v="1"/>
    <x v="1"/>
    <n v="20913"/>
    <n v="20913"/>
  </r>
  <r>
    <x v="2742"/>
    <x v="2412"/>
    <x v="1"/>
    <x v="0"/>
    <x v="0"/>
    <x v="1"/>
    <x v="1"/>
    <x v="1"/>
    <n v="16216"/>
    <n v="16216"/>
  </r>
  <r>
    <x v="2743"/>
    <x v="2413"/>
    <x v="0"/>
    <x v="1"/>
    <x v="1"/>
    <x v="1"/>
    <x v="1"/>
    <x v="1"/>
    <n v="16119"/>
    <n v="16119"/>
  </r>
  <r>
    <x v="2744"/>
    <x v="2414"/>
    <x v="1"/>
    <x v="0"/>
    <x v="0"/>
    <x v="1"/>
    <x v="1"/>
    <x v="1"/>
    <n v="16102"/>
    <n v="16102"/>
  </r>
  <r>
    <x v="2745"/>
    <x v="2415"/>
    <x v="0"/>
    <x v="1"/>
    <x v="1"/>
    <x v="1"/>
    <x v="1"/>
    <x v="1"/>
    <n v="40719"/>
    <n v="40719"/>
  </r>
  <r>
    <x v="2746"/>
    <x v="2415"/>
    <x v="1"/>
    <x v="0"/>
    <x v="0"/>
    <x v="1"/>
    <x v="1"/>
    <x v="1"/>
    <n v="59191"/>
    <n v="59191"/>
  </r>
  <r>
    <x v="2747"/>
    <x v="1827"/>
    <x v="1"/>
    <x v="0"/>
    <x v="0"/>
    <x v="1"/>
    <x v="1"/>
    <x v="1"/>
    <n v="43999"/>
    <n v="43999"/>
  </r>
  <r>
    <x v="2748"/>
    <x v="2416"/>
    <x v="0"/>
    <x v="0"/>
    <x v="0"/>
    <x v="1"/>
    <x v="1"/>
    <x v="1"/>
    <n v="90678"/>
    <n v="90678"/>
  </r>
  <r>
    <x v="2749"/>
    <x v="2417"/>
    <x v="0"/>
    <x v="0"/>
    <x v="0"/>
    <x v="1"/>
    <x v="1"/>
    <x v="1"/>
    <n v="38954"/>
    <n v="38954"/>
  </r>
  <r>
    <x v="2750"/>
    <x v="2418"/>
    <x v="0"/>
    <x v="0"/>
    <x v="0"/>
    <x v="1"/>
    <x v="1"/>
    <x v="1"/>
    <n v="45834"/>
    <n v="45834"/>
  </r>
  <r>
    <x v="2751"/>
    <x v="2419"/>
    <x v="0"/>
    <x v="0"/>
    <x v="0"/>
    <x v="1"/>
    <x v="1"/>
    <x v="1"/>
    <n v="6831"/>
    <n v="6831"/>
  </r>
  <r>
    <x v="2752"/>
    <x v="2420"/>
    <x v="0"/>
    <x v="0"/>
    <x v="0"/>
    <x v="1"/>
    <x v="1"/>
    <x v="1"/>
    <n v="50918"/>
    <n v="50918"/>
  </r>
  <r>
    <x v="2753"/>
    <x v="2421"/>
    <x v="0"/>
    <x v="0"/>
    <x v="0"/>
    <x v="1"/>
    <x v="1"/>
    <x v="1"/>
    <n v="62566"/>
    <n v="62566"/>
  </r>
  <r>
    <x v="2754"/>
    <x v="2422"/>
    <x v="0"/>
    <x v="0"/>
    <x v="0"/>
    <x v="1"/>
    <x v="1"/>
    <x v="1"/>
    <n v="50435"/>
    <n v="50435"/>
  </r>
  <r>
    <x v="2755"/>
    <x v="1412"/>
    <x v="1"/>
    <x v="0"/>
    <x v="0"/>
    <x v="1"/>
    <x v="1"/>
    <x v="1"/>
    <n v="99841"/>
    <n v="99841"/>
  </r>
  <r>
    <x v="2756"/>
    <x v="2423"/>
    <x v="0"/>
    <x v="0"/>
    <x v="0"/>
    <x v="1"/>
    <x v="1"/>
    <x v="1"/>
    <n v="2531"/>
    <n v="2531"/>
  </r>
  <r>
    <x v="2757"/>
    <x v="2424"/>
    <x v="1"/>
    <x v="1"/>
    <x v="1"/>
    <x v="1"/>
    <x v="1"/>
    <x v="1"/>
    <n v="78708"/>
    <n v="78708"/>
  </r>
  <r>
    <x v="2758"/>
    <x v="2425"/>
    <x v="1"/>
    <x v="0"/>
    <x v="0"/>
    <x v="1"/>
    <x v="1"/>
    <x v="1"/>
    <n v="95428"/>
    <n v="95428"/>
  </r>
  <r>
    <x v="2759"/>
    <x v="2426"/>
    <x v="0"/>
    <x v="1"/>
    <x v="1"/>
    <x v="1"/>
    <x v="1"/>
    <x v="1"/>
    <n v="96737"/>
    <n v="96737"/>
  </r>
  <r>
    <x v="2760"/>
    <x v="2427"/>
    <x v="0"/>
    <x v="0"/>
    <x v="0"/>
    <x v="1"/>
    <x v="1"/>
    <x v="1"/>
    <n v="35384"/>
    <n v="35384"/>
  </r>
  <r>
    <x v="2761"/>
    <x v="2428"/>
    <x v="0"/>
    <x v="0"/>
    <x v="0"/>
    <x v="1"/>
    <x v="1"/>
    <x v="1"/>
    <n v="7212"/>
    <n v="7212"/>
  </r>
  <r>
    <x v="2762"/>
    <x v="2429"/>
    <x v="0"/>
    <x v="0"/>
    <x v="0"/>
    <x v="1"/>
    <x v="1"/>
    <x v="1"/>
    <n v="26310"/>
    <n v="26310"/>
  </r>
  <r>
    <x v="2763"/>
    <x v="2430"/>
    <x v="1"/>
    <x v="0"/>
    <x v="0"/>
    <x v="1"/>
    <x v="1"/>
    <x v="1"/>
    <n v="56005"/>
    <n v="56005"/>
  </r>
  <r>
    <x v="2764"/>
    <x v="2431"/>
    <x v="0"/>
    <x v="0"/>
    <x v="0"/>
    <x v="1"/>
    <x v="1"/>
    <x v="1"/>
    <n v="4035"/>
    <n v="4035"/>
  </r>
  <r>
    <x v="2765"/>
    <x v="2432"/>
    <x v="1"/>
    <x v="0"/>
    <x v="0"/>
    <x v="1"/>
    <x v="1"/>
    <x v="1"/>
    <n v="16304"/>
    <n v="16304"/>
  </r>
  <r>
    <x v="2766"/>
    <x v="2433"/>
    <x v="1"/>
    <x v="0"/>
    <x v="0"/>
    <x v="1"/>
    <x v="6"/>
    <x v="5"/>
    <n v="56014"/>
    <n v="56014"/>
  </r>
  <r>
    <x v="2767"/>
    <x v="2434"/>
    <x v="1"/>
    <x v="1"/>
    <x v="1"/>
    <x v="1"/>
    <x v="1"/>
    <x v="1"/>
    <n v="26991"/>
    <n v="26991"/>
  </r>
  <r>
    <x v="2768"/>
    <x v="1261"/>
    <x v="1"/>
    <x v="1"/>
    <x v="1"/>
    <x v="3"/>
    <x v="1"/>
    <x v="1"/>
    <n v="80654"/>
    <n v="80654"/>
  </r>
  <r>
    <x v="2769"/>
    <x v="2435"/>
    <x v="0"/>
    <x v="1"/>
    <x v="1"/>
    <x v="3"/>
    <x v="1"/>
    <x v="1"/>
    <n v="64260"/>
    <n v="64260"/>
  </r>
  <r>
    <x v="2770"/>
    <x v="2436"/>
    <x v="0"/>
    <x v="1"/>
    <x v="1"/>
    <x v="0"/>
    <x v="7"/>
    <x v="6"/>
    <n v="93323"/>
    <n v="93323"/>
  </r>
  <r>
    <x v="2771"/>
    <x v="2437"/>
    <x v="1"/>
    <x v="0"/>
    <x v="0"/>
    <x v="0"/>
    <x v="7"/>
    <x v="6"/>
    <n v="83380"/>
    <n v="83380"/>
  </r>
  <r>
    <x v="2772"/>
    <x v="2438"/>
    <x v="1"/>
    <x v="3"/>
    <x v="2"/>
    <x v="0"/>
    <x v="7"/>
    <x v="6"/>
    <n v="12043"/>
    <n v="12043"/>
  </r>
  <r>
    <x v="2773"/>
    <x v="2439"/>
    <x v="1"/>
    <x v="1"/>
    <x v="1"/>
    <x v="1"/>
    <x v="7"/>
    <x v="6"/>
    <n v="28817"/>
    <n v="28817"/>
  </r>
  <r>
    <x v="2774"/>
    <x v="2440"/>
    <x v="1"/>
    <x v="1"/>
    <x v="1"/>
    <x v="0"/>
    <x v="13"/>
    <x v="12"/>
    <n v="98052"/>
    <n v="98052"/>
  </r>
  <r>
    <x v="2775"/>
    <x v="2441"/>
    <x v="0"/>
    <x v="0"/>
    <x v="0"/>
    <x v="0"/>
    <x v="13"/>
    <x v="12"/>
    <n v="75053"/>
    <n v="75053"/>
  </r>
  <r>
    <x v="2776"/>
    <x v="2442"/>
    <x v="0"/>
    <x v="1"/>
    <x v="1"/>
    <x v="0"/>
    <x v="13"/>
    <x v="12"/>
    <n v="33701"/>
    <n v="33701"/>
  </r>
  <r>
    <x v="2777"/>
    <x v="2443"/>
    <x v="0"/>
    <x v="0"/>
    <x v="0"/>
    <x v="0"/>
    <x v="13"/>
    <x v="12"/>
    <n v="79836"/>
    <n v="79836"/>
  </r>
  <r>
    <x v="2778"/>
    <x v="2444"/>
    <x v="0"/>
    <x v="0"/>
    <x v="0"/>
    <x v="0"/>
    <x v="13"/>
    <x v="12"/>
    <n v="54995"/>
    <n v="54995"/>
  </r>
  <r>
    <x v="2779"/>
    <x v="2445"/>
    <x v="0"/>
    <x v="0"/>
    <x v="0"/>
    <x v="0"/>
    <x v="13"/>
    <x v="12"/>
    <n v="51505"/>
    <n v="51505"/>
  </r>
  <r>
    <x v="2780"/>
    <x v="2445"/>
    <x v="1"/>
    <x v="0"/>
    <x v="0"/>
    <x v="0"/>
    <x v="13"/>
    <x v="12"/>
    <n v="34912"/>
    <n v="34912"/>
  </r>
  <r>
    <x v="2781"/>
    <x v="2446"/>
    <x v="1"/>
    <x v="0"/>
    <x v="0"/>
    <x v="0"/>
    <x v="13"/>
    <x v="12"/>
    <n v="45139"/>
    <n v="45139"/>
  </r>
  <r>
    <x v="2782"/>
    <x v="1335"/>
    <x v="1"/>
    <x v="1"/>
    <x v="1"/>
    <x v="0"/>
    <x v="1"/>
    <x v="1"/>
    <n v="94103"/>
    <n v="94103"/>
  </r>
  <r>
    <x v="2783"/>
    <x v="2447"/>
    <x v="0"/>
    <x v="0"/>
    <x v="0"/>
    <x v="0"/>
    <x v="13"/>
    <x v="12"/>
    <n v="89823"/>
    <n v="89823"/>
  </r>
  <r>
    <x v="2784"/>
    <x v="2448"/>
    <x v="1"/>
    <x v="1"/>
    <x v="1"/>
    <x v="0"/>
    <x v="13"/>
    <x v="12"/>
    <n v="64110"/>
    <n v="64110"/>
  </r>
  <r>
    <x v="2785"/>
    <x v="2449"/>
    <x v="1"/>
    <x v="1"/>
    <x v="1"/>
    <x v="0"/>
    <x v="13"/>
    <x v="12"/>
    <n v="56077"/>
    <n v="56077"/>
  </r>
  <r>
    <x v="2786"/>
    <x v="2450"/>
    <x v="1"/>
    <x v="0"/>
    <x v="0"/>
    <x v="0"/>
    <x v="1"/>
    <x v="1"/>
    <n v="8816"/>
    <n v="8816"/>
  </r>
  <r>
    <x v="2787"/>
    <x v="1923"/>
    <x v="0"/>
    <x v="0"/>
    <x v="0"/>
    <x v="0"/>
    <x v="1"/>
    <x v="1"/>
    <n v="44565"/>
    <n v="44565"/>
  </r>
  <r>
    <x v="2788"/>
    <x v="2451"/>
    <x v="0"/>
    <x v="0"/>
    <x v="0"/>
    <x v="0"/>
    <x v="1"/>
    <x v="1"/>
    <n v="86933"/>
    <n v="86933"/>
  </r>
  <r>
    <x v="2789"/>
    <x v="2452"/>
    <x v="0"/>
    <x v="0"/>
    <x v="0"/>
    <x v="2"/>
    <x v="1"/>
    <x v="1"/>
    <n v="49717"/>
    <n v="49717"/>
  </r>
  <r>
    <x v="2790"/>
    <x v="2453"/>
    <x v="0"/>
    <x v="0"/>
    <x v="0"/>
    <x v="2"/>
    <x v="1"/>
    <x v="1"/>
    <n v="9717"/>
    <n v="9717"/>
  </r>
  <r>
    <x v="2791"/>
    <x v="2454"/>
    <x v="0"/>
    <x v="1"/>
    <x v="1"/>
    <x v="0"/>
    <x v="6"/>
    <x v="5"/>
    <n v="1105"/>
    <n v="1105"/>
  </r>
  <r>
    <x v="2792"/>
    <x v="2454"/>
    <x v="1"/>
    <x v="0"/>
    <x v="0"/>
    <x v="0"/>
    <x v="6"/>
    <x v="5"/>
    <n v="39503"/>
    <n v="39503"/>
  </r>
  <r>
    <x v="2793"/>
    <x v="2451"/>
    <x v="0"/>
    <x v="1"/>
    <x v="1"/>
    <x v="0"/>
    <x v="6"/>
    <x v="5"/>
    <n v="23002"/>
    <n v="23002"/>
  </r>
  <r>
    <x v="2794"/>
    <x v="1777"/>
    <x v="0"/>
    <x v="3"/>
    <x v="2"/>
    <x v="0"/>
    <x v="6"/>
    <x v="5"/>
    <n v="14068"/>
    <n v="14068"/>
  </r>
  <r>
    <x v="2795"/>
    <x v="2455"/>
    <x v="1"/>
    <x v="1"/>
    <x v="1"/>
    <x v="0"/>
    <x v="13"/>
    <x v="12"/>
    <n v="63058"/>
    <n v="63058"/>
  </r>
  <r>
    <x v="2796"/>
    <x v="2456"/>
    <x v="1"/>
    <x v="0"/>
    <x v="0"/>
    <x v="0"/>
    <x v="13"/>
    <x v="12"/>
    <n v="34103"/>
    <n v="34103"/>
  </r>
  <r>
    <x v="2797"/>
    <x v="2457"/>
    <x v="0"/>
    <x v="0"/>
    <x v="0"/>
    <x v="0"/>
    <x v="4"/>
    <x v="3"/>
    <n v="9050"/>
    <n v="9050"/>
  </r>
  <r>
    <x v="2798"/>
    <x v="2458"/>
    <x v="1"/>
    <x v="0"/>
    <x v="0"/>
    <x v="0"/>
    <x v="4"/>
    <x v="3"/>
    <n v="28230"/>
    <n v="28230"/>
  </r>
  <r>
    <x v="2799"/>
    <x v="2459"/>
    <x v="0"/>
    <x v="1"/>
    <x v="1"/>
    <x v="0"/>
    <x v="4"/>
    <x v="3"/>
    <n v="60848"/>
    <n v="60848"/>
  </r>
  <r>
    <x v="2800"/>
    <x v="2460"/>
    <x v="0"/>
    <x v="0"/>
    <x v="0"/>
    <x v="0"/>
    <x v="6"/>
    <x v="5"/>
    <n v="3515"/>
    <n v="3515"/>
  </r>
  <r>
    <x v="2801"/>
    <x v="2461"/>
    <x v="0"/>
    <x v="0"/>
    <x v="0"/>
    <x v="0"/>
    <x v="4"/>
    <x v="3"/>
    <n v="69669"/>
    <n v="69669"/>
  </r>
  <r>
    <x v="2802"/>
    <x v="2462"/>
    <x v="1"/>
    <x v="1"/>
    <x v="1"/>
    <x v="0"/>
    <x v="13"/>
    <x v="12"/>
    <n v="94924"/>
    <n v="94924"/>
  </r>
  <r>
    <x v="2803"/>
    <x v="2463"/>
    <x v="0"/>
    <x v="0"/>
    <x v="0"/>
    <x v="0"/>
    <x v="13"/>
    <x v="12"/>
    <n v="61722"/>
    <n v="61722"/>
  </r>
  <r>
    <x v="2804"/>
    <x v="2464"/>
    <x v="1"/>
    <x v="0"/>
    <x v="0"/>
    <x v="0"/>
    <x v="4"/>
    <x v="3"/>
    <n v="52213"/>
    <n v="52213"/>
  </r>
  <r>
    <x v="2805"/>
    <x v="2465"/>
    <x v="0"/>
    <x v="0"/>
    <x v="0"/>
    <x v="0"/>
    <x v="4"/>
    <x v="3"/>
    <n v="16193"/>
    <n v="16193"/>
  </r>
  <r>
    <x v="2806"/>
    <x v="2466"/>
    <x v="0"/>
    <x v="1"/>
    <x v="1"/>
    <x v="0"/>
    <x v="4"/>
    <x v="3"/>
    <n v="87696"/>
    <n v="87696"/>
  </r>
  <r>
    <x v="2807"/>
    <x v="2467"/>
    <x v="0"/>
    <x v="1"/>
    <x v="1"/>
    <x v="0"/>
    <x v="4"/>
    <x v="3"/>
    <n v="79112"/>
    <n v="79112"/>
  </r>
  <r>
    <x v="2808"/>
    <x v="2467"/>
    <x v="1"/>
    <x v="0"/>
    <x v="0"/>
    <x v="0"/>
    <x v="4"/>
    <x v="3"/>
    <n v="11374"/>
    <n v="11374"/>
  </r>
  <r>
    <x v="2809"/>
    <x v="2468"/>
    <x v="0"/>
    <x v="0"/>
    <x v="0"/>
    <x v="0"/>
    <x v="4"/>
    <x v="3"/>
    <n v="26764"/>
    <n v="26764"/>
  </r>
  <r>
    <x v="2810"/>
    <x v="2469"/>
    <x v="0"/>
    <x v="0"/>
    <x v="0"/>
    <x v="0"/>
    <x v="4"/>
    <x v="3"/>
    <n v="27076"/>
    <n v="27076"/>
  </r>
  <r>
    <x v="2811"/>
    <x v="2470"/>
    <x v="1"/>
    <x v="0"/>
    <x v="0"/>
    <x v="0"/>
    <x v="4"/>
    <x v="3"/>
    <n v="13426"/>
    <n v="13426"/>
  </r>
  <r>
    <x v="2812"/>
    <x v="2471"/>
    <x v="0"/>
    <x v="0"/>
    <x v="0"/>
    <x v="0"/>
    <x v="4"/>
    <x v="3"/>
    <n v="79527"/>
    <n v="79527"/>
  </r>
  <r>
    <x v="2813"/>
    <x v="2472"/>
    <x v="1"/>
    <x v="0"/>
    <x v="0"/>
    <x v="0"/>
    <x v="4"/>
    <x v="3"/>
    <n v="23484"/>
    <n v="23484"/>
  </r>
  <r>
    <x v="2814"/>
    <x v="2473"/>
    <x v="0"/>
    <x v="1"/>
    <x v="1"/>
    <x v="0"/>
    <x v="4"/>
    <x v="3"/>
    <n v="96002"/>
    <n v="96002"/>
  </r>
  <r>
    <x v="2815"/>
    <x v="2474"/>
    <x v="1"/>
    <x v="0"/>
    <x v="0"/>
    <x v="0"/>
    <x v="4"/>
    <x v="3"/>
    <n v="98626"/>
    <n v="98626"/>
  </r>
  <r>
    <x v="2816"/>
    <x v="2475"/>
    <x v="1"/>
    <x v="0"/>
    <x v="0"/>
    <x v="0"/>
    <x v="4"/>
    <x v="3"/>
    <n v="64968"/>
    <n v="64968"/>
  </r>
  <r>
    <x v="2817"/>
    <x v="1284"/>
    <x v="0"/>
    <x v="0"/>
    <x v="0"/>
    <x v="0"/>
    <x v="6"/>
    <x v="5"/>
    <n v="11293"/>
    <n v="11293"/>
  </r>
  <r>
    <x v="2818"/>
    <x v="2476"/>
    <x v="0"/>
    <x v="1"/>
    <x v="1"/>
    <x v="0"/>
    <x v="6"/>
    <x v="5"/>
    <n v="98318"/>
    <n v="98318"/>
  </r>
  <r>
    <x v="2819"/>
    <x v="2477"/>
    <x v="0"/>
    <x v="0"/>
    <x v="0"/>
    <x v="0"/>
    <x v="6"/>
    <x v="5"/>
    <n v="41305"/>
    <n v="41305"/>
  </r>
  <r>
    <x v="2820"/>
    <x v="2478"/>
    <x v="0"/>
    <x v="0"/>
    <x v="0"/>
    <x v="0"/>
    <x v="4"/>
    <x v="3"/>
    <n v="22923"/>
    <n v="22923"/>
  </r>
  <r>
    <x v="2821"/>
    <x v="2479"/>
    <x v="1"/>
    <x v="0"/>
    <x v="0"/>
    <x v="0"/>
    <x v="4"/>
    <x v="3"/>
    <n v="83851"/>
    <n v="83851"/>
  </r>
  <r>
    <x v="2822"/>
    <x v="2480"/>
    <x v="0"/>
    <x v="0"/>
    <x v="0"/>
    <x v="0"/>
    <x v="4"/>
    <x v="3"/>
    <n v="39563"/>
    <n v="39563"/>
  </r>
  <r>
    <x v="2823"/>
    <x v="2481"/>
    <x v="0"/>
    <x v="1"/>
    <x v="1"/>
    <x v="0"/>
    <x v="4"/>
    <x v="3"/>
    <n v="70822"/>
    <n v="70822"/>
  </r>
  <r>
    <x v="2824"/>
    <x v="2482"/>
    <x v="0"/>
    <x v="1"/>
    <x v="1"/>
    <x v="0"/>
    <x v="4"/>
    <x v="3"/>
    <n v="91025"/>
    <n v="91025"/>
  </r>
  <r>
    <x v="2825"/>
    <x v="2483"/>
    <x v="1"/>
    <x v="0"/>
    <x v="0"/>
    <x v="0"/>
    <x v="4"/>
    <x v="3"/>
    <n v="16136"/>
    <n v="16136"/>
  </r>
  <r>
    <x v="2826"/>
    <x v="2172"/>
    <x v="0"/>
    <x v="1"/>
    <x v="1"/>
    <x v="0"/>
    <x v="13"/>
    <x v="12"/>
    <n v="60863"/>
    <n v="60863"/>
  </r>
  <r>
    <x v="2827"/>
    <x v="2484"/>
    <x v="1"/>
    <x v="0"/>
    <x v="0"/>
    <x v="0"/>
    <x v="4"/>
    <x v="3"/>
    <n v="88372"/>
    <n v="88372"/>
  </r>
  <r>
    <x v="2828"/>
    <x v="2485"/>
    <x v="0"/>
    <x v="0"/>
    <x v="0"/>
    <x v="0"/>
    <x v="4"/>
    <x v="3"/>
    <n v="25300"/>
    <n v="25300"/>
  </r>
  <r>
    <x v="2829"/>
    <x v="2486"/>
    <x v="0"/>
    <x v="1"/>
    <x v="1"/>
    <x v="0"/>
    <x v="6"/>
    <x v="5"/>
    <n v="10734"/>
    <n v="10734"/>
  </r>
  <r>
    <x v="2830"/>
    <x v="2487"/>
    <x v="1"/>
    <x v="0"/>
    <x v="0"/>
    <x v="0"/>
    <x v="13"/>
    <x v="12"/>
    <n v="64808"/>
    <n v="64808"/>
  </r>
  <r>
    <x v="2831"/>
    <x v="2488"/>
    <x v="1"/>
    <x v="3"/>
    <x v="2"/>
    <x v="0"/>
    <x v="6"/>
    <x v="5"/>
    <n v="29034"/>
    <n v="29034"/>
  </r>
  <r>
    <x v="2832"/>
    <x v="2489"/>
    <x v="0"/>
    <x v="1"/>
    <x v="1"/>
    <x v="0"/>
    <x v="4"/>
    <x v="3"/>
    <n v="11058"/>
    <n v="11058"/>
  </r>
  <r>
    <x v="2833"/>
    <x v="2490"/>
    <x v="1"/>
    <x v="1"/>
    <x v="1"/>
    <x v="0"/>
    <x v="4"/>
    <x v="3"/>
    <n v="42405"/>
    <n v="42405"/>
  </r>
  <r>
    <x v="2834"/>
    <x v="1607"/>
    <x v="0"/>
    <x v="0"/>
    <x v="0"/>
    <x v="6"/>
    <x v="9"/>
    <x v="8"/>
    <n v="47099"/>
    <n v="47099"/>
  </r>
  <r>
    <x v="2835"/>
    <x v="2491"/>
    <x v="0"/>
    <x v="1"/>
    <x v="1"/>
    <x v="6"/>
    <x v="9"/>
    <x v="8"/>
    <n v="24740"/>
    <n v="24740"/>
  </r>
  <r>
    <x v="2836"/>
    <x v="1325"/>
    <x v="0"/>
    <x v="0"/>
    <x v="0"/>
    <x v="6"/>
    <x v="9"/>
    <x v="8"/>
    <n v="11554"/>
    <n v="11554"/>
  </r>
  <r>
    <x v="2837"/>
    <x v="2492"/>
    <x v="0"/>
    <x v="1"/>
    <x v="1"/>
    <x v="6"/>
    <x v="9"/>
    <x v="8"/>
    <n v="27917"/>
    <n v="27917"/>
  </r>
  <r>
    <x v="2838"/>
    <x v="2493"/>
    <x v="1"/>
    <x v="1"/>
    <x v="1"/>
    <x v="6"/>
    <x v="9"/>
    <x v="8"/>
    <n v="76246"/>
    <n v="76246"/>
  </r>
  <r>
    <x v="2839"/>
    <x v="2493"/>
    <x v="0"/>
    <x v="1"/>
    <x v="1"/>
    <x v="6"/>
    <x v="9"/>
    <x v="8"/>
    <n v="66728"/>
    <n v="66728"/>
  </r>
  <r>
    <x v="2840"/>
    <x v="2494"/>
    <x v="1"/>
    <x v="1"/>
    <x v="1"/>
    <x v="0"/>
    <x v="6"/>
    <x v="5"/>
    <n v="84559"/>
    <n v="84559"/>
  </r>
  <r>
    <x v="2841"/>
    <x v="2495"/>
    <x v="1"/>
    <x v="0"/>
    <x v="0"/>
    <x v="0"/>
    <x v="6"/>
    <x v="5"/>
    <n v="94532"/>
    <n v="94532"/>
  </r>
  <r>
    <x v="2842"/>
    <x v="2495"/>
    <x v="0"/>
    <x v="3"/>
    <x v="2"/>
    <x v="0"/>
    <x v="6"/>
    <x v="5"/>
    <n v="34564"/>
    <n v="34564"/>
  </r>
  <r>
    <x v="2843"/>
    <x v="2496"/>
    <x v="0"/>
    <x v="1"/>
    <x v="1"/>
    <x v="0"/>
    <x v="6"/>
    <x v="5"/>
    <n v="45259"/>
    <n v="45259"/>
  </r>
  <r>
    <x v="2844"/>
    <x v="2496"/>
    <x v="0"/>
    <x v="0"/>
    <x v="0"/>
    <x v="0"/>
    <x v="6"/>
    <x v="5"/>
    <n v="68553"/>
    <n v="68553"/>
  </r>
  <r>
    <x v="2845"/>
    <x v="2497"/>
    <x v="1"/>
    <x v="1"/>
    <x v="1"/>
    <x v="0"/>
    <x v="6"/>
    <x v="5"/>
    <n v="97491"/>
    <n v="97491"/>
  </r>
  <r>
    <x v="2846"/>
    <x v="2498"/>
    <x v="1"/>
    <x v="0"/>
    <x v="0"/>
    <x v="0"/>
    <x v="6"/>
    <x v="5"/>
    <n v="1251"/>
    <n v="1251"/>
  </r>
  <r>
    <x v="2847"/>
    <x v="2499"/>
    <x v="0"/>
    <x v="0"/>
    <x v="0"/>
    <x v="0"/>
    <x v="6"/>
    <x v="5"/>
    <n v="72676"/>
    <n v="72676"/>
  </r>
  <r>
    <x v="2848"/>
    <x v="2500"/>
    <x v="1"/>
    <x v="0"/>
    <x v="0"/>
    <x v="1"/>
    <x v="7"/>
    <x v="6"/>
    <n v="62984"/>
    <n v="62984"/>
  </r>
  <r>
    <x v="2849"/>
    <x v="1202"/>
    <x v="0"/>
    <x v="1"/>
    <x v="1"/>
    <x v="0"/>
    <x v="1"/>
    <x v="1"/>
    <n v="32457"/>
    <n v="32457"/>
  </r>
  <r>
    <x v="2850"/>
    <x v="2501"/>
    <x v="1"/>
    <x v="1"/>
    <x v="1"/>
    <x v="0"/>
    <x v="1"/>
    <x v="1"/>
    <n v="42052"/>
    <n v="42052"/>
  </r>
  <r>
    <x v="2851"/>
    <x v="2502"/>
    <x v="1"/>
    <x v="0"/>
    <x v="0"/>
    <x v="0"/>
    <x v="7"/>
    <x v="6"/>
    <n v="38880"/>
    <n v="38880"/>
  </r>
  <r>
    <x v="2852"/>
    <x v="2503"/>
    <x v="1"/>
    <x v="0"/>
    <x v="0"/>
    <x v="0"/>
    <x v="7"/>
    <x v="6"/>
    <n v="58547"/>
    <n v="58547"/>
  </r>
  <r>
    <x v="2853"/>
    <x v="2504"/>
    <x v="1"/>
    <x v="0"/>
    <x v="0"/>
    <x v="0"/>
    <x v="7"/>
    <x v="6"/>
    <n v="61895"/>
    <n v="61895"/>
  </r>
  <r>
    <x v="2854"/>
    <x v="2505"/>
    <x v="0"/>
    <x v="0"/>
    <x v="0"/>
    <x v="0"/>
    <x v="7"/>
    <x v="6"/>
    <n v="50962"/>
    <n v="50962"/>
  </r>
  <r>
    <x v="2855"/>
    <x v="2506"/>
    <x v="0"/>
    <x v="0"/>
    <x v="0"/>
    <x v="0"/>
    <x v="6"/>
    <x v="5"/>
    <n v="34487"/>
    <n v="34487"/>
  </r>
  <r>
    <x v="2856"/>
    <x v="2507"/>
    <x v="1"/>
    <x v="0"/>
    <x v="0"/>
    <x v="0"/>
    <x v="6"/>
    <x v="5"/>
    <n v="10383"/>
    <n v="10383"/>
  </r>
  <r>
    <x v="2857"/>
    <x v="2508"/>
    <x v="0"/>
    <x v="1"/>
    <x v="1"/>
    <x v="0"/>
    <x v="6"/>
    <x v="5"/>
    <n v="36386"/>
    <n v="36386"/>
  </r>
  <r>
    <x v="2858"/>
    <x v="2509"/>
    <x v="0"/>
    <x v="1"/>
    <x v="1"/>
    <x v="0"/>
    <x v="6"/>
    <x v="5"/>
    <n v="72478"/>
    <n v="72478"/>
  </r>
  <r>
    <x v="2859"/>
    <x v="2510"/>
    <x v="1"/>
    <x v="0"/>
    <x v="0"/>
    <x v="0"/>
    <x v="6"/>
    <x v="5"/>
    <n v="98218"/>
    <n v="98218"/>
  </r>
  <r>
    <x v="2860"/>
    <x v="2511"/>
    <x v="0"/>
    <x v="3"/>
    <x v="2"/>
    <x v="0"/>
    <x v="6"/>
    <x v="5"/>
    <n v="52802"/>
    <n v="52802"/>
  </r>
  <r>
    <x v="2861"/>
    <x v="2512"/>
    <x v="0"/>
    <x v="0"/>
    <x v="0"/>
    <x v="0"/>
    <x v="7"/>
    <x v="6"/>
    <n v="62805"/>
    <n v="62805"/>
  </r>
  <r>
    <x v="2862"/>
    <x v="2513"/>
    <x v="0"/>
    <x v="1"/>
    <x v="1"/>
    <x v="0"/>
    <x v="7"/>
    <x v="6"/>
    <n v="82655"/>
    <n v="82655"/>
  </r>
  <r>
    <x v="2863"/>
    <x v="2514"/>
    <x v="1"/>
    <x v="0"/>
    <x v="0"/>
    <x v="2"/>
    <x v="1"/>
    <x v="1"/>
    <n v="36553"/>
    <n v="36553"/>
  </r>
  <r>
    <x v="2864"/>
    <x v="2515"/>
    <x v="1"/>
    <x v="1"/>
    <x v="1"/>
    <x v="2"/>
    <x v="1"/>
    <x v="1"/>
    <n v="9809"/>
    <n v="9809"/>
  </r>
  <r>
    <x v="2865"/>
    <x v="2516"/>
    <x v="1"/>
    <x v="3"/>
    <x v="2"/>
    <x v="2"/>
    <x v="1"/>
    <x v="1"/>
    <n v="25861"/>
    <n v="25861"/>
  </r>
  <r>
    <x v="2866"/>
    <x v="1951"/>
    <x v="0"/>
    <x v="0"/>
    <x v="0"/>
    <x v="2"/>
    <x v="1"/>
    <x v="1"/>
    <n v="7635"/>
    <n v="7635"/>
  </r>
  <r>
    <x v="2867"/>
    <x v="1951"/>
    <x v="1"/>
    <x v="1"/>
    <x v="1"/>
    <x v="2"/>
    <x v="1"/>
    <x v="1"/>
    <n v="16421"/>
    <n v="16421"/>
  </r>
  <r>
    <x v="2868"/>
    <x v="1630"/>
    <x v="1"/>
    <x v="0"/>
    <x v="0"/>
    <x v="2"/>
    <x v="1"/>
    <x v="1"/>
    <n v="75908"/>
    <n v="75908"/>
  </r>
  <r>
    <x v="2869"/>
    <x v="1952"/>
    <x v="0"/>
    <x v="3"/>
    <x v="2"/>
    <x v="2"/>
    <x v="1"/>
    <x v="1"/>
    <n v="89490"/>
    <n v="89490"/>
  </r>
  <r>
    <x v="2870"/>
    <x v="2517"/>
    <x v="1"/>
    <x v="0"/>
    <x v="0"/>
    <x v="1"/>
    <x v="1"/>
    <x v="1"/>
    <n v="44105"/>
    <n v="44105"/>
  </r>
  <r>
    <x v="2871"/>
    <x v="2518"/>
    <x v="0"/>
    <x v="0"/>
    <x v="0"/>
    <x v="1"/>
    <x v="1"/>
    <x v="1"/>
    <n v="26952"/>
    <n v="26952"/>
  </r>
  <r>
    <x v="2872"/>
    <x v="2519"/>
    <x v="1"/>
    <x v="1"/>
    <x v="1"/>
    <x v="1"/>
    <x v="1"/>
    <x v="1"/>
    <n v="74233"/>
    <n v="74233"/>
  </r>
  <r>
    <x v="2873"/>
    <x v="2520"/>
    <x v="0"/>
    <x v="0"/>
    <x v="0"/>
    <x v="1"/>
    <x v="1"/>
    <x v="1"/>
    <n v="9936"/>
    <n v="9936"/>
  </r>
  <r>
    <x v="2874"/>
    <x v="2520"/>
    <x v="0"/>
    <x v="2"/>
    <x v="0"/>
    <x v="1"/>
    <x v="1"/>
    <x v="1"/>
    <n v="25583"/>
    <n v="25583"/>
  </r>
  <r>
    <x v="2875"/>
    <x v="2521"/>
    <x v="0"/>
    <x v="0"/>
    <x v="0"/>
    <x v="1"/>
    <x v="1"/>
    <x v="1"/>
    <n v="85262"/>
    <n v="85262"/>
  </r>
  <r>
    <x v="2876"/>
    <x v="2522"/>
    <x v="0"/>
    <x v="0"/>
    <x v="0"/>
    <x v="1"/>
    <x v="1"/>
    <x v="1"/>
    <n v="32690"/>
    <n v="32690"/>
  </r>
  <r>
    <x v="2877"/>
    <x v="2523"/>
    <x v="0"/>
    <x v="0"/>
    <x v="0"/>
    <x v="1"/>
    <x v="13"/>
    <x v="12"/>
    <n v="75013"/>
    <n v="75013"/>
  </r>
  <r>
    <x v="2878"/>
    <x v="2065"/>
    <x v="1"/>
    <x v="0"/>
    <x v="0"/>
    <x v="1"/>
    <x v="4"/>
    <x v="3"/>
    <n v="5298"/>
    <n v="5298"/>
  </r>
  <r>
    <x v="2879"/>
    <x v="2524"/>
    <x v="0"/>
    <x v="0"/>
    <x v="0"/>
    <x v="1"/>
    <x v="4"/>
    <x v="3"/>
    <n v="56231"/>
    <n v="56231"/>
  </r>
  <r>
    <x v="2880"/>
    <x v="2525"/>
    <x v="0"/>
    <x v="0"/>
    <x v="0"/>
    <x v="1"/>
    <x v="4"/>
    <x v="3"/>
    <n v="16220"/>
    <n v="16220"/>
  </r>
  <r>
    <x v="2881"/>
    <x v="2526"/>
    <x v="0"/>
    <x v="1"/>
    <x v="1"/>
    <x v="1"/>
    <x v="4"/>
    <x v="3"/>
    <n v="44900"/>
    <n v="44900"/>
  </r>
  <r>
    <x v="2882"/>
    <x v="2527"/>
    <x v="0"/>
    <x v="0"/>
    <x v="0"/>
    <x v="1"/>
    <x v="4"/>
    <x v="3"/>
    <n v="33284"/>
    <n v="33284"/>
  </r>
  <r>
    <x v="2883"/>
    <x v="2528"/>
    <x v="0"/>
    <x v="1"/>
    <x v="1"/>
    <x v="1"/>
    <x v="4"/>
    <x v="3"/>
    <n v="48373"/>
    <n v="48373"/>
  </r>
  <r>
    <x v="2884"/>
    <x v="2529"/>
    <x v="0"/>
    <x v="0"/>
    <x v="0"/>
    <x v="2"/>
    <x v="1"/>
    <x v="1"/>
    <n v="28971"/>
    <n v="28971"/>
  </r>
  <r>
    <x v="2885"/>
    <x v="2530"/>
    <x v="1"/>
    <x v="1"/>
    <x v="1"/>
    <x v="2"/>
    <x v="1"/>
    <x v="1"/>
    <n v="34572"/>
    <n v="34572"/>
  </r>
  <r>
    <x v="2886"/>
    <x v="2531"/>
    <x v="0"/>
    <x v="1"/>
    <x v="1"/>
    <x v="2"/>
    <x v="1"/>
    <x v="1"/>
    <n v="67085"/>
    <n v="67085"/>
  </r>
  <r>
    <x v="2887"/>
    <x v="2532"/>
    <x v="1"/>
    <x v="0"/>
    <x v="0"/>
    <x v="2"/>
    <x v="1"/>
    <x v="1"/>
    <n v="52828"/>
    <n v="52828"/>
  </r>
  <r>
    <x v="2888"/>
    <x v="1493"/>
    <x v="1"/>
    <x v="0"/>
    <x v="0"/>
    <x v="0"/>
    <x v="7"/>
    <x v="6"/>
    <n v="70510"/>
    <n v="70510"/>
  </r>
  <r>
    <x v="2889"/>
    <x v="1261"/>
    <x v="0"/>
    <x v="0"/>
    <x v="0"/>
    <x v="1"/>
    <x v="8"/>
    <x v="7"/>
    <n v="44684"/>
    <n v="44684"/>
  </r>
  <r>
    <x v="2890"/>
    <x v="2533"/>
    <x v="1"/>
    <x v="0"/>
    <x v="0"/>
    <x v="4"/>
    <x v="4"/>
    <x v="3"/>
    <n v="77639"/>
    <n v="77639"/>
  </r>
  <r>
    <x v="2891"/>
    <x v="2533"/>
    <x v="0"/>
    <x v="1"/>
    <x v="1"/>
    <x v="4"/>
    <x v="4"/>
    <x v="3"/>
    <n v="39301"/>
    <n v="39301"/>
  </r>
  <r>
    <x v="2892"/>
    <x v="2534"/>
    <x v="0"/>
    <x v="0"/>
    <x v="0"/>
    <x v="4"/>
    <x v="4"/>
    <x v="3"/>
    <n v="30803"/>
    <n v="30803"/>
  </r>
  <r>
    <x v="2893"/>
    <x v="2535"/>
    <x v="1"/>
    <x v="0"/>
    <x v="0"/>
    <x v="4"/>
    <x v="4"/>
    <x v="3"/>
    <n v="35203"/>
    <n v="35203"/>
  </r>
  <r>
    <x v="2894"/>
    <x v="2536"/>
    <x v="1"/>
    <x v="0"/>
    <x v="0"/>
    <x v="4"/>
    <x v="4"/>
    <x v="3"/>
    <n v="4446"/>
    <n v="4446"/>
  </r>
  <r>
    <x v="2895"/>
    <x v="2537"/>
    <x v="1"/>
    <x v="0"/>
    <x v="0"/>
    <x v="4"/>
    <x v="4"/>
    <x v="3"/>
    <n v="22895"/>
    <n v="22895"/>
  </r>
  <r>
    <x v="2896"/>
    <x v="2538"/>
    <x v="0"/>
    <x v="0"/>
    <x v="0"/>
    <x v="4"/>
    <x v="4"/>
    <x v="3"/>
    <n v="76523"/>
    <n v="76523"/>
  </r>
  <r>
    <x v="2897"/>
    <x v="2539"/>
    <x v="0"/>
    <x v="1"/>
    <x v="1"/>
    <x v="4"/>
    <x v="4"/>
    <x v="3"/>
    <n v="3330"/>
    <n v="3330"/>
  </r>
  <r>
    <x v="2898"/>
    <x v="2540"/>
    <x v="0"/>
    <x v="0"/>
    <x v="0"/>
    <x v="4"/>
    <x v="4"/>
    <x v="3"/>
    <n v="39177"/>
    <n v="39177"/>
  </r>
  <r>
    <x v="2899"/>
    <x v="2541"/>
    <x v="0"/>
    <x v="1"/>
    <x v="1"/>
    <x v="4"/>
    <x v="4"/>
    <x v="3"/>
    <n v="8815"/>
    <n v="8815"/>
  </r>
  <r>
    <x v="2900"/>
    <x v="2542"/>
    <x v="0"/>
    <x v="0"/>
    <x v="0"/>
    <x v="4"/>
    <x v="4"/>
    <x v="3"/>
    <n v="35297"/>
    <n v="35297"/>
  </r>
  <r>
    <x v="2901"/>
    <x v="2543"/>
    <x v="1"/>
    <x v="1"/>
    <x v="1"/>
    <x v="4"/>
    <x v="4"/>
    <x v="3"/>
    <n v="83350"/>
    <n v="83350"/>
  </r>
  <r>
    <x v="2902"/>
    <x v="2544"/>
    <x v="1"/>
    <x v="0"/>
    <x v="0"/>
    <x v="4"/>
    <x v="4"/>
    <x v="3"/>
    <n v="35970"/>
    <n v="35970"/>
  </r>
  <r>
    <x v="2903"/>
    <x v="2545"/>
    <x v="0"/>
    <x v="1"/>
    <x v="1"/>
    <x v="4"/>
    <x v="4"/>
    <x v="3"/>
    <n v="39302"/>
    <n v="39302"/>
  </r>
  <r>
    <x v="2904"/>
    <x v="2545"/>
    <x v="0"/>
    <x v="3"/>
    <x v="2"/>
    <x v="4"/>
    <x v="4"/>
    <x v="3"/>
    <n v="91344"/>
    <n v="91344"/>
  </r>
  <r>
    <x v="2905"/>
    <x v="2546"/>
    <x v="0"/>
    <x v="3"/>
    <x v="2"/>
    <x v="4"/>
    <x v="4"/>
    <x v="3"/>
    <n v="28745"/>
    <n v="28745"/>
  </r>
  <r>
    <x v="2906"/>
    <x v="2547"/>
    <x v="1"/>
    <x v="1"/>
    <x v="1"/>
    <x v="4"/>
    <x v="4"/>
    <x v="3"/>
    <n v="55717"/>
    <n v="55717"/>
  </r>
  <r>
    <x v="2907"/>
    <x v="1694"/>
    <x v="1"/>
    <x v="0"/>
    <x v="0"/>
    <x v="5"/>
    <x v="1"/>
    <x v="1"/>
    <n v="35811"/>
    <n v="35811"/>
  </r>
  <r>
    <x v="2908"/>
    <x v="2548"/>
    <x v="1"/>
    <x v="1"/>
    <x v="1"/>
    <x v="5"/>
    <x v="1"/>
    <x v="1"/>
    <n v="21674"/>
    <n v="21674"/>
  </r>
  <r>
    <x v="2909"/>
    <x v="1476"/>
    <x v="0"/>
    <x v="0"/>
    <x v="0"/>
    <x v="6"/>
    <x v="13"/>
    <x v="12"/>
    <n v="7371"/>
    <n v="7371"/>
  </r>
  <r>
    <x v="2910"/>
    <x v="2549"/>
    <x v="1"/>
    <x v="1"/>
    <x v="1"/>
    <x v="1"/>
    <x v="4"/>
    <x v="3"/>
    <n v="26686"/>
    <n v="26686"/>
  </r>
  <r>
    <x v="2911"/>
    <x v="2550"/>
    <x v="1"/>
    <x v="0"/>
    <x v="0"/>
    <x v="1"/>
    <x v="4"/>
    <x v="3"/>
    <n v="74073"/>
    <n v="74073"/>
  </r>
  <r>
    <x v="2912"/>
    <x v="2551"/>
    <x v="0"/>
    <x v="0"/>
    <x v="0"/>
    <x v="1"/>
    <x v="4"/>
    <x v="3"/>
    <n v="73594"/>
    <n v="73594"/>
  </r>
  <r>
    <x v="2913"/>
    <x v="2552"/>
    <x v="0"/>
    <x v="1"/>
    <x v="1"/>
    <x v="1"/>
    <x v="4"/>
    <x v="3"/>
    <n v="84724"/>
    <n v="84724"/>
  </r>
  <r>
    <x v="2914"/>
    <x v="2553"/>
    <x v="1"/>
    <x v="0"/>
    <x v="0"/>
    <x v="1"/>
    <x v="4"/>
    <x v="3"/>
    <n v="90511"/>
    <n v="90511"/>
  </r>
  <r>
    <x v="2915"/>
    <x v="2554"/>
    <x v="1"/>
    <x v="0"/>
    <x v="0"/>
    <x v="1"/>
    <x v="4"/>
    <x v="3"/>
    <n v="30520"/>
    <n v="30520"/>
  </r>
  <r>
    <x v="2916"/>
    <x v="2555"/>
    <x v="0"/>
    <x v="0"/>
    <x v="0"/>
    <x v="1"/>
    <x v="4"/>
    <x v="3"/>
    <n v="6957"/>
    <n v="6957"/>
  </r>
  <r>
    <x v="2917"/>
    <x v="2556"/>
    <x v="0"/>
    <x v="1"/>
    <x v="1"/>
    <x v="0"/>
    <x v="6"/>
    <x v="5"/>
    <n v="98227"/>
    <n v="98227"/>
  </r>
  <r>
    <x v="2918"/>
    <x v="2557"/>
    <x v="0"/>
    <x v="0"/>
    <x v="0"/>
    <x v="0"/>
    <x v="6"/>
    <x v="5"/>
    <n v="18211"/>
    <n v="18211"/>
  </r>
  <r>
    <x v="2919"/>
    <x v="2558"/>
    <x v="0"/>
    <x v="1"/>
    <x v="1"/>
    <x v="0"/>
    <x v="6"/>
    <x v="5"/>
    <n v="62202"/>
    <n v="62202"/>
  </r>
  <r>
    <x v="2920"/>
    <x v="2559"/>
    <x v="0"/>
    <x v="0"/>
    <x v="0"/>
    <x v="0"/>
    <x v="6"/>
    <x v="5"/>
    <n v="69260"/>
    <n v="69260"/>
  </r>
  <r>
    <x v="2921"/>
    <x v="2560"/>
    <x v="1"/>
    <x v="1"/>
    <x v="1"/>
    <x v="0"/>
    <x v="6"/>
    <x v="5"/>
    <n v="42369"/>
    <n v="42369"/>
  </r>
  <r>
    <x v="2922"/>
    <x v="2559"/>
    <x v="1"/>
    <x v="3"/>
    <x v="2"/>
    <x v="0"/>
    <x v="6"/>
    <x v="5"/>
    <n v="16843"/>
    <n v="16843"/>
  </r>
  <r>
    <x v="2923"/>
    <x v="2561"/>
    <x v="0"/>
    <x v="0"/>
    <x v="0"/>
    <x v="4"/>
    <x v="0"/>
    <x v="0"/>
    <n v="88090"/>
    <n v="88090"/>
  </r>
  <r>
    <x v="2924"/>
    <x v="2562"/>
    <x v="1"/>
    <x v="1"/>
    <x v="1"/>
    <x v="4"/>
    <x v="0"/>
    <x v="0"/>
    <n v="45036"/>
    <n v="45036"/>
  </r>
  <r>
    <x v="2925"/>
    <x v="2563"/>
    <x v="0"/>
    <x v="1"/>
    <x v="1"/>
    <x v="0"/>
    <x v="13"/>
    <x v="12"/>
    <n v="11250"/>
    <n v="11250"/>
  </r>
  <r>
    <x v="2926"/>
    <x v="2564"/>
    <x v="0"/>
    <x v="0"/>
    <x v="0"/>
    <x v="0"/>
    <x v="1"/>
    <x v="1"/>
    <n v="73631"/>
    <n v="73631"/>
  </r>
  <r>
    <x v="2927"/>
    <x v="1635"/>
    <x v="0"/>
    <x v="0"/>
    <x v="0"/>
    <x v="1"/>
    <x v="13"/>
    <x v="12"/>
    <n v="33890"/>
    <n v="33890"/>
  </r>
  <r>
    <x v="2928"/>
    <x v="2565"/>
    <x v="0"/>
    <x v="0"/>
    <x v="0"/>
    <x v="0"/>
    <x v="8"/>
    <x v="7"/>
    <n v="67640"/>
    <n v="67640"/>
  </r>
  <r>
    <x v="2929"/>
    <x v="2566"/>
    <x v="0"/>
    <x v="0"/>
    <x v="0"/>
    <x v="5"/>
    <x v="9"/>
    <x v="8"/>
    <n v="32154"/>
    <n v="32154"/>
  </r>
  <r>
    <x v="2930"/>
    <x v="2567"/>
    <x v="0"/>
    <x v="1"/>
    <x v="1"/>
    <x v="5"/>
    <x v="9"/>
    <x v="8"/>
    <n v="10131"/>
    <n v="10131"/>
  </r>
  <r>
    <x v="2931"/>
    <x v="2568"/>
    <x v="1"/>
    <x v="1"/>
    <x v="1"/>
    <x v="5"/>
    <x v="9"/>
    <x v="8"/>
    <n v="69619"/>
    <n v="69619"/>
  </r>
  <r>
    <x v="2932"/>
    <x v="2569"/>
    <x v="0"/>
    <x v="1"/>
    <x v="1"/>
    <x v="5"/>
    <x v="9"/>
    <x v="8"/>
    <n v="83906"/>
    <n v="83906"/>
  </r>
  <r>
    <x v="2933"/>
    <x v="2570"/>
    <x v="1"/>
    <x v="3"/>
    <x v="2"/>
    <x v="5"/>
    <x v="9"/>
    <x v="8"/>
    <n v="59150"/>
    <n v="59150"/>
  </r>
  <r>
    <x v="2934"/>
    <x v="2571"/>
    <x v="0"/>
    <x v="0"/>
    <x v="0"/>
    <x v="5"/>
    <x v="9"/>
    <x v="8"/>
    <n v="26812"/>
    <n v="26812"/>
  </r>
  <r>
    <x v="2935"/>
    <x v="1623"/>
    <x v="0"/>
    <x v="1"/>
    <x v="1"/>
    <x v="5"/>
    <x v="9"/>
    <x v="8"/>
    <n v="17169"/>
    <n v="17169"/>
  </r>
  <r>
    <x v="2936"/>
    <x v="2572"/>
    <x v="1"/>
    <x v="0"/>
    <x v="0"/>
    <x v="1"/>
    <x v="9"/>
    <x v="8"/>
    <n v="39805"/>
    <n v="39805"/>
  </r>
  <r>
    <x v="2937"/>
    <x v="2573"/>
    <x v="0"/>
    <x v="1"/>
    <x v="1"/>
    <x v="1"/>
    <x v="9"/>
    <x v="8"/>
    <n v="58046"/>
    <n v="58046"/>
  </r>
  <r>
    <x v="2938"/>
    <x v="2574"/>
    <x v="0"/>
    <x v="0"/>
    <x v="0"/>
    <x v="1"/>
    <x v="9"/>
    <x v="8"/>
    <n v="46622"/>
    <n v="46622"/>
  </r>
  <r>
    <x v="2939"/>
    <x v="2575"/>
    <x v="1"/>
    <x v="0"/>
    <x v="0"/>
    <x v="2"/>
    <x v="1"/>
    <x v="1"/>
    <n v="10428"/>
    <n v="10428"/>
  </r>
  <r>
    <x v="2940"/>
    <x v="2576"/>
    <x v="0"/>
    <x v="0"/>
    <x v="0"/>
    <x v="2"/>
    <x v="1"/>
    <x v="1"/>
    <n v="44276"/>
    <n v="44276"/>
  </r>
  <r>
    <x v="2941"/>
    <x v="2577"/>
    <x v="0"/>
    <x v="0"/>
    <x v="0"/>
    <x v="2"/>
    <x v="1"/>
    <x v="1"/>
    <n v="89185"/>
    <n v="89185"/>
  </r>
  <r>
    <x v="2942"/>
    <x v="2578"/>
    <x v="1"/>
    <x v="1"/>
    <x v="1"/>
    <x v="2"/>
    <x v="1"/>
    <x v="1"/>
    <n v="68181"/>
    <n v="68181"/>
  </r>
  <r>
    <x v="2943"/>
    <x v="2579"/>
    <x v="0"/>
    <x v="0"/>
    <x v="0"/>
    <x v="2"/>
    <x v="1"/>
    <x v="1"/>
    <n v="81741"/>
    <n v="81741"/>
  </r>
  <r>
    <x v="2944"/>
    <x v="2580"/>
    <x v="0"/>
    <x v="0"/>
    <x v="0"/>
    <x v="0"/>
    <x v="0"/>
    <x v="0"/>
    <n v="88927"/>
    <n v="88927"/>
  </r>
  <r>
    <x v="2945"/>
    <x v="2581"/>
    <x v="0"/>
    <x v="0"/>
    <x v="0"/>
    <x v="0"/>
    <x v="0"/>
    <x v="0"/>
    <n v="51654"/>
    <n v="51654"/>
  </r>
  <r>
    <x v="2946"/>
    <x v="2582"/>
    <x v="0"/>
    <x v="0"/>
    <x v="0"/>
    <x v="0"/>
    <x v="0"/>
    <x v="0"/>
    <n v="86328"/>
    <n v="86328"/>
  </r>
  <r>
    <x v="2947"/>
    <x v="2583"/>
    <x v="0"/>
    <x v="0"/>
    <x v="0"/>
    <x v="1"/>
    <x v="1"/>
    <x v="1"/>
    <n v="89007"/>
    <n v="89007"/>
  </r>
  <r>
    <x v="2948"/>
    <x v="2584"/>
    <x v="1"/>
    <x v="0"/>
    <x v="0"/>
    <x v="1"/>
    <x v="1"/>
    <x v="1"/>
    <n v="36282"/>
    <n v="36282"/>
  </r>
  <r>
    <x v="2949"/>
    <x v="2585"/>
    <x v="0"/>
    <x v="0"/>
    <x v="0"/>
    <x v="1"/>
    <x v="1"/>
    <x v="1"/>
    <n v="92937"/>
    <n v="92937"/>
  </r>
  <r>
    <x v="2950"/>
    <x v="2586"/>
    <x v="1"/>
    <x v="0"/>
    <x v="0"/>
    <x v="1"/>
    <x v="1"/>
    <x v="1"/>
    <n v="83945"/>
    <n v="83945"/>
  </r>
  <r>
    <x v="2951"/>
    <x v="2587"/>
    <x v="0"/>
    <x v="1"/>
    <x v="1"/>
    <x v="1"/>
    <x v="1"/>
    <x v="1"/>
    <n v="49829"/>
    <n v="49829"/>
  </r>
  <r>
    <x v="2952"/>
    <x v="1909"/>
    <x v="1"/>
    <x v="0"/>
    <x v="0"/>
    <x v="1"/>
    <x v="1"/>
    <x v="1"/>
    <n v="62884"/>
    <n v="62884"/>
  </r>
  <r>
    <x v="2953"/>
    <x v="1925"/>
    <x v="0"/>
    <x v="0"/>
    <x v="0"/>
    <x v="1"/>
    <x v="1"/>
    <x v="1"/>
    <n v="64508"/>
    <n v="64508"/>
  </r>
  <r>
    <x v="2954"/>
    <x v="2588"/>
    <x v="1"/>
    <x v="1"/>
    <x v="1"/>
    <x v="1"/>
    <x v="1"/>
    <x v="1"/>
    <n v="79107"/>
    <n v="79107"/>
  </r>
  <r>
    <x v="2955"/>
    <x v="2589"/>
    <x v="0"/>
    <x v="1"/>
    <x v="1"/>
    <x v="1"/>
    <x v="1"/>
    <x v="1"/>
    <n v="86111"/>
    <n v="86111"/>
  </r>
  <r>
    <x v="2956"/>
    <x v="2590"/>
    <x v="0"/>
    <x v="1"/>
    <x v="1"/>
    <x v="1"/>
    <x v="1"/>
    <x v="1"/>
    <n v="62296"/>
    <n v="62296"/>
  </r>
  <r>
    <x v="2957"/>
    <x v="2591"/>
    <x v="1"/>
    <x v="0"/>
    <x v="0"/>
    <x v="1"/>
    <x v="1"/>
    <x v="1"/>
    <n v="65630"/>
    <n v="65630"/>
  </r>
  <r>
    <x v="2958"/>
    <x v="2592"/>
    <x v="0"/>
    <x v="1"/>
    <x v="1"/>
    <x v="1"/>
    <x v="1"/>
    <x v="1"/>
    <n v="75933"/>
    <n v="75933"/>
  </r>
  <r>
    <x v="2959"/>
    <x v="2593"/>
    <x v="0"/>
    <x v="1"/>
    <x v="1"/>
    <x v="1"/>
    <x v="1"/>
    <x v="1"/>
    <n v="87752"/>
    <n v="87752"/>
  </r>
  <r>
    <x v="2960"/>
    <x v="2594"/>
    <x v="0"/>
    <x v="3"/>
    <x v="2"/>
    <x v="0"/>
    <x v="13"/>
    <x v="12"/>
    <n v="32107"/>
    <n v="32107"/>
  </r>
  <r>
    <x v="2961"/>
    <x v="423"/>
    <x v="0"/>
    <x v="1"/>
    <x v="1"/>
    <x v="0"/>
    <x v="9"/>
    <x v="8"/>
    <n v="83433"/>
    <n v="83433"/>
  </r>
  <r>
    <x v="2962"/>
    <x v="2595"/>
    <x v="1"/>
    <x v="1"/>
    <x v="1"/>
    <x v="0"/>
    <x v="13"/>
    <x v="12"/>
    <n v="27944"/>
    <n v="27944"/>
  </r>
  <r>
    <x v="2963"/>
    <x v="2596"/>
    <x v="1"/>
    <x v="3"/>
    <x v="2"/>
    <x v="0"/>
    <x v="13"/>
    <x v="12"/>
    <n v="75940"/>
    <n v="75940"/>
  </r>
  <r>
    <x v="2964"/>
    <x v="2597"/>
    <x v="0"/>
    <x v="0"/>
    <x v="0"/>
    <x v="0"/>
    <x v="13"/>
    <x v="12"/>
    <n v="5527"/>
    <n v="5527"/>
  </r>
  <r>
    <x v="2965"/>
    <x v="2598"/>
    <x v="0"/>
    <x v="1"/>
    <x v="1"/>
    <x v="0"/>
    <x v="13"/>
    <x v="12"/>
    <n v="75449"/>
    <n v="75449"/>
  </r>
  <r>
    <x v="2966"/>
    <x v="2599"/>
    <x v="1"/>
    <x v="0"/>
    <x v="0"/>
    <x v="0"/>
    <x v="0"/>
    <x v="0"/>
    <n v="61453"/>
    <n v="61453"/>
  </r>
  <r>
    <x v="2967"/>
    <x v="2600"/>
    <x v="0"/>
    <x v="1"/>
    <x v="1"/>
    <x v="0"/>
    <x v="0"/>
    <x v="0"/>
    <n v="1042"/>
    <n v="1042"/>
  </r>
  <r>
    <x v="2968"/>
    <x v="2601"/>
    <x v="0"/>
    <x v="1"/>
    <x v="1"/>
    <x v="0"/>
    <x v="0"/>
    <x v="0"/>
    <n v="32469"/>
    <n v="32469"/>
  </r>
  <r>
    <x v="2969"/>
    <x v="2602"/>
    <x v="1"/>
    <x v="0"/>
    <x v="0"/>
    <x v="0"/>
    <x v="0"/>
    <x v="0"/>
    <n v="48016"/>
    <n v="48016"/>
  </r>
  <r>
    <x v="2970"/>
    <x v="2603"/>
    <x v="0"/>
    <x v="0"/>
    <x v="0"/>
    <x v="0"/>
    <x v="0"/>
    <x v="0"/>
    <n v="99766"/>
    <n v="99766"/>
  </r>
  <r>
    <x v="2971"/>
    <x v="2604"/>
    <x v="0"/>
    <x v="0"/>
    <x v="0"/>
    <x v="0"/>
    <x v="0"/>
    <x v="0"/>
    <n v="71067"/>
    <n v="71067"/>
  </r>
  <r>
    <x v="2972"/>
    <x v="2605"/>
    <x v="1"/>
    <x v="1"/>
    <x v="1"/>
    <x v="0"/>
    <x v="0"/>
    <x v="0"/>
    <n v="27964"/>
    <n v="27964"/>
  </r>
  <r>
    <x v="2973"/>
    <x v="2606"/>
    <x v="1"/>
    <x v="0"/>
    <x v="0"/>
    <x v="0"/>
    <x v="0"/>
    <x v="0"/>
    <n v="54536"/>
    <n v="54536"/>
  </r>
  <r>
    <x v="2974"/>
    <x v="2607"/>
    <x v="0"/>
    <x v="1"/>
    <x v="1"/>
    <x v="0"/>
    <x v="0"/>
    <x v="0"/>
    <n v="33424"/>
    <n v="33424"/>
  </r>
  <r>
    <x v="2975"/>
    <x v="2608"/>
    <x v="1"/>
    <x v="0"/>
    <x v="0"/>
    <x v="0"/>
    <x v="0"/>
    <x v="0"/>
    <n v="30649"/>
    <n v="30649"/>
  </r>
  <r>
    <x v="2976"/>
    <x v="2609"/>
    <x v="1"/>
    <x v="1"/>
    <x v="1"/>
    <x v="0"/>
    <x v="0"/>
    <x v="0"/>
    <n v="84904"/>
    <n v="84904"/>
  </r>
  <r>
    <x v="2977"/>
    <x v="2610"/>
    <x v="0"/>
    <x v="1"/>
    <x v="1"/>
    <x v="0"/>
    <x v="0"/>
    <x v="0"/>
    <n v="69475"/>
    <n v="69475"/>
  </r>
  <r>
    <x v="2978"/>
    <x v="2611"/>
    <x v="1"/>
    <x v="0"/>
    <x v="0"/>
    <x v="0"/>
    <x v="0"/>
    <x v="0"/>
    <n v="99029"/>
    <n v="99029"/>
  </r>
  <r>
    <x v="2979"/>
    <x v="2611"/>
    <x v="1"/>
    <x v="0"/>
    <x v="0"/>
    <x v="0"/>
    <x v="0"/>
    <x v="0"/>
    <n v="62501"/>
    <n v="62501"/>
  </r>
  <r>
    <x v="2980"/>
    <x v="1940"/>
    <x v="0"/>
    <x v="0"/>
    <x v="0"/>
    <x v="0"/>
    <x v="0"/>
    <x v="0"/>
    <n v="68581"/>
    <n v="68581"/>
  </r>
  <r>
    <x v="2981"/>
    <x v="2612"/>
    <x v="0"/>
    <x v="0"/>
    <x v="0"/>
    <x v="0"/>
    <x v="0"/>
    <x v="0"/>
    <n v="12683"/>
    <n v="12683"/>
  </r>
  <r>
    <x v="2982"/>
    <x v="2613"/>
    <x v="0"/>
    <x v="1"/>
    <x v="1"/>
    <x v="1"/>
    <x v="0"/>
    <x v="0"/>
    <n v="98392"/>
    <n v="98392"/>
  </r>
  <r>
    <x v="2983"/>
    <x v="2614"/>
    <x v="1"/>
    <x v="1"/>
    <x v="1"/>
    <x v="1"/>
    <x v="0"/>
    <x v="0"/>
    <n v="86637"/>
    <n v="86637"/>
  </r>
  <r>
    <x v="2984"/>
    <x v="2615"/>
    <x v="0"/>
    <x v="1"/>
    <x v="1"/>
    <x v="1"/>
    <x v="0"/>
    <x v="0"/>
    <n v="85294"/>
    <n v="85294"/>
  </r>
  <r>
    <x v="2985"/>
    <x v="2616"/>
    <x v="0"/>
    <x v="0"/>
    <x v="0"/>
    <x v="1"/>
    <x v="0"/>
    <x v="0"/>
    <n v="44090"/>
    <n v="44090"/>
  </r>
  <r>
    <x v="2986"/>
    <x v="2616"/>
    <x v="1"/>
    <x v="0"/>
    <x v="0"/>
    <x v="1"/>
    <x v="0"/>
    <x v="0"/>
    <n v="99295"/>
    <n v="99295"/>
  </r>
  <r>
    <x v="2987"/>
    <x v="2617"/>
    <x v="1"/>
    <x v="3"/>
    <x v="2"/>
    <x v="1"/>
    <x v="0"/>
    <x v="0"/>
    <n v="79762"/>
    <n v="79762"/>
  </r>
  <r>
    <x v="2988"/>
    <x v="2618"/>
    <x v="1"/>
    <x v="0"/>
    <x v="0"/>
    <x v="1"/>
    <x v="0"/>
    <x v="0"/>
    <n v="13886"/>
    <n v="13886"/>
  </r>
  <r>
    <x v="920"/>
    <x v="2619"/>
    <x v="1"/>
    <x v="0"/>
    <x v="0"/>
    <x v="1"/>
    <x v="0"/>
    <x v="0"/>
    <n v="74370"/>
    <n v="74370"/>
  </r>
  <r>
    <x v="2989"/>
    <x v="2619"/>
    <x v="1"/>
    <x v="0"/>
    <x v="0"/>
    <x v="1"/>
    <x v="0"/>
    <x v="0"/>
    <n v="23825"/>
    <n v="23825"/>
  </r>
  <r>
    <x v="2990"/>
    <x v="2620"/>
    <x v="0"/>
    <x v="0"/>
    <x v="0"/>
    <x v="1"/>
    <x v="0"/>
    <x v="0"/>
    <n v="62679"/>
    <n v="62679"/>
  </r>
  <r>
    <x v="2991"/>
    <x v="1670"/>
    <x v="1"/>
    <x v="0"/>
    <x v="0"/>
    <x v="1"/>
    <x v="0"/>
    <x v="0"/>
    <n v="28508"/>
    <n v="28508"/>
  </r>
  <r>
    <x v="2992"/>
    <x v="1748"/>
    <x v="0"/>
    <x v="0"/>
    <x v="0"/>
    <x v="1"/>
    <x v="0"/>
    <x v="0"/>
    <n v="71040"/>
    <n v="71040"/>
  </r>
  <r>
    <x v="2993"/>
    <x v="2621"/>
    <x v="0"/>
    <x v="0"/>
    <x v="0"/>
    <x v="0"/>
    <x v="0"/>
    <x v="0"/>
    <n v="49544"/>
    <n v="49544"/>
  </r>
  <r>
    <x v="2994"/>
    <x v="1482"/>
    <x v="1"/>
    <x v="0"/>
    <x v="0"/>
    <x v="0"/>
    <x v="0"/>
    <x v="0"/>
    <n v="39299"/>
    <n v="39299"/>
  </r>
  <r>
    <x v="2995"/>
    <x v="2622"/>
    <x v="0"/>
    <x v="1"/>
    <x v="1"/>
    <x v="0"/>
    <x v="0"/>
    <x v="0"/>
    <n v="14440"/>
    <n v="14440"/>
  </r>
  <r>
    <x v="2996"/>
    <x v="2623"/>
    <x v="0"/>
    <x v="1"/>
    <x v="1"/>
    <x v="1"/>
    <x v="0"/>
    <x v="0"/>
    <n v="98394"/>
    <n v="98394"/>
  </r>
  <r>
    <x v="2997"/>
    <x v="2624"/>
    <x v="1"/>
    <x v="0"/>
    <x v="0"/>
    <x v="1"/>
    <x v="1"/>
    <x v="1"/>
    <n v="84326"/>
    <n v="84326"/>
  </r>
  <r>
    <x v="2998"/>
    <x v="2625"/>
    <x v="1"/>
    <x v="0"/>
    <x v="0"/>
    <x v="1"/>
    <x v="1"/>
    <x v="1"/>
    <n v="39503"/>
    <n v="39503"/>
  </r>
  <r>
    <x v="2999"/>
    <x v="2626"/>
    <x v="1"/>
    <x v="1"/>
    <x v="1"/>
    <x v="1"/>
    <x v="1"/>
    <x v="1"/>
    <n v="51121"/>
    <n v="51121"/>
  </r>
  <r>
    <x v="3000"/>
    <x v="2624"/>
    <x v="1"/>
    <x v="3"/>
    <x v="2"/>
    <x v="1"/>
    <x v="1"/>
    <x v="1"/>
    <n v="46191"/>
    <n v="46191"/>
  </r>
  <r>
    <x v="3001"/>
    <x v="2627"/>
    <x v="0"/>
    <x v="0"/>
    <x v="0"/>
    <x v="1"/>
    <x v="1"/>
    <x v="1"/>
    <n v="16501"/>
    <n v="16501"/>
  </r>
  <r>
    <x v="3002"/>
    <x v="2628"/>
    <x v="0"/>
    <x v="1"/>
    <x v="1"/>
    <x v="1"/>
    <x v="7"/>
    <x v="6"/>
    <n v="83174"/>
    <n v="83174"/>
  </r>
  <r>
    <x v="3003"/>
    <x v="2629"/>
    <x v="1"/>
    <x v="0"/>
    <x v="0"/>
    <x v="1"/>
    <x v="7"/>
    <x v="6"/>
    <n v="82917"/>
    <n v="82917"/>
  </r>
  <r>
    <x v="3004"/>
    <x v="2630"/>
    <x v="1"/>
    <x v="1"/>
    <x v="1"/>
    <x v="1"/>
    <x v="7"/>
    <x v="6"/>
    <n v="77018"/>
    <n v="77018"/>
  </r>
  <r>
    <x v="3005"/>
    <x v="2631"/>
    <x v="0"/>
    <x v="1"/>
    <x v="1"/>
    <x v="1"/>
    <x v="7"/>
    <x v="6"/>
    <n v="3842"/>
    <n v="3842"/>
  </r>
  <r>
    <x v="3006"/>
    <x v="2632"/>
    <x v="1"/>
    <x v="1"/>
    <x v="1"/>
    <x v="1"/>
    <x v="7"/>
    <x v="6"/>
    <n v="47942"/>
    <n v="47942"/>
  </r>
  <r>
    <x v="3007"/>
    <x v="1786"/>
    <x v="1"/>
    <x v="0"/>
    <x v="0"/>
    <x v="1"/>
    <x v="13"/>
    <x v="12"/>
    <n v="7906"/>
    <n v="7906"/>
  </r>
  <r>
    <x v="3008"/>
    <x v="2633"/>
    <x v="0"/>
    <x v="1"/>
    <x v="1"/>
    <x v="1"/>
    <x v="1"/>
    <x v="1"/>
    <n v="29973"/>
    <n v="29973"/>
  </r>
  <r>
    <x v="3009"/>
    <x v="2633"/>
    <x v="1"/>
    <x v="0"/>
    <x v="0"/>
    <x v="1"/>
    <x v="1"/>
    <x v="1"/>
    <n v="27939"/>
    <n v="27939"/>
  </r>
  <r>
    <x v="3010"/>
    <x v="2634"/>
    <x v="0"/>
    <x v="1"/>
    <x v="1"/>
    <x v="1"/>
    <x v="1"/>
    <x v="1"/>
    <n v="96961"/>
    <n v="96961"/>
  </r>
  <r>
    <x v="3011"/>
    <x v="2635"/>
    <x v="0"/>
    <x v="0"/>
    <x v="0"/>
    <x v="1"/>
    <x v="7"/>
    <x v="6"/>
    <n v="42493"/>
    <n v="42493"/>
  </r>
  <r>
    <x v="3012"/>
    <x v="2635"/>
    <x v="0"/>
    <x v="0"/>
    <x v="0"/>
    <x v="1"/>
    <x v="7"/>
    <x v="6"/>
    <n v="38638"/>
    <n v="38638"/>
  </r>
  <r>
    <x v="3013"/>
    <x v="1811"/>
    <x v="1"/>
    <x v="0"/>
    <x v="0"/>
    <x v="1"/>
    <x v="7"/>
    <x v="6"/>
    <n v="42610"/>
    <n v="42610"/>
  </r>
  <r>
    <x v="3014"/>
    <x v="2636"/>
    <x v="0"/>
    <x v="1"/>
    <x v="1"/>
    <x v="1"/>
    <x v="7"/>
    <x v="6"/>
    <n v="57489"/>
    <n v="57489"/>
  </r>
  <r>
    <x v="3015"/>
    <x v="2637"/>
    <x v="0"/>
    <x v="1"/>
    <x v="1"/>
    <x v="1"/>
    <x v="7"/>
    <x v="6"/>
    <n v="86704"/>
    <n v="86704"/>
  </r>
  <r>
    <x v="3016"/>
    <x v="1576"/>
    <x v="0"/>
    <x v="1"/>
    <x v="1"/>
    <x v="1"/>
    <x v="7"/>
    <x v="6"/>
    <n v="36331"/>
    <n v="36331"/>
  </r>
  <r>
    <x v="3017"/>
    <x v="1577"/>
    <x v="1"/>
    <x v="1"/>
    <x v="1"/>
    <x v="1"/>
    <x v="7"/>
    <x v="6"/>
    <n v="13911"/>
    <n v="13911"/>
  </r>
  <r>
    <x v="3018"/>
    <x v="1487"/>
    <x v="1"/>
    <x v="0"/>
    <x v="0"/>
    <x v="1"/>
    <x v="7"/>
    <x v="6"/>
    <n v="42998"/>
    <n v="42998"/>
  </r>
  <r>
    <x v="3019"/>
    <x v="2638"/>
    <x v="0"/>
    <x v="0"/>
    <x v="0"/>
    <x v="1"/>
    <x v="7"/>
    <x v="6"/>
    <n v="20666"/>
    <n v="20666"/>
  </r>
  <r>
    <x v="3020"/>
    <x v="2639"/>
    <x v="0"/>
    <x v="1"/>
    <x v="1"/>
    <x v="1"/>
    <x v="7"/>
    <x v="6"/>
    <n v="80782"/>
    <n v="80782"/>
  </r>
  <r>
    <x v="3021"/>
    <x v="2640"/>
    <x v="1"/>
    <x v="1"/>
    <x v="1"/>
    <x v="4"/>
    <x v="13"/>
    <x v="12"/>
    <n v="45850"/>
    <n v="45850"/>
  </r>
  <r>
    <x v="3022"/>
    <x v="2641"/>
    <x v="0"/>
    <x v="0"/>
    <x v="0"/>
    <x v="4"/>
    <x v="13"/>
    <x v="12"/>
    <n v="84692"/>
    <n v="84692"/>
  </r>
  <r>
    <x v="3023"/>
    <x v="2642"/>
    <x v="0"/>
    <x v="1"/>
    <x v="1"/>
    <x v="4"/>
    <x v="13"/>
    <x v="12"/>
    <n v="64735"/>
    <n v="64735"/>
  </r>
  <r>
    <x v="3024"/>
    <x v="1543"/>
    <x v="0"/>
    <x v="1"/>
    <x v="1"/>
    <x v="2"/>
    <x v="4"/>
    <x v="3"/>
    <n v="39710"/>
    <n v="39710"/>
  </r>
  <r>
    <x v="3025"/>
    <x v="1543"/>
    <x v="0"/>
    <x v="0"/>
    <x v="0"/>
    <x v="2"/>
    <x v="4"/>
    <x v="3"/>
    <n v="94188"/>
    <n v="94188"/>
  </r>
  <r>
    <x v="848"/>
    <x v="2643"/>
    <x v="1"/>
    <x v="0"/>
    <x v="0"/>
    <x v="2"/>
    <x v="4"/>
    <x v="3"/>
    <n v="11184"/>
    <n v="11184"/>
  </r>
  <r>
    <x v="3026"/>
    <x v="1836"/>
    <x v="0"/>
    <x v="0"/>
    <x v="0"/>
    <x v="2"/>
    <x v="1"/>
    <x v="1"/>
    <n v="74861"/>
    <n v="74861"/>
  </r>
  <r>
    <x v="3027"/>
    <x v="2644"/>
    <x v="1"/>
    <x v="0"/>
    <x v="0"/>
    <x v="2"/>
    <x v="1"/>
    <x v="1"/>
    <n v="41179"/>
    <n v="41179"/>
  </r>
  <r>
    <x v="3028"/>
    <x v="2645"/>
    <x v="0"/>
    <x v="1"/>
    <x v="1"/>
    <x v="2"/>
    <x v="1"/>
    <x v="1"/>
    <n v="81143"/>
    <n v="81143"/>
  </r>
  <r>
    <x v="3029"/>
    <x v="2646"/>
    <x v="1"/>
    <x v="0"/>
    <x v="0"/>
    <x v="2"/>
    <x v="1"/>
    <x v="1"/>
    <n v="44275"/>
    <n v="44275"/>
  </r>
  <r>
    <x v="3030"/>
    <x v="2647"/>
    <x v="0"/>
    <x v="0"/>
    <x v="0"/>
    <x v="2"/>
    <x v="4"/>
    <x v="3"/>
    <n v="70297"/>
    <n v="70297"/>
  </r>
  <r>
    <x v="3031"/>
    <x v="2648"/>
    <x v="0"/>
    <x v="0"/>
    <x v="0"/>
    <x v="1"/>
    <x v="4"/>
    <x v="3"/>
    <n v="51508"/>
    <n v="51508"/>
  </r>
  <r>
    <x v="3032"/>
    <x v="2649"/>
    <x v="0"/>
    <x v="0"/>
    <x v="0"/>
    <x v="1"/>
    <x v="4"/>
    <x v="3"/>
    <n v="43545"/>
    <n v="43545"/>
  </r>
  <r>
    <x v="3033"/>
    <x v="2650"/>
    <x v="1"/>
    <x v="1"/>
    <x v="1"/>
    <x v="1"/>
    <x v="4"/>
    <x v="3"/>
    <n v="3474"/>
    <n v="3474"/>
  </r>
  <r>
    <x v="3034"/>
    <x v="2651"/>
    <x v="0"/>
    <x v="0"/>
    <x v="0"/>
    <x v="1"/>
    <x v="4"/>
    <x v="3"/>
    <n v="53003"/>
    <n v="53003"/>
  </r>
  <r>
    <x v="3035"/>
    <x v="2652"/>
    <x v="0"/>
    <x v="0"/>
    <x v="0"/>
    <x v="1"/>
    <x v="4"/>
    <x v="3"/>
    <n v="38085"/>
    <n v="38085"/>
  </r>
  <r>
    <x v="3036"/>
    <x v="1830"/>
    <x v="1"/>
    <x v="1"/>
    <x v="1"/>
    <x v="1"/>
    <x v="4"/>
    <x v="3"/>
    <n v="49225"/>
    <n v="49225"/>
  </r>
  <r>
    <x v="3037"/>
    <x v="2140"/>
    <x v="1"/>
    <x v="0"/>
    <x v="0"/>
    <x v="1"/>
    <x v="4"/>
    <x v="3"/>
    <n v="62015"/>
    <n v="62015"/>
  </r>
  <r>
    <x v="3038"/>
    <x v="2653"/>
    <x v="0"/>
    <x v="0"/>
    <x v="0"/>
    <x v="1"/>
    <x v="4"/>
    <x v="3"/>
    <n v="50726"/>
    <n v="50726"/>
  </r>
  <r>
    <x v="3039"/>
    <x v="2654"/>
    <x v="0"/>
    <x v="0"/>
    <x v="0"/>
    <x v="1"/>
    <x v="4"/>
    <x v="3"/>
    <n v="19521"/>
    <n v="19521"/>
  </r>
  <r>
    <x v="3040"/>
    <x v="2156"/>
    <x v="0"/>
    <x v="0"/>
    <x v="0"/>
    <x v="1"/>
    <x v="4"/>
    <x v="3"/>
    <n v="39274"/>
    <n v="39274"/>
  </r>
  <r>
    <x v="3041"/>
    <x v="2655"/>
    <x v="0"/>
    <x v="0"/>
    <x v="0"/>
    <x v="1"/>
    <x v="4"/>
    <x v="3"/>
    <n v="40647"/>
    <n v="40647"/>
  </r>
  <r>
    <x v="3042"/>
    <x v="1925"/>
    <x v="1"/>
    <x v="0"/>
    <x v="0"/>
    <x v="1"/>
    <x v="6"/>
    <x v="5"/>
    <n v="9793"/>
    <n v="9793"/>
  </r>
  <r>
    <x v="3043"/>
    <x v="1694"/>
    <x v="1"/>
    <x v="0"/>
    <x v="0"/>
    <x v="0"/>
    <x v="4"/>
    <x v="3"/>
    <n v="44540"/>
    <n v="44540"/>
  </r>
  <r>
    <x v="3044"/>
    <x v="2656"/>
    <x v="0"/>
    <x v="0"/>
    <x v="0"/>
    <x v="1"/>
    <x v="13"/>
    <x v="12"/>
    <n v="2256"/>
    <n v="2256"/>
  </r>
  <r>
    <x v="3045"/>
    <x v="2657"/>
    <x v="1"/>
    <x v="3"/>
    <x v="2"/>
    <x v="1"/>
    <x v="13"/>
    <x v="12"/>
    <n v="99081"/>
    <n v="99081"/>
  </r>
  <r>
    <x v="3046"/>
    <x v="2656"/>
    <x v="0"/>
    <x v="3"/>
    <x v="2"/>
    <x v="1"/>
    <x v="13"/>
    <x v="12"/>
    <n v="91889"/>
    <n v="91889"/>
  </r>
  <r>
    <x v="3047"/>
    <x v="2656"/>
    <x v="1"/>
    <x v="3"/>
    <x v="2"/>
    <x v="1"/>
    <x v="13"/>
    <x v="12"/>
    <n v="87393"/>
    <n v="87393"/>
  </r>
  <r>
    <x v="3048"/>
    <x v="2658"/>
    <x v="0"/>
    <x v="0"/>
    <x v="0"/>
    <x v="1"/>
    <x v="13"/>
    <x v="12"/>
    <n v="68083"/>
    <n v="68083"/>
  </r>
  <r>
    <x v="3049"/>
    <x v="2659"/>
    <x v="1"/>
    <x v="1"/>
    <x v="1"/>
    <x v="1"/>
    <x v="13"/>
    <x v="12"/>
    <n v="63733"/>
    <n v="63733"/>
  </r>
  <r>
    <x v="3050"/>
    <x v="2660"/>
    <x v="0"/>
    <x v="3"/>
    <x v="2"/>
    <x v="1"/>
    <x v="9"/>
    <x v="8"/>
    <n v="58949"/>
    <n v="58949"/>
  </r>
  <r>
    <x v="3051"/>
    <x v="2661"/>
    <x v="0"/>
    <x v="0"/>
    <x v="0"/>
    <x v="1"/>
    <x v="13"/>
    <x v="12"/>
    <n v="18712"/>
    <n v="18712"/>
  </r>
  <r>
    <x v="3052"/>
    <x v="2662"/>
    <x v="1"/>
    <x v="1"/>
    <x v="1"/>
    <x v="1"/>
    <x v="1"/>
    <x v="1"/>
    <n v="53324"/>
    <n v="53324"/>
  </r>
  <r>
    <x v="3053"/>
    <x v="2663"/>
    <x v="0"/>
    <x v="3"/>
    <x v="2"/>
    <x v="1"/>
    <x v="1"/>
    <x v="1"/>
    <n v="98174"/>
    <n v="98174"/>
  </r>
  <r>
    <x v="3054"/>
    <x v="2664"/>
    <x v="0"/>
    <x v="3"/>
    <x v="2"/>
    <x v="1"/>
    <x v="1"/>
    <x v="1"/>
    <n v="28767"/>
    <n v="28767"/>
  </r>
  <r>
    <x v="3055"/>
    <x v="2665"/>
    <x v="0"/>
    <x v="0"/>
    <x v="0"/>
    <x v="0"/>
    <x v="8"/>
    <x v="7"/>
    <n v="60685"/>
    <n v="60685"/>
  </r>
  <r>
    <x v="3056"/>
    <x v="1710"/>
    <x v="0"/>
    <x v="0"/>
    <x v="0"/>
    <x v="0"/>
    <x v="8"/>
    <x v="7"/>
    <n v="72716"/>
    <n v="72716"/>
  </r>
  <r>
    <x v="3057"/>
    <x v="2666"/>
    <x v="0"/>
    <x v="0"/>
    <x v="0"/>
    <x v="0"/>
    <x v="8"/>
    <x v="7"/>
    <n v="52730"/>
    <n v="52730"/>
  </r>
  <r>
    <x v="3058"/>
    <x v="2667"/>
    <x v="0"/>
    <x v="1"/>
    <x v="1"/>
    <x v="0"/>
    <x v="8"/>
    <x v="7"/>
    <n v="26170"/>
    <n v="26170"/>
  </r>
  <r>
    <x v="3059"/>
    <x v="2668"/>
    <x v="1"/>
    <x v="0"/>
    <x v="0"/>
    <x v="1"/>
    <x v="4"/>
    <x v="3"/>
    <n v="27555"/>
    <n v="27555"/>
  </r>
  <r>
    <x v="3060"/>
    <x v="2669"/>
    <x v="0"/>
    <x v="0"/>
    <x v="0"/>
    <x v="1"/>
    <x v="4"/>
    <x v="3"/>
    <n v="47925"/>
    <n v="47925"/>
  </r>
  <r>
    <x v="3061"/>
    <x v="2670"/>
    <x v="0"/>
    <x v="0"/>
    <x v="0"/>
    <x v="1"/>
    <x v="4"/>
    <x v="3"/>
    <n v="55271"/>
    <n v="55271"/>
  </r>
  <r>
    <x v="3062"/>
    <x v="2671"/>
    <x v="0"/>
    <x v="1"/>
    <x v="1"/>
    <x v="1"/>
    <x v="4"/>
    <x v="3"/>
    <n v="76594"/>
    <n v="76594"/>
  </r>
  <r>
    <x v="3063"/>
    <x v="2671"/>
    <x v="0"/>
    <x v="0"/>
    <x v="0"/>
    <x v="1"/>
    <x v="4"/>
    <x v="3"/>
    <n v="32981"/>
    <n v="32981"/>
  </r>
  <r>
    <x v="3064"/>
    <x v="2672"/>
    <x v="0"/>
    <x v="1"/>
    <x v="1"/>
    <x v="1"/>
    <x v="4"/>
    <x v="3"/>
    <n v="66738"/>
    <n v="66738"/>
  </r>
  <r>
    <x v="3065"/>
    <x v="2673"/>
    <x v="0"/>
    <x v="0"/>
    <x v="0"/>
    <x v="1"/>
    <x v="4"/>
    <x v="3"/>
    <n v="5648"/>
    <n v="5648"/>
  </r>
  <r>
    <x v="3066"/>
    <x v="1561"/>
    <x v="1"/>
    <x v="0"/>
    <x v="0"/>
    <x v="6"/>
    <x v="7"/>
    <x v="6"/>
    <n v="92689"/>
    <n v="92689"/>
  </r>
  <r>
    <x v="3067"/>
    <x v="2674"/>
    <x v="0"/>
    <x v="0"/>
    <x v="0"/>
    <x v="2"/>
    <x v="13"/>
    <x v="12"/>
    <n v="93563"/>
    <n v="93563"/>
  </r>
  <r>
    <x v="3068"/>
    <x v="2675"/>
    <x v="0"/>
    <x v="1"/>
    <x v="1"/>
    <x v="2"/>
    <x v="13"/>
    <x v="12"/>
    <n v="92951"/>
    <n v="92951"/>
  </r>
  <r>
    <x v="3069"/>
    <x v="1865"/>
    <x v="1"/>
    <x v="0"/>
    <x v="0"/>
    <x v="1"/>
    <x v="6"/>
    <x v="5"/>
    <n v="3010"/>
    <n v="3010"/>
  </r>
  <r>
    <x v="3070"/>
    <x v="2676"/>
    <x v="0"/>
    <x v="0"/>
    <x v="0"/>
    <x v="1"/>
    <x v="6"/>
    <x v="5"/>
    <n v="50875"/>
    <n v="50875"/>
  </r>
  <r>
    <x v="3071"/>
    <x v="2677"/>
    <x v="0"/>
    <x v="3"/>
    <x v="2"/>
    <x v="1"/>
    <x v="6"/>
    <x v="5"/>
    <n v="61568"/>
    <n v="61568"/>
  </r>
  <r>
    <x v="3072"/>
    <x v="2678"/>
    <x v="0"/>
    <x v="0"/>
    <x v="0"/>
    <x v="1"/>
    <x v="6"/>
    <x v="5"/>
    <n v="44269"/>
    <n v="44269"/>
  </r>
  <r>
    <x v="3073"/>
    <x v="2679"/>
    <x v="0"/>
    <x v="0"/>
    <x v="0"/>
    <x v="1"/>
    <x v="6"/>
    <x v="5"/>
    <n v="78713"/>
    <n v="78713"/>
  </r>
  <r>
    <x v="3074"/>
    <x v="2680"/>
    <x v="0"/>
    <x v="0"/>
    <x v="0"/>
    <x v="1"/>
    <x v="6"/>
    <x v="5"/>
    <n v="1185"/>
    <n v="1185"/>
  </r>
  <r>
    <x v="3075"/>
    <x v="2681"/>
    <x v="0"/>
    <x v="1"/>
    <x v="1"/>
    <x v="1"/>
    <x v="6"/>
    <x v="5"/>
    <n v="69667"/>
    <n v="69667"/>
  </r>
  <r>
    <x v="3076"/>
    <x v="2682"/>
    <x v="0"/>
    <x v="1"/>
    <x v="1"/>
    <x v="1"/>
    <x v="13"/>
    <x v="12"/>
    <n v="64051"/>
    <n v="64051"/>
  </r>
  <r>
    <x v="3077"/>
    <x v="1488"/>
    <x v="0"/>
    <x v="1"/>
    <x v="1"/>
    <x v="1"/>
    <x v="13"/>
    <x v="12"/>
    <n v="25652"/>
    <n v="25652"/>
  </r>
  <r>
    <x v="3078"/>
    <x v="2683"/>
    <x v="1"/>
    <x v="1"/>
    <x v="1"/>
    <x v="1"/>
    <x v="13"/>
    <x v="12"/>
    <n v="41246"/>
    <n v="41246"/>
  </r>
  <r>
    <x v="3079"/>
    <x v="2684"/>
    <x v="1"/>
    <x v="0"/>
    <x v="0"/>
    <x v="0"/>
    <x v="0"/>
    <x v="0"/>
    <n v="97918"/>
    <n v="97918"/>
  </r>
  <r>
    <x v="3080"/>
    <x v="2684"/>
    <x v="1"/>
    <x v="3"/>
    <x v="2"/>
    <x v="0"/>
    <x v="0"/>
    <x v="0"/>
    <n v="21746"/>
    <n v="21746"/>
  </r>
  <r>
    <x v="3081"/>
    <x v="2685"/>
    <x v="1"/>
    <x v="0"/>
    <x v="0"/>
    <x v="0"/>
    <x v="13"/>
    <x v="12"/>
    <n v="11320"/>
    <n v="11320"/>
  </r>
  <r>
    <x v="3082"/>
    <x v="2686"/>
    <x v="0"/>
    <x v="1"/>
    <x v="1"/>
    <x v="0"/>
    <x v="1"/>
    <x v="1"/>
    <n v="49441"/>
    <n v="49441"/>
  </r>
  <r>
    <x v="3083"/>
    <x v="2687"/>
    <x v="0"/>
    <x v="0"/>
    <x v="0"/>
    <x v="0"/>
    <x v="1"/>
    <x v="1"/>
    <n v="9533"/>
    <n v="9533"/>
  </r>
  <r>
    <x v="3084"/>
    <x v="2688"/>
    <x v="0"/>
    <x v="0"/>
    <x v="0"/>
    <x v="0"/>
    <x v="1"/>
    <x v="1"/>
    <n v="6988"/>
    <n v="6988"/>
  </r>
  <r>
    <x v="3085"/>
    <x v="2689"/>
    <x v="1"/>
    <x v="3"/>
    <x v="2"/>
    <x v="0"/>
    <x v="1"/>
    <x v="1"/>
    <n v="41227"/>
    <n v="41227"/>
  </r>
  <r>
    <x v="3086"/>
    <x v="2690"/>
    <x v="0"/>
    <x v="0"/>
    <x v="0"/>
    <x v="0"/>
    <x v="13"/>
    <x v="12"/>
    <n v="10545"/>
    <n v="10545"/>
  </r>
  <r>
    <x v="3087"/>
    <x v="2691"/>
    <x v="1"/>
    <x v="1"/>
    <x v="1"/>
    <x v="0"/>
    <x v="13"/>
    <x v="12"/>
    <n v="5040"/>
    <n v="5040"/>
  </r>
  <r>
    <x v="3088"/>
    <x v="2692"/>
    <x v="1"/>
    <x v="0"/>
    <x v="0"/>
    <x v="0"/>
    <x v="13"/>
    <x v="12"/>
    <n v="86339"/>
    <n v="86339"/>
  </r>
  <r>
    <x v="3089"/>
    <x v="2693"/>
    <x v="0"/>
    <x v="1"/>
    <x v="1"/>
    <x v="0"/>
    <x v="13"/>
    <x v="12"/>
    <n v="45046"/>
    <n v="45046"/>
  </r>
  <r>
    <x v="3090"/>
    <x v="2694"/>
    <x v="0"/>
    <x v="0"/>
    <x v="0"/>
    <x v="0"/>
    <x v="13"/>
    <x v="12"/>
    <n v="33906"/>
    <n v="33906"/>
  </r>
  <r>
    <x v="3091"/>
    <x v="2392"/>
    <x v="0"/>
    <x v="1"/>
    <x v="1"/>
    <x v="1"/>
    <x v="7"/>
    <x v="6"/>
    <n v="62591"/>
    <n v="62591"/>
  </r>
  <r>
    <x v="3092"/>
    <x v="1424"/>
    <x v="0"/>
    <x v="1"/>
    <x v="1"/>
    <x v="1"/>
    <x v="7"/>
    <x v="6"/>
    <n v="1911"/>
    <n v="1911"/>
  </r>
  <r>
    <x v="3093"/>
    <x v="2392"/>
    <x v="0"/>
    <x v="1"/>
    <x v="1"/>
    <x v="1"/>
    <x v="7"/>
    <x v="6"/>
    <n v="98784"/>
    <n v="98784"/>
  </r>
  <r>
    <x v="3094"/>
    <x v="2695"/>
    <x v="0"/>
    <x v="1"/>
    <x v="1"/>
    <x v="1"/>
    <x v="1"/>
    <x v="1"/>
    <n v="57085"/>
    <n v="57085"/>
  </r>
  <r>
    <x v="3095"/>
    <x v="1276"/>
    <x v="0"/>
    <x v="1"/>
    <x v="1"/>
    <x v="1"/>
    <x v="13"/>
    <x v="12"/>
    <n v="60280"/>
    <n v="60280"/>
  </r>
  <r>
    <x v="3096"/>
    <x v="2696"/>
    <x v="0"/>
    <x v="0"/>
    <x v="0"/>
    <x v="1"/>
    <x v="1"/>
    <x v="1"/>
    <n v="38861"/>
    <n v="38861"/>
  </r>
  <r>
    <x v="3097"/>
    <x v="2696"/>
    <x v="1"/>
    <x v="1"/>
    <x v="1"/>
    <x v="1"/>
    <x v="1"/>
    <x v="1"/>
    <n v="96985"/>
    <n v="96985"/>
  </r>
  <r>
    <x v="3098"/>
    <x v="1806"/>
    <x v="0"/>
    <x v="0"/>
    <x v="0"/>
    <x v="1"/>
    <x v="4"/>
    <x v="3"/>
    <n v="91506"/>
    <n v="91506"/>
  </r>
  <r>
    <x v="3099"/>
    <x v="2697"/>
    <x v="1"/>
    <x v="1"/>
    <x v="1"/>
    <x v="5"/>
    <x v="4"/>
    <x v="3"/>
    <n v="48811"/>
    <n v="48811"/>
  </r>
  <r>
    <x v="3100"/>
    <x v="2698"/>
    <x v="1"/>
    <x v="0"/>
    <x v="0"/>
    <x v="5"/>
    <x v="4"/>
    <x v="3"/>
    <n v="57686"/>
    <n v="57686"/>
  </r>
  <r>
    <x v="3101"/>
    <x v="2698"/>
    <x v="1"/>
    <x v="0"/>
    <x v="0"/>
    <x v="5"/>
    <x v="4"/>
    <x v="3"/>
    <n v="11862"/>
    <n v="11862"/>
  </r>
  <r>
    <x v="3102"/>
    <x v="2699"/>
    <x v="1"/>
    <x v="0"/>
    <x v="0"/>
    <x v="5"/>
    <x v="4"/>
    <x v="3"/>
    <n v="85940"/>
    <n v="85940"/>
  </r>
  <r>
    <x v="3103"/>
    <x v="2699"/>
    <x v="1"/>
    <x v="0"/>
    <x v="0"/>
    <x v="5"/>
    <x v="4"/>
    <x v="3"/>
    <n v="67215"/>
    <n v="67215"/>
  </r>
  <r>
    <x v="3104"/>
    <x v="2700"/>
    <x v="0"/>
    <x v="0"/>
    <x v="0"/>
    <x v="6"/>
    <x v="0"/>
    <x v="0"/>
    <n v="86043"/>
    <n v="86043"/>
  </r>
  <r>
    <x v="3105"/>
    <x v="2701"/>
    <x v="0"/>
    <x v="0"/>
    <x v="0"/>
    <x v="6"/>
    <x v="0"/>
    <x v="0"/>
    <n v="41415"/>
    <n v="41415"/>
  </r>
  <r>
    <x v="3106"/>
    <x v="2702"/>
    <x v="0"/>
    <x v="0"/>
    <x v="0"/>
    <x v="0"/>
    <x v="0"/>
    <x v="0"/>
    <n v="50264"/>
    <n v="50264"/>
  </r>
  <r>
    <x v="3107"/>
    <x v="2703"/>
    <x v="0"/>
    <x v="3"/>
    <x v="2"/>
    <x v="0"/>
    <x v="0"/>
    <x v="0"/>
    <n v="12710"/>
    <n v="12710"/>
  </r>
  <r>
    <x v="3108"/>
    <x v="2704"/>
    <x v="0"/>
    <x v="1"/>
    <x v="1"/>
    <x v="0"/>
    <x v="13"/>
    <x v="12"/>
    <n v="4435"/>
    <n v="4435"/>
  </r>
  <r>
    <x v="3109"/>
    <x v="2705"/>
    <x v="0"/>
    <x v="3"/>
    <x v="2"/>
    <x v="1"/>
    <x v="13"/>
    <x v="12"/>
    <n v="45940"/>
    <n v="45940"/>
  </r>
  <r>
    <x v="3110"/>
    <x v="2706"/>
    <x v="0"/>
    <x v="3"/>
    <x v="2"/>
    <x v="1"/>
    <x v="13"/>
    <x v="12"/>
    <n v="4971"/>
    <n v="4971"/>
  </r>
  <r>
    <x v="3111"/>
    <x v="2707"/>
    <x v="0"/>
    <x v="0"/>
    <x v="0"/>
    <x v="1"/>
    <x v="13"/>
    <x v="12"/>
    <n v="67919"/>
    <n v="67919"/>
  </r>
  <r>
    <x v="3112"/>
    <x v="2708"/>
    <x v="0"/>
    <x v="0"/>
    <x v="0"/>
    <x v="1"/>
    <x v="13"/>
    <x v="12"/>
    <n v="89727"/>
    <n v="89727"/>
  </r>
  <r>
    <x v="3113"/>
    <x v="2709"/>
    <x v="1"/>
    <x v="0"/>
    <x v="0"/>
    <x v="1"/>
    <x v="13"/>
    <x v="12"/>
    <n v="72872"/>
    <n v="72872"/>
  </r>
  <r>
    <x v="3114"/>
    <x v="2710"/>
    <x v="0"/>
    <x v="1"/>
    <x v="1"/>
    <x v="1"/>
    <x v="13"/>
    <x v="12"/>
    <n v="4799"/>
    <n v="4799"/>
  </r>
  <r>
    <x v="3115"/>
    <x v="2711"/>
    <x v="1"/>
    <x v="0"/>
    <x v="0"/>
    <x v="1"/>
    <x v="13"/>
    <x v="12"/>
    <n v="18049"/>
    <n v="18049"/>
  </r>
  <r>
    <x v="3116"/>
    <x v="2712"/>
    <x v="1"/>
    <x v="0"/>
    <x v="0"/>
    <x v="1"/>
    <x v="13"/>
    <x v="12"/>
    <n v="98446"/>
    <n v="98446"/>
  </r>
  <r>
    <x v="3117"/>
    <x v="2713"/>
    <x v="0"/>
    <x v="1"/>
    <x v="1"/>
    <x v="1"/>
    <x v="13"/>
    <x v="12"/>
    <n v="42923"/>
    <n v="42923"/>
  </r>
  <r>
    <x v="3118"/>
    <x v="2714"/>
    <x v="0"/>
    <x v="1"/>
    <x v="1"/>
    <x v="1"/>
    <x v="13"/>
    <x v="12"/>
    <n v="17496"/>
    <n v="17496"/>
  </r>
  <r>
    <x v="3119"/>
    <x v="2715"/>
    <x v="1"/>
    <x v="0"/>
    <x v="0"/>
    <x v="1"/>
    <x v="13"/>
    <x v="12"/>
    <n v="84044"/>
    <n v="84044"/>
  </r>
  <r>
    <x v="3120"/>
    <x v="2716"/>
    <x v="1"/>
    <x v="1"/>
    <x v="1"/>
    <x v="0"/>
    <x v="8"/>
    <x v="7"/>
    <n v="38954"/>
    <n v="38954"/>
  </r>
  <r>
    <x v="3121"/>
    <x v="842"/>
    <x v="0"/>
    <x v="0"/>
    <x v="0"/>
    <x v="0"/>
    <x v="7"/>
    <x v="6"/>
    <n v="24510"/>
    <n v="24510"/>
  </r>
  <r>
    <x v="3122"/>
    <x v="2717"/>
    <x v="1"/>
    <x v="1"/>
    <x v="1"/>
    <x v="0"/>
    <x v="7"/>
    <x v="6"/>
    <n v="22974"/>
    <n v="22974"/>
  </r>
  <r>
    <x v="3123"/>
    <x v="2542"/>
    <x v="0"/>
    <x v="0"/>
    <x v="0"/>
    <x v="0"/>
    <x v="7"/>
    <x v="6"/>
    <n v="25243"/>
    <n v="25243"/>
  </r>
  <r>
    <x v="3124"/>
    <x v="2718"/>
    <x v="0"/>
    <x v="0"/>
    <x v="0"/>
    <x v="1"/>
    <x v="13"/>
    <x v="12"/>
    <n v="41465"/>
    <n v="41465"/>
  </r>
  <r>
    <x v="3125"/>
    <x v="2719"/>
    <x v="0"/>
    <x v="0"/>
    <x v="0"/>
    <x v="2"/>
    <x v="4"/>
    <x v="3"/>
    <n v="69102"/>
    <n v="69102"/>
  </r>
  <r>
    <x v="3126"/>
    <x v="2720"/>
    <x v="1"/>
    <x v="1"/>
    <x v="1"/>
    <x v="1"/>
    <x v="1"/>
    <x v="1"/>
    <n v="78053"/>
    <n v="78053"/>
  </r>
  <r>
    <x v="3127"/>
    <x v="1856"/>
    <x v="0"/>
    <x v="1"/>
    <x v="1"/>
    <x v="1"/>
    <x v="1"/>
    <x v="1"/>
    <n v="24846"/>
    <n v="24846"/>
  </r>
  <r>
    <x v="3128"/>
    <x v="2721"/>
    <x v="0"/>
    <x v="1"/>
    <x v="1"/>
    <x v="0"/>
    <x v="1"/>
    <x v="1"/>
    <n v="41568"/>
    <n v="41568"/>
  </r>
  <r>
    <x v="3129"/>
    <x v="810"/>
    <x v="0"/>
    <x v="0"/>
    <x v="0"/>
    <x v="0"/>
    <x v="1"/>
    <x v="1"/>
    <n v="89826"/>
    <n v="89826"/>
  </r>
  <r>
    <x v="3130"/>
    <x v="2722"/>
    <x v="0"/>
    <x v="0"/>
    <x v="0"/>
    <x v="2"/>
    <x v="13"/>
    <x v="12"/>
    <n v="48851"/>
    <n v="48851"/>
  </r>
  <r>
    <x v="3131"/>
    <x v="2723"/>
    <x v="1"/>
    <x v="0"/>
    <x v="0"/>
    <x v="2"/>
    <x v="4"/>
    <x v="3"/>
    <n v="76469"/>
    <n v="76469"/>
  </r>
  <r>
    <x v="3132"/>
    <x v="2724"/>
    <x v="1"/>
    <x v="0"/>
    <x v="0"/>
    <x v="0"/>
    <x v="1"/>
    <x v="1"/>
    <n v="63431"/>
    <n v="63431"/>
  </r>
  <r>
    <x v="3133"/>
    <x v="2725"/>
    <x v="0"/>
    <x v="0"/>
    <x v="0"/>
    <x v="0"/>
    <x v="1"/>
    <x v="1"/>
    <n v="5665"/>
    <n v="5665"/>
  </r>
  <r>
    <x v="3134"/>
    <x v="2726"/>
    <x v="1"/>
    <x v="0"/>
    <x v="0"/>
    <x v="0"/>
    <x v="1"/>
    <x v="1"/>
    <n v="91576"/>
    <n v="91576"/>
  </r>
  <r>
    <x v="3135"/>
    <x v="2515"/>
    <x v="1"/>
    <x v="0"/>
    <x v="0"/>
    <x v="0"/>
    <x v="1"/>
    <x v="1"/>
    <n v="64551"/>
    <n v="64551"/>
  </r>
  <r>
    <x v="3136"/>
    <x v="1333"/>
    <x v="0"/>
    <x v="0"/>
    <x v="0"/>
    <x v="0"/>
    <x v="13"/>
    <x v="12"/>
    <n v="53920"/>
    <n v="53920"/>
  </r>
  <r>
    <x v="3137"/>
    <x v="1678"/>
    <x v="1"/>
    <x v="3"/>
    <x v="2"/>
    <x v="2"/>
    <x v="6"/>
    <x v="5"/>
    <n v="43660"/>
    <n v="43660"/>
  </r>
  <r>
    <x v="3138"/>
    <x v="2727"/>
    <x v="0"/>
    <x v="0"/>
    <x v="0"/>
    <x v="0"/>
    <x v="7"/>
    <x v="6"/>
    <n v="74846"/>
    <n v="74846"/>
  </r>
  <r>
    <x v="3139"/>
    <x v="2727"/>
    <x v="0"/>
    <x v="3"/>
    <x v="2"/>
    <x v="0"/>
    <x v="7"/>
    <x v="6"/>
    <n v="18152"/>
    <n v="18152"/>
  </r>
  <r>
    <x v="3140"/>
    <x v="2728"/>
    <x v="1"/>
    <x v="1"/>
    <x v="1"/>
    <x v="0"/>
    <x v="7"/>
    <x v="6"/>
    <n v="44748"/>
    <n v="44748"/>
  </r>
  <r>
    <x v="3141"/>
    <x v="2729"/>
    <x v="0"/>
    <x v="0"/>
    <x v="0"/>
    <x v="4"/>
    <x v="1"/>
    <x v="1"/>
    <n v="56859"/>
    <n v="56859"/>
  </r>
  <r>
    <x v="3142"/>
    <x v="2730"/>
    <x v="1"/>
    <x v="3"/>
    <x v="2"/>
    <x v="4"/>
    <x v="1"/>
    <x v="1"/>
    <n v="22264"/>
    <n v="22264"/>
  </r>
  <r>
    <x v="3143"/>
    <x v="2731"/>
    <x v="1"/>
    <x v="1"/>
    <x v="1"/>
    <x v="3"/>
    <x v="7"/>
    <x v="6"/>
    <n v="53916"/>
    <n v="53916"/>
  </r>
  <r>
    <x v="3144"/>
    <x v="2731"/>
    <x v="1"/>
    <x v="3"/>
    <x v="2"/>
    <x v="3"/>
    <x v="7"/>
    <x v="6"/>
    <n v="5911"/>
    <n v="5911"/>
  </r>
  <r>
    <x v="3145"/>
    <x v="2732"/>
    <x v="0"/>
    <x v="3"/>
    <x v="2"/>
    <x v="3"/>
    <x v="7"/>
    <x v="6"/>
    <n v="51497"/>
    <n v="51497"/>
  </r>
  <r>
    <x v="3146"/>
    <x v="2733"/>
    <x v="0"/>
    <x v="3"/>
    <x v="2"/>
    <x v="3"/>
    <x v="7"/>
    <x v="6"/>
    <n v="7287"/>
    <n v="7287"/>
  </r>
  <r>
    <x v="3147"/>
    <x v="2594"/>
    <x v="0"/>
    <x v="1"/>
    <x v="1"/>
    <x v="0"/>
    <x v="8"/>
    <x v="7"/>
    <n v="13290"/>
    <n v="13290"/>
  </r>
  <r>
    <x v="3148"/>
    <x v="2734"/>
    <x v="1"/>
    <x v="1"/>
    <x v="1"/>
    <x v="3"/>
    <x v="1"/>
    <x v="1"/>
    <n v="98527"/>
    <n v="98527"/>
  </r>
  <r>
    <x v="3149"/>
    <x v="2735"/>
    <x v="0"/>
    <x v="0"/>
    <x v="0"/>
    <x v="0"/>
    <x v="9"/>
    <x v="8"/>
    <n v="38502"/>
    <n v="38502"/>
  </r>
  <r>
    <x v="3150"/>
    <x v="2736"/>
    <x v="1"/>
    <x v="0"/>
    <x v="0"/>
    <x v="2"/>
    <x v="13"/>
    <x v="12"/>
    <n v="74689"/>
    <n v="74689"/>
  </r>
  <r>
    <x v="3151"/>
    <x v="2737"/>
    <x v="0"/>
    <x v="1"/>
    <x v="1"/>
    <x v="2"/>
    <x v="13"/>
    <x v="12"/>
    <n v="59225"/>
    <n v="59225"/>
  </r>
  <r>
    <x v="3152"/>
    <x v="2738"/>
    <x v="1"/>
    <x v="0"/>
    <x v="0"/>
    <x v="2"/>
    <x v="13"/>
    <x v="12"/>
    <n v="78640"/>
    <n v="78640"/>
  </r>
  <r>
    <x v="2700"/>
    <x v="2739"/>
    <x v="0"/>
    <x v="0"/>
    <x v="0"/>
    <x v="2"/>
    <x v="13"/>
    <x v="12"/>
    <n v="56913"/>
    <n v="56913"/>
  </r>
  <r>
    <x v="3153"/>
    <x v="2719"/>
    <x v="0"/>
    <x v="0"/>
    <x v="0"/>
    <x v="2"/>
    <x v="13"/>
    <x v="12"/>
    <n v="46459"/>
    <n v="46459"/>
  </r>
  <r>
    <x v="3154"/>
    <x v="2740"/>
    <x v="0"/>
    <x v="1"/>
    <x v="1"/>
    <x v="2"/>
    <x v="0"/>
    <x v="0"/>
    <n v="90033"/>
    <n v="90033"/>
  </r>
  <r>
    <x v="3155"/>
    <x v="2741"/>
    <x v="1"/>
    <x v="0"/>
    <x v="0"/>
    <x v="0"/>
    <x v="1"/>
    <x v="1"/>
    <n v="7727"/>
    <n v="7727"/>
  </r>
  <r>
    <x v="3156"/>
    <x v="2742"/>
    <x v="0"/>
    <x v="0"/>
    <x v="0"/>
    <x v="0"/>
    <x v="6"/>
    <x v="5"/>
    <n v="18392"/>
    <n v="18392"/>
  </r>
  <r>
    <x v="3157"/>
    <x v="2743"/>
    <x v="1"/>
    <x v="0"/>
    <x v="0"/>
    <x v="0"/>
    <x v="6"/>
    <x v="5"/>
    <n v="78741"/>
    <n v="78741"/>
  </r>
  <r>
    <x v="3158"/>
    <x v="2744"/>
    <x v="0"/>
    <x v="1"/>
    <x v="1"/>
    <x v="1"/>
    <x v="13"/>
    <x v="12"/>
    <n v="42594"/>
    <n v="42594"/>
  </r>
  <r>
    <x v="3159"/>
    <x v="2745"/>
    <x v="1"/>
    <x v="0"/>
    <x v="0"/>
    <x v="1"/>
    <x v="13"/>
    <x v="12"/>
    <n v="13609"/>
    <n v="13609"/>
  </r>
  <r>
    <x v="3160"/>
    <x v="1154"/>
    <x v="0"/>
    <x v="0"/>
    <x v="0"/>
    <x v="1"/>
    <x v="1"/>
    <x v="1"/>
    <n v="33554"/>
    <n v="33554"/>
  </r>
  <r>
    <x v="3161"/>
    <x v="1335"/>
    <x v="0"/>
    <x v="1"/>
    <x v="1"/>
    <x v="0"/>
    <x v="7"/>
    <x v="6"/>
    <n v="16977"/>
    <n v="16977"/>
  </r>
  <r>
    <x v="3162"/>
    <x v="2746"/>
    <x v="0"/>
    <x v="0"/>
    <x v="0"/>
    <x v="0"/>
    <x v="7"/>
    <x v="6"/>
    <n v="52556"/>
    <n v="52556"/>
  </r>
  <r>
    <x v="3163"/>
    <x v="2747"/>
    <x v="0"/>
    <x v="1"/>
    <x v="1"/>
    <x v="0"/>
    <x v="7"/>
    <x v="6"/>
    <n v="49673"/>
    <n v="49673"/>
  </r>
  <r>
    <x v="3164"/>
    <x v="2748"/>
    <x v="1"/>
    <x v="1"/>
    <x v="1"/>
    <x v="1"/>
    <x v="9"/>
    <x v="8"/>
    <n v="96350"/>
    <n v="96350"/>
  </r>
  <r>
    <x v="3165"/>
    <x v="2749"/>
    <x v="0"/>
    <x v="0"/>
    <x v="0"/>
    <x v="1"/>
    <x v="9"/>
    <x v="8"/>
    <n v="35381"/>
    <n v="35381"/>
  </r>
  <r>
    <x v="3166"/>
    <x v="2750"/>
    <x v="0"/>
    <x v="1"/>
    <x v="1"/>
    <x v="1"/>
    <x v="9"/>
    <x v="8"/>
    <n v="79587"/>
    <n v="79587"/>
  </r>
  <r>
    <x v="3167"/>
    <x v="2751"/>
    <x v="0"/>
    <x v="0"/>
    <x v="0"/>
    <x v="1"/>
    <x v="9"/>
    <x v="8"/>
    <n v="22587"/>
    <n v="22587"/>
  </r>
  <r>
    <x v="3168"/>
    <x v="1348"/>
    <x v="0"/>
    <x v="0"/>
    <x v="0"/>
    <x v="1"/>
    <x v="9"/>
    <x v="8"/>
    <n v="71933"/>
    <n v="71933"/>
  </r>
  <r>
    <x v="3169"/>
    <x v="1493"/>
    <x v="1"/>
    <x v="1"/>
    <x v="1"/>
    <x v="1"/>
    <x v="9"/>
    <x v="8"/>
    <n v="35833"/>
    <n v="35833"/>
  </r>
  <r>
    <x v="3170"/>
    <x v="2752"/>
    <x v="0"/>
    <x v="0"/>
    <x v="0"/>
    <x v="4"/>
    <x v="9"/>
    <x v="8"/>
    <n v="23321"/>
    <n v="23321"/>
  </r>
  <r>
    <x v="3171"/>
    <x v="2753"/>
    <x v="0"/>
    <x v="0"/>
    <x v="0"/>
    <x v="4"/>
    <x v="9"/>
    <x v="8"/>
    <n v="42513"/>
    <n v="42513"/>
  </r>
  <r>
    <x v="3172"/>
    <x v="2754"/>
    <x v="1"/>
    <x v="1"/>
    <x v="1"/>
    <x v="4"/>
    <x v="9"/>
    <x v="8"/>
    <n v="52656"/>
    <n v="52656"/>
  </r>
  <r>
    <x v="3173"/>
    <x v="2755"/>
    <x v="0"/>
    <x v="1"/>
    <x v="1"/>
    <x v="4"/>
    <x v="9"/>
    <x v="8"/>
    <n v="58605"/>
    <n v="58605"/>
  </r>
  <r>
    <x v="3174"/>
    <x v="2756"/>
    <x v="0"/>
    <x v="1"/>
    <x v="1"/>
    <x v="4"/>
    <x v="9"/>
    <x v="8"/>
    <n v="1210"/>
    <n v="1210"/>
  </r>
  <r>
    <x v="3175"/>
    <x v="2756"/>
    <x v="0"/>
    <x v="0"/>
    <x v="0"/>
    <x v="4"/>
    <x v="9"/>
    <x v="8"/>
    <n v="43872"/>
    <n v="43872"/>
  </r>
  <r>
    <x v="3176"/>
    <x v="2757"/>
    <x v="1"/>
    <x v="0"/>
    <x v="0"/>
    <x v="4"/>
    <x v="9"/>
    <x v="8"/>
    <n v="81463"/>
    <n v="81463"/>
  </r>
  <r>
    <x v="3177"/>
    <x v="2758"/>
    <x v="0"/>
    <x v="1"/>
    <x v="1"/>
    <x v="2"/>
    <x v="13"/>
    <x v="12"/>
    <n v="59932"/>
    <n v="59932"/>
  </r>
  <r>
    <x v="3178"/>
    <x v="2759"/>
    <x v="0"/>
    <x v="0"/>
    <x v="0"/>
    <x v="2"/>
    <x v="13"/>
    <x v="12"/>
    <n v="40859"/>
    <n v="40859"/>
  </r>
  <r>
    <x v="3179"/>
    <x v="2760"/>
    <x v="1"/>
    <x v="0"/>
    <x v="0"/>
    <x v="2"/>
    <x v="13"/>
    <x v="12"/>
    <n v="36776"/>
    <n v="36776"/>
  </r>
  <r>
    <x v="3180"/>
    <x v="2761"/>
    <x v="1"/>
    <x v="0"/>
    <x v="0"/>
    <x v="2"/>
    <x v="6"/>
    <x v="5"/>
    <n v="4892"/>
    <n v="4892"/>
  </r>
  <r>
    <x v="3181"/>
    <x v="2762"/>
    <x v="1"/>
    <x v="0"/>
    <x v="0"/>
    <x v="2"/>
    <x v="6"/>
    <x v="5"/>
    <n v="48222"/>
    <n v="48222"/>
  </r>
  <r>
    <x v="3182"/>
    <x v="2763"/>
    <x v="1"/>
    <x v="1"/>
    <x v="1"/>
    <x v="2"/>
    <x v="6"/>
    <x v="5"/>
    <n v="83296"/>
    <n v="83296"/>
  </r>
  <r>
    <x v="3183"/>
    <x v="1994"/>
    <x v="1"/>
    <x v="0"/>
    <x v="0"/>
    <x v="2"/>
    <x v="13"/>
    <x v="12"/>
    <n v="41843"/>
    <n v="41843"/>
  </r>
  <r>
    <x v="3184"/>
    <x v="1995"/>
    <x v="0"/>
    <x v="0"/>
    <x v="0"/>
    <x v="2"/>
    <x v="13"/>
    <x v="12"/>
    <n v="48675"/>
    <n v="48675"/>
  </r>
  <r>
    <x v="3185"/>
    <x v="2764"/>
    <x v="1"/>
    <x v="0"/>
    <x v="0"/>
    <x v="2"/>
    <x v="13"/>
    <x v="12"/>
    <n v="81290"/>
    <n v="81290"/>
  </r>
  <r>
    <x v="3186"/>
    <x v="2765"/>
    <x v="1"/>
    <x v="3"/>
    <x v="2"/>
    <x v="2"/>
    <x v="6"/>
    <x v="5"/>
    <n v="52214"/>
    <n v="52214"/>
  </r>
  <r>
    <x v="3187"/>
    <x v="2766"/>
    <x v="0"/>
    <x v="0"/>
    <x v="0"/>
    <x v="2"/>
    <x v="6"/>
    <x v="5"/>
    <n v="32961"/>
    <n v="32961"/>
  </r>
  <r>
    <x v="3188"/>
    <x v="2767"/>
    <x v="0"/>
    <x v="1"/>
    <x v="1"/>
    <x v="2"/>
    <x v="6"/>
    <x v="5"/>
    <n v="20760"/>
    <n v="20760"/>
  </r>
  <r>
    <x v="3189"/>
    <x v="2768"/>
    <x v="0"/>
    <x v="0"/>
    <x v="0"/>
    <x v="1"/>
    <x v="13"/>
    <x v="12"/>
    <n v="44070"/>
    <n v="44070"/>
  </r>
  <r>
    <x v="3190"/>
    <x v="2769"/>
    <x v="0"/>
    <x v="3"/>
    <x v="2"/>
    <x v="4"/>
    <x v="7"/>
    <x v="6"/>
    <n v="25378"/>
    <n v="25378"/>
  </r>
  <r>
    <x v="3191"/>
    <x v="2770"/>
    <x v="0"/>
    <x v="0"/>
    <x v="0"/>
    <x v="1"/>
    <x v="4"/>
    <x v="3"/>
    <n v="23320"/>
    <n v="23320"/>
  </r>
  <r>
    <x v="3192"/>
    <x v="2771"/>
    <x v="1"/>
    <x v="1"/>
    <x v="1"/>
    <x v="1"/>
    <x v="4"/>
    <x v="3"/>
    <n v="6783"/>
    <n v="6783"/>
  </r>
  <r>
    <x v="3193"/>
    <x v="2772"/>
    <x v="0"/>
    <x v="1"/>
    <x v="1"/>
    <x v="1"/>
    <x v="4"/>
    <x v="3"/>
    <n v="34249"/>
    <n v="34249"/>
  </r>
  <r>
    <x v="3194"/>
    <x v="2772"/>
    <x v="1"/>
    <x v="1"/>
    <x v="1"/>
    <x v="1"/>
    <x v="4"/>
    <x v="3"/>
    <n v="6224"/>
    <n v="6224"/>
  </r>
  <r>
    <x v="3195"/>
    <x v="1925"/>
    <x v="0"/>
    <x v="0"/>
    <x v="0"/>
    <x v="2"/>
    <x v="13"/>
    <x v="12"/>
    <n v="7123"/>
    <n v="7123"/>
  </r>
  <r>
    <x v="3196"/>
    <x v="2773"/>
    <x v="0"/>
    <x v="1"/>
    <x v="1"/>
    <x v="2"/>
    <x v="13"/>
    <x v="12"/>
    <n v="79172"/>
    <n v="79172"/>
  </r>
  <r>
    <x v="3197"/>
    <x v="823"/>
    <x v="0"/>
    <x v="0"/>
    <x v="0"/>
    <x v="2"/>
    <x v="13"/>
    <x v="12"/>
    <n v="28326"/>
    <n v="28326"/>
  </r>
  <r>
    <x v="3198"/>
    <x v="2098"/>
    <x v="0"/>
    <x v="1"/>
    <x v="1"/>
    <x v="2"/>
    <x v="13"/>
    <x v="12"/>
    <n v="68839"/>
    <n v="68839"/>
  </r>
  <r>
    <x v="3199"/>
    <x v="1198"/>
    <x v="0"/>
    <x v="1"/>
    <x v="1"/>
    <x v="2"/>
    <x v="13"/>
    <x v="12"/>
    <n v="68792"/>
    <n v="68792"/>
  </r>
  <r>
    <x v="3200"/>
    <x v="2774"/>
    <x v="0"/>
    <x v="0"/>
    <x v="0"/>
    <x v="2"/>
    <x v="13"/>
    <x v="12"/>
    <n v="62873"/>
    <n v="62873"/>
  </r>
  <r>
    <x v="3201"/>
    <x v="2775"/>
    <x v="0"/>
    <x v="1"/>
    <x v="1"/>
    <x v="2"/>
    <x v="13"/>
    <x v="12"/>
    <n v="9900"/>
    <n v="9900"/>
  </r>
  <r>
    <x v="3202"/>
    <x v="2775"/>
    <x v="1"/>
    <x v="1"/>
    <x v="1"/>
    <x v="2"/>
    <x v="13"/>
    <x v="12"/>
    <n v="5917"/>
    <n v="5917"/>
  </r>
  <r>
    <x v="3203"/>
    <x v="2776"/>
    <x v="0"/>
    <x v="1"/>
    <x v="1"/>
    <x v="2"/>
    <x v="13"/>
    <x v="12"/>
    <n v="47444"/>
    <n v="47444"/>
  </r>
  <r>
    <x v="3204"/>
    <x v="2777"/>
    <x v="0"/>
    <x v="0"/>
    <x v="0"/>
    <x v="2"/>
    <x v="13"/>
    <x v="12"/>
    <n v="9946"/>
    <n v="9946"/>
  </r>
  <r>
    <x v="3205"/>
    <x v="2158"/>
    <x v="0"/>
    <x v="0"/>
    <x v="0"/>
    <x v="0"/>
    <x v="13"/>
    <x v="12"/>
    <n v="20655"/>
    <n v="20655"/>
  </r>
  <r>
    <x v="3206"/>
    <x v="2778"/>
    <x v="0"/>
    <x v="0"/>
    <x v="0"/>
    <x v="1"/>
    <x v="6"/>
    <x v="5"/>
    <n v="63225"/>
    <n v="63225"/>
  </r>
  <r>
    <x v="3207"/>
    <x v="1635"/>
    <x v="0"/>
    <x v="0"/>
    <x v="0"/>
    <x v="1"/>
    <x v="1"/>
    <x v="1"/>
    <n v="32306"/>
    <n v="32306"/>
  </r>
  <r>
    <x v="3208"/>
    <x v="2779"/>
    <x v="0"/>
    <x v="0"/>
    <x v="0"/>
    <x v="1"/>
    <x v="1"/>
    <x v="1"/>
    <n v="76581"/>
    <n v="76581"/>
  </r>
  <r>
    <x v="3209"/>
    <x v="2780"/>
    <x v="0"/>
    <x v="1"/>
    <x v="1"/>
    <x v="1"/>
    <x v="1"/>
    <x v="1"/>
    <n v="42803"/>
    <n v="42803"/>
  </r>
  <r>
    <x v="3210"/>
    <x v="2781"/>
    <x v="0"/>
    <x v="1"/>
    <x v="1"/>
    <x v="1"/>
    <x v="1"/>
    <x v="1"/>
    <n v="94634"/>
    <n v="94634"/>
  </r>
  <r>
    <x v="3211"/>
    <x v="2782"/>
    <x v="0"/>
    <x v="1"/>
    <x v="1"/>
    <x v="1"/>
    <x v="1"/>
    <x v="1"/>
    <n v="51293"/>
    <n v="51293"/>
  </r>
  <r>
    <x v="3212"/>
    <x v="2783"/>
    <x v="0"/>
    <x v="0"/>
    <x v="0"/>
    <x v="1"/>
    <x v="1"/>
    <x v="1"/>
    <n v="97066"/>
    <n v="97066"/>
  </r>
  <r>
    <x v="3213"/>
    <x v="2784"/>
    <x v="1"/>
    <x v="0"/>
    <x v="0"/>
    <x v="1"/>
    <x v="1"/>
    <x v="1"/>
    <n v="30637"/>
    <n v="30637"/>
  </r>
  <r>
    <x v="3214"/>
    <x v="2785"/>
    <x v="0"/>
    <x v="0"/>
    <x v="0"/>
    <x v="1"/>
    <x v="1"/>
    <x v="1"/>
    <n v="67035"/>
    <n v="67035"/>
  </r>
  <r>
    <x v="3215"/>
    <x v="2786"/>
    <x v="0"/>
    <x v="1"/>
    <x v="1"/>
    <x v="1"/>
    <x v="1"/>
    <x v="1"/>
    <n v="40000"/>
    <n v="40000"/>
  </r>
  <r>
    <x v="3216"/>
    <x v="1937"/>
    <x v="0"/>
    <x v="0"/>
    <x v="0"/>
    <x v="2"/>
    <x v="7"/>
    <x v="6"/>
    <n v="37843"/>
    <n v="37843"/>
  </r>
  <r>
    <x v="3217"/>
    <x v="1362"/>
    <x v="1"/>
    <x v="0"/>
    <x v="0"/>
    <x v="0"/>
    <x v="7"/>
    <x v="6"/>
    <n v="91920"/>
    <n v="91920"/>
  </r>
  <r>
    <x v="3218"/>
    <x v="2787"/>
    <x v="0"/>
    <x v="1"/>
    <x v="1"/>
    <x v="0"/>
    <x v="7"/>
    <x v="6"/>
    <n v="77091"/>
    <n v="77091"/>
  </r>
  <r>
    <x v="3219"/>
    <x v="2788"/>
    <x v="0"/>
    <x v="0"/>
    <x v="0"/>
    <x v="0"/>
    <x v="7"/>
    <x v="6"/>
    <n v="6459"/>
    <n v="6459"/>
  </r>
  <r>
    <x v="3220"/>
    <x v="2789"/>
    <x v="0"/>
    <x v="1"/>
    <x v="1"/>
    <x v="0"/>
    <x v="7"/>
    <x v="6"/>
    <n v="22600"/>
    <n v="22600"/>
  </r>
  <r>
    <x v="3221"/>
    <x v="2790"/>
    <x v="0"/>
    <x v="0"/>
    <x v="0"/>
    <x v="0"/>
    <x v="7"/>
    <x v="6"/>
    <n v="31893"/>
    <n v="31893"/>
  </r>
  <r>
    <x v="3222"/>
    <x v="2791"/>
    <x v="1"/>
    <x v="0"/>
    <x v="0"/>
    <x v="1"/>
    <x v="13"/>
    <x v="12"/>
    <n v="82718"/>
    <n v="82718"/>
  </r>
  <r>
    <x v="3223"/>
    <x v="2792"/>
    <x v="0"/>
    <x v="0"/>
    <x v="0"/>
    <x v="1"/>
    <x v="13"/>
    <x v="12"/>
    <n v="86177"/>
    <n v="86177"/>
  </r>
  <r>
    <x v="3224"/>
    <x v="2793"/>
    <x v="0"/>
    <x v="1"/>
    <x v="1"/>
    <x v="1"/>
    <x v="13"/>
    <x v="12"/>
    <n v="1389"/>
    <n v="1389"/>
  </r>
  <r>
    <x v="3225"/>
    <x v="2794"/>
    <x v="1"/>
    <x v="0"/>
    <x v="0"/>
    <x v="1"/>
    <x v="13"/>
    <x v="12"/>
    <n v="25627"/>
    <n v="25627"/>
  </r>
  <r>
    <x v="3226"/>
    <x v="2109"/>
    <x v="0"/>
    <x v="1"/>
    <x v="1"/>
    <x v="1"/>
    <x v="13"/>
    <x v="12"/>
    <n v="91603"/>
    <n v="91603"/>
  </r>
  <r>
    <x v="3227"/>
    <x v="2795"/>
    <x v="0"/>
    <x v="0"/>
    <x v="0"/>
    <x v="1"/>
    <x v="13"/>
    <x v="12"/>
    <n v="14197"/>
    <n v="14197"/>
  </r>
  <r>
    <x v="3228"/>
    <x v="2297"/>
    <x v="1"/>
    <x v="0"/>
    <x v="0"/>
    <x v="1"/>
    <x v="13"/>
    <x v="12"/>
    <n v="76771"/>
    <n v="76771"/>
  </r>
  <r>
    <x v="3229"/>
    <x v="2796"/>
    <x v="1"/>
    <x v="0"/>
    <x v="0"/>
    <x v="1"/>
    <x v="13"/>
    <x v="12"/>
    <n v="64995"/>
    <n v="64995"/>
  </r>
  <r>
    <x v="3230"/>
    <x v="2797"/>
    <x v="0"/>
    <x v="0"/>
    <x v="0"/>
    <x v="1"/>
    <x v="13"/>
    <x v="12"/>
    <n v="35264"/>
    <n v="35264"/>
  </r>
  <r>
    <x v="3231"/>
    <x v="2797"/>
    <x v="0"/>
    <x v="1"/>
    <x v="1"/>
    <x v="1"/>
    <x v="13"/>
    <x v="12"/>
    <n v="70471"/>
    <n v="70471"/>
  </r>
  <r>
    <x v="3232"/>
    <x v="2798"/>
    <x v="0"/>
    <x v="0"/>
    <x v="0"/>
    <x v="1"/>
    <x v="13"/>
    <x v="12"/>
    <n v="25660"/>
    <n v="25660"/>
  </r>
  <r>
    <x v="3233"/>
    <x v="2799"/>
    <x v="0"/>
    <x v="1"/>
    <x v="1"/>
    <x v="1"/>
    <x v="13"/>
    <x v="12"/>
    <n v="14281"/>
    <n v="14281"/>
  </r>
  <r>
    <x v="3234"/>
    <x v="2800"/>
    <x v="0"/>
    <x v="0"/>
    <x v="0"/>
    <x v="1"/>
    <x v="13"/>
    <x v="12"/>
    <n v="62495"/>
    <n v="62495"/>
  </r>
  <r>
    <x v="3235"/>
    <x v="2801"/>
    <x v="0"/>
    <x v="0"/>
    <x v="0"/>
    <x v="1"/>
    <x v="13"/>
    <x v="12"/>
    <n v="79181"/>
    <n v="79181"/>
  </r>
  <r>
    <x v="3236"/>
    <x v="2802"/>
    <x v="1"/>
    <x v="0"/>
    <x v="0"/>
    <x v="1"/>
    <x v="13"/>
    <x v="12"/>
    <n v="11583"/>
    <n v="11583"/>
  </r>
  <r>
    <x v="3237"/>
    <x v="2803"/>
    <x v="0"/>
    <x v="0"/>
    <x v="0"/>
    <x v="0"/>
    <x v="4"/>
    <x v="3"/>
    <n v="96908"/>
    <n v="96908"/>
  </r>
  <r>
    <x v="3238"/>
    <x v="2804"/>
    <x v="0"/>
    <x v="0"/>
    <x v="0"/>
    <x v="0"/>
    <x v="4"/>
    <x v="3"/>
    <n v="54330"/>
    <n v="54330"/>
  </r>
  <r>
    <x v="3239"/>
    <x v="1247"/>
    <x v="0"/>
    <x v="0"/>
    <x v="0"/>
    <x v="1"/>
    <x v="1"/>
    <x v="1"/>
    <n v="86414"/>
    <n v="86414"/>
  </r>
  <r>
    <x v="3240"/>
    <x v="2805"/>
    <x v="1"/>
    <x v="1"/>
    <x v="1"/>
    <x v="1"/>
    <x v="1"/>
    <x v="1"/>
    <n v="53110"/>
    <n v="53110"/>
  </r>
  <r>
    <x v="3241"/>
    <x v="2806"/>
    <x v="1"/>
    <x v="0"/>
    <x v="0"/>
    <x v="1"/>
    <x v="1"/>
    <x v="1"/>
    <n v="96435"/>
    <n v="96435"/>
  </r>
  <r>
    <x v="3242"/>
    <x v="2807"/>
    <x v="0"/>
    <x v="1"/>
    <x v="1"/>
    <x v="1"/>
    <x v="1"/>
    <x v="1"/>
    <n v="40265"/>
    <n v="40265"/>
  </r>
  <r>
    <x v="3243"/>
    <x v="2808"/>
    <x v="1"/>
    <x v="1"/>
    <x v="1"/>
    <x v="1"/>
    <x v="1"/>
    <x v="1"/>
    <n v="68115"/>
    <n v="68115"/>
  </r>
  <r>
    <x v="3244"/>
    <x v="2809"/>
    <x v="0"/>
    <x v="1"/>
    <x v="1"/>
    <x v="1"/>
    <x v="1"/>
    <x v="1"/>
    <n v="25430"/>
    <n v="25430"/>
  </r>
  <r>
    <x v="3245"/>
    <x v="2810"/>
    <x v="1"/>
    <x v="3"/>
    <x v="2"/>
    <x v="1"/>
    <x v="1"/>
    <x v="1"/>
    <n v="6861"/>
    <n v="6861"/>
  </r>
  <r>
    <x v="3246"/>
    <x v="2811"/>
    <x v="1"/>
    <x v="3"/>
    <x v="2"/>
    <x v="1"/>
    <x v="1"/>
    <x v="1"/>
    <n v="24435"/>
    <n v="24435"/>
  </r>
  <r>
    <x v="3247"/>
    <x v="2812"/>
    <x v="0"/>
    <x v="0"/>
    <x v="0"/>
    <x v="6"/>
    <x v="13"/>
    <x v="12"/>
    <n v="58484"/>
    <n v="58484"/>
  </r>
  <r>
    <x v="3248"/>
    <x v="2813"/>
    <x v="0"/>
    <x v="0"/>
    <x v="0"/>
    <x v="6"/>
    <x v="13"/>
    <x v="12"/>
    <n v="73096"/>
    <n v="73096"/>
  </r>
  <r>
    <x v="3249"/>
    <x v="2064"/>
    <x v="1"/>
    <x v="1"/>
    <x v="1"/>
    <x v="2"/>
    <x v="1"/>
    <x v="1"/>
    <n v="89061"/>
    <n v="89061"/>
  </r>
  <r>
    <x v="3250"/>
    <x v="2814"/>
    <x v="0"/>
    <x v="1"/>
    <x v="1"/>
    <x v="2"/>
    <x v="1"/>
    <x v="1"/>
    <n v="55201"/>
    <n v="55201"/>
  </r>
  <r>
    <x v="3251"/>
    <x v="2815"/>
    <x v="0"/>
    <x v="1"/>
    <x v="1"/>
    <x v="2"/>
    <x v="1"/>
    <x v="1"/>
    <n v="82207"/>
    <n v="82207"/>
  </r>
  <r>
    <x v="3252"/>
    <x v="2816"/>
    <x v="0"/>
    <x v="2"/>
    <x v="0"/>
    <x v="2"/>
    <x v="1"/>
    <x v="1"/>
    <n v="80262"/>
    <n v="80262"/>
  </r>
  <r>
    <x v="3253"/>
    <x v="1331"/>
    <x v="0"/>
    <x v="1"/>
    <x v="1"/>
    <x v="2"/>
    <x v="7"/>
    <x v="6"/>
    <n v="9847"/>
    <n v="9847"/>
  </r>
  <r>
    <x v="3254"/>
    <x v="1472"/>
    <x v="0"/>
    <x v="0"/>
    <x v="0"/>
    <x v="2"/>
    <x v="1"/>
    <x v="1"/>
    <n v="35504"/>
    <n v="35504"/>
  </r>
  <r>
    <x v="3255"/>
    <x v="2817"/>
    <x v="0"/>
    <x v="0"/>
    <x v="0"/>
    <x v="1"/>
    <x v="1"/>
    <x v="1"/>
    <n v="55305"/>
    <n v="55305"/>
  </r>
  <r>
    <x v="3256"/>
    <x v="2817"/>
    <x v="1"/>
    <x v="1"/>
    <x v="1"/>
    <x v="1"/>
    <x v="1"/>
    <x v="1"/>
    <n v="92809"/>
    <n v="92809"/>
  </r>
  <r>
    <x v="3257"/>
    <x v="2818"/>
    <x v="0"/>
    <x v="0"/>
    <x v="0"/>
    <x v="1"/>
    <x v="1"/>
    <x v="1"/>
    <n v="85322"/>
    <n v="85322"/>
  </r>
  <r>
    <x v="3258"/>
    <x v="2819"/>
    <x v="1"/>
    <x v="0"/>
    <x v="0"/>
    <x v="0"/>
    <x v="13"/>
    <x v="12"/>
    <n v="39630"/>
    <n v="39630"/>
  </r>
  <r>
    <x v="3259"/>
    <x v="1390"/>
    <x v="1"/>
    <x v="1"/>
    <x v="1"/>
    <x v="1"/>
    <x v="4"/>
    <x v="3"/>
    <n v="87060"/>
    <n v="87060"/>
  </r>
  <r>
    <x v="3260"/>
    <x v="2820"/>
    <x v="0"/>
    <x v="0"/>
    <x v="0"/>
    <x v="1"/>
    <x v="4"/>
    <x v="3"/>
    <n v="42409"/>
    <n v="42409"/>
  </r>
  <r>
    <x v="3261"/>
    <x v="2821"/>
    <x v="1"/>
    <x v="0"/>
    <x v="0"/>
    <x v="1"/>
    <x v="4"/>
    <x v="3"/>
    <n v="86320"/>
    <n v="86320"/>
  </r>
  <r>
    <x v="3262"/>
    <x v="2822"/>
    <x v="0"/>
    <x v="0"/>
    <x v="0"/>
    <x v="0"/>
    <x v="1"/>
    <x v="1"/>
    <n v="37219"/>
    <n v="37219"/>
  </r>
  <r>
    <x v="3263"/>
    <x v="2823"/>
    <x v="1"/>
    <x v="0"/>
    <x v="0"/>
    <x v="0"/>
    <x v="1"/>
    <x v="1"/>
    <n v="87338"/>
    <n v="87338"/>
  </r>
  <r>
    <x v="3264"/>
    <x v="2824"/>
    <x v="0"/>
    <x v="0"/>
    <x v="0"/>
    <x v="0"/>
    <x v="6"/>
    <x v="5"/>
    <n v="57769"/>
    <n v="57769"/>
  </r>
  <r>
    <x v="3265"/>
    <x v="2825"/>
    <x v="1"/>
    <x v="1"/>
    <x v="1"/>
    <x v="3"/>
    <x v="9"/>
    <x v="8"/>
    <n v="24204"/>
    <n v="24204"/>
  </r>
  <r>
    <x v="3266"/>
    <x v="1738"/>
    <x v="0"/>
    <x v="1"/>
    <x v="1"/>
    <x v="3"/>
    <x v="9"/>
    <x v="8"/>
    <n v="58771"/>
    <n v="58771"/>
  </r>
  <r>
    <x v="3267"/>
    <x v="2826"/>
    <x v="1"/>
    <x v="1"/>
    <x v="1"/>
    <x v="3"/>
    <x v="9"/>
    <x v="8"/>
    <n v="99762"/>
    <n v="99762"/>
  </r>
  <r>
    <x v="3268"/>
    <x v="2826"/>
    <x v="1"/>
    <x v="1"/>
    <x v="1"/>
    <x v="3"/>
    <x v="9"/>
    <x v="8"/>
    <n v="67051"/>
    <n v="67051"/>
  </r>
  <r>
    <x v="3269"/>
    <x v="2827"/>
    <x v="1"/>
    <x v="1"/>
    <x v="1"/>
    <x v="3"/>
    <x v="9"/>
    <x v="8"/>
    <n v="13802"/>
    <n v="13802"/>
  </r>
  <r>
    <x v="3270"/>
    <x v="2828"/>
    <x v="1"/>
    <x v="1"/>
    <x v="1"/>
    <x v="3"/>
    <x v="9"/>
    <x v="8"/>
    <n v="56785"/>
    <n v="56785"/>
  </r>
  <r>
    <x v="3271"/>
    <x v="2829"/>
    <x v="0"/>
    <x v="1"/>
    <x v="1"/>
    <x v="1"/>
    <x v="13"/>
    <x v="12"/>
    <n v="49604"/>
    <n v="49604"/>
  </r>
  <r>
    <x v="3272"/>
    <x v="2830"/>
    <x v="1"/>
    <x v="0"/>
    <x v="0"/>
    <x v="4"/>
    <x v="1"/>
    <x v="1"/>
    <n v="91926"/>
    <n v="91926"/>
  </r>
  <r>
    <x v="3273"/>
    <x v="2669"/>
    <x v="0"/>
    <x v="0"/>
    <x v="0"/>
    <x v="6"/>
    <x v="4"/>
    <x v="3"/>
    <n v="27928"/>
    <n v="27928"/>
  </r>
  <r>
    <x v="3274"/>
    <x v="1754"/>
    <x v="0"/>
    <x v="0"/>
    <x v="0"/>
    <x v="6"/>
    <x v="4"/>
    <x v="3"/>
    <n v="47813"/>
    <n v="47813"/>
  </r>
  <r>
    <x v="3275"/>
    <x v="2831"/>
    <x v="0"/>
    <x v="1"/>
    <x v="1"/>
    <x v="3"/>
    <x v="0"/>
    <x v="0"/>
    <n v="22912"/>
    <n v="22912"/>
  </r>
  <r>
    <x v="3276"/>
    <x v="1178"/>
    <x v="0"/>
    <x v="0"/>
    <x v="0"/>
    <x v="5"/>
    <x v="13"/>
    <x v="12"/>
    <n v="19477"/>
    <n v="19477"/>
  </r>
  <r>
    <x v="3277"/>
    <x v="2832"/>
    <x v="1"/>
    <x v="1"/>
    <x v="1"/>
    <x v="5"/>
    <x v="13"/>
    <x v="12"/>
    <n v="55175"/>
    <n v="55175"/>
  </r>
  <r>
    <x v="3278"/>
    <x v="2833"/>
    <x v="0"/>
    <x v="0"/>
    <x v="0"/>
    <x v="5"/>
    <x v="13"/>
    <x v="12"/>
    <n v="69352"/>
    <n v="69352"/>
  </r>
  <r>
    <x v="3279"/>
    <x v="1766"/>
    <x v="0"/>
    <x v="0"/>
    <x v="0"/>
    <x v="5"/>
    <x v="13"/>
    <x v="12"/>
    <n v="98779"/>
    <n v="98779"/>
  </r>
  <r>
    <x v="3280"/>
    <x v="1766"/>
    <x v="1"/>
    <x v="0"/>
    <x v="0"/>
    <x v="5"/>
    <x v="13"/>
    <x v="12"/>
    <n v="64388"/>
    <n v="64388"/>
  </r>
  <r>
    <x v="3281"/>
    <x v="2834"/>
    <x v="0"/>
    <x v="1"/>
    <x v="1"/>
    <x v="5"/>
    <x v="13"/>
    <x v="12"/>
    <n v="72835"/>
    <n v="72835"/>
  </r>
  <r>
    <x v="3282"/>
    <x v="2834"/>
    <x v="1"/>
    <x v="1"/>
    <x v="1"/>
    <x v="5"/>
    <x v="13"/>
    <x v="12"/>
    <n v="23976"/>
    <n v="23976"/>
  </r>
  <r>
    <x v="3283"/>
    <x v="2835"/>
    <x v="1"/>
    <x v="0"/>
    <x v="0"/>
    <x v="5"/>
    <x v="13"/>
    <x v="12"/>
    <n v="87545"/>
    <n v="87545"/>
  </r>
  <r>
    <x v="3284"/>
    <x v="2836"/>
    <x v="1"/>
    <x v="0"/>
    <x v="0"/>
    <x v="5"/>
    <x v="13"/>
    <x v="12"/>
    <n v="56592"/>
    <n v="56592"/>
  </r>
  <r>
    <x v="3285"/>
    <x v="2837"/>
    <x v="1"/>
    <x v="0"/>
    <x v="0"/>
    <x v="5"/>
    <x v="13"/>
    <x v="12"/>
    <n v="21741"/>
    <n v="21741"/>
  </r>
  <r>
    <x v="3286"/>
    <x v="2075"/>
    <x v="1"/>
    <x v="0"/>
    <x v="0"/>
    <x v="5"/>
    <x v="13"/>
    <x v="12"/>
    <n v="10127"/>
    <n v="10127"/>
  </r>
  <r>
    <x v="3287"/>
    <x v="2838"/>
    <x v="1"/>
    <x v="1"/>
    <x v="1"/>
    <x v="5"/>
    <x v="13"/>
    <x v="12"/>
    <n v="17048"/>
    <n v="17048"/>
  </r>
  <r>
    <x v="3288"/>
    <x v="2839"/>
    <x v="0"/>
    <x v="0"/>
    <x v="0"/>
    <x v="5"/>
    <x v="1"/>
    <x v="1"/>
    <n v="78795"/>
    <n v="78795"/>
  </r>
  <r>
    <x v="3289"/>
    <x v="2840"/>
    <x v="0"/>
    <x v="0"/>
    <x v="0"/>
    <x v="5"/>
    <x v="1"/>
    <x v="1"/>
    <n v="8630"/>
    <n v="8630"/>
  </r>
  <r>
    <x v="3290"/>
    <x v="1154"/>
    <x v="0"/>
    <x v="1"/>
    <x v="1"/>
    <x v="5"/>
    <x v="13"/>
    <x v="12"/>
    <n v="5352"/>
    <n v="5352"/>
  </r>
  <r>
    <x v="3291"/>
    <x v="1718"/>
    <x v="1"/>
    <x v="1"/>
    <x v="1"/>
    <x v="5"/>
    <x v="13"/>
    <x v="12"/>
    <n v="30324"/>
    <n v="30324"/>
  </r>
  <r>
    <x v="3292"/>
    <x v="1718"/>
    <x v="0"/>
    <x v="0"/>
    <x v="0"/>
    <x v="5"/>
    <x v="13"/>
    <x v="12"/>
    <n v="67527"/>
    <n v="67527"/>
  </r>
  <r>
    <x v="3293"/>
    <x v="1526"/>
    <x v="1"/>
    <x v="0"/>
    <x v="0"/>
    <x v="1"/>
    <x v="1"/>
    <x v="1"/>
    <n v="82628"/>
    <n v="82628"/>
  </r>
  <r>
    <x v="3294"/>
    <x v="1400"/>
    <x v="0"/>
    <x v="0"/>
    <x v="0"/>
    <x v="6"/>
    <x v="1"/>
    <x v="1"/>
    <n v="14051"/>
    <n v="14051"/>
  </r>
  <r>
    <x v="3295"/>
    <x v="2237"/>
    <x v="0"/>
    <x v="0"/>
    <x v="0"/>
    <x v="1"/>
    <x v="9"/>
    <x v="8"/>
    <n v="27703"/>
    <n v="27703"/>
  </r>
  <r>
    <x v="3296"/>
    <x v="2841"/>
    <x v="0"/>
    <x v="0"/>
    <x v="0"/>
    <x v="1"/>
    <x v="9"/>
    <x v="8"/>
    <n v="42138"/>
    <n v="42138"/>
  </r>
  <r>
    <x v="3297"/>
    <x v="2842"/>
    <x v="0"/>
    <x v="0"/>
    <x v="0"/>
    <x v="1"/>
    <x v="9"/>
    <x v="8"/>
    <n v="16268"/>
    <n v="16268"/>
  </r>
  <r>
    <x v="3298"/>
    <x v="1412"/>
    <x v="0"/>
    <x v="0"/>
    <x v="0"/>
    <x v="1"/>
    <x v="13"/>
    <x v="12"/>
    <n v="18431"/>
    <n v="18431"/>
  </r>
  <r>
    <x v="3299"/>
    <x v="2843"/>
    <x v="0"/>
    <x v="0"/>
    <x v="0"/>
    <x v="1"/>
    <x v="6"/>
    <x v="5"/>
    <n v="10691"/>
    <n v="10691"/>
  </r>
  <r>
    <x v="3300"/>
    <x v="2844"/>
    <x v="0"/>
    <x v="0"/>
    <x v="0"/>
    <x v="1"/>
    <x v="13"/>
    <x v="12"/>
    <n v="99554"/>
    <n v="99554"/>
  </r>
  <r>
    <x v="3301"/>
    <x v="2845"/>
    <x v="0"/>
    <x v="0"/>
    <x v="0"/>
    <x v="1"/>
    <x v="13"/>
    <x v="12"/>
    <n v="24756"/>
    <n v="24756"/>
  </r>
  <r>
    <x v="3302"/>
    <x v="2844"/>
    <x v="1"/>
    <x v="3"/>
    <x v="2"/>
    <x v="1"/>
    <x v="13"/>
    <x v="12"/>
    <n v="84552"/>
    <n v="84552"/>
  </r>
  <r>
    <x v="3303"/>
    <x v="2846"/>
    <x v="0"/>
    <x v="0"/>
    <x v="0"/>
    <x v="1"/>
    <x v="9"/>
    <x v="8"/>
    <n v="28180"/>
    <n v="28180"/>
  </r>
  <r>
    <x v="3304"/>
    <x v="2847"/>
    <x v="0"/>
    <x v="1"/>
    <x v="1"/>
    <x v="1"/>
    <x v="9"/>
    <x v="8"/>
    <n v="75762"/>
    <n v="75762"/>
  </r>
  <r>
    <x v="3305"/>
    <x v="2848"/>
    <x v="0"/>
    <x v="0"/>
    <x v="0"/>
    <x v="1"/>
    <x v="9"/>
    <x v="8"/>
    <n v="42790"/>
    <n v="42790"/>
  </r>
  <r>
    <x v="3306"/>
    <x v="2849"/>
    <x v="1"/>
    <x v="1"/>
    <x v="1"/>
    <x v="1"/>
    <x v="6"/>
    <x v="5"/>
    <n v="19217"/>
    <n v="19217"/>
  </r>
  <r>
    <x v="3307"/>
    <x v="2850"/>
    <x v="1"/>
    <x v="1"/>
    <x v="1"/>
    <x v="1"/>
    <x v="13"/>
    <x v="12"/>
    <n v="43284"/>
    <n v="43284"/>
  </r>
  <r>
    <x v="3308"/>
    <x v="2683"/>
    <x v="1"/>
    <x v="0"/>
    <x v="0"/>
    <x v="1"/>
    <x v="7"/>
    <x v="6"/>
    <n v="5433"/>
    <n v="5433"/>
  </r>
  <r>
    <x v="3309"/>
    <x v="2851"/>
    <x v="0"/>
    <x v="1"/>
    <x v="1"/>
    <x v="1"/>
    <x v="7"/>
    <x v="6"/>
    <n v="37115"/>
    <n v="37115"/>
  </r>
  <r>
    <x v="3310"/>
    <x v="2852"/>
    <x v="0"/>
    <x v="1"/>
    <x v="1"/>
    <x v="2"/>
    <x v="13"/>
    <x v="12"/>
    <n v="24210"/>
    <n v="24210"/>
  </r>
  <r>
    <x v="3311"/>
    <x v="2853"/>
    <x v="0"/>
    <x v="1"/>
    <x v="1"/>
    <x v="2"/>
    <x v="4"/>
    <x v="3"/>
    <n v="90076"/>
    <n v="90076"/>
  </r>
  <r>
    <x v="3312"/>
    <x v="2854"/>
    <x v="1"/>
    <x v="1"/>
    <x v="1"/>
    <x v="0"/>
    <x v="13"/>
    <x v="12"/>
    <n v="32731"/>
    <n v="32731"/>
  </r>
  <r>
    <x v="3313"/>
    <x v="2855"/>
    <x v="0"/>
    <x v="0"/>
    <x v="0"/>
    <x v="0"/>
    <x v="13"/>
    <x v="12"/>
    <n v="75381"/>
    <n v="75381"/>
  </r>
  <r>
    <x v="3314"/>
    <x v="137"/>
    <x v="0"/>
    <x v="0"/>
    <x v="0"/>
    <x v="0"/>
    <x v="13"/>
    <x v="12"/>
    <n v="58723"/>
    <n v="58723"/>
  </r>
  <r>
    <x v="3315"/>
    <x v="2856"/>
    <x v="1"/>
    <x v="0"/>
    <x v="0"/>
    <x v="0"/>
    <x v="13"/>
    <x v="12"/>
    <n v="66849"/>
    <n v="66849"/>
  </r>
  <r>
    <x v="3316"/>
    <x v="2857"/>
    <x v="0"/>
    <x v="3"/>
    <x v="2"/>
    <x v="0"/>
    <x v="13"/>
    <x v="12"/>
    <n v="14799"/>
    <n v="14799"/>
  </r>
  <r>
    <x v="3317"/>
    <x v="2857"/>
    <x v="0"/>
    <x v="3"/>
    <x v="2"/>
    <x v="0"/>
    <x v="13"/>
    <x v="12"/>
    <n v="33179"/>
    <n v="33179"/>
  </r>
  <r>
    <x v="3318"/>
    <x v="2858"/>
    <x v="1"/>
    <x v="1"/>
    <x v="1"/>
    <x v="0"/>
    <x v="13"/>
    <x v="12"/>
    <n v="41054"/>
    <n v="41054"/>
  </r>
  <r>
    <x v="3319"/>
    <x v="2859"/>
    <x v="1"/>
    <x v="1"/>
    <x v="1"/>
    <x v="0"/>
    <x v="13"/>
    <x v="12"/>
    <n v="91371"/>
    <n v="91371"/>
  </r>
  <r>
    <x v="3320"/>
    <x v="2860"/>
    <x v="0"/>
    <x v="1"/>
    <x v="1"/>
    <x v="0"/>
    <x v="13"/>
    <x v="12"/>
    <n v="33532"/>
    <n v="33532"/>
  </r>
  <r>
    <x v="3321"/>
    <x v="2861"/>
    <x v="1"/>
    <x v="1"/>
    <x v="1"/>
    <x v="0"/>
    <x v="13"/>
    <x v="12"/>
    <n v="1188"/>
    <n v="1188"/>
  </r>
  <r>
    <x v="3322"/>
    <x v="2862"/>
    <x v="0"/>
    <x v="1"/>
    <x v="1"/>
    <x v="0"/>
    <x v="13"/>
    <x v="12"/>
    <n v="12959"/>
    <n v="12959"/>
  </r>
  <r>
    <x v="3323"/>
    <x v="2863"/>
    <x v="1"/>
    <x v="1"/>
    <x v="1"/>
    <x v="0"/>
    <x v="13"/>
    <x v="12"/>
    <n v="68381"/>
    <n v="68381"/>
  </r>
  <r>
    <x v="3324"/>
    <x v="2863"/>
    <x v="1"/>
    <x v="1"/>
    <x v="1"/>
    <x v="0"/>
    <x v="13"/>
    <x v="12"/>
    <n v="7690"/>
    <n v="7690"/>
  </r>
  <r>
    <x v="3325"/>
    <x v="2864"/>
    <x v="0"/>
    <x v="0"/>
    <x v="0"/>
    <x v="0"/>
    <x v="13"/>
    <x v="12"/>
    <n v="55670"/>
    <n v="55670"/>
  </r>
  <r>
    <x v="3326"/>
    <x v="2865"/>
    <x v="0"/>
    <x v="1"/>
    <x v="1"/>
    <x v="0"/>
    <x v="13"/>
    <x v="12"/>
    <n v="88338"/>
    <n v="88338"/>
  </r>
  <r>
    <x v="3327"/>
    <x v="2866"/>
    <x v="1"/>
    <x v="1"/>
    <x v="1"/>
    <x v="0"/>
    <x v="13"/>
    <x v="12"/>
    <n v="91558"/>
    <n v="91558"/>
  </r>
  <r>
    <x v="3328"/>
    <x v="2867"/>
    <x v="1"/>
    <x v="1"/>
    <x v="1"/>
    <x v="1"/>
    <x v="0"/>
    <x v="0"/>
    <n v="89351"/>
    <n v="89351"/>
  </r>
  <r>
    <x v="3329"/>
    <x v="2868"/>
    <x v="0"/>
    <x v="0"/>
    <x v="0"/>
    <x v="1"/>
    <x v="0"/>
    <x v="0"/>
    <n v="88420"/>
    <n v="88420"/>
  </r>
  <r>
    <x v="3330"/>
    <x v="2869"/>
    <x v="0"/>
    <x v="0"/>
    <x v="0"/>
    <x v="2"/>
    <x v="7"/>
    <x v="6"/>
    <n v="27256"/>
    <n v="27256"/>
  </r>
  <r>
    <x v="3331"/>
    <x v="2870"/>
    <x v="1"/>
    <x v="0"/>
    <x v="0"/>
    <x v="2"/>
    <x v="7"/>
    <x v="6"/>
    <n v="78196"/>
    <n v="78196"/>
  </r>
  <r>
    <x v="3332"/>
    <x v="2870"/>
    <x v="0"/>
    <x v="1"/>
    <x v="1"/>
    <x v="2"/>
    <x v="7"/>
    <x v="6"/>
    <n v="88465"/>
    <n v="88465"/>
  </r>
  <r>
    <x v="3333"/>
    <x v="2871"/>
    <x v="1"/>
    <x v="0"/>
    <x v="0"/>
    <x v="2"/>
    <x v="7"/>
    <x v="6"/>
    <n v="25454"/>
    <n v="25454"/>
  </r>
  <r>
    <x v="3334"/>
    <x v="2872"/>
    <x v="0"/>
    <x v="0"/>
    <x v="0"/>
    <x v="2"/>
    <x v="7"/>
    <x v="6"/>
    <n v="12909"/>
    <n v="12909"/>
  </r>
  <r>
    <x v="3335"/>
    <x v="2873"/>
    <x v="0"/>
    <x v="0"/>
    <x v="0"/>
    <x v="2"/>
    <x v="7"/>
    <x v="6"/>
    <n v="71033"/>
    <n v="71033"/>
  </r>
  <r>
    <x v="3336"/>
    <x v="2874"/>
    <x v="1"/>
    <x v="1"/>
    <x v="1"/>
    <x v="2"/>
    <x v="7"/>
    <x v="6"/>
    <n v="96078"/>
    <n v="96078"/>
  </r>
  <r>
    <x v="3337"/>
    <x v="2875"/>
    <x v="1"/>
    <x v="1"/>
    <x v="1"/>
    <x v="2"/>
    <x v="7"/>
    <x v="6"/>
    <n v="42203"/>
    <n v="42203"/>
  </r>
  <r>
    <x v="3338"/>
    <x v="2876"/>
    <x v="0"/>
    <x v="1"/>
    <x v="1"/>
    <x v="2"/>
    <x v="7"/>
    <x v="6"/>
    <n v="63510"/>
    <n v="63510"/>
  </r>
  <r>
    <x v="3339"/>
    <x v="2877"/>
    <x v="0"/>
    <x v="0"/>
    <x v="0"/>
    <x v="1"/>
    <x v="13"/>
    <x v="12"/>
    <n v="36183"/>
    <n v="36183"/>
  </r>
  <r>
    <x v="3340"/>
    <x v="2878"/>
    <x v="0"/>
    <x v="0"/>
    <x v="0"/>
    <x v="1"/>
    <x v="13"/>
    <x v="12"/>
    <n v="62664"/>
    <n v="62664"/>
  </r>
  <r>
    <x v="3341"/>
    <x v="2879"/>
    <x v="1"/>
    <x v="1"/>
    <x v="1"/>
    <x v="1"/>
    <x v="13"/>
    <x v="12"/>
    <n v="45092"/>
    <n v="45092"/>
  </r>
  <r>
    <x v="3342"/>
    <x v="2880"/>
    <x v="1"/>
    <x v="1"/>
    <x v="1"/>
    <x v="1"/>
    <x v="13"/>
    <x v="12"/>
    <n v="86015"/>
    <n v="86015"/>
  </r>
  <r>
    <x v="3343"/>
    <x v="2878"/>
    <x v="0"/>
    <x v="1"/>
    <x v="1"/>
    <x v="1"/>
    <x v="13"/>
    <x v="12"/>
    <n v="56965"/>
    <n v="56965"/>
  </r>
  <r>
    <x v="3344"/>
    <x v="2881"/>
    <x v="0"/>
    <x v="1"/>
    <x v="1"/>
    <x v="0"/>
    <x v="1"/>
    <x v="1"/>
    <n v="12626"/>
    <n v="12626"/>
  </r>
  <r>
    <x v="3345"/>
    <x v="2882"/>
    <x v="0"/>
    <x v="1"/>
    <x v="1"/>
    <x v="7"/>
    <x v="13"/>
    <x v="12"/>
    <n v="80332"/>
    <n v="80332"/>
  </r>
  <r>
    <x v="3346"/>
    <x v="2883"/>
    <x v="0"/>
    <x v="1"/>
    <x v="1"/>
    <x v="7"/>
    <x v="13"/>
    <x v="12"/>
    <n v="91583"/>
    <n v="91583"/>
  </r>
  <r>
    <x v="3347"/>
    <x v="2884"/>
    <x v="0"/>
    <x v="1"/>
    <x v="1"/>
    <x v="7"/>
    <x v="13"/>
    <x v="12"/>
    <n v="78751"/>
    <n v="78751"/>
  </r>
  <r>
    <x v="3348"/>
    <x v="2885"/>
    <x v="0"/>
    <x v="1"/>
    <x v="1"/>
    <x v="4"/>
    <x v="7"/>
    <x v="6"/>
    <n v="8091"/>
    <n v="8091"/>
  </r>
  <r>
    <x v="3349"/>
    <x v="2886"/>
    <x v="1"/>
    <x v="0"/>
    <x v="0"/>
    <x v="1"/>
    <x v="1"/>
    <x v="1"/>
    <n v="64300"/>
    <n v="64300"/>
  </r>
  <r>
    <x v="3350"/>
    <x v="2887"/>
    <x v="0"/>
    <x v="0"/>
    <x v="0"/>
    <x v="1"/>
    <x v="1"/>
    <x v="1"/>
    <n v="83423"/>
    <n v="83423"/>
  </r>
  <r>
    <x v="3351"/>
    <x v="2888"/>
    <x v="1"/>
    <x v="1"/>
    <x v="1"/>
    <x v="1"/>
    <x v="1"/>
    <x v="1"/>
    <n v="52475"/>
    <n v="52475"/>
  </r>
  <r>
    <x v="3352"/>
    <x v="2889"/>
    <x v="0"/>
    <x v="1"/>
    <x v="1"/>
    <x v="1"/>
    <x v="1"/>
    <x v="1"/>
    <n v="19753"/>
    <n v="19753"/>
  </r>
  <r>
    <x v="3353"/>
    <x v="1805"/>
    <x v="1"/>
    <x v="0"/>
    <x v="0"/>
    <x v="0"/>
    <x v="13"/>
    <x v="12"/>
    <n v="69372"/>
    <n v="69372"/>
  </r>
  <r>
    <x v="3354"/>
    <x v="1805"/>
    <x v="1"/>
    <x v="0"/>
    <x v="0"/>
    <x v="0"/>
    <x v="13"/>
    <x v="12"/>
    <n v="57732"/>
    <n v="57732"/>
  </r>
  <r>
    <x v="3355"/>
    <x v="2890"/>
    <x v="0"/>
    <x v="1"/>
    <x v="1"/>
    <x v="1"/>
    <x v="4"/>
    <x v="3"/>
    <n v="31878"/>
    <n v="31878"/>
  </r>
  <r>
    <x v="3356"/>
    <x v="2891"/>
    <x v="1"/>
    <x v="1"/>
    <x v="1"/>
    <x v="1"/>
    <x v="4"/>
    <x v="3"/>
    <n v="60876"/>
    <n v="60876"/>
  </r>
  <r>
    <x v="3357"/>
    <x v="2890"/>
    <x v="0"/>
    <x v="1"/>
    <x v="1"/>
    <x v="1"/>
    <x v="4"/>
    <x v="3"/>
    <n v="50356"/>
    <n v="50356"/>
  </r>
  <r>
    <x v="3358"/>
    <x v="2892"/>
    <x v="0"/>
    <x v="1"/>
    <x v="1"/>
    <x v="1"/>
    <x v="4"/>
    <x v="3"/>
    <n v="77465"/>
    <n v="77465"/>
  </r>
  <r>
    <x v="3359"/>
    <x v="2893"/>
    <x v="1"/>
    <x v="0"/>
    <x v="0"/>
    <x v="1"/>
    <x v="4"/>
    <x v="3"/>
    <n v="85202"/>
    <n v="85202"/>
  </r>
  <r>
    <x v="3360"/>
    <x v="2894"/>
    <x v="1"/>
    <x v="0"/>
    <x v="0"/>
    <x v="1"/>
    <x v="4"/>
    <x v="3"/>
    <n v="66876"/>
    <n v="66876"/>
  </r>
  <r>
    <x v="3361"/>
    <x v="2895"/>
    <x v="0"/>
    <x v="1"/>
    <x v="1"/>
    <x v="1"/>
    <x v="4"/>
    <x v="3"/>
    <n v="68875"/>
    <n v="68875"/>
  </r>
  <r>
    <x v="3362"/>
    <x v="2896"/>
    <x v="0"/>
    <x v="1"/>
    <x v="1"/>
    <x v="1"/>
    <x v="4"/>
    <x v="3"/>
    <n v="69912"/>
    <n v="69912"/>
  </r>
  <r>
    <x v="3363"/>
    <x v="2897"/>
    <x v="0"/>
    <x v="0"/>
    <x v="0"/>
    <x v="1"/>
    <x v="4"/>
    <x v="3"/>
    <n v="57554"/>
    <n v="57554"/>
  </r>
  <r>
    <x v="3364"/>
    <x v="2898"/>
    <x v="0"/>
    <x v="1"/>
    <x v="1"/>
    <x v="1"/>
    <x v="4"/>
    <x v="3"/>
    <n v="8302"/>
    <n v="8302"/>
  </r>
  <r>
    <x v="3365"/>
    <x v="2899"/>
    <x v="0"/>
    <x v="0"/>
    <x v="0"/>
    <x v="1"/>
    <x v="4"/>
    <x v="3"/>
    <n v="70632"/>
    <n v="70632"/>
  </r>
  <r>
    <x v="3366"/>
    <x v="2900"/>
    <x v="0"/>
    <x v="1"/>
    <x v="1"/>
    <x v="1"/>
    <x v="4"/>
    <x v="3"/>
    <n v="98878"/>
    <n v="98878"/>
  </r>
  <r>
    <x v="3367"/>
    <x v="2901"/>
    <x v="0"/>
    <x v="0"/>
    <x v="0"/>
    <x v="1"/>
    <x v="4"/>
    <x v="3"/>
    <n v="34404"/>
    <n v="34404"/>
  </r>
  <r>
    <x v="3368"/>
    <x v="2902"/>
    <x v="0"/>
    <x v="1"/>
    <x v="1"/>
    <x v="7"/>
    <x v="9"/>
    <x v="8"/>
    <n v="21211"/>
    <n v="21211"/>
  </r>
  <r>
    <x v="3369"/>
    <x v="2903"/>
    <x v="0"/>
    <x v="3"/>
    <x v="2"/>
    <x v="7"/>
    <x v="9"/>
    <x v="8"/>
    <n v="30957"/>
    <n v="30957"/>
  </r>
  <r>
    <x v="3370"/>
    <x v="2904"/>
    <x v="0"/>
    <x v="1"/>
    <x v="1"/>
    <x v="8"/>
    <x v="7"/>
    <x v="6"/>
    <n v="78664"/>
    <n v="78664"/>
  </r>
  <r>
    <x v="3371"/>
    <x v="2905"/>
    <x v="0"/>
    <x v="0"/>
    <x v="0"/>
    <x v="8"/>
    <x v="7"/>
    <x v="6"/>
    <n v="92123"/>
    <n v="92123"/>
  </r>
  <r>
    <x v="3372"/>
    <x v="2906"/>
    <x v="0"/>
    <x v="0"/>
    <x v="0"/>
    <x v="8"/>
    <x v="7"/>
    <x v="6"/>
    <n v="76523"/>
    <n v="76523"/>
  </r>
  <r>
    <x v="3373"/>
    <x v="2907"/>
    <x v="0"/>
    <x v="0"/>
    <x v="0"/>
    <x v="8"/>
    <x v="7"/>
    <x v="6"/>
    <n v="68168"/>
    <n v="68168"/>
  </r>
  <r>
    <x v="3374"/>
    <x v="2908"/>
    <x v="0"/>
    <x v="1"/>
    <x v="1"/>
    <x v="8"/>
    <x v="7"/>
    <x v="6"/>
    <n v="3876"/>
    <n v="3876"/>
  </r>
  <r>
    <x v="3375"/>
    <x v="2909"/>
    <x v="1"/>
    <x v="0"/>
    <x v="0"/>
    <x v="8"/>
    <x v="7"/>
    <x v="6"/>
    <n v="12247"/>
    <n v="12247"/>
  </r>
  <r>
    <x v="3376"/>
    <x v="2910"/>
    <x v="0"/>
    <x v="0"/>
    <x v="0"/>
    <x v="8"/>
    <x v="7"/>
    <x v="6"/>
    <n v="27527"/>
    <n v="27527"/>
  </r>
  <r>
    <x v="3377"/>
    <x v="2911"/>
    <x v="0"/>
    <x v="0"/>
    <x v="0"/>
    <x v="8"/>
    <x v="7"/>
    <x v="6"/>
    <n v="84552"/>
    <n v="84552"/>
  </r>
  <r>
    <x v="3378"/>
    <x v="2912"/>
    <x v="0"/>
    <x v="0"/>
    <x v="0"/>
    <x v="8"/>
    <x v="7"/>
    <x v="6"/>
    <n v="82887"/>
    <n v="82887"/>
  </r>
  <r>
    <x v="3379"/>
    <x v="2913"/>
    <x v="0"/>
    <x v="0"/>
    <x v="0"/>
    <x v="8"/>
    <x v="7"/>
    <x v="6"/>
    <n v="92421"/>
    <n v="92421"/>
  </r>
  <r>
    <x v="3380"/>
    <x v="2914"/>
    <x v="0"/>
    <x v="1"/>
    <x v="1"/>
    <x v="8"/>
    <x v="7"/>
    <x v="6"/>
    <n v="68769"/>
    <n v="68769"/>
  </r>
  <r>
    <x v="3381"/>
    <x v="2911"/>
    <x v="0"/>
    <x v="1"/>
    <x v="1"/>
    <x v="8"/>
    <x v="7"/>
    <x v="6"/>
    <n v="7313"/>
    <n v="7313"/>
  </r>
  <r>
    <x v="3382"/>
    <x v="2915"/>
    <x v="1"/>
    <x v="0"/>
    <x v="0"/>
    <x v="8"/>
    <x v="7"/>
    <x v="6"/>
    <n v="48995"/>
    <n v="48995"/>
  </r>
  <r>
    <x v="3383"/>
    <x v="2916"/>
    <x v="0"/>
    <x v="0"/>
    <x v="0"/>
    <x v="8"/>
    <x v="7"/>
    <x v="6"/>
    <n v="73949"/>
    <n v="73949"/>
  </r>
  <r>
    <x v="3384"/>
    <x v="2917"/>
    <x v="1"/>
    <x v="1"/>
    <x v="1"/>
    <x v="8"/>
    <x v="7"/>
    <x v="6"/>
    <n v="33123"/>
    <n v="33123"/>
  </r>
  <r>
    <x v="3385"/>
    <x v="2918"/>
    <x v="0"/>
    <x v="0"/>
    <x v="0"/>
    <x v="8"/>
    <x v="7"/>
    <x v="6"/>
    <n v="7264"/>
    <n v="7264"/>
  </r>
  <r>
    <x v="3386"/>
    <x v="2570"/>
    <x v="1"/>
    <x v="0"/>
    <x v="0"/>
    <x v="8"/>
    <x v="7"/>
    <x v="6"/>
    <n v="69383"/>
    <n v="69383"/>
  </r>
  <r>
    <x v="3387"/>
    <x v="2919"/>
    <x v="1"/>
    <x v="0"/>
    <x v="0"/>
    <x v="8"/>
    <x v="7"/>
    <x v="6"/>
    <n v="39293"/>
    <n v="39293"/>
  </r>
  <r>
    <x v="3388"/>
    <x v="2920"/>
    <x v="0"/>
    <x v="1"/>
    <x v="1"/>
    <x v="8"/>
    <x v="7"/>
    <x v="6"/>
    <n v="85723"/>
    <n v="85723"/>
  </r>
  <r>
    <x v="3389"/>
    <x v="2120"/>
    <x v="0"/>
    <x v="1"/>
    <x v="1"/>
    <x v="8"/>
    <x v="7"/>
    <x v="6"/>
    <n v="30372"/>
    <n v="30372"/>
  </r>
  <r>
    <x v="3390"/>
    <x v="2921"/>
    <x v="0"/>
    <x v="0"/>
    <x v="0"/>
    <x v="1"/>
    <x v="9"/>
    <x v="8"/>
    <n v="70088"/>
    <n v="70088"/>
  </r>
  <r>
    <x v="3391"/>
    <x v="1258"/>
    <x v="0"/>
    <x v="1"/>
    <x v="1"/>
    <x v="1"/>
    <x v="1"/>
    <x v="1"/>
    <n v="89482"/>
    <n v="89482"/>
  </r>
  <r>
    <x v="3392"/>
    <x v="1362"/>
    <x v="1"/>
    <x v="0"/>
    <x v="0"/>
    <x v="1"/>
    <x v="1"/>
    <x v="1"/>
    <n v="54160"/>
    <n v="54160"/>
  </r>
  <r>
    <x v="3393"/>
    <x v="2922"/>
    <x v="0"/>
    <x v="0"/>
    <x v="0"/>
    <x v="1"/>
    <x v="1"/>
    <x v="1"/>
    <n v="24409"/>
    <n v="24409"/>
  </r>
  <r>
    <x v="3394"/>
    <x v="2923"/>
    <x v="0"/>
    <x v="0"/>
    <x v="0"/>
    <x v="1"/>
    <x v="1"/>
    <x v="1"/>
    <n v="79742"/>
    <n v="79742"/>
  </r>
  <r>
    <x v="3395"/>
    <x v="2924"/>
    <x v="1"/>
    <x v="0"/>
    <x v="0"/>
    <x v="1"/>
    <x v="1"/>
    <x v="1"/>
    <n v="95702"/>
    <n v="95702"/>
  </r>
  <r>
    <x v="3396"/>
    <x v="2924"/>
    <x v="1"/>
    <x v="0"/>
    <x v="0"/>
    <x v="1"/>
    <x v="1"/>
    <x v="1"/>
    <n v="4665"/>
    <n v="4665"/>
  </r>
  <r>
    <x v="3397"/>
    <x v="2925"/>
    <x v="1"/>
    <x v="0"/>
    <x v="0"/>
    <x v="1"/>
    <x v="13"/>
    <x v="12"/>
    <n v="81419"/>
    <n v="81419"/>
  </r>
  <r>
    <x v="3398"/>
    <x v="2926"/>
    <x v="0"/>
    <x v="0"/>
    <x v="0"/>
    <x v="1"/>
    <x v="13"/>
    <x v="12"/>
    <n v="85902"/>
    <n v="85902"/>
  </r>
  <r>
    <x v="3399"/>
    <x v="2927"/>
    <x v="1"/>
    <x v="1"/>
    <x v="1"/>
    <x v="1"/>
    <x v="13"/>
    <x v="12"/>
    <n v="75180"/>
    <n v="75180"/>
  </r>
  <r>
    <x v="3400"/>
    <x v="2928"/>
    <x v="0"/>
    <x v="1"/>
    <x v="1"/>
    <x v="1"/>
    <x v="13"/>
    <x v="12"/>
    <n v="20789"/>
    <n v="20789"/>
  </r>
  <r>
    <x v="3401"/>
    <x v="2925"/>
    <x v="1"/>
    <x v="3"/>
    <x v="2"/>
    <x v="1"/>
    <x v="13"/>
    <x v="12"/>
    <n v="36897"/>
    <n v="36897"/>
  </r>
  <r>
    <x v="3402"/>
    <x v="2929"/>
    <x v="0"/>
    <x v="0"/>
    <x v="0"/>
    <x v="1"/>
    <x v="13"/>
    <x v="12"/>
    <n v="33426"/>
    <n v="33426"/>
  </r>
  <r>
    <x v="3403"/>
    <x v="2930"/>
    <x v="1"/>
    <x v="0"/>
    <x v="0"/>
    <x v="1"/>
    <x v="1"/>
    <x v="1"/>
    <n v="58513"/>
    <n v="58513"/>
  </r>
  <r>
    <x v="3404"/>
    <x v="2930"/>
    <x v="0"/>
    <x v="0"/>
    <x v="0"/>
    <x v="1"/>
    <x v="1"/>
    <x v="1"/>
    <n v="88507"/>
    <n v="88507"/>
  </r>
  <r>
    <x v="3405"/>
    <x v="884"/>
    <x v="1"/>
    <x v="0"/>
    <x v="0"/>
    <x v="1"/>
    <x v="1"/>
    <x v="1"/>
    <n v="54952"/>
    <n v="54952"/>
  </r>
  <r>
    <x v="3406"/>
    <x v="2931"/>
    <x v="1"/>
    <x v="0"/>
    <x v="0"/>
    <x v="1"/>
    <x v="1"/>
    <x v="1"/>
    <n v="60226"/>
    <n v="60226"/>
  </r>
  <r>
    <x v="3407"/>
    <x v="2932"/>
    <x v="0"/>
    <x v="0"/>
    <x v="0"/>
    <x v="1"/>
    <x v="13"/>
    <x v="12"/>
    <n v="1351"/>
    <n v="1351"/>
  </r>
  <r>
    <x v="3408"/>
    <x v="2933"/>
    <x v="0"/>
    <x v="1"/>
    <x v="1"/>
    <x v="1"/>
    <x v="13"/>
    <x v="12"/>
    <n v="26156"/>
    <n v="26156"/>
  </r>
  <r>
    <x v="3409"/>
    <x v="2934"/>
    <x v="0"/>
    <x v="0"/>
    <x v="0"/>
    <x v="1"/>
    <x v="13"/>
    <x v="12"/>
    <n v="1808"/>
    <n v="1808"/>
  </r>
  <r>
    <x v="3410"/>
    <x v="2935"/>
    <x v="1"/>
    <x v="0"/>
    <x v="0"/>
    <x v="1"/>
    <x v="13"/>
    <x v="12"/>
    <n v="44750"/>
    <n v="44750"/>
  </r>
  <r>
    <x v="3411"/>
    <x v="2936"/>
    <x v="0"/>
    <x v="0"/>
    <x v="0"/>
    <x v="1"/>
    <x v="13"/>
    <x v="12"/>
    <n v="73978"/>
    <n v="73978"/>
  </r>
  <r>
    <x v="3412"/>
    <x v="2937"/>
    <x v="1"/>
    <x v="1"/>
    <x v="1"/>
    <x v="1"/>
    <x v="13"/>
    <x v="12"/>
    <n v="47467"/>
    <n v="47467"/>
  </r>
  <r>
    <x v="3413"/>
    <x v="2938"/>
    <x v="1"/>
    <x v="1"/>
    <x v="1"/>
    <x v="1"/>
    <x v="13"/>
    <x v="12"/>
    <n v="18125"/>
    <n v="18125"/>
  </r>
  <r>
    <x v="3414"/>
    <x v="2939"/>
    <x v="0"/>
    <x v="1"/>
    <x v="1"/>
    <x v="1"/>
    <x v="13"/>
    <x v="12"/>
    <n v="36217"/>
    <n v="36217"/>
  </r>
  <r>
    <x v="3415"/>
    <x v="1177"/>
    <x v="0"/>
    <x v="1"/>
    <x v="1"/>
    <x v="3"/>
    <x v="13"/>
    <x v="12"/>
    <n v="45914"/>
    <n v="45914"/>
  </r>
  <r>
    <x v="3416"/>
    <x v="2940"/>
    <x v="1"/>
    <x v="1"/>
    <x v="1"/>
    <x v="3"/>
    <x v="13"/>
    <x v="12"/>
    <n v="26560"/>
    <n v="26560"/>
  </r>
  <r>
    <x v="3417"/>
    <x v="2941"/>
    <x v="0"/>
    <x v="1"/>
    <x v="1"/>
    <x v="3"/>
    <x v="13"/>
    <x v="12"/>
    <n v="45915"/>
    <n v="45915"/>
  </r>
  <r>
    <x v="3418"/>
    <x v="2941"/>
    <x v="0"/>
    <x v="1"/>
    <x v="1"/>
    <x v="3"/>
    <x v="13"/>
    <x v="12"/>
    <n v="66002"/>
    <n v="66002"/>
  </r>
  <r>
    <x v="3419"/>
    <x v="1154"/>
    <x v="0"/>
    <x v="0"/>
    <x v="0"/>
    <x v="1"/>
    <x v="1"/>
    <x v="1"/>
    <n v="86256"/>
    <n v="86256"/>
  </r>
  <r>
    <x v="3420"/>
    <x v="1197"/>
    <x v="0"/>
    <x v="0"/>
    <x v="0"/>
    <x v="0"/>
    <x v="6"/>
    <x v="5"/>
    <n v="31623"/>
    <n v="31623"/>
  </r>
  <r>
    <x v="3421"/>
    <x v="2942"/>
    <x v="1"/>
    <x v="1"/>
    <x v="1"/>
    <x v="0"/>
    <x v="6"/>
    <x v="5"/>
    <n v="40517"/>
    <n v="40517"/>
  </r>
  <r>
    <x v="3422"/>
    <x v="2942"/>
    <x v="0"/>
    <x v="0"/>
    <x v="0"/>
    <x v="0"/>
    <x v="6"/>
    <x v="5"/>
    <n v="75379"/>
    <n v="75379"/>
  </r>
  <r>
    <x v="3423"/>
    <x v="2943"/>
    <x v="1"/>
    <x v="0"/>
    <x v="0"/>
    <x v="0"/>
    <x v="6"/>
    <x v="5"/>
    <n v="37921"/>
    <n v="37921"/>
  </r>
  <r>
    <x v="3424"/>
    <x v="2944"/>
    <x v="0"/>
    <x v="0"/>
    <x v="0"/>
    <x v="0"/>
    <x v="6"/>
    <x v="5"/>
    <n v="21848"/>
    <n v="21848"/>
  </r>
  <r>
    <x v="3425"/>
    <x v="2945"/>
    <x v="0"/>
    <x v="1"/>
    <x v="1"/>
    <x v="0"/>
    <x v="6"/>
    <x v="5"/>
    <n v="38979"/>
    <n v="38979"/>
  </r>
  <r>
    <x v="3426"/>
    <x v="2946"/>
    <x v="0"/>
    <x v="1"/>
    <x v="1"/>
    <x v="4"/>
    <x v="1"/>
    <x v="1"/>
    <n v="99086"/>
    <n v="99086"/>
  </r>
  <r>
    <x v="3427"/>
    <x v="2946"/>
    <x v="1"/>
    <x v="0"/>
    <x v="0"/>
    <x v="4"/>
    <x v="1"/>
    <x v="1"/>
    <n v="27444"/>
    <n v="27444"/>
  </r>
  <r>
    <x v="3428"/>
    <x v="2947"/>
    <x v="1"/>
    <x v="0"/>
    <x v="0"/>
    <x v="4"/>
    <x v="1"/>
    <x v="1"/>
    <n v="33554"/>
    <n v="33554"/>
  </r>
  <r>
    <x v="3429"/>
    <x v="2947"/>
    <x v="1"/>
    <x v="1"/>
    <x v="1"/>
    <x v="4"/>
    <x v="1"/>
    <x v="1"/>
    <n v="75895"/>
    <n v="75895"/>
  </r>
  <r>
    <x v="3430"/>
    <x v="2948"/>
    <x v="0"/>
    <x v="0"/>
    <x v="0"/>
    <x v="4"/>
    <x v="1"/>
    <x v="1"/>
    <n v="15482"/>
    <n v="15482"/>
  </r>
  <r>
    <x v="3431"/>
    <x v="2949"/>
    <x v="0"/>
    <x v="0"/>
    <x v="0"/>
    <x v="4"/>
    <x v="1"/>
    <x v="1"/>
    <n v="88155"/>
    <n v="88155"/>
  </r>
  <r>
    <x v="3432"/>
    <x v="2950"/>
    <x v="0"/>
    <x v="1"/>
    <x v="1"/>
    <x v="4"/>
    <x v="1"/>
    <x v="1"/>
    <n v="46479"/>
    <n v="46479"/>
  </r>
  <r>
    <x v="3433"/>
    <x v="2951"/>
    <x v="1"/>
    <x v="0"/>
    <x v="0"/>
    <x v="4"/>
    <x v="1"/>
    <x v="1"/>
    <n v="14237"/>
    <n v="14237"/>
  </r>
  <r>
    <x v="3434"/>
    <x v="2952"/>
    <x v="0"/>
    <x v="1"/>
    <x v="1"/>
    <x v="4"/>
    <x v="1"/>
    <x v="1"/>
    <n v="5301"/>
    <n v="5301"/>
  </r>
  <r>
    <x v="3435"/>
    <x v="2953"/>
    <x v="1"/>
    <x v="0"/>
    <x v="0"/>
    <x v="0"/>
    <x v="1"/>
    <x v="1"/>
    <n v="26058"/>
    <n v="26058"/>
  </r>
  <r>
    <x v="3436"/>
    <x v="2954"/>
    <x v="1"/>
    <x v="1"/>
    <x v="1"/>
    <x v="0"/>
    <x v="1"/>
    <x v="1"/>
    <n v="53350"/>
    <n v="53350"/>
  </r>
  <r>
    <x v="3437"/>
    <x v="2955"/>
    <x v="0"/>
    <x v="0"/>
    <x v="0"/>
    <x v="1"/>
    <x v="0"/>
    <x v="0"/>
    <n v="74005"/>
    <n v="74005"/>
  </r>
  <r>
    <x v="3438"/>
    <x v="2956"/>
    <x v="1"/>
    <x v="1"/>
    <x v="1"/>
    <x v="1"/>
    <x v="0"/>
    <x v="0"/>
    <n v="57447"/>
    <n v="57447"/>
  </r>
  <r>
    <x v="3439"/>
    <x v="2957"/>
    <x v="0"/>
    <x v="0"/>
    <x v="0"/>
    <x v="1"/>
    <x v="0"/>
    <x v="0"/>
    <n v="42927"/>
    <n v="42927"/>
  </r>
  <r>
    <x v="3440"/>
    <x v="2958"/>
    <x v="1"/>
    <x v="0"/>
    <x v="0"/>
    <x v="1"/>
    <x v="0"/>
    <x v="0"/>
    <n v="92701"/>
    <n v="92701"/>
  </r>
  <r>
    <x v="3441"/>
    <x v="2959"/>
    <x v="1"/>
    <x v="1"/>
    <x v="1"/>
    <x v="1"/>
    <x v="0"/>
    <x v="0"/>
    <n v="72220"/>
    <n v="72220"/>
  </r>
  <r>
    <x v="3442"/>
    <x v="2958"/>
    <x v="1"/>
    <x v="3"/>
    <x v="2"/>
    <x v="1"/>
    <x v="0"/>
    <x v="0"/>
    <n v="33291"/>
    <n v="33291"/>
  </r>
  <r>
    <x v="3443"/>
    <x v="2960"/>
    <x v="1"/>
    <x v="1"/>
    <x v="1"/>
    <x v="1"/>
    <x v="0"/>
    <x v="0"/>
    <n v="97711"/>
    <n v="97711"/>
  </r>
  <r>
    <x v="3444"/>
    <x v="2961"/>
    <x v="1"/>
    <x v="1"/>
    <x v="1"/>
    <x v="1"/>
    <x v="0"/>
    <x v="0"/>
    <n v="45833"/>
    <n v="45833"/>
  </r>
  <r>
    <x v="3445"/>
    <x v="2960"/>
    <x v="1"/>
    <x v="3"/>
    <x v="2"/>
    <x v="1"/>
    <x v="0"/>
    <x v="0"/>
    <n v="38669"/>
    <n v="38669"/>
  </r>
  <r>
    <x v="3446"/>
    <x v="2960"/>
    <x v="0"/>
    <x v="3"/>
    <x v="2"/>
    <x v="1"/>
    <x v="0"/>
    <x v="0"/>
    <n v="4639"/>
    <n v="4639"/>
  </r>
  <r>
    <x v="3447"/>
    <x v="2962"/>
    <x v="1"/>
    <x v="0"/>
    <x v="0"/>
    <x v="4"/>
    <x v="13"/>
    <x v="12"/>
    <n v="70857"/>
    <n v="70857"/>
  </r>
  <r>
    <x v="3448"/>
    <x v="2963"/>
    <x v="0"/>
    <x v="0"/>
    <x v="0"/>
    <x v="4"/>
    <x v="13"/>
    <x v="12"/>
    <n v="90933"/>
    <n v="90933"/>
  </r>
  <r>
    <x v="3449"/>
    <x v="1207"/>
    <x v="1"/>
    <x v="0"/>
    <x v="0"/>
    <x v="4"/>
    <x v="0"/>
    <x v="0"/>
    <n v="17845"/>
    <n v="17845"/>
  </r>
  <r>
    <x v="3450"/>
    <x v="2964"/>
    <x v="0"/>
    <x v="0"/>
    <x v="0"/>
    <x v="4"/>
    <x v="0"/>
    <x v="0"/>
    <n v="57885"/>
    <n v="57885"/>
  </r>
  <r>
    <x v="3451"/>
    <x v="1606"/>
    <x v="1"/>
    <x v="0"/>
    <x v="0"/>
    <x v="4"/>
    <x v="13"/>
    <x v="12"/>
    <n v="70824"/>
    <n v="70824"/>
  </r>
  <r>
    <x v="3452"/>
    <x v="2965"/>
    <x v="0"/>
    <x v="0"/>
    <x v="0"/>
    <x v="4"/>
    <x v="13"/>
    <x v="12"/>
    <n v="84008"/>
    <n v="84008"/>
  </r>
  <r>
    <x v="3453"/>
    <x v="1596"/>
    <x v="1"/>
    <x v="0"/>
    <x v="0"/>
    <x v="0"/>
    <x v="13"/>
    <x v="12"/>
    <n v="11887"/>
    <n v="11887"/>
  </r>
  <r>
    <x v="3454"/>
    <x v="1607"/>
    <x v="0"/>
    <x v="0"/>
    <x v="0"/>
    <x v="0"/>
    <x v="13"/>
    <x v="12"/>
    <n v="83231"/>
    <n v="83231"/>
  </r>
  <r>
    <x v="3455"/>
    <x v="2491"/>
    <x v="1"/>
    <x v="0"/>
    <x v="0"/>
    <x v="0"/>
    <x v="13"/>
    <x v="12"/>
    <n v="69911"/>
    <n v="69911"/>
  </r>
  <r>
    <x v="3456"/>
    <x v="2966"/>
    <x v="0"/>
    <x v="0"/>
    <x v="0"/>
    <x v="0"/>
    <x v="13"/>
    <x v="12"/>
    <n v="41816"/>
    <n v="41816"/>
  </r>
  <r>
    <x v="3457"/>
    <x v="2967"/>
    <x v="1"/>
    <x v="0"/>
    <x v="0"/>
    <x v="0"/>
    <x v="13"/>
    <x v="12"/>
    <n v="15518"/>
    <n v="15518"/>
  </r>
  <r>
    <x v="3458"/>
    <x v="2968"/>
    <x v="0"/>
    <x v="0"/>
    <x v="0"/>
    <x v="0"/>
    <x v="13"/>
    <x v="12"/>
    <n v="40844"/>
    <n v="40844"/>
  </r>
  <r>
    <x v="3459"/>
    <x v="2969"/>
    <x v="0"/>
    <x v="0"/>
    <x v="0"/>
    <x v="0"/>
    <x v="1"/>
    <x v="1"/>
    <n v="54437"/>
    <n v="54437"/>
  </r>
  <r>
    <x v="3460"/>
    <x v="2970"/>
    <x v="1"/>
    <x v="0"/>
    <x v="0"/>
    <x v="2"/>
    <x v="0"/>
    <x v="0"/>
    <n v="25106"/>
    <n v="25106"/>
  </r>
  <r>
    <x v="3461"/>
    <x v="2971"/>
    <x v="1"/>
    <x v="1"/>
    <x v="1"/>
    <x v="2"/>
    <x v="0"/>
    <x v="0"/>
    <n v="56131"/>
    <n v="56131"/>
  </r>
  <r>
    <x v="3462"/>
    <x v="2972"/>
    <x v="0"/>
    <x v="0"/>
    <x v="0"/>
    <x v="2"/>
    <x v="0"/>
    <x v="0"/>
    <n v="25602"/>
    <n v="25602"/>
  </r>
  <r>
    <x v="3463"/>
    <x v="2973"/>
    <x v="0"/>
    <x v="0"/>
    <x v="0"/>
    <x v="2"/>
    <x v="0"/>
    <x v="0"/>
    <n v="48910"/>
    <n v="48910"/>
  </r>
  <r>
    <x v="3464"/>
    <x v="2974"/>
    <x v="0"/>
    <x v="1"/>
    <x v="1"/>
    <x v="2"/>
    <x v="0"/>
    <x v="0"/>
    <n v="2641"/>
    <n v="2641"/>
  </r>
  <r>
    <x v="3465"/>
    <x v="2975"/>
    <x v="0"/>
    <x v="0"/>
    <x v="0"/>
    <x v="2"/>
    <x v="0"/>
    <x v="0"/>
    <n v="80984"/>
    <n v="80984"/>
  </r>
  <r>
    <x v="3466"/>
    <x v="1204"/>
    <x v="0"/>
    <x v="0"/>
    <x v="0"/>
    <x v="2"/>
    <x v="0"/>
    <x v="0"/>
    <n v="84331"/>
    <n v="84331"/>
  </r>
  <r>
    <x v="3467"/>
    <x v="2976"/>
    <x v="0"/>
    <x v="1"/>
    <x v="1"/>
    <x v="2"/>
    <x v="0"/>
    <x v="0"/>
    <n v="6329"/>
    <n v="6329"/>
  </r>
  <r>
    <x v="3468"/>
    <x v="2977"/>
    <x v="0"/>
    <x v="1"/>
    <x v="1"/>
    <x v="2"/>
    <x v="0"/>
    <x v="0"/>
    <n v="40828"/>
    <n v="40828"/>
  </r>
  <r>
    <x v="3469"/>
    <x v="2978"/>
    <x v="0"/>
    <x v="0"/>
    <x v="0"/>
    <x v="1"/>
    <x v="0"/>
    <x v="0"/>
    <n v="67278"/>
    <n v="67278"/>
  </r>
  <r>
    <x v="3470"/>
    <x v="2979"/>
    <x v="0"/>
    <x v="0"/>
    <x v="0"/>
    <x v="1"/>
    <x v="0"/>
    <x v="0"/>
    <n v="54399"/>
    <n v="54399"/>
  </r>
  <r>
    <x v="3471"/>
    <x v="2980"/>
    <x v="1"/>
    <x v="3"/>
    <x v="2"/>
    <x v="1"/>
    <x v="0"/>
    <x v="0"/>
    <n v="4341"/>
    <n v="4341"/>
  </r>
  <r>
    <x v="3472"/>
    <x v="2981"/>
    <x v="0"/>
    <x v="0"/>
    <x v="0"/>
    <x v="1"/>
    <x v="0"/>
    <x v="0"/>
    <n v="65670"/>
    <n v="65670"/>
  </r>
  <r>
    <x v="3473"/>
    <x v="2982"/>
    <x v="1"/>
    <x v="0"/>
    <x v="0"/>
    <x v="1"/>
    <x v="0"/>
    <x v="0"/>
    <n v="82259"/>
    <n v="82259"/>
  </r>
  <r>
    <x v="3474"/>
    <x v="1995"/>
    <x v="0"/>
    <x v="1"/>
    <x v="1"/>
    <x v="7"/>
    <x v="1"/>
    <x v="1"/>
    <n v="74944"/>
    <n v="74944"/>
  </r>
  <r>
    <x v="3475"/>
    <x v="1488"/>
    <x v="0"/>
    <x v="0"/>
    <x v="0"/>
    <x v="0"/>
    <x v="1"/>
    <x v="1"/>
    <n v="75715"/>
    <n v="75715"/>
  </r>
  <r>
    <x v="3476"/>
    <x v="1333"/>
    <x v="1"/>
    <x v="1"/>
    <x v="1"/>
    <x v="0"/>
    <x v="1"/>
    <x v="1"/>
    <n v="52349"/>
    <n v="52349"/>
  </r>
  <r>
    <x v="3477"/>
    <x v="1994"/>
    <x v="0"/>
    <x v="0"/>
    <x v="0"/>
    <x v="4"/>
    <x v="1"/>
    <x v="1"/>
    <n v="6018"/>
    <n v="6018"/>
  </r>
  <r>
    <x v="3478"/>
    <x v="2983"/>
    <x v="0"/>
    <x v="1"/>
    <x v="1"/>
    <x v="4"/>
    <x v="1"/>
    <x v="1"/>
    <n v="24050"/>
    <n v="24050"/>
  </r>
  <r>
    <x v="3479"/>
    <x v="2984"/>
    <x v="1"/>
    <x v="0"/>
    <x v="0"/>
    <x v="4"/>
    <x v="1"/>
    <x v="1"/>
    <n v="29794"/>
    <n v="29794"/>
  </r>
  <r>
    <x v="3480"/>
    <x v="2984"/>
    <x v="0"/>
    <x v="0"/>
    <x v="0"/>
    <x v="4"/>
    <x v="1"/>
    <x v="1"/>
    <n v="50973"/>
    <n v="50973"/>
  </r>
  <r>
    <x v="3481"/>
    <x v="2985"/>
    <x v="1"/>
    <x v="1"/>
    <x v="1"/>
    <x v="4"/>
    <x v="13"/>
    <x v="12"/>
    <n v="2229"/>
    <n v="2229"/>
  </r>
  <r>
    <x v="3482"/>
    <x v="1830"/>
    <x v="0"/>
    <x v="1"/>
    <x v="1"/>
    <x v="4"/>
    <x v="13"/>
    <x v="12"/>
    <n v="57388"/>
    <n v="57388"/>
  </r>
  <r>
    <x v="3483"/>
    <x v="2986"/>
    <x v="0"/>
    <x v="0"/>
    <x v="0"/>
    <x v="4"/>
    <x v="1"/>
    <x v="1"/>
    <n v="78167"/>
    <n v="78167"/>
  </r>
  <r>
    <x v="3484"/>
    <x v="2987"/>
    <x v="0"/>
    <x v="0"/>
    <x v="0"/>
    <x v="4"/>
    <x v="1"/>
    <x v="1"/>
    <n v="25911"/>
    <n v="25911"/>
  </r>
  <r>
    <x v="3485"/>
    <x v="2988"/>
    <x v="1"/>
    <x v="1"/>
    <x v="1"/>
    <x v="4"/>
    <x v="1"/>
    <x v="1"/>
    <n v="99178"/>
    <n v="99178"/>
  </r>
  <r>
    <x v="3486"/>
    <x v="2989"/>
    <x v="0"/>
    <x v="0"/>
    <x v="0"/>
    <x v="4"/>
    <x v="1"/>
    <x v="1"/>
    <n v="45429"/>
    <n v="45429"/>
  </r>
  <r>
    <x v="3487"/>
    <x v="2990"/>
    <x v="0"/>
    <x v="0"/>
    <x v="0"/>
    <x v="4"/>
    <x v="1"/>
    <x v="1"/>
    <n v="94033"/>
    <n v="94033"/>
  </r>
  <r>
    <x v="3488"/>
    <x v="1472"/>
    <x v="0"/>
    <x v="0"/>
    <x v="0"/>
    <x v="4"/>
    <x v="1"/>
    <x v="1"/>
    <n v="49733"/>
    <n v="49733"/>
  </r>
  <r>
    <x v="3489"/>
    <x v="1472"/>
    <x v="0"/>
    <x v="1"/>
    <x v="1"/>
    <x v="4"/>
    <x v="1"/>
    <x v="1"/>
    <n v="56545"/>
    <n v="56545"/>
  </r>
  <r>
    <x v="3490"/>
    <x v="2852"/>
    <x v="0"/>
    <x v="1"/>
    <x v="1"/>
    <x v="4"/>
    <x v="1"/>
    <x v="1"/>
    <n v="71548"/>
    <n v="71548"/>
  </r>
  <r>
    <x v="3491"/>
    <x v="2991"/>
    <x v="0"/>
    <x v="1"/>
    <x v="1"/>
    <x v="2"/>
    <x v="0"/>
    <x v="0"/>
    <n v="36205"/>
    <n v="36205"/>
  </r>
  <r>
    <x v="3492"/>
    <x v="2992"/>
    <x v="0"/>
    <x v="1"/>
    <x v="1"/>
    <x v="2"/>
    <x v="0"/>
    <x v="0"/>
    <n v="23770"/>
    <n v="23770"/>
  </r>
  <r>
    <x v="3493"/>
    <x v="2993"/>
    <x v="1"/>
    <x v="1"/>
    <x v="1"/>
    <x v="2"/>
    <x v="0"/>
    <x v="0"/>
    <n v="70206"/>
    <n v="70206"/>
  </r>
  <r>
    <x v="3494"/>
    <x v="2994"/>
    <x v="0"/>
    <x v="1"/>
    <x v="1"/>
    <x v="2"/>
    <x v="0"/>
    <x v="0"/>
    <n v="37277"/>
    <n v="37277"/>
  </r>
  <r>
    <x v="3495"/>
    <x v="2995"/>
    <x v="1"/>
    <x v="1"/>
    <x v="1"/>
    <x v="2"/>
    <x v="0"/>
    <x v="0"/>
    <n v="58294"/>
    <n v="58294"/>
  </r>
  <r>
    <x v="3496"/>
    <x v="2996"/>
    <x v="0"/>
    <x v="1"/>
    <x v="1"/>
    <x v="2"/>
    <x v="0"/>
    <x v="0"/>
    <n v="88998"/>
    <n v="88998"/>
  </r>
  <r>
    <x v="3497"/>
    <x v="2997"/>
    <x v="0"/>
    <x v="0"/>
    <x v="0"/>
    <x v="2"/>
    <x v="0"/>
    <x v="0"/>
    <n v="91251"/>
    <n v="91251"/>
  </r>
  <r>
    <x v="3498"/>
    <x v="2998"/>
    <x v="0"/>
    <x v="0"/>
    <x v="0"/>
    <x v="2"/>
    <x v="0"/>
    <x v="0"/>
    <n v="8803"/>
    <n v="8803"/>
  </r>
  <r>
    <x v="3499"/>
    <x v="2999"/>
    <x v="1"/>
    <x v="0"/>
    <x v="0"/>
    <x v="2"/>
    <x v="0"/>
    <x v="0"/>
    <n v="81268"/>
    <n v="81268"/>
  </r>
  <r>
    <x v="3500"/>
    <x v="3000"/>
    <x v="0"/>
    <x v="0"/>
    <x v="0"/>
    <x v="2"/>
    <x v="0"/>
    <x v="0"/>
    <n v="30905"/>
    <n v="30905"/>
  </r>
  <r>
    <x v="3501"/>
    <x v="3001"/>
    <x v="1"/>
    <x v="0"/>
    <x v="0"/>
    <x v="0"/>
    <x v="13"/>
    <x v="12"/>
    <n v="40726"/>
    <n v="40726"/>
  </r>
  <r>
    <x v="3502"/>
    <x v="3002"/>
    <x v="1"/>
    <x v="0"/>
    <x v="0"/>
    <x v="6"/>
    <x v="1"/>
    <x v="1"/>
    <n v="15926"/>
    <n v="15926"/>
  </r>
  <r>
    <x v="3503"/>
    <x v="3003"/>
    <x v="1"/>
    <x v="1"/>
    <x v="1"/>
    <x v="6"/>
    <x v="1"/>
    <x v="1"/>
    <n v="8553"/>
    <n v="8553"/>
  </r>
  <r>
    <x v="3504"/>
    <x v="3004"/>
    <x v="1"/>
    <x v="1"/>
    <x v="1"/>
    <x v="6"/>
    <x v="13"/>
    <x v="12"/>
    <n v="9142"/>
    <n v="9142"/>
  </r>
  <r>
    <x v="3505"/>
    <x v="3005"/>
    <x v="0"/>
    <x v="0"/>
    <x v="0"/>
    <x v="6"/>
    <x v="13"/>
    <x v="12"/>
    <n v="5379"/>
    <n v="5379"/>
  </r>
  <r>
    <x v="3506"/>
    <x v="3006"/>
    <x v="1"/>
    <x v="3"/>
    <x v="2"/>
    <x v="1"/>
    <x v="9"/>
    <x v="8"/>
    <n v="5757"/>
    <n v="5757"/>
  </r>
  <r>
    <x v="3507"/>
    <x v="1419"/>
    <x v="0"/>
    <x v="1"/>
    <x v="1"/>
    <x v="1"/>
    <x v="9"/>
    <x v="8"/>
    <n v="49903"/>
    <n v="49903"/>
  </r>
  <r>
    <x v="3508"/>
    <x v="1315"/>
    <x v="0"/>
    <x v="1"/>
    <x v="1"/>
    <x v="0"/>
    <x v="9"/>
    <x v="8"/>
    <n v="40540"/>
    <n v="40540"/>
  </r>
  <r>
    <x v="3509"/>
    <x v="3007"/>
    <x v="0"/>
    <x v="0"/>
    <x v="0"/>
    <x v="0"/>
    <x v="9"/>
    <x v="8"/>
    <n v="3595"/>
    <n v="3595"/>
  </r>
  <r>
    <x v="3510"/>
    <x v="3008"/>
    <x v="1"/>
    <x v="0"/>
    <x v="0"/>
    <x v="1"/>
    <x v="0"/>
    <x v="0"/>
    <n v="14794"/>
    <n v="14794"/>
  </r>
  <r>
    <x v="3511"/>
    <x v="3009"/>
    <x v="0"/>
    <x v="0"/>
    <x v="0"/>
    <x v="0"/>
    <x v="1"/>
    <x v="1"/>
    <n v="84735"/>
    <n v="84735"/>
  </r>
  <r>
    <x v="3512"/>
    <x v="3010"/>
    <x v="1"/>
    <x v="0"/>
    <x v="0"/>
    <x v="0"/>
    <x v="1"/>
    <x v="1"/>
    <n v="37286"/>
    <n v="37286"/>
  </r>
  <r>
    <x v="3513"/>
    <x v="3011"/>
    <x v="1"/>
    <x v="0"/>
    <x v="0"/>
    <x v="0"/>
    <x v="1"/>
    <x v="1"/>
    <n v="91614"/>
    <n v="91614"/>
  </r>
  <r>
    <x v="3514"/>
    <x v="3012"/>
    <x v="1"/>
    <x v="0"/>
    <x v="0"/>
    <x v="0"/>
    <x v="1"/>
    <x v="1"/>
    <n v="45554"/>
    <n v="45554"/>
  </r>
  <r>
    <x v="3515"/>
    <x v="3013"/>
    <x v="0"/>
    <x v="0"/>
    <x v="0"/>
    <x v="0"/>
    <x v="1"/>
    <x v="1"/>
    <n v="77907"/>
    <n v="77907"/>
  </r>
  <r>
    <x v="3516"/>
    <x v="3014"/>
    <x v="0"/>
    <x v="1"/>
    <x v="1"/>
    <x v="0"/>
    <x v="1"/>
    <x v="1"/>
    <n v="52319"/>
    <n v="52319"/>
  </r>
  <r>
    <x v="3517"/>
    <x v="3015"/>
    <x v="0"/>
    <x v="1"/>
    <x v="1"/>
    <x v="1"/>
    <x v="8"/>
    <x v="7"/>
    <n v="55487"/>
    <n v="55487"/>
  </r>
  <r>
    <x v="3518"/>
    <x v="3016"/>
    <x v="0"/>
    <x v="0"/>
    <x v="0"/>
    <x v="1"/>
    <x v="8"/>
    <x v="7"/>
    <n v="12105"/>
    <n v="12105"/>
  </r>
  <r>
    <x v="3519"/>
    <x v="2338"/>
    <x v="0"/>
    <x v="0"/>
    <x v="0"/>
    <x v="1"/>
    <x v="1"/>
    <x v="1"/>
    <n v="89135"/>
    <n v="89135"/>
  </r>
  <r>
    <x v="3520"/>
    <x v="1019"/>
    <x v="0"/>
    <x v="0"/>
    <x v="0"/>
    <x v="1"/>
    <x v="1"/>
    <x v="1"/>
    <n v="17512"/>
    <n v="17512"/>
  </r>
  <r>
    <x v="3521"/>
    <x v="3017"/>
    <x v="0"/>
    <x v="1"/>
    <x v="1"/>
    <x v="1"/>
    <x v="1"/>
    <x v="1"/>
    <n v="41667"/>
    <n v="41667"/>
  </r>
  <r>
    <x v="3522"/>
    <x v="2339"/>
    <x v="0"/>
    <x v="0"/>
    <x v="0"/>
    <x v="1"/>
    <x v="1"/>
    <x v="1"/>
    <n v="56352"/>
    <n v="56352"/>
  </r>
  <r>
    <x v="3523"/>
    <x v="1683"/>
    <x v="1"/>
    <x v="0"/>
    <x v="0"/>
    <x v="1"/>
    <x v="13"/>
    <x v="12"/>
    <n v="71803"/>
    <n v="71803"/>
  </r>
  <r>
    <x v="3524"/>
    <x v="3018"/>
    <x v="1"/>
    <x v="1"/>
    <x v="1"/>
    <x v="1"/>
    <x v="13"/>
    <x v="12"/>
    <n v="18475"/>
    <n v="18475"/>
  </r>
  <r>
    <x v="3525"/>
    <x v="3018"/>
    <x v="0"/>
    <x v="3"/>
    <x v="2"/>
    <x v="1"/>
    <x v="13"/>
    <x v="12"/>
    <n v="86347"/>
    <n v="86347"/>
  </r>
  <r>
    <x v="3526"/>
    <x v="3019"/>
    <x v="0"/>
    <x v="1"/>
    <x v="1"/>
    <x v="1"/>
    <x v="13"/>
    <x v="12"/>
    <n v="19117"/>
    <n v="19117"/>
  </r>
  <r>
    <x v="3527"/>
    <x v="3019"/>
    <x v="1"/>
    <x v="0"/>
    <x v="0"/>
    <x v="1"/>
    <x v="13"/>
    <x v="12"/>
    <n v="1326"/>
    <n v="1326"/>
  </r>
  <r>
    <x v="3528"/>
    <x v="3020"/>
    <x v="0"/>
    <x v="0"/>
    <x v="0"/>
    <x v="1"/>
    <x v="13"/>
    <x v="12"/>
    <n v="3701"/>
    <n v="3701"/>
  </r>
  <r>
    <x v="3529"/>
    <x v="3021"/>
    <x v="0"/>
    <x v="0"/>
    <x v="0"/>
    <x v="1"/>
    <x v="13"/>
    <x v="12"/>
    <n v="27219"/>
    <n v="27219"/>
  </r>
  <r>
    <x v="3530"/>
    <x v="3022"/>
    <x v="0"/>
    <x v="0"/>
    <x v="0"/>
    <x v="1"/>
    <x v="13"/>
    <x v="12"/>
    <n v="88285"/>
    <n v="88285"/>
  </r>
  <r>
    <x v="3531"/>
    <x v="2829"/>
    <x v="0"/>
    <x v="1"/>
    <x v="1"/>
    <x v="0"/>
    <x v="1"/>
    <x v="1"/>
    <n v="4083"/>
    <n v="4083"/>
  </r>
  <r>
    <x v="3532"/>
    <x v="3023"/>
    <x v="1"/>
    <x v="1"/>
    <x v="1"/>
    <x v="0"/>
    <x v="1"/>
    <x v="1"/>
    <n v="6345"/>
    <n v="6345"/>
  </r>
  <r>
    <x v="3533"/>
    <x v="3024"/>
    <x v="1"/>
    <x v="0"/>
    <x v="0"/>
    <x v="0"/>
    <x v="1"/>
    <x v="1"/>
    <n v="13732"/>
    <n v="13732"/>
  </r>
  <r>
    <x v="3534"/>
    <x v="3025"/>
    <x v="0"/>
    <x v="1"/>
    <x v="1"/>
    <x v="0"/>
    <x v="1"/>
    <x v="1"/>
    <n v="58033"/>
    <n v="58033"/>
  </r>
  <r>
    <x v="3535"/>
    <x v="3026"/>
    <x v="1"/>
    <x v="0"/>
    <x v="0"/>
    <x v="0"/>
    <x v="13"/>
    <x v="12"/>
    <n v="74931"/>
    <n v="74931"/>
  </r>
  <r>
    <x v="3536"/>
    <x v="3027"/>
    <x v="1"/>
    <x v="1"/>
    <x v="1"/>
    <x v="0"/>
    <x v="1"/>
    <x v="1"/>
    <n v="73062"/>
    <n v="73062"/>
  </r>
  <r>
    <x v="3537"/>
    <x v="3028"/>
    <x v="0"/>
    <x v="0"/>
    <x v="0"/>
    <x v="0"/>
    <x v="13"/>
    <x v="12"/>
    <n v="59009"/>
    <n v="59009"/>
  </r>
  <r>
    <x v="3538"/>
    <x v="3029"/>
    <x v="0"/>
    <x v="0"/>
    <x v="0"/>
    <x v="0"/>
    <x v="13"/>
    <x v="12"/>
    <n v="73556"/>
    <n v="73556"/>
  </r>
  <r>
    <x v="3539"/>
    <x v="3030"/>
    <x v="0"/>
    <x v="1"/>
    <x v="1"/>
    <x v="0"/>
    <x v="13"/>
    <x v="12"/>
    <n v="70146"/>
    <n v="70146"/>
  </r>
  <r>
    <x v="3540"/>
    <x v="3031"/>
    <x v="1"/>
    <x v="3"/>
    <x v="2"/>
    <x v="0"/>
    <x v="1"/>
    <x v="1"/>
    <n v="5227"/>
    <n v="5227"/>
  </r>
  <r>
    <x v="3541"/>
    <x v="3032"/>
    <x v="1"/>
    <x v="0"/>
    <x v="0"/>
    <x v="0"/>
    <x v="1"/>
    <x v="1"/>
    <n v="36761"/>
    <n v="36761"/>
  </r>
  <r>
    <x v="3542"/>
    <x v="3033"/>
    <x v="0"/>
    <x v="1"/>
    <x v="1"/>
    <x v="0"/>
    <x v="1"/>
    <x v="1"/>
    <n v="83910"/>
    <n v="83910"/>
  </r>
  <r>
    <x v="3543"/>
    <x v="3034"/>
    <x v="0"/>
    <x v="1"/>
    <x v="1"/>
    <x v="0"/>
    <x v="1"/>
    <x v="1"/>
    <n v="9963"/>
    <n v="9963"/>
  </r>
  <r>
    <x v="3544"/>
    <x v="1519"/>
    <x v="0"/>
    <x v="1"/>
    <x v="1"/>
    <x v="0"/>
    <x v="1"/>
    <x v="1"/>
    <n v="33791"/>
    <n v="33791"/>
  </r>
  <r>
    <x v="3545"/>
    <x v="1519"/>
    <x v="0"/>
    <x v="0"/>
    <x v="0"/>
    <x v="0"/>
    <x v="1"/>
    <x v="1"/>
    <n v="37655"/>
    <n v="37655"/>
  </r>
  <r>
    <x v="3546"/>
    <x v="3035"/>
    <x v="0"/>
    <x v="3"/>
    <x v="2"/>
    <x v="0"/>
    <x v="1"/>
    <x v="1"/>
    <n v="42972"/>
    <n v="42972"/>
  </r>
  <r>
    <x v="3547"/>
    <x v="3036"/>
    <x v="1"/>
    <x v="0"/>
    <x v="0"/>
    <x v="0"/>
    <x v="1"/>
    <x v="1"/>
    <n v="62982"/>
    <n v="62982"/>
  </r>
  <r>
    <x v="3548"/>
    <x v="3037"/>
    <x v="0"/>
    <x v="0"/>
    <x v="0"/>
    <x v="0"/>
    <x v="1"/>
    <x v="1"/>
    <n v="99345"/>
    <n v="99345"/>
  </r>
  <r>
    <x v="3549"/>
    <x v="3038"/>
    <x v="0"/>
    <x v="1"/>
    <x v="1"/>
    <x v="0"/>
    <x v="4"/>
    <x v="3"/>
    <n v="57333"/>
    <n v="57333"/>
  </r>
  <r>
    <x v="3550"/>
    <x v="2569"/>
    <x v="1"/>
    <x v="0"/>
    <x v="0"/>
    <x v="0"/>
    <x v="4"/>
    <x v="3"/>
    <n v="14745"/>
    <n v="14745"/>
  </r>
  <r>
    <x v="3551"/>
    <x v="3039"/>
    <x v="0"/>
    <x v="1"/>
    <x v="1"/>
    <x v="0"/>
    <x v="4"/>
    <x v="3"/>
    <n v="81124"/>
    <n v="81124"/>
  </r>
  <r>
    <x v="3552"/>
    <x v="3040"/>
    <x v="1"/>
    <x v="0"/>
    <x v="0"/>
    <x v="0"/>
    <x v="4"/>
    <x v="3"/>
    <n v="63777"/>
    <n v="63777"/>
  </r>
  <r>
    <x v="3553"/>
    <x v="3041"/>
    <x v="0"/>
    <x v="0"/>
    <x v="0"/>
    <x v="0"/>
    <x v="4"/>
    <x v="3"/>
    <n v="36932"/>
    <n v="36932"/>
  </r>
  <r>
    <x v="3554"/>
    <x v="3042"/>
    <x v="0"/>
    <x v="1"/>
    <x v="1"/>
    <x v="0"/>
    <x v="4"/>
    <x v="3"/>
    <n v="81106"/>
    <n v="81106"/>
  </r>
  <r>
    <x v="3555"/>
    <x v="3043"/>
    <x v="0"/>
    <x v="1"/>
    <x v="1"/>
    <x v="0"/>
    <x v="4"/>
    <x v="3"/>
    <n v="55056"/>
    <n v="55056"/>
  </r>
  <r>
    <x v="3556"/>
    <x v="3044"/>
    <x v="0"/>
    <x v="0"/>
    <x v="0"/>
    <x v="0"/>
    <x v="4"/>
    <x v="3"/>
    <n v="47856"/>
    <n v="47856"/>
  </r>
  <r>
    <x v="3557"/>
    <x v="3045"/>
    <x v="0"/>
    <x v="0"/>
    <x v="0"/>
    <x v="0"/>
    <x v="4"/>
    <x v="3"/>
    <n v="94052"/>
    <n v="94052"/>
  </r>
  <r>
    <x v="3558"/>
    <x v="3046"/>
    <x v="0"/>
    <x v="1"/>
    <x v="1"/>
    <x v="0"/>
    <x v="4"/>
    <x v="3"/>
    <n v="5534"/>
    <n v="5534"/>
  </r>
  <r>
    <x v="3559"/>
    <x v="3047"/>
    <x v="1"/>
    <x v="3"/>
    <x v="2"/>
    <x v="0"/>
    <x v="4"/>
    <x v="3"/>
    <n v="14617"/>
    <n v="14617"/>
  </r>
  <r>
    <x v="3560"/>
    <x v="1487"/>
    <x v="0"/>
    <x v="0"/>
    <x v="0"/>
    <x v="1"/>
    <x v="1"/>
    <x v="1"/>
    <n v="99343"/>
    <n v="99343"/>
  </r>
  <r>
    <x v="3561"/>
    <x v="2638"/>
    <x v="1"/>
    <x v="0"/>
    <x v="0"/>
    <x v="1"/>
    <x v="1"/>
    <x v="1"/>
    <n v="69100"/>
    <n v="69100"/>
  </r>
  <r>
    <x v="3562"/>
    <x v="3048"/>
    <x v="0"/>
    <x v="0"/>
    <x v="0"/>
    <x v="2"/>
    <x v="13"/>
    <x v="12"/>
    <n v="96405"/>
    <n v="96405"/>
  </r>
  <r>
    <x v="3563"/>
    <x v="3049"/>
    <x v="1"/>
    <x v="0"/>
    <x v="0"/>
    <x v="2"/>
    <x v="13"/>
    <x v="12"/>
    <n v="45721"/>
    <n v="45721"/>
  </r>
  <r>
    <x v="3564"/>
    <x v="3050"/>
    <x v="0"/>
    <x v="1"/>
    <x v="1"/>
    <x v="2"/>
    <x v="1"/>
    <x v="1"/>
    <n v="79271"/>
    <n v="79271"/>
  </r>
  <r>
    <x v="3565"/>
    <x v="3051"/>
    <x v="0"/>
    <x v="0"/>
    <x v="0"/>
    <x v="2"/>
    <x v="1"/>
    <x v="1"/>
    <n v="61301"/>
    <n v="61301"/>
  </r>
  <r>
    <x v="3566"/>
    <x v="3052"/>
    <x v="1"/>
    <x v="1"/>
    <x v="1"/>
    <x v="2"/>
    <x v="1"/>
    <x v="1"/>
    <n v="21961"/>
    <n v="21961"/>
  </r>
  <r>
    <x v="3567"/>
    <x v="3053"/>
    <x v="0"/>
    <x v="0"/>
    <x v="0"/>
    <x v="2"/>
    <x v="13"/>
    <x v="12"/>
    <n v="7745"/>
    <n v="7745"/>
  </r>
  <r>
    <x v="3568"/>
    <x v="3054"/>
    <x v="0"/>
    <x v="1"/>
    <x v="1"/>
    <x v="2"/>
    <x v="13"/>
    <x v="12"/>
    <n v="87802"/>
    <n v="87802"/>
  </r>
  <r>
    <x v="3569"/>
    <x v="3055"/>
    <x v="0"/>
    <x v="1"/>
    <x v="1"/>
    <x v="2"/>
    <x v="13"/>
    <x v="12"/>
    <n v="45966"/>
    <n v="45966"/>
  </r>
  <r>
    <x v="3570"/>
    <x v="3056"/>
    <x v="0"/>
    <x v="0"/>
    <x v="0"/>
    <x v="2"/>
    <x v="13"/>
    <x v="12"/>
    <n v="10712"/>
    <n v="10712"/>
  </r>
  <r>
    <x v="3571"/>
    <x v="3057"/>
    <x v="1"/>
    <x v="0"/>
    <x v="0"/>
    <x v="2"/>
    <x v="13"/>
    <x v="12"/>
    <n v="15227"/>
    <n v="15227"/>
  </r>
  <r>
    <x v="3572"/>
    <x v="3058"/>
    <x v="0"/>
    <x v="1"/>
    <x v="1"/>
    <x v="1"/>
    <x v="6"/>
    <x v="5"/>
    <n v="77540"/>
    <n v="77540"/>
  </r>
  <r>
    <x v="3573"/>
    <x v="3059"/>
    <x v="1"/>
    <x v="0"/>
    <x v="0"/>
    <x v="1"/>
    <x v="6"/>
    <x v="5"/>
    <n v="52833"/>
    <n v="52833"/>
  </r>
  <r>
    <x v="3574"/>
    <x v="1336"/>
    <x v="0"/>
    <x v="0"/>
    <x v="0"/>
    <x v="0"/>
    <x v="9"/>
    <x v="8"/>
    <n v="79712"/>
    <n v="79712"/>
  </r>
  <r>
    <x v="3575"/>
    <x v="3060"/>
    <x v="1"/>
    <x v="0"/>
    <x v="0"/>
    <x v="1"/>
    <x v="9"/>
    <x v="8"/>
    <n v="5553"/>
    <n v="5553"/>
  </r>
  <r>
    <x v="3576"/>
    <x v="3061"/>
    <x v="0"/>
    <x v="0"/>
    <x v="0"/>
    <x v="1"/>
    <x v="9"/>
    <x v="8"/>
    <n v="28257"/>
    <n v="28257"/>
  </r>
  <r>
    <x v="3577"/>
    <x v="3061"/>
    <x v="0"/>
    <x v="1"/>
    <x v="1"/>
    <x v="1"/>
    <x v="9"/>
    <x v="8"/>
    <n v="78187"/>
    <n v="78187"/>
  </r>
  <r>
    <x v="3578"/>
    <x v="3062"/>
    <x v="1"/>
    <x v="1"/>
    <x v="1"/>
    <x v="1"/>
    <x v="9"/>
    <x v="8"/>
    <n v="57304"/>
    <n v="57304"/>
  </r>
  <r>
    <x v="3579"/>
    <x v="3062"/>
    <x v="0"/>
    <x v="0"/>
    <x v="0"/>
    <x v="1"/>
    <x v="9"/>
    <x v="8"/>
    <n v="97560"/>
    <n v="97560"/>
  </r>
  <r>
    <x v="3580"/>
    <x v="3062"/>
    <x v="0"/>
    <x v="0"/>
    <x v="0"/>
    <x v="1"/>
    <x v="9"/>
    <x v="8"/>
    <n v="25403"/>
    <n v="25403"/>
  </r>
  <r>
    <x v="3581"/>
    <x v="3063"/>
    <x v="1"/>
    <x v="1"/>
    <x v="1"/>
    <x v="1"/>
    <x v="9"/>
    <x v="8"/>
    <n v="34974"/>
    <n v="34974"/>
  </r>
  <r>
    <x v="3582"/>
    <x v="3063"/>
    <x v="1"/>
    <x v="0"/>
    <x v="0"/>
    <x v="1"/>
    <x v="9"/>
    <x v="8"/>
    <n v="85237"/>
    <n v="85237"/>
  </r>
  <r>
    <x v="3583"/>
    <x v="3064"/>
    <x v="0"/>
    <x v="0"/>
    <x v="0"/>
    <x v="1"/>
    <x v="9"/>
    <x v="8"/>
    <n v="79985"/>
    <n v="79985"/>
  </r>
  <r>
    <x v="3584"/>
    <x v="1996"/>
    <x v="1"/>
    <x v="0"/>
    <x v="0"/>
    <x v="1"/>
    <x v="9"/>
    <x v="8"/>
    <n v="67822"/>
    <n v="67822"/>
  </r>
  <r>
    <x v="3585"/>
    <x v="3065"/>
    <x v="1"/>
    <x v="0"/>
    <x v="0"/>
    <x v="1"/>
    <x v="9"/>
    <x v="8"/>
    <n v="78911"/>
    <n v="78911"/>
  </r>
  <r>
    <x v="3586"/>
    <x v="3065"/>
    <x v="0"/>
    <x v="1"/>
    <x v="1"/>
    <x v="1"/>
    <x v="9"/>
    <x v="8"/>
    <n v="91185"/>
    <n v="91185"/>
  </r>
  <r>
    <x v="3587"/>
    <x v="3066"/>
    <x v="1"/>
    <x v="0"/>
    <x v="0"/>
    <x v="1"/>
    <x v="13"/>
    <x v="12"/>
    <n v="47837"/>
    <n v="47837"/>
  </r>
  <r>
    <x v="3588"/>
    <x v="3067"/>
    <x v="0"/>
    <x v="0"/>
    <x v="0"/>
    <x v="1"/>
    <x v="13"/>
    <x v="12"/>
    <n v="75116"/>
    <n v="75116"/>
  </r>
  <r>
    <x v="3589"/>
    <x v="2361"/>
    <x v="1"/>
    <x v="1"/>
    <x v="1"/>
    <x v="0"/>
    <x v="7"/>
    <x v="6"/>
    <n v="7763"/>
    <n v="7763"/>
  </r>
  <r>
    <x v="3590"/>
    <x v="1607"/>
    <x v="1"/>
    <x v="0"/>
    <x v="0"/>
    <x v="0"/>
    <x v="1"/>
    <x v="1"/>
    <n v="14251"/>
    <n v="14251"/>
  </r>
  <r>
    <x v="3591"/>
    <x v="3068"/>
    <x v="0"/>
    <x v="1"/>
    <x v="1"/>
    <x v="0"/>
    <x v="1"/>
    <x v="1"/>
    <n v="18555"/>
    <n v="18555"/>
  </r>
  <r>
    <x v="3592"/>
    <x v="3068"/>
    <x v="0"/>
    <x v="0"/>
    <x v="0"/>
    <x v="0"/>
    <x v="1"/>
    <x v="1"/>
    <n v="92097"/>
    <n v="92097"/>
  </r>
  <r>
    <x v="3593"/>
    <x v="3069"/>
    <x v="0"/>
    <x v="0"/>
    <x v="0"/>
    <x v="1"/>
    <x v="13"/>
    <x v="12"/>
    <n v="19035"/>
    <n v="19035"/>
  </r>
  <r>
    <x v="3594"/>
    <x v="3070"/>
    <x v="1"/>
    <x v="1"/>
    <x v="1"/>
    <x v="1"/>
    <x v="13"/>
    <x v="12"/>
    <n v="38306"/>
    <n v="38306"/>
  </r>
  <r>
    <x v="3595"/>
    <x v="1210"/>
    <x v="0"/>
    <x v="0"/>
    <x v="0"/>
    <x v="0"/>
    <x v="1"/>
    <x v="1"/>
    <n v="71065"/>
    <n v="71065"/>
  </r>
  <r>
    <x v="3596"/>
    <x v="3071"/>
    <x v="0"/>
    <x v="0"/>
    <x v="0"/>
    <x v="6"/>
    <x v="13"/>
    <x v="12"/>
    <n v="83315"/>
    <n v="83315"/>
  </r>
  <r>
    <x v="3597"/>
    <x v="3072"/>
    <x v="0"/>
    <x v="3"/>
    <x v="2"/>
    <x v="6"/>
    <x v="13"/>
    <x v="12"/>
    <n v="52826"/>
    <n v="52826"/>
  </r>
  <r>
    <x v="3598"/>
    <x v="1485"/>
    <x v="0"/>
    <x v="3"/>
    <x v="2"/>
    <x v="0"/>
    <x v="4"/>
    <x v="3"/>
    <n v="77478"/>
    <n v="77478"/>
  </r>
  <r>
    <x v="3599"/>
    <x v="3073"/>
    <x v="0"/>
    <x v="1"/>
    <x v="1"/>
    <x v="0"/>
    <x v="4"/>
    <x v="3"/>
    <n v="98662"/>
    <n v="98662"/>
  </r>
  <r>
    <x v="3600"/>
    <x v="3074"/>
    <x v="0"/>
    <x v="0"/>
    <x v="0"/>
    <x v="0"/>
    <x v="4"/>
    <x v="3"/>
    <n v="69017"/>
    <n v="69017"/>
  </r>
  <r>
    <x v="3601"/>
    <x v="3075"/>
    <x v="0"/>
    <x v="1"/>
    <x v="1"/>
    <x v="0"/>
    <x v="4"/>
    <x v="3"/>
    <n v="31542"/>
    <n v="31542"/>
  </r>
  <r>
    <x v="3602"/>
    <x v="3075"/>
    <x v="1"/>
    <x v="0"/>
    <x v="0"/>
    <x v="0"/>
    <x v="4"/>
    <x v="3"/>
    <n v="61401"/>
    <n v="61401"/>
  </r>
  <r>
    <x v="3603"/>
    <x v="2669"/>
    <x v="1"/>
    <x v="0"/>
    <x v="0"/>
    <x v="1"/>
    <x v="1"/>
    <x v="1"/>
    <n v="75544"/>
    <n v="75544"/>
  </r>
  <r>
    <x v="3604"/>
    <x v="3076"/>
    <x v="1"/>
    <x v="0"/>
    <x v="0"/>
    <x v="1"/>
    <x v="1"/>
    <x v="1"/>
    <n v="11142"/>
    <n v="11142"/>
  </r>
  <r>
    <x v="3605"/>
    <x v="1530"/>
    <x v="0"/>
    <x v="0"/>
    <x v="0"/>
    <x v="1"/>
    <x v="1"/>
    <x v="1"/>
    <n v="15887"/>
    <n v="15887"/>
  </r>
  <r>
    <x v="3606"/>
    <x v="1530"/>
    <x v="0"/>
    <x v="1"/>
    <x v="1"/>
    <x v="1"/>
    <x v="1"/>
    <x v="1"/>
    <n v="93106"/>
    <n v="93106"/>
  </r>
  <r>
    <x v="3607"/>
    <x v="3077"/>
    <x v="0"/>
    <x v="0"/>
    <x v="0"/>
    <x v="1"/>
    <x v="1"/>
    <x v="1"/>
    <n v="3251"/>
    <n v="3251"/>
  </r>
  <r>
    <x v="3608"/>
    <x v="3078"/>
    <x v="1"/>
    <x v="1"/>
    <x v="1"/>
    <x v="1"/>
    <x v="1"/>
    <x v="1"/>
    <n v="51865"/>
    <n v="51865"/>
  </r>
  <r>
    <x v="3609"/>
    <x v="3079"/>
    <x v="0"/>
    <x v="0"/>
    <x v="0"/>
    <x v="1"/>
    <x v="1"/>
    <x v="1"/>
    <n v="95833"/>
    <n v="95833"/>
  </r>
  <r>
    <x v="3610"/>
    <x v="3080"/>
    <x v="1"/>
    <x v="1"/>
    <x v="1"/>
    <x v="1"/>
    <x v="1"/>
    <x v="1"/>
    <n v="28413"/>
    <n v="28413"/>
  </r>
  <r>
    <x v="3611"/>
    <x v="3081"/>
    <x v="1"/>
    <x v="1"/>
    <x v="1"/>
    <x v="1"/>
    <x v="1"/>
    <x v="1"/>
    <n v="73512"/>
    <n v="73512"/>
  </r>
  <r>
    <x v="3612"/>
    <x v="3082"/>
    <x v="1"/>
    <x v="1"/>
    <x v="1"/>
    <x v="1"/>
    <x v="1"/>
    <x v="1"/>
    <n v="52875"/>
    <n v="52875"/>
  </r>
  <r>
    <x v="3613"/>
    <x v="3083"/>
    <x v="1"/>
    <x v="0"/>
    <x v="0"/>
    <x v="1"/>
    <x v="1"/>
    <x v="1"/>
    <n v="78962"/>
    <n v="78962"/>
  </r>
  <r>
    <x v="3614"/>
    <x v="3084"/>
    <x v="0"/>
    <x v="0"/>
    <x v="0"/>
    <x v="1"/>
    <x v="1"/>
    <x v="1"/>
    <n v="27465"/>
    <n v="27465"/>
  </r>
  <r>
    <x v="3615"/>
    <x v="3085"/>
    <x v="0"/>
    <x v="0"/>
    <x v="0"/>
    <x v="1"/>
    <x v="1"/>
    <x v="1"/>
    <n v="40744"/>
    <n v="40744"/>
  </r>
  <r>
    <x v="3616"/>
    <x v="3086"/>
    <x v="1"/>
    <x v="0"/>
    <x v="0"/>
    <x v="1"/>
    <x v="1"/>
    <x v="1"/>
    <n v="58001"/>
    <n v="58001"/>
  </r>
  <r>
    <x v="3617"/>
    <x v="3087"/>
    <x v="0"/>
    <x v="1"/>
    <x v="1"/>
    <x v="1"/>
    <x v="1"/>
    <x v="1"/>
    <n v="52191"/>
    <n v="52191"/>
  </r>
  <r>
    <x v="3618"/>
    <x v="3088"/>
    <x v="1"/>
    <x v="0"/>
    <x v="0"/>
    <x v="1"/>
    <x v="1"/>
    <x v="1"/>
    <n v="15641"/>
    <n v="15641"/>
  </r>
  <r>
    <x v="3619"/>
    <x v="3089"/>
    <x v="1"/>
    <x v="0"/>
    <x v="0"/>
    <x v="1"/>
    <x v="1"/>
    <x v="1"/>
    <n v="28415"/>
    <n v="28415"/>
  </r>
  <r>
    <x v="3620"/>
    <x v="3090"/>
    <x v="0"/>
    <x v="0"/>
    <x v="0"/>
    <x v="1"/>
    <x v="1"/>
    <x v="1"/>
    <n v="2654"/>
    <n v="2654"/>
  </r>
  <r>
    <x v="3621"/>
    <x v="3091"/>
    <x v="1"/>
    <x v="0"/>
    <x v="0"/>
    <x v="2"/>
    <x v="9"/>
    <x v="8"/>
    <n v="17318"/>
    <n v="17318"/>
  </r>
  <r>
    <x v="3622"/>
    <x v="3092"/>
    <x v="1"/>
    <x v="1"/>
    <x v="1"/>
    <x v="2"/>
    <x v="9"/>
    <x v="8"/>
    <n v="11600"/>
    <n v="11600"/>
  </r>
  <r>
    <x v="3623"/>
    <x v="3093"/>
    <x v="0"/>
    <x v="1"/>
    <x v="1"/>
    <x v="2"/>
    <x v="9"/>
    <x v="8"/>
    <n v="43241"/>
    <n v="43241"/>
  </r>
  <r>
    <x v="3624"/>
    <x v="3094"/>
    <x v="1"/>
    <x v="1"/>
    <x v="1"/>
    <x v="2"/>
    <x v="9"/>
    <x v="8"/>
    <n v="62097"/>
    <n v="62097"/>
  </r>
  <r>
    <x v="3625"/>
    <x v="2298"/>
    <x v="0"/>
    <x v="0"/>
    <x v="0"/>
    <x v="1"/>
    <x v="4"/>
    <x v="3"/>
    <n v="91273"/>
    <n v="91273"/>
  </r>
  <r>
    <x v="3626"/>
    <x v="3095"/>
    <x v="1"/>
    <x v="3"/>
    <x v="2"/>
    <x v="1"/>
    <x v="4"/>
    <x v="3"/>
    <n v="63585"/>
    <n v="63585"/>
  </r>
  <r>
    <x v="3627"/>
    <x v="3096"/>
    <x v="0"/>
    <x v="0"/>
    <x v="0"/>
    <x v="1"/>
    <x v="4"/>
    <x v="3"/>
    <n v="29896"/>
    <n v="29896"/>
  </r>
  <r>
    <x v="3628"/>
    <x v="3096"/>
    <x v="0"/>
    <x v="0"/>
    <x v="0"/>
    <x v="1"/>
    <x v="4"/>
    <x v="3"/>
    <n v="67135"/>
    <n v="67135"/>
  </r>
  <r>
    <x v="3629"/>
    <x v="3097"/>
    <x v="0"/>
    <x v="1"/>
    <x v="1"/>
    <x v="1"/>
    <x v="4"/>
    <x v="3"/>
    <n v="24723"/>
    <n v="24723"/>
  </r>
  <r>
    <x v="3630"/>
    <x v="3098"/>
    <x v="1"/>
    <x v="0"/>
    <x v="0"/>
    <x v="1"/>
    <x v="4"/>
    <x v="3"/>
    <n v="47646"/>
    <n v="47646"/>
  </r>
  <r>
    <x v="3631"/>
    <x v="3099"/>
    <x v="0"/>
    <x v="0"/>
    <x v="0"/>
    <x v="0"/>
    <x v="0"/>
    <x v="0"/>
    <n v="38704"/>
    <n v="38704"/>
  </r>
  <r>
    <x v="3632"/>
    <x v="2514"/>
    <x v="1"/>
    <x v="0"/>
    <x v="0"/>
    <x v="0"/>
    <x v="1"/>
    <x v="1"/>
    <n v="37788"/>
    <n v="37788"/>
  </r>
  <r>
    <x v="3633"/>
    <x v="3100"/>
    <x v="1"/>
    <x v="1"/>
    <x v="1"/>
    <x v="0"/>
    <x v="1"/>
    <x v="1"/>
    <n v="82292"/>
    <n v="82292"/>
  </r>
  <r>
    <x v="3634"/>
    <x v="3101"/>
    <x v="1"/>
    <x v="0"/>
    <x v="0"/>
    <x v="1"/>
    <x v="9"/>
    <x v="8"/>
    <n v="80073"/>
    <n v="80073"/>
  </r>
  <r>
    <x v="3635"/>
    <x v="3102"/>
    <x v="1"/>
    <x v="3"/>
    <x v="2"/>
    <x v="0"/>
    <x v="13"/>
    <x v="12"/>
    <n v="36377"/>
    <n v="36377"/>
  </r>
  <r>
    <x v="3636"/>
    <x v="3103"/>
    <x v="1"/>
    <x v="1"/>
    <x v="1"/>
    <x v="0"/>
    <x v="0"/>
    <x v="0"/>
    <n v="63523"/>
    <n v="63523"/>
  </r>
  <r>
    <x v="3637"/>
    <x v="3104"/>
    <x v="1"/>
    <x v="1"/>
    <x v="1"/>
    <x v="0"/>
    <x v="0"/>
    <x v="0"/>
    <n v="81792"/>
    <n v="81792"/>
  </r>
  <r>
    <x v="3638"/>
    <x v="3105"/>
    <x v="0"/>
    <x v="0"/>
    <x v="0"/>
    <x v="0"/>
    <x v="0"/>
    <x v="0"/>
    <n v="62673"/>
    <n v="62673"/>
  </r>
  <r>
    <x v="3639"/>
    <x v="3106"/>
    <x v="0"/>
    <x v="0"/>
    <x v="0"/>
    <x v="0"/>
    <x v="0"/>
    <x v="0"/>
    <n v="49159"/>
    <n v="49159"/>
  </r>
  <r>
    <x v="3640"/>
    <x v="3107"/>
    <x v="0"/>
    <x v="0"/>
    <x v="0"/>
    <x v="0"/>
    <x v="0"/>
    <x v="0"/>
    <n v="98583"/>
    <n v="98583"/>
  </r>
  <r>
    <x v="3641"/>
    <x v="3107"/>
    <x v="1"/>
    <x v="0"/>
    <x v="0"/>
    <x v="0"/>
    <x v="0"/>
    <x v="0"/>
    <n v="16398"/>
    <n v="16398"/>
  </r>
  <r>
    <x v="3642"/>
    <x v="3108"/>
    <x v="0"/>
    <x v="0"/>
    <x v="0"/>
    <x v="0"/>
    <x v="0"/>
    <x v="0"/>
    <n v="39972"/>
    <n v="39972"/>
  </r>
  <r>
    <x v="3643"/>
    <x v="3109"/>
    <x v="0"/>
    <x v="0"/>
    <x v="0"/>
    <x v="0"/>
    <x v="0"/>
    <x v="0"/>
    <n v="36097"/>
    <n v="36097"/>
  </r>
  <r>
    <x v="3644"/>
    <x v="3110"/>
    <x v="0"/>
    <x v="1"/>
    <x v="1"/>
    <x v="0"/>
    <x v="0"/>
    <x v="0"/>
    <n v="85690"/>
    <n v="85690"/>
  </r>
  <r>
    <x v="3645"/>
    <x v="3111"/>
    <x v="0"/>
    <x v="0"/>
    <x v="0"/>
    <x v="0"/>
    <x v="0"/>
    <x v="0"/>
    <n v="31165"/>
    <n v="31165"/>
  </r>
  <r>
    <x v="3646"/>
    <x v="3112"/>
    <x v="1"/>
    <x v="1"/>
    <x v="1"/>
    <x v="0"/>
    <x v="8"/>
    <x v="7"/>
    <n v="28224"/>
    <n v="28224"/>
  </r>
  <r>
    <x v="3647"/>
    <x v="3113"/>
    <x v="0"/>
    <x v="0"/>
    <x v="0"/>
    <x v="0"/>
    <x v="8"/>
    <x v="7"/>
    <n v="13036"/>
    <n v="13036"/>
  </r>
  <r>
    <x v="3648"/>
    <x v="3114"/>
    <x v="1"/>
    <x v="0"/>
    <x v="0"/>
    <x v="0"/>
    <x v="8"/>
    <x v="7"/>
    <n v="71044"/>
    <n v="71044"/>
  </r>
  <r>
    <x v="3649"/>
    <x v="3115"/>
    <x v="0"/>
    <x v="1"/>
    <x v="1"/>
    <x v="0"/>
    <x v="8"/>
    <x v="7"/>
    <n v="52526"/>
    <n v="52526"/>
  </r>
  <r>
    <x v="3650"/>
    <x v="3114"/>
    <x v="1"/>
    <x v="1"/>
    <x v="1"/>
    <x v="0"/>
    <x v="8"/>
    <x v="7"/>
    <n v="90091"/>
    <n v="90091"/>
  </r>
  <r>
    <x v="3651"/>
    <x v="3116"/>
    <x v="1"/>
    <x v="1"/>
    <x v="1"/>
    <x v="0"/>
    <x v="8"/>
    <x v="7"/>
    <n v="45885"/>
    <n v="45885"/>
  </r>
  <r>
    <x v="3652"/>
    <x v="3117"/>
    <x v="1"/>
    <x v="1"/>
    <x v="1"/>
    <x v="0"/>
    <x v="8"/>
    <x v="7"/>
    <n v="77873"/>
    <n v="77873"/>
  </r>
  <r>
    <x v="3653"/>
    <x v="3117"/>
    <x v="0"/>
    <x v="1"/>
    <x v="1"/>
    <x v="0"/>
    <x v="8"/>
    <x v="7"/>
    <n v="86491"/>
    <n v="86491"/>
  </r>
  <r>
    <x v="3654"/>
    <x v="3118"/>
    <x v="0"/>
    <x v="0"/>
    <x v="0"/>
    <x v="0"/>
    <x v="8"/>
    <x v="7"/>
    <n v="81439"/>
    <n v="81439"/>
  </r>
  <r>
    <x v="3655"/>
    <x v="3119"/>
    <x v="1"/>
    <x v="0"/>
    <x v="0"/>
    <x v="0"/>
    <x v="8"/>
    <x v="7"/>
    <n v="28168"/>
    <n v="28168"/>
  </r>
  <r>
    <x v="3656"/>
    <x v="1282"/>
    <x v="1"/>
    <x v="1"/>
    <x v="1"/>
    <x v="0"/>
    <x v="4"/>
    <x v="3"/>
    <n v="51580"/>
    <n v="51580"/>
  </r>
  <r>
    <x v="3657"/>
    <x v="3120"/>
    <x v="1"/>
    <x v="0"/>
    <x v="0"/>
    <x v="1"/>
    <x v="7"/>
    <x v="6"/>
    <n v="63577"/>
    <n v="63577"/>
  </r>
  <r>
    <x v="1795"/>
    <x v="1476"/>
    <x v="0"/>
    <x v="0"/>
    <x v="0"/>
    <x v="1"/>
    <x v="7"/>
    <x v="6"/>
    <n v="84470"/>
    <n v="84470"/>
  </r>
  <r>
    <x v="3658"/>
    <x v="3121"/>
    <x v="0"/>
    <x v="1"/>
    <x v="1"/>
    <x v="1"/>
    <x v="0"/>
    <x v="0"/>
    <n v="46708"/>
    <n v="46708"/>
  </r>
  <r>
    <x v="3659"/>
    <x v="3122"/>
    <x v="1"/>
    <x v="0"/>
    <x v="0"/>
    <x v="1"/>
    <x v="0"/>
    <x v="0"/>
    <n v="57238"/>
    <n v="57238"/>
  </r>
  <r>
    <x v="3660"/>
    <x v="3123"/>
    <x v="1"/>
    <x v="0"/>
    <x v="0"/>
    <x v="0"/>
    <x v="1"/>
    <x v="1"/>
    <n v="11906"/>
    <n v="11906"/>
  </r>
  <r>
    <x v="3661"/>
    <x v="1618"/>
    <x v="0"/>
    <x v="1"/>
    <x v="1"/>
    <x v="0"/>
    <x v="1"/>
    <x v="1"/>
    <n v="38848"/>
    <n v="38848"/>
  </r>
  <r>
    <x v="3662"/>
    <x v="3124"/>
    <x v="1"/>
    <x v="1"/>
    <x v="1"/>
    <x v="0"/>
    <x v="1"/>
    <x v="1"/>
    <n v="63329"/>
    <n v="63329"/>
  </r>
  <r>
    <x v="3663"/>
    <x v="3125"/>
    <x v="0"/>
    <x v="0"/>
    <x v="0"/>
    <x v="0"/>
    <x v="1"/>
    <x v="1"/>
    <n v="1686"/>
    <n v="1686"/>
  </r>
  <r>
    <x v="3664"/>
    <x v="3126"/>
    <x v="1"/>
    <x v="1"/>
    <x v="1"/>
    <x v="0"/>
    <x v="1"/>
    <x v="1"/>
    <n v="27000"/>
    <n v="27000"/>
  </r>
  <r>
    <x v="3665"/>
    <x v="3127"/>
    <x v="1"/>
    <x v="3"/>
    <x v="2"/>
    <x v="0"/>
    <x v="1"/>
    <x v="1"/>
    <n v="90172"/>
    <n v="90172"/>
  </r>
  <r>
    <x v="3666"/>
    <x v="3128"/>
    <x v="1"/>
    <x v="0"/>
    <x v="0"/>
    <x v="0"/>
    <x v="1"/>
    <x v="1"/>
    <n v="94846"/>
    <n v="94846"/>
  </r>
  <r>
    <x v="3667"/>
    <x v="3129"/>
    <x v="1"/>
    <x v="1"/>
    <x v="1"/>
    <x v="0"/>
    <x v="1"/>
    <x v="1"/>
    <n v="87873"/>
    <n v="87873"/>
  </r>
  <r>
    <x v="3668"/>
    <x v="3129"/>
    <x v="0"/>
    <x v="0"/>
    <x v="0"/>
    <x v="0"/>
    <x v="1"/>
    <x v="1"/>
    <n v="68890"/>
    <n v="68890"/>
  </r>
  <r>
    <x v="3669"/>
    <x v="3130"/>
    <x v="0"/>
    <x v="1"/>
    <x v="1"/>
    <x v="0"/>
    <x v="1"/>
    <x v="1"/>
    <n v="51993"/>
    <n v="51993"/>
  </r>
  <r>
    <x v="3670"/>
    <x v="3131"/>
    <x v="0"/>
    <x v="1"/>
    <x v="1"/>
    <x v="0"/>
    <x v="1"/>
    <x v="1"/>
    <n v="89458"/>
    <n v="89458"/>
  </r>
  <r>
    <x v="3671"/>
    <x v="3132"/>
    <x v="0"/>
    <x v="1"/>
    <x v="1"/>
    <x v="0"/>
    <x v="1"/>
    <x v="1"/>
    <n v="44529"/>
    <n v="44529"/>
  </r>
  <r>
    <x v="3672"/>
    <x v="2038"/>
    <x v="1"/>
    <x v="1"/>
    <x v="1"/>
    <x v="0"/>
    <x v="13"/>
    <x v="12"/>
    <n v="65419"/>
    <n v="65419"/>
  </r>
  <r>
    <x v="3673"/>
    <x v="1607"/>
    <x v="0"/>
    <x v="0"/>
    <x v="0"/>
    <x v="1"/>
    <x v="13"/>
    <x v="12"/>
    <n v="80916"/>
    <n v="80916"/>
  </r>
  <r>
    <x v="3674"/>
    <x v="3133"/>
    <x v="1"/>
    <x v="0"/>
    <x v="0"/>
    <x v="1"/>
    <x v="13"/>
    <x v="12"/>
    <n v="69933"/>
    <n v="69933"/>
  </r>
  <r>
    <x v="3675"/>
    <x v="3134"/>
    <x v="1"/>
    <x v="3"/>
    <x v="2"/>
    <x v="1"/>
    <x v="13"/>
    <x v="12"/>
    <n v="80857"/>
    <n v="80857"/>
  </r>
  <r>
    <x v="3676"/>
    <x v="3135"/>
    <x v="0"/>
    <x v="0"/>
    <x v="0"/>
    <x v="4"/>
    <x v="9"/>
    <x v="8"/>
    <n v="59043"/>
    <n v="59043"/>
  </r>
  <r>
    <x v="3677"/>
    <x v="3136"/>
    <x v="0"/>
    <x v="0"/>
    <x v="0"/>
    <x v="1"/>
    <x v="9"/>
    <x v="8"/>
    <n v="66430"/>
    <n v="66430"/>
  </r>
  <r>
    <x v="3678"/>
    <x v="3137"/>
    <x v="0"/>
    <x v="1"/>
    <x v="1"/>
    <x v="1"/>
    <x v="4"/>
    <x v="3"/>
    <n v="59012"/>
    <n v="59012"/>
  </r>
  <r>
    <x v="3679"/>
    <x v="3137"/>
    <x v="0"/>
    <x v="0"/>
    <x v="0"/>
    <x v="1"/>
    <x v="4"/>
    <x v="3"/>
    <n v="5107"/>
    <n v="5107"/>
  </r>
  <r>
    <x v="3680"/>
    <x v="3138"/>
    <x v="1"/>
    <x v="1"/>
    <x v="1"/>
    <x v="1"/>
    <x v="4"/>
    <x v="3"/>
    <n v="99408"/>
    <n v="99408"/>
  </r>
  <r>
    <x v="3681"/>
    <x v="3137"/>
    <x v="0"/>
    <x v="3"/>
    <x v="2"/>
    <x v="1"/>
    <x v="4"/>
    <x v="3"/>
    <n v="87327"/>
    <n v="87327"/>
  </r>
  <r>
    <x v="3682"/>
    <x v="3035"/>
    <x v="0"/>
    <x v="0"/>
    <x v="0"/>
    <x v="1"/>
    <x v="4"/>
    <x v="3"/>
    <n v="68344"/>
    <n v="68344"/>
  </r>
  <r>
    <x v="3683"/>
    <x v="1432"/>
    <x v="1"/>
    <x v="0"/>
    <x v="0"/>
    <x v="1"/>
    <x v="4"/>
    <x v="3"/>
    <n v="7149"/>
    <n v="7149"/>
  </r>
  <r>
    <x v="3684"/>
    <x v="1710"/>
    <x v="0"/>
    <x v="1"/>
    <x v="1"/>
    <x v="0"/>
    <x v="4"/>
    <x v="3"/>
    <n v="79265"/>
    <n v="79265"/>
  </r>
  <r>
    <x v="3685"/>
    <x v="3139"/>
    <x v="0"/>
    <x v="0"/>
    <x v="0"/>
    <x v="0"/>
    <x v="7"/>
    <x v="6"/>
    <n v="98599"/>
    <n v="98599"/>
  </r>
  <r>
    <x v="3686"/>
    <x v="3140"/>
    <x v="0"/>
    <x v="0"/>
    <x v="0"/>
    <x v="2"/>
    <x v="8"/>
    <x v="7"/>
    <n v="5776"/>
    <n v="5776"/>
  </r>
  <r>
    <x v="3687"/>
    <x v="3141"/>
    <x v="0"/>
    <x v="0"/>
    <x v="0"/>
    <x v="2"/>
    <x v="13"/>
    <x v="12"/>
    <n v="17920"/>
    <n v="17920"/>
  </r>
  <r>
    <x v="3688"/>
    <x v="3142"/>
    <x v="0"/>
    <x v="0"/>
    <x v="0"/>
    <x v="2"/>
    <x v="13"/>
    <x v="12"/>
    <n v="26390"/>
    <n v="26390"/>
  </r>
  <r>
    <x v="3689"/>
    <x v="3143"/>
    <x v="0"/>
    <x v="0"/>
    <x v="0"/>
    <x v="2"/>
    <x v="13"/>
    <x v="12"/>
    <n v="41454"/>
    <n v="41454"/>
  </r>
  <r>
    <x v="3690"/>
    <x v="1197"/>
    <x v="0"/>
    <x v="0"/>
    <x v="0"/>
    <x v="0"/>
    <x v="9"/>
    <x v="8"/>
    <n v="57695"/>
    <n v="57695"/>
  </r>
  <r>
    <x v="3691"/>
    <x v="3144"/>
    <x v="1"/>
    <x v="0"/>
    <x v="0"/>
    <x v="0"/>
    <x v="9"/>
    <x v="8"/>
    <n v="52882"/>
    <n v="52882"/>
  </r>
  <r>
    <x v="3692"/>
    <x v="3144"/>
    <x v="0"/>
    <x v="0"/>
    <x v="0"/>
    <x v="0"/>
    <x v="9"/>
    <x v="8"/>
    <n v="61359"/>
    <n v="61359"/>
  </r>
  <r>
    <x v="3693"/>
    <x v="3145"/>
    <x v="1"/>
    <x v="1"/>
    <x v="1"/>
    <x v="0"/>
    <x v="9"/>
    <x v="8"/>
    <n v="83626"/>
    <n v="83626"/>
  </r>
  <r>
    <x v="3694"/>
    <x v="3146"/>
    <x v="0"/>
    <x v="1"/>
    <x v="1"/>
    <x v="0"/>
    <x v="9"/>
    <x v="8"/>
    <n v="44515"/>
    <n v="44515"/>
  </r>
  <r>
    <x v="3695"/>
    <x v="3147"/>
    <x v="0"/>
    <x v="0"/>
    <x v="0"/>
    <x v="0"/>
    <x v="6"/>
    <x v="5"/>
    <n v="79839"/>
    <n v="79839"/>
  </r>
  <r>
    <x v="3696"/>
    <x v="3148"/>
    <x v="0"/>
    <x v="0"/>
    <x v="0"/>
    <x v="0"/>
    <x v="13"/>
    <x v="12"/>
    <n v="4882"/>
    <n v="4882"/>
  </r>
  <r>
    <x v="3697"/>
    <x v="3149"/>
    <x v="0"/>
    <x v="3"/>
    <x v="2"/>
    <x v="0"/>
    <x v="13"/>
    <x v="12"/>
    <n v="85704"/>
    <n v="85704"/>
  </r>
  <r>
    <x v="3698"/>
    <x v="321"/>
    <x v="0"/>
    <x v="0"/>
    <x v="0"/>
    <x v="0"/>
    <x v="13"/>
    <x v="12"/>
    <n v="24144"/>
    <n v="24144"/>
  </r>
  <r>
    <x v="3699"/>
    <x v="321"/>
    <x v="0"/>
    <x v="0"/>
    <x v="0"/>
    <x v="0"/>
    <x v="13"/>
    <x v="12"/>
    <n v="71756"/>
    <n v="71756"/>
  </r>
  <r>
    <x v="3700"/>
    <x v="1333"/>
    <x v="1"/>
    <x v="0"/>
    <x v="0"/>
    <x v="0"/>
    <x v="13"/>
    <x v="12"/>
    <n v="75979"/>
    <n v="75979"/>
  </r>
  <r>
    <x v="3701"/>
    <x v="3150"/>
    <x v="0"/>
    <x v="0"/>
    <x v="0"/>
    <x v="0"/>
    <x v="6"/>
    <x v="5"/>
    <n v="14929"/>
    <n v="14929"/>
  </r>
  <r>
    <x v="3702"/>
    <x v="2172"/>
    <x v="1"/>
    <x v="0"/>
    <x v="0"/>
    <x v="4"/>
    <x v="13"/>
    <x v="12"/>
    <n v="30239"/>
    <n v="30239"/>
  </r>
  <r>
    <x v="3703"/>
    <x v="3151"/>
    <x v="0"/>
    <x v="1"/>
    <x v="1"/>
    <x v="4"/>
    <x v="13"/>
    <x v="12"/>
    <n v="29908"/>
    <n v="29908"/>
  </r>
  <r>
    <x v="3704"/>
    <x v="3152"/>
    <x v="0"/>
    <x v="0"/>
    <x v="0"/>
    <x v="4"/>
    <x v="13"/>
    <x v="12"/>
    <n v="69338"/>
    <n v="69338"/>
  </r>
  <r>
    <x v="3705"/>
    <x v="3153"/>
    <x v="1"/>
    <x v="0"/>
    <x v="0"/>
    <x v="4"/>
    <x v="13"/>
    <x v="12"/>
    <n v="72531"/>
    <n v="72531"/>
  </r>
  <r>
    <x v="3706"/>
    <x v="3154"/>
    <x v="0"/>
    <x v="1"/>
    <x v="1"/>
    <x v="4"/>
    <x v="13"/>
    <x v="12"/>
    <n v="7769"/>
    <n v="7769"/>
  </r>
  <r>
    <x v="3707"/>
    <x v="3155"/>
    <x v="1"/>
    <x v="1"/>
    <x v="1"/>
    <x v="4"/>
    <x v="13"/>
    <x v="12"/>
    <n v="76330"/>
    <n v="76330"/>
  </r>
  <r>
    <x v="3708"/>
    <x v="2881"/>
    <x v="1"/>
    <x v="0"/>
    <x v="0"/>
    <x v="1"/>
    <x v="13"/>
    <x v="12"/>
    <n v="50191"/>
    <n v="50191"/>
  </r>
  <r>
    <x v="3709"/>
    <x v="3156"/>
    <x v="1"/>
    <x v="0"/>
    <x v="0"/>
    <x v="0"/>
    <x v="1"/>
    <x v="1"/>
    <n v="19665"/>
    <n v="19665"/>
  </r>
  <r>
    <x v="3710"/>
    <x v="1778"/>
    <x v="1"/>
    <x v="1"/>
    <x v="1"/>
    <x v="3"/>
    <x v="1"/>
    <x v="1"/>
    <n v="96621"/>
    <n v="96621"/>
  </r>
  <r>
    <x v="3711"/>
    <x v="3157"/>
    <x v="0"/>
    <x v="1"/>
    <x v="1"/>
    <x v="3"/>
    <x v="1"/>
    <x v="1"/>
    <n v="28497"/>
    <n v="28497"/>
  </r>
  <r>
    <x v="3712"/>
    <x v="3158"/>
    <x v="0"/>
    <x v="1"/>
    <x v="1"/>
    <x v="1"/>
    <x v="9"/>
    <x v="8"/>
    <n v="18067"/>
    <n v="18067"/>
  </r>
  <r>
    <x v="3713"/>
    <x v="3159"/>
    <x v="0"/>
    <x v="1"/>
    <x v="1"/>
    <x v="7"/>
    <x v="4"/>
    <x v="3"/>
    <n v="14603"/>
    <n v="14603"/>
  </r>
  <r>
    <x v="3714"/>
    <x v="3160"/>
    <x v="0"/>
    <x v="0"/>
    <x v="0"/>
    <x v="5"/>
    <x v="1"/>
    <x v="1"/>
    <n v="59472"/>
    <n v="59472"/>
  </r>
  <r>
    <x v="3715"/>
    <x v="3161"/>
    <x v="1"/>
    <x v="1"/>
    <x v="1"/>
    <x v="5"/>
    <x v="1"/>
    <x v="1"/>
    <n v="59436"/>
    <n v="59436"/>
  </r>
  <r>
    <x v="3716"/>
    <x v="3162"/>
    <x v="0"/>
    <x v="1"/>
    <x v="1"/>
    <x v="5"/>
    <x v="1"/>
    <x v="1"/>
    <n v="78804"/>
    <n v="78804"/>
  </r>
  <r>
    <x v="3717"/>
    <x v="3163"/>
    <x v="0"/>
    <x v="0"/>
    <x v="0"/>
    <x v="5"/>
    <x v="1"/>
    <x v="1"/>
    <n v="65576"/>
    <n v="65576"/>
  </r>
  <r>
    <x v="3718"/>
    <x v="3164"/>
    <x v="1"/>
    <x v="1"/>
    <x v="1"/>
    <x v="5"/>
    <x v="1"/>
    <x v="1"/>
    <n v="61290"/>
    <n v="61290"/>
  </r>
  <r>
    <x v="3719"/>
    <x v="1432"/>
    <x v="0"/>
    <x v="0"/>
    <x v="0"/>
    <x v="4"/>
    <x v="4"/>
    <x v="3"/>
    <n v="15586"/>
    <n v="15586"/>
  </r>
  <r>
    <x v="3720"/>
    <x v="1427"/>
    <x v="1"/>
    <x v="0"/>
    <x v="0"/>
    <x v="4"/>
    <x v="4"/>
    <x v="3"/>
    <n v="8577"/>
    <n v="8577"/>
  </r>
  <r>
    <x v="3721"/>
    <x v="1805"/>
    <x v="0"/>
    <x v="1"/>
    <x v="1"/>
    <x v="4"/>
    <x v="4"/>
    <x v="3"/>
    <n v="51636"/>
    <n v="51636"/>
  </r>
  <r>
    <x v="3722"/>
    <x v="3165"/>
    <x v="1"/>
    <x v="3"/>
    <x v="2"/>
    <x v="1"/>
    <x v="1"/>
    <x v="1"/>
    <n v="36109"/>
    <n v="36109"/>
  </r>
  <r>
    <x v="3723"/>
    <x v="3166"/>
    <x v="1"/>
    <x v="1"/>
    <x v="1"/>
    <x v="2"/>
    <x v="0"/>
    <x v="0"/>
    <n v="52454"/>
    <n v="52454"/>
  </r>
  <r>
    <x v="3724"/>
    <x v="3167"/>
    <x v="0"/>
    <x v="0"/>
    <x v="0"/>
    <x v="2"/>
    <x v="0"/>
    <x v="0"/>
    <n v="13399"/>
    <n v="13399"/>
  </r>
  <r>
    <x v="3725"/>
    <x v="3168"/>
    <x v="1"/>
    <x v="0"/>
    <x v="0"/>
    <x v="2"/>
    <x v="0"/>
    <x v="0"/>
    <n v="16821"/>
    <n v="16821"/>
  </r>
  <r>
    <x v="3726"/>
    <x v="3169"/>
    <x v="0"/>
    <x v="1"/>
    <x v="1"/>
    <x v="2"/>
    <x v="0"/>
    <x v="0"/>
    <n v="5776"/>
    <n v="5776"/>
  </r>
  <r>
    <x v="3727"/>
    <x v="1526"/>
    <x v="0"/>
    <x v="0"/>
    <x v="0"/>
    <x v="2"/>
    <x v="1"/>
    <x v="1"/>
    <n v="14363"/>
    <n v="14363"/>
  </r>
  <r>
    <x v="3728"/>
    <x v="3170"/>
    <x v="0"/>
    <x v="0"/>
    <x v="0"/>
    <x v="2"/>
    <x v="1"/>
    <x v="1"/>
    <n v="53084"/>
    <n v="53084"/>
  </r>
  <r>
    <x v="3729"/>
    <x v="3171"/>
    <x v="0"/>
    <x v="0"/>
    <x v="0"/>
    <x v="2"/>
    <x v="1"/>
    <x v="1"/>
    <n v="42628"/>
    <n v="42628"/>
  </r>
  <r>
    <x v="3730"/>
    <x v="3172"/>
    <x v="0"/>
    <x v="1"/>
    <x v="1"/>
    <x v="2"/>
    <x v="1"/>
    <x v="1"/>
    <n v="18669"/>
    <n v="18669"/>
  </r>
  <r>
    <x v="3731"/>
    <x v="3172"/>
    <x v="1"/>
    <x v="0"/>
    <x v="0"/>
    <x v="2"/>
    <x v="1"/>
    <x v="1"/>
    <n v="90777"/>
    <n v="90777"/>
  </r>
  <r>
    <x v="3732"/>
    <x v="3173"/>
    <x v="0"/>
    <x v="1"/>
    <x v="1"/>
    <x v="2"/>
    <x v="1"/>
    <x v="1"/>
    <n v="41469"/>
    <n v="41469"/>
  </r>
  <r>
    <x v="3733"/>
    <x v="3174"/>
    <x v="1"/>
    <x v="0"/>
    <x v="0"/>
    <x v="2"/>
    <x v="1"/>
    <x v="1"/>
    <n v="71525"/>
    <n v="71525"/>
  </r>
  <r>
    <x v="3734"/>
    <x v="3175"/>
    <x v="0"/>
    <x v="0"/>
    <x v="0"/>
    <x v="2"/>
    <x v="1"/>
    <x v="1"/>
    <n v="2102"/>
    <n v="2102"/>
  </r>
  <r>
    <x v="3735"/>
    <x v="3176"/>
    <x v="1"/>
    <x v="1"/>
    <x v="1"/>
    <x v="2"/>
    <x v="1"/>
    <x v="1"/>
    <n v="60471"/>
    <n v="60471"/>
  </r>
  <r>
    <x v="3736"/>
    <x v="1811"/>
    <x v="0"/>
    <x v="0"/>
    <x v="0"/>
    <x v="2"/>
    <x v="1"/>
    <x v="1"/>
    <n v="30608"/>
    <n v="30608"/>
  </r>
  <r>
    <x v="3737"/>
    <x v="3177"/>
    <x v="1"/>
    <x v="1"/>
    <x v="1"/>
    <x v="2"/>
    <x v="1"/>
    <x v="1"/>
    <n v="68598"/>
    <n v="68598"/>
  </r>
  <r>
    <x v="3738"/>
    <x v="1869"/>
    <x v="0"/>
    <x v="0"/>
    <x v="0"/>
    <x v="2"/>
    <x v="1"/>
    <x v="1"/>
    <n v="16789"/>
    <n v="16789"/>
  </r>
  <r>
    <x v="3739"/>
    <x v="3178"/>
    <x v="0"/>
    <x v="1"/>
    <x v="1"/>
    <x v="2"/>
    <x v="1"/>
    <x v="1"/>
    <n v="20821"/>
    <n v="20821"/>
  </r>
  <r>
    <x v="3740"/>
    <x v="3179"/>
    <x v="1"/>
    <x v="1"/>
    <x v="1"/>
    <x v="2"/>
    <x v="1"/>
    <x v="1"/>
    <n v="58588"/>
    <n v="58588"/>
  </r>
  <r>
    <x v="3741"/>
    <x v="3180"/>
    <x v="1"/>
    <x v="0"/>
    <x v="0"/>
    <x v="4"/>
    <x v="7"/>
    <x v="6"/>
    <n v="31090"/>
    <n v="31090"/>
  </r>
  <r>
    <x v="3742"/>
    <x v="3181"/>
    <x v="0"/>
    <x v="0"/>
    <x v="0"/>
    <x v="4"/>
    <x v="7"/>
    <x v="6"/>
    <n v="58292"/>
    <n v="58292"/>
  </r>
  <r>
    <x v="3743"/>
    <x v="3182"/>
    <x v="0"/>
    <x v="0"/>
    <x v="0"/>
    <x v="1"/>
    <x v="1"/>
    <x v="1"/>
    <n v="78826"/>
    <n v="78826"/>
  </r>
  <r>
    <x v="3744"/>
    <x v="3183"/>
    <x v="0"/>
    <x v="0"/>
    <x v="0"/>
    <x v="1"/>
    <x v="1"/>
    <x v="1"/>
    <n v="99948"/>
    <n v="99948"/>
  </r>
  <r>
    <x v="3745"/>
    <x v="3184"/>
    <x v="0"/>
    <x v="1"/>
    <x v="1"/>
    <x v="1"/>
    <x v="1"/>
    <x v="1"/>
    <n v="86706"/>
    <n v="86706"/>
  </r>
  <r>
    <x v="3746"/>
    <x v="3185"/>
    <x v="0"/>
    <x v="0"/>
    <x v="0"/>
    <x v="1"/>
    <x v="1"/>
    <x v="1"/>
    <n v="91305"/>
    <n v="91305"/>
  </r>
  <r>
    <x v="3747"/>
    <x v="3185"/>
    <x v="0"/>
    <x v="1"/>
    <x v="1"/>
    <x v="1"/>
    <x v="1"/>
    <x v="1"/>
    <n v="81579"/>
    <n v="81579"/>
  </r>
  <r>
    <x v="3748"/>
    <x v="3186"/>
    <x v="0"/>
    <x v="0"/>
    <x v="0"/>
    <x v="1"/>
    <x v="13"/>
    <x v="12"/>
    <n v="92741"/>
    <n v="92741"/>
  </r>
  <r>
    <x v="3749"/>
    <x v="1557"/>
    <x v="0"/>
    <x v="0"/>
    <x v="0"/>
    <x v="1"/>
    <x v="13"/>
    <x v="12"/>
    <n v="81960"/>
    <n v="81960"/>
  </r>
  <r>
    <x v="3750"/>
    <x v="3187"/>
    <x v="1"/>
    <x v="1"/>
    <x v="1"/>
    <x v="0"/>
    <x v="13"/>
    <x v="12"/>
    <n v="49155"/>
    <n v="49155"/>
  </r>
  <r>
    <x v="3751"/>
    <x v="1948"/>
    <x v="1"/>
    <x v="1"/>
    <x v="1"/>
    <x v="3"/>
    <x v="4"/>
    <x v="3"/>
    <n v="45386"/>
    <n v="45386"/>
  </r>
  <r>
    <x v="3752"/>
    <x v="2676"/>
    <x v="1"/>
    <x v="1"/>
    <x v="1"/>
    <x v="3"/>
    <x v="4"/>
    <x v="3"/>
    <n v="15600"/>
    <n v="15600"/>
  </r>
  <r>
    <x v="3753"/>
    <x v="1865"/>
    <x v="0"/>
    <x v="3"/>
    <x v="2"/>
    <x v="3"/>
    <x v="4"/>
    <x v="3"/>
    <n v="34584"/>
    <n v="34584"/>
  </r>
  <r>
    <x v="3754"/>
    <x v="3188"/>
    <x v="1"/>
    <x v="1"/>
    <x v="1"/>
    <x v="3"/>
    <x v="4"/>
    <x v="3"/>
    <n v="60897"/>
    <n v="60897"/>
  </r>
  <r>
    <x v="3755"/>
    <x v="3189"/>
    <x v="1"/>
    <x v="1"/>
    <x v="1"/>
    <x v="3"/>
    <x v="4"/>
    <x v="3"/>
    <n v="67018"/>
    <n v="67018"/>
  </r>
  <r>
    <x v="3756"/>
    <x v="3190"/>
    <x v="0"/>
    <x v="1"/>
    <x v="1"/>
    <x v="3"/>
    <x v="4"/>
    <x v="3"/>
    <n v="24664"/>
    <n v="24664"/>
  </r>
  <r>
    <x v="3757"/>
    <x v="3191"/>
    <x v="0"/>
    <x v="1"/>
    <x v="1"/>
    <x v="7"/>
    <x v="1"/>
    <x v="1"/>
    <n v="67205"/>
    <n v="67205"/>
  </r>
  <r>
    <x v="3758"/>
    <x v="2514"/>
    <x v="1"/>
    <x v="1"/>
    <x v="1"/>
    <x v="7"/>
    <x v="1"/>
    <x v="1"/>
    <n v="28841"/>
    <n v="28841"/>
  </r>
  <r>
    <x v="3759"/>
    <x v="2515"/>
    <x v="0"/>
    <x v="1"/>
    <x v="1"/>
    <x v="7"/>
    <x v="1"/>
    <x v="1"/>
    <n v="36784"/>
    <n v="36784"/>
  </r>
  <r>
    <x v="3760"/>
    <x v="1223"/>
    <x v="0"/>
    <x v="1"/>
    <x v="1"/>
    <x v="7"/>
    <x v="1"/>
    <x v="1"/>
    <n v="79450"/>
    <n v="79450"/>
  </r>
  <r>
    <x v="3761"/>
    <x v="2570"/>
    <x v="0"/>
    <x v="0"/>
    <x v="0"/>
    <x v="0"/>
    <x v="6"/>
    <x v="5"/>
    <n v="77969"/>
    <n v="77969"/>
  </r>
  <r>
    <x v="3762"/>
    <x v="1630"/>
    <x v="1"/>
    <x v="0"/>
    <x v="0"/>
    <x v="0"/>
    <x v="9"/>
    <x v="8"/>
    <n v="1074"/>
    <n v="1074"/>
  </r>
  <r>
    <x v="3763"/>
    <x v="2517"/>
    <x v="0"/>
    <x v="1"/>
    <x v="1"/>
    <x v="0"/>
    <x v="7"/>
    <x v="6"/>
    <n v="4408"/>
    <n v="4408"/>
  </r>
  <r>
    <x v="3764"/>
    <x v="3192"/>
    <x v="1"/>
    <x v="0"/>
    <x v="0"/>
    <x v="0"/>
    <x v="7"/>
    <x v="6"/>
    <n v="63585"/>
    <n v="63585"/>
  </r>
  <r>
    <x v="3765"/>
    <x v="3193"/>
    <x v="1"/>
    <x v="1"/>
    <x v="1"/>
    <x v="0"/>
    <x v="7"/>
    <x v="6"/>
    <n v="66603"/>
    <n v="66603"/>
  </r>
  <r>
    <x v="3766"/>
    <x v="3194"/>
    <x v="1"/>
    <x v="0"/>
    <x v="0"/>
    <x v="0"/>
    <x v="7"/>
    <x v="6"/>
    <n v="80789"/>
    <n v="80789"/>
  </r>
  <r>
    <x v="3767"/>
    <x v="1994"/>
    <x v="1"/>
    <x v="1"/>
    <x v="1"/>
    <x v="1"/>
    <x v="6"/>
    <x v="5"/>
    <n v="30441"/>
    <n v="30441"/>
  </r>
  <r>
    <x v="3768"/>
    <x v="1995"/>
    <x v="1"/>
    <x v="1"/>
    <x v="1"/>
    <x v="1"/>
    <x v="6"/>
    <x v="5"/>
    <n v="80845"/>
    <n v="80845"/>
  </r>
  <r>
    <x v="3769"/>
    <x v="3195"/>
    <x v="1"/>
    <x v="0"/>
    <x v="0"/>
    <x v="1"/>
    <x v="1"/>
    <x v="1"/>
    <n v="44468"/>
    <n v="44468"/>
  </r>
  <r>
    <x v="3770"/>
    <x v="3195"/>
    <x v="1"/>
    <x v="0"/>
    <x v="0"/>
    <x v="1"/>
    <x v="1"/>
    <x v="1"/>
    <n v="14577"/>
    <n v="14577"/>
  </r>
  <r>
    <x v="3771"/>
    <x v="3196"/>
    <x v="1"/>
    <x v="0"/>
    <x v="0"/>
    <x v="1"/>
    <x v="1"/>
    <x v="1"/>
    <n v="5043"/>
    <n v="5043"/>
  </r>
  <r>
    <x v="3772"/>
    <x v="3197"/>
    <x v="1"/>
    <x v="3"/>
    <x v="2"/>
    <x v="2"/>
    <x v="4"/>
    <x v="3"/>
    <n v="16215"/>
    <n v="16215"/>
  </r>
  <r>
    <x v="3773"/>
    <x v="3197"/>
    <x v="0"/>
    <x v="3"/>
    <x v="2"/>
    <x v="2"/>
    <x v="4"/>
    <x v="3"/>
    <n v="70851"/>
    <n v="70851"/>
  </r>
  <r>
    <x v="3774"/>
    <x v="3198"/>
    <x v="1"/>
    <x v="0"/>
    <x v="0"/>
    <x v="2"/>
    <x v="4"/>
    <x v="3"/>
    <n v="21016"/>
    <n v="21016"/>
  </r>
  <r>
    <x v="3775"/>
    <x v="3199"/>
    <x v="0"/>
    <x v="1"/>
    <x v="1"/>
    <x v="2"/>
    <x v="4"/>
    <x v="3"/>
    <n v="17473"/>
    <n v="17473"/>
  </r>
  <r>
    <x v="3776"/>
    <x v="2580"/>
    <x v="0"/>
    <x v="1"/>
    <x v="1"/>
    <x v="1"/>
    <x v="4"/>
    <x v="3"/>
    <n v="52816"/>
    <n v="52816"/>
  </r>
  <r>
    <x v="3777"/>
    <x v="3200"/>
    <x v="1"/>
    <x v="0"/>
    <x v="0"/>
    <x v="1"/>
    <x v="8"/>
    <x v="7"/>
    <n v="54283"/>
    <n v="54283"/>
  </r>
  <r>
    <x v="3778"/>
    <x v="3201"/>
    <x v="0"/>
    <x v="1"/>
    <x v="1"/>
    <x v="1"/>
    <x v="4"/>
    <x v="3"/>
    <n v="54176"/>
    <n v="54176"/>
  </r>
  <r>
    <x v="3779"/>
    <x v="3202"/>
    <x v="0"/>
    <x v="1"/>
    <x v="1"/>
    <x v="1"/>
    <x v="4"/>
    <x v="3"/>
    <n v="58527"/>
    <n v="58527"/>
  </r>
  <r>
    <x v="3780"/>
    <x v="3203"/>
    <x v="0"/>
    <x v="0"/>
    <x v="0"/>
    <x v="1"/>
    <x v="13"/>
    <x v="12"/>
    <n v="57181"/>
    <n v="57181"/>
  </r>
  <r>
    <x v="3781"/>
    <x v="2500"/>
    <x v="0"/>
    <x v="0"/>
    <x v="0"/>
    <x v="1"/>
    <x v="13"/>
    <x v="12"/>
    <n v="25059"/>
    <n v="25059"/>
  </r>
  <r>
    <x v="3782"/>
    <x v="3204"/>
    <x v="0"/>
    <x v="0"/>
    <x v="0"/>
    <x v="1"/>
    <x v="8"/>
    <x v="7"/>
    <n v="2626"/>
    <n v="2626"/>
  </r>
  <r>
    <x v="3783"/>
    <x v="3205"/>
    <x v="0"/>
    <x v="0"/>
    <x v="0"/>
    <x v="1"/>
    <x v="4"/>
    <x v="3"/>
    <n v="8433"/>
    <n v="8433"/>
  </r>
  <r>
    <x v="3784"/>
    <x v="2748"/>
    <x v="1"/>
    <x v="1"/>
    <x v="1"/>
    <x v="0"/>
    <x v="13"/>
    <x v="12"/>
    <n v="57291"/>
    <n v="57291"/>
  </r>
  <r>
    <x v="3785"/>
    <x v="3206"/>
    <x v="0"/>
    <x v="0"/>
    <x v="0"/>
    <x v="1"/>
    <x v="4"/>
    <x v="3"/>
    <n v="65169"/>
    <n v="65169"/>
  </r>
  <r>
    <x v="3786"/>
    <x v="1285"/>
    <x v="0"/>
    <x v="0"/>
    <x v="0"/>
    <x v="1"/>
    <x v="4"/>
    <x v="3"/>
    <n v="26028"/>
    <n v="26028"/>
  </r>
  <r>
    <x v="3787"/>
    <x v="1204"/>
    <x v="0"/>
    <x v="1"/>
    <x v="1"/>
    <x v="0"/>
    <x v="13"/>
    <x v="12"/>
    <n v="48402"/>
    <n v="48402"/>
  </r>
  <r>
    <x v="3788"/>
    <x v="1204"/>
    <x v="0"/>
    <x v="0"/>
    <x v="0"/>
    <x v="0"/>
    <x v="13"/>
    <x v="12"/>
    <n v="41353"/>
    <n v="41353"/>
  </r>
  <r>
    <x v="3789"/>
    <x v="1204"/>
    <x v="0"/>
    <x v="3"/>
    <x v="2"/>
    <x v="0"/>
    <x v="13"/>
    <x v="12"/>
    <n v="9449"/>
    <n v="9449"/>
  </r>
  <r>
    <x v="3790"/>
    <x v="3207"/>
    <x v="1"/>
    <x v="0"/>
    <x v="0"/>
    <x v="0"/>
    <x v="13"/>
    <x v="12"/>
    <n v="49247"/>
    <n v="49247"/>
  </r>
  <r>
    <x v="3791"/>
    <x v="3208"/>
    <x v="0"/>
    <x v="0"/>
    <x v="0"/>
    <x v="1"/>
    <x v="9"/>
    <x v="8"/>
    <n v="45622"/>
    <n v="45622"/>
  </r>
  <r>
    <x v="3792"/>
    <x v="3209"/>
    <x v="0"/>
    <x v="0"/>
    <x v="0"/>
    <x v="5"/>
    <x v="7"/>
    <x v="6"/>
    <n v="76109"/>
    <n v="76109"/>
  </r>
  <r>
    <x v="3793"/>
    <x v="3210"/>
    <x v="0"/>
    <x v="0"/>
    <x v="0"/>
    <x v="5"/>
    <x v="1"/>
    <x v="1"/>
    <n v="22110"/>
    <n v="22110"/>
  </r>
  <r>
    <x v="3794"/>
    <x v="1329"/>
    <x v="1"/>
    <x v="0"/>
    <x v="0"/>
    <x v="5"/>
    <x v="1"/>
    <x v="1"/>
    <n v="80401"/>
    <n v="80401"/>
  </r>
  <r>
    <x v="3795"/>
    <x v="1330"/>
    <x v="1"/>
    <x v="1"/>
    <x v="1"/>
    <x v="5"/>
    <x v="1"/>
    <x v="1"/>
    <n v="70883"/>
    <n v="70883"/>
  </r>
  <r>
    <x v="3796"/>
    <x v="3211"/>
    <x v="1"/>
    <x v="0"/>
    <x v="0"/>
    <x v="5"/>
    <x v="1"/>
    <x v="1"/>
    <n v="57331"/>
    <n v="57331"/>
  </r>
  <r>
    <x v="3797"/>
    <x v="3212"/>
    <x v="1"/>
    <x v="1"/>
    <x v="1"/>
    <x v="5"/>
    <x v="1"/>
    <x v="1"/>
    <n v="53837"/>
    <n v="53837"/>
  </r>
  <r>
    <x v="3798"/>
    <x v="3213"/>
    <x v="0"/>
    <x v="1"/>
    <x v="1"/>
    <x v="5"/>
    <x v="1"/>
    <x v="1"/>
    <n v="5068"/>
    <n v="5068"/>
  </r>
  <r>
    <x v="3799"/>
    <x v="3214"/>
    <x v="0"/>
    <x v="0"/>
    <x v="0"/>
    <x v="5"/>
    <x v="1"/>
    <x v="1"/>
    <n v="81546"/>
    <n v="81546"/>
  </r>
  <r>
    <x v="3800"/>
    <x v="3215"/>
    <x v="1"/>
    <x v="0"/>
    <x v="0"/>
    <x v="5"/>
    <x v="1"/>
    <x v="1"/>
    <n v="36685"/>
    <n v="36685"/>
  </r>
  <r>
    <x v="3801"/>
    <x v="3216"/>
    <x v="1"/>
    <x v="0"/>
    <x v="0"/>
    <x v="5"/>
    <x v="1"/>
    <x v="1"/>
    <n v="84370"/>
    <n v="84370"/>
  </r>
  <r>
    <x v="3802"/>
    <x v="1182"/>
    <x v="1"/>
    <x v="0"/>
    <x v="0"/>
    <x v="5"/>
    <x v="13"/>
    <x v="12"/>
    <n v="21446"/>
    <n v="21446"/>
  </r>
  <r>
    <x v="3803"/>
    <x v="3217"/>
    <x v="0"/>
    <x v="0"/>
    <x v="0"/>
    <x v="5"/>
    <x v="13"/>
    <x v="12"/>
    <n v="50784"/>
    <n v="50784"/>
  </r>
  <r>
    <x v="3804"/>
    <x v="3217"/>
    <x v="1"/>
    <x v="1"/>
    <x v="1"/>
    <x v="5"/>
    <x v="13"/>
    <x v="12"/>
    <n v="18091"/>
    <n v="18091"/>
  </r>
  <r>
    <x v="3805"/>
    <x v="3218"/>
    <x v="1"/>
    <x v="0"/>
    <x v="0"/>
    <x v="5"/>
    <x v="13"/>
    <x v="12"/>
    <n v="77783"/>
    <n v="77783"/>
  </r>
  <r>
    <x v="3806"/>
    <x v="1166"/>
    <x v="0"/>
    <x v="0"/>
    <x v="0"/>
    <x v="5"/>
    <x v="13"/>
    <x v="12"/>
    <n v="7350"/>
    <n v="7350"/>
  </r>
  <r>
    <x v="3807"/>
    <x v="3219"/>
    <x v="0"/>
    <x v="0"/>
    <x v="0"/>
    <x v="5"/>
    <x v="13"/>
    <x v="12"/>
    <n v="69448"/>
    <n v="69448"/>
  </r>
  <r>
    <x v="3808"/>
    <x v="1167"/>
    <x v="0"/>
    <x v="1"/>
    <x v="1"/>
    <x v="5"/>
    <x v="13"/>
    <x v="12"/>
    <n v="44632"/>
    <n v="44632"/>
  </r>
  <r>
    <x v="3809"/>
    <x v="3220"/>
    <x v="1"/>
    <x v="3"/>
    <x v="2"/>
    <x v="2"/>
    <x v="1"/>
    <x v="1"/>
    <n v="61147"/>
    <n v="61147"/>
  </r>
  <r>
    <x v="3810"/>
    <x v="3221"/>
    <x v="1"/>
    <x v="1"/>
    <x v="1"/>
    <x v="1"/>
    <x v="7"/>
    <x v="6"/>
    <n v="46857"/>
    <n v="46857"/>
  </r>
  <r>
    <x v="3811"/>
    <x v="3222"/>
    <x v="1"/>
    <x v="0"/>
    <x v="0"/>
    <x v="1"/>
    <x v="7"/>
    <x v="6"/>
    <n v="13458"/>
    <n v="13458"/>
  </r>
  <r>
    <x v="3812"/>
    <x v="3223"/>
    <x v="0"/>
    <x v="0"/>
    <x v="0"/>
    <x v="1"/>
    <x v="7"/>
    <x v="6"/>
    <n v="86978"/>
    <n v="86978"/>
  </r>
  <r>
    <x v="3813"/>
    <x v="3224"/>
    <x v="0"/>
    <x v="0"/>
    <x v="0"/>
    <x v="1"/>
    <x v="7"/>
    <x v="6"/>
    <n v="32356"/>
    <n v="32356"/>
  </r>
  <r>
    <x v="3814"/>
    <x v="3225"/>
    <x v="0"/>
    <x v="1"/>
    <x v="1"/>
    <x v="1"/>
    <x v="7"/>
    <x v="6"/>
    <n v="69060"/>
    <n v="69060"/>
  </r>
  <r>
    <x v="3815"/>
    <x v="3226"/>
    <x v="1"/>
    <x v="1"/>
    <x v="1"/>
    <x v="1"/>
    <x v="7"/>
    <x v="6"/>
    <n v="10907"/>
    <n v="10907"/>
  </r>
  <r>
    <x v="3816"/>
    <x v="3227"/>
    <x v="1"/>
    <x v="0"/>
    <x v="0"/>
    <x v="1"/>
    <x v="7"/>
    <x v="6"/>
    <n v="22441"/>
    <n v="22441"/>
  </r>
  <r>
    <x v="3817"/>
    <x v="3228"/>
    <x v="0"/>
    <x v="0"/>
    <x v="0"/>
    <x v="1"/>
    <x v="7"/>
    <x v="6"/>
    <n v="87059"/>
    <n v="87059"/>
  </r>
  <r>
    <x v="3818"/>
    <x v="3228"/>
    <x v="0"/>
    <x v="0"/>
    <x v="0"/>
    <x v="1"/>
    <x v="7"/>
    <x v="6"/>
    <n v="10554"/>
    <n v="10554"/>
  </r>
  <r>
    <x v="3819"/>
    <x v="3228"/>
    <x v="1"/>
    <x v="0"/>
    <x v="0"/>
    <x v="1"/>
    <x v="7"/>
    <x v="6"/>
    <n v="43167"/>
    <n v="43167"/>
  </r>
  <r>
    <x v="3820"/>
    <x v="3229"/>
    <x v="0"/>
    <x v="0"/>
    <x v="0"/>
    <x v="1"/>
    <x v="7"/>
    <x v="6"/>
    <n v="28427"/>
    <n v="28427"/>
  </r>
  <r>
    <x v="3821"/>
    <x v="3230"/>
    <x v="0"/>
    <x v="1"/>
    <x v="1"/>
    <x v="1"/>
    <x v="7"/>
    <x v="6"/>
    <n v="76961"/>
    <n v="76961"/>
  </r>
  <r>
    <x v="3822"/>
    <x v="3231"/>
    <x v="0"/>
    <x v="1"/>
    <x v="1"/>
    <x v="1"/>
    <x v="7"/>
    <x v="6"/>
    <n v="45433"/>
    <n v="45433"/>
  </r>
  <r>
    <x v="3823"/>
    <x v="3232"/>
    <x v="1"/>
    <x v="1"/>
    <x v="1"/>
    <x v="1"/>
    <x v="7"/>
    <x v="6"/>
    <n v="74065"/>
    <n v="74065"/>
  </r>
  <r>
    <x v="3824"/>
    <x v="1958"/>
    <x v="0"/>
    <x v="1"/>
    <x v="1"/>
    <x v="1"/>
    <x v="7"/>
    <x v="6"/>
    <n v="72901"/>
    <n v="72901"/>
  </r>
  <r>
    <x v="3825"/>
    <x v="1958"/>
    <x v="0"/>
    <x v="0"/>
    <x v="0"/>
    <x v="1"/>
    <x v="7"/>
    <x v="6"/>
    <n v="40686"/>
    <n v="40686"/>
  </r>
  <r>
    <x v="3826"/>
    <x v="3233"/>
    <x v="0"/>
    <x v="3"/>
    <x v="2"/>
    <x v="1"/>
    <x v="13"/>
    <x v="12"/>
    <n v="78340"/>
    <n v="78340"/>
  </r>
  <r>
    <x v="3827"/>
    <x v="1412"/>
    <x v="1"/>
    <x v="0"/>
    <x v="0"/>
    <x v="1"/>
    <x v="13"/>
    <x v="12"/>
    <n v="68392"/>
    <n v="68392"/>
  </r>
  <r>
    <x v="3828"/>
    <x v="1993"/>
    <x v="1"/>
    <x v="3"/>
    <x v="2"/>
    <x v="1"/>
    <x v="6"/>
    <x v="5"/>
    <n v="38741"/>
    <n v="38741"/>
  </r>
  <r>
    <x v="3829"/>
    <x v="3144"/>
    <x v="1"/>
    <x v="3"/>
    <x v="2"/>
    <x v="1"/>
    <x v="6"/>
    <x v="5"/>
    <n v="73038"/>
    <n v="73038"/>
  </r>
  <r>
    <x v="3830"/>
    <x v="3234"/>
    <x v="1"/>
    <x v="3"/>
    <x v="2"/>
    <x v="1"/>
    <x v="6"/>
    <x v="5"/>
    <n v="68777"/>
    <n v="68777"/>
  </r>
  <r>
    <x v="3831"/>
    <x v="3235"/>
    <x v="1"/>
    <x v="0"/>
    <x v="0"/>
    <x v="1"/>
    <x v="6"/>
    <x v="5"/>
    <n v="81964"/>
    <n v="81964"/>
  </r>
  <r>
    <x v="3832"/>
    <x v="3236"/>
    <x v="0"/>
    <x v="0"/>
    <x v="0"/>
    <x v="1"/>
    <x v="6"/>
    <x v="5"/>
    <n v="11856"/>
    <n v="11856"/>
  </r>
  <r>
    <x v="3833"/>
    <x v="3236"/>
    <x v="0"/>
    <x v="0"/>
    <x v="0"/>
    <x v="1"/>
    <x v="6"/>
    <x v="5"/>
    <n v="89202"/>
    <n v="89202"/>
  </r>
  <r>
    <x v="3834"/>
    <x v="3237"/>
    <x v="0"/>
    <x v="0"/>
    <x v="0"/>
    <x v="2"/>
    <x v="13"/>
    <x v="12"/>
    <n v="58367"/>
    <n v="58367"/>
  </r>
  <r>
    <x v="3835"/>
    <x v="3238"/>
    <x v="1"/>
    <x v="1"/>
    <x v="1"/>
    <x v="2"/>
    <x v="13"/>
    <x v="12"/>
    <n v="44023"/>
    <n v="44023"/>
  </r>
  <r>
    <x v="3836"/>
    <x v="3239"/>
    <x v="1"/>
    <x v="1"/>
    <x v="1"/>
    <x v="2"/>
    <x v="13"/>
    <x v="12"/>
    <n v="93939"/>
    <n v="93939"/>
  </r>
  <r>
    <x v="3837"/>
    <x v="3240"/>
    <x v="0"/>
    <x v="1"/>
    <x v="1"/>
    <x v="2"/>
    <x v="13"/>
    <x v="12"/>
    <n v="85130"/>
    <n v="85130"/>
  </r>
  <r>
    <x v="3838"/>
    <x v="3118"/>
    <x v="0"/>
    <x v="1"/>
    <x v="1"/>
    <x v="0"/>
    <x v="4"/>
    <x v="3"/>
    <n v="47672"/>
    <n v="47672"/>
  </r>
  <r>
    <x v="3839"/>
    <x v="3241"/>
    <x v="0"/>
    <x v="0"/>
    <x v="0"/>
    <x v="0"/>
    <x v="4"/>
    <x v="3"/>
    <n v="15263"/>
    <n v="15263"/>
  </r>
  <r>
    <x v="3840"/>
    <x v="3242"/>
    <x v="0"/>
    <x v="0"/>
    <x v="0"/>
    <x v="0"/>
    <x v="4"/>
    <x v="3"/>
    <n v="93321"/>
    <n v="93321"/>
  </r>
  <r>
    <x v="3841"/>
    <x v="2808"/>
    <x v="1"/>
    <x v="0"/>
    <x v="0"/>
    <x v="5"/>
    <x v="7"/>
    <x v="6"/>
    <n v="36633"/>
    <n v="36633"/>
  </r>
  <r>
    <x v="3842"/>
    <x v="3243"/>
    <x v="0"/>
    <x v="1"/>
    <x v="1"/>
    <x v="5"/>
    <x v="7"/>
    <x v="6"/>
    <n v="84213"/>
    <n v="84213"/>
  </r>
  <r>
    <x v="3843"/>
    <x v="3244"/>
    <x v="0"/>
    <x v="1"/>
    <x v="1"/>
    <x v="5"/>
    <x v="7"/>
    <x v="6"/>
    <n v="7276"/>
    <n v="7276"/>
  </r>
  <r>
    <x v="3844"/>
    <x v="3245"/>
    <x v="1"/>
    <x v="1"/>
    <x v="1"/>
    <x v="5"/>
    <x v="7"/>
    <x v="6"/>
    <n v="92846"/>
    <n v="92846"/>
  </r>
  <r>
    <x v="3845"/>
    <x v="3246"/>
    <x v="0"/>
    <x v="1"/>
    <x v="1"/>
    <x v="5"/>
    <x v="7"/>
    <x v="6"/>
    <n v="96490"/>
    <n v="96490"/>
  </r>
  <r>
    <x v="3846"/>
    <x v="3247"/>
    <x v="1"/>
    <x v="0"/>
    <x v="0"/>
    <x v="5"/>
    <x v="7"/>
    <x v="6"/>
    <n v="80623"/>
    <n v="80623"/>
  </r>
  <r>
    <x v="3847"/>
    <x v="2691"/>
    <x v="1"/>
    <x v="0"/>
    <x v="0"/>
    <x v="5"/>
    <x v="7"/>
    <x v="6"/>
    <n v="19223"/>
    <n v="19223"/>
  </r>
  <r>
    <x v="3848"/>
    <x v="2691"/>
    <x v="1"/>
    <x v="1"/>
    <x v="1"/>
    <x v="5"/>
    <x v="7"/>
    <x v="6"/>
    <n v="18593"/>
    <n v="18593"/>
  </r>
  <r>
    <x v="3849"/>
    <x v="3248"/>
    <x v="1"/>
    <x v="1"/>
    <x v="1"/>
    <x v="5"/>
    <x v="7"/>
    <x v="6"/>
    <n v="27447"/>
    <n v="27447"/>
  </r>
  <r>
    <x v="3850"/>
    <x v="3249"/>
    <x v="1"/>
    <x v="1"/>
    <x v="1"/>
    <x v="5"/>
    <x v="7"/>
    <x v="6"/>
    <n v="87626"/>
    <n v="87626"/>
  </r>
  <r>
    <x v="3851"/>
    <x v="3250"/>
    <x v="1"/>
    <x v="1"/>
    <x v="1"/>
    <x v="5"/>
    <x v="7"/>
    <x v="6"/>
    <n v="97502"/>
    <n v="97502"/>
  </r>
  <r>
    <x v="3852"/>
    <x v="3251"/>
    <x v="0"/>
    <x v="0"/>
    <x v="0"/>
    <x v="1"/>
    <x v="13"/>
    <x v="12"/>
    <n v="33367"/>
    <n v="33367"/>
  </r>
  <r>
    <x v="3853"/>
    <x v="3252"/>
    <x v="0"/>
    <x v="1"/>
    <x v="1"/>
    <x v="1"/>
    <x v="13"/>
    <x v="12"/>
    <n v="69471"/>
    <n v="69471"/>
  </r>
  <r>
    <x v="3854"/>
    <x v="3253"/>
    <x v="0"/>
    <x v="1"/>
    <x v="1"/>
    <x v="1"/>
    <x v="13"/>
    <x v="12"/>
    <n v="12070"/>
    <n v="12070"/>
  </r>
  <r>
    <x v="3855"/>
    <x v="3254"/>
    <x v="0"/>
    <x v="0"/>
    <x v="0"/>
    <x v="1"/>
    <x v="6"/>
    <x v="5"/>
    <n v="29273"/>
    <n v="29273"/>
  </r>
  <r>
    <x v="3856"/>
    <x v="3255"/>
    <x v="0"/>
    <x v="1"/>
    <x v="1"/>
    <x v="1"/>
    <x v="6"/>
    <x v="5"/>
    <n v="48191"/>
    <n v="48191"/>
  </r>
  <r>
    <x v="3857"/>
    <x v="3256"/>
    <x v="1"/>
    <x v="1"/>
    <x v="1"/>
    <x v="1"/>
    <x v="13"/>
    <x v="12"/>
    <n v="44155"/>
    <n v="44155"/>
  </r>
  <r>
    <x v="3858"/>
    <x v="727"/>
    <x v="1"/>
    <x v="0"/>
    <x v="0"/>
    <x v="1"/>
    <x v="13"/>
    <x v="12"/>
    <n v="83387"/>
    <n v="83387"/>
  </r>
  <r>
    <x v="3859"/>
    <x v="727"/>
    <x v="0"/>
    <x v="0"/>
    <x v="0"/>
    <x v="1"/>
    <x v="13"/>
    <x v="12"/>
    <n v="99127"/>
    <n v="99127"/>
  </r>
  <r>
    <x v="3860"/>
    <x v="3257"/>
    <x v="1"/>
    <x v="0"/>
    <x v="0"/>
    <x v="1"/>
    <x v="6"/>
    <x v="5"/>
    <n v="48129"/>
    <n v="48129"/>
  </r>
  <r>
    <x v="3861"/>
    <x v="3258"/>
    <x v="0"/>
    <x v="0"/>
    <x v="0"/>
    <x v="1"/>
    <x v="1"/>
    <x v="1"/>
    <n v="68590"/>
    <n v="68590"/>
  </r>
  <r>
    <x v="3862"/>
    <x v="3259"/>
    <x v="0"/>
    <x v="1"/>
    <x v="1"/>
    <x v="1"/>
    <x v="1"/>
    <x v="1"/>
    <n v="23249"/>
    <n v="23249"/>
  </r>
  <r>
    <x v="3863"/>
    <x v="1482"/>
    <x v="1"/>
    <x v="0"/>
    <x v="0"/>
    <x v="1"/>
    <x v="1"/>
    <x v="1"/>
    <n v="30140"/>
    <n v="30140"/>
  </r>
  <r>
    <x v="3864"/>
    <x v="1594"/>
    <x v="0"/>
    <x v="0"/>
    <x v="0"/>
    <x v="1"/>
    <x v="1"/>
    <x v="1"/>
    <n v="30100"/>
    <n v="30100"/>
  </r>
  <r>
    <x v="3865"/>
    <x v="1594"/>
    <x v="0"/>
    <x v="1"/>
    <x v="1"/>
    <x v="1"/>
    <x v="1"/>
    <x v="1"/>
    <n v="19850"/>
    <n v="19850"/>
  </r>
  <r>
    <x v="3866"/>
    <x v="3260"/>
    <x v="1"/>
    <x v="0"/>
    <x v="0"/>
    <x v="0"/>
    <x v="9"/>
    <x v="8"/>
    <n v="36874"/>
    <n v="36874"/>
  </r>
  <r>
    <x v="3867"/>
    <x v="3261"/>
    <x v="1"/>
    <x v="1"/>
    <x v="1"/>
    <x v="0"/>
    <x v="9"/>
    <x v="8"/>
    <n v="10836"/>
    <n v="10836"/>
  </r>
  <r>
    <x v="3868"/>
    <x v="3262"/>
    <x v="1"/>
    <x v="0"/>
    <x v="0"/>
    <x v="0"/>
    <x v="9"/>
    <x v="8"/>
    <n v="99068"/>
    <n v="99068"/>
  </r>
  <r>
    <x v="3869"/>
    <x v="3263"/>
    <x v="0"/>
    <x v="1"/>
    <x v="1"/>
    <x v="2"/>
    <x v="4"/>
    <x v="3"/>
    <n v="40878"/>
    <n v="40878"/>
  </r>
  <r>
    <x v="3870"/>
    <x v="3264"/>
    <x v="0"/>
    <x v="0"/>
    <x v="0"/>
    <x v="2"/>
    <x v="4"/>
    <x v="3"/>
    <n v="22937"/>
    <n v="22937"/>
  </r>
  <r>
    <x v="3871"/>
    <x v="3265"/>
    <x v="0"/>
    <x v="0"/>
    <x v="0"/>
    <x v="2"/>
    <x v="4"/>
    <x v="3"/>
    <n v="40784"/>
    <n v="40784"/>
  </r>
  <r>
    <x v="3872"/>
    <x v="3266"/>
    <x v="0"/>
    <x v="3"/>
    <x v="2"/>
    <x v="2"/>
    <x v="4"/>
    <x v="3"/>
    <n v="18169"/>
    <n v="18169"/>
  </r>
  <r>
    <x v="3873"/>
    <x v="3267"/>
    <x v="0"/>
    <x v="1"/>
    <x v="1"/>
    <x v="2"/>
    <x v="4"/>
    <x v="3"/>
    <n v="33097"/>
    <n v="33097"/>
  </r>
  <r>
    <x v="3874"/>
    <x v="3268"/>
    <x v="1"/>
    <x v="0"/>
    <x v="0"/>
    <x v="2"/>
    <x v="4"/>
    <x v="3"/>
    <n v="90542"/>
    <n v="90542"/>
  </r>
  <r>
    <x v="3875"/>
    <x v="3269"/>
    <x v="1"/>
    <x v="1"/>
    <x v="1"/>
    <x v="2"/>
    <x v="4"/>
    <x v="3"/>
    <n v="12767"/>
    <n v="12767"/>
  </r>
  <r>
    <x v="3876"/>
    <x v="3270"/>
    <x v="1"/>
    <x v="1"/>
    <x v="1"/>
    <x v="2"/>
    <x v="4"/>
    <x v="3"/>
    <n v="62176"/>
    <n v="62176"/>
  </r>
  <r>
    <x v="3877"/>
    <x v="3271"/>
    <x v="1"/>
    <x v="1"/>
    <x v="1"/>
    <x v="2"/>
    <x v="4"/>
    <x v="3"/>
    <n v="29803"/>
    <n v="29803"/>
  </r>
  <r>
    <x v="3878"/>
    <x v="3272"/>
    <x v="0"/>
    <x v="1"/>
    <x v="1"/>
    <x v="2"/>
    <x v="4"/>
    <x v="3"/>
    <n v="51490"/>
    <n v="51490"/>
  </r>
  <r>
    <x v="3879"/>
    <x v="3273"/>
    <x v="1"/>
    <x v="0"/>
    <x v="0"/>
    <x v="2"/>
    <x v="4"/>
    <x v="3"/>
    <n v="51267"/>
    <n v="51267"/>
  </r>
  <r>
    <x v="3880"/>
    <x v="3274"/>
    <x v="1"/>
    <x v="3"/>
    <x v="2"/>
    <x v="2"/>
    <x v="4"/>
    <x v="3"/>
    <n v="83544"/>
    <n v="83544"/>
  </r>
  <r>
    <x v="3881"/>
    <x v="2965"/>
    <x v="1"/>
    <x v="0"/>
    <x v="0"/>
    <x v="2"/>
    <x v="4"/>
    <x v="3"/>
    <n v="24604"/>
    <n v="24604"/>
  </r>
  <r>
    <x v="3882"/>
    <x v="3275"/>
    <x v="0"/>
    <x v="0"/>
    <x v="0"/>
    <x v="2"/>
    <x v="4"/>
    <x v="3"/>
    <n v="53964"/>
    <n v="53964"/>
  </r>
  <r>
    <x v="3883"/>
    <x v="3276"/>
    <x v="0"/>
    <x v="1"/>
    <x v="1"/>
    <x v="7"/>
    <x v="1"/>
    <x v="1"/>
    <n v="7125"/>
    <n v="7125"/>
  </r>
  <r>
    <x v="3884"/>
    <x v="3277"/>
    <x v="1"/>
    <x v="1"/>
    <x v="1"/>
    <x v="7"/>
    <x v="1"/>
    <x v="1"/>
    <n v="51428"/>
    <n v="51428"/>
  </r>
  <r>
    <x v="3885"/>
    <x v="3278"/>
    <x v="0"/>
    <x v="3"/>
    <x v="2"/>
    <x v="7"/>
    <x v="1"/>
    <x v="1"/>
    <n v="10707"/>
    <n v="10707"/>
  </r>
  <r>
    <x v="3886"/>
    <x v="3279"/>
    <x v="1"/>
    <x v="1"/>
    <x v="1"/>
    <x v="4"/>
    <x v="6"/>
    <x v="5"/>
    <n v="20974"/>
    <n v="20974"/>
  </r>
  <r>
    <x v="3887"/>
    <x v="3280"/>
    <x v="1"/>
    <x v="0"/>
    <x v="0"/>
    <x v="6"/>
    <x v="13"/>
    <x v="12"/>
    <n v="46028"/>
    <n v="46028"/>
  </r>
  <r>
    <x v="3888"/>
    <x v="3281"/>
    <x v="0"/>
    <x v="0"/>
    <x v="0"/>
    <x v="6"/>
    <x v="13"/>
    <x v="12"/>
    <n v="34189"/>
    <n v="34189"/>
  </r>
  <r>
    <x v="3889"/>
    <x v="3282"/>
    <x v="0"/>
    <x v="1"/>
    <x v="1"/>
    <x v="6"/>
    <x v="13"/>
    <x v="12"/>
    <n v="56011"/>
    <n v="56011"/>
  </r>
  <r>
    <x v="3890"/>
    <x v="3283"/>
    <x v="0"/>
    <x v="0"/>
    <x v="0"/>
    <x v="6"/>
    <x v="13"/>
    <x v="12"/>
    <n v="86815"/>
    <n v="86815"/>
  </r>
  <r>
    <x v="3891"/>
    <x v="3284"/>
    <x v="1"/>
    <x v="0"/>
    <x v="0"/>
    <x v="6"/>
    <x v="13"/>
    <x v="12"/>
    <n v="2719"/>
    <n v="2719"/>
  </r>
  <r>
    <x v="3892"/>
    <x v="3285"/>
    <x v="1"/>
    <x v="0"/>
    <x v="0"/>
    <x v="6"/>
    <x v="13"/>
    <x v="12"/>
    <n v="78945"/>
    <n v="78945"/>
  </r>
  <r>
    <x v="3893"/>
    <x v="3286"/>
    <x v="1"/>
    <x v="0"/>
    <x v="0"/>
    <x v="6"/>
    <x v="13"/>
    <x v="12"/>
    <n v="82458"/>
    <n v="82458"/>
  </r>
  <r>
    <x v="3894"/>
    <x v="3287"/>
    <x v="1"/>
    <x v="1"/>
    <x v="1"/>
    <x v="6"/>
    <x v="13"/>
    <x v="12"/>
    <n v="50915"/>
    <n v="50915"/>
  </r>
  <r>
    <x v="3895"/>
    <x v="3287"/>
    <x v="0"/>
    <x v="0"/>
    <x v="0"/>
    <x v="6"/>
    <x v="13"/>
    <x v="12"/>
    <n v="17425"/>
    <n v="17425"/>
  </r>
  <r>
    <x v="3896"/>
    <x v="3287"/>
    <x v="1"/>
    <x v="0"/>
    <x v="0"/>
    <x v="6"/>
    <x v="13"/>
    <x v="12"/>
    <n v="57809"/>
    <n v="57809"/>
  </r>
  <r>
    <x v="3897"/>
    <x v="3288"/>
    <x v="0"/>
    <x v="0"/>
    <x v="0"/>
    <x v="6"/>
    <x v="13"/>
    <x v="12"/>
    <n v="47681"/>
    <n v="47681"/>
  </r>
  <r>
    <x v="3898"/>
    <x v="3289"/>
    <x v="1"/>
    <x v="0"/>
    <x v="0"/>
    <x v="6"/>
    <x v="13"/>
    <x v="12"/>
    <n v="53582"/>
    <n v="53582"/>
  </r>
  <r>
    <x v="3899"/>
    <x v="3290"/>
    <x v="0"/>
    <x v="1"/>
    <x v="1"/>
    <x v="6"/>
    <x v="13"/>
    <x v="12"/>
    <n v="95535"/>
    <n v="95535"/>
  </r>
  <r>
    <x v="3900"/>
    <x v="3291"/>
    <x v="1"/>
    <x v="1"/>
    <x v="1"/>
    <x v="6"/>
    <x v="13"/>
    <x v="12"/>
    <n v="26036"/>
    <n v="26036"/>
  </r>
  <r>
    <x v="3901"/>
    <x v="3292"/>
    <x v="1"/>
    <x v="1"/>
    <x v="1"/>
    <x v="6"/>
    <x v="13"/>
    <x v="12"/>
    <n v="48477"/>
    <n v="48477"/>
  </r>
  <r>
    <x v="3902"/>
    <x v="3293"/>
    <x v="0"/>
    <x v="1"/>
    <x v="1"/>
    <x v="6"/>
    <x v="13"/>
    <x v="12"/>
    <n v="15293"/>
    <n v="15293"/>
  </r>
  <r>
    <x v="3903"/>
    <x v="3294"/>
    <x v="1"/>
    <x v="1"/>
    <x v="1"/>
    <x v="6"/>
    <x v="13"/>
    <x v="12"/>
    <n v="10271"/>
    <n v="10271"/>
  </r>
  <r>
    <x v="3904"/>
    <x v="3293"/>
    <x v="0"/>
    <x v="1"/>
    <x v="1"/>
    <x v="6"/>
    <x v="13"/>
    <x v="12"/>
    <n v="97932"/>
    <n v="97932"/>
  </r>
  <r>
    <x v="3905"/>
    <x v="3292"/>
    <x v="0"/>
    <x v="1"/>
    <x v="1"/>
    <x v="6"/>
    <x v="13"/>
    <x v="12"/>
    <n v="25268"/>
    <n v="25268"/>
  </r>
  <r>
    <x v="3906"/>
    <x v="3295"/>
    <x v="1"/>
    <x v="0"/>
    <x v="0"/>
    <x v="6"/>
    <x v="13"/>
    <x v="12"/>
    <n v="22683"/>
    <n v="22683"/>
  </r>
  <r>
    <x v="3907"/>
    <x v="3295"/>
    <x v="1"/>
    <x v="0"/>
    <x v="0"/>
    <x v="6"/>
    <x v="13"/>
    <x v="12"/>
    <n v="14559"/>
    <n v="14559"/>
  </r>
  <r>
    <x v="3908"/>
    <x v="3296"/>
    <x v="0"/>
    <x v="0"/>
    <x v="0"/>
    <x v="0"/>
    <x v="13"/>
    <x v="12"/>
    <n v="15216"/>
    <n v="15216"/>
  </r>
  <r>
    <x v="3909"/>
    <x v="3296"/>
    <x v="0"/>
    <x v="1"/>
    <x v="1"/>
    <x v="0"/>
    <x v="13"/>
    <x v="12"/>
    <n v="22862"/>
    <n v="22862"/>
  </r>
  <r>
    <x v="3910"/>
    <x v="3297"/>
    <x v="1"/>
    <x v="1"/>
    <x v="1"/>
    <x v="0"/>
    <x v="13"/>
    <x v="12"/>
    <n v="37882"/>
    <n v="37882"/>
  </r>
  <r>
    <x v="3911"/>
    <x v="2638"/>
    <x v="0"/>
    <x v="0"/>
    <x v="0"/>
    <x v="0"/>
    <x v="13"/>
    <x v="12"/>
    <n v="58438"/>
    <n v="58438"/>
  </r>
  <r>
    <x v="3912"/>
    <x v="1197"/>
    <x v="0"/>
    <x v="0"/>
    <x v="0"/>
    <x v="2"/>
    <x v="13"/>
    <x v="12"/>
    <n v="54712"/>
    <n v="54712"/>
  </r>
  <r>
    <x v="3913"/>
    <x v="2542"/>
    <x v="0"/>
    <x v="0"/>
    <x v="0"/>
    <x v="2"/>
    <x v="13"/>
    <x v="12"/>
    <n v="62020"/>
    <n v="62020"/>
  </r>
  <r>
    <x v="3914"/>
    <x v="3298"/>
    <x v="0"/>
    <x v="0"/>
    <x v="0"/>
    <x v="2"/>
    <x v="13"/>
    <x v="12"/>
    <n v="2463"/>
    <n v="2463"/>
  </r>
  <r>
    <x v="3915"/>
    <x v="3299"/>
    <x v="0"/>
    <x v="0"/>
    <x v="0"/>
    <x v="2"/>
    <x v="13"/>
    <x v="12"/>
    <n v="14997"/>
    <n v="14997"/>
  </r>
  <r>
    <x v="3916"/>
    <x v="3300"/>
    <x v="0"/>
    <x v="0"/>
    <x v="0"/>
    <x v="2"/>
    <x v="13"/>
    <x v="12"/>
    <n v="80927"/>
    <n v="80927"/>
  </r>
  <r>
    <x v="3917"/>
    <x v="3301"/>
    <x v="0"/>
    <x v="1"/>
    <x v="1"/>
    <x v="0"/>
    <x v="1"/>
    <x v="1"/>
    <n v="35844"/>
    <n v="35844"/>
  </r>
  <r>
    <x v="3918"/>
    <x v="3302"/>
    <x v="0"/>
    <x v="1"/>
    <x v="1"/>
    <x v="0"/>
    <x v="13"/>
    <x v="12"/>
    <n v="52182"/>
    <n v="52182"/>
  </r>
  <r>
    <x v="3919"/>
    <x v="3303"/>
    <x v="1"/>
    <x v="0"/>
    <x v="0"/>
    <x v="0"/>
    <x v="13"/>
    <x v="12"/>
    <n v="81683"/>
    <n v="81683"/>
  </r>
  <r>
    <x v="3920"/>
    <x v="3304"/>
    <x v="1"/>
    <x v="0"/>
    <x v="0"/>
    <x v="0"/>
    <x v="13"/>
    <x v="12"/>
    <n v="86432"/>
    <n v="86432"/>
  </r>
  <r>
    <x v="3921"/>
    <x v="3305"/>
    <x v="0"/>
    <x v="0"/>
    <x v="0"/>
    <x v="1"/>
    <x v="1"/>
    <x v="1"/>
    <n v="57400"/>
    <n v="57400"/>
  </r>
  <r>
    <x v="3922"/>
    <x v="3306"/>
    <x v="1"/>
    <x v="0"/>
    <x v="0"/>
    <x v="1"/>
    <x v="1"/>
    <x v="1"/>
    <n v="47351"/>
    <n v="47351"/>
  </r>
  <r>
    <x v="3923"/>
    <x v="1336"/>
    <x v="0"/>
    <x v="0"/>
    <x v="0"/>
    <x v="1"/>
    <x v="1"/>
    <x v="1"/>
    <n v="10631"/>
    <n v="10631"/>
  </r>
  <r>
    <x v="3924"/>
    <x v="3307"/>
    <x v="0"/>
    <x v="3"/>
    <x v="2"/>
    <x v="0"/>
    <x v="13"/>
    <x v="12"/>
    <n v="37465"/>
    <n v="37465"/>
  </r>
  <r>
    <x v="3925"/>
    <x v="3308"/>
    <x v="1"/>
    <x v="3"/>
    <x v="2"/>
    <x v="0"/>
    <x v="13"/>
    <x v="12"/>
    <n v="1386"/>
    <n v="1386"/>
  </r>
  <r>
    <x v="3926"/>
    <x v="3309"/>
    <x v="1"/>
    <x v="3"/>
    <x v="2"/>
    <x v="0"/>
    <x v="13"/>
    <x v="12"/>
    <n v="19308"/>
    <n v="19308"/>
  </r>
  <r>
    <x v="3927"/>
    <x v="3310"/>
    <x v="0"/>
    <x v="1"/>
    <x v="1"/>
    <x v="1"/>
    <x v="8"/>
    <x v="7"/>
    <n v="69597"/>
    <n v="69597"/>
  </r>
  <r>
    <x v="3928"/>
    <x v="3311"/>
    <x v="0"/>
    <x v="1"/>
    <x v="1"/>
    <x v="1"/>
    <x v="8"/>
    <x v="7"/>
    <n v="79833"/>
    <n v="79833"/>
  </r>
  <r>
    <x v="3929"/>
    <x v="3312"/>
    <x v="1"/>
    <x v="1"/>
    <x v="1"/>
    <x v="1"/>
    <x v="8"/>
    <x v="7"/>
    <n v="60789"/>
    <n v="60789"/>
  </r>
  <r>
    <x v="3930"/>
    <x v="3313"/>
    <x v="0"/>
    <x v="0"/>
    <x v="0"/>
    <x v="1"/>
    <x v="9"/>
    <x v="8"/>
    <n v="18480"/>
    <n v="18480"/>
  </r>
  <r>
    <x v="3931"/>
    <x v="2733"/>
    <x v="0"/>
    <x v="0"/>
    <x v="0"/>
    <x v="2"/>
    <x v="4"/>
    <x v="3"/>
    <n v="68528"/>
    <n v="68528"/>
  </r>
  <r>
    <x v="3932"/>
    <x v="3314"/>
    <x v="0"/>
    <x v="1"/>
    <x v="1"/>
    <x v="5"/>
    <x v="13"/>
    <x v="12"/>
    <n v="72160"/>
    <n v="72160"/>
  </r>
  <r>
    <x v="3933"/>
    <x v="3315"/>
    <x v="1"/>
    <x v="1"/>
    <x v="1"/>
    <x v="0"/>
    <x v="4"/>
    <x v="3"/>
    <n v="87237"/>
    <n v="87237"/>
  </r>
  <r>
    <x v="3934"/>
    <x v="1510"/>
    <x v="1"/>
    <x v="0"/>
    <x v="0"/>
    <x v="1"/>
    <x v="4"/>
    <x v="3"/>
    <n v="78769"/>
    <n v="78769"/>
  </r>
  <r>
    <x v="3935"/>
    <x v="1909"/>
    <x v="1"/>
    <x v="0"/>
    <x v="0"/>
    <x v="1"/>
    <x v="4"/>
    <x v="3"/>
    <n v="83655"/>
    <n v="83655"/>
  </r>
  <r>
    <x v="3936"/>
    <x v="2318"/>
    <x v="0"/>
    <x v="0"/>
    <x v="0"/>
    <x v="1"/>
    <x v="4"/>
    <x v="3"/>
    <n v="9149"/>
    <n v="9149"/>
  </r>
  <r>
    <x v="3937"/>
    <x v="3316"/>
    <x v="0"/>
    <x v="0"/>
    <x v="0"/>
    <x v="1"/>
    <x v="4"/>
    <x v="3"/>
    <n v="76751"/>
    <n v="76751"/>
  </r>
  <r>
    <x v="3938"/>
    <x v="3317"/>
    <x v="0"/>
    <x v="0"/>
    <x v="0"/>
    <x v="1"/>
    <x v="4"/>
    <x v="3"/>
    <n v="47531"/>
    <n v="47531"/>
  </r>
  <r>
    <x v="3939"/>
    <x v="3318"/>
    <x v="1"/>
    <x v="0"/>
    <x v="0"/>
    <x v="1"/>
    <x v="7"/>
    <x v="6"/>
    <n v="46636"/>
    <n v="46636"/>
  </r>
  <r>
    <x v="3940"/>
    <x v="3319"/>
    <x v="0"/>
    <x v="0"/>
    <x v="0"/>
    <x v="1"/>
    <x v="7"/>
    <x v="6"/>
    <n v="55502"/>
    <n v="55502"/>
  </r>
  <r>
    <x v="3941"/>
    <x v="3320"/>
    <x v="1"/>
    <x v="0"/>
    <x v="0"/>
    <x v="1"/>
    <x v="4"/>
    <x v="3"/>
    <n v="87691"/>
    <n v="87691"/>
  </r>
  <r>
    <x v="3942"/>
    <x v="3321"/>
    <x v="1"/>
    <x v="0"/>
    <x v="0"/>
    <x v="1"/>
    <x v="4"/>
    <x v="3"/>
    <n v="22503"/>
    <n v="22503"/>
  </r>
  <r>
    <x v="3943"/>
    <x v="3322"/>
    <x v="0"/>
    <x v="0"/>
    <x v="0"/>
    <x v="1"/>
    <x v="4"/>
    <x v="3"/>
    <n v="80256"/>
    <n v="80256"/>
  </r>
  <r>
    <x v="3944"/>
    <x v="3323"/>
    <x v="1"/>
    <x v="1"/>
    <x v="1"/>
    <x v="1"/>
    <x v="4"/>
    <x v="3"/>
    <n v="41453"/>
    <n v="41453"/>
  </r>
  <r>
    <x v="3945"/>
    <x v="3324"/>
    <x v="0"/>
    <x v="0"/>
    <x v="0"/>
    <x v="1"/>
    <x v="4"/>
    <x v="3"/>
    <n v="38604"/>
    <n v="38604"/>
  </r>
  <r>
    <x v="3946"/>
    <x v="3325"/>
    <x v="1"/>
    <x v="1"/>
    <x v="1"/>
    <x v="1"/>
    <x v="7"/>
    <x v="6"/>
    <n v="6653"/>
    <n v="6653"/>
  </r>
  <r>
    <x v="3947"/>
    <x v="2242"/>
    <x v="0"/>
    <x v="0"/>
    <x v="0"/>
    <x v="1"/>
    <x v="4"/>
    <x v="3"/>
    <n v="83971"/>
    <n v="83971"/>
  </r>
  <r>
    <x v="3948"/>
    <x v="1286"/>
    <x v="0"/>
    <x v="3"/>
    <x v="2"/>
    <x v="1"/>
    <x v="1"/>
    <x v="1"/>
    <n v="23608"/>
    <n v="23608"/>
  </r>
  <r>
    <x v="3949"/>
    <x v="3326"/>
    <x v="0"/>
    <x v="1"/>
    <x v="1"/>
    <x v="1"/>
    <x v="1"/>
    <x v="1"/>
    <n v="31123"/>
    <n v="31123"/>
  </r>
  <r>
    <x v="3950"/>
    <x v="3327"/>
    <x v="1"/>
    <x v="1"/>
    <x v="1"/>
    <x v="1"/>
    <x v="1"/>
    <x v="1"/>
    <n v="57219"/>
    <n v="57219"/>
  </r>
  <r>
    <x v="3951"/>
    <x v="3328"/>
    <x v="0"/>
    <x v="0"/>
    <x v="0"/>
    <x v="1"/>
    <x v="1"/>
    <x v="1"/>
    <n v="69108"/>
    <n v="69108"/>
  </r>
  <r>
    <x v="3952"/>
    <x v="3328"/>
    <x v="0"/>
    <x v="1"/>
    <x v="1"/>
    <x v="1"/>
    <x v="1"/>
    <x v="1"/>
    <n v="10518"/>
    <n v="10518"/>
  </r>
  <r>
    <x v="3953"/>
    <x v="3329"/>
    <x v="1"/>
    <x v="1"/>
    <x v="1"/>
    <x v="1"/>
    <x v="1"/>
    <x v="1"/>
    <n v="28339"/>
    <n v="28339"/>
  </r>
  <r>
    <x v="3954"/>
    <x v="3329"/>
    <x v="0"/>
    <x v="3"/>
    <x v="2"/>
    <x v="1"/>
    <x v="1"/>
    <x v="1"/>
    <n v="54909"/>
    <n v="54909"/>
  </r>
  <r>
    <x v="3955"/>
    <x v="3330"/>
    <x v="0"/>
    <x v="1"/>
    <x v="1"/>
    <x v="1"/>
    <x v="1"/>
    <x v="1"/>
    <n v="15450"/>
    <n v="15450"/>
  </r>
  <r>
    <x v="3956"/>
    <x v="3331"/>
    <x v="0"/>
    <x v="0"/>
    <x v="0"/>
    <x v="1"/>
    <x v="1"/>
    <x v="1"/>
    <n v="37936"/>
    <n v="37936"/>
  </r>
  <r>
    <x v="3957"/>
    <x v="3332"/>
    <x v="1"/>
    <x v="1"/>
    <x v="1"/>
    <x v="1"/>
    <x v="1"/>
    <x v="1"/>
    <n v="12875"/>
    <n v="12875"/>
  </r>
  <r>
    <x v="3958"/>
    <x v="1285"/>
    <x v="0"/>
    <x v="0"/>
    <x v="0"/>
    <x v="1"/>
    <x v="1"/>
    <x v="1"/>
    <n v="23379"/>
    <n v="23379"/>
  </r>
  <r>
    <x v="3959"/>
    <x v="3333"/>
    <x v="0"/>
    <x v="0"/>
    <x v="0"/>
    <x v="2"/>
    <x v="1"/>
    <x v="1"/>
    <n v="4833"/>
    <n v="4833"/>
  </r>
  <r>
    <x v="3960"/>
    <x v="3334"/>
    <x v="1"/>
    <x v="0"/>
    <x v="0"/>
    <x v="2"/>
    <x v="1"/>
    <x v="1"/>
    <n v="54856"/>
    <n v="54856"/>
  </r>
  <r>
    <x v="3961"/>
    <x v="1710"/>
    <x v="0"/>
    <x v="0"/>
    <x v="0"/>
    <x v="0"/>
    <x v="13"/>
    <x v="12"/>
    <n v="18267"/>
    <n v="18267"/>
  </r>
  <r>
    <x v="3962"/>
    <x v="3335"/>
    <x v="1"/>
    <x v="0"/>
    <x v="0"/>
    <x v="4"/>
    <x v="13"/>
    <x v="12"/>
    <n v="93822"/>
    <n v="93822"/>
  </r>
  <r>
    <x v="3963"/>
    <x v="2779"/>
    <x v="0"/>
    <x v="0"/>
    <x v="0"/>
    <x v="1"/>
    <x v="9"/>
    <x v="8"/>
    <n v="41757"/>
    <n v="41757"/>
  </r>
  <r>
    <x v="3964"/>
    <x v="3336"/>
    <x v="0"/>
    <x v="1"/>
    <x v="1"/>
    <x v="1"/>
    <x v="9"/>
    <x v="8"/>
    <n v="43469"/>
    <n v="43469"/>
  </r>
  <r>
    <x v="3965"/>
    <x v="3337"/>
    <x v="1"/>
    <x v="1"/>
    <x v="1"/>
    <x v="1"/>
    <x v="9"/>
    <x v="8"/>
    <n v="55369"/>
    <n v="55369"/>
  </r>
  <r>
    <x v="3966"/>
    <x v="1805"/>
    <x v="1"/>
    <x v="1"/>
    <x v="1"/>
    <x v="0"/>
    <x v="4"/>
    <x v="3"/>
    <n v="29133"/>
    <n v="29133"/>
  </r>
  <r>
    <x v="3967"/>
    <x v="3338"/>
    <x v="0"/>
    <x v="0"/>
    <x v="0"/>
    <x v="1"/>
    <x v="1"/>
    <x v="1"/>
    <n v="25888"/>
    <n v="25888"/>
  </r>
  <r>
    <x v="3968"/>
    <x v="3339"/>
    <x v="0"/>
    <x v="1"/>
    <x v="1"/>
    <x v="1"/>
    <x v="1"/>
    <x v="1"/>
    <n v="32605"/>
    <n v="32605"/>
  </r>
  <r>
    <x v="3969"/>
    <x v="3338"/>
    <x v="1"/>
    <x v="3"/>
    <x v="2"/>
    <x v="1"/>
    <x v="1"/>
    <x v="1"/>
    <n v="19171"/>
    <n v="19171"/>
  </r>
  <r>
    <x v="3970"/>
    <x v="3340"/>
    <x v="0"/>
    <x v="0"/>
    <x v="0"/>
    <x v="1"/>
    <x v="1"/>
    <x v="1"/>
    <n v="88636"/>
    <n v="88636"/>
  </r>
  <r>
    <x v="3971"/>
    <x v="3341"/>
    <x v="0"/>
    <x v="0"/>
    <x v="0"/>
    <x v="1"/>
    <x v="1"/>
    <x v="1"/>
    <n v="59445"/>
    <n v="59445"/>
  </r>
  <r>
    <x v="3972"/>
    <x v="3342"/>
    <x v="1"/>
    <x v="1"/>
    <x v="1"/>
    <x v="1"/>
    <x v="1"/>
    <x v="1"/>
    <n v="62773"/>
    <n v="62773"/>
  </r>
  <r>
    <x v="3973"/>
    <x v="3343"/>
    <x v="0"/>
    <x v="0"/>
    <x v="0"/>
    <x v="1"/>
    <x v="1"/>
    <x v="1"/>
    <n v="49827"/>
    <n v="49827"/>
  </r>
  <r>
    <x v="3974"/>
    <x v="3344"/>
    <x v="1"/>
    <x v="3"/>
    <x v="2"/>
    <x v="1"/>
    <x v="1"/>
    <x v="1"/>
    <n v="64340"/>
    <n v="64340"/>
  </r>
  <r>
    <x v="3975"/>
    <x v="1865"/>
    <x v="1"/>
    <x v="0"/>
    <x v="0"/>
    <x v="5"/>
    <x v="7"/>
    <x v="6"/>
    <n v="80185"/>
    <n v="80185"/>
  </r>
  <r>
    <x v="3976"/>
    <x v="3345"/>
    <x v="0"/>
    <x v="0"/>
    <x v="0"/>
    <x v="5"/>
    <x v="7"/>
    <x v="6"/>
    <n v="91881"/>
    <n v="91881"/>
  </r>
  <r>
    <x v="3977"/>
    <x v="1811"/>
    <x v="1"/>
    <x v="0"/>
    <x v="0"/>
    <x v="2"/>
    <x v="13"/>
    <x v="12"/>
    <n v="91417"/>
    <n v="91417"/>
  </r>
  <r>
    <x v="3978"/>
    <x v="3346"/>
    <x v="0"/>
    <x v="1"/>
    <x v="1"/>
    <x v="2"/>
    <x v="13"/>
    <x v="12"/>
    <n v="14642"/>
    <n v="14642"/>
  </r>
  <r>
    <x v="3979"/>
    <x v="3347"/>
    <x v="0"/>
    <x v="1"/>
    <x v="1"/>
    <x v="2"/>
    <x v="13"/>
    <x v="12"/>
    <n v="53297"/>
    <n v="53297"/>
  </r>
  <r>
    <x v="3980"/>
    <x v="3348"/>
    <x v="0"/>
    <x v="0"/>
    <x v="0"/>
    <x v="2"/>
    <x v="13"/>
    <x v="12"/>
    <n v="52778"/>
    <n v="52778"/>
  </r>
  <r>
    <x v="3981"/>
    <x v="3349"/>
    <x v="1"/>
    <x v="0"/>
    <x v="0"/>
    <x v="1"/>
    <x v="6"/>
    <x v="5"/>
    <n v="35469"/>
    <n v="35469"/>
  </r>
  <r>
    <x v="3982"/>
    <x v="3350"/>
    <x v="0"/>
    <x v="0"/>
    <x v="0"/>
    <x v="1"/>
    <x v="13"/>
    <x v="12"/>
    <n v="39064"/>
    <n v="39064"/>
  </r>
  <r>
    <x v="3983"/>
    <x v="1865"/>
    <x v="1"/>
    <x v="0"/>
    <x v="0"/>
    <x v="5"/>
    <x v="13"/>
    <x v="12"/>
    <n v="75283"/>
    <n v="75283"/>
  </r>
  <r>
    <x v="3984"/>
    <x v="2227"/>
    <x v="0"/>
    <x v="3"/>
    <x v="2"/>
    <x v="5"/>
    <x v="13"/>
    <x v="12"/>
    <n v="28946"/>
    <n v="28946"/>
  </r>
  <r>
    <x v="3985"/>
    <x v="3351"/>
    <x v="0"/>
    <x v="0"/>
    <x v="0"/>
    <x v="1"/>
    <x v="4"/>
    <x v="3"/>
    <n v="26272"/>
    <n v="26272"/>
  </r>
  <r>
    <x v="3986"/>
    <x v="1278"/>
    <x v="0"/>
    <x v="0"/>
    <x v="0"/>
    <x v="6"/>
    <x v="1"/>
    <x v="1"/>
    <n v="53883"/>
    <n v="53883"/>
  </r>
  <r>
    <x v="3987"/>
    <x v="2739"/>
    <x v="1"/>
    <x v="0"/>
    <x v="0"/>
    <x v="0"/>
    <x v="1"/>
    <x v="1"/>
    <n v="63846"/>
    <n v="63846"/>
  </r>
  <r>
    <x v="3988"/>
    <x v="3352"/>
    <x v="1"/>
    <x v="1"/>
    <x v="1"/>
    <x v="0"/>
    <x v="1"/>
    <x v="1"/>
    <n v="94357"/>
    <n v="94357"/>
  </r>
  <r>
    <x v="3989"/>
    <x v="3353"/>
    <x v="0"/>
    <x v="0"/>
    <x v="0"/>
    <x v="0"/>
    <x v="1"/>
    <x v="1"/>
    <n v="3360"/>
    <n v="3360"/>
  </r>
  <r>
    <x v="3990"/>
    <x v="3354"/>
    <x v="1"/>
    <x v="0"/>
    <x v="0"/>
    <x v="0"/>
    <x v="1"/>
    <x v="1"/>
    <n v="99432"/>
    <n v="99432"/>
  </r>
  <r>
    <x v="3991"/>
    <x v="3355"/>
    <x v="0"/>
    <x v="0"/>
    <x v="0"/>
    <x v="0"/>
    <x v="1"/>
    <x v="1"/>
    <n v="17536"/>
    <n v="17536"/>
  </r>
  <r>
    <x v="3992"/>
    <x v="2580"/>
    <x v="0"/>
    <x v="1"/>
    <x v="1"/>
    <x v="4"/>
    <x v="7"/>
    <x v="6"/>
    <n v="63967"/>
    <n v="63967"/>
  </r>
  <r>
    <x v="3993"/>
    <x v="3356"/>
    <x v="0"/>
    <x v="1"/>
    <x v="1"/>
    <x v="4"/>
    <x v="7"/>
    <x v="6"/>
    <n v="19571"/>
    <n v="19571"/>
  </r>
  <r>
    <x v="3994"/>
    <x v="3357"/>
    <x v="1"/>
    <x v="1"/>
    <x v="1"/>
    <x v="4"/>
    <x v="4"/>
    <x v="3"/>
    <n v="86946"/>
    <n v="86946"/>
  </r>
  <r>
    <x v="3995"/>
    <x v="1403"/>
    <x v="1"/>
    <x v="0"/>
    <x v="0"/>
    <x v="0"/>
    <x v="6"/>
    <x v="5"/>
    <n v="27724"/>
    <n v="27724"/>
  </r>
  <r>
    <x v="3996"/>
    <x v="710"/>
    <x v="1"/>
    <x v="0"/>
    <x v="0"/>
    <x v="0"/>
    <x v="6"/>
    <x v="5"/>
    <n v="4541"/>
    <n v="4541"/>
  </r>
  <r>
    <x v="3997"/>
    <x v="3358"/>
    <x v="1"/>
    <x v="1"/>
    <x v="1"/>
    <x v="0"/>
    <x v="13"/>
    <x v="12"/>
    <n v="40305"/>
    <n v="40305"/>
  </r>
  <r>
    <x v="3998"/>
    <x v="3359"/>
    <x v="0"/>
    <x v="0"/>
    <x v="0"/>
    <x v="0"/>
    <x v="13"/>
    <x v="12"/>
    <n v="47561"/>
    <n v="47561"/>
  </r>
  <r>
    <x v="3999"/>
    <x v="3359"/>
    <x v="0"/>
    <x v="1"/>
    <x v="1"/>
    <x v="0"/>
    <x v="13"/>
    <x v="12"/>
    <n v="79879"/>
    <n v="79879"/>
  </r>
  <r>
    <x v="4000"/>
    <x v="3360"/>
    <x v="1"/>
    <x v="0"/>
    <x v="0"/>
    <x v="0"/>
    <x v="4"/>
    <x v="3"/>
    <n v="28869"/>
    <n v="28869"/>
  </r>
  <r>
    <x v="4001"/>
    <x v="3361"/>
    <x v="1"/>
    <x v="0"/>
    <x v="0"/>
    <x v="0"/>
    <x v="4"/>
    <x v="3"/>
    <n v="97965"/>
    <n v="97965"/>
  </r>
  <r>
    <x v="4002"/>
    <x v="2594"/>
    <x v="0"/>
    <x v="0"/>
    <x v="0"/>
    <x v="0"/>
    <x v="4"/>
    <x v="3"/>
    <n v="77318"/>
    <n v="77318"/>
  </r>
  <r>
    <x v="4003"/>
    <x v="3362"/>
    <x v="1"/>
    <x v="1"/>
    <x v="1"/>
    <x v="2"/>
    <x v="9"/>
    <x v="8"/>
    <n v="21525"/>
    <n v="21525"/>
  </r>
  <r>
    <x v="4004"/>
    <x v="3363"/>
    <x v="1"/>
    <x v="1"/>
    <x v="1"/>
    <x v="2"/>
    <x v="9"/>
    <x v="8"/>
    <n v="79893"/>
    <n v="79893"/>
  </r>
  <r>
    <x v="4005"/>
    <x v="3364"/>
    <x v="0"/>
    <x v="1"/>
    <x v="1"/>
    <x v="2"/>
    <x v="1"/>
    <x v="1"/>
    <n v="76961"/>
    <n v="76961"/>
  </r>
  <r>
    <x v="4006"/>
    <x v="2361"/>
    <x v="0"/>
    <x v="0"/>
    <x v="0"/>
    <x v="5"/>
    <x v="6"/>
    <x v="5"/>
    <n v="29565"/>
    <n v="29565"/>
  </r>
  <r>
    <x v="4007"/>
    <x v="3365"/>
    <x v="1"/>
    <x v="0"/>
    <x v="0"/>
    <x v="5"/>
    <x v="9"/>
    <x v="8"/>
    <n v="56505"/>
    <n v="56505"/>
  </r>
  <r>
    <x v="4008"/>
    <x v="3366"/>
    <x v="1"/>
    <x v="1"/>
    <x v="1"/>
    <x v="0"/>
    <x v="7"/>
    <x v="6"/>
    <n v="42736"/>
    <n v="42736"/>
  </r>
  <r>
    <x v="4009"/>
    <x v="3367"/>
    <x v="0"/>
    <x v="1"/>
    <x v="1"/>
    <x v="0"/>
    <x v="7"/>
    <x v="6"/>
    <n v="40402"/>
    <n v="40402"/>
  </r>
  <r>
    <x v="4010"/>
    <x v="3368"/>
    <x v="0"/>
    <x v="2"/>
    <x v="0"/>
    <x v="0"/>
    <x v="7"/>
    <x v="6"/>
    <n v="4308"/>
    <n v="4308"/>
  </r>
  <r>
    <x v="4011"/>
    <x v="3369"/>
    <x v="0"/>
    <x v="1"/>
    <x v="1"/>
    <x v="0"/>
    <x v="7"/>
    <x v="6"/>
    <n v="1619"/>
    <n v="1619"/>
  </r>
  <r>
    <x v="4012"/>
    <x v="3370"/>
    <x v="0"/>
    <x v="1"/>
    <x v="1"/>
    <x v="0"/>
    <x v="7"/>
    <x v="6"/>
    <n v="54852"/>
    <n v="54852"/>
  </r>
  <r>
    <x v="4013"/>
    <x v="3371"/>
    <x v="1"/>
    <x v="1"/>
    <x v="1"/>
    <x v="0"/>
    <x v="7"/>
    <x v="6"/>
    <n v="53820"/>
    <n v="53820"/>
  </r>
  <r>
    <x v="4014"/>
    <x v="3372"/>
    <x v="1"/>
    <x v="0"/>
    <x v="0"/>
    <x v="2"/>
    <x v="4"/>
    <x v="3"/>
    <n v="30472"/>
    <n v="30472"/>
  </r>
  <r>
    <x v="4015"/>
    <x v="3373"/>
    <x v="0"/>
    <x v="1"/>
    <x v="1"/>
    <x v="2"/>
    <x v="4"/>
    <x v="3"/>
    <n v="96466"/>
    <n v="96466"/>
  </r>
  <r>
    <x v="4016"/>
    <x v="3374"/>
    <x v="0"/>
    <x v="1"/>
    <x v="1"/>
    <x v="2"/>
    <x v="4"/>
    <x v="3"/>
    <n v="47861"/>
    <n v="47861"/>
  </r>
  <r>
    <x v="4017"/>
    <x v="3375"/>
    <x v="1"/>
    <x v="0"/>
    <x v="0"/>
    <x v="1"/>
    <x v="4"/>
    <x v="3"/>
    <n v="25674"/>
    <n v="25674"/>
  </r>
  <r>
    <x v="4018"/>
    <x v="3376"/>
    <x v="1"/>
    <x v="0"/>
    <x v="0"/>
    <x v="1"/>
    <x v="6"/>
    <x v="5"/>
    <n v="76369"/>
    <n v="76369"/>
  </r>
  <r>
    <x v="4019"/>
    <x v="3377"/>
    <x v="0"/>
    <x v="1"/>
    <x v="1"/>
    <x v="1"/>
    <x v="6"/>
    <x v="5"/>
    <n v="36071"/>
    <n v="36071"/>
  </r>
  <r>
    <x v="4020"/>
    <x v="3378"/>
    <x v="0"/>
    <x v="0"/>
    <x v="0"/>
    <x v="1"/>
    <x v="6"/>
    <x v="5"/>
    <n v="79645"/>
    <n v="79645"/>
  </r>
  <r>
    <x v="4021"/>
    <x v="330"/>
    <x v="0"/>
    <x v="1"/>
    <x v="1"/>
    <x v="1"/>
    <x v="6"/>
    <x v="5"/>
    <n v="22965"/>
    <n v="22965"/>
  </r>
  <r>
    <x v="4022"/>
    <x v="2914"/>
    <x v="1"/>
    <x v="1"/>
    <x v="1"/>
    <x v="1"/>
    <x v="6"/>
    <x v="5"/>
    <n v="63596"/>
    <n v="63596"/>
  </r>
  <r>
    <x v="4023"/>
    <x v="3379"/>
    <x v="0"/>
    <x v="0"/>
    <x v="0"/>
    <x v="1"/>
    <x v="6"/>
    <x v="5"/>
    <n v="46943"/>
    <n v="46943"/>
  </r>
  <r>
    <x v="4024"/>
    <x v="3380"/>
    <x v="0"/>
    <x v="1"/>
    <x v="1"/>
    <x v="1"/>
    <x v="6"/>
    <x v="5"/>
    <n v="14594"/>
    <n v="14594"/>
  </r>
  <r>
    <x v="4025"/>
    <x v="3381"/>
    <x v="1"/>
    <x v="1"/>
    <x v="1"/>
    <x v="1"/>
    <x v="6"/>
    <x v="5"/>
    <n v="73022"/>
    <n v="73022"/>
  </r>
  <r>
    <x v="4026"/>
    <x v="3382"/>
    <x v="1"/>
    <x v="0"/>
    <x v="0"/>
    <x v="1"/>
    <x v="1"/>
    <x v="1"/>
    <n v="7562"/>
    <n v="7562"/>
  </r>
  <r>
    <x v="4027"/>
    <x v="3383"/>
    <x v="1"/>
    <x v="0"/>
    <x v="0"/>
    <x v="1"/>
    <x v="1"/>
    <x v="1"/>
    <n v="54893"/>
    <n v="54893"/>
  </r>
  <r>
    <x v="4028"/>
    <x v="3384"/>
    <x v="0"/>
    <x v="0"/>
    <x v="0"/>
    <x v="0"/>
    <x v="13"/>
    <x v="12"/>
    <n v="65765"/>
    <n v="65765"/>
  </r>
  <r>
    <x v="4029"/>
    <x v="3385"/>
    <x v="1"/>
    <x v="0"/>
    <x v="0"/>
    <x v="1"/>
    <x v="13"/>
    <x v="12"/>
    <n v="29377"/>
    <n v="29377"/>
  </r>
  <r>
    <x v="4030"/>
    <x v="3386"/>
    <x v="1"/>
    <x v="0"/>
    <x v="0"/>
    <x v="5"/>
    <x v="9"/>
    <x v="8"/>
    <n v="80405"/>
    <n v="80405"/>
  </r>
  <r>
    <x v="4031"/>
    <x v="3387"/>
    <x v="0"/>
    <x v="0"/>
    <x v="0"/>
    <x v="5"/>
    <x v="9"/>
    <x v="8"/>
    <n v="20045"/>
    <n v="20045"/>
  </r>
  <r>
    <x v="4032"/>
    <x v="3388"/>
    <x v="0"/>
    <x v="0"/>
    <x v="0"/>
    <x v="5"/>
    <x v="9"/>
    <x v="8"/>
    <n v="72474"/>
    <n v="72474"/>
  </r>
  <r>
    <x v="4033"/>
    <x v="3389"/>
    <x v="0"/>
    <x v="0"/>
    <x v="0"/>
    <x v="0"/>
    <x v="4"/>
    <x v="3"/>
    <n v="84494"/>
    <n v="84494"/>
  </r>
  <r>
    <x v="4034"/>
    <x v="2574"/>
    <x v="0"/>
    <x v="0"/>
    <x v="0"/>
    <x v="0"/>
    <x v="4"/>
    <x v="3"/>
    <n v="88517"/>
    <n v="88517"/>
  </r>
  <r>
    <x v="4035"/>
    <x v="3390"/>
    <x v="1"/>
    <x v="0"/>
    <x v="0"/>
    <x v="1"/>
    <x v="7"/>
    <x v="6"/>
    <n v="41794"/>
    <n v="41794"/>
  </r>
  <r>
    <x v="4036"/>
    <x v="3390"/>
    <x v="0"/>
    <x v="0"/>
    <x v="0"/>
    <x v="1"/>
    <x v="7"/>
    <x v="6"/>
    <n v="35273"/>
    <n v="35273"/>
  </r>
  <r>
    <x v="4037"/>
    <x v="1362"/>
    <x v="0"/>
    <x v="1"/>
    <x v="1"/>
    <x v="1"/>
    <x v="7"/>
    <x v="6"/>
    <n v="22051"/>
    <n v="22051"/>
  </r>
  <r>
    <x v="4038"/>
    <x v="1528"/>
    <x v="0"/>
    <x v="0"/>
    <x v="0"/>
    <x v="1"/>
    <x v="7"/>
    <x v="6"/>
    <n v="36358"/>
    <n v="36358"/>
  </r>
  <r>
    <x v="4039"/>
    <x v="1528"/>
    <x v="1"/>
    <x v="0"/>
    <x v="0"/>
    <x v="1"/>
    <x v="7"/>
    <x v="6"/>
    <n v="28326"/>
    <n v="28326"/>
  </r>
  <r>
    <x v="4040"/>
    <x v="1948"/>
    <x v="0"/>
    <x v="0"/>
    <x v="0"/>
    <x v="6"/>
    <x v="9"/>
    <x v="8"/>
    <n v="54557"/>
    <n v="54557"/>
  </r>
  <r>
    <x v="4041"/>
    <x v="3391"/>
    <x v="1"/>
    <x v="0"/>
    <x v="0"/>
    <x v="0"/>
    <x v="9"/>
    <x v="8"/>
    <n v="50904"/>
    <n v="50904"/>
  </r>
  <r>
    <x v="4042"/>
    <x v="232"/>
    <x v="1"/>
    <x v="1"/>
    <x v="1"/>
    <x v="2"/>
    <x v="1"/>
    <x v="1"/>
    <n v="72111"/>
    <n v="72111"/>
  </r>
  <r>
    <x v="4043"/>
    <x v="3392"/>
    <x v="1"/>
    <x v="1"/>
    <x v="1"/>
    <x v="2"/>
    <x v="1"/>
    <x v="1"/>
    <n v="82707"/>
    <n v="82707"/>
  </r>
  <r>
    <x v="4044"/>
    <x v="3393"/>
    <x v="1"/>
    <x v="0"/>
    <x v="0"/>
    <x v="2"/>
    <x v="1"/>
    <x v="1"/>
    <n v="34882"/>
    <n v="34882"/>
  </r>
  <r>
    <x v="4045"/>
    <x v="3394"/>
    <x v="1"/>
    <x v="0"/>
    <x v="0"/>
    <x v="2"/>
    <x v="13"/>
    <x v="12"/>
    <n v="2207"/>
    <n v="2207"/>
  </r>
  <r>
    <x v="4046"/>
    <x v="3395"/>
    <x v="1"/>
    <x v="0"/>
    <x v="0"/>
    <x v="2"/>
    <x v="13"/>
    <x v="12"/>
    <n v="78093"/>
    <n v="78093"/>
  </r>
  <r>
    <x v="4047"/>
    <x v="3396"/>
    <x v="0"/>
    <x v="1"/>
    <x v="1"/>
    <x v="2"/>
    <x v="13"/>
    <x v="12"/>
    <n v="16996"/>
    <n v="16996"/>
  </r>
  <r>
    <x v="4048"/>
    <x v="3397"/>
    <x v="0"/>
    <x v="0"/>
    <x v="0"/>
    <x v="2"/>
    <x v="13"/>
    <x v="12"/>
    <n v="39016"/>
    <n v="39016"/>
  </r>
  <r>
    <x v="4049"/>
    <x v="3398"/>
    <x v="1"/>
    <x v="1"/>
    <x v="1"/>
    <x v="2"/>
    <x v="13"/>
    <x v="12"/>
    <n v="98321"/>
    <n v="98321"/>
  </r>
  <r>
    <x v="4050"/>
    <x v="3399"/>
    <x v="1"/>
    <x v="3"/>
    <x v="2"/>
    <x v="2"/>
    <x v="13"/>
    <x v="12"/>
    <n v="27516"/>
    <n v="27516"/>
  </r>
  <r>
    <x v="4051"/>
    <x v="3400"/>
    <x v="0"/>
    <x v="0"/>
    <x v="0"/>
    <x v="2"/>
    <x v="13"/>
    <x v="12"/>
    <n v="77789"/>
    <n v="77789"/>
  </r>
  <r>
    <x v="4052"/>
    <x v="3401"/>
    <x v="0"/>
    <x v="0"/>
    <x v="0"/>
    <x v="2"/>
    <x v="13"/>
    <x v="12"/>
    <n v="68820"/>
    <n v="68820"/>
  </r>
  <r>
    <x v="4053"/>
    <x v="2531"/>
    <x v="0"/>
    <x v="1"/>
    <x v="1"/>
    <x v="0"/>
    <x v="8"/>
    <x v="7"/>
    <n v="27492"/>
    <n v="27492"/>
  </r>
  <r>
    <x v="4054"/>
    <x v="3402"/>
    <x v="0"/>
    <x v="0"/>
    <x v="0"/>
    <x v="0"/>
    <x v="13"/>
    <x v="12"/>
    <n v="68397"/>
    <n v="68397"/>
  </r>
  <r>
    <x v="4055"/>
    <x v="3403"/>
    <x v="0"/>
    <x v="1"/>
    <x v="1"/>
    <x v="0"/>
    <x v="13"/>
    <x v="12"/>
    <n v="19371"/>
    <n v="19371"/>
  </r>
  <r>
    <x v="4056"/>
    <x v="348"/>
    <x v="0"/>
    <x v="0"/>
    <x v="0"/>
    <x v="0"/>
    <x v="8"/>
    <x v="7"/>
    <n v="46369"/>
    <n v="46369"/>
  </r>
  <r>
    <x v="4057"/>
    <x v="3404"/>
    <x v="0"/>
    <x v="0"/>
    <x v="0"/>
    <x v="0"/>
    <x v="13"/>
    <x v="12"/>
    <n v="22619"/>
    <n v="22619"/>
  </r>
  <r>
    <x v="4058"/>
    <x v="3405"/>
    <x v="0"/>
    <x v="1"/>
    <x v="1"/>
    <x v="0"/>
    <x v="13"/>
    <x v="12"/>
    <n v="65299"/>
    <n v="65299"/>
  </r>
  <r>
    <x v="4059"/>
    <x v="2380"/>
    <x v="0"/>
    <x v="1"/>
    <x v="1"/>
    <x v="0"/>
    <x v="8"/>
    <x v="7"/>
    <n v="97594"/>
    <n v="97594"/>
  </r>
  <r>
    <x v="4060"/>
    <x v="2379"/>
    <x v="1"/>
    <x v="3"/>
    <x v="2"/>
    <x v="0"/>
    <x v="8"/>
    <x v="7"/>
    <n v="31670"/>
    <n v="31670"/>
  </r>
  <r>
    <x v="4061"/>
    <x v="3058"/>
    <x v="0"/>
    <x v="0"/>
    <x v="0"/>
    <x v="0"/>
    <x v="13"/>
    <x v="12"/>
    <n v="14963"/>
    <n v="14963"/>
  </r>
  <r>
    <x v="4062"/>
    <x v="3406"/>
    <x v="0"/>
    <x v="0"/>
    <x v="0"/>
    <x v="0"/>
    <x v="13"/>
    <x v="12"/>
    <n v="38265"/>
    <n v="38265"/>
  </r>
  <r>
    <x v="4063"/>
    <x v="3304"/>
    <x v="0"/>
    <x v="0"/>
    <x v="0"/>
    <x v="0"/>
    <x v="8"/>
    <x v="7"/>
    <n v="60500"/>
    <n v="60500"/>
  </r>
  <r>
    <x v="4064"/>
    <x v="3407"/>
    <x v="0"/>
    <x v="0"/>
    <x v="0"/>
    <x v="0"/>
    <x v="8"/>
    <x v="7"/>
    <n v="11611"/>
    <n v="11611"/>
  </r>
  <r>
    <x v="4065"/>
    <x v="1212"/>
    <x v="0"/>
    <x v="0"/>
    <x v="0"/>
    <x v="0"/>
    <x v="8"/>
    <x v="7"/>
    <n v="50403"/>
    <n v="50403"/>
  </r>
  <r>
    <x v="4066"/>
    <x v="3408"/>
    <x v="0"/>
    <x v="0"/>
    <x v="0"/>
    <x v="0"/>
    <x v="8"/>
    <x v="7"/>
    <n v="51996"/>
    <n v="51996"/>
  </r>
  <r>
    <x v="4067"/>
    <x v="3407"/>
    <x v="1"/>
    <x v="1"/>
    <x v="1"/>
    <x v="0"/>
    <x v="8"/>
    <x v="7"/>
    <n v="94704"/>
    <n v="94704"/>
  </r>
  <r>
    <x v="4068"/>
    <x v="3407"/>
    <x v="0"/>
    <x v="1"/>
    <x v="1"/>
    <x v="0"/>
    <x v="8"/>
    <x v="7"/>
    <n v="55936"/>
    <n v="55936"/>
  </r>
  <r>
    <x v="4069"/>
    <x v="3409"/>
    <x v="0"/>
    <x v="1"/>
    <x v="1"/>
    <x v="0"/>
    <x v="8"/>
    <x v="7"/>
    <n v="8971"/>
    <n v="8971"/>
  </r>
  <r>
    <x v="4070"/>
    <x v="1542"/>
    <x v="0"/>
    <x v="0"/>
    <x v="0"/>
    <x v="2"/>
    <x v="13"/>
    <x v="12"/>
    <n v="1889"/>
    <n v="1889"/>
  </r>
  <r>
    <x v="4071"/>
    <x v="3410"/>
    <x v="0"/>
    <x v="1"/>
    <x v="1"/>
    <x v="2"/>
    <x v="13"/>
    <x v="12"/>
    <n v="49368"/>
    <n v="49368"/>
  </r>
  <r>
    <x v="4072"/>
    <x v="3195"/>
    <x v="0"/>
    <x v="1"/>
    <x v="1"/>
    <x v="2"/>
    <x v="13"/>
    <x v="12"/>
    <n v="83837"/>
    <n v="83837"/>
  </r>
  <r>
    <x v="4073"/>
    <x v="1994"/>
    <x v="1"/>
    <x v="0"/>
    <x v="0"/>
    <x v="1"/>
    <x v="13"/>
    <x v="12"/>
    <n v="51089"/>
    <n v="51089"/>
  </r>
  <r>
    <x v="4074"/>
    <x v="1995"/>
    <x v="1"/>
    <x v="0"/>
    <x v="0"/>
    <x v="1"/>
    <x v="13"/>
    <x v="12"/>
    <n v="42152"/>
    <n v="42152"/>
  </r>
  <r>
    <x v="4075"/>
    <x v="1403"/>
    <x v="1"/>
    <x v="0"/>
    <x v="0"/>
    <x v="1"/>
    <x v="13"/>
    <x v="12"/>
    <n v="5213"/>
    <n v="5213"/>
  </r>
  <r>
    <x v="4076"/>
    <x v="3411"/>
    <x v="1"/>
    <x v="0"/>
    <x v="0"/>
    <x v="1"/>
    <x v="13"/>
    <x v="12"/>
    <n v="22434"/>
    <n v="22434"/>
  </r>
  <r>
    <x v="4077"/>
    <x v="3412"/>
    <x v="0"/>
    <x v="1"/>
    <x v="1"/>
    <x v="3"/>
    <x v="4"/>
    <x v="3"/>
    <n v="7992"/>
    <n v="7992"/>
  </r>
  <r>
    <x v="4078"/>
    <x v="3413"/>
    <x v="0"/>
    <x v="1"/>
    <x v="1"/>
    <x v="3"/>
    <x v="4"/>
    <x v="3"/>
    <n v="64653"/>
    <n v="64653"/>
  </r>
  <r>
    <x v="4079"/>
    <x v="3414"/>
    <x v="1"/>
    <x v="1"/>
    <x v="1"/>
    <x v="3"/>
    <x v="4"/>
    <x v="3"/>
    <n v="15292"/>
    <n v="15292"/>
  </r>
  <r>
    <x v="4080"/>
    <x v="3415"/>
    <x v="0"/>
    <x v="1"/>
    <x v="1"/>
    <x v="0"/>
    <x v="13"/>
    <x v="12"/>
    <n v="4105"/>
    <n v="4105"/>
  </r>
  <r>
    <x v="4081"/>
    <x v="3416"/>
    <x v="1"/>
    <x v="1"/>
    <x v="1"/>
    <x v="0"/>
    <x v="13"/>
    <x v="12"/>
    <n v="61475"/>
    <n v="61475"/>
  </r>
  <r>
    <x v="4082"/>
    <x v="3417"/>
    <x v="0"/>
    <x v="1"/>
    <x v="1"/>
    <x v="1"/>
    <x v="6"/>
    <x v="5"/>
    <n v="68202"/>
    <n v="68202"/>
  </r>
  <r>
    <x v="4083"/>
    <x v="3418"/>
    <x v="0"/>
    <x v="0"/>
    <x v="0"/>
    <x v="1"/>
    <x v="6"/>
    <x v="5"/>
    <n v="76672"/>
    <n v="76672"/>
  </r>
  <r>
    <x v="4084"/>
    <x v="3419"/>
    <x v="1"/>
    <x v="1"/>
    <x v="1"/>
    <x v="1"/>
    <x v="6"/>
    <x v="5"/>
    <n v="35910"/>
    <n v="35910"/>
  </r>
  <r>
    <x v="2946"/>
    <x v="3420"/>
    <x v="0"/>
    <x v="0"/>
    <x v="0"/>
    <x v="1"/>
    <x v="6"/>
    <x v="5"/>
    <n v="17810"/>
    <n v="17810"/>
  </r>
  <r>
    <x v="4085"/>
    <x v="3421"/>
    <x v="1"/>
    <x v="0"/>
    <x v="0"/>
    <x v="1"/>
    <x v="6"/>
    <x v="5"/>
    <n v="72022"/>
    <n v="72022"/>
  </r>
  <r>
    <x v="4086"/>
    <x v="3422"/>
    <x v="1"/>
    <x v="1"/>
    <x v="1"/>
    <x v="3"/>
    <x v="4"/>
    <x v="3"/>
    <n v="94114"/>
    <n v="94114"/>
  </r>
  <r>
    <x v="4087"/>
    <x v="3423"/>
    <x v="1"/>
    <x v="1"/>
    <x v="1"/>
    <x v="3"/>
    <x v="4"/>
    <x v="3"/>
    <n v="44569"/>
    <n v="44569"/>
  </r>
  <r>
    <x v="4088"/>
    <x v="3424"/>
    <x v="1"/>
    <x v="1"/>
    <x v="1"/>
    <x v="3"/>
    <x v="4"/>
    <x v="3"/>
    <n v="84452"/>
    <n v="84452"/>
  </r>
  <r>
    <x v="4089"/>
    <x v="1389"/>
    <x v="0"/>
    <x v="0"/>
    <x v="0"/>
    <x v="2"/>
    <x v="13"/>
    <x v="12"/>
    <n v="75387"/>
    <n v="75387"/>
  </r>
  <r>
    <x v="4090"/>
    <x v="2955"/>
    <x v="1"/>
    <x v="1"/>
    <x v="1"/>
    <x v="2"/>
    <x v="13"/>
    <x v="12"/>
    <n v="8986"/>
    <n v="8986"/>
  </r>
  <r>
    <x v="4091"/>
    <x v="3425"/>
    <x v="1"/>
    <x v="0"/>
    <x v="0"/>
    <x v="2"/>
    <x v="13"/>
    <x v="12"/>
    <n v="72775"/>
    <n v="72775"/>
  </r>
  <r>
    <x v="4092"/>
    <x v="3426"/>
    <x v="0"/>
    <x v="0"/>
    <x v="0"/>
    <x v="1"/>
    <x v="13"/>
    <x v="12"/>
    <n v="59961"/>
    <n v="59961"/>
  </r>
  <r>
    <x v="4093"/>
    <x v="3427"/>
    <x v="0"/>
    <x v="0"/>
    <x v="0"/>
    <x v="1"/>
    <x v="13"/>
    <x v="12"/>
    <n v="43323"/>
    <n v="43323"/>
  </r>
  <r>
    <x v="4094"/>
    <x v="3428"/>
    <x v="0"/>
    <x v="1"/>
    <x v="1"/>
    <x v="1"/>
    <x v="13"/>
    <x v="12"/>
    <n v="76724"/>
    <n v="76724"/>
  </r>
  <r>
    <x v="4095"/>
    <x v="3427"/>
    <x v="0"/>
    <x v="1"/>
    <x v="1"/>
    <x v="1"/>
    <x v="13"/>
    <x v="12"/>
    <n v="35832"/>
    <n v="35832"/>
  </r>
  <r>
    <x v="4096"/>
    <x v="3429"/>
    <x v="1"/>
    <x v="0"/>
    <x v="0"/>
    <x v="1"/>
    <x v="13"/>
    <x v="12"/>
    <n v="74125"/>
    <n v="74125"/>
  </r>
  <r>
    <x v="4097"/>
    <x v="3430"/>
    <x v="0"/>
    <x v="0"/>
    <x v="0"/>
    <x v="1"/>
    <x v="13"/>
    <x v="12"/>
    <n v="1177"/>
    <n v="1177"/>
  </r>
  <r>
    <x v="4098"/>
    <x v="3431"/>
    <x v="0"/>
    <x v="0"/>
    <x v="0"/>
    <x v="1"/>
    <x v="13"/>
    <x v="12"/>
    <n v="39395"/>
    <n v="39395"/>
  </r>
  <r>
    <x v="2981"/>
    <x v="1839"/>
    <x v="0"/>
    <x v="1"/>
    <x v="1"/>
    <x v="1"/>
    <x v="13"/>
    <x v="12"/>
    <n v="76159"/>
    <n v="76159"/>
  </r>
  <r>
    <x v="4099"/>
    <x v="3432"/>
    <x v="0"/>
    <x v="0"/>
    <x v="0"/>
    <x v="1"/>
    <x v="13"/>
    <x v="12"/>
    <n v="23442"/>
    <n v="23442"/>
  </r>
  <r>
    <x v="4100"/>
    <x v="3433"/>
    <x v="0"/>
    <x v="1"/>
    <x v="1"/>
    <x v="1"/>
    <x v="13"/>
    <x v="12"/>
    <n v="34424"/>
    <n v="34424"/>
  </r>
  <r>
    <x v="4101"/>
    <x v="3122"/>
    <x v="1"/>
    <x v="0"/>
    <x v="0"/>
    <x v="1"/>
    <x v="13"/>
    <x v="12"/>
    <n v="23006"/>
    <n v="23006"/>
  </r>
  <r>
    <x v="4102"/>
    <x v="1923"/>
    <x v="0"/>
    <x v="0"/>
    <x v="0"/>
    <x v="1"/>
    <x v="13"/>
    <x v="12"/>
    <n v="21338"/>
    <n v="21338"/>
  </r>
  <r>
    <x v="4103"/>
    <x v="3434"/>
    <x v="1"/>
    <x v="0"/>
    <x v="0"/>
    <x v="1"/>
    <x v="13"/>
    <x v="12"/>
    <n v="83408"/>
    <n v="83408"/>
  </r>
  <r>
    <x v="4104"/>
    <x v="3435"/>
    <x v="1"/>
    <x v="1"/>
    <x v="1"/>
    <x v="1"/>
    <x v="13"/>
    <x v="12"/>
    <n v="83887"/>
    <n v="83887"/>
  </r>
  <r>
    <x v="4105"/>
    <x v="3436"/>
    <x v="0"/>
    <x v="0"/>
    <x v="0"/>
    <x v="1"/>
    <x v="13"/>
    <x v="12"/>
    <n v="26301"/>
    <n v="26301"/>
  </r>
  <r>
    <x v="4106"/>
    <x v="3436"/>
    <x v="0"/>
    <x v="0"/>
    <x v="0"/>
    <x v="1"/>
    <x v="13"/>
    <x v="12"/>
    <n v="85160"/>
    <n v="85160"/>
  </r>
  <r>
    <x v="4107"/>
    <x v="1923"/>
    <x v="1"/>
    <x v="0"/>
    <x v="0"/>
    <x v="6"/>
    <x v="0"/>
    <x v="0"/>
    <n v="51619"/>
    <n v="51619"/>
  </r>
  <r>
    <x v="4108"/>
    <x v="3437"/>
    <x v="0"/>
    <x v="0"/>
    <x v="0"/>
    <x v="6"/>
    <x v="0"/>
    <x v="0"/>
    <n v="15924"/>
    <n v="15924"/>
  </r>
  <r>
    <x v="4109"/>
    <x v="3438"/>
    <x v="0"/>
    <x v="0"/>
    <x v="0"/>
    <x v="6"/>
    <x v="0"/>
    <x v="0"/>
    <n v="5683"/>
    <n v="5683"/>
  </r>
  <r>
    <x v="4110"/>
    <x v="3439"/>
    <x v="0"/>
    <x v="0"/>
    <x v="0"/>
    <x v="6"/>
    <x v="0"/>
    <x v="0"/>
    <n v="74117"/>
    <n v="74117"/>
  </r>
  <r>
    <x v="4111"/>
    <x v="3440"/>
    <x v="0"/>
    <x v="0"/>
    <x v="0"/>
    <x v="0"/>
    <x v="13"/>
    <x v="12"/>
    <n v="70509"/>
    <n v="70509"/>
  </r>
  <r>
    <x v="1523"/>
    <x v="3441"/>
    <x v="1"/>
    <x v="0"/>
    <x v="0"/>
    <x v="0"/>
    <x v="13"/>
    <x v="12"/>
    <n v="7943"/>
    <n v="7943"/>
  </r>
  <r>
    <x v="4112"/>
    <x v="3442"/>
    <x v="1"/>
    <x v="1"/>
    <x v="1"/>
    <x v="0"/>
    <x v="13"/>
    <x v="12"/>
    <n v="34627"/>
    <n v="34627"/>
  </r>
  <r>
    <x v="4113"/>
    <x v="3443"/>
    <x v="0"/>
    <x v="1"/>
    <x v="1"/>
    <x v="0"/>
    <x v="13"/>
    <x v="12"/>
    <n v="44987"/>
    <n v="44987"/>
  </r>
  <r>
    <x v="4114"/>
    <x v="3444"/>
    <x v="1"/>
    <x v="1"/>
    <x v="1"/>
    <x v="5"/>
    <x v="1"/>
    <x v="1"/>
    <n v="17182"/>
    <n v="17182"/>
  </r>
  <r>
    <x v="4115"/>
    <x v="3445"/>
    <x v="1"/>
    <x v="2"/>
    <x v="0"/>
    <x v="5"/>
    <x v="1"/>
    <x v="1"/>
    <n v="96396"/>
    <n v="96396"/>
  </r>
  <r>
    <x v="4116"/>
    <x v="3446"/>
    <x v="0"/>
    <x v="0"/>
    <x v="0"/>
    <x v="5"/>
    <x v="1"/>
    <x v="1"/>
    <n v="87079"/>
    <n v="87079"/>
  </r>
  <r>
    <x v="4117"/>
    <x v="3447"/>
    <x v="0"/>
    <x v="1"/>
    <x v="1"/>
    <x v="1"/>
    <x v="7"/>
    <x v="6"/>
    <n v="37630"/>
    <n v="37630"/>
  </r>
  <r>
    <x v="4118"/>
    <x v="3448"/>
    <x v="1"/>
    <x v="0"/>
    <x v="0"/>
    <x v="1"/>
    <x v="7"/>
    <x v="6"/>
    <n v="81252"/>
    <n v="81252"/>
  </r>
  <r>
    <x v="4119"/>
    <x v="3448"/>
    <x v="0"/>
    <x v="0"/>
    <x v="0"/>
    <x v="1"/>
    <x v="7"/>
    <x v="6"/>
    <n v="73684"/>
    <n v="73684"/>
  </r>
  <r>
    <x v="4120"/>
    <x v="3449"/>
    <x v="0"/>
    <x v="0"/>
    <x v="0"/>
    <x v="1"/>
    <x v="9"/>
    <x v="8"/>
    <n v="16195"/>
    <n v="16195"/>
  </r>
  <r>
    <x v="4121"/>
    <x v="3450"/>
    <x v="1"/>
    <x v="1"/>
    <x v="1"/>
    <x v="1"/>
    <x v="1"/>
    <x v="1"/>
    <n v="21638"/>
    <n v="21638"/>
  </r>
  <r>
    <x v="4122"/>
    <x v="3451"/>
    <x v="0"/>
    <x v="1"/>
    <x v="1"/>
    <x v="1"/>
    <x v="1"/>
    <x v="1"/>
    <n v="34296"/>
    <n v="34296"/>
  </r>
  <r>
    <x v="4123"/>
    <x v="3452"/>
    <x v="0"/>
    <x v="0"/>
    <x v="0"/>
    <x v="1"/>
    <x v="9"/>
    <x v="8"/>
    <n v="53935"/>
    <n v="53935"/>
  </r>
  <r>
    <x v="4124"/>
    <x v="3453"/>
    <x v="0"/>
    <x v="0"/>
    <x v="0"/>
    <x v="1"/>
    <x v="1"/>
    <x v="1"/>
    <n v="79877"/>
    <n v="79877"/>
  </r>
  <r>
    <x v="4125"/>
    <x v="3454"/>
    <x v="0"/>
    <x v="1"/>
    <x v="1"/>
    <x v="1"/>
    <x v="1"/>
    <x v="1"/>
    <n v="38364"/>
    <n v="38364"/>
  </r>
  <r>
    <x v="4126"/>
    <x v="3455"/>
    <x v="0"/>
    <x v="1"/>
    <x v="1"/>
    <x v="1"/>
    <x v="1"/>
    <x v="1"/>
    <n v="7260"/>
    <n v="7260"/>
  </r>
  <r>
    <x v="4127"/>
    <x v="3456"/>
    <x v="1"/>
    <x v="3"/>
    <x v="2"/>
    <x v="1"/>
    <x v="1"/>
    <x v="1"/>
    <n v="93936"/>
    <n v="93936"/>
  </r>
  <r>
    <x v="4128"/>
    <x v="3457"/>
    <x v="1"/>
    <x v="0"/>
    <x v="0"/>
    <x v="1"/>
    <x v="9"/>
    <x v="8"/>
    <n v="23030"/>
    <n v="23030"/>
  </r>
  <r>
    <x v="4129"/>
    <x v="3458"/>
    <x v="0"/>
    <x v="0"/>
    <x v="0"/>
    <x v="1"/>
    <x v="9"/>
    <x v="8"/>
    <n v="82873"/>
    <n v="82873"/>
  </r>
  <r>
    <x v="4130"/>
    <x v="1278"/>
    <x v="0"/>
    <x v="0"/>
    <x v="0"/>
    <x v="1"/>
    <x v="1"/>
    <x v="1"/>
    <n v="93649"/>
    <n v="93649"/>
  </r>
  <r>
    <x v="4131"/>
    <x v="3459"/>
    <x v="0"/>
    <x v="0"/>
    <x v="0"/>
    <x v="1"/>
    <x v="9"/>
    <x v="8"/>
    <n v="34674"/>
    <n v="34674"/>
  </r>
  <r>
    <x v="4132"/>
    <x v="3460"/>
    <x v="0"/>
    <x v="0"/>
    <x v="0"/>
    <x v="1"/>
    <x v="1"/>
    <x v="1"/>
    <n v="12614"/>
    <n v="12614"/>
  </r>
  <r>
    <x v="4133"/>
    <x v="3461"/>
    <x v="1"/>
    <x v="3"/>
    <x v="2"/>
    <x v="1"/>
    <x v="1"/>
    <x v="1"/>
    <n v="12895"/>
    <n v="12895"/>
  </r>
  <r>
    <x v="4134"/>
    <x v="3462"/>
    <x v="0"/>
    <x v="3"/>
    <x v="2"/>
    <x v="1"/>
    <x v="1"/>
    <x v="1"/>
    <n v="43019"/>
    <n v="43019"/>
  </r>
  <r>
    <x v="4135"/>
    <x v="3463"/>
    <x v="0"/>
    <x v="0"/>
    <x v="0"/>
    <x v="1"/>
    <x v="1"/>
    <x v="1"/>
    <n v="80756"/>
    <n v="80756"/>
  </r>
  <r>
    <x v="4136"/>
    <x v="3464"/>
    <x v="1"/>
    <x v="1"/>
    <x v="1"/>
    <x v="1"/>
    <x v="1"/>
    <x v="1"/>
    <n v="18985"/>
    <n v="18985"/>
  </r>
  <r>
    <x v="4137"/>
    <x v="3465"/>
    <x v="0"/>
    <x v="0"/>
    <x v="0"/>
    <x v="1"/>
    <x v="1"/>
    <x v="1"/>
    <n v="34773"/>
    <n v="34773"/>
  </r>
  <r>
    <x v="4138"/>
    <x v="3466"/>
    <x v="0"/>
    <x v="0"/>
    <x v="0"/>
    <x v="1"/>
    <x v="9"/>
    <x v="8"/>
    <n v="30863"/>
    <n v="30863"/>
  </r>
  <r>
    <x v="4139"/>
    <x v="3467"/>
    <x v="0"/>
    <x v="0"/>
    <x v="0"/>
    <x v="1"/>
    <x v="9"/>
    <x v="8"/>
    <n v="50500"/>
    <n v="50500"/>
  </r>
  <r>
    <x v="4140"/>
    <x v="3468"/>
    <x v="0"/>
    <x v="1"/>
    <x v="1"/>
    <x v="1"/>
    <x v="9"/>
    <x v="8"/>
    <n v="15888"/>
    <n v="15888"/>
  </r>
  <r>
    <x v="4141"/>
    <x v="3469"/>
    <x v="0"/>
    <x v="1"/>
    <x v="1"/>
    <x v="1"/>
    <x v="1"/>
    <x v="1"/>
    <n v="95629"/>
    <n v="95629"/>
  </r>
  <r>
    <x v="4142"/>
    <x v="3470"/>
    <x v="1"/>
    <x v="0"/>
    <x v="0"/>
    <x v="1"/>
    <x v="9"/>
    <x v="8"/>
    <n v="19454"/>
    <n v="19454"/>
  </r>
  <r>
    <x v="4143"/>
    <x v="3471"/>
    <x v="0"/>
    <x v="0"/>
    <x v="0"/>
    <x v="1"/>
    <x v="9"/>
    <x v="8"/>
    <n v="2668"/>
    <n v="2668"/>
  </r>
  <r>
    <x v="4144"/>
    <x v="3472"/>
    <x v="1"/>
    <x v="0"/>
    <x v="0"/>
    <x v="1"/>
    <x v="9"/>
    <x v="8"/>
    <n v="2008"/>
    <n v="2008"/>
  </r>
  <r>
    <x v="4145"/>
    <x v="3473"/>
    <x v="1"/>
    <x v="0"/>
    <x v="0"/>
    <x v="1"/>
    <x v="9"/>
    <x v="8"/>
    <n v="11840"/>
    <n v="11840"/>
  </r>
  <r>
    <x v="4146"/>
    <x v="3474"/>
    <x v="0"/>
    <x v="1"/>
    <x v="1"/>
    <x v="1"/>
    <x v="9"/>
    <x v="8"/>
    <n v="52278"/>
    <n v="52278"/>
  </r>
  <r>
    <x v="4147"/>
    <x v="3475"/>
    <x v="0"/>
    <x v="1"/>
    <x v="1"/>
    <x v="1"/>
    <x v="9"/>
    <x v="8"/>
    <n v="12991"/>
    <n v="12991"/>
  </r>
  <r>
    <x v="4148"/>
    <x v="1400"/>
    <x v="1"/>
    <x v="1"/>
    <x v="1"/>
    <x v="1"/>
    <x v="1"/>
    <x v="1"/>
    <n v="98590"/>
    <n v="98590"/>
  </r>
  <r>
    <x v="4149"/>
    <x v="1401"/>
    <x v="0"/>
    <x v="1"/>
    <x v="1"/>
    <x v="1"/>
    <x v="1"/>
    <x v="1"/>
    <n v="41524"/>
    <n v="41524"/>
  </r>
  <r>
    <x v="4150"/>
    <x v="3476"/>
    <x v="0"/>
    <x v="0"/>
    <x v="0"/>
    <x v="1"/>
    <x v="9"/>
    <x v="8"/>
    <n v="23504"/>
    <n v="23504"/>
  </r>
  <r>
    <x v="4151"/>
    <x v="3477"/>
    <x v="0"/>
    <x v="1"/>
    <x v="1"/>
    <x v="1"/>
    <x v="9"/>
    <x v="8"/>
    <n v="84015"/>
    <n v="84015"/>
  </r>
  <r>
    <x v="4152"/>
    <x v="3478"/>
    <x v="0"/>
    <x v="0"/>
    <x v="0"/>
    <x v="1"/>
    <x v="1"/>
    <x v="1"/>
    <n v="88439"/>
    <n v="88439"/>
  </r>
  <r>
    <x v="4153"/>
    <x v="3478"/>
    <x v="0"/>
    <x v="1"/>
    <x v="1"/>
    <x v="1"/>
    <x v="1"/>
    <x v="1"/>
    <n v="12658"/>
    <n v="12658"/>
  </r>
  <r>
    <x v="4154"/>
    <x v="3479"/>
    <x v="1"/>
    <x v="1"/>
    <x v="1"/>
    <x v="1"/>
    <x v="1"/>
    <x v="1"/>
    <n v="66735"/>
    <n v="66735"/>
  </r>
  <r>
    <x v="4155"/>
    <x v="3480"/>
    <x v="1"/>
    <x v="0"/>
    <x v="0"/>
    <x v="1"/>
    <x v="1"/>
    <x v="1"/>
    <n v="1635"/>
    <n v="1635"/>
  </r>
  <r>
    <x v="4156"/>
    <x v="3480"/>
    <x v="0"/>
    <x v="1"/>
    <x v="1"/>
    <x v="1"/>
    <x v="1"/>
    <x v="1"/>
    <n v="63894"/>
    <n v="63894"/>
  </r>
  <r>
    <x v="4157"/>
    <x v="3481"/>
    <x v="0"/>
    <x v="1"/>
    <x v="1"/>
    <x v="0"/>
    <x v="6"/>
    <x v="5"/>
    <n v="74299"/>
    <n v="74299"/>
  </r>
  <r>
    <x v="4158"/>
    <x v="3482"/>
    <x v="1"/>
    <x v="1"/>
    <x v="1"/>
    <x v="0"/>
    <x v="6"/>
    <x v="5"/>
    <n v="60580"/>
    <n v="60580"/>
  </r>
  <r>
    <x v="4159"/>
    <x v="3483"/>
    <x v="1"/>
    <x v="1"/>
    <x v="1"/>
    <x v="0"/>
    <x v="6"/>
    <x v="5"/>
    <n v="67267"/>
    <n v="67267"/>
  </r>
  <r>
    <x v="4160"/>
    <x v="3484"/>
    <x v="0"/>
    <x v="0"/>
    <x v="0"/>
    <x v="0"/>
    <x v="6"/>
    <x v="5"/>
    <n v="41796"/>
    <n v="41796"/>
  </r>
  <r>
    <x v="4161"/>
    <x v="3485"/>
    <x v="1"/>
    <x v="3"/>
    <x v="2"/>
    <x v="0"/>
    <x v="6"/>
    <x v="5"/>
    <n v="80720"/>
    <n v="80720"/>
  </r>
  <r>
    <x v="4162"/>
    <x v="3486"/>
    <x v="0"/>
    <x v="1"/>
    <x v="1"/>
    <x v="8"/>
    <x v="1"/>
    <x v="1"/>
    <n v="4107"/>
    <n v="4107"/>
  </r>
  <r>
    <x v="4163"/>
    <x v="3487"/>
    <x v="1"/>
    <x v="1"/>
    <x v="1"/>
    <x v="1"/>
    <x v="4"/>
    <x v="3"/>
    <n v="46041"/>
    <n v="46041"/>
  </r>
  <r>
    <x v="4164"/>
    <x v="3488"/>
    <x v="0"/>
    <x v="0"/>
    <x v="0"/>
    <x v="1"/>
    <x v="4"/>
    <x v="3"/>
    <n v="88514"/>
    <n v="88514"/>
  </r>
  <r>
    <x v="4165"/>
    <x v="3489"/>
    <x v="1"/>
    <x v="0"/>
    <x v="0"/>
    <x v="1"/>
    <x v="0"/>
    <x v="0"/>
    <n v="36170"/>
    <n v="36170"/>
  </r>
  <r>
    <x v="4166"/>
    <x v="3490"/>
    <x v="1"/>
    <x v="0"/>
    <x v="0"/>
    <x v="5"/>
    <x v="7"/>
    <x v="6"/>
    <n v="50952"/>
    <n v="50952"/>
  </r>
  <r>
    <x v="4167"/>
    <x v="3490"/>
    <x v="1"/>
    <x v="3"/>
    <x v="2"/>
    <x v="5"/>
    <x v="7"/>
    <x v="6"/>
    <n v="93306"/>
    <n v="93306"/>
  </r>
  <r>
    <x v="4168"/>
    <x v="3491"/>
    <x v="1"/>
    <x v="1"/>
    <x v="1"/>
    <x v="0"/>
    <x v="1"/>
    <x v="1"/>
    <n v="52934"/>
    <n v="52934"/>
  </r>
  <r>
    <x v="4169"/>
    <x v="3492"/>
    <x v="0"/>
    <x v="1"/>
    <x v="1"/>
    <x v="0"/>
    <x v="1"/>
    <x v="1"/>
    <n v="24433"/>
    <n v="24433"/>
  </r>
  <r>
    <x v="4170"/>
    <x v="3493"/>
    <x v="1"/>
    <x v="0"/>
    <x v="0"/>
    <x v="0"/>
    <x v="1"/>
    <x v="1"/>
    <n v="60038"/>
    <n v="60038"/>
  </r>
  <r>
    <x v="4171"/>
    <x v="3494"/>
    <x v="0"/>
    <x v="1"/>
    <x v="1"/>
    <x v="0"/>
    <x v="1"/>
    <x v="1"/>
    <n v="33740"/>
    <n v="33740"/>
  </r>
  <r>
    <x v="4172"/>
    <x v="3495"/>
    <x v="0"/>
    <x v="0"/>
    <x v="0"/>
    <x v="0"/>
    <x v="1"/>
    <x v="1"/>
    <n v="71637"/>
    <n v="71637"/>
  </r>
  <r>
    <x v="4173"/>
    <x v="3496"/>
    <x v="0"/>
    <x v="0"/>
    <x v="0"/>
    <x v="0"/>
    <x v="1"/>
    <x v="1"/>
    <n v="40992"/>
    <n v="40992"/>
  </r>
  <r>
    <x v="4174"/>
    <x v="3497"/>
    <x v="1"/>
    <x v="0"/>
    <x v="0"/>
    <x v="0"/>
    <x v="1"/>
    <x v="1"/>
    <n v="83569"/>
    <n v="83569"/>
  </r>
  <r>
    <x v="4175"/>
    <x v="3498"/>
    <x v="0"/>
    <x v="0"/>
    <x v="0"/>
    <x v="0"/>
    <x v="1"/>
    <x v="1"/>
    <n v="64853"/>
    <n v="64853"/>
  </r>
  <r>
    <x v="4176"/>
    <x v="3499"/>
    <x v="1"/>
    <x v="0"/>
    <x v="0"/>
    <x v="0"/>
    <x v="1"/>
    <x v="1"/>
    <n v="71536"/>
    <n v="71536"/>
  </r>
  <r>
    <x v="4177"/>
    <x v="3500"/>
    <x v="0"/>
    <x v="0"/>
    <x v="0"/>
    <x v="0"/>
    <x v="1"/>
    <x v="1"/>
    <n v="25710"/>
    <n v="25710"/>
  </r>
  <r>
    <x v="4178"/>
    <x v="3501"/>
    <x v="1"/>
    <x v="0"/>
    <x v="0"/>
    <x v="0"/>
    <x v="1"/>
    <x v="1"/>
    <n v="31730"/>
    <n v="31730"/>
  </r>
  <r>
    <x v="4179"/>
    <x v="3502"/>
    <x v="1"/>
    <x v="1"/>
    <x v="1"/>
    <x v="3"/>
    <x v="13"/>
    <x v="12"/>
    <n v="75095"/>
    <n v="75095"/>
  </r>
  <r>
    <x v="4180"/>
    <x v="3503"/>
    <x v="0"/>
    <x v="1"/>
    <x v="1"/>
    <x v="3"/>
    <x v="13"/>
    <x v="12"/>
    <n v="17199"/>
    <n v="17199"/>
  </r>
  <r>
    <x v="4181"/>
    <x v="2852"/>
    <x v="0"/>
    <x v="1"/>
    <x v="1"/>
    <x v="3"/>
    <x v="13"/>
    <x v="12"/>
    <n v="3772"/>
    <n v="3772"/>
  </r>
  <r>
    <x v="4182"/>
    <x v="3504"/>
    <x v="1"/>
    <x v="1"/>
    <x v="1"/>
    <x v="0"/>
    <x v="4"/>
    <x v="3"/>
    <n v="41697"/>
    <n v="41697"/>
  </r>
  <r>
    <x v="4183"/>
    <x v="3505"/>
    <x v="0"/>
    <x v="0"/>
    <x v="0"/>
    <x v="0"/>
    <x v="4"/>
    <x v="3"/>
    <n v="46623"/>
    <n v="46623"/>
  </r>
  <r>
    <x v="4184"/>
    <x v="3506"/>
    <x v="1"/>
    <x v="0"/>
    <x v="0"/>
    <x v="0"/>
    <x v="4"/>
    <x v="3"/>
    <n v="32546"/>
    <n v="32546"/>
  </r>
  <r>
    <x v="4185"/>
    <x v="2074"/>
    <x v="1"/>
    <x v="1"/>
    <x v="1"/>
    <x v="0"/>
    <x v="4"/>
    <x v="3"/>
    <n v="72014"/>
    <n v="72014"/>
  </r>
  <r>
    <x v="4186"/>
    <x v="3507"/>
    <x v="0"/>
    <x v="0"/>
    <x v="0"/>
    <x v="1"/>
    <x v="0"/>
    <x v="0"/>
    <n v="93664"/>
    <n v="93664"/>
  </r>
  <r>
    <x v="4187"/>
    <x v="3508"/>
    <x v="0"/>
    <x v="0"/>
    <x v="0"/>
    <x v="0"/>
    <x v="6"/>
    <x v="5"/>
    <n v="88015"/>
    <n v="88015"/>
  </r>
  <r>
    <x v="4188"/>
    <x v="3509"/>
    <x v="0"/>
    <x v="1"/>
    <x v="1"/>
    <x v="0"/>
    <x v="6"/>
    <x v="5"/>
    <n v="65244"/>
    <n v="65244"/>
  </r>
  <r>
    <x v="4189"/>
    <x v="3510"/>
    <x v="0"/>
    <x v="1"/>
    <x v="1"/>
    <x v="0"/>
    <x v="6"/>
    <x v="5"/>
    <n v="54521"/>
    <n v="54521"/>
  </r>
  <r>
    <x v="4190"/>
    <x v="3511"/>
    <x v="1"/>
    <x v="0"/>
    <x v="0"/>
    <x v="0"/>
    <x v="6"/>
    <x v="5"/>
    <n v="83568"/>
    <n v="83568"/>
  </r>
  <r>
    <x v="4191"/>
    <x v="1994"/>
    <x v="1"/>
    <x v="1"/>
    <x v="1"/>
    <x v="0"/>
    <x v="4"/>
    <x v="3"/>
    <n v="49010"/>
    <n v="49010"/>
  </r>
  <r>
    <x v="4192"/>
    <x v="3058"/>
    <x v="1"/>
    <x v="0"/>
    <x v="0"/>
    <x v="0"/>
    <x v="1"/>
    <x v="1"/>
    <n v="87673"/>
    <n v="87673"/>
  </r>
  <r>
    <x v="4193"/>
    <x v="1772"/>
    <x v="0"/>
    <x v="1"/>
    <x v="1"/>
    <x v="0"/>
    <x v="1"/>
    <x v="1"/>
    <n v="2985"/>
    <n v="2985"/>
  </r>
  <r>
    <x v="4194"/>
    <x v="3118"/>
    <x v="0"/>
    <x v="0"/>
    <x v="0"/>
    <x v="0"/>
    <x v="1"/>
    <x v="1"/>
    <n v="77094"/>
    <n v="77094"/>
  </r>
  <r>
    <x v="4195"/>
    <x v="3512"/>
    <x v="1"/>
    <x v="1"/>
    <x v="1"/>
    <x v="1"/>
    <x v="7"/>
    <x v="6"/>
    <n v="75764"/>
    <n v="75764"/>
  </r>
  <r>
    <x v="4196"/>
    <x v="1261"/>
    <x v="0"/>
    <x v="0"/>
    <x v="0"/>
    <x v="1"/>
    <x v="7"/>
    <x v="6"/>
    <n v="76421"/>
    <n v="76421"/>
  </r>
  <r>
    <x v="4197"/>
    <x v="3513"/>
    <x v="0"/>
    <x v="1"/>
    <x v="1"/>
    <x v="1"/>
    <x v="1"/>
    <x v="1"/>
    <n v="23726"/>
    <n v="23726"/>
  </r>
  <r>
    <x v="4198"/>
    <x v="3514"/>
    <x v="0"/>
    <x v="1"/>
    <x v="1"/>
    <x v="1"/>
    <x v="6"/>
    <x v="5"/>
    <n v="89244"/>
    <n v="89244"/>
  </r>
  <r>
    <x v="4199"/>
    <x v="3515"/>
    <x v="0"/>
    <x v="0"/>
    <x v="0"/>
    <x v="2"/>
    <x v="1"/>
    <x v="1"/>
    <n v="3235"/>
    <n v="3235"/>
  </r>
  <r>
    <x v="4200"/>
    <x v="3516"/>
    <x v="1"/>
    <x v="1"/>
    <x v="1"/>
    <x v="2"/>
    <x v="1"/>
    <x v="1"/>
    <n v="39267"/>
    <n v="39267"/>
  </r>
  <r>
    <x v="4201"/>
    <x v="3516"/>
    <x v="0"/>
    <x v="0"/>
    <x v="0"/>
    <x v="2"/>
    <x v="1"/>
    <x v="1"/>
    <n v="43446"/>
    <n v="43446"/>
  </r>
  <r>
    <x v="4202"/>
    <x v="3517"/>
    <x v="1"/>
    <x v="0"/>
    <x v="0"/>
    <x v="2"/>
    <x v="1"/>
    <x v="1"/>
    <n v="25251"/>
    <n v="25251"/>
  </r>
  <r>
    <x v="4203"/>
    <x v="3518"/>
    <x v="1"/>
    <x v="1"/>
    <x v="1"/>
    <x v="2"/>
    <x v="1"/>
    <x v="1"/>
    <n v="28369"/>
    <n v="28369"/>
  </r>
  <r>
    <x v="4204"/>
    <x v="3519"/>
    <x v="0"/>
    <x v="1"/>
    <x v="1"/>
    <x v="2"/>
    <x v="1"/>
    <x v="1"/>
    <n v="61587"/>
    <n v="61587"/>
  </r>
  <r>
    <x v="4205"/>
    <x v="1989"/>
    <x v="0"/>
    <x v="0"/>
    <x v="0"/>
    <x v="2"/>
    <x v="1"/>
    <x v="1"/>
    <n v="38751"/>
    <n v="38751"/>
  </r>
  <r>
    <x v="4206"/>
    <x v="3520"/>
    <x v="0"/>
    <x v="1"/>
    <x v="1"/>
    <x v="2"/>
    <x v="1"/>
    <x v="1"/>
    <n v="17899"/>
    <n v="17899"/>
  </r>
  <r>
    <x v="4207"/>
    <x v="1601"/>
    <x v="1"/>
    <x v="1"/>
    <x v="1"/>
    <x v="2"/>
    <x v="1"/>
    <x v="1"/>
    <n v="67845"/>
    <n v="67845"/>
  </r>
  <r>
    <x v="4208"/>
    <x v="1602"/>
    <x v="0"/>
    <x v="0"/>
    <x v="0"/>
    <x v="2"/>
    <x v="1"/>
    <x v="1"/>
    <n v="46877"/>
    <n v="46877"/>
  </r>
  <r>
    <x v="4209"/>
    <x v="3521"/>
    <x v="0"/>
    <x v="0"/>
    <x v="0"/>
    <x v="2"/>
    <x v="1"/>
    <x v="1"/>
    <n v="90882"/>
    <n v="90882"/>
  </r>
  <r>
    <x v="4210"/>
    <x v="3522"/>
    <x v="1"/>
    <x v="1"/>
    <x v="1"/>
    <x v="2"/>
    <x v="1"/>
    <x v="1"/>
    <n v="75895"/>
    <n v="75895"/>
  </r>
  <r>
    <x v="4211"/>
    <x v="3523"/>
    <x v="0"/>
    <x v="0"/>
    <x v="0"/>
    <x v="2"/>
    <x v="1"/>
    <x v="1"/>
    <n v="21816"/>
    <n v="21816"/>
  </r>
  <r>
    <x v="4212"/>
    <x v="3524"/>
    <x v="0"/>
    <x v="1"/>
    <x v="1"/>
    <x v="2"/>
    <x v="1"/>
    <x v="1"/>
    <n v="18442"/>
    <n v="18442"/>
  </r>
  <r>
    <x v="4213"/>
    <x v="3525"/>
    <x v="0"/>
    <x v="0"/>
    <x v="0"/>
    <x v="2"/>
    <x v="1"/>
    <x v="1"/>
    <n v="85610"/>
    <n v="85610"/>
  </r>
  <r>
    <x v="4214"/>
    <x v="3525"/>
    <x v="0"/>
    <x v="1"/>
    <x v="1"/>
    <x v="2"/>
    <x v="1"/>
    <x v="1"/>
    <n v="86885"/>
    <n v="86885"/>
  </r>
  <r>
    <x v="4215"/>
    <x v="3526"/>
    <x v="0"/>
    <x v="1"/>
    <x v="1"/>
    <x v="2"/>
    <x v="1"/>
    <x v="1"/>
    <n v="62325"/>
    <n v="62325"/>
  </r>
  <r>
    <x v="4216"/>
    <x v="3527"/>
    <x v="0"/>
    <x v="1"/>
    <x v="1"/>
    <x v="2"/>
    <x v="1"/>
    <x v="1"/>
    <n v="50639"/>
    <n v="50639"/>
  </r>
  <r>
    <x v="4217"/>
    <x v="3528"/>
    <x v="0"/>
    <x v="1"/>
    <x v="1"/>
    <x v="2"/>
    <x v="1"/>
    <x v="1"/>
    <n v="28980"/>
    <n v="28980"/>
  </r>
  <r>
    <x v="4218"/>
    <x v="3529"/>
    <x v="1"/>
    <x v="0"/>
    <x v="0"/>
    <x v="2"/>
    <x v="1"/>
    <x v="1"/>
    <n v="85392"/>
    <n v="85392"/>
  </r>
  <r>
    <x v="4219"/>
    <x v="3530"/>
    <x v="1"/>
    <x v="0"/>
    <x v="0"/>
    <x v="0"/>
    <x v="1"/>
    <x v="1"/>
    <n v="74244"/>
    <n v="74244"/>
  </r>
  <r>
    <x v="3179"/>
    <x v="2091"/>
    <x v="1"/>
    <x v="1"/>
    <x v="1"/>
    <x v="7"/>
    <x v="13"/>
    <x v="12"/>
    <n v="87509"/>
    <n v="87509"/>
  </r>
  <r>
    <x v="4220"/>
    <x v="2091"/>
    <x v="0"/>
    <x v="1"/>
    <x v="1"/>
    <x v="7"/>
    <x v="13"/>
    <x v="12"/>
    <n v="87967"/>
    <n v="87967"/>
  </r>
  <r>
    <x v="4221"/>
    <x v="1284"/>
    <x v="0"/>
    <x v="1"/>
    <x v="1"/>
    <x v="7"/>
    <x v="13"/>
    <x v="12"/>
    <n v="23628"/>
    <n v="23628"/>
  </r>
  <r>
    <x v="4222"/>
    <x v="3531"/>
    <x v="1"/>
    <x v="1"/>
    <x v="1"/>
    <x v="6"/>
    <x v="7"/>
    <x v="6"/>
    <n v="42337"/>
    <n v="42337"/>
  </r>
  <r>
    <x v="4223"/>
    <x v="2387"/>
    <x v="0"/>
    <x v="0"/>
    <x v="0"/>
    <x v="6"/>
    <x v="7"/>
    <x v="6"/>
    <n v="14525"/>
    <n v="14525"/>
  </r>
  <r>
    <x v="4224"/>
    <x v="1777"/>
    <x v="0"/>
    <x v="0"/>
    <x v="0"/>
    <x v="6"/>
    <x v="13"/>
    <x v="12"/>
    <n v="88355"/>
    <n v="88355"/>
  </r>
  <r>
    <x v="4225"/>
    <x v="2454"/>
    <x v="1"/>
    <x v="1"/>
    <x v="1"/>
    <x v="6"/>
    <x v="13"/>
    <x v="12"/>
    <n v="95991"/>
    <n v="95991"/>
  </r>
  <r>
    <x v="4226"/>
    <x v="2363"/>
    <x v="0"/>
    <x v="0"/>
    <x v="0"/>
    <x v="1"/>
    <x v="13"/>
    <x v="12"/>
    <n v="90355"/>
    <n v="90355"/>
  </r>
  <r>
    <x v="4227"/>
    <x v="1482"/>
    <x v="1"/>
    <x v="0"/>
    <x v="0"/>
    <x v="1"/>
    <x v="13"/>
    <x v="12"/>
    <n v="42832"/>
    <n v="42832"/>
  </r>
  <r>
    <x v="4228"/>
    <x v="1592"/>
    <x v="0"/>
    <x v="0"/>
    <x v="0"/>
    <x v="0"/>
    <x v="9"/>
    <x v="8"/>
    <n v="79204"/>
    <n v="79204"/>
  </r>
  <r>
    <x v="4229"/>
    <x v="1592"/>
    <x v="0"/>
    <x v="1"/>
    <x v="1"/>
    <x v="0"/>
    <x v="9"/>
    <x v="8"/>
    <n v="50280"/>
    <n v="50280"/>
  </r>
  <r>
    <x v="4230"/>
    <x v="2037"/>
    <x v="0"/>
    <x v="0"/>
    <x v="0"/>
    <x v="0"/>
    <x v="9"/>
    <x v="8"/>
    <n v="90204"/>
    <n v="90204"/>
  </r>
  <r>
    <x v="4231"/>
    <x v="2037"/>
    <x v="1"/>
    <x v="0"/>
    <x v="0"/>
    <x v="0"/>
    <x v="9"/>
    <x v="8"/>
    <n v="74853"/>
    <n v="74853"/>
  </r>
  <r>
    <x v="4232"/>
    <x v="3532"/>
    <x v="0"/>
    <x v="1"/>
    <x v="1"/>
    <x v="0"/>
    <x v="9"/>
    <x v="8"/>
    <n v="40857"/>
    <n v="40857"/>
  </r>
  <r>
    <x v="4233"/>
    <x v="3533"/>
    <x v="1"/>
    <x v="1"/>
    <x v="1"/>
    <x v="0"/>
    <x v="9"/>
    <x v="8"/>
    <n v="52640"/>
    <n v="52640"/>
  </r>
  <r>
    <x v="4234"/>
    <x v="3534"/>
    <x v="1"/>
    <x v="0"/>
    <x v="0"/>
    <x v="0"/>
    <x v="9"/>
    <x v="8"/>
    <n v="19621"/>
    <n v="19621"/>
  </r>
  <r>
    <x v="4235"/>
    <x v="3535"/>
    <x v="1"/>
    <x v="1"/>
    <x v="1"/>
    <x v="0"/>
    <x v="9"/>
    <x v="8"/>
    <n v="54775"/>
    <n v="54775"/>
  </r>
  <r>
    <x v="4236"/>
    <x v="3536"/>
    <x v="1"/>
    <x v="3"/>
    <x v="2"/>
    <x v="0"/>
    <x v="9"/>
    <x v="8"/>
    <n v="79476"/>
    <n v="79476"/>
  </r>
  <r>
    <x v="4237"/>
    <x v="3537"/>
    <x v="1"/>
    <x v="0"/>
    <x v="0"/>
    <x v="0"/>
    <x v="9"/>
    <x v="8"/>
    <n v="22578"/>
    <n v="22578"/>
  </r>
  <r>
    <x v="4238"/>
    <x v="3538"/>
    <x v="0"/>
    <x v="0"/>
    <x v="0"/>
    <x v="0"/>
    <x v="9"/>
    <x v="8"/>
    <n v="37815"/>
    <n v="37815"/>
  </r>
  <r>
    <x v="4239"/>
    <x v="3539"/>
    <x v="0"/>
    <x v="0"/>
    <x v="0"/>
    <x v="0"/>
    <x v="9"/>
    <x v="8"/>
    <n v="89659"/>
    <n v="89659"/>
  </r>
  <r>
    <x v="4240"/>
    <x v="3539"/>
    <x v="1"/>
    <x v="0"/>
    <x v="0"/>
    <x v="0"/>
    <x v="9"/>
    <x v="8"/>
    <n v="41483"/>
    <n v="41483"/>
  </r>
  <r>
    <x v="4241"/>
    <x v="3540"/>
    <x v="0"/>
    <x v="0"/>
    <x v="0"/>
    <x v="1"/>
    <x v="9"/>
    <x v="8"/>
    <n v="34588"/>
    <n v="34588"/>
  </r>
  <r>
    <x v="4242"/>
    <x v="3541"/>
    <x v="0"/>
    <x v="0"/>
    <x v="0"/>
    <x v="1"/>
    <x v="9"/>
    <x v="8"/>
    <n v="41157"/>
    <n v="41157"/>
  </r>
  <r>
    <x v="4243"/>
    <x v="3068"/>
    <x v="0"/>
    <x v="0"/>
    <x v="0"/>
    <x v="1"/>
    <x v="9"/>
    <x v="8"/>
    <n v="18464"/>
    <n v="18464"/>
  </r>
  <r>
    <x v="4244"/>
    <x v="3542"/>
    <x v="0"/>
    <x v="1"/>
    <x v="1"/>
    <x v="1"/>
    <x v="9"/>
    <x v="8"/>
    <n v="82135"/>
    <n v="82135"/>
  </r>
  <r>
    <x v="4245"/>
    <x v="3543"/>
    <x v="0"/>
    <x v="0"/>
    <x v="0"/>
    <x v="1"/>
    <x v="9"/>
    <x v="8"/>
    <n v="76291"/>
    <n v="76291"/>
  </r>
  <r>
    <x v="4246"/>
    <x v="3544"/>
    <x v="0"/>
    <x v="0"/>
    <x v="0"/>
    <x v="1"/>
    <x v="9"/>
    <x v="8"/>
    <n v="39270"/>
    <n v="39270"/>
  </r>
  <r>
    <x v="4247"/>
    <x v="3545"/>
    <x v="1"/>
    <x v="0"/>
    <x v="0"/>
    <x v="1"/>
    <x v="9"/>
    <x v="8"/>
    <n v="5621"/>
    <n v="5621"/>
  </r>
  <r>
    <x v="4248"/>
    <x v="3546"/>
    <x v="0"/>
    <x v="0"/>
    <x v="0"/>
    <x v="1"/>
    <x v="9"/>
    <x v="8"/>
    <n v="83734"/>
    <n v="83734"/>
  </r>
  <r>
    <x v="4249"/>
    <x v="3547"/>
    <x v="0"/>
    <x v="0"/>
    <x v="0"/>
    <x v="1"/>
    <x v="9"/>
    <x v="8"/>
    <n v="58419"/>
    <n v="58419"/>
  </r>
  <r>
    <x v="4250"/>
    <x v="3548"/>
    <x v="0"/>
    <x v="0"/>
    <x v="0"/>
    <x v="1"/>
    <x v="9"/>
    <x v="8"/>
    <n v="76090"/>
    <n v="76090"/>
  </r>
  <r>
    <x v="4251"/>
    <x v="3549"/>
    <x v="0"/>
    <x v="0"/>
    <x v="0"/>
    <x v="1"/>
    <x v="9"/>
    <x v="8"/>
    <n v="10036"/>
    <n v="10036"/>
  </r>
  <r>
    <x v="4252"/>
    <x v="3550"/>
    <x v="0"/>
    <x v="1"/>
    <x v="1"/>
    <x v="1"/>
    <x v="7"/>
    <x v="6"/>
    <n v="78389"/>
    <n v="78389"/>
  </r>
  <r>
    <x v="4253"/>
    <x v="3551"/>
    <x v="0"/>
    <x v="3"/>
    <x v="2"/>
    <x v="1"/>
    <x v="7"/>
    <x v="6"/>
    <n v="28477"/>
    <n v="28477"/>
  </r>
  <r>
    <x v="4254"/>
    <x v="3552"/>
    <x v="0"/>
    <x v="0"/>
    <x v="0"/>
    <x v="1"/>
    <x v="4"/>
    <x v="3"/>
    <n v="85187"/>
    <n v="85187"/>
  </r>
  <r>
    <x v="4255"/>
    <x v="3553"/>
    <x v="0"/>
    <x v="0"/>
    <x v="0"/>
    <x v="1"/>
    <x v="0"/>
    <x v="0"/>
    <n v="60231"/>
    <n v="60231"/>
  </r>
  <r>
    <x v="4256"/>
    <x v="3554"/>
    <x v="1"/>
    <x v="0"/>
    <x v="0"/>
    <x v="1"/>
    <x v="0"/>
    <x v="0"/>
    <n v="36746"/>
    <n v="36746"/>
  </r>
  <r>
    <x v="4257"/>
    <x v="1518"/>
    <x v="1"/>
    <x v="0"/>
    <x v="0"/>
    <x v="2"/>
    <x v="9"/>
    <x v="8"/>
    <n v="47233"/>
    <n v="47233"/>
  </r>
  <r>
    <x v="4258"/>
    <x v="2042"/>
    <x v="1"/>
    <x v="0"/>
    <x v="0"/>
    <x v="1"/>
    <x v="7"/>
    <x v="6"/>
    <n v="89212"/>
    <n v="89212"/>
  </r>
  <r>
    <x v="4259"/>
    <x v="2042"/>
    <x v="0"/>
    <x v="1"/>
    <x v="1"/>
    <x v="1"/>
    <x v="7"/>
    <x v="6"/>
    <n v="20285"/>
    <n v="20285"/>
  </r>
  <r>
    <x v="4260"/>
    <x v="3555"/>
    <x v="0"/>
    <x v="3"/>
    <x v="2"/>
    <x v="1"/>
    <x v="7"/>
    <x v="6"/>
    <n v="87974"/>
    <n v="87974"/>
  </r>
  <r>
    <x v="4261"/>
    <x v="3556"/>
    <x v="1"/>
    <x v="0"/>
    <x v="0"/>
    <x v="1"/>
    <x v="7"/>
    <x v="6"/>
    <n v="40750"/>
    <n v="40750"/>
  </r>
  <r>
    <x v="4262"/>
    <x v="3556"/>
    <x v="0"/>
    <x v="1"/>
    <x v="1"/>
    <x v="1"/>
    <x v="7"/>
    <x v="6"/>
    <n v="47394"/>
    <n v="47394"/>
  </r>
  <r>
    <x v="4263"/>
    <x v="1948"/>
    <x v="1"/>
    <x v="3"/>
    <x v="2"/>
    <x v="1"/>
    <x v="7"/>
    <x v="6"/>
    <n v="35208"/>
    <n v="35208"/>
  </r>
  <r>
    <x v="4264"/>
    <x v="3557"/>
    <x v="0"/>
    <x v="3"/>
    <x v="2"/>
    <x v="1"/>
    <x v="7"/>
    <x v="6"/>
    <n v="45677"/>
    <n v="45677"/>
  </r>
  <r>
    <x v="4265"/>
    <x v="3138"/>
    <x v="0"/>
    <x v="1"/>
    <x v="1"/>
    <x v="1"/>
    <x v="9"/>
    <x v="8"/>
    <n v="76190"/>
    <n v="76190"/>
  </r>
  <r>
    <x v="4266"/>
    <x v="3558"/>
    <x v="1"/>
    <x v="0"/>
    <x v="0"/>
    <x v="1"/>
    <x v="9"/>
    <x v="8"/>
    <n v="85181"/>
    <n v="85181"/>
  </r>
  <r>
    <x v="4267"/>
    <x v="3559"/>
    <x v="1"/>
    <x v="0"/>
    <x v="0"/>
    <x v="1"/>
    <x v="9"/>
    <x v="8"/>
    <n v="43998"/>
    <n v="43998"/>
  </r>
  <r>
    <x v="4268"/>
    <x v="3560"/>
    <x v="0"/>
    <x v="0"/>
    <x v="0"/>
    <x v="1"/>
    <x v="9"/>
    <x v="8"/>
    <n v="75838"/>
    <n v="75838"/>
  </r>
  <r>
    <x v="4269"/>
    <x v="3561"/>
    <x v="0"/>
    <x v="0"/>
    <x v="0"/>
    <x v="1"/>
    <x v="9"/>
    <x v="8"/>
    <n v="47669"/>
    <n v="47669"/>
  </r>
  <r>
    <x v="4270"/>
    <x v="3562"/>
    <x v="0"/>
    <x v="0"/>
    <x v="0"/>
    <x v="1"/>
    <x v="9"/>
    <x v="8"/>
    <n v="96520"/>
    <n v="96520"/>
  </r>
  <r>
    <x v="4271"/>
    <x v="1487"/>
    <x v="0"/>
    <x v="0"/>
    <x v="0"/>
    <x v="1"/>
    <x v="9"/>
    <x v="8"/>
    <n v="38140"/>
    <n v="38140"/>
  </r>
  <r>
    <x v="4272"/>
    <x v="2120"/>
    <x v="1"/>
    <x v="0"/>
    <x v="0"/>
    <x v="1"/>
    <x v="9"/>
    <x v="8"/>
    <n v="39857"/>
    <n v="39857"/>
  </r>
  <r>
    <x v="4273"/>
    <x v="2120"/>
    <x v="1"/>
    <x v="0"/>
    <x v="0"/>
    <x v="1"/>
    <x v="9"/>
    <x v="8"/>
    <n v="65972"/>
    <n v="65972"/>
  </r>
  <r>
    <x v="4274"/>
    <x v="2574"/>
    <x v="1"/>
    <x v="0"/>
    <x v="0"/>
    <x v="0"/>
    <x v="7"/>
    <x v="6"/>
    <n v="14479"/>
    <n v="14479"/>
  </r>
  <r>
    <x v="4275"/>
    <x v="2297"/>
    <x v="0"/>
    <x v="3"/>
    <x v="2"/>
    <x v="0"/>
    <x v="7"/>
    <x v="6"/>
    <n v="28973"/>
    <n v="28973"/>
  </r>
  <r>
    <x v="4276"/>
    <x v="3563"/>
    <x v="1"/>
    <x v="0"/>
    <x v="0"/>
    <x v="0"/>
    <x v="7"/>
    <x v="6"/>
    <n v="20429"/>
    <n v="20429"/>
  </r>
  <r>
    <x v="4277"/>
    <x v="3564"/>
    <x v="0"/>
    <x v="0"/>
    <x v="0"/>
    <x v="0"/>
    <x v="13"/>
    <x v="12"/>
    <n v="84076"/>
    <n v="84076"/>
  </r>
  <r>
    <x v="4278"/>
    <x v="3564"/>
    <x v="0"/>
    <x v="0"/>
    <x v="0"/>
    <x v="0"/>
    <x v="13"/>
    <x v="12"/>
    <n v="59122"/>
    <n v="59122"/>
  </r>
  <r>
    <x v="4279"/>
    <x v="3565"/>
    <x v="1"/>
    <x v="0"/>
    <x v="0"/>
    <x v="0"/>
    <x v="13"/>
    <x v="12"/>
    <n v="27954"/>
    <n v="27954"/>
  </r>
  <r>
    <x v="4280"/>
    <x v="3566"/>
    <x v="0"/>
    <x v="0"/>
    <x v="0"/>
    <x v="0"/>
    <x v="7"/>
    <x v="6"/>
    <n v="56076"/>
    <n v="56076"/>
  </r>
  <r>
    <x v="4281"/>
    <x v="3567"/>
    <x v="1"/>
    <x v="0"/>
    <x v="0"/>
    <x v="1"/>
    <x v="6"/>
    <x v="5"/>
    <n v="66781"/>
    <n v="66781"/>
  </r>
  <r>
    <x v="4282"/>
    <x v="3568"/>
    <x v="0"/>
    <x v="0"/>
    <x v="0"/>
    <x v="1"/>
    <x v="13"/>
    <x v="12"/>
    <n v="55316"/>
    <n v="55316"/>
  </r>
  <r>
    <x v="4283"/>
    <x v="3569"/>
    <x v="1"/>
    <x v="1"/>
    <x v="1"/>
    <x v="6"/>
    <x v="1"/>
    <x v="1"/>
    <n v="94197"/>
    <n v="94197"/>
  </r>
  <r>
    <x v="4284"/>
    <x v="3570"/>
    <x v="0"/>
    <x v="0"/>
    <x v="0"/>
    <x v="6"/>
    <x v="1"/>
    <x v="1"/>
    <n v="65697"/>
    <n v="65697"/>
  </r>
  <r>
    <x v="4285"/>
    <x v="3064"/>
    <x v="0"/>
    <x v="0"/>
    <x v="0"/>
    <x v="6"/>
    <x v="1"/>
    <x v="1"/>
    <n v="97394"/>
    <n v="97394"/>
  </r>
  <r>
    <x v="4286"/>
    <x v="1996"/>
    <x v="1"/>
    <x v="0"/>
    <x v="0"/>
    <x v="6"/>
    <x v="1"/>
    <x v="1"/>
    <n v="72392"/>
    <n v="72392"/>
  </r>
  <r>
    <x v="4287"/>
    <x v="3571"/>
    <x v="0"/>
    <x v="0"/>
    <x v="0"/>
    <x v="6"/>
    <x v="1"/>
    <x v="1"/>
    <n v="75130"/>
    <n v="75130"/>
  </r>
  <r>
    <x v="4288"/>
    <x v="3572"/>
    <x v="0"/>
    <x v="0"/>
    <x v="0"/>
    <x v="6"/>
    <x v="1"/>
    <x v="1"/>
    <n v="87943"/>
    <n v="87943"/>
  </r>
  <r>
    <x v="4289"/>
    <x v="3573"/>
    <x v="0"/>
    <x v="1"/>
    <x v="1"/>
    <x v="6"/>
    <x v="1"/>
    <x v="1"/>
    <n v="67152"/>
    <n v="67152"/>
  </r>
  <r>
    <x v="4290"/>
    <x v="1247"/>
    <x v="0"/>
    <x v="1"/>
    <x v="1"/>
    <x v="0"/>
    <x v="1"/>
    <x v="1"/>
    <n v="86665"/>
    <n v="86665"/>
  </r>
  <r>
    <x v="4291"/>
    <x v="3202"/>
    <x v="1"/>
    <x v="3"/>
    <x v="2"/>
    <x v="0"/>
    <x v="1"/>
    <x v="1"/>
    <n v="5777"/>
    <n v="5777"/>
  </r>
  <r>
    <x v="4292"/>
    <x v="3574"/>
    <x v="1"/>
    <x v="1"/>
    <x v="1"/>
    <x v="7"/>
    <x v="4"/>
    <x v="3"/>
    <n v="2001"/>
    <n v="2001"/>
  </r>
  <r>
    <x v="4293"/>
    <x v="3575"/>
    <x v="0"/>
    <x v="1"/>
    <x v="1"/>
    <x v="7"/>
    <x v="4"/>
    <x v="3"/>
    <n v="10775"/>
    <n v="10775"/>
  </r>
  <r>
    <x v="4294"/>
    <x v="3576"/>
    <x v="1"/>
    <x v="1"/>
    <x v="1"/>
    <x v="7"/>
    <x v="0"/>
    <x v="0"/>
    <n v="67827"/>
    <n v="67827"/>
  </r>
  <r>
    <x v="4295"/>
    <x v="3577"/>
    <x v="0"/>
    <x v="1"/>
    <x v="1"/>
    <x v="7"/>
    <x v="0"/>
    <x v="0"/>
    <n v="98583"/>
    <n v="98583"/>
  </r>
  <r>
    <x v="4296"/>
    <x v="3577"/>
    <x v="0"/>
    <x v="1"/>
    <x v="1"/>
    <x v="7"/>
    <x v="0"/>
    <x v="0"/>
    <n v="51925"/>
    <n v="51925"/>
  </r>
  <r>
    <x v="4297"/>
    <x v="3578"/>
    <x v="1"/>
    <x v="1"/>
    <x v="1"/>
    <x v="7"/>
    <x v="0"/>
    <x v="0"/>
    <n v="98278"/>
    <n v="98278"/>
  </r>
  <r>
    <x v="4298"/>
    <x v="3579"/>
    <x v="0"/>
    <x v="1"/>
    <x v="1"/>
    <x v="7"/>
    <x v="4"/>
    <x v="3"/>
    <n v="77953"/>
    <n v="77953"/>
  </r>
  <r>
    <x v="4299"/>
    <x v="3580"/>
    <x v="0"/>
    <x v="1"/>
    <x v="1"/>
    <x v="7"/>
    <x v="0"/>
    <x v="0"/>
    <n v="79311"/>
    <n v="79311"/>
  </r>
  <r>
    <x v="4300"/>
    <x v="3581"/>
    <x v="0"/>
    <x v="1"/>
    <x v="1"/>
    <x v="7"/>
    <x v="0"/>
    <x v="0"/>
    <n v="49233"/>
    <n v="49233"/>
  </r>
  <r>
    <x v="4301"/>
    <x v="3582"/>
    <x v="0"/>
    <x v="1"/>
    <x v="1"/>
    <x v="7"/>
    <x v="4"/>
    <x v="3"/>
    <n v="46329"/>
    <n v="46329"/>
  </r>
  <r>
    <x v="4302"/>
    <x v="3583"/>
    <x v="1"/>
    <x v="1"/>
    <x v="1"/>
    <x v="7"/>
    <x v="4"/>
    <x v="3"/>
    <n v="78719"/>
    <n v="78719"/>
  </r>
  <r>
    <x v="4303"/>
    <x v="3584"/>
    <x v="1"/>
    <x v="1"/>
    <x v="1"/>
    <x v="7"/>
    <x v="4"/>
    <x v="3"/>
    <n v="26511"/>
    <n v="26511"/>
  </r>
  <r>
    <x v="4304"/>
    <x v="2690"/>
    <x v="1"/>
    <x v="1"/>
    <x v="1"/>
    <x v="7"/>
    <x v="4"/>
    <x v="3"/>
    <n v="61363"/>
    <n v="61363"/>
  </r>
  <r>
    <x v="4305"/>
    <x v="3585"/>
    <x v="1"/>
    <x v="1"/>
    <x v="1"/>
    <x v="7"/>
    <x v="4"/>
    <x v="3"/>
    <n v="40121"/>
    <n v="40121"/>
  </r>
  <r>
    <x v="4306"/>
    <x v="3586"/>
    <x v="0"/>
    <x v="1"/>
    <x v="1"/>
    <x v="7"/>
    <x v="4"/>
    <x v="3"/>
    <n v="6520"/>
    <n v="6520"/>
  </r>
  <r>
    <x v="4307"/>
    <x v="3587"/>
    <x v="0"/>
    <x v="1"/>
    <x v="1"/>
    <x v="7"/>
    <x v="4"/>
    <x v="3"/>
    <n v="55770"/>
    <n v="55770"/>
  </r>
  <r>
    <x v="4308"/>
    <x v="3588"/>
    <x v="0"/>
    <x v="1"/>
    <x v="1"/>
    <x v="7"/>
    <x v="4"/>
    <x v="3"/>
    <n v="80190"/>
    <n v="80190"/>
  </r>
  <r>
    <x v="4309"/>
    <x v="3589"/>
    <x v="0"/>
    <x v="1"/>
    <x v="1"/>
    <x v="7"/>
    <x v="4"/>
    <x v="3"/>
    <n v="30855"/>
    <n v="30855"/>
  </r>
  <r>
    <x v="4310"/>
    <x v="3590"/>
    <x v="0"/>
    <x v="1"/>
    <x v="1"/>
    <x v="7"/>
    <x v="4"/>
    <x v="3"/>
    <n v="33025"/>
    <n v="33025"/>
  </r>
  <r>
    <x v="4311"/>
    <x v="3590"/>
    <x v="0"/>
    <x v="1"/>
    <x v="1"/>
    <x v="7"/>
    <x v="4"/>
    <x v="3"/>
    <n v="47169"/>
    <n v="47169"/>
  </r>
  <r>
    <x v="4312"/>
    <x v="2690"/>
    <x v="0"/>
    <x v="0"/>
    <x v="0"/>
    <x v="0"/>
    <x v="7"/>
    <x v="6"/>
    <n v="28332"/>
    <n v="28332"/>
  </r>
  <r>
    <x v="4313"/>
    <x v="3360"/>
    <x v="0"/>
    <x v="0"/>
    <x v="0"/>
    <x v="0"/>
    <x v="4"/>
    <x v="3"/>
    <n v="25026"/>
    <n v="25026"/>
  </r>
  <r>
    <x v="4314"/>
    <x v="3591"/>
    <x v="1"/>
    <x v="0"/>
    <x v="0"/>
    <x v="0"/>
    <x v="4"/>
    <x v="3"/>
    <n v="66424"/>
    <n v="66424"/>
  </r>
  <r>
    <x v="4315"/>
    <x v="1315"/>
    <x v="0"/>
    <x v="0"/>
    <x v="0"/>
    <x v="0"/>
    <x v="4"/>
    <x v="3"/>
    <n v="31177"/>
    <n v="31177"/>
  </r>
  <r>
    <x v="4316"/>
    <x v="3592"/>
    <x v="0"/>
    <x v="1"/>
    <x v="1"/>
    <x v="7"/>
    <x v="4"/>
    <x v="3"/>
    <n v="28162"/>
    <n v="28162"/>
  </r>
  <r>
    <x v="4317"/>
    <x v="1910"/>
    <x v="0"/>
    <x v="1"/>
    <x v="1"/>
    <x v="7"/>
    <x v="4"/>
    <x v="3"/>
    <n v="89007"/>
    <n v="89007"/>
  </r>
  <r>
    <x v="4318"/>
    <x v="3593"/>
    <x v="0"/>
    <x v="1"/>
    <x v="1"/>
    <x v="7"/>
    <x v="4"/>
    <x v="3"/>
    <n v="39471"/>
    <n v="39471"/>
  </r>
  <r>
    <x v="4319"/>
    <x v="3594"/>
    <x v="0"/>
    <x v="1"/>
    <x v="1"/>
    <x v="7"/>
    <x v="1"/>
    <x v="1"/>
    <n v="25883"/>
    <n v="25883"/>
  </r>
  <r>
    <x v="4320"/>
    <x v="3594"/>
    <x v="1"/>
    <x v="1"/>
    <x v="1"/>
    <x v="7"/>
    <x v="1"/>
    <x v="1"/>
    <n v="45508"/>
    <n v="45508"/>
  </r>
  <r>
    <x v="4321"/>
    <x v="3595"/>
    <x v="0"/>
    <x v="1"/>
    <x v="1"/>
    <x v="7"/>
    <x v="1"/>
    <x v="1"/>
    <n v="39376"/>
    <n v="39376"/>
  </r>
  <r>
    <x v="4322"/>
    <x v="3596"/>
    <x v="0"/>
    <x v="1"/>
    <x v="1"/>
    <x v="7"/>
    <x v="4"/>
    <x v="3"/>
    <n v="40400"/>
    <n v="40400"/>
  </r>
  <r>
    <x v="4323"/>
    <x v="3597"/>
    <x v="0"/>
    <x v="1"/>
    <x v="1"/>
    <x v="7"/>
    <x v="4"/>
    <x v="3"/>
    <n v="58860"/>
    <n v="58860"/>
  </r>
  <r>
    <x v="4324"/>
    <x v="3598"/>
    <x v="1"/>
    <x v="1"/>
    <x v="1"/>
    <x v="7"/>
    <x v="4"/>
    <x v="3"/>
    <n v="37678"/>
    <n v="37678"/>
  </r>
  <r>
    <x v="4325"/>
    <x v="3599"/>
    <x v="0"/>
    <x v="1"/>
    <x v="1"/>
    <x v="7"/>
    <x v="4"/>
    <x v="3"/>
    <n v="58224"/>
    <n v="58224"/>
  </r>
  <r>
    <x v="4326"/>
    <x v="1496"/>
    <x v="1"/>
    <x v="1"/>
    <x v="1"/>
    <x v="7"/>
    <x v="4"/>
    <x v="3"/>
    <n v="3817"/>
    <n v="3817"/>
  </r>
  <r>
    <x v="4327"/>
    <x v="3599"/>
    <x v="1"/>
    <x v="1"/>
    <x v="1"/>
    <x v="7"/>
    <x v="4"/>
    <x v="3"/>
    <n v="5365"/>
    <n v="5365"/>
  </r>
  <r>
    <x v="4328"/>
    <x v="3600"/>
    <x v="0"/>
    <x v="1"/>
    <x v="1"/>
    <x v="7"/>
    <x v="4"/>
    <x v="3"/>
    <n v="71666"/>
    <n v="71666"/>
  </r>
  <r>
    <x v="4329"/>
    <x v="3601"/>
    <x v="1"/>
    <x v="1"/>
    <x v="1"/>
    <x v="7"/>
    <x v="4"/>
    <x v="3"/>
    <n v="60464"/>
    <n v="60464"/>
  </r>
  <r>
    <x v="4330"/>
    <x v="3602"/>
    <x v="1"/>
    <x v="1"/>
    <x v="1"/>
    <x v="7"/>
    <x v="4"/>
    <x v="3"/>
    <n v="24559"/>
    <n v="24559"/>
  </r>
  <r>
    <x v="4331"/>
    <x v="3603"/>
    <x v="0"/>
    <x v="3"/>
    <x v="2"/>
    <x v="7"/>
    <x v="1"/>
    <x v="1"/>
    <n v="59639"/>
    <n v="59639"/>
  </r>
  <r>
    <x v="4332"/>
    <x v="3604"/>
    <x v="0"/>
    <x v="1"/>
    <x v="1"/>
    <x v="7"/>
    <x v="4"/>
    <x v="3"/>
    <n v="57870"/>
    <n v="57870"/>
  </r>
  <r>
    <x v="4333"/>
    <x v="3605"/>
    <x v="1"/>
    <x v="1"/>
    <x v="1"/>
    <x v="7"/>
    <x v="1"/>
    <x v="1"/>
    <n v="60528"/>
    <n v="60528"/>
  </r>
  <r>
    <x v="4334"/>
    <x v="3605"/>
    <x v="0"/>
    <x v="1"/>
    <x v="1"/>
    <x v="7"/>
    <x v="1"/>
    <x v="1"/>
    <n v="80493"/>
    <n v="80493"/>
  </r>
  <r>
    <x v="4335"/>
    <x v="850"/>
    <x v="1"/>
    <x v="1"/>
    <x v="1"/>
    <x v="7"/>
    <x v="1"/>
    <x v="1"/>
    <n v="82622"/>
    <n v="82622"/>
  </r>
  <r>
    <x v="4336"/>
    <x v="3606"/>
    <x v="0"/>
    <x v="1"/>
    <x v="1"/>
    <x v="7"/>
    <x v="4"/>
    <x v="3"/>
    <n v="68253"/>
    <n v="68253"/>
  </r>
  <r>
    <x v="4337"/>
    <x v="3607"/>
    <x v="1"/>
    <x v="1"/>
    <x v="1"/>
    <x v="7"/>
    <x v="4"/>
    <x v="3"/>
    <n v="77434"/>
    <n v="77434"/>
  </r>
  <r>
    <x v="4338"/>
    <x v="3608"/>
    <x v="1"/>
    <x v="1"/>
    <x v="1"/>
    <x v="7"/>
    <x v="4"/>
    <x v="3"/>
    <n v="72612"/>
    <n v="72612"/>
  </r>
  <r>
    <x v="4339"/>
    <x v="3608"/>
    <x v="1"/>
    <x v="1"/>
    <x v="1"/>
    <x v="7"/>
    <x v="4"/>
    <x v="3"/>
    <n v="69015"/>
    <n v="69015"/>
  </r>
  <r>
    <x v="4340"/>
    <x v="3609"/>
    <x v="0"/>
    <x v="1"/>
    <x v="1"/>
    <x v="7"/>
    <x v="4"/>
    <x v="3"/>
    <n v="39237"/>
    <n v="39237"/>
  </r>
  <r>
    <x v="4341"/>
    <x v="3610"/>
    <x v="1"/>
    <x v="1"/>
    <x v="1"/>
    <x v="7"/>
    <x v="4"/>
    <x v="3"/>
    <n v="88574"/>
    <n v="88574"/>
  </r>
  <r>
    <x v="4342"/>
    <x v="3611"/>
    <x v="1"/>
    <x v="1"/>
    <x v="1"/>
    <x v="7"/>
    <x v="4"/>
    <x v="3"/>
    <n v="60485"/>
    <n v="60485"/>
  </r>
  <r>
    <x v="4343"/>
    <x v="3612"/>
    <x v="0"/>
    <x v="1"/>
    <x v="1"/>
    <x v="7"/>
    <x v="1"/>
    <x v="1"/>
    <n v="36942"/>
    <n v="36942"/>
  </r>
  <r>
    <x v="4344"/>
    <x v="3613"/>
    <x v="0"/>
    <x v="0"/>
    <x v="0"/>
    <x v="2"/>
    <x v="1"/>
    <x v="1"/>
    <n v="53483"/>
    <n v="53483"/>
  </r>
  <r>
    <x v="4345"/>
    <x v="3614"/>
    <x v="0"/>
    <x v="0"/>
    <x v="0"/>
    <x v="2"/>
    <x v="1"/>
    <x v="1"/>
    <n v="56041"/>
    <n v="56041"/>
  </r>
  <r>
    <x v="4346"/>
    <x v="1925"/>
    <x v="0"/>
    <x v="0"/>
    <x v="0"/>
    <x v="2"/>
    <x v="13"/>
    <x v="12"/>
    <n v="90307"/>
    <n v="90307"/>
  </r>
  <r>
    <x v="4347"/>
    <x v="3615"/>
    <x v="0"/>
    <x v="0"/>
    <x v="0"/>
    <x v="2"/>
    <x v="13"/>
    <x v="12"/>
    <n v="91643"/>
    <n v="91643"/>
  </r>
  <r>
    <x v="4348"/>
    <x v="3616"/>
    <x v="0"/>
    <x v="0"/>
    <x v="0"/>
    <x v="2"/>
    <x v="13"/>
    <x v="12"/>
    <n v="48485"/>
    <n v="48485"/>
  </r>
  <r>
    <x v="4349"/>
    <x v="3617"/>
    <x v="1"/>
    <x v="3"/>
    <x v="2"/>
    <x v="2"/>
    <x v="1"/>
    <x v="1"/>
    <n v="92812"/>
    <n v="92812"/>
  </r>
  <r>
    <x v="4350"/>
    <x v="1766"/>
    <x v="0"/>
    <x v="0"/>
    <x v="0"/>
    <x v="1"/>
    <x v="13"/>
    <x v="12"/>
    <n v="33202"/>
    <n v="33202"/>
  </r>
  <r>
    <x v="4351"/>
    <x v="3618"/>
    <x v="1"/>
    <x v="0"/>
    <x v="0"/>
    <x v="1"/>
    <x v="13"/>
    <x v="12"/>
    <n v="93071"/>
    <n v="93071"/>
  </r>
  <r>
    <x v="4352"/>
    <x v="3619"/>
    <x v="0"/>
    <x v="0"/>
    <x v="0"/>
    <x v="1"/>
    <x v="13"/>
    <x v="12"/>
    <n v="42237"/>
    <n v="42237"/>
  </r>
  <r>
    <x v="4353"/>
    <x v="3620"/>
    <x v="0"/>
    <x v="0"/>
    <x v="0"/>
    <x v="1"/>
    <x v="13"/>
    <x v="12"/>
    <n v="14556"/>
    <n v="14556"/>
  </r>
  <r>
    <x v="4354"/>
    <x v="3621"/>
    <x v="1"/>
    <x v="3"/>
    <x v="2"/>
    <x v="8"/>
    <x v="13"/>
    <x v="12"/>
    <n v="9766"/>
    <n v="9766"/>
  </r>
  <r>
    <x v="4355"/>
    <x v="3622"/>
    <x v="0"/>
    <x v="0"/>
    <x v="0"/>
    <x v="1"/>
    <x v="13"/>
    <x v="12"/>
    <n v="41403"/>
    <n v="41403"/>
  </r>
  <r>
    <x v="4356"/>
    <x v="3623"/>
    <x v="0"/>
    <x v="0"/>
    <x v="0"/>
    <x v="1"/>
    <x v="13"/>
    <x v="12"/>
    <n v="93290"/>
    <n v="93290"/>
  </r>
  <r>
    <x v="4357"/>
    <x v="3624"/>
    <x v="1"/>
    <x v="1"/>
    <x v="1"/>
    <x v="2"/>
    <x v="0"/>
    <x v="0"/>
    <n v="6563"/>
    <n v="6563"/>
  </r>
  <r>
    <x v="4358"/>
    <x v="3625"/>
    <x v="0"/>
    <x v="0"/>
    <x v="0"/>
    <x v="2"/>
    <x v="0"/>
    <x v="0"/>
    <n v="60798"/>
    <n v="60798"/>
  </r>
  <r>
    <x v="4359"/>
    <x v="1177"/>
    <x v="1"/>
    <x v="0"/>
    <x v="0"/>
    <x v="0"/>
    <x v="13"/>
    <x v="12"/>
    <n v="70991"/>
    <n v="70991"/>
  </r>
  <r>
    <x v="4360"/>
    <x v="3626"/>
    <x v="0"/>
    <x v="1"/>
    <x v="1"/>
    <x v="0"/>
    <x v="13"/>
    <x v="12"/>
    <n v="5236"/>
    <n v="5236"/>
  </r>
  <r>
    <x v="4361"/>
    <x v="3627"/>
    <x v="1"/>
    <x v="1"/>
    <x v="1"/>
    <x v="0"/>
    <x v="13"/>
    <x v="12"/>
    <n v="41722"/>
    <n v="41722"/>
  </r>
  <r>
    <x v="4362"/>
    <x v="3628"/>
    <x v="1"/>
    <x v="1"/>
    <x v="1"/>
    <x v="0"/>
    <x v="13"/>
    <x v="12"/>
    <n v="52654"/>
    <n v="52654"/>
  </r>
  <r>
    <x v="4363"/>
    <x v="3629"/>
    <x v="0"/>
    <x v="0"/>
    <x v="0"/>
    <x v="0"/>
    <x v="13"/>
    <x v="12"/>
    <n v="77323"/>
    <n v="77323"/>
  </r>
  <r>
    <x v="4364"/>
    <x v="3630"/>
    <x v="0"/>
    <x v="1"/>
    <x v="1"/>
    <x v="0"/>
    <x v="13"/>
    <x v="12"/>
    <n v="86573"/>
    <n v="86573"/>
  </r>
  <r>
    <x v="4365"/>
    <x v="3631"/>
    <x v="1"/>
    <x v="1"/>
    <x v="1"/>
    <x v="0"/>
    <x v="13"/>
    <x v="12"/>
    <n v="29051"/>
    <n v="29051"/>
  </r>
  <r>
    <x v="4366"/>
    <x v="2697"/>
    <x v="0"/>
    <x v="1"/>
    <x v="1"/>
    <x v="0"/>
    <x v="13"/>
    <x v="12"/>
    <n v="97038"/>
    <n v="97038"/>
  </r>
  <r>
    <x v="4367"/>
    <x v="3632"/>
    <x v="1"/>
    <x v="1"/>
    <x v="1"/>
    <x v="0"/>
    <x v="13"/>
    <x v="12"/>
    <n v="40192"/>
    <n v="40192"/>
  </r>
  <r>
    <x v="4368"/>
    <x v="3633"/>
    <x v="0"/>
    <x v="0"/>
    <x v="0"/>
    <x v="0"/>
    <x v="13"/>
    <x v="12"/>
    <n v="92229"/>
    <n v="92229"/>
  </r>
  <r>
    <x v="4369"/>
    <x v="1994"/>
    <x v="0"/>
    <x v="0"/>
    <x v="0"/>
    <x v="2"/>
    <x v="13"/>
    <x v="12"/>
    <n v="97789"/>
    <n v="97789"/>
  </r>
  <r>
    <x v="4370"/>
    <x v="1994"/>
    <x v="1"/>
    <x v="0"/>
    <x v="0"/>
    <x v="2"/>
    <x v="13"/>
    <x v="12"/>
    <n v="48963"/>
    <n v="48963"/>
  </r>
  <r>
    <x v="4371"/>
    <x v="3634"/>
    <x v="0"/>
    <x v="0"/>
    <x v="0"/>
    <x v="2"/>
    <x v="7"/>
    <x v="6"/>
    <n v="32450"/>
    <n v="32450"/>
  </r>
  <r>
    <x v="4372"/>
    <x v="3635"/>
    <x v="1"/>
    <x v="0"/>
    <x v="0"/>
    <x v="2"/>
    <x v="7"/>
    <x v="6"/>
    <n v="70706"/>
    <n v="70706"/>
  </r>
  <r>
    <x v="4373"/>
    <x v="1412"/>
    <x v="0"/>
    <x v="0"/>
    <x v="0"/>
    <x v="0"/>
    <x v="4"/>
    <x v="3"/>
    <n v="44548"/>
    <n v="44548"/>
  </r>
  <r>
    <x v="4374"/>
    <x v="3636"/>
    <x v="1"/>
    <x v="0"/>
    <x v="0"/>
    <x v="4"/>
    <x v="8"/>
    <x v="7"/>
    <n v="33063"/>
    <n v="33063"/>
  </r>
  <r>
    <x v="4375"/>
    <x v="3637"/>
    <x v="1"/>
    <x v="0"/>
    <x v="0"/>
    <x v="4"/>
    <x v="8"/>
    <x v="7"/>
    <n v="5981"/>
    <n v="5981"/>
  </r>
  <r>
    <x v="4376"/>
    <x v="3192"/>
    <x v="1"/>
    <x v="1"/>
    <x v="1"/>
    <x v="1"/>
    <x v="1"/>
    <x v="1"/>
    <n v="79784"/>
    <n v="79784"/>
  </r>
  <r>
    <x v="4377"/>
    <x v="3193"/>
    <x v="0"/>
    <x v="1"/>
    <x v="1"/>
    <x v="1"/>
    <x v="1"/>
    <x v="1"/>
    <n v="83617"/>
    <n v="83617"/>
  </r>
  <r>
    <x v="4378"/>
    <x v="3638"/>
    <x v="0"/>
    <x v="3"/>
    <x v="2"/>
    <x v="1"/>
    <x v="1"/>
    <x v="1"/>
    <n v="37668"/>
    <n v="37668"/>
  </r>
  <r>
    <x v="4379"/>
    <x v="3639"/>
    <x v="0"/>
    <x v="1"/>
    <x v="1"/>
    <x v="0"/>
    <x v="1"/>
    <x v="1"/>
    <n v="31627"/>
    <n v="31627"/>
  </r>
  <r>
    <x v="4380"/>
    <x v="3640"/>
    <x v="0"/>
    <x v="0"/>
    <x v="0"/>
    <x v="0"/>
    <x v="1"/>
    <x v="1"/>
    <n v="31340"/>
    <n v="31340"/>
  </r>
  <r>
    <x v="4381"/>
    <x v="2177"/>
    <x v="0"/>
    <x v="0"/>
    <x v="0"/>
    <x v="0"/>
    <x v="1"/>
    <x v="1"/>
    <n v="60853"/>
    <n v="60853"/>
  </r>
  <r>
    <x v="4382"/>
    <x v="3641"/>
    <x v="1"/>
    <x v="0"/>
    <x v="0"/>
    <x v="0"/>
    <x v="1"/>
    <x v="1"/>
    <n v="81920"/>
    <n v="81920"/>
  </r>
  <r>
    <x v="4383"/>
    <x v="3642"/>
    <x v="0"/>
    <x v="1"/>
    <x v="1"/>
    <x v="0"/>
    <x v="1"/>
    <x v="1"/>
    <n v="60458"/>
    <n v="60458"/>
  </r>
  <r>
    <x v="4384"/>
    <x v="3643"/>
    <x v="0"/>
    <x v="0"/>
    <x v="0"/>
    <x v="0"/>
    <x v="1"/>
    <x v="1"/>
    <n v="42315"/>
    <n v="42315"/>
  </r>
  <r>
    <x v="4385"/>
    <x v="3644"/>
    <x v="1"/>
    <x v="0"/>
    <x v="0"/>
    <x v="0"/>
    <x v="1"/>
    <x v="1"/>
    <n v="2569"/>
    <n v="2569"/>
  </r>
  <r>
    <x v="4386"/>
    <x v="3645"/>
    <x v="0"/>
    <x v="0"/>
    <x v="0"/>
    <x v="0"/>
    <x v="1"/>
    <x v="1"/>
    <n v="65290"/>
    <n v="65290"/>
  </r>
  <r>
    <x v="4387"/>
    <x v="3646"/>
    <x v="1"/>
    <x v="0"/>
    <x v="0"/>
    <x v="0"/>
    <x v="1"/>
    <x v="1"/>
    <n v="57040"/>
    <n v="57040"/>
  </r>
  <r>
    <x v="4388"/>
    <x v="3647"/>
    <x v="1"/>
    <x v="1"/>
    <x v="1"/>
    <x v="0"/>
    <x v="1"/>
    <x v="1"/>
    <n v="57566"/>
    <n v="57566"/>
  </r>
  <r>
    <x v="4389"/>
    <x v="3648"/>
    <x v="1"/>
    <x v="0"/>
    <x v="0"/>
    <x v="0"/>
    <x v="1"/>
    <x v="1"/>
    <n v="95324"/>
    <n v="95324"/>
  </r>
  <r>
    <x v="4390"/>
    <x v="3649"/>
    <x v="0"/>
    <x v="0"/>
    <x v="0"/>
    <x v="0"/>
    <x v="1"/>
    <x v="1"/>
    <n v="73988"/>
    <n v="73988"/>
  </r>
  <r>
    <x v="4391"/>
    <x v="3650"/>
    <x v="0"/>
    <x v="1"/>
    <x v="1"/>
    <x v="0"/>
    <x v="1"/>
    <x v="1"/>
    <n v="87176"/>
    <n v="87176"/>
  </r>
  <r>
    <x v="4392"/>
    <x v="3651"/>
    <x v="0"/>
    <x v="1"/>
    <x v="1"/>
    <x v="0"/>
    <x v="1"/>
    <x v="1"/>
    <n v="15430"/>
    <n v="15430"/>
  </r>
  <r>
    <x v="4393"/>
    <x v="3652"/>
    <x v="0"/>
    <x v="0"/>
    <x v="0"/>
    <x v="0"/>
    <x v="1"/>
    <x v="1"/>
    <n v="30653"/>
    <n v="30653"/>
  </r>
  <r>
    <x v="4394"/>
    <x v="3653"/>
    <x v="0"/>
    <x v="1"/>
    <x v="1"/>
    <x v="0"/>
    <x v="1"/>
    <x v="1"/>
    <n v="46299"/>
    <n v="46299"/>
  </r>
  <r>
    <x v="4395"/>
    <x v="3313"/>
    <x v="0"/>
    <x v="0"/>
    <x v="0"/>
    <x v="0"/>
    <x v="1"/>
    <x v="1"/>
    <n v="51839"/>
    <n v="51839"/>
  </r>
  <r>
    <x v="4396"/>
    <x v="2769"/>
    <x v="0"/>
    <x v="1"/>
    <x v="1"/>
    <x v="0"/>
    <x v="1"/>
    <x v="1"/>
    <n v="10347"/>
    <n v="10347"/>
  </r>
  <r>
    <x v="4397"/>
    <x v="3410"/>
    <x v="0"/>
    <x v="1"/>
    <x v="1"/>
    <x v="0"/>
    <x v="1"/>
    <x v="1"/>
    <n v="71083"/>
    <n v="71083"/>
  </r>
  <r>
    <x v="4398"/>
    <x v="3654"/>
    <x v="1"/>
    <x v="2"/>
    <x v="0"/>
    <x v="0"/>
    <x v="1"/>
    <x v="1"/>
    <n v="22393"/>
    <n v="22393"/>
  </r>
  <r>
    <x v="4399"/>
    <x v="3196"/>
    <x v="0"/>
    <x v="1"/>
    <x v="1"/>
    <x v="0"/>
    <x v="1"/>
    <x v="1"/>
    <n v="81245"/>
    <n v="81245"/>
  </r>
  <r>
    <x v="4400"/>
    <x v="2288"/>
    <x v="0"/>
    <x v="0"/>
    <x v="0"/>
    <x v="0"/>
    <x v="1"/>
    <x v="1"/>
    <n v="82448"/>
    <n v="82448"/>
  </r>
  <r>
    <x v="4401"/>
    <x v="3655"/>
    <x v="0"/>
    <x v="0"/>
    <x v="0"/>
    <x v="0"/>
    <x v="1"/>
    <x v="1"/>
    <n v="40154"/>
    <n v="40154"/>
  </r>
  <r>
    <x v="4402"/>
    <x v="3656"/>
    <x v="0"/>
    <x v="0"/>
    <x v="0"/>
    <x v="0"/>
    <x v="1"/>
    <x v="1"/>
    <n v="83637"/>
    <n v="83637"/>
  </r>
  <r>
    <x v="4403"/>
    <x v="3657"/>
    <x v="0"/>
    <x v="1"/>
    <x v="1"/>
    <x v="0"/>
    <x v="1"/>
    <x v="1"/>
    <n v="5148"/>
    <n v="5148"/>
  </r>
  <r>
    <x v="4404"/>
    <x v="3658"/>
    <x v="0"/>
    <x v="0"/>
    <x v="0"/>
    <x v="0"/>
    <x v="1"/>
    <x v="1"/>
    <n v="26908"/>
    <n v="26908"/>
  </r>
  <r>
    <x v="4405"/>
    <x v="3659"/>
    <x v="1"/>
    <x v="1"/>
    <x v="1"/>
    <x v="0"/>
    <x v="1"/>
    <x v="1"/>
    <n v="94226"/>
    <n v="94226"/>
  </r>
  <r>
    <x v="4406"/>
    <x v="3660"/>
    <x v="0"/>
    <x v="0"/>
    <x v="0"/>
    <x v="0"/>
    <x v="1"/>
    <x v="1"/>
    <n v="85076"/>
    <n v="85076"/>
  </r>
  <r>
    <x v="4407"/>
    <x v="3660"/>
    <x v="0"/>
    <x v="0"/>
    <x v="0"/>
    <x v="0"/>
    <x v="1"/>
    <x v="1"/>
    <n v="81111"/>
    <n v="81111"/>
  </r>
  <r>
    <x v="4408"/>
    <x v="3661"/>
    <x v="0"/>
    <x v="0"/>
    <x v="0"/>
    <x v="4"/>
    <x v="13"/>
    <x v="12"/>
    <n v="28974"/>
    <n v="28974"/>
  </r>
  <r>
    <x v="4409"/>
    <x v="3662"/>
    <x v="1"/>
    <x v="0"/>
    <x v="0"/>
    <x v="4"/>
    <x v="13"/>
    <x v="12"/>
    <n v="40767"/>
    <n v="40767"/>
  </r>
  <r>
    <x v="4410"/>
    <x v="2690"/>
    <x v="0"/>
    <x v="0"/>
    <x v="0"/>
    <x v="0"/>
    <x v="1"/>
    <x v="1"/>
    <n v="6917"/>
    <n v="6917"/>
  </r>
  <r>
    <x v="4411"/>
    <x v="1418"/>
    <x v="0"/>
    <x v="1"/>
    <x v="1"/>
    <x v="0"/>
    <x v="1"/>
    <x v="1"/>
    <n v="95528"/>
    <n v="95528"/>
  </r>
  <r>
    <x v="4412"/>
    <x v="3663"/>
    <x v="0"/>
    <x v="0"/>
    <x v="0"/>
    <x v="0"/>
    <x v="4"/>
    <x v="3"/>
    <n v="35795"/>
    <n v="35795"/>
  </r>
  <r>
    <x v="4413"/>
    <x v="3664"/>
    <x v="0"/>
    <x v="0"/>
    <x v="0"/>
    <x v="0"/>
    <x v="1"/>
    <x v="1"/>
    <n v="1752"/>
    <n v="1752"/>
  </r>
  <r>
    <x v="4414"/>
    <x v="3665"/>
    <x v="0"/>
    <x v="1"/>
    <x v="1"/>
    <x v="0"/>
    <x v="1"/>
    <x v="1"/>
    <n v="21988"/>
    <n v="21988"/>
  </r>
  <r>
    <x v="4415"/>
    <x v="1775"/>
    <x v="1"/>
    <x v="0"/>
    <x v="0"/>
    <x v="1"/>
    <x v="4"/>
    <x v="3"/>
    <n v="22508"/>
    <n v="22508"/>
  </r>
  <r>
    <x v="4416"/>
    <x v="3666"/>
    <x v="0"/>
    <x v="0"/>
    <x v="0"/>
    <x v="1"/>
    <x v="4"/>
    <x v="3"/>
    <n v="55254"/>
    <n v="55254"/>
  </r>
  <r>
    <x v="4417"/>
    <x v="3667"/>
    <x v="0"/>
    <x v="1"/>
    <x v="1"/>
    <x v="1"/>
    <x v="4"/>
    <x v="3"/>
    <n v="13302"/>
    <n v="13302"/>
  </r>
  <r>
    <x v="4418"/>
    <x v="2962"/>
    <x v="0"/>
    <x v="0"/>
    <x v="0"/>
    <x v="1"/>
    <x v="1"/>
    <x v="1"/>
    <n v="46261"/>
    <n v="46261"/>
  </r>
  <r>
    <x v="4419"/>
    <x v="3668"/>
    <x v="0"/>
    <x v="1"/>
    <x v="1"/>
    <x v="1"/>
    <x v="1"/>
    <x v="1"/>
    <n v="62921"/>
    <n v="62921"/>
  </r>
  <r>
    <x v="4420"/>
    <x v="3668"/>
    <x v="0"/>
    <x v="3"/>
    <x v="2"/>
    <x v="1"/>
    <x v="1"/>
    <x v="1"/>
    <n v="77888"/>
    <n v="77888"/>
  </r>
  <r>
    <x v="4421"/>
    <x v="3669"/>
    <x v="0"/>
    <x v="0"/>
    <x v="0"/>
    <x v="0"/>
    <x v="4"/>
    <x v="3"/>
    <n v="44649"/>
    <n v="44649"/>
  </r>
  <r>
    <x v="4422"/>
    <x v="3670"/>
    <x v="1"/>
    <x v="0"/>
    <x v="0"/>
    <x v="1"/>
    <x v="1"/>
    <x v="1"/>
    <n v="13382"/>
    <n v="13382"/>
  </r>
  <r>
    <x v="4423"/>
    <x v="3671"/>
    <x v="0"/>
    <x v="0"/>
    <x v="0"/>
    <x v="1"/>
    <x v="1"/>
    <x v="1"/>
    <n v="91868"/>
    <n v="91868"/>
  </r>
  <r>
    <x v="4424"/>
    <x v="3672"/>
    <x v="0"/>
    <x v="0"/>
    <x v="0"/>
    <x v="1"/>
    <x v="1"/>
    <x v="1"/>
    <n v="29213"/>
    <n v="29213"/>
  </r>
  <r>
    <x v="4425"/>
    <x v="3673"/>
    <x v="1"/>
    <x v="0"/>
    <x v="0"/>
    <x v="1"/>
    <x v="1"/>
    <x v="1"/>
    <n v="44465"/>
    <n v="44465"/>
  </r>
  <r>
    <x v="4426"/>
    <x v="3673"/>
    <x v="0"/>
    <x v="0"/>
    <x v="0"/>
    <x v="1"/>
    <x v="1"/>
    <x v="1"/>
    <n v="57523"/>
    <n v="57523"/>
  </r>
  <r>
    <x v="4427"/>
    <x v="3674"/>
    <x v="0"/>
    <x v="0"/>
    <x v="0"/>
    <x v="1"/>
    <x v="1"/>
    <x v="1"/>
    <n v="8728"/>
    <n v="8728"/>
  </r>
  <r>
    <x v="4428"/>
    <x v="3672"/>
    <x v="1"/>
    <x v="1"/>
    <x v="1"/>
    <x v="1"/>
    <x v="1"/>
    <x v="1"/>
    <n v="3191"/>
    <n v="3191"/>
  </r>
  <r>
    <x v="4429"/>
    <x v="3674"/>
    <x v="0"/>
    <x v="1"/>
    <x v="1"/>
    <x v="1"/>
    <x v="1"/>
    <x v="1"/>
    <n v="53615"/>
    <n v="53615"/>
  </r>
  <r>
    <x v="4430"/>
    <x v="3675"/>
    <x v="0"/>
    <x v="1"/>
    <x v="1"/>
    <x v="6"/>
    <x v="1"/>
    <x v="1"/>
    <n v="7527"/>
    <n v="7527"/>
  </r>
  <r>
    <x v="4431"/>
    <x v="3676"/>
    <x v="1"/>
    <x v="0"/>
    <x v="0"/>
    <x v="6"/>
    <x v="1"/>
    <x v="1"/>
    <n v="11276"/>
    <n v="11276"/>
  </r>
  <r>
    <x v="4432"/>
    <x v="3677"/>
    <x v="0"/>
    <x v="1"/>
    <x v="1"/>
    <x v="1"/>
    <x v="1"/>
    <x v="1"/>
    <n v="68294"/>
    <n v="68294"/>
  </r>
  <r>
    <x v="4433"/>
    <x v="3678"/>
    <x v="0"/>
    <x v="1"/>
    <x v="1"/>
    <x v="1"/>
    <x v="1"/>
    <x v="1"/>
    <n v="30614"/>
    <n v="30614"/>
  </r>
  <r>
    <x v="4434"/>
    <x v="3679"/>
    <x v="0"/>
    <x v="0"/>
    <x v="0"/>
    <x v="1"/>
    <x v="1"/>
    <x v="1"/>
    <n v="41964"/>
    <n v="41964"/>
  </r>
  <r>
    <x v="4435"/>
    <x v="3680"/>
    <x v="0"/>
    <x v="3"/>
    <x v="2"/>
    <x v="1"/>
    <x v="1"/>
    <x v="1"/>
    <n v="45191"/>
    <n v="45191"/>
  </r>
  <r>
    <x v="4436"/>
    <x v="3681"/>
    <x v="1"/>
    <x v="0"/>
    <x v="0"/>
    <x v="1"/>
    <x v="1"/>
    <x v="1"/>
    <n v="96041"/>
    <n v="96041"/>
  </r>
  <r>
    <x v="4437"/>
    <x v="2669"/>
    <x v="0"/>
    <x v="0"/>
    <x v="0"/>
    <x v="1"/>
    <x v="1"/>
    <x v="1"/>
    <n v="14605"/>
    <n v="14605"/>
  </r>
  <r>
    <x v="4438"/>
    <x v="3682"/>
    <x v="1"/>
    <x v="0"/>
    <x v="0"/>
    <x v="1"/>
    <x v="1"/>
    <x v="1"/>
    <n v="27190"/>
    <n v="27190"/>
  </r>
  <r>
    <x v="4439"/>
    <x v="3683"/>
    <x v="0"/>
    <x v="1"/>
    <x v="1"/>
    <x v="1"/>
    <x v="1"/>
    <x v="1"/>
    <n v="2860"/>
    <n v="2860"/>
  </r>
  <r>
    <x v="4440"/>
    <x v="3684"/>
    <x v="0"/>
    <x v="0"/>
    <x v="0"/>
    <x v="1"/>
    <x v="1"/>
    <x v="1"/>
    <n v="24782"/>
    <n v="24782"/>
  </r>
  <r>
    <x v="4441"/>
    <x v="3685"/>
    <x v="0"/>
    <x v="0"/>
    <x v="0"/>
    <x v="1"/>
    <x v="1"/>
    <x v="1"/>
    <n v="76181"/>
    <n v="76181"/>
  </r>
  <r>
    <x v="4442"/>
    <x v="3686"/>
    <x v="1"/>
    <x v="1"/>
    <x v="1"/>
    <x v="1"/>
    <x v="1"/>
    <x v="1"/>
    <n v="53660"/>
    <n v="53660"/>
  </r>
  <r>
    <x v="4443"/>
    <x v="3687"/>
    <x v="0"/>
    <x v="0"/>
    <x v="0"/>
    <x v="1"/>
    <x v="1"/>
    <x v="1"/>
    <n v="61643"/>
    <n v="61643"/>
  </r>
  <r>
    <x v="4444"/>
    <x v="3688"/>
    <x v="1"/>
    <x v="0"/>
    <x v="0"/>
    <x v="1"/>
    <x v="1"/>
    <x v="1"/>
    <n v="70430"/>
    <n v="70430"/>
  </r>
  <r>
    <x v="4445"/>
    <x v="3689"/>
    <x v="1"/>
    <x v="0"/>
    <x v="0"/>
    <x v="1"/>
    <x v="1"/>
    <x v="1"/>
    <n v="8413"/>
    <n v="8413"/>
  </r>
  <r>
    <x v="4446"/>
    <x v="3690"/>
    <x v="1"/>
    <x v="0"/>
    <x v="0"/>
    <x v="1"/>
    <x v="1"/>
    <x v="1"/>
    <n v="77272"/>
    <n v="77272"/>
  </r>
  <r>
    <x v="4447"/>
    <x v="3691"/>
    <x v="0"/>
    <x v="1"/>
    <x v="1"/>
    <x v="1"/>
    <x v="1"/>
    <x v="1"/>
    <n v="73559"/>
    <n v="73559"/>
  </r>
  <r>
    <x v="4448"/>
    <x v="3691"/>
    <x v="0"/>
    <x v="0"/>
    <x v="0"/>
    <x v="1"/>
    <x v="1"/>
    <x v="1"/>
    <n v="17698"/>
    <n v="17698"/>
  </r>
  <r>
    <x v="4449"/>
    <x v="3692"/>
    <x v="1"/>
    <x v="1"/>
    <x v="1"/>
    <x v="1"/>
    <x v="1"/>
    <x v="1"/>
    <n v="54274"/>
    <n v="54274"/>
  </r>
  <r>
    <x v="4450"/>
    <x v="3693"/>
    <x v="0"/>
    <x v="1"/>
    <x v="1"/>
    <x v="1"/>
    <x v="1"/>
    <x v="1"/>
    <n v="94677"/>
    <n v="94677"/>
  </r>
  <r>
    <x v="4451"/>
    <x v="3693"/>
    <x v="0"/>
    <x v="0"/>
    <x v="0"/>
    <x v="1"/>
    <x v="1"/>
    <x v="1"/>
    <n v="17436"/>
    <n v="17436"/>
  </r>
  <r>
    <x v="4452"/>
    <x v="3694"/>
    <x v="0"/>
    <x v="0"/>
    <x v="0"/>
    <x v="1"/>
    <x v="1"/>
    <x v="1"/>
    <n v="36887"/>
    <n v="36887"/>
  </r>
  <r>
    <x v="4453"/>
    <x v="3695"/>
    <x v="1"/>
    <x v="1"/>
    <x v="1"/>
    <x v="1"/>
    <x v="13"/>
    <x v="12"/>
    <n v="93345"/>
    <n v="93345"/>
  </r>
  <r>
    <x v="4454"/>
    <x v="3696"/>
    <x v="0"/>
    <x v="0"/>
    <x v="0"/>
    <x v="1"/>
    <x v="13"/>
    <x v="12"/>
    <n v="31438"/>
    <n v="31438"/>
  </r>
  <r>
    <x v="4455"/>
    <x v="1181"/>
    <x v="1"/>
    <x v="3"/>
    <x v="2"/>
    <x v="8"/>
    <x v="7"/>
    <x v="6"/>
    <n v="65270"/>
    <n v="65270"/>
  </r>
  <r>
    <x v="4456"/>
    <x v="3697"/>
    <x v="0"/>
    <x v="0"/>
    <x v="0"/>
    <x v="8"/>
    <x v="7"/>
    <x v="6"/>
    <n v="70176"/>
    <n v="70176"/>
  </r>
  <r>
    <x v="4457"/>
    <x v="1456"/>
    <x v="0"/>
    <x v="0"/>
    <x v="0"/>
    <x v="1"/>
    <x v="7"/>
    <x v="6"/>
    <n v="65197"/>
    <n v="65197"/>
  </r>
  <r>
    <x v="4458"/>
    <x v="2886"/>
    <x v="0"/>
    <x v="1"/>
    <x v="1"/>
    <x v="3"/>
    <x v="13"/>
    <x v="12"/>
    <n v="48485"/>
    <n v="48485"/>
  </r>
  <r>
    <x v="4459"/>
    <x v="3698"/>
    <x v="1"/>
    <x v="1"/>
    <x v="1"/>
    <x v="3"/>
    <x v="13"/>
    <x v="12"/>
    <n v="4236"/>
    <n v="4236"/>
  </r>
  <r>
    <x v="4460"/>
    <x v="3699"/>
    <x v="1"/>
    <x v="1"/>
    <x v="1"/>
    <x v="3"/>
    <x v="13"/>
    <x v="12"/>
    <n v="10086"/>
    <n v="10086"/>
  </r>
  <r>
    <x v="4461"/>
    <x v="3700"/>
    <x v="0"/>
    <x v="1"/>
    <x v="1"/>
    <x v="3"/>
    <x v="13"/>
    <x v="12"/>
    <n v="60821"/>
    <n v="60821"/>
  </r>
  <r>
    <x v="4462"/>
    <x v="2338"/>
    <x v="0"/>
    <x v="1"/>
    <x v="1"/>
    <x v="3"/>
    <x v="13"/>
    <x v="12"/>
    <n v="1362"/>
    <n v="1362"/>
  </r>
  <r>
    <x v="4463"/>
    <x v="1186"/>
    <x v="0"/>
    <x v="1"/>
    <x v="1"/>
    <x v="3"/>
    <x v="13"/>
    <x v="12"/>
    <n v="72342"/>
    <n v="72342"/>
  </r>
  <r>
    <x v="4464"/>
    <x v="3701"/>
    <x v="0"/>
    <x v="1"/>
    <x v="1"/>
    <x v="3"/>
    <x v="13"/>
    <x v="12"/>
    <n v="54161"/>
    <n v="54161"/>
  </r>
  <r>
    <x v="4465"/>
    <x v="3702"/>
    <x v="1"/>
    <x v="1"/>
    <x v="1"/>
    <x v="3"/>
    <x v="13"/>
    <x v="12"/>
    <n v="88585"/>
    <n v="88585"/>
  </r>
  <r>
    <x v="4466"/>
    <x v="3702"/>
    <x v="1"/>
    <x v="1"/>
    <x v="1"/>
    <x v="3"/>
    <x v="13"/>
    <x v="12"/>
    <n v="75995"/>
    <n v="75995"/>
  </r>
  <r>
    <x v="4467"/>
    <x v="3703"/>
    <x v="0"/>
    <x v="1"/>
    <x v="1"/>
    <x v="3"/>
    <x v="13"/>
    <x v="12"/>
    <n v="71266"/>
    <n v="71266"/>
  </r>
  <r>
    <x v="4468"/>
    <x v="3704"/>
    <x v="1"/>
    <x v="1"/>
    <x v="1"/>
    <x v="3"/>
    <x v="13"/>
    <x v="12"/>
    <n v="20359"/>
    <n v="20359"/>
  </r>
  <r>
    <x v="4469"/>
    <x v="3704"/>
    <x v="1"/>
    <x v="1"/>
    <x v="1"/>
    <x v="3"/>
    <x v="13"/>
    <x v="12"/>
    <n v="24637"/>
    <n v="24637"/>
  </r>
  <r>
    <x v="4470"/>
    <x v="3705"/>
    <x v="0"/>
    <x v="1"/>
    <x v="1"/>
    <x v="3"/>
    <x v="13"/>
    <x v="12"/>
    <n v="5463"/>
    <n v="5463"/>
  </r>
  <r>
    <x v="4471"/>
    <x v="3706"/>
    <x v="1"/>
    <x v="1"/>
    <x v="1"/>
    <x v="3"/>
    <x v="13"/>
    <x v="12"/>
    <n v="18219"/>
    <n v="18219"/>
  </r>
  <r>
    <x v="4472"/>
    <x v="3707"/>
    <x v="0"/>
    <x v="1"/>
    <x v="1"/>
    <x v="3"/>
    <x v="13"/>
    <x v="12"/>
    <n v="67224"/>
    <n v="67224"/>
  </r>
  <r>
    <x v="4473"/>
    <x v="3708"/>
    <x v="0"/>
    <x v="1"/>
    <x v="1"/>
    <x v="3"/>
    <x v="13"/>
    <x v="12"/>
    <n v="36531"/>
    <n v="36531"/>
  </r>
  <r>
    <x v="4474"/>
    <x v="3709"/>
    <x v="1"/>
    <x v="1"/>
    <x v="1"/>
    <x v="8"/>
    <x v="1"/>
    <x v="1"/>
    <n v="94692"/>
    <n v="94692"/>
  </r>
  <r>
    <x v="4475"/>
    <x v="3710"/>
    <x v="0"/>
    <x v="0"/>
    <x v="0"/>
    <x v="8"/>
    <x v="1"/>
    <x v="1"/>
    <n v="92808"/>
    <n v="92808"/>
  </r>
  <r>
    <x v="4476"/>
    <x v="3711"/>
    <x v="0"/>
    <x v="1"/>
    <x v="1"/>
    <x v="8"/>
    <x v="1"/>
    <x v="1"/>
    <n v="46043"/>
    <n v="46043"/>
  </r>
  <r>
    <x v="4477"/>
    <x v="3712"/>
    <x v="0"/>
    <x v="0"/>
    <x v="0"/>
    <x v="2"/>
    <x v="7"/>
    <x v="6"/>
    <n v="31730"/>
    <n v="31730"/>
  </r>
  <r>
    <x v="4478"/>
    <x v="3713"/>
    <x v="1"/>
    <x v="0"/>
    <x v="0"/>
    <x v="2"/>
    <x v="7"/>
    <x v="6"/>
    <n v="27929"/>
    <n v="27929"/>
  </r>
  <r>
    <x v="4479"/>
    <x v="3714"/>
    <x v="1"/>
    <x v="0"/>
    <x v="0"/>
    <x v="2"/>
    <x v="7"/>
    <x v="6"/>
    <n v="82697"/>
    <n v="82697"/>
  </r>
  <r>
    <x v="4480"/>
    <x v="3715"/>
    <x v="1"/>
    <x v="0"/>
    <x v="0"/>
    <x v="2"/>
    <x v="7"/>
    <x v="6"/>
    <n v="21815"/>
    <n v="21815"/>
  </r>
  <r>
    <x v="4481"/>
    <x v="3715"/>
    <x v="1"/>
    <x v="0"/>
    <x v="0"/>
    <x v="2"/>
    <x v="7"/>
    <x v="6"/>
    <n v="72483"/>
    <n v="72483"/>
  </r>
  <r>
    <x v="4482"/>
    <x v="3716"/>
    <x v="0"/>
    <x v="0"/>
    <x v="0"/>
    <x v="2"/>
    <x v="4"/>
    <x v="3"/>
    <n v="43187"/>
    <n v="43187"/>
  </r>
  <r>
    <x v="4483"/>
    <x v="3717"/>
    <x v="1"/>
    <x v="1"/>
    <x v="1"/>
    <x v="2"/>
    <x v="4"/>
    <x v="3"/>
    <n v="36580"/>
    <n v="36580"/>
  </r>
  <r>
    <x v="4484"/>
    <x v="3716"/>
    <x v="1"/>
    <x v="1"/>
    <x v="1"/>
    <x v="2"/>
    <x v="4"/>
    <x v="3"/>
    <n v="38193"/>
    <n v="38193"/>
  </r>
  <r>
    <x v="4485"/>
    <x v="3718"/>
    <x v="0"/>
    <x v="1"/>
    <x v="1"/>
    <x v="2"/>
    <x v="4"/>
    <x v="3"/>
    <n v="54120"/>
    <n v="54120"/>
  </r>
  <r>
    <x v="4486"/>
    <x v="3719"/>
    <x v="1"/>
    <x v="1"/>
    <x v="1"/>
    <x v="2"/>
    <x v="4"/>
    <x v="3"/>
    <n v="80223"/>
    <n v="80223"/>
  </r>
  <r>
    <x v="4487"/>
    <x v="1335"/>
    <x v="0"/>
    <x v="1"/>
    <x v="1"/>
    <x v="2"/>
    <x v="4"/>
    <x v="3"/>
    <n v="22019"/>
    <n v="22019"/>
  </r>
  <r>
    <x v="4488"/>
    <x v="3720"/>
    <x v="0"/>
    <x v="1"/>
    <x v="1"/>
    <x v="2"/>
    <x v="4"/>
    <x v="3"/>
    <n v="5877"/>
    <n v="5877"/>
  </r>
  <r>
    <x v="4489"/>
    <x v="3064"/>
    <x v="0"/>
    <x v="1"/>
    <x v="1"/>
    <x v="2"/>
    <x v="4"/>
    <x v="3"/>
    <n v="33667"/>
    <n v="33667"/>
  </r>
  <r>
    <x v="4490"/>
    <x v="3721"/>
    <x v="1"/>
    <x v="1"/>
    <x v="1"/>
    <x v="2"/>
    <x v="4"/>
    <x v="3"/>
    <n v="25657"/>
    <n v="25657"/>
  </r>
  <r>
    <x v="4491"/>
    <x v="1336"/>
    <x v="0"/>
    <x v="3"/>
    <x v="2"/>
    <x v="2"/>
    <x v="4"/>
    <x v="3"/>
    <n v="17951"/>
    <n v="17951"/>
  </r>
  <r>
    <x v="4492"/>
    <x v="2064"/>
    <x v="0"/>
    <x v="0"/>
    <x v="0"/>
    <x v="0"/>
    <x v="8"/>
    <x v="7"/>
    <n v="4849"/>
    <n v="4849"/>
  </r>
  <r>
    <x v="4493"/>
    <x v="1331"/>
    <x v="1"/>
    <x v="0"/>
    <x v="0"/>
    <x v="5"/>
    <x v="4"/>
    <x v="3"/>
    <n v="37853"/>
    <n v="37853"/>
  </r>
  <r>
    <x v="4494"/>
    <x v="3722"/>
    <x v="1"/>
    <x v="0"/>
    <x v="0"/>
    <x v="1"/>
    <x v="0"/>
    <x v="0"/>
    <n v="98968"/>
    <n v="98968"/>
  </r>
  <r>
    <x v="4495"/>
    <x v="1348"/>
    <x v="0"/>
    <x v="0"/>
    <x v="0"/>
    <x v="1"/>
    <x v="1"/>
    <x v="1"/>
    <n v="77939"/>
    <n v="77939"/>
  </r>
  <r>
    <x v="4496"/>
    <x v="3723"/>
    <x v="1"/>
    <x v="0"/>
    <x v="0"/>
    <x v="0"/>
    <x v="7"/>
    <x v="6"/>
    <n v="7431"/>
    <n v="7431"/>
  </r>
  <r>
    <x v="4497"/>
    <x v="2288"/>
    <x v="0"/>
    <x v="0"/>
    <x v="0"/>
    <x v="1"/>
    <x v="1"/>
    <x v="1"/>
    <n v="47164"/>
    <n v="47164"/>
  </r>
  <r>
    <x v="4498"/>
    <x v="3724"/>
    <x v="1"/>
    <x v="1"/>
    <x v="1"/>
    <x v="3"/>
    <x v="1"/>
    <x v="1"/>
    <n v="2013"/>
    <n v="2013"/>
  </r>
  <r>
    <x v="4499"/>
    <x v="3725"/>
    <x v="1"/>
    <x v="3"/>
    <x v="2"/>
    <x v="3"/>
    <x v="1"/>
    <x v="1"/>
    <n v="93263"/>
    <n v="93263"/>
  </r>
  <r>
    <x v="4500"/>
    <x v="3726"/>
    <x v="1"/>
    <x v="3"/>
    <x v="2"/>
    <x v="3"/>
    <x v="1"/>
    <x v="1"/>
    <n v="2052"/>
    <n v="2052"/>
  </r>
  <r>
    <x v="4501"/>
    <x v="3727"/>
    <x v="0"/>
    <x v="3"/>
    <x v="2"/>
    <x v="3"/>
    <x v="1"/>
    <x v="1"/>
    <n v="5949"/>
    <n v="5949"/>
  </r>
  <r>
    <x v="4502"/>
    <x v="3728"/>
    <x v="1"/>
    <x v="1"/>
    <x v="1"/>
    <x v="3"/>
    <x v="1"/>
    <x v="1"/>
    <n v="22912"/>
    <n v="22912"/>
  </r>
  <r>
    <x v="4503"/>
    <x v="3729"/>
    <x v="0"/>
    <x v="0"/>
    <x v="0"/>
    <x v="0"/>
    <x v="1"/>
    <x v="1"/>
    <n v="18887"/>
    <n v="18887"/>
  </r>
  <r>
    <x v="4504"/>
    <x v="2491"/>
    <x v="0"/>
    <x v="0"/>
    <x v="0"/>
    <x v="0"/>
    <x v="1"/>
    <x v="1"/>
    <n v="14689"/>
    <n v="14689"/>
  </r>
  <r>
    <x v="4505"/>
    <x v="1741"/>
    <x v="0"/>
    <x v="1"/>
    <x v="1"/>
    <x v="0"/>
    <x v="9"/>
    <x v="8"/>
    <n v="96315"/>
    <n v="96315"/>
  </r>
  <r>
    <x v="4506"/>
    <x v="3730"/>
    <x v="0"/>
    <x v="0"/>
    <x v="0"/>
    <x v="0"/>
    <x v="9"/>
    <x v="8"/>
    <n v="47449"/>
    <n v="47449"/>
  </r>
  <r>
    <x v="4507"/>
    <x v="3731"/>
    <x v="0"/>
    <x v="1"/>
    <x v="1"/>
    <x v="0"/>
    <x v="9"/>
    <x v="8"/>
    <n v="61337"/>
    <n v="61337"/>
  </r>
  <r>
    <x v="4508"/>
    <x v="2525"/>
    <x v="1"/>
    <x v="1"/>
    <x v="1"/>
    <x v="0"/>
    <x v="9"/>
    <x v="8"/>
    <n v="77329"/>
    <n v="77329"/>
  </r>
  <r>
    <x v="4509"/>
    <x v="3732"/>
    <x v="1"/>
    <x v="0"/>
    <x v="0"/>
    <x v="0"/>
    <x v="1"/>
    <x v="1"/>
    <n v="11487"/>
    <n v="11487"/>
  </r>
  <r>
    <x v="4510"/>
    <x v="3733"/>
    <x v="0"/>
    <x v="0"/>
    <x v="0"/>
    <x v="0"/>
    <x v="1"/>
    <x v="1"/>
    <n v="88226"/>
    <n v="88226"/>
  </r>
  <r>
    <x v="4511"/>
    <x v="3734"/>
    <x v="1"/>
    <x v="1"/>
    <x v="1"/>
    <x v="0"/>
    <x v="1"/>
    <x v="1"/>
    <n v="5984"/>
    <n v="5984"/>
  </r>
  <r>
    <x v="4512"/>
    <x v="3735"/>
    <x v="1"/>
    <x v="1"/>
    <x v="1"/>
    <x v="0"/>
    <x v="1"/>
    <x v="1"/>
    <n v="61756"/>
    <n v="61756"/>
  </r>
  <r>
    <x v="4513"/>
    <x v="3736"/>
    <x v="0"/>
    <x v="0"/>
    <x v="0"/>
    <x v="0"/>
    <x v="1"/>
    <x v="1"/>
    <n v="54585"/>
    <n v="54585"/>
  </r>
  <r>
    <x v="4514"/>
    <x v="2371"/>
    <x v="0"/>
    <x v="1"/>
    <x v="1"/>
    <x v="3"/>
    <x v="13"/>
    <x v="12"/>
    <n v="50604"/>
    <n v="50604"/>
  </r>
  <r>
    <x v="4515"/>
    <x v="3737"/>
    <x v="0"/>
    <x v="1"/>
    <x v="1"/>
    <x v="3"/>
    <x v="13"/>
    <x v="12"/>
    <n v="15294"/>
    <n v="15294"/>
  </r>
  <r>
    <x v="4516"/>
    <x v="3618"/>
    <x v="0"/>
    <x v="0"/>
    <x v="0"/>
    <x v="6"/>
    <x v="1"/>
    <x v="1"/>
    <n v="56575"/>
    <n v="56575"/>
  </r>
  <r>
    <x v="4517"/>
    <x v="3619"/>
    <x v="1"/>
    <x v="1"/>
    <x v="1"/>
    <x v="6"/>
    <x v="1"/>
    <x v="1"/>
    <n v="45815"/>
    <n v="45815"/>
  </r>
  <r>
    <x v="4518"/>
    <x v="2338"/>
    <x v="0"/>
    <x v="1"/>
    <x v="1"/>
    <x v="6"/>
    <x v="1"/>
    <x v="1"/>
    <n v="48007"/>
    <n v="48007"/>
  </r>
  <r>
    <x v="4519"/>
    <x v="3738"/>
    <x v="1"/>
    <x v="1"/>
    <x v="1"/>
    <x v="6"/>
    <x v="1"/>
    <x v="1"/>
    <n v="19578"/>
    <n v="19578"/>
  </r>
  <r>
    <x v="4520"/>
    <x v="2339"/>
    <x v="1"/>
    <x v="1"/>
    <x v="1"/>
    <x v="6"/>
    <x v="1"/>
    <x v="1"/>
    <n v="69076"/>
    <n v="69076"/>
  </r>
  <r>
    <x v="4521"/>
    <x v="3739"/>
    <x v="1"/>
    <x v="3"/>
    <x v="2"/>
    <x v="0"/>
    <x v="13"/>
    <x v="12"/>
    <n v="75273"/>
    <n v="75273"/>
  </r>
  <r>
    <x v="4522"/>
    <x v="3740"/>
    <x v="0"/>
    <x v="3"/>
    <x v="2"/>
    <x v="0"/>
    <x v="13"/>
    <x v="12"/>
    <n v="42529"/>
    <n v="42529"/>
  </r>
  <r>
    <x v="4523"/>
    <x v="3741"/>
    <x v="0"/>
    <x v="1"/>
    <x v="1"/>
    <x v="0"/>
    <x v="13"/>
    <x v="12"/>
    <n v="81743"/>
    <n v="81743"/>
  </r>
  <r>
    <x v="4524"/>
    <x v="3742"/>
    <x v="1"/>
    <x v="1"/>
    <x v="1"/>
    <x v="0"/>
    <x v="1"/>
    <x v="1"/>
    <n v="46215"/>
    <n v="46215"/>
  </r>
  <r>
    <x v="4525"/>
    <x v="1868"/>
    <x v="0"/>
    <x v="0"/>
    <x v="0"/>
    <x v="0"/>
    <x v="1"/>
    <x v="1"/>
    <n v="64507"/>
    <n v="64507"/>
  </r>
  <r>
    <x v="4526"/>
    <x v="3743"/>
    <x v="1"/>
    <x v="0"/>
    <x v="0"/>
    <x v="0"/>
    <x v="1"/>
    <x v="1"/>
    <n v="83014"/>
    <n v="83014"/>
  </r>
  <r>
    <x v="4527"/>
    <x v="3743"/>
    <x v="1"/>
    <x v="1"/>
    <x v="1"/>
    <x v="0"/>
    <x v="1"/>
    <x v="1"/>
    <n v="64240"/>
    <n v="64240"/>
  </r>
  <r>
    <x v="4528"/>
    <x v="1994"/>
    <x v="0"/>
    <x v="0"/>
    <x v="0"/>
    <x v="2"/>
    <x v="13"/>
    <x v="12"/>
    <n v="27018"/>
    <n v="27018"/>
  </r>
  <r>
    <x v="4529"/>
    <x v="1995"/>
    <x v="1"/>
    <x v="0"/>
    <x v="0"/>
    <x v="2"/>
    <x v="13"/>
    <x v="12"/>
    <n v="53967"/>
    <n v="53967"/>
  </r>
  <r>
    <x v="4530"/>
    <x v="1197"/>
    <x v="0"/>
    <x v="1"/>
    <x v="1"/>
    <x v="3"/>
    <x v="8"/>
    <x v="7"/>
    <n v="85440"/>
    <n v="85440"/>
  </r>
  <r>
    <x v="4531"/>
    <x v="3144"/>
    <x v="1"/>
    <x v="1"/>
    <x v="1"/>
    <x v="3"/>
    <x v="8"/>
    <x v="7"/>
    <n v="65617"/>
    <n v="65617"/>
  </r>
  <r>
    <x v="4532"/>
    <x v="3744"/>
    <x v="1"/>
    <x v="1"/>
    <x v="1"/>
    <x v="3"/>
    <x v="8"/>
    <x v="7"/>
    <n v="27855"/>
    <n v="27855"/>
  </r>
  <r>
    <x v="4533"/>
    <x v="3745"/>
    <x v="1"/>
    <x v="1"/>
    <x v="1"/>
    <x v="3"/>
    <x v="8"/>
    <x v="7"/>
    <n v="54276"/>
    <n v="54276"/>
  </r>
  <r>
    <x v="4534"/>
    <x v="3746"/>
    <x v="0"/>
    <x v="1"/>
    <x v="1"/>
    <x v="3"/>
    <x v="8"/>
    <x v="7"/>
    <n v="51283"/>
    <n v="51283"/>
  </r>
  <r>
    <x v="4535"/>
    <x v="3747"/>
    <x v="1"/>
    <x v="1"/>
    <x v="1"/>
    <x v="3"/>
    <x v="7"/>
    <x v="6"/>
    <n v="5448"/>
    <n v="5448"/>
  </r>
  <r>
    <x v="4536"/>
    <x v="3748"/>
    <x v="0"/>
    <x v="1"/>
    <x v="1"/>
    <x v="3"/>
    <x v="7"/>
    <x v="6"/>
    <n v="67781"/>
    <n v="67781"/>
  </r>
  <r>
    <x v="4537"/>
    <x v="3749"/>
    <x v="1"/>
    <x v="1"/>
    <x v="1"/>
    <x v="3"/>
    <x v="7"/>
    <x v="6"/>
    <n v="37796"/>
    <n v="37796"/>
  </r>
  <r>
    <x v="4538"/>
    <x v="3750"/>
    <x v="0"/>
    <x v="1"/>
    <x v="1"/>
    <x v="3"/>
    <x v="7"/>
    <x v="6"/>
    <n v="43830"/>
    <n v="43830"/>
  </r>
  <r>
    <x v="4539"/>
    <x v="3751"/>
    <x v="1"/>
    <x v="1"/>
    <x v="1"/>
    <x v="3"/>
    <x v="7"/>
    <x v="6"/>
    <n v="65933"/>
    <n v="65933"/>
  </r>
  <r>
    <x v="4540"/>
    <x v="3752"/>
    <x v="0"/>
    <x v="1"/>
    <x v="1"/>
    <x v="3"/>
    <x v="7"/>
    <x v="6"/>
    <n v="37145"/>
    <n v="37145"/>
  </r>
  <r>
    <x v="4541"/>
    <x v="3753"/>
    <x v="0"/>
    <x v="1"/>
    <x v="1"/>
    <x v="3"/>
    <x v="13"/>
    <x v="12"/>
    <n v="27741"/>
    <n v="27741"/>
  </r>
  <r>
    <x v="4542"/>
    <x v="3754"/>
    <x v="0"/>
    <x v="0"/>
    <x v="0"/>
    <x v="2"/>
    <x v="4"/>
    <x v="3"/>
    <n v="21586"/>
    <n v="21586"/>
  </r>
  <r>
    <x v="4543"/>
    <x v="3755"/>
    <x v="0"/>
    <x v="1"/>
    <x v="1"/>
    <x v="2"/>
    <x v="4"/>
    <x v="3"/>
    <n v="27577"/>
    <n v="27577"/>
  </r>
  <r>
    <x v="4544"/>
    <x v="3756"/>
    <x v="0"/>
    <x v="0"/>
    <x v="0"/>
    <x v="2"/>
    <x v="4"/>
    <x v="3"/>
    <n v="73304"/>
    <n v="73304"/>
  </r>
  <r>
    <x v="4545"/>
    <x v="1974"/>
    <x v="0"/>
    <x v="1"/>
    <x v="1"/>
    <x v="2"/>
    <x v="4"/>
    <x v="3"/>
    <n v="5061"/>
    <n v="5061"/>
  </r>
  <r>
    <x v="4546"/>
    <x v="1974"/>
    <x v="0"/>
    <x v="1"/>
    <x v="1"/>
    <x v="2"/>
    <x v="4"/>
    <x v="3"/>
    <n v="38917"/>
    <n v="38917"/>
  </r>
  <r>
    <x v="4547"/>
    <x v="3757"/>
    <x v="0"/>
    <x v="0"/>
    <x v="0"/>
    <x v="1"/>
    <x v="9"/>
    <x v="8"/>
    <n v="49865"/>
    <n v="49865"/>
  </r>
  <r>
    <x v="4548"/>
    <x v="3758"/>
    <x v="0"/>
    <x v="0"/>
    <x v="0"/>
    <x v="1"/>
    <x v="9"/>
    <x v="8"/>
    <n v="93020"/>
    <n v="93020"/>
  </r>
  <r>
    <x v="4549"/>
    <x v="3759"/>
    <x v="1"/>
    <x v="0"/>
    <x v="0"/>
    <x v="1"/>
    <x v="7"/>
    <x v="6"/>
    <n v="90365"/>
    <n v="90365"/>
  </r>
  <r>
    <x v="4550"/>
    <x v="3760"/>
    <x v="0"/>
    <x v="0"/>
    <x v="0"/>
    <x v="1"/>
    <x v="7"/>
    <x v="6"/>
    <n v="90336"/>
    <n v="90336"/>
  </r>
  <r>
    <x v="4551"/>
    <x v="2451"/>
    <x v="0"/>
    <x v="0"/>
    <x v="0"/>
    <x v="1"/>
    <x v="7"/>
    <x v="6"/>
    <n v="78916"/>
    <n v="78916"/>
  </r>
  <r>
    <x v="4552"/>
    <x v="3761"/>
    <x v="0"/>
    <x v="0"/>
    <x v="0"/>
    <x v="1"/>
    <x v="7"/>
    <x v="6"/>
    <n v="43024"/>
    <n v="43024"/>
  </r>
  <r>
    <x v="4553"/>
    <x v="1421"/>
    <x v="0"/>
    <x v="0"/>
    <x v="0"/>
    <x v="1"/>
    <x v="7"/>
    <x v="6"/>
    <n v="13512"/>
    <n v="13512"/>
  </r>
  <r>
    <x v="4554"/>
    <x v="3762"/>
    <x v="1"/>
    <x v="1"/>
    <x v="1"/>
    <x v="1"/>
    <x v="7"/>
    <x v="6"/>
    <n v="53611"/>
    <n v="53611"/>
  </r>
  <r>
    <x v="4555"/>
    <x v="3763"/>
    <x v="0"/>
    <x v="1"/>
    <x v="1"/>
    <x v="0"/>
    <x v="1"/>
    <x v="1"/>
    <n v="3854"/>
    <n v="3854"/>
  </r>
  <r>
    <x v="4556"/>
    <x v="3764"/>
    <x v="1"/>
    <x v="0"/>
    <x v="0"/>
    <x v="0"/>
    <x v="1"/>
    <x v="1"/>
    <n v="95105"/>
    <n v="95105"/>
  </r>
  <r>
    <x v="4557"/>
    <x v="3765"/>
    <x v="0"/>
    <x v="1"/>
    <x v="1"/>
    <x v="0"/>
    <x v="1"/>
    <x v="1"/>
    <n v="43250"/>
    <n v="43250"/>
  </r>
  <r>
    <x v="4558"/>
    <x v="3766"/>
    <x v="0"/>
    <x v="0"/>
    <x v="0"/>
    <x v="0"/>
    <x v="1"/>
    <x v="1"/>
    <n v="93120"/>
    <n v="93120"/>
  </r>
  <r>
    <x v="4559"/>
    <x v="3767"/>
    <x v="0"/>
    <x v="1"/>
    <x v="1"/>
    <x v="0"/>
    <x v="1"/>
    <x v="1"/>
    <n v="83237"/>
    <n v="83237"/>
  </r>
  <r>
    <x v="4560"/>
    <x v="3768"/>
    <x v="0"/>
    <x v="0"/>
    <x v="0"/>
    <x v="0"/>
    <x v="1"/>
    <x v="1"/>
    <n v="86886"/>
    <n v="86886"/>
  </r>
  <r>
    <x v="4561"/>
    <x v="3769"/>
    <x v="0"/>
    <x v="0"/>
    <x v="0"/>
    <x v="0"/>
    <x v="1"/>
    <x v="1"/>
    <n v="33447"/>
    <n v="33447"/>
  </r>
  <r>
    <x v="4562"/>
    <x v="3770"/>
    <x v="0"/>
    <x v="1"/>
    <x v="1"/>
    <x v="1"/>
    <x v="13"/>
    <x v="12"/>
    <n v="75625"/>
    <n v="75625"/>
  </r>
  <r>
    <x v="4563"/>
    <x v="3771"/>
    <x v="0"/>
    <x v="1"/>
    <x v="1"/>
    <x v="1"/>
    <x v="13"/>
    <x v="12"/>
    <n v="92121"/>
    <n v="92121"/>
  </r>
  <r>
    <x v="4564"/>
    <x v="3772"/>
    <x v="0"/>
    <x v="0"/>
    <x v="0"/>
    <x v="1"/>
    <x v="13"/>
    <x v="12"/>
    <n v="41350"/>
    <n v="41350"/>
  </r>
  <r>
    <x v="4565"/>
    <x v="3773"/>
    <x v="0"/>
    <x v="0"/>
    <x v="0"/>
    <x v="1"/>
    <x v="13"/>
    <x v="12"/>
    <n v="72912"/>
    <n v="72912"/>
  </r>
  <r>
    <x v="4566"/>
    <x v="3773"/>
    <x v="0"/>
    <x v="1"/>
    <x v="1"/>
    <x v="1"/>
    <x v="13"/>
    <x v="12"/>
    <n v="94700"/>
    <n v="94700"/>
  </r>
  <r>
    <x v="4567"/>
    <x v="3774"/>
    <x v="0"/>
    <x v="0"/>
    <x v="0"/>
    <x v="1"/>
    <x v="13"/>
    <x v="12"/>
    <n v="90048"/>
    <n v="90048"/>
  </r>
  <r>
    <x v="4568"/>
    <x v="3775"/>
    <x v="0"/>
    <x v="1"/>
    <x v="1"/>
    <x v="1"/>
    <x v="13"/>
    <x v="12"/>
    <n v="23702"/>
    <n v="23702"/>
  </r>
  <r>
    <x v="4569"/>
    <x v="3776"/>
    <x v="0"/>
    <x v="1"/>
    <x v="1"/>
    <x v="1"/>
    <x v="13"/>
    <x v="12"/>
    <n v="47505"/>
    <n v="47505"/>
  </r>
  <r>
    <x v="4570"/>
    <x v="3777"/>
    <x v="0"/>
    <x v="1"/>
    <x v="1"/>
    <x v="1"/>
    <x v="13"/>
    <x v="12"/>
    <n v="33998"/>
    <n v="33998"/>
  </r>
  <r>
    <x v="4571"/>
    <x v="3778"/>
    <x v="0"/>
    <x v="1"/>
    <x v="1"/>
    <x v="1"/>
    <x v="13"/>
    <x v="12"/>
    <n v="48558"/>
    <n v="48558"/>
  </r>
  <r>
    <x v="4572"/>
    <x v="3779"/>
    <x v="1"/>
    <x v="0"/>
    <x v="0"/>
    <x v="1"/>
    <x v="13"/>
    <x v="12"/>
    <n v="38852"/>
    <n v="38852"/>
  </r>
  <r>
    <x v="4573"/>
    <x v="2975"/>
    <x v="0"/>
    <x v="1"/>
    <x v="1"/>
    <x v="1"/>
    <x v="1"/>
    <x v="1"/>
    <n v="20232"/>
    <n v="20232"/>
  </r>
  <r>
    <x v="4574"/>
    <x v="3780"/>
    <x v="0"/>
    <x v="0"/>
    <x v="0"/>
    <x v="5"/>
    <x v="13"/>
    <x v="12"/>
    <n v="52681"/>
    <n v="52681"/>
  </r>
  <r>
    <x v="4575"/>
    <x v="3781"/>
    <x v="0"/>
    <x v="0"/>
    <x v="0"/>
    <x v="5"/>
    <x v="13"/>
    <x v="12"/>
    <n v="81806"/>
    <n v="81806"/>
  </r>
  <r>
    <x v="4576"/>
    <x v="3782"/>
    <x v="0"/>
    <x v="1"/>
    <x v="1"/>
    <x v="5"/>
    <x v="13"/>
    <x v="12"/>
    <n v="26468"/>
    <n v="26468"/>
  </r>
  <r>
    <x v="4577"/>
    <x v="3783"/>
    <x v="0"/>
    <x v="0"/>
    <x v="0"/>
    <x v="5"/>
    <x v="13"/>
    <x v="12"/>
    <n v="35971"/>
    <n v="35971"/>
  </r>
  <r>
    <x v="4578"/>
    <x v="3783"/>
    <x v="0"/>
    <x v="3"/>
    <x v="2"/>
    <x v="5"/>
    <x v="13"/>
    <x v="12"/>
    <n v="62102"/>
    <n v="62102"/>
  </r>
  <r>
    <x v="4579"/>
    <x v="2361"/>
    <x v="0"/>
    <x v="0"/>
    <x v="0"/>
    <x v="5"/>
    <x v="13"/>
    <x v="12"/>
    <n v="56090"/>
    <n v="56090"/>
  </r>
  <r>
    <x v="4580"/>
    <x v="2362"/>
    <x v="0"/>
    <x v="0"/>
    <x v="0"/>
    <x v="5"/>
    <x v="13"/>
    <x v="12"/>
    <n v="37455"/>
    <n v="37455"/>
  </r>
  <r>
    <x v="4581"/>
    <x v="3784"/>
    <x v="0"/>
    <x v="1"/>
    <x v="1"/>
    <x v="5"/>
    <x v="13"/>
    <x v="12"/>
    <n v="78844"/>
    <n v="78844"/>
  </r>
  <r>
    <x v="4582"/>
    <x v="3785"/>
    <x v="0"/>
    <x v="3"/>
    <x v="2"/>
    <x v="5"/>
    <x v="13"/>
    <x v="12"/>
    <n v="16155"/>
    <n v="16155"/>
  </r>
  <r>
    <x v="4583"/>
    <x v="3786"/>
    <x v="0"/>
    <x v="1"/>
    <x v="1"/>
    <x v="5"/>
    <x v="13"/>
    <x v="12"/>
    <n v="30479"/>
    <n v="30479"/>
  </r>
  <r>
    <x v="4584"/>
    <x v="3787"/>
    <x v="1"/>
    <x v="1"/>
    <x v="1"/>
    <x v="5"/>
    <x v="13"/>
    <x v="12"/>
    <n v="36833"/>
    <n v="36833"/>
  </r>
  <r>
    <x v="4585"/>
    <x v="3788"/>
    <x v="0"/>
    <x v="1"/>
    <x v="1"/>
    <x v="5"/>
    <x v="13"/>
    <x v="12"/>
    <n v="54545"/>
    <n v="54545"/>
  </r>
  <r>
    <x v="4152"/>
    <x v="3787"/>
    <x v="1"/>
    <x v="1"/>
    <x v="1"/>
    <x v="5"/>
    <x v="13"/>
    <x v="12"/>
    <n v="17750"/>
    <n v="17750"/>
  </r>
  <r>
    <x v="4586"/>
    <x v="3789"/>
    <x v="1"/>
    <x v="1"/>
    <x v="1"/>
    <x v="5"/>
    <x v="13"/>
    <x v="12"/>
    <n v="74463"/>
    <n v="74463"/>
  </r>
  <r>
    <x v="4587"/>
    <x v="3790"/>
    <x v="0"/>
    <x v="0"/>
    <x v="0"/>
    <x v="5"/>
    <x v="13"/>
    <x v="12"/>
    <n v="61840"/>
    <n v="61840"/>
  </r>
  <r>
    <x v="4588"/>
    <x v="3791"/>
    <x v="0"/>
    <x v="1"/>
    <x v="1"/>
    <x v="5"/>
    <x v="13"/>
    <x v="12"/>
    <n v="72885"/>
    <n v="72885"/>
  </r>
  <r>
    <x v="4589"/>
    <x v="3792"/>
    <x v="0"/>
    <x v="3"/>
    <x v="2"/>
    <x v="5"/>
    <x v="13"/>
    <x v="12"/>
    <n v="90175"/>
    <n v="90175"/>
  </r>
  <r>
    <x v="4590"/>
    <x v="3793"/>
    <x v="1"/>
    <x v="0"/>
    <x v="0"/>
    <x v="5"/>
    <x v="13"/>
    <x v="12"/>
    <n v="24365"/>
    <n v="24365"/>
  </r>
  <r>
    <x v="4591"/>
    <x v="3794"/>
    <x v="0"/>
    <x v="0"/>
    <x v="0"/>
    <x v="4"/>
    <x v="7"/>
    <x v="6"/>
    <n v="33107"/>
    <n v="33107"/>
  </r>
  <r>
    <x v="4592"/>
    <x v="3795"/>
    <x v="0"/>
    <x v="0"/>
    <x v="0"/>
    <x v="4"/>
    <x v="4"/>
    <x v="3"/>
    <n v="88392"/>
    <n v="88392"/>
  </r>
  <r>
    <x v="4593"/>
    <x v="3796"/>
    <x v="0"/>
    <x v="0"/>
    <x v="0"/>
    <x v="4"/>
    <x v="4"/>
    <x v="3"/>
    <n v="20588"/>
    <n v="20588"/>
  </r>
  <r>
    <x v="4594"/>
    <x v="2975"/>
    <x v="0"/>
    <x v="0"/>
    <x v="0"/>
    <x v="4"/>
    <x v="7"/>
    <x v="6"/>
    <n v="61893"/>
    <n v="61893"/>
  </r>
  <r>
    <x v="4595"/>
    <x v="1739"/>
    <x v="0"/>
    <x v="0"/>
    <x v="0"/>
    <x v="4"/>
    <x v="7"/>
    <x v="6"/>
    <n v="88308"/>
    <n v="88308"/>
  </r>
  <r>
    <x v="4596"/>
    <x v="3797"/>
    <x v="0"/>
    <x v="1"/>
    <x v="1"/>
    <x v="4"/>
    <x v="7"/>
    <x v="6"/>
    <n v="92448"/>
    <n v="92448"/>
  </r>
  <r>
    <x v="4597"/>
    <x v="3798"/>
    <x v="0"/>
    <x v="1"/>
    <x v="1"/>
    <x v="4"/>
    <x v="7"/>
    <x v="6"/>
    <n v="94371"/>
    <n v="94371"/>
  </r>
  <r>
    <x v="4598"/>
    <x v="3799"/>
    <x v="0"/>
    <x v="1"/>
    <x v="1"/>
    <x v="4"/>
    <x v="7"/>
    <x v="6"/>
    <n v="57736"/>
    <n v="57736"/>
  </r>
  <r>
    <x v="4599"/>
    <x v="3800"/>
    <x v="1"/>
    <x v="1"/>
    <x v="1"/>
    <x v="0"/>
    <x v="1"/>
    <x v="1"/>
    <n v="41420"/>
    <n v="41420"/>
  </r>
  <r>
    <x v="4600"/>
    <x v="3801"/>
    <x v="0"/>
    <x v="1"/>
    <x v="1"/>
    <x v="0"/>
    <x v="1"/>
    <x v="1"/>
    <n v="59654"/>
    <n v="59654"/>
  </r>
  <r>
    <x v="4601"/>
    <x v="3802"/>
    <x v="0"/>
    <x v="0"/>
    <x v="0"/>
    <x v="0"/>
    <x v="1"/>
    <x v="1"/>
    <n v="95127"/>
    <n v="95127"/>
  </r>
  <r>
    <x v="4602"/>
    <x v="3802"/>
    <x v="0"/>
    <x v="0"/>
    <x v="0"/>
    <x v="0"/>
    <x v="1"/>
    <x v="1"/>
    <n v="25246"/>
    <n v="25246"/>
  </r>
  <r>
    <x v="4603"/>
    <x v="3803"/>
    <x v="0"/>
    <x v="1"/>
    <x v="1"/>
    <x v="0"/>
    <x v="1"/>
    <x v="1"/>
    <n v="86970"/>
    <n v="86970"/>
  </r>
  <r>
    <x v="4604"/>
    <x v="3804"/>
    <x v="0"/>
    <x v="1"/>
    <x v="1"/>
    <x v="0"/>
    <x v="1"/>
    <x v="1"/>
    <n v="62814"/>
    <n v="62814"/>
  </r>
  <r>
    <x v="4605"/>
    <x v="3805"/>
    <x v="0"/>
    <x v="0"/>
    <x v="0"/>
    <x v="0"/>
    <x v="1"/>
    <x v="1"/>
    <n v="61601"/>
    <n v="61601"/>
  </r>
  <r>
    <x v="4606"/>
    <x v="3806"/>
    <x v="0"/>
    <x v="0"/>
    <x v="0"/>
    <x v="0"/>
    <x v="1"/>
    <x v="1"/>
    <n v="30364"/>
    <n v="30364"/>
  </r>
  <r>
    <x v="4607"/>
    <x v="3807"/>
    <x v="0"/>
    <x v="0"/>
    <x v="0"/>
    <x v="0"/>
    <x v="1"/>
    <x v="1"/>
    <n v="19994"/>
    <n v="19994"/>
  </r>
  <r>
    <x v="4608"/>
    <x v="3808"/>
    <x v="0"/>
    <x v="1"/>
    <x v="1"/>
    <x v="0"/>
    <x v="1"/>
    <x v="1"/>
    <n v="46108"/>
    <n v="46108"/>
  </r>
  <r>
    <x v="4609"/>
    <x v="3809"/>
    <x v="0"/>
    <x v="1"/>
    <x v="1"/>
    <x v="0"/>
    <x v="1"/>
    <x v="1"/>
    <n v="46500"/>
    <n v="46500"/>
  </r>
  <r>
    <x v="4610"/>
    <x v="1936"/>
    <x v="0"/>
    <x v="0"/>
    <x v="0"/>
    <x v="2"/>
    <x v="4"/>
    <x v="3"/>
    <n v="11330"/>
    <n v="11330"/>
  </r>
  <r>
    <x v="4611"/>
    <x v="3383"/>
    <x v="0"/>
    <x v="0"/>
    <x v="0"/>
    <x v="2"/>
    <x v="4"/>
    <x v="3"/>
    <n v="95546"/>
    <n v="95546"/>
  </r>
  <r>
    <x v="4612"/>
    <x v="3810"/>
    <x v="0"/>
    <x v="0"/>
    <x v="0"/>
    <x v="2"/>
    <x v="13"/>
    <x v="12"/>
    <n v="33967"/>
    <n v="33967"/>
  </r>
  <r>
    <x v="4613"/>
    <x v="3811"/>
    <x v="0"/>
    <x v="3"/>
    <x v="2"/>
    <x v="2"/>
    <x v="13"/>
    <x v="12"/>
    <n v="34157"/>
    <n v="34157"/>
  </r>
  <r>
    <x v="4614"/>
    <x v="3383"/>
    <x v="0"/>
    <x v="0"/>
    <x v="0"/>
    <x v="2"/>
    <x v="13"/>
    <x v="12"/>
    <n v="11869"/>
    <n v="11869"/>
  </r>
  <r>
    <x v="4615"/>
    <x v="3812"/>
    <x v="1"/>
    <x v="1"/>
    <x v="1"/>
    <x v="2"/>
    <x v="13"/>
    <x v="12"/>
    <n v="42892"/>
    <n v="42892"/>
  </r>
  <r>
    <x v="4616"/>
    <x v="1754"/>
    <x v="1"/>
    <x v="0"/>
    <x v="0"/>
    <x v="1"/>
    <x v="7"/>
    <x v="6"/>
    <n v="30152"/>
    <n v="30152"/>
  </r>
  <r>
    <x v="4617"/>
    <x v="3813"/>
    <x v="0"/>
    <x v="0"/>
    <x v="0"/>
    <x v="1"/>
    <x v="1"/>
    <x v="1"/>
    <n v="13143"/>
    <n v="13143"/>
  </r>
  <r>
    <x v="4618"/>
    <x v="3814"/>
    <x v="0"/>
    <x v="0"/>
    <x v="0"/>
    <x v="1"/>
    <x v="1"/>
    <x v="1"/>
    <n v="36283"/>
    <n v="36283"/>
  </r>
  <r>
    <x v="4619"/>
    <x v="3815"/>
    <x v="0"/>
    <x v="3"/>
    <x v="2"/>
    <x v="1"/>
    <x v="1"/>
    <x v="1"/>
    <n v="47503"/>
    <n v="47503"/>
  </r>
  <r>
    <x v="4620"/>
    <x v="3816"/>
    <x v="0"/>
    <x v="3"/>
    <x v="2"/>
    <x v="1"/>
    <x v="1"/>
    <x v="1"/>
    <n v="49877"/>
    <n v="49877"/>
  </r>
  <r>
    <x v="4621"/>
    <x v="2371"/>
    <x v="0"/>
    <x v="1"/>
    <x v="1"/>
    <x v="1"/>
    <x v="1"/>
    <x v="1"/>
    <n v="5223"/>
    <n v="5223"/>
  </r>
  <r>
    <x v="4622"/>
    <x v="3134"/>
    <x v="0"/>
    <x v="0"/>
    <x v="0"/>
    <x v="5"/>
    <x v="13"/>
    <x v="12"/>
    <n v="56674"/>
    <n v="56674"/>
  </r>
  <r>
    <x v="4623"/>
    <x v="3817"/>
    <x v="1"/>
    <x v="0"/>
    <x v="0"/>
    <x v="6"/>
    <x v="7"/>
    <x v="6"/>
    <n v="83497"/>
    <n v="83497"/>
  </r>
  <r>
    <x v="4624"/>
    <x v="2580"/>
    <x v="0"/>
    <x v="0"/>
    <x v="0"/>
    <x v="0"/>
    <x v="7"/>
    <x v="6"/>
    <n v="68941"/>
    <n v="68941"/>
  </r>
  <r>
    <x v="4625"/>
    <x v="2580"/>
    <x v="0"/>
    <x v="0"/>
    <x v="0"/>
    <x v="0"/>
    <x v="7"/>
    <x v="6"/>
    <n v="54974"/>
    <n v="54974"/>
  </r>
  <r>
    <x v="4626"/>
    <x v="3818"/>
    <x v="1"/>
    <x v="0"/>
    <x v="0"/>
    <x v="1"/>
    <x v="1"/>
    <x v="1"/>
    <n v="19391"/>
    <n v="19391"/>
  </r>
  <r>
    <x v="4627"/>
    <x v="3819"/>
    <x v="0"/>
    <x v="0"/>
    <x v="0"/>
    <x v="1"/>
    <x v="1"/>
    <x v="1"/>
    <n v="90747"/>
    <n v="90747"/>
  </r>
  <r>
    <x v="4628"/>
    <x v="3820"/>
    <x v="0"/>
    <x v="1"/>
    <x v="1"/>
    <x v="1"/>
    <x v="1"/>
    <x v="1"/>
    <n v="76895"/>
    <n v="76895"/>
  </r>
  <r>
    <x v="4629"/>
    <x v="3821"/>
    <x v="0"/>
    <x v="0"/>
    <x v="0"/>
    <x v="1"/>
    <x v="1"/>
    <x v="1"/>
    <n v="91905"/>
    <n v="91905"/>
  </r>
  <r>
    <x v="4630"/>
    <x v="3820"/>
    <x v="0"/>
    <x v="3"/>
    <x v="2"/>
    <x v="1"/>
    <x v="1"/>
    <x v="1"/>
    <n v="35972"/>
    <n v="35972"/>
  </r>
  <r>
    <x v="4631"/>
    <x v="3822"/>
    <x v="0"/>
    <x v="0"/>
    <x v="0"/>
    <x v="1"/>
    <x v="4"/>
    <x v="3"/>
    <n v="75137"/>
    <n v="75137"/>
  </r>
  <r>
    <x v="4632"/>
    <x v="3823"/>
    <x v="0"/>
    <x v="0"/>
    <x v="0"/>
    <x v="1"/>
    <x v="4"/>
    <x v="3"/>
    <n v="5143"/>
    <n v="5143"/>
  </r>
  <r>
    <x v="4633"/>
    <x v="3824"/>
    <x v="0"/>
    <x v="0"/>
    <x v="0"/>
    <x v="1"/>
    <x v="4"/>
    <x v="3"/>
    <n v="26508"/>
    <n v="26508"/>
  </r>
  <r>
    <x v="4634"/>
    <x v="3825"/>
    <x v="0"/>
    <x v="1"/>
    <x v="1"/>
    <x v="1"/>
    <x v="4"/>
    <x v="3"/>
    <n v="24791"/>
    <n v="24791"/>
  </r>
  <r>
    <x v="4635"/>
    <x v="3108"/>
    <x v="1"/>
    <x v="1"/>
    <x v="1"/>
    <x v="1"/>
    <x v="4"/>
    <x v="3"/>
    <n v="39818"/>
    <n v="39818"/>
  </r>
  <r>
    <x v="4636"/>
    <x v="3826"/>
    <x v="0"/>
    <x v="1"/>
    <x v="1"/>
    <x v="1"/>
    <x v="4"/>
    <x v="3"/>
    <n v="9733"/>
    <n v="9733"/>
  </r>
  <r>
    <x v="4637"/>
    <x v="3827"/>
    <x v="0"/>
    <x v="1"/>
    <x v="1"/>
    <x v="1"/>
    <x v="4"/>
    <x v="3"/>
    <n v="8237"/>
    <n v="8237"/>
  </r>
  <r>
    <x v="4638"/>
    <x v="2311"/>
    <x v="0"/>
    <x v="0"/>
    <x v="0"/>
    <x v="0"/>
    <x v="1"/>
    <x v="1"/>
    <n v="74917"/>
    <n v="74917"/>
  </r>
  <r>
    <x v="4639"/>
    <x v="1694"/>
    <x v="0"/>
    <x v="0"/>
    <x v="0"/>
    <x v="0"/>
    <x v="1"/>
    <x v="1"/>
    <n v="75705"/>
    <n v="75705"/>
  </r>
  <r>
    <x v="4640"/>
    <x v="3828"/>
    <x v="0"/>
    <x v="0"/>
    <x v="0"/>
    <x v="0"/>
    <x v="1"/>
    <x v="1"/>
    <n v="16637"/>
    <n v="16637"/>
  </r>
  <r>
    <x v="4641"/>
    <x v="2881"/>
    <x v="0"/>
    <x v="0"/>
    <x v="0"/>
    <x v="4"/>
    <x v="7"/>
    <x v="6"/>
    <n v="81002"/>
    <n v="81002"/>
  </r>
  <r>
    <x v="4642"/>
    <x v="2881"/>
    <x v="0"/>
    <x v="0"/>
    <x v="0"/>
    <x v="6"/>
    <x v="0"/>
    <x v="0"/>
    <n v="17544"/>
    <n v="17544"/>
  </r>
  <r>
    <x v="4643"/>
    <x v="3829"/>
    <x v="0"/>
    <x v="0"/>
    <x v="0"/>
    <x v="6"/>
    <x v="0"/>
    <x v="0"/>
    <n v="61950"/>
    <n v="61950"/>
  </r>
  <r>
    <x v="4644"/>
    <x v="3830"/>
    <x v="1"/>
    <x v="0"/>
    <x v="0"/>
    <x v="6"/>
    <x v="0"/>
    <x v="0"/>
    <n v="95200"/>
    <n v="95200"/>
  </r>
  <r>
    <x v="4645"/>
    <x v="3831"/>
    <x v="0"/>
    <x v="1"/>
    <x v="1"/>
    <x v="0"/>
    <x v="13"/>
    <x v="12"/>
    <n v="79867"/>
    <n v="79867"/>
  </r>
  <r>
    <x v="4646"/>
    <x v="3832"/>
    <x v="1"/>
    <x v="1"/>
    <x v="1"/>
    <x v="0"/>
    <x v="13"/>
    <x v="12"/>
    <n v="86588"/>
    <n v="86588"/>
  </r>
  <r>
    <x v="4647"/>
    <x v="3833"/>
    <x v="0"/>
    <x v="1"/>
    <x v="1"/>
    <x v="0"/>
    <x v="13"/>
    <x v="12"/>
    <n v="69691"/>
    <n v="69691"/>
  </r>
  <r>
    <x v="4648"/>
    <x v="3834"/>
    <x v="0"/>
    <x v="1"/>
    <x v="1"/>
    <x v="0"/>
    <x v="13"/>
    <x v="12"/>
    <n v="54152"/>
    <n v="54152"/>
  </r>
  <r>
    <x v="4649"/>
    <x v="3834"/>
    <x v="0"/>
    <x v="0"/>
    <x v="0"/>
    <x v="0"/>
    <x v="13"/>
    <x v="12"/>
    <n v="81412"/>
    <n v="81412"/>
  </r>
  <r>
    <x v="4650"/>
    <x v="3835"/>
    <x v="1"/>
    <x v="0"/>
    <x v="0"/>
    <x v="0"/>
    <x v="13"/>
    <x v="12"/>
    <n v="36888"/>
    <n v="36888"/>
  </r>
  <r>
    <x v="4651"/>
    <x v="3836"/>
    <x v="0"/>
    <x v="0"/>
    <x v="0"/>
    <x v="0"/>
    <x v="0"/>
    <x v="0"/>
    <n v="4448"/>
    <n v="4448"/>
  </r>
  <r>
    <x v="4652"/>
    <x v="3837"/>
    <x v="0"/>
    <x v="0"/>
    <x v="0"/>
    <x v="1"/>
    <x v="9"/>
    <x v="8"/>
    <n v="9150"/>
    <n v="9150"/>
  </r>
  <r>
    <x v="4653"/>
    <x v="3838"/>
    <x v="0"/>
    <x v="1"/>
    <x v="1"/>
    <x v="1"/>
    <x v="9"/>
    <x v="8"/>
    <n v="81256"/>
    <n v="81256"/>
  </r>
  <r>
    <x v="4654"/>
    <x v="3838"/>
    <x v="0"/>
    <x v="0"/>
    <x v="0"/>
    <x v="1"/>
    <x v="9"/>
    <x v="8"/>
    <n v="64629"/>
    <n v="64629"/>
  </r>
  <r>
    <x v="4655"/>
    <x v="3838"/>
    <x v="0"/>
    <x v="0"/>
    <x v="0"/>
    <x v="1"/>
    <x v="9"/>
    <x v="8"/>
    <n v="77546"/>
    <n v="77546"/>
  </r>
  <r>
    <x v="4656"/>
    <x v="3839"/>
    <x v="0"/>
    <x v="0"/>
    <x v="0"/>
    <x v="1"/>
    <x v="9"/>
    <x v="8"/>
    <n v="73785"/>
    <n v="73785"/>
  </r>
  <r>
    <x v="4657"/>
    <x v="3840"/>
    <x v="0"/>
    <x v="0"/>
    <x v="0"/>
    <x v="1"/>
    <x v="9"/>
    <x v="8"/>
    <n v="78256"/>
    <n v="78256"/>
  </r>
  <r>
    <x v="4658"/>
    <x v="3841"/>
    <x v="0"/>
    <x v="1"/>
    <x v="1"/>
    <x v="1"/>
    <x v="9"/>
    <x v="8"/>
    <n v="71264"/>
    <n v="71264"/>
  </r>
  <r>
    <x v="4659"/>
    <x v="3842"/>
    <x v="0"/>
    <x v="0"/>
    <x v="0"/>
    <x v="1"/>
    <x v="9"/>
    <x v="8"/>
    <n v="50714"/>
    <n v="50714"/>
  </r>
  <r>
    <x v="4660"/>
    <x v="3842"/>
    <x v="0"/>
    <x v="1"/>
    <x v="1"/>
    <x v="1"/>
    <x v="9"/>
    <x v="8"/>
    <n v="52257"/>
    <n v="52257"/>
  </r>
  <r>
    <x v="4661"/>
    <x v="2962"/>
    <x v="0"/>
    <x v="1"/>
    <x v="1"/>
    <x v="2"/>
    <x v="1"/>
    <x v="1"/>
    <n v="10139"/>
    <n v="10139"/>
  </r>
  <r>
    <x v="4662"/>
    <x v="2962"/>
    <x v="0"/>
    <x v="0"/>
    <x v="0"/>
    <x v="2"/>
    <x v="1"/>
    <x v="1"/>
    <n v="23130"/>
    <n v="23130"/>
  </r>
  <r>
    <x v="4663"/>
    <x v="2032"/>
    <x v="1"/>
    <x v="0"/>
    <x v="0"/>
    <x v="2"/>
    <x v="1"/>
    <x v="1"/>
    <n v="96715"/>
    <n v="96715"/>
  </r>
  <r>
    <x v="4664"/>
    <x v="2032"/>
    <x v="0"/>
    <x v="0"/>
    <x v="0"/>
    <x v="2"/>
    <x v="1"/>
    <x v="1"/>
    <n v="57957"/>
    <n v="57957"/>
  </r>
  <r>
    <x v="4665"/>
    <x v="3843"/>
    <x v="0"/>
    <x v="0"/>
    <x v="0"/>
    <x v="2"/>
    <x v="1"/>
    <x v="1"/>
    <n v="36605"/>
    <n v="36605"/>
  </r>
  <r>
    <x v="4666"/>
    <x v="1135"/>
    <x v="0"/>
    <x v="0"/>
    <x v="0"/>
    <x v="0"/>
    <x v="1"/>
    <x v="1"/>
    <n v="89333"/>
    <n v="89333"/>
  </r>
  <r>
    <x v="4667"/>
    <x v="3844"/>
    <x v="0"/>
    <x v="0"/>
    <x v="0"/>
    <x v="0"/>
    <x v="1"/>
    <x v="1"/>
    <n v="32682"/>
    <n v="32682"/>
  </r>
  <r>
    <x v="4668"/>
    <x v="3845"/>
    <x v="0"/>
    <x v="1"/>
    <x v="1"/>
    <x v="1"/>
    <x v="13"/>
    <x v="12"/>
    <n v="68268"/>
    <n v="68268"/>
  </r>
  <r>
    <x v="4669"/>
    <x v="3846"/>
    <x v="0"/>
    <x v="0"/>
    <x v="0"/>
    <x v="1"/>
    <x v="7"/>
    <x v="6"/>
    <n v="81535"/>
    <n v="81535"/>
  </r>
  <r>
    <x v="4670"/>
    <x v="3847"/>
    <x v="0"/>
    <x v="0"/>
    <x v="0"/>
    <x v="1"/>
    <x v="7"/>
    <x v="6"/>
    <n v="39207"/>
    <n v="39207"/>
  </r>
  <r>
    <x v="4671"/>
    <x v="3848"/>
    <x v="0"/>
    <x v="0"/>
    <x v="0"/>
    <x v="1"/>
    <x v="7"/>
    <x v="6"/>
    <n v="57385"/>
    <n v="57385"/>
  </r>
  <r>
    <x v="4672"/>
    <x v="3849"/>
    <x v="0"/>
    <x v="0"/>
    <x v="0"/>
    <x v="1"/>
    <x v="7"/>
    <x v="6"/>
    <n v="72419"/>
    <n v="72419"/>
  </r>
  <r>
    <x v="4673"/>
    <x v="3850"/>
    <x v="0"/>
    <x v="0"/>
    <x v="0"/>
    <x v="1"/>
    <x v="7"/>
    <x v="6"/>
    <n v="54871"/>
    <n v="54871"/>
  </r>
  <r>
    <x v="4674"/>
    <x v="3851"/>
    <x v="0"/>
    <x v="0"/>
    <x v="0"/>
    <x v="1"/>
    <x v="7"/>
    <x v="6"/>
    <n v="17807"/>
    <n v="17807"/>
  </r>
  <r>
    <x v="4675"/>
    <x v="3852"/>
    <x v="0"/>
    <x v="0"/>
    <x v="0"/>
    <x v="1"/>
    <x v="7"/>
    <x v="6"/>
    <n v="14421"/>
    <n v="14421"/>
  </r>
  <r>
    <x v="4676"/>
    <x v="3853"/>
    <x v="1"/>
    <x v="0"/>
    <x v="0"/>
    <x v="1"/>
    <x v="13"/>
    <x v="12"/>
    <n v="4835"/>
    <n v="4835"/>
  </r>
  <r>
    <x v="4677"/>
    <x v="3854"/>
    <x v="0"/>
    <x v="3"/>
    <x v="2"/>
    <x v="1"/>
    <x v="7"/>
    <x v="6"/>
    <n v="80760"/>
    <n v="80760"/>
  </r>
  <r>
    <x v="4678"/>
    <x v="1607"/>
    <x v="0"/>
    <x v="0"/>
    <x v="0"/>
    <x v="1"/>
    <x v="13"/>
    <x v="12"/>
    <n v="89675"/>
    <n v="89675"/>
  </r>
  <r>
    <x v="4679"/>
    <x v="3855"/>
    <x v="0"/>
    <x v="0"/>
    <x v="0"/>
    <x v="1"/>
    <x v="13"/>
    <x v="12"/>
    <n v="22128"/>
    <n v="22128"/>
  </r>
  <r>
    <x v="4680"/>
    <x v="3856"/>
    <x v="0"/>
    <x v="1"/>
    <x v="1"/>
    <x v="1"/>
    <x v="13"/>
    <x v="12"/>
    <n v="10749"/>
    <n v="10749"/>
  </r>
  <r>
    <x v="4681"/>
    <x v="3857"/>
    <x v="0"/>
    <x v="0"/>
    <x v="0"/>
    <x v="1"/>
    <x v="13"/>
    <x v="12"/>
    <n v="91247"/>
    <n v="91247"/>
  </r>
  <r>
    <x v="4682"/>
    <x v="3858"/>
    <x v="0"/>
    <x v="0"/>
    <x v="0"/>
    <x v="1"/>
    <x v="13"/>
    <x v="12"/>
    <n v="65949"/>
    <n v="65949"/>
  </r>
  <r>
    <x v="4683"/>
    <x v="3859"/>
    <x v="0"/>
    <x v="0"/>
    <x v="0"/>
    <x v="1"/>
    <x v="13"/>
    <x v="12"/>
    <n v="56371"/>
    <n v="56371"/>
  </r>
  <r>
    <x v="4684"/>
    <x v="3860"/>
    <x v="0"/>
    <x v="1"/>
    <x v="1"/>
    <x v="1"/>
    <x v="13"/>
    <x v="12"/>
    <n v="2658"/>
    <n v="2658"/>
  </r>
  <r>
    <x v="4685"/>
    <x v="3861"/>
    <x v="0"/>
    <x v="0"/>
    <x v="0"/>
    <x v="1"/>
    <x v="13"/>
    <x v="12"/>
    <n v="96235"/>
    <n v="96235"/>
  </r>
  <r>
    <x v="4686"/>
    <x v="3862"/>
    <x v="0"/>
    <x v="1"/>
    <x v="1"/>
    <x v="1"/>
    <x v="13"/>
    <x v="12"/>
    <n v="88125"/>
    <n v="88125"/>
  </r>
  <r>
    <x v="4687"/>
    <x v="1516"/>
    <x v="0"/>
    <x v="0"/>
    <x v="0"/>
    <x v="1"/>
    <x v="13"/>
    <x v="12"/>
    <n v="13558"/>
    <n v="13558"/>
  </r>
  <r>
    <x v="4688"/>
    <x v="3863"/>
    <x v="0"/>
    <x v="0"/>
    <x v="0"/>
    <x v="1"/>
    <x v="13"/>
    <x v="12"/>
    <n v="59450"/>
    <n v="59450"/>
  </r>
  <r>
    <x v="4689"/>
    <x v="3864"/>
    <x v="0"/>
    <x v="0"/>
    <x v="0"/>
    <x v="1"/>
    <x v="13"/>
    <x v="12"/>
    <n v="45602"/>
    <n v="45602"/>
  </r>
  <r>
    <x v="4690"/>
    <x v="3205"/>
    <x v="0"/>
    <x v="1"/>
    <x v="1"/>
    <x v="1"/>
    <x v="13"/>
    <x v="12"/>
    <n v="99852"/>
    <n v="99852"/>
  </r>
  <r>
    <x v="4691"/>
    <x v="3865"/>
    <x v="0"/>
    <x v="0"/>
    <x v="0"/>
    <x v="1"/>
    <x v="13"/>
    <x v="12"/>
    <n v="87236"/>
    <n v="87236"/>
  </r>
  <r>
    <x v="4692"/>
    <x v="3866"/>
    <x v="0"/>
    <x v="1"/>
    <x v="1"/>
    <x v="1"/>
    <x v="13"/>
    <x v="12"/>
    <n v="36563"/>
    <n v="36563"/>
  </r>
  <r>
    <x v="4693"/>
    <x v="3867"/>
    <x v="0"/>
    <x v="0"/>
    <x v="0"/>
    <x v="1"/>
    <x v="13"/>
    <x v="12"/>
    <n v="30205"/>
    <n v="30205"/>
  </r>
  <r>
    <x v="4694"/>
    <x v="3868"/>
    <x v="0"/>
    <x v="0"/>
    <x v="0"/>
    <x v="1"/>
    <x v="7"/>
    <x v="6"/>
    <n v="50191"/>
    <n v="50191"/>
  </r>
  <r>
    <x v="4695"/>
    <x v="3869"/>
    <x v="0"/>
    <x v="0"/>
    <x v="0"/>
    <x v="1"/>
    <x v="7"/>
    <x v="6"/>
    <n v="23054"/>
    <n v="23054"/>
  </r>
  <r>
    <x v="4696"/>
    <x v="3870"/>
    <x v="1"/>
    <x v="0"/>
    <x v="0"/>
    <x v="1"/>
    <x v="7"/>
    <x v="6"/>
    <n v="2773"/>
    <n v="2773"/>
  </r>
  <r>
    <x v="4697"/>
    <x v="3871"/>
    <x v="0"/>
    <x v="0"/>
    <x v="0"/>
    <x v="1"/>
    <x v="7"/>
    <x v="6"/>
    <n v="13941"/>
    <n v="13941"/>
  </r>
  <r>
    <x v="4698"/>
    <x v="1207"/>
    <x v="0"/>
    <x v="0"/>
    <x v="0"/>
    <x v="1"/>
    <x v="13"/>
    <x v="12"/>
    <n v="81465"/>
    <n v="81465"/>
  </r>
  <r>
    <x v="4699"/>
    <x v="3872"/>
    <x v="0"/>
    <x v="0"/>
    <x v="0"/>
    <x v="1"/>
    <x v="13"/>
    <x v="12"/>
    <n v="31640"/>
    <n v="31640"/>
  </r>
  <r>
    <x v="4700"/>
    <x v="3873"/>
    <x v="0"/>
    <x v="0"/>
    <x v="0"/>
    <x v="1"/>
    <x v="7"/>
    <x v="6"/>
    <n v="57024"/>
    <n v="57024"/>
  </r>
  <r>
    <x v="4701"/>
    <x v="3874"/>
    <x v="0"/>
    <x v="0"/>
    <x v="0"/>
    <x v="6"/>
    <x v="4"/>
    <x v="3"/>
    <n v="93457"/>
    <n v="93457"/>
  </r>
  <r>
    <x v="4702"/>
    <x v="3875"/>
    <x v="1"/>
    <x v="0"/>
    <x v="0"/>
    <x v="6"/>
    <x v="4"/>
    <x v="3"/>
    <n v="20950"/>
    <n v="20950"/>
  </r>
  <r>
    <x v="4703"/>
    <x v="2361"/>
    <x v="0"/>
    <x v="0"/>
    <x v="0"/>
    <x v="6"/>
    <x v="7"/>
    <x v="6"/>
    <n v="19873"/>
    <n v="19873"/>
  </r>
  <r>
    <x v="4704"/>
    <x v="2363"/>
    <x v="1"/>
    <x v="0"/>
    <x v="0"/>
    <x v="6"/>
    <x v="7"/>
    <x v="6"/>
    <n v="86425"/>
    <n v="86425"/>
  </r>
  <r>
    <x v="4705"/>
    <x v="3876"/>
    <x v="0"/>
    <x v="3"/>
    <x v="2"/>
    <x v="6"/>
    <x v="7"/>
    <x v="6"/>
    <n v="36493"/>
    <n v="36493"/>
  </r>
  <r>
    <x v="4706"/>
    <x v="3877"/>
    <x v="0"/>
    <x v="0"/>
    <x v="0"/>
    <x v="1"/>
    <x v="13"/>
    <x v="12"/>
    <n v="50495"/>
    <n v="50495"/>
  </r>
  <r>
    <x v="4707"/>
    <x v="3158"/>
    <x v="0"/>
    <x v="0"/>
    <x v="0"/>
    <x v="1"/>
    <x v="13"/>
    <x v="12"/>
    <n v="86926"/>
    <n v="86926"/>
  </r>
  <r>
    <x v="4708"/>
    <x v="3878"/>
    <x v="0"/>
    <x v="3"/>
    <x v="2"/>
    <x v="1"/>
    <x v="13"/>
    <x v="12"/>
    <n v="85825"/>
    <n v="85825"/>
  </r>
  <r>
    <x v="4709"/>
    <x v="1398"/>
    <x v="0"/>
    <x v="3"/>
    <x v="2"/>
    <x v="1"/>
    <x v="13"/>
    <x v="12"/>
    <n v="77543"/>
    <n v="77543"/>
  </r>
  <r>
    <x v="2593"/>
    <x v="1596"/>
    <x v="0"/>
    <x v="0"/>
    <x v="0"/>
    <x v="1"/>
    <x v="13"/>
    <x v="12"/>
    <n v="36728"/>
    <n v="36728"/>
  </r>
  <r>
    <x v="4710"/>
    <x v="3879"/>
    <x v="0"/>
    <x v="0"/>
    <x v="0"/>
    <x v="1"/>
    <x v="13"/>
    <x v="12"/>
    <n v="54996"/>
    <n v="54996"/>
  </r>
  <r>
    <x v="4711"/>
    <x v="1204"/>
    <x v="0"/>
    <x v="1"/>
    <x v="1"/>
    <x v="1"/>
    <x v="13"/>
    <x v="12"/>
    <n v="62340"/>
    <n v="62340"/>
  </r>
  <r>
    <x v="4712"/>
    <x v="1171"/>
    <x v="0"/>
    <x v="0"/>
    <x v="0"/>
    <x v="1"/>
    <x v="13"/>
    <x v="12"/>
    <n v="3225"/>
    <n v="3225"/>
  </r>
  <r>
    <x v="4713"/>
    <x v="1171"/>
    <x v="0"/>
    <x v="0"/>
    <x v="0"/>
    <x v="1"/>
    <x v="13"/>
    <x v="12"/>
    <n v="85562"/>
    <n v="85562"/>
  </r>
  <r>
    <x v="4714"/>
    <x v="1210"/>
    <x v="0"/>
    <x v="1"/>
    <x v="1"/>
    <x v="1"/>
    <x v="13"/>
    <x v="12"/>
    <n v="98994"/>
    <n v="98994"/>
  </r>
  <r>
    <x v="4715"/>
    <x v="3880"/>
    <x v="1"/>
    <x v="1"/>
    <x v="1"/>
    <x v="0"/>
    <x v="7"/>
    <x v="6"/>
    <n v="14805"/>
    <n v="14805"/>
  </r>
  <r>
    <x v="4716"/>
    <x v="3881"/>
    <x v="0"/>
    <x v="1"/>
    <x v="1"/>
    <x v="0"/>
    <x v="13"/>
    <x v="12"/>
    <n v="73430"/>
    <n v="73430"/>
  </r>
  <r>
    <x v="4717"/>
    <x v="3882"/>
    <x v="0"/>
    <x v="0"/>
    <x v="0"/>
    <x v="0"/>
    <x v="13"/>
    <x v="12"/>
    <n v="78927"/>
    <n v="78927"/>
  </r>
  <r>
    <x v="4718"/>
    <x v="3883"/>
    <x v="0"/>
    <x v="0"/>
    <x v="0"/>
    <x v="0"/>
    <x v="13"/>
    <x v="12"/>
    <n v="12012"/>
    <n v="12012"/>
  </r>
  <r>
    <x v="4719"/>
    <x v="3884"/>
    <x v="0"/>
    <x v="0"/>
    <x v="0"/>
    <x v="0"/>
    <x v="13"/>
    <x v="12"/>
    <n v="42513"/>
    <n v="42513"/>
  </r>
  <r>
    <x v="4720"/>
    <x v="3885"/>
    <x v="0"/>
    <x v="0"/>
    <x v="0"/>
    <x v="0"/>
    <x v="1"/>
    <x v="1"/>
    <n v="39277"/>
    <n v="39277"/>
  </r>
  <r>
    <x v="4721"/>
    <x v="3886"/>
    <x v="0"/>
    <x v="1"/>
    <x v="1"/>
    <x v="0"/>
    <x v="1"/>
    <x v="1"/>
    <n v="96934"/>
    <n v="96934"/>
  </r>
  <r>
    <x v="4722"/>
    <x v="3887"/>
    <x v="1"/>
    <x v="0"/>
    <x v="0"/>
    <x v="0"/>
    <x v="1"/>
    <x v="1"/>
    <n v="13821"/>
    <n v="13821"/>
  </r>
  <r>
    <x v="4723"/>
    <x v="3888"/>
    <x v="0"/>
    <x v="1"/>
    <x v="1"/>
    <x v="0"/>
    <x v="1"/>
    <x v="1"/>
    <n v="69869"/>
    <n v="69869"/>
  </r>
  <r>
    <x v="4724"/>
    <x v="3889"/>
    <x v="0"/>
    <x v="1"/>
    <x v="1"/>
    <x v="1"/>
    <x v="13"/>
    <x v="12"/>
    <n v="32999"/>
    <n v="32999"/>
  </r>
  <r>
    <x v="4725"/>
    <x v="3890"/>
    <x v="0"/>
    <x v="0"/>
    <x v="0"/>
    <x v="0"/>
    <x v="1"/>
    <x v="1"/>
    <n v="82780"/>
    <n v="82780"/>
  </r>
  <r>
    <x v="4726"/>
    <x v="3891"/>
    <x v="0"/>
    <x v="0"/>
    <x v="0"/>
    <x v="1"/>
    <x v="4"/>
    <x v="3"/>
    <n v="50719"/>
    <n v="50719"/>
  </r>
  <r>
    <x v="4727"/>
    <x v="3892"/>
    <x v="0"/>
    <x v="0"/>
    <x v="0"/>
    <x v="1"/>
    <x v="4"/>
    <x v="3"/>
    <n v="20776"/>
    <n v="20776"/>
  </r>
  <r>
    <x v="4728"/>
    <x v="3893"/>
    <x v="0"/>
    <x v="0"/>
    <x v="0"/>
    <x v="1"/>
    <x v="4"/>
    <x v="3"/>
    <n v="44153"/>
    <n v="44153"/>
  </r>
  <r>
    <x v="4729"/>
    <x v="3894"/>
    <x v="1"/>
    <x v="0"/>
    <x v="0"/>
    <x v="1"/>
    <x v="4"/>
    <x v="3"/>
    <n v="26065"/>
    <n v="26065"/>
  </r>
  <r>
    <x v="4730"/>
    <x v="3894"/>
    <x v="0"/>
    <x v="1"/>
    <x v="1"/>
    <x v="1"/>
    <x v="4"/>
    <x v="3"/>
    <n v="31497"/>
    <n v="31497"/>
  </r>
  <r>
    <x v="4731"/>
    <x v="3894"/>
    <x v="0"/>
    <x v="1"/>
    <x v="1"/>
    <x v="1"/>
    <x v="4"/>
    <x v="3"/>
    <n v="57287"/>
    <n v="57287"/>
  </r>
  <r>
    <x v="4732"/>
    <x v="3895"/>
    <x v="0"/>
    <x v="1"/>
    <x v="1"/>
    <x v="1"/>
    <x v="4"/>
    <x v="3"/>
    <n v="63870"/>
    <n v="63870"/>
  </r>
  <r>
    <x v="4733"/>
    <x v="3896"/>
    <x v="0"/>
    <x v="0"/>
    <x v="0"/>
    <x v="1"/>
    <x v="4"/>
    <x v="3"/>
    <n v="30638"/>
    <n v="30638"/>
  </r>
  <r>
    <x v="4734"/>
    <x v="1282"/>
    <x v="0"/>
    <x v="1"/>
    <x v="1"/>
    <x v="0"/>
    <x v="13"/>
    <x v="12"/>
    <n v="36312"/>
    <n v="36312"/>
  </r>
  <r>
    <x v="4735"/>
    <x v="1772"/>
    <x v="0"/>
    <x v="0"/>
    <x v="0"/>
    <x v="0"/>
    <x v="13"/>
    <x v="12"/>
    <n v="94463"/>
    <n v="94463"/>
  </r>
  <r>
    <x v="4736"/>
    <x v="1993"/>
    <x v="0"/>
    <x v="0"/>
    <x v="0"/>
    <x v="5"/>
    <x v="7"/>
    <x v="6"/>
    <n v="40315"/>
    <n v="40315"/>
  </r>
  <r>
    <x v="4737"/>
    <x v="3897"/>
    <x v="1"/>
    <x v="0"/>
    <x v="0"/>
    <x v="5"/>
    <x v="7"/>
    <x v="6"/>
    <n v="35519"/>
    <n v="35519"/>
  </r>
  <r>
    <x v="4738"/>
    <x v="3898"/>
    <x v="0"/>
    <x v="1"/>
    <x v="1"/>
    <x v="5"/>
    <x v="1"/>
    <x v="1"/>
    <n v="6743"/>
    <n v="6743"/>
  </r>
  <r>
    <x v="4739"/>
    <x v="3898"/>
    <x v="0"/>
    <x v="0"/>
    <x v="0"/>
    <x v="5"/>
    <x v="1"/>
    <x v="1"/>
    <n v="17189"/>
    <n v="17189"/>
  </r>
  <r>
    <x v="4740"/>
    <x v="3899"/>
    <x v="0"/>
    <x v="1"/>
    <x v="1"/>
    <x v="5"/>
    <x v="0"/>
    <x v="0"/>
    <n v="47344"/>
    <n v="47344"/>
  </r>
  <r>
    <x v="4741"/>
    <x v="3900"/>
    <x v="1"/>
    <x v="0"/>
    <x v="0"/>
    <x v="5"/>
    <x v="0"/>
    <x v="0"/>
    <n v="94729"/>
    <n v="94729"/>
  </r>
  <r>
    <x v="4742"/>
    <x v="3901"/>
    <x v="0"/>
    <x v="0"/>
    <x v="0"/>
    <x v="5"/>
    <x v="1"/>
    <x v="1"/>
    <n v="10200"/>
    <n v="10200"/>
  </r>
  <r>
    <x v="4743"/>
    <x v="3902"/>
    <x v="1"/>
    <x v="1"/>
    <x v="1"/>
    <x v="5"/>
    <x v="1"/>
    <x v="1"/>
    <n v="13871"/>
    <n v="13871"/>
  </r>
  <r>
    <x v="4744"/>
    <x v="3903"/>
    <x v="0"/>
    <x v="0"/>
    <x v="0"/>
    <x v="5"/>
    <x v="1"/>
    <x v="1"/>
    <n v="4502"/>
    <n v="4502"/>
  </r>
  <r>
    <x v="4745"/>
    <x v="3904"/>
    <x v="0"/>
    <x v="1"/>
    <x v="1"/>
    <x v="5"/>
    <x v="1"/>
    <x v="1"/>
    <n v="9417"/>
    <n v="9417"/>
  </r>
  <r>
    <x v="4746"/>
    <x v="3905"/>
    <x v="0"/>
    <x v="1"/>
    <x v="1"/>
    <x v="5"/>
    <x v="1"/>
    <x v="1"/>
    <n v="22748"/>
    <n v="22748"/>
  </r>
  <r>
    <x v="4747"/>
    <x v="3906"/>
    <x v="0"/>
    <x v="0"/>
    <x v="0"/>
    <x v="5"/>
    <x v="1"/>
    <x v="1"/>
    <n v="82558"/>
    <n v="82558"/>
  </r>
  <r>
    <x v="4748"/>
    <x v="3907"/>
    <x v="0"/>
    <x v="1"/>
    <x v="1"/>
    <x v="5"/>
    <x v="1"/>
    <x v="1"/>
    <n v="6101"/>
    <n v="6101"/>
  </r>
  <r>
    <x v="4749"/>
    <x v="3908"/>
    <x v="0"/>
    <x v="0"/>
    <x v="0"/>
    <x v="5"/>
    <x v="1"/>
    <x v="1"/>
    <n v="49221"/>
    <n v="49221"/>
  </r>
  <r>
    <x v="4750"/>
    <x v="3909"/>
    <x v="0"/>
    <x v="0"/>
    <x v="0"/>
    <x v="5"/>
    <x v="1"/>
    <x v="1"/>
    <n v="30662"/>
    <n v="30662"/>
  </r>
  <r>
    <x v="4751"/>
    <x v="3910"/>
    <x v="1"/>
    <x v="0"/>
    <x v="0"/>
    <x v="5"/>
    <x v="1"/>
    <x v="1"/>
    <n v="82020"/>
    <n v="82020"/>
  </r>
  <r>
    <x v="4752"/>
    <x v="3911"/>
    <x v="0"/>
    <x v="0"/>
    <x v="0"/>
    <x v="5"/>
    <x v="1"/>
    <x v="1"/>
    <n v="85806"/>
    <n v="85806"/>
  </r>
  <r>
    <x v="4753"/>
    <x v="3912"/>
    <x v="0"/>
    <x v="1"/>
    <x v="1"/>
    <x v="5"/>
    <x v="1"/>
    <x v="1"/>
    <n v="64925"/>
    <n v="64925"/>
  </r>
  <r>
    <x v="4754"/>
    <x v="3913"/>
    <x v="0"/>
    <x v="1"/>
    <x v="1"/>
    <x v="5"/>
    <x v="1"/>
    <x v="1"/>
    <n v="49625"/>
    <n v="49625"/>
  </r>
  <r>
    <x v="4755"/>
    <x v="1631"/>
    <x v="0"/>
    <x v="0"/>
    <x v="0"/>
    <x v="5"/>
    <x v="1"/>
    <x v="1"/>
    <n v="28732"/>
    <n v="28732"/>
  </r>
  <r>
    <x v="4756"/>
    <x v="3914"/>
    <x v="1"/>
    <x v="1"/>
    <x v="1"/>
    <x v="5"/>
    <x v="14"/>
    <x v="13"/>
    <n v="46219"/>
    <n v="46219"/>
  </r>
  <r>
    <x v="4757"/>
    <x v="3915"/>
    <x v="0"/>
    <x v="1"/>
    <x v="1"/>
    <x v="5"/>
    <x v="15"/>
    <x v="14"/>
    <n v="44700"/>
    <n v="44700"/>
  </r>
  <r>
    <x v="4758"/>
    <x v="3916"/>
    <x v="0"/>
    <x v="0"/>
    <x v="0"/>
    <x v="5"/>
    <x v="1"/>
    <x v="1"/>
    <n v="32333"/>
    <n v="32333"/>
  </r>
  <r>
    <x v="4759"/>
    <x v="3917"/>
    <x v="0"/>
    <x v="0"/>
    <x v="0"/>
    <x v="5"/>
    <x v="1"/>
    <x v="1"/>
    <n v="92506"/>
    <n v="92506"/>
  </r>
  <r>
    <x v="4760"/>
    <x v="3918"/>
    <x v="0"/>
    <x v="1"/>
    <x v="1"/>
    <x v="5"/>
    <x v="1"/>
    <x v="1"/>
    <n v="92272"/>
    <n v="92272"/>
  </r>
  <r>
    <x v="4761"/>
    <x v="3919"/>
    <x v="0"/>
    <x v="1"/>
    <x v="1"/>
    <x v="5"/>
    <x v="1"/>
    <x v="1"/>
    <n v="84428"/>
    <n v="84428"/>
  </r>
  <r>
    <x v="4762"/>
    <x v="3920"/>
    <x v="0"/>
    <x v="0"/>
    <x v="0"/>
    <x v="5"/>
    <x v="1"/>
    <x v="1"/>
    <n v="91343"/>
    <n v="91343"/>
  </r>
  <r>
    <x v="4763"/>
    <x v="3921"/>
    <x v="0"/>
    <x v="1"/>
    <x v="1"/>
    <x v="5"/>
    <x v="1"/>
    <x v="1"/>
    <n v="6920"/>
    <n v="6920"/>
  </r>
  <r>
    <x v="4764"/>
    <x v="3922"/>
    <x v="0"/>
    <x v="1"/>
    <x v="1"/>
    <x v="5"/>
    <x v="1"/>
    <x v="1"/>
    <n v="51982"/>
    <n v="51982"/>
  </r>
  <r>
    <x v="4765"/>
    <x v="3923"/>
    <x v="0"/>
    <x v="0"/>
    <x v="0"/>
    <x v="5"/>
    <x v="1"/>
    <x v="1"/>
    <n v="4850"/>
    <n v="4850"/>
  </r>
  <r>
    <x v="4766"/>
    <x v="3923"/>
    <x v="0"/>
    <x v="0"/>
    <x v="0"/>
    <x v="5"/>
    <x v="1"/>
    <x v="1"/>
    <n v="88295"/>
    <n v="88295"/>
  </r>
  <r>
    <x v="4767"/>
    <x v="3924"/>
    <x v="0"/>
    <x v="0"/>
    <x v="0"/>
    <x v="5"/>
    <x v="1"/>
    <x v="1"/>
    <n v="9662"/>
    <n v="9662"/>
  </r>
  <r>
    <x v="4768"/>
    <x v="3925"/>
    <x v="0"/>
    <x v="0"/>
    <x v="0"/>
    <x v="5"/>
    <x v="1"/>
    <x v="1"/>
    <n v="75573"/>
    <n v="75573"/>
  </r>
  <r>
    <x v="4769"/>
    <x v="3926"/>
    <x v="0"/>
    <x v="0"/>
    <x v="0"/>
    <x v="5"/>
    <x v="1"/>
    <x v="1"/>
    <n v="46576"/>
    <n v="46576"/>
  </r>
  <r>
    <x v="4770"/>
    <x v="3927"/>
    <x v="0"/>
    <x v="1"/>
    <x v="1"/>
    <x v="5"/>
    <x v="1"/>
    <x v="1"/>
    <n v="64981"/>
    <n v="64981"/>
  </r>
  <r>
    <x v="4771"/>
    <x v="3928"/>
    <x v="0"/>
    <x v="1"/>
    <x v="1"/>
    <x v="5"/>
    <x v="1"/>
    <x v="1"/>
    <n v="49845"/>
    <n v="49845"/>
  </r>
  <r>
    <x v="4772"/>
    <x v="3929"/>
    <x v="0"/>
    <x v="1"/>
    <x v="1"/>
    <x v="5"/>
    <x v="1"/>
    <x v="1"/>
    <n v="7390"/>
    <n v="7390"/>
  </r>
  <r>
    <x v="4773"/>
    <x v="3930"/>
    <x v="0"/>
    <x v="0"/>
    <x v="0"/>
    <x v="5"/>
    <x v="1"/>
    <x v="1"/>
    <n v="45362"/>
    <n v="45362"/>
  </r>
  <r>
    <x v="4774"/>
    <x v="3931"/>
    <x v="0"/>
    <x v="0"/>
    <x v="0"/>
    <x v="5"/>
    <x v="1"/>
    <x v="1"/>
    <n v="62480"/>
    <n v="62480"/>
  </r>
  <r>
    <x v="4775"/>
    <x v="3144"/>
    <x v="0"/>
    <x v="0"/>
    <x v="0"/>
    <x v="0"/>
    <x v="6"/>
    <x v="5"/>
    <n v="62968"/>
    <n v="62968"/>
  </r>
  <r>
    <x v="4776"/>
    <x v="3932"/>
    <x v="0"/>
    <x v="1"/>
    <x v="1"/>
    <x v="0"/>
    <x v="6"/>
    <x v="5"/>
    <n v="19995"/>
    <n v="19995"/>
  </r>
  <r>
    <x v="4777"/>
    <x v="3933"/>
    <x v="0"/>
    <x v="1"/>
    <x v="1"/>
    <x v="0"/>
    <x v="6"/>
    <x v="5"/>
    <n v="44819"/>
    <n v="44819"/>
  </r>
  <r>
    <x v="4778"/>
    <x v="3934"/>
    <x v="0"/>
    <x v="0"/>
    <x v="0"/>
    <x v="0"/>
    <x v="6"/>
    <x v="5"/>
    <n v="36837"/>
    <n v="36837"/>
  </r>
  <r>
    <x v="3217"/>
    <x v="3935"/>
    <x v="0"/>
    <x v="0"/>
    <x v="0"/>
    <x v="0"/>
    <x v="6"/>
    <x v="5"/>
    <n v="78623"/>
    <n v="78623"/>
  </r>
  <r>
    <x v="4779"/>
    <x v="3504"/>
    <x v="0"/>
    <x v="0"/>
    <x v="0"/>
    <x v="0"/>
    <x v="6"/>
    <x v="5"/>
    <n v="53090"/>
    <n v="53090"/>
  </r>
  <r>
    <x v="4780"/>
    <x v="3936"/>
    <x v="0"/>
    <x v="1"/>
    <x v="1"/>
    <x v="0"/>
    <x v="6"/>
    <x v="5"/>
    <n v="29596"/>
    <n v="29596"/>
  </r>
  <r>
    <x v="4781"/>
    <x v="2531"/>
    <x v="0"/>
    <x v="1"/>
    <x v="1"/>
    <x v="0"/>
    <x v="6"/>
    <x v="5"/>
    <n v="73749"/>
    <n v="73749"/>
  </r>
  <r>
    <x v="4782"/>
    <x v="3937"/>
    <x v="0"/>
    <x v="0"/>
    <x v="0"/>
    <x v="0"/>
    <x v="6"/>
    <x v="5"/>
    <n v="86195"/>
    <n v="86195"/>
  </r>
  <r>
    <x v="4783"/>
    <x v="3938"/>
    <x v="0"/>
    <x v="0"/>
    <x v="0"/>
    <x v="0"/>
    <x v="6"/>
    <x v="5"/>
    <n v="76423"/>
    <n v="76423"/>
  </r>
  <r>
    <x v="4784"/>
    <x v="3939"/>
    <x v="0"/>
    <x v="0"/>
    <x v="0"/>
    <x v="0"/>
    <x v="6"/>
    <x v="5"/>
    <n v="19750"/>
    <n v="19750"/>
  </r>
  <r>
    <x v="4785"/>
    <x v="3940"/>
    <x v="0"/>
    <x v="0"/>
    <x v="0"/>
    <x v="0"/>
    <x v="6"/>
    <x v="5"/>
    <n v="99645"/>
    <n v="99645"/>
  </r>
  <r>
    <x v="4786"/>
    <x v="3941"/>
    <x v="0"/>
    <x v="0"/>
    <x v="0"/>
    <x v="0"/>
    <x v="6"/>
    <x v="5"/>
    <n v="58768"/>
    <n v="58768"/>
  </r>
  <r>
    <x v="4787"/>
    <x v="3942"/>
    <x v="0"/>
    <x v="0"/>
    <x v="0"/>
    <x v="0"/>
    <x v="6"/>
    <x v="5"/>
    <n v="21029"/>
    <n v="21029"/>
  </r>
  <r>
    <x v="4788"/>
    <x v="1412"/>
    <x v="0"/>
    <x v="0"/>
    <x v="0"/>
    <x v="0"/>
    <x v="6"/>
    <x v="5"/>
    <n v="52735"/>
    <n v="52735"/>
  </r>
  <r>
    <x v="4789"/>
    <x v="3192"/>
    <x v="0"/>
    <x v="1"/>
    <x v="1"/>
    <x v="5"/>
    <x v="6"/>
    <x v="5"/>
    <n v="47912"/>
    <n v="47912"/>
  </r>
  <r>
    <x v="4790"/>
    <x v="3194"/>
    <x v="0"/>
    <x v="1"/>
    <x v="1"/>
    <x v="5"/>
    <x v="6"/>
    <x v="5"/>
    <n v="23882"/>
    <n v="23882"/>
  </r>
  <r>
    <x v="4791"/>
    <x v="3943"/>
    <x v="0"/>
    <x v="1"/>
    <x v="1"/>
    <x v="5"/>
    <x v="6"/>
    <x v="5"/>
    <n v="40903"/>
    <n v="40903"/>
  </r>
  <r>
    <x v="4792"/>
    <x v="1412"/>
    <x v="0"/>
    <x v="0"/>
    <x v="0"/>
    <x v="5"/>
    <x v="6"/>
    <x v="5"/>
    <n v="74737"/>
    <n v="74737"/>
  </r>
  <r>
    <x v="4793"/>
    <x v="3944"/>
    <x v="1"/>
    <x v="0"/>
    <x v="0"/>
    <x v="5"/>
    <x v="6"/>
    <x v="5"/>
    <n v="22798"/>
    <n v="22798"/>
  </r>
  <r>
    <x v="4794"/>
    <x v="3944"/>
    <x v="0"/>
    <x v="1"/>
    <x v="1"/>
    <x v="5"/>
    <x v="6"/>
    <x v="5"/>
    <n v="89179"/>
    <n v="89179"/>
  </r>
  <r>
    <x v="4795"/>
    <x v="3944"/>
    <x v="1"/>
    <x v="3"/>
    <x v="2"/>
    <x v="5"/>
    <x v="6"/>
    <x v="5"/>
    <n v="30545"/>
    <n v="30545"/>
  </r>
  <r>
    <x v="4796"/>
    <x v="3945"/>
    <x v="0"/>
    <x v="0"/>
    <x v="0"/>
    <x v="5"/>
    <x v="6"/>
    <x v="5"/>
    <n v="58887"/>
    <n v="58887"/>
  </r>
  <r>
    <x v="4797"/>
    <x v="3904"/>
    <x v="0"/>
    <x v="0"/>
    <x v="0"/>
    <x v="1"/>
    <x v="7"/>
    <x v="6"/>
    <n v="2420"/>
    <n v="2420"/>
  </r>
  <r>
    <x v="4798"/>
    <x v="3747"/>
    <x v="0"/>
    <x v="0"/>
    <x v="0"/>
    <x v="1"/>
    <x v="7"/>
    <x v="6"/>
    <n v="39343"/>
    <n v="39343"/>
  </r>
  <r>
    <x v="4799"/>
    <x v="3122"/>
    <x v="0"/>
    <x v="0"/>
    <x v="0"/>
    <x v="1"/>
    <x v="10"/>
    <x v="9"/>
    <n v="34298"/>
    <n v="34298"/>
  </r>
  <r>
    <x v="4800"/>
    <x v="3946"/>
    <x v="0"/>
    <x v="1"/>
    <x v="1"/>
    <x v="1"/>
    <x v="13"/>
    <x v="12"/>
    <n v="53360"/>
    <n v="53360"/>
  </r>
  <r>
    <x v="4801"/>
    <x v="3946"/>
    <x v="1"/>
    <x v="1"/>
    <x v="1"/>
    <x v="1"/>
    <x v="13"/>
    <x v="12"/>
    <n v="37037"/>
    <n v="37037"/>
  </r>
  <r>
    <x v="4802"/>
    <x v="3947"/>
    <x v="0"/>
    <x v="1"/>
    <x v="1"/>
    <x v="1"/>
    <x v="13"/>
    <x v="12"/>
    <n v="32173"/>
    <n v="32173"/>
  </r>
  <r>
    <x v="4803"/>
    <x v="3615"/>
    <x v="0"/>
    <x v="0"/>
    <x v="0"/>
    <x v="1"/>
    <x v="13"/>
    <x v="12"/>
    <n v="67756"/>
    <n v="67756"/>
  </r>
  <r>
    <x v="4804"/>
    <x v="3948"/>
    <x v="1"/>
    <x v="1"/>
    <x v="1"/>
    <x v="1"/>
    <x v="9"/>
    <x v="8"/>
    <n v="16940"/>
    <n v="16940"/>
  </r>
  <r>
    <x v="4805"/>
    <x v="3949"/>
    <x v="0"/>
    <x v="0"/>
    <x v="0"/>
    <x v="1"/>
    <x v="9"/>
    <x v="8"/>
    <n v="75652"/>
    <n v="75652"/>
  </r>
  <r>
    <x v="4806"/>
    <x v="2288"/>
    <x v="0"/>
    <x v="0"/>
    <x v="0"/>
    <x v="0"/>
    <x v="13"/>
    <x v="12"/>
    <n v="69061"/>
    <n v="69061"/>
  </r>
  <r>
    <x v="4807"/>
    <x v="3613"/>
    <x v="0"/>
    <x v="3"/>
    <x v="2"/>
    <x v="0"/>
    <x v="13"/>
    <x v="12"/>
    <n v="35887"/>
    <n v="35887"/>
  </r>
  <r>
    <x v="4808"/>
    <x v="3122"/>
    <x v="0"/>
    <x v="0"/>
    <x v="0"/>
    <x v="0"/>
    <x v="9"/>
    <x v="8"/>
    <n v="13687"/>
    <n v="13687"/>
  </r>
  <r>
    <x v="4809"/>
    <x v="3360"/>
    <x v="1"/>
    <x v="1"/>
    <x v="1"/>
    <x v="0"/>
    <x v="9"/>
    <x v="8"/>
    <n v="97805"/>
    <n v="97805"/>
  </r>
  <r>
    <x v="4810"/>
    <x v="1687"/>
    <x v="0"/>
    <x v="0"/>
    <x v="0"/>
    <x v="0"/>
    <x v="9"/>
    <x v="8"/>
    <n v="59503"/>
    <n v="59503"/>
  </r>
  <r>
    <x v="4811"/>
    <x v="3950"/>
    <x v="0"/>
    <x v="0"/>
    <x v="0"/>
    <x v="1"/>
    <x v="0"/>
    <x v="0"/>
    <n v="54034"/>
    <n v="54034"/>
  </r>
  <r>
    <x v="4812"/>
    <x v="3951"/>
    <x v="1"/>
    <x v="0"/>
    <x v="0"/>
    <x v="1"/>
    <x v="0"/>
    <x v="0"/>
    <n v="13278"/>
    <n v="13278"/>
  </r>
  <r>
    <x v="4813"/>
    <x v="3360"/>
    <x v="0"/>
    <x v="0"/>
    <x v="0"/>
    <x v="0"/>
    <x v="4"/>
    <x v="3"/>
    <n v="73197"/>
    <n v="73197"/>
  </r>
  <r>
    <x v="4814"/>
    <x v="3952"/>
    <x v="0"/>
    <x v="0"/>
    <x v="0"/>
    <x v="0"/>
    <x v="4"/>
    <x v="3"/>
    <n v="17227"/>
    <n v="17227"/>
  </r>
  <r>
    <x v="4815"/>
    <x v="3953"/>
    <x v="0"/>
    <x v="1"/>
    <x v="1"/>
    <x v="0"/>
    <x v="7"/>
    <x v="6"/>
    <n v="90464"/>
    <n v="90464"/>
  </r>
  <r>
    <x v="4816"/>
    <x v="3954"/>
    <x v="0"/>
    <x v="1"/>
    <x v="1"/>
    <x v="0"/>
    <x v="4"/>
    <x v="3"/>
    <n v="57482"/>
    <n v="57482"/>
  </r>
  <r>
    <x v="4817"/>
    <x v="3955"/>
    <x v="0"/>
    <x v="0"/>
    <x v="0"/>
    <x v="2"/>
    <x v="7"/>
    <x v="6"/>
    <n v="24403"/>
    <n v="24403"/>
  </r>
  <r>
    <x v="4818"/>
    <x v="3956"/>
    <x v="1"/>
    <x v="0"/>
    <x v="0"/>
    <x v="2"/>
    <x v="7"/>
    <x v="6"/>
    <n v="48195"/>
    <n v="48195"/>
  </r>
  <r>
    <x v="4819"/>
    <x v="3957"/>
    <x v="0"/>
    <x v="1"/>
    <x v="1"/>
    <x v="2"/>
    <x v="7"/>
    <x v="6"/>
    <n v="11594"/>
    <n v="11594"/>
  </r>
  <r>
    <x v="4820"/>
    <x v="3958"/>
    <x v="1"/>
    <x v="0"/>
    <x v="0"/>
    <x v="0"/>
    <x v="13"/>
    <x v="12"/>
    <n v="95798"/>
    <n v="95798"/>
  </r>
  <r>
    <x v="4821"/>
    <x v="3959"/>
    <x v="0"/>
    <x v="1"/>
    <x v="1"/>
    <x v="0"/>
    <x v="13"/>
    <x v="12"/>
    <n v="44677"/>
    <n v="44677"/>
  </r>
  <r>
    <x v="4822"/>
    <x v="3960"/>
    <x v="0"/>
    <x v="1"/>
    <x v="1"/>
    <x v="0"/>
    <x v="13"/>
    <x v="12"/>
    <n v="16974"/>
    <n v="16974"/>
  </r>
  <r>
    <x v="4823"/>
    <x v="3961"/>
    <x v="0"/>
    <x v="0"/>
    <x v="0"/>
    <x v="0"/>
    <x v="1"/>
    <x v="1"/>
    <n v="52261"/>
    <n v="52261"/>
  </r>
  <r>
    <x v="4824"/>
    <x v="3962"/>
    <x v="0"/>
    <x v="0"/>
    <x v="0"/>
    <x v="0"/>
    <x v="1"/>
    <x v="1"/>
    <n v="40822"/>
    <n v="40822"/>
  </r>
  <r>
    <x v="4825"/>
    <x v="3963"/>
    <x v="0"/>
    <x v="0"/>
    <x v="0"/>
    <x v="0"/>
    <x v="1"/>
    <x v="1"/>
    <n v="69622"/>
    <n v="69622"/>
  </r>
  <r>
    <x v="4826"/>
    <x v="3964"/>
    <x v="0"/>
    <x v="0"/>
    <x v="0"/>
    <x v="0"/>
    <x v="1"/>
    <x v="1"/>
    <n v="74833"/>
    <n v="74833"/>
  </r>
  <r>
    <x v="4827"/>
    <x v="3965"/>
    <x v="0"/>
    <x v="3"/>
    <x v="2"/>
    <x v="0"/>
    <x v="1"/>
    <x v="1"/>
    <n v="3302"/>
    <n v="3302"/>
  </r>
  <r>
    <x v="4828"/>
    <x v="3966"/>
    <x v="0"/>
    <x v="0"/>
    <x v="0"/>
    <x v="0"/>
    <x v="7"/>
    <x v="6"/>
    <n v="61550"/>
    <n v="61550"/>
  </r>
  <r>
    <x v="4829"/>
    <x v="3967"/>
    <x v="1"/>
    <x v="1"/>
    <x v="1"/>
    <x v="0"/>
    <x v="7"/>
    <x v="6"/>
    <n v="58558"/>
    <n v="58558"/>
  </r>
  <r>
    <x v="4830"/>
    <x v="3968"/>
    <x v="1"/>
    <x v="0"/>
    <x v="0"/>
    <x v="0"/>
    <x v="7"/>
    <x v="6"/>
    <n v="68766"/>
    <n v="68766"/>
  </r>
  <r>
    <x v="4831"/>
    <x v="3969"/>
    <x v="1"/>
    <x v="1"/>
    <x v="1"/>
    <x v="4"/>
    <x v="13"/>
    <x v="12"/>
    <n v="6031"/>
    <n v="6031"/>
  </r>
  <r>
    <x v="4832"/>
    <x v="1398"/>
    <x v="0"/>
    <x v="1"/>
    <x v="1"/>
    <x v="4"/>
    <x v="13"/>
    <x v="12"/>
    <n v="6015"/>
    <n v="6015"/>
  </r>
  <r>
    <x v="4833"/>
    <x v="1398"/>
    <x v="0"/>
    <x v="1"/>
    <x v="1"/>
    <x v="4"/>
    <x v="13"/>
    <x v="12"/>
    <n v="62798"/>
    <n v="62798"/>
  </r>
  <r>
    <x v="4834"/>
    <x v="3970"/>
    <x v="0"/>
    <x v="1"/>
    <x v="1"/>
    <x v="0"/>
    <x v="4"/>
    <x v="3"/>
    <n v="69460"/>
    <n v="69460"/>
  </r>
  <r>
    <x v="4835"/>
    <x v="3971"/>
    <x v="0"/>
    <x v="1"/>
    <x v="1"/>
    <x v="0"/>
    <x v="4"/>
    <x v="3"/>
    <n v="41546"/>
    <n v="41546"/>
  </r>
  <r>
    <x v="4836"/>
    <x v="3972"/>
    <x v="0"/>
    <x v="0"/>
    <x v="0"/>
    <x v="0"/>
    <x v="0"/>
    <x v="0"/>
    <n v="34106"/>
    <n v="34106"/>
  </r>
  <r>
    <x v="4837"/>
    <x v="860"/>
    <x v="1"/>
    <x v="1"/>
    <x v="1"/>
    <x v="0"/>
    <x v="4"/>
    <x v="3"/>
    <n v="98949"/>
    <n v="98949"/>
  </r>
  <r>
    <x v="4838"/>
    <x v="3790"/>
    <x v="0"/>
    <x v="0"/>
    <x v="0"/>
    <x v="1"/>
    <x v="13"/>
    <x v="12"/>
    <n v="65491"/>
    <n v="65491"/>
  </r>
  <r>
    <x v="4839"/>
    <x v="3973"/>
    <x v="0"/>
    <x v="1"/>
    <x v="1"/>
    <x v="1"/>
    <x v="1"/>
    <x v="1"/>
    <n v="88555"/>
    <n v="88555"/>
  </r>
  <r>
    <x v="4840"/>
    <x v="3957"/>
    <x v="1"/>
    <x v="0"/>
    <x v="0"/>
    <x v="1"/>
    <x v="9"/>
    <x v="8"/>
    <n v="13229"/>
    <n v="13229"/>
  </r>
  <r>
    <x v="4841"/>
    <x v="3791"/>
    <x v="0"/>
    <x v="1"/>
    <x v="1"/>
    <x v="1"/>
    <x v="9"/>
    <x v="8"/>
    <n v="6902"/>
    <n v="6902"/>
  </r>
  <r>
    <x v="4842"/>
    <x v="3791"/>
    <x v="0"/>
    <x v="0"/>
    <x v="0"/>
    <x v="1"/>
    <x v="9"/>
    <x v="8"/>
    <n v="13003"/>
    <n v="13003"/>
  </r>
  <r>
    <x v="4843"/>
    <x v="3974"/>
    <x v="0"/>
    <x v="0"/>
    <x v="0"/>
    <x v="1"/>
    <x v="8"/>
    <x v="7"/>
    <n v="20844"/>
    <n v="20844"/>
  </r>
  <r>
    <x v="4844"/>
    <x v="3975"/>
    <x v="0"/>
    <x v="1"/>
    <x v="1"/>
    <x v="0"/>
    <x v="8"/>
    <x v="7"/>
    <n v="28991"/>
    <n v="28991"/>
  </r>
  <r>
    <x v="4845"/>
    <x v="3976"/>
    <x v="0"/>
    <x v="1"/>
    <x v="1"/>
    <x v="0"/>
    <x v="8"/>
    <x v="7"/>
    <n v="13702"/>
    <n v="13702"/>
  </r>
  <r>
    <x v="4846"/>
    <x v="3977"/>
    <x v="1"/>
    <x v="3"/>
    <x v="2"/>
    <x v="0"/>
    <x v="8"/>
    <x v="7"/>
    <n v="95259"/>
    <n v="95259"/>
  </r>
  <r>
    <x v="4847"/>
    <x v="3978"/>
    <x v="0"/>
    <x v="0"/>
    <x v="0"/>
    <x v="0"/>
    <x v="8"/>
    <x v="7"/>
    <n v="49365"/>
    <n v="49365"/>
  </r>
  <r>
    <x v="4848"/>
    <x v="3979"/>
    <x v="0"/>
    <x v="0"/>
    <x v="0"/>
    <x v="0"/>
    <x v="8"/>
    <x v="7"/>
    <n v="58226"/>
    <n v="58226"/>
  </r>
  <r>
    <x v="4849"/>
    <x v="3980"/>
    <x v="0"/>
    <x v="1"/>
    <x v="1"/>
    <x v="0"/>
    <x v="8"/>
    <x v="7"/>
    <n v="21893"/>
    <n v="21893"/>
  </r>
  <r>
    <x v="4850"/>
    <x v="3981"/>
    <x v="0"/>
    <x v="0"/>
    <x v="0"/>
    <x v="0"/>
    <x v="8"/>
    <x v="7"/>
    <n v="17057"/>
    <n v="17057"/>
  </r>
  <r>
    <x v="4851"/>
    <x v="3982"/>
    <x v="0"/>
    <x v="1"/>
    <x v="1"/>
    <x v="0"/>
    <x v="8"/>
    <x v="7"/>
    <n v="89526"/>
    <n v="89526"/>
  </r>
  <r>
    <x v="4852"/>
    <x v="3983"/>
    <x v="1"/>
    <x v="0"/>
    <x v="0"/>
    <x v="0"/>
    <x v="8"/>
    <x v="7"/>
    <n v="21460"/>
    <n v="21460"/>
  </r>
  <r>
    <x v="4853"/>
    <x v="3984"/>
    <x v="0"/>
    <x v="0"/>
    <x v="0"/>
    <x v="0"/>
    <x v="8"/>
    <x v="7"/>
    <n v="84889"/>
    <n v="84889"/>
  </r>
  <r>
    <x v="4854"/>
    <x v="3985"/>
    <x v="0"/>
    <x v="1"/>
    <x v="1"/>
    <x v="3"/>
    <x v="13"/>
    <x v="12"/>
    <n v="80022"/>
    <n v="80022"/>
  </r>
  <r>
    <x v="4855"/>
    <x v="3985"/>
    <x v="0"/>
    <x v="1"/>
    <x v="1"/>
    <x v="3"/>
    <x v="13"/>
    <x v="12"/>
    <n v="66005"/>
    <n v="66005"/>
  </r>
  <r>
    <x v="4856"/>
    <x v="3814"/>
    <x v="0"/>
    <x v="1"/>
    <x v="1"/>
    <x v="3"/>
    <x v="13"/>
    <x v="12"/>
    <n v="44523"/>
    <n v="44523"/>
  </r>
  <r>
    <x v="4857"/>
    <x v="3986"/>
    <x v="0"/>
    <x v="1"/>
    <x v="1"/>
    <x v="3"/>
    <x v="13"/>
    <x v="12"/>
    <n v="64709"/>
    <n v="64709"/>
  </r>
  <r>
    <x v="4858"/>
    <x v="3987"/>
    <x v="0"/>
    <x v="1"/>
    <x v="1"/>
    <x v="3"/>
    <x v="13"/>
    <x v="12"/>
    <n v="23541"/>
    <n v="23541"/>
  </r>
  <r>
    <x v="4859"/>
    <x v="2245"/>
    <x v="0"/>
    <x v="1"/>
    <x v="1"/>
    <x v="3"/>
    <x v="13"/>
    <x v="12"/>
    <n v="78071"/>
    <n v="78071"/>
  </r>
  <r>
    <x v="4860"/>
    <x v="3988"/>
    <x v="0"/>
    <x v="3"/>
    <x v="2"/>
    <x v="3"/>
    <x v="13"/>
    <x v="12"/>
    <n v="43771"/>
    <n v="43771"/>
  </r>
  <r>
    <x v="4861"/>
    <x v="3035"/>
    <x v="0"/>
    <x v="0"/>
    <x v="0"/>
    <x v="1"/>
    <x v="1"/>
    <x v="1"/>
    <n v="85537"/>
    <n v="85537"/>
  </r>
  <r>
    <x v="4862"/>
    <x v="2338"/>
    <x v="0"/>
    <x v="0"/>
    <x v="0"/>
    <x v="1"/>
    <x v="1"/>
    <x v="1"/>
    <n v="39162"/>
    <n v="39162"/>
  </r>
  <r>
    <x v="4863"/>
    <x v="1485"/>
    <x v="0"/>
    <x v="3"/>
    <x v="2"/>
    <x v="1"/>
    <x v="1"/>
    <x v="1"/>
    <n v="77997"/>
    <n v="77997"/>
  </r>
  <r>
    <x v="4864"/>
    <x v="3989"/>
    <x v="0"/>
    <x v="1"/>
    <x v="1"/>
    <x v="2"/>
    <x v="13"/>
    <x v="12"/>
    <n v="57519"/>
    <n v="57519"/>
  </r>
  <r>
    <x v="4865"/>
    <x v="3990"/>
    <x v="0"/>
    <x v="0"/>
    <x v="0"/>
    <x v="2"/>
    <x v="13"/>
    <x v="12"/>
    <n v="47231"/>
    <n v="47231"/>
  </r>
  <r>
    <x v="4866"/>
    <x v="3991"/>
    <x v="0"/>
    <x v="0"/>
    <x v="0"/>
    <x v="0"/>
    <x v="13"/>
    <x v="12"/>
    <n v="36618"/>
    <n v="36618"/>
  </r>
  <r>
    <x v="4867"/>
    <x v="3141"/>
    <x v="1"/>
    <x v="0"/>
    <x v="0"/>
    <x v="0"/>
    <x v="13"/>
    <x v="12"/>
    <n v="68877"/>
    <n v="68877"/>
  </r>
  <r>
    <x v="4868"/>
    <x v="3039"/>
    <x v="0"/>
    <x v="1"/>
    <x v="1"/>
    <x v="0"/>
    <x v="13"/>
    <x v="12"/>
    <n v="44948"/>
    <n v="44948"/>
  </r>
  <r>
    <x v="4869"/>
    <x v="3992"/>
    <x v="0"/>
    <x v="0"/>
    <x v="0"/>
    <x v="0"/>
    <x v="13"/>
    <x v="12"/>
    <n v="87337"/>
    <n v="87337"/>
  </r>
  <r>
    <x v="4870"/>
    <x v="3993"/>
    <x v="0"/>
    <x v="0"/>
    <x v="0"/>
    <x v="0"/>
    <x v="13"/>
    <x v="12"/>
    <n v="43325"/>
    <n v="43325"/>
  </r>
  <r>
    <x v="4871"/>
    <x v="1493"/>
    <x v="0"/>
    <x v="0"/>
    <x v="0"/>
    <x v="0"/>
    <x v="7"/>
    <x v="6"/>
    <n v="17408"/>
    <n v="17408"/>
  </r>
  <r>
    <x v="4872"/>
    <x v="3994"/>
    <x v="0"/>
    <x v="0"/>
    <x v="0"/>
    <x v="0"/>
    <x v="7"/>
    <x v="6"/>
    <n v="64607"/>
    <n v="64607"/>
  </r>
  <r>
    <x v="4873"/>
    <x v="3995"/>
    <x v="0"/>
    <x v="0"/>
    <x v="0"/>
    <x v="0"/>
    <x v="7"/>
    <x v="6"/>
    <n v="37983"/>
    <n v="37983"/>
  </r>
  <r>
    <x v="4874"/>
    <x v="3996"/>
    <x v="0"/>
    <x v="0"/>
    <x v="0"/>
    <x v="0"/>
    <x v="7"/>
    <x v="6"/>
    <n v="74877"/>
    <n v="74877"/>
  </r>
  <r>
    <x v="4875"/>
    <x v="3904"/>
    <x v="0"/>
    <x v="1"/>
    <x v="1"/>
    <x v="1"/>
    <x v="4"/>
    <x v="3"/>
    <n v="20593"/>
    <n v="20593"/>
  </r>
  <r>
    <x v="4876"/>
    <x v="3904"/>
    <x v="1"/>
    <x v="1"/>
    <x v="1"/>
    <x v="1"/>
    <x v="4"/>
    <x v="3"/>
    <n v="57420"/>
    <n v="57420"/>
  </r>
  <r>
    <x v="4877"/>
    <x v="3997"/>
    <x v="0"/>
    <x v="0"/>
    <x v="0"/>
    <x v="1"/>
    <x v="4"/>
    <x v="3"/>
    <n v="92386"/>
    <n v="92386"/>
  </r>
  <r>
    <x v="4878"/>
    <x v="3998"/>
    <x v="0"/>
    <x v="3"/>
    <x v="2"/>
    <x v="1"/>
    <x v="4"/>
    <x v="3"/>
    <n v="9066"/>
    <n v="9066"/>
  </r>
  <r>
    <x v="4879"/>
    <x v="3999"/>
    <x v="1"/>
    <x v="0"/>
    <x v="0"/>
    <x v="1"/>
    <x v="4"/>
    <x v="3"/>
    <n v="1460"/>
    <n v="1460"/>
  </r>
  <r>
    <x v="4880"/>
    <x v="1472"/>
    <x v="0"/>
    <x v="1"/>
    <x v="1"/>
    <x v="1"/>
    <x v="4"/>
    <x v="3"/>
    <n v="61412"/>
    <n v="61412"/>
  </r>
  <r>
    <x v="4881"/>
    <x v="1348"/>
    <x v="0"/>
    <x v="1"/>
    <x v="1"/>
    <x v="1"/>
    <x v="4"/>
    <x v="3"/>
    <n v="25875"/>
    <n v="25875"/>
  </r>
  <r>
    <x v="4882"/>
    <x v="2872"/>
    <x v="0"/>
    <x v="1"/>
    <x v="1"/>
    <x v="7"/>
    <x v="7"/>
    <x v="6"/>
    <n v="20419"/>
    <n v="20419"/>
  </r>
  <r>
    <x v="4883"/>
    <x v="2872"/>
    <x v="0"/>
    <x v="3"/>
    <x v="2"/>
    <x v="7"/>
    <x v="7"/>
    <x v="6"/>
    <n v="70609"/>
    <n v="70609"/>
  </r>
  <r>
    <x v="4884"/>
    <x v="2594"/>
    <x v="0"/>
    <x v="1"/>
    <x v="1"/>
    <x v="0"/>
    <x v="13"/>
    <x v="12"/>
    <n v="30169"/>
    <n v="30169"/>
  </r>
  <r>
    <x v="4885"/>
    <x v="2287"/>
    <x v="0"/>
    <x v="1"/>
    <x v="1"/>
    <x v="0"/>
    <x v="13"/>
    <x v="12"/>
    <n v="30844"/>
    <n v="30844"/>
  </r>
  <r>
    <x v="4886"/>
    <x v="4000"/>
    <x v="0"/>
    <x v="0"/>
    <x v="0"/>
    <x v="0"/>
    <x v="13"/>
    <x v="12"/>
    <n v="29747"/>
    <n v="29747"/>
  </r>
  <r>
    <x v="4887"/>
    <x v="1847"/>
    <x v="0"/>
    <x v="1"/>
    <x v="1"/>
    <x v="0"/>
    <x v="13"/>
    <x v="12"/>
    <n v="55503"/>
    <n v="55503"/>
  </r>
  <r>
    <x v="4888"/>
    <x v="1847"/>
    <x v="0"/>
    <x v="3"/>
    <x v="2"/>
    <x v="0"/>
    <x v="13"/>
    <x v="12"/>
    <n v="71090"/>
    <n v="71090"/>
  </r>
  <r>
    <x v="4889"/>
    <x v="4001"/>
    <x v="0"/>
    <x v="1"/>
    <x v="1"/>
    <x v="0"/>
    <x v="13"/>
    <x v="12"/>
    <n v="13865"/>
    <n v="13865"/>
  </r>
  <r>
    <x v="4890"/>
    <x v="4002"/>
    <x v="0"/>
    <x v="1"/>
    <x v="1"/>
    <x v="0"/>
    <x v="13"/>
    <x v="12"/>
    <n v="21778"/>
    <n v="21778"/>
  </r>
  <r>
    <x v="4891"/>
    <x v="4003"/>
    <x v="0"/>
    <x v="0"/>
    <x v="0"/>
    <x v="0"/>
    <x v="13"/>
    <x v="12"/>
    <n v="39815"/>
    <n v="39815"/>
  </r>
  <r>
    <x v="4892"/>
    <x v="2288"/>
    <x v="0"/>
    <x v="0"/>
    <x v="0"/>
    <x v="0"/>
    <x v="13"/>
    <x v="12"/>
    <n v="13739"/>
    <n v="13739"/>
  </r>
  <r>
    <x v="4893"/>
    <x v="4004"/>
    <x v="0"/>
    <x v="0"/>
    <x v="0"/>
    <x v="0"/>
    <x v="13"/>
    <x v="12"/>
    <n v="4419"/>
    <n v="4419"/>
  </r>
  <r>
    <x v="4894"/>
    <x v="1925"/>
    <x v="0"/>
    <x v="1"/>
    <x v="1"/>
    <x v="4"/>
    <x v="7"/>
    <x v="6"/>
    <n v="34640"/>
    <n v="34640"/>
  </r>
  <r>
    <x v="4895"/>
    <x v="2116"/>
    <x v="0"/>
    <x v="0"/>
    <x v="0"/>
    <x v="2"/>
    <x v="13"/>
    <x v="12"/>
    <n v="59497"/>
    <n v="59497"/>
  </r>
  <r>
    <x v="4896"/>
    <x v="1986"/>
    <x v="0"/>
    <x v="0"/>
    <x v="0"/>
    <x v="2"/>
    <x v="13"/>
    <x v="12"/>
    <n v="80368"/>
    <n v="80368"/>
  </r>
  <r>
    <x v="4897"/>
    <x v="4005"/>
    <x v="0"/>
    <x v="0"/>
    <x v="0"/>
    <x v="2"/>
    <x v="13"/>
    <x v="12"/>
    <n v="20130"/>
    <n v="20130"/>
  </r>
  <r>
    <x v="4898"/>
    <x v="4006"/>
    <x v="1"/>
    <x v="0"/>
    <x v="0"/>
    <x v="2"/>
    <x v="13"/>
    <x v="12"/>
    <n v="95161"/>
    <n v="95161"/>
  </r>
  <r>
    <x v="4899"/>
    <x v="1592"/>
    <x v="0"/>
    <x v="0"/>
    <x v="0"/>
    <x v="2"/>
    <x v="4"/>
    <x v="3"/>
    <n v="9054"/>
    <n v="9054"/>
  </r>
  <r>
    <x v="4900"/>
    <x v="4007"/>
    <x v="0"/>
    <x v="0"/>
    <x v="0"/>
    <x v="6"/>
    <x v="1"/>
    <x v="1"/>
    <n v="79945"/>
    <n v="79945"/>
  </r>
  <r>
    <x v="4901"/>
    <x v="4008"/>
    <x v="0"/>
    <x v="0"/>
    <x v="0"/>
    <x v="6"/>
    <x v="6"/>
    <x v="5"/>
    <n v="71051"/>
    <n v="71051"/>
  </r>
  <r>
    <x v="4902"/>
    <x v="4009"/>
    <x v="0"/>
    <x v="0"/>
    <x v="0"/>
    <x v="6"/>
    <x v="6"/>
    <x v="5"/>
    <n v="12816"/>
    <n v="12816"/>
  </r>
  <r>
    <x v="4903"/>
    <x v="4010"/>
    <x v="0"/>
    <x v="1"/>
    <x v="1"/>
    <x v="6"/>
    <x v="1"/>
    <x v="1"/>
    <n v="41258"/>
    <n v="41258"/>
  </r>
  <r>
    <x v="4904"/>
    <x v="4010"/>
    <x v="0"/>
    <x v="0"/>
    <x v="0"/>
    <x v="6"/>
    <x v="1"/>
    <x v="1"/>
    <n v="52192"/>
    <n v="52192"/>
  </r>
  <r>
    <x v="4905"/>
    <x v="1985"/>
    <x v="1"/>
    <x v="0"/>
    <x v="0"/>
    <x v="6"/>
    <x v="1"/>
    <x v="1"/>
    <n v="83130"/>
    <n v="83130"/>
  </r>
  <r>
    <x v="4906"/>
    <x v="4011"/>
    <x v="0"/>
    <x v="0"/>
    <x v="0"/>
    <x v="6"/>
    <x v="6"/>
    <x v="5"/>
    <n v="11170"/>
    <n v="11170"/>
  </r>
  <r>
    <x v="4907"/>
    <x v="4012"/>
    <x v="0"/>
    <x v="1"/>
    <x v="1"/>
    <x v="6"/>
    <x v="6"/>
    <x v="5"/>
    <n v="70640"/>
    <n v="70640"/>
  </r>
  <r>
    <x v="4908"/>
    <x v="4012"/>
    <x v="0"/>
    <x v="0"/>
    <x v="0"/>
    <x v="6"/>
    <x v="6"/>
    <x v="5"/>
    <n v="6447"/>
    <n v="6447"/>
  </r>
  <r>
    <x v="4909"/>
    <x v="4012"/>
    <x v="1"/>
    <x v="1"/>
    <x v="1"/>
    <x v="6"/>
    <x v="6"/>
    <x v="5"/>
    <n v="83055"/>
    <n v="83055"/>
  </r>
  <r>
    <x v="4910"/>
    <x v="4012"/>
    <x v="0"/>
    <x v="1"/>
    <x v="1"/>
    <x v="6"/>
    <x v="6"/>
    <x v="5"/>
    <n v="64302"/>
    <n v="64302"/>
  </r>
  <r>
    <x v="4911"/>
    <x v="4013"/>
    <x v="0"/>
    <x v="1"/>
    <x v="1"/>
    <x v="6"/>
    <x v="6"/>
    <x v="5"/>
    <n v="35156"/>
    <n v="35156"/>
  </r>
  <r>
    <x v="4912"/>
    <x v="1766"/>
    <x v="0"/>
    <x v="3"/>
    <x v="2"/>
    <x v="0"/>
    <x v="6"/>
    <x v="5"/>
    <n v="65720"/>
    <n v="65720"/>
  </r>
  <r>
    <x v="4913"/>
    <x v="2339"/>
    <x v="0"/>
    <x v="0"/>
    <x v="0"/>
    <x v="2"/>
    <x v="9"/>
    <x v="8"/>
    <n v="70925"/>
    <n v="70925"/>
  </r>
  <r>
    <x v="4914"/>
    <x v="4014"/>
    <x v="0"/>
    <x v="1"/>
    <x v="1"/>
    <x v="0"/>
    <x v="13"/>
    <x v="12"/>
    <n v="4843"/>
    <n v="4843"/>
  </r>
  <r>
    <x v="4915"/>
    <x v="4015"/>
    <x v="0"/>
    <x v="1"/>
    <x v="1"/>
    <x v="1"/>
    <x v="1"/>
    <x v="1"/>
    <n v="65144"/>
    <n v="65144"/>
  </r>
  <r>
    <x v="4916"/>
    <x v="1557"/>
    <x v="0"/>
    <x v="1"/>
    <x v="1"/>
    <x v="1"/>
    <x v="1"/>
    <x v="1"/>
    <n v="14698"/>
    <n v="14698"/>
  </r>
  <r>
    <x v="4917"/>
    <x v="1558"/>
    <x v="0"/>
    <x v="0"/>
    <x v="0"/>
    <x v="1"/>
    <x v="1"/>
    <x v="1"/>
    <n v="67100"/>
    <n v="67100"/>
  </r>
  <r>
    <x v="4918"/>
    <x v="3349"/>
    <x v="0"/>
    <x v="0"/>
    <x v="0"/>
    <x v="1"/>
    <x v="1"/>
    <x v="1"/>
    <n v="1962"/>
    <n v="1962"/>
  </r>
  <r>
    <x v="4919"/>
    <x v="4016"/>
    <x v="0"/>
    <x v="0"/>
    <x v="0"/>
    <x v="1"/>
    <x v="1"/>
    <x v="1"/>
    <n v="84854"/>
    <n v="84854"/>
  </r>
  <r>
    <x v="4920"/>
    <x v="4017"/>
    <x v="1"/>
    <x v="1"/>
    <x v="1"/>
    <x v="1"/>
    <x v="1"/>
    <x v="1"/>
    <n v="66892"/>
    <n v="66892"/>
  </r>
  <r>
    <x v="4921"/>
    <x v="4018"/>
    <x v="1"/>
    <x v="1"/>
    <x v="1"/>
    <x v="1"/>
    <x v="1"/>
    <x v="1"/>
    <n v="30403"/>
    <n v="30403"/>
  </r>
  <r>
    <x v="4922"/>
    <x v="4019"/>
    <x v="0"/>
    <x v="0"/>
    <x v="0"/>
    <x v="1"/>
    <x v="1"/>
    <x v="1"/>
    <n v="65253"/>
    <n v="65253"/>
  </r>
  <r>
    <x v="4923"/>
    <x v="4020"/>
    <x v="0"/>
    <x v="1"/>
    <x v="1"/>
    <x v="1"/>
    <x v="1"/>
    <x v="1"/>
    <n v="18420"/>
    <n v="18420"/>
  </r>
  <r>
    <x v="4924"/>
    <x v="4021"/>
    <x v="0"/>
    <x v="1"/>
    <x v="1"/>
    <x v="1"/>
    <x v="1"/>
    <x v="1"/>
    <n v="31807"/>
    <n v="31807"/>
  </r>
  <r>
    <x v="4925"/>
    <x v="1558"/>
    <x v="0"/>
    <x v="1"/>
    <x v="1"/>
    <x v="7"/>
    <x v="7"/>
    <x v="6"/>
    <n v="72059"/>
    <n v="72059"/>
  </r>
  <r>
    <x v="4926"/>
    <x v="4022"/>
    <x v="0"/>
    <x v="1"/>
    <x v="1"/>
    <x v="7"/>
    <x v="6"/>
    <x v="5"/>
    <n v="24895"/>
    <n v="24895"/>
  </r>
  <r>
    <x v="4927"/>
    <x v="4023"/>
    <x v="0"/>
    <x v="1"/>
    <x v="1"/>
    <x v="7"/>
    <x v="6"/>
    <x v="5"/>
    <n v="93884"/>
    <n v="93884"/>
  </r>
  <r>
    <x v="4928"/>
    <x v="2574"/>
    <x v="1"/>
    <x v="1"/>
    <x v="1"/>
    <x v="1"/>
    <x v="13"/>
    <x v="12"/>
    <n v="23042"/>
    <n v="23042"/>
  </r>
  <r>
    <x v="4929"/>
    <x v="1312"/>
    <x v="0"/>
    <x v="1"/>
    <x v="1"/>
    <x v="1"/>
    <x v="13"/>
    <x v="12"/>
    <n v="84716"/>
    <n v="84716"/>
  </r>
  <r>
    <x v="4930"/>
    <x v="1400"/>
    <x v="1"/>
    <x v="1"/>
    <x v="1"/>
    <x v="1"/>
    <x v="13"/>
    <x v="12"/>
    <n v="52402"/>
    <n v="52402"/>
  </r>
  <r>
    <x v="4931"/>
    <x v="1197"/>
    <x v="0"/>
    <x v="1"/>
    <x v="1"/>
    <x v="1"/>
    <x v="13"/>
    <x v="12"/>
    <n v="31956"/>
    <n v="31956"/>
  </r>
  <r>
    <x v="4932"/>
    <x v="4024"/>
    <x v="1"/>
    <x v="0"/>
    <x v="0"/>
    <x v="2"/>
    <x v="13"/>
    <x v="12"/>
    <n v="73267"/>
    <n v="73267"/>
  </r>
  <r>
    <x v="4933"/>
    <x v="4025"/>
    <x v="0"/>
    <x v="0"/>
    <x v="0"/>
    <x v="2"/>
    <x v="13"/>
    <x v="12"/>
    <n v="78934"/>
    <n v="78934"/>
  </r>
  <r>
    <x v="4934"/>
    <x v="4026"/>
    <x v="0"/>
    <x v="0"/>
    <x v="0"/>
    <x v="2"/>
    <x v="13"/>
    <x v="12"/>
    <n v="82811"/>
    <n v="82811"/>
  </r>
  <r>
    <x v="4935"/>
    <x v="4027"/>
    <x v="0"/>
    <x v="0"/>
    <x v="0"/>
    <x v="2"/>
    <x v="13"/>
    <x v="12"/>
    <n v="27627"/>
    <n v="27627"/>
  </r>
  <r>
    <x v="4936"/>
    <x v="4027"/>
    <x v="0"/>
    <x v="0"/>
    <x v="0"/>
    <x v="2"/>
    <x v="13"/>
    <x v="12"/>
    <n v="22415"/>
    <n v="22415"/>
  </r>
  <r>
    <x v="4937"/>
    <x v="4028"/>
    <x v="0"/>
    <x v="0"/>
    <x v="0"/>
    <x v="2"/>
    <x v="13"/>
    <x v="12"/>
    <n v="98445"/>
    <n v="98445"/>
  </r>
  <r>
    <x v="4938"/>
    <x v="4029"/>
    <x v="0"/>
    <x v="1"/>
    <x v="1"/>
    <x v="2"/>
    <x v="13"/>
    <x v="12"/>
    <n v="10452"/>
    <n v="10452"/>
  </r>
  <r>
    <x v="4939"/>
    <x v="1488"/>
    <x v="0"/>
    <x v="0"/>
    <x v="0"/>
    <x v="0"/>
    <x v="13"/>
    <x v="12"/>
    <n v="8521"/>
    <n v="8521"/>
  </r>
  <r>
    <x v="4940"/>
    <x v="4030"/>
    <x v="0"/>
    <x v="1"/>
    <x v="1"/>
    <x v="1"/>
    <x v="4"/>
    <x v="3"/>
    <n v="95512"/>
    <n v="95512"/>
  </r>
  <r>
    <x v="4941"/>
    <x v="3693"/>
    <x v="1"/>
    <x v="1"/>
    <x v="1"/>
    <x v="1"/>
    <x v="4"/>
    <x v="3"/>
    <n v="91565"/>
    <n v="91565"/>
  </r>
  <r>
    <x v="4942"/>
    <x v="4031"/>
    <x v="0"/>
    <x v="1"/>
    <x v="1"/>
    <x v="1"/>
    <x v="4"/>
    <x v="3"/>
    <n v="11816"/>
    <n v="11816"/>
  </r>
  <r>
    <x v="4943"/>
    <x v="4032"/>
    <x v="0"/>
    <x v="1"/>
    <x v="1"/>
    <x v="1"/>
    <x v="4"/>
    <x v="3"/>
    <n v="54823"/>
    <n v="54823"/>
  </r>
  <r>
    <x v="4944"/>
    <x v="4033"/>
    <x v="0"/>
    <x v="1"/>
    <x v="1"/>
    <x v="1"/>
    <x v="1"/>
    <x v="1"/>
    <n v="96730"/>
    <n v="96730"/>
  </r>
  <r>
    <x v="4945"/>
    <x v="4034"/>
    <x v="0"/>
    <x v="1"/>
    <x v="1"/>
    <x v="1"/>
    <x v="4"/>
    <x v="3"/>
    <n v="95802"/>
    <n v="95802"/>
  </r>
  <r>
    <x v="4946"/>
    <x v="4035"/>
    <x v="0"/>
    <x v="1"/>
    <x v="1"/>
    <x v="1"/>
    <x v="4"/>
    <x v="3"/>
    <n v="35988"/>
    <n v="35988"/>
  </r>
  <r>
    <x v="4947"/>
    <x v="4036"/>
    <x v="0"/>
    <x v="1"/>
    <x v="1"/>
    <x v="1"/>
    <x v="4"/>
    <x v="3"/>
    <n v="53545"/>
    <n v="53545"/>
  </r>
  <r>
    <x v="4948"/>
    <x v="4037"/>
    <x v="1"/>
    <x v="1"/>
    <x v="1"/>
    <x v="1"/>
    <x v="4"/>
    <x v="3"/>
    <n v="47886"/>
    <n v="47886"/>
  </r>
  <r>
    <x v="4949"/>
    <x v="4038"/>
    <x v="0"/>
    <x v="1"/>
    <x v="1"/>
    <x v="1"/>
    <x v="4"/>
    <x v="3"/>
    <n v="19935"/>
    <n v="19935"/>
  </r>
  <r>
    <x v="4950"/>
    <x v="4039"/>
    <x v="0"/>
    <x v="1"/>
    <x v="1"/>
    <x v="1"/>
    <x v="4"/>
    <x v="3"/>
    <n v="31670"/>
    <n v="31670"/>
  </r>
  <r>
    <x v="4951"/>
    <x v="4040"/>
    <x v="0"/>
    <x v="1"/>
    <x v="1"/>
    <x v="1"/>
    <x v="4"/>
    <x v="3"/>
    <n v="85882"/>
    <n v="85882"/>
  </r>
  <r>
    <x v="4952"/>
    <x v="2316"/>
    <x v="0"/>
    <x v="1"/>
    <x v="1"/>
    <x v="1"/>
    <x v="1"/>
    <x v="1"/>
    <n v="80224"/>
    <n v="80224"/>
  </r>
  <r>
    <x v="4953"/>
    <x v="4041"/>
    <x v="0"/>
    <x v="1"/>
    <x v="1"/>
    <x v="1"/>
    <x v="1"/>
    <x v="1"/>
    <n v="3117"/>
    <n v="3117"/>
  </r>
  <r>
    <x v="4954"/>
    <x v="4042"/>
    <x v="0"/>
    <x v="1"/>
    <x v="1"/>
    <x v="1"/>
    <x v="1"/>
    <x v="1"/>
    <n v="42107"/>
    <n v="42107"/>
  </r>
  <r>
    <x v="4955"/>
    <x v="4043"/>
    <x v="0"/>
    <x v="1"/>
    <x v="1"/>
    <x v="1"/>
    <x v="4"/>
    <x v="3"/>
    <n v="1458"/>
    <n v="1458"/>
  </r>
  <r>
    <x v="4956"/>
    <x v="4044"/>
    <x v="0"/>
    <x v="1"/>
    <x v="1"/>
    <x v="1"/>
    <x v="1"/>
    <x v="1"/>
    <n v="80787"/>
    <n v="80787"/>
  </r>
  <r>
    <x v="4957"/>
    <x v="4045"/>
    <x v="0"/>
    <x v="1"/>
    <x v="1"/>
    <x v="1"/>
    <x v="1"/>
    <x v="1"/>
    <n v="43379"/>
    <n v="43379"/>
  </r>
  <r>
    <x v="4958"/>
    <x v="758"/>
    <x v="0"/>
    <x v="1"/>
    <x v="1"/>
    <x v="1"/>
    <x v="1"/>
    <x v="1"/>
    <n v="89541"/>
    <n v="89541"/>
  </r>
  <r>
    <x v="4959"/>
    <x v="4046"/>
    <x v="0"/>
    <x v="1"/>
    <x v="1"/>
    <x v="1"/>
    <x v="1"/>
    <x v="1"/>
    <n v="42542"/>
    <n v="42542"/>
  </r>
  <r>
    <x v="4960"/>
    <x v="4047"/>
    <x v="0"/>
    <x v="1"/>
    <x v="1"/>
    <x v="1"/>
    <x v="1"/>
    <x v="1"/>
    <n v="46062"/>
    <n v="46062"/>
  </r>
  <r>
    <x v="4961"/>
    <x v="1472"/>
    <x v="0"/>
    <x v="1"/>
    <x v="1"/>
    <x v="8"/>
    <x v="1"/>
    <x v="1"/>
    <n v="94918"/>
    <n v="94918"/>
  </r>
  <r>
    <x v="4962"/>
    <x v="4048"/>
    <x v="0"/>
    <x v="0"/>
    <x v="0"/>
    <x v="8"/>
    <x v="1"/>
    <x v="1"/>
    <n v="8544"/>
    <n v="8544"/>
  </r>
  <r>
    <x v="4963"/>
    <x v="4049"/>
    <x v="0"/>
    <x v="0"/>
    <x v="0"/>
    <x v="8"/>
    <x v="1"/>
    <x v="1"/>
    <n v="73347"/>
    <n v="73347"/>
  </r>
  <r>
    <x v="2233"/>
    <x v="4050"/>
    <x v="0"/>
    <x v="0"/>
    <x v="0"/>
    <x v="8"/>
    <x v="1"/>
    <x v="1"/>
    <n v="6152"/>
    <n v="6152"/>
  </r>
  <r>
    <x v="4964"/>
    <x v="4051"/>
    <x v="1"/>
    <x v="1"/>
    <x v="1"/>
    <x v="1"/>
    <x v="9"/>
    <x v="8"/>
    <n v="7669"/>
    <n v="7669"/>
  </r>
  <r>
    <x v="4965"/>
    <x v="4052"/>
    <x v="0"/>
    <x v="1"/>
    <x v="1"/>
    <x v="1"/>
    <x v="9"/>
    <x v="8"/>
    <n v="5724"/>
    <n v="5724"/>
  </r>
  <r>
    <x v="4966"/>
    <x v="2064"/>
    <x v="0"/>
    <x v="1"/>
    <x v="1"/>
    <x v="1"/>
    <x v="13"/>
    <x v="12"/>
    <n v="10300"/>
    <n v="10300"/>
  </r>
  <r>
    <x v="4967"/>
    <x v="1233"/>
    <x v="0"/>
    <x v="1"/>
    <x v="1"/>
    <x v="1"/>
    <x v="13"/>
    <x v="12"/>
    <n v="88092"/>
    <n v="88092"/>
  </r>
  <r>
    <x v="4968"/>
    <x v="1233"/>
    <x v="0"/>
    <x v="3"/>
    <x v="2"/>
    <x v="1"/>
    <x v="13"/>
    <x v="12"/>
    <n v="42584"/>
    <n v="42584"/>
  </r>
  <r>
    <x v="4969"/>
    <x v="2065"/>
    <x v="0"/>
    <x v="3"/>
    <x v="2"/>
    <x v="1"/>
    <x v="13"/>
    <x v="12"/>
    <n v="97495"/>
    <n v="97495"/>
  </r>
  <r>
    <x v="4970"/>
    <x v="4053"/>
    <x v="1"/>
    <x v="1"/>
    <x v="1"/>
    <x v="1"/>
    <x v="4"/>
    <x v="3"/>
    <n v="44858"/>
    <n v="44858"/>
  </r>
  <r>
    <x v="4971"/>
    <x v="4054"/>
    <x v="0"/>
    <x v="1"/>
    <x v="1"/>
    <x v="1"/>
    <x v="0"/>
    <x v="0"/>
    <n v="23879"/>
    <n v="23879"/>
  </r>
  <r>
    <x v="4972"/>
    <x v="4055"/>
    <x v="0"/>
    <x v="3"/>
    <x v="2"/>
    <x v="1"/>
    <x v="0"/>
    <x v="0"/>
    <n v="10105"/>
    <n v="10105"/>
  </r>
  <r>
    <x v="4973"/>
    <x v="4056"/>
    <x v="0"/>
    <x v="1"/>
    <x v="1"/>
    <x v="1"/>
    <x v="13"/>
    <x v="12"/>
    <n v="23370"/>
    <n v="23370"/>
  </r>
  <r>
    <x v="4974"/>
    <x v="4057"/>
    <x v="0"/>
    <x v="1"/>
    <x v="1"/>
    <x v="1"/>
    <x v="13"/>
    <x v="12"/>
    <n v="25617"/>
    <n v="25617"/>
  </r>
  <r>
    <x v="4975"/>
    <x v="4058"/>
    <x v="0"/>
    <x v="3"/>
    <x v="2"/>
    <x v="1"/>
    <x v="13"/>
    <x v="12"/>
    <n v="26504"/>
    <n v="26504"/>
  </r>
  <r>
    <x v="4976"/>
    <x v="1694"/>
    <x v="0"/>
    <x v="1"/>
    <x v="1"/>
    <x v="7"/>
    <x v="1"/>
    <x v="1"/>
    <n v="43261"/>
    <n v="43261"/>
  </r>
  <r>
    <x v="4977"/>
    <x v="4059"/>
    <x v="0"/>
    <x v="3"/>
    <x v="2"/>
    <x v="7"/>
    <x v="13"/>
    <x v="12"/>
    <n v="38303"/>
    <n v="38303"/>
  </r>
  <r>
    <x v="4978"/>
    <x v="1286"/>
    <x v="0"/>
    <x v="1"/>
    <x v="1"/>
    <x v="1"/>
    <x v="13"/>
    <x v="12"/>
    <n v="57956"/>
    <n v="57956"/>
  </r>
  <r>
    <x v="4979"/>
    <x v="4060"/>
    <x v="1"/>
    <x v="1"/>
    <x v="1"/>
    <x v="1"/>
    <x v="1"/>
    <x v="1"/>
    <n v="9283"/>
    <n v="9283"/>
  </r>
  <r>
    <x v="4980"/>
    <x v="4061"/>
    <x v="0"/>
    <x v="1"/>
    <x v="1"/>
    <x v="1"/>
    <x v="1"/>
    <x v="1"/>
    <n v="96770"/>
    <n v="96770"/>
  </r>
  <r>
    <x v="4981"/>
    <x v="4062"/>
    <x v="0"/>
    <x v="1"/>
    <x v="1"/>
    <x v="1"/>
    <x v="1"/>
    <x v="1"/>
    <n v="46555"/>
    <n v="46555"/>
  </r>
  <r>
    <x v="4982"/>
    <x v="4063"/>
    <x v="0"/>
    <x v="1"/>
    <x v="1"/>
    <x v="0"/>
    <x v="13"/>
    <x v="12"/>
    <n v="92294"/>
    <n v="92294"/>
  </r>
  <r>
    <x v="4983"/>
    <x v="4063"/>
    <x v="0"/>
    <x v="3"/>
    <x v="2"/>
    <x v="0"/>
    <x v="13"/>
    <x v="12"/>
    <n v="87570"/>
    <n v="87570"/>
  </r>
  <r>
    <x v="4984"/>
    <x v="4064"/>
    <x v="0"/>
    <x v="3"/>
    <x v="2"/>
    <x v="0"/>
    <x v="13"/>
    <x v="12"/>
    <n v="83035"/>
    <n v="83035"/>
  </r>
  <r>
    <x v="4985"/>
    <x v="4065"/>
    <x v="0"/>
    <x v="0"/>
    <x v="0"/>
    <x v="0"/>
    <x v="0"/>
    <x v="0"/>
    <n v="14554"/>
    <n v="14554"/>
  </r>
  <r>
    <x v="4986"/>
    <x v="4065"/>
    <x v="1"/>
    <x v="3"/>
    <x v="2"/>
    <x v="0"/>
    <x v="0"/>
    <x v="0"/>
    <n v="91675"/>
    <n v="91675"/>
  </r>
  <r>
    <x v="4987"/>
    <x v="4066"/>
    <x v="0"/>
    <x v="1"/>
    <x v="1"/>
    <x v="3"/>
    <x v="13"/>
    <x v="12"/>
    <n v="21410"/>
    <n v="21410"/>
  </r>
  <r>
    <x v="4988"/>
    <x v="4067"/>
    <x v="1"/>
    <x v="1"/>
    <x v="1"/>
    <x v="3"/>
    <x v="13"/>
    <x v="12"/>
    <n v="79766"/>
    <n v="79766"/>
  </r>
  <r>
    <x v="4989"/>
    <x v="4068"/>
    <x v="0"/>
    <x v="1"/>
    <x v="1"/>
    <x v="3"/>
    <x v="6"/>
    <x v="5"/>
    <n v="59673"/>
    <n v="59673"/>
  </r>
  <r>
    <x v="4990"/>
    <x v="4069"/>
    <x v="0"/>
    <x v="1"/>
    <x v="1"/>
    <x v="3"/>
    <x v="6"/>
    <x v="5"/>
    <n v="38937"/>
    <n v="38937"/>
  </r>
  <r>
    <x v="4991"/>
    <x v="4070"/>
    <x v="0"/>
    <x v="1"/>
    <x v="1"/>
    <x v="3"/>
    <x v="13"/>
    <x v="12"/>
    <n v="72934"/>
    <n v="72934"/>
  </r>
  <r>
    <x v="4992"/>
    <x v="4071"/>
    <x v="0"/>
    <x v="1"/>
    <x v="1"/>
    <x v="3"/>
    <x v="13"/>
    <x v="12"/>
    <n v="58519"/>
    <n v="58519"/>
  </r>
  <r>
    <x v="4993"/>
    <x v="4072"/>
    <x v="0"/>
    <x v="1"/>
    <x v="1"/>
    <x v="3"/>
    <x v="13"/>
    <x v="12"/>
    <n v="27415"/>
    <n v="27415"/>
  </r>
  <r>
    <x v="4994"/>
    <x v="4073"/>
    <x v="0"/>
    <x v="1"/>
    <x v="1"/>
    <x v="3"/>
    <x v="13"/>
    <x v="12"/>
    <n v="47175"/>
    <n v="47175"/>
  </r>
  <r>
    <x v="4995"/>
    <x v="4074"/>
    <x v="1"/>
    <x v="1"/>
    <x v="1"/>
    <x v="3"/>
    <x v="13"/>
    <x v="12"/>
    <n v="39985"/>
    <n v="39985"/>
  </r>
  <r>
    <x v="4996"/>
    <x v="4075"/>
    <x v="0"/>
    <x v="1"/>
    <x v="1"/>
    <x v="3"/>
    <x v="13"/>
    <x v="12"/>
    <n v="46949"/>
    <n v="46949"/>
  </r>
  <r>
    <x v="4997"/>
    <x v="4076"/>
    <x v="0"/>
    <x v="1"/>
    <x v="1"/>
    <x v="3"/>
    <x v="13"/>
    <x v="12"/>
    <n v="69857"/>
    <n v="69857"/>
  </r>
  <r>
    <x v="4998"/>
    <x v="4077"/>
    <x v="0"/>
    <x v="3"/>
    <x v="2"/>
    <x v="3"/>
    <x v="13"/>
    <x v="12"/>
    <n v="51269"/>
    <n v="51269"/>
  </r>
  <r>
    <x v="4999"/>
    <x v="4078"/>
    <x v="0"/>
    <x v="1"/>
    <x v="1"/>
    <x v="3"/>
    <x v="13"/>
    <x v="12"/>
    <n v="18012"/>
    <n v="18012"/>
  </r>
  <r>
    <x v="5000"/>
    <x v="4079"/>
    <x v="0"/>
    <x v="1"/>
    <x v="1"/>
    <x v="3"/>
    <x v="13"/>
    <x v="12"/>
    <n v="61641"/>
    <n v="61641"/>
  </r>
  <r>
    <x v="5001"/>
    <x v="3791"/>
    <x v="0"/>
    <x v="1"/>
    <x v="1"/>
    <x v="3"/>
    <x v="13"/>
    <x v="12"/>
    <n v="58337"/>
    <n v="58337"/>
  </r>
  <r>
    <x v="5002"/>
    <x v="4080"/>
    <x v="0"/>
    <x v="1"/>
    <x v="1"/>
    <x v="3"/>
    <x v="13"/>
    <x v="12"/>
    <n v="1731"/>
    <n v="1731"/>
  </r>
  <r>
    <x v="5003"/>
    <x v="4081"/>
    <x v="0"/>
    <x v="1"/>
    <x v="1"/>
    <x v="3"/>
    <x v="13"/>
    <x v="12"/>
    <n v="72164"/>
    <n v="72164"/>
  </r>
  <r>
    <x v="5004"/>
    <x v="4082"/>
    <x v="0"/>
    <x v="1"/>
    <x v="1"/>
    <x v="3"/>
    <x v="13"/>
    <x v="12"/>
    <n v="50597"/>
    <n v="50597"/>
  </r>
  <r>
    <x v="5005"/>
    <x v="4083"/>
    <x v="0"/>
    <x v="1"/>
    <x v="1"/>
    <x v="3"/>
    <x v="13"/>
    <x v="12"/>
    <n v="89372"/>
    <n v="89372"/>
  </r>
  <r>
    <x v="5006"/>
    <x v="4082"/>
    <x v="0"/>
    <x v="3"/>
    <x v="2"/>
    <x v="3"/>
    <x v="13"/>
    <x v="12"/>
    <n v="38247"/>
    <n v="38247"/>
  </r>
  <r>
    <x v="5007"/>
    <x v="4084"/>
    <x v="0"/>
    <x v="1"/>
    <x v="1"/>
    <x v="3"/>
    <x v="6"/>
    <x v="5"/>
    <n v="71127"/>
    <n v="71127"/>
  </r>
  <r>
    <x v="5008"/>
    <x v="1606"/>
    <x v="0"/>
    <x v="1"/>
    <x v="1"/>
    <x v="3"/>
    <x v="13"/>
    <x v="12"/>
    <n v="72053"/>
    <n v="72053"/>
  </r>
  <r>
    <x v="5009"/>
    <x v="2719"/>
    <x v="1"/>
    <x v="1"/>
    <x v="1"/>
    <x v="3"/>
    <x v="13"/>
    <x v="12"/>
    <n v="15859"/>
    <n v="15859"/>
  </r>
  <r>
    <x v="5010"/>
    <x v="4085"/>
    <x v="0"/>
    <x v="1"/>
    <x v="1"/>
    <x v="3"/>
    <x v="13"/>
    <x v="12"/>
    <n v="59724"/>
    <n v="59724"/>
  </r>
  <r>
    <x v="5011"/>
    <x v="4086"/>
    <x v="0"/>
    <x v="1"/>
    <x v="1"/>
    <x v="3"/>
    <x v="6"/>
    <x v="5"/>
    <n v="80183"/>
    <n v="80183"/>
  </r>
  <r>
    <x v="5012"/>
    <x v="4087"/>
    <x v="0"/>
    <x v="1"/>
    <x v="1"/>
    <x v="1"/>
    <x v="1"/>
    <x v="1"/>
    <n v="81931"/>
    <n v="81931"/>
  </r>
  <r>
    <x v="5013"/>
    <x v="4088"/>
    <x v="0"/>
    <x v="1"/>
    <x v="1"/>
    <x v="1"/>
    <x v="1"/>
    <x v="1"/>
    <n v="60131"/>
    <n v="60131"/>
  </r>
  <r>
    <x v="5014"/>
    <x v="3218"/>
    <x v="0"/>
    <x v="1"/>
    <x v="1"/>
    <x v="1"/>
    <x v="7"/>
    <x v="6"/>
    <n v="2666"/>
    <n v="2666"/>
  </r>
  <r>
    <x v="5015"/>
    <x v="4089"/>
    <x v="0"/>
    <x v="0"/>
    <x v="0"/>
    <x v="6"/>
    <x v="1"/>
    <x v="1"/>
    <n v="67838"/>
    <n v="67838"/>
  </r>
  <r>
    <x v="5016"/>
    <x v="4090"/>
    <x v="1"/>
    <x v="1"/>
    <x v="1"/>
    <x v="6"/>
    <x v="1"/>
    <x v="1"/>
    <n v="36237"/>
    <n v="36237"/>
  </r>
  <r>
    <x v="5017"/>
    <x v="4091"/>
    <x v="0"/>
    <x v="1"/>
    <x v="1"/>
    <x v="1"/>
    <x v="1"/>
    <x v="1"/>
    <n v="33996"/>
    <n v="33996"/>
  </r>
  <r>
    <x v="5018"/>
    <x v="2515"/>
    <x v="0"/>
    <x v="1"/>
    <x v="1"/>
    <x v="1"/>
    <x v="7"/>
    <x v="6"/>
    <n v="90559"/>
    <n v="90559"/>
  </r>
  <r>
    <x v="5019"/>
    <x v="1223"/>
    <x v="0"/>
    <x v="1"/>
    <x v="1"/>
    <x v="1"/>
    <x v="7"/>
    <x v="6"/>
    <n v="7786"/>
    <n v="7786"/>
  </r>
  <r>
    <x v="5020"/>
    <x v="4092"/>
    <x v="0"/>
    <x v="1"/>
    <x v="1"/>
    <x v="1"/>
    <x v="13"/>
    <x v="12"/>
    <n v="50144"/>
    <n v="50144"/>
  </r>
  <r>
    <x v="5021"/>
    <x v="4093"/>
    <x v="0"/>
    <x v="1"/>
    <x v="1"/>
    <x v="1"/>
    <x v="13"/>
    <x v="12"/>
    <n v="9476"/>
    <n v="9476"/>
  </r>
  <r>
    <x v="5022"/>
    <x v="1400"/>
    <x v="0"/>
    <x v="1"/>
    <x v="1"/>
    <x v="1"/>
    <x v="13"/>
    <x v="12"/>
    <n v="17255"/>
    <n v="17255"/>
  </r>
  <r>
    <x v="5023"/>
    <x v="4094"/>
    <x v="0"/>
    <x v="1"/>
    <x v="1"/>
    <x v="1"/>
    <x v="13"/>
    <x v="12"/>
    <n v="89861"/>
    <n v="89861"/>
  </r>
  <r>
    <x v="5024"/>
    <x v="4095"/>
    <x v="0"/>
    <x v="1"/>
    <x v="1"/>
    <x v="1"/>
    <x v="13"/>
    <x v="12"/>
    <n v="97910"/>
    <n v="97910"/>
  </r>
  <r>
    <x v="5025"/>
    <x v="4095"/>
    <x v="0"/>
    <x v="1"/>
    <x v="1"/>
    <x v="1"/>
    <x v="13"/>
    <x v="12"/>
    <n v="54394"/>
    <n v="54394"/>
  </r>
  <r>
    <x v="5026"/>
    <x v="1951"/>
    <x v="0"/>
    <x v="0"/>
    <x v="0"/>
    <x v="2"/>
    <x v="1"/>
    <x v="1"/>
    <n v="2457"/>
    <n v="2457"/>
  </r>
  <r>
    <x v="5027"/>
    <x v="4096"/>
    <x v="1"/>
    <x v="0"/>
    <x v="0"/>
    <x v="2"/>
    <x v="1"/>
    <x v="1"/>
    <n v="86346"/>
    <n v="86346"/>
  </r>
  <r>
    <x v="5028"/>
    <x v="4097"/>
    <x v="0"/>
    <x v="1"/>
    <x v="1"/>
    <x v="2"/>
    <x v="1"/>
    <x v="1"/>
    <n v="9885"/>
    <n v="9885"/>
  </r>
  <r>
    <x v="5029"/>
    <x v="4098"/>
    <x v="1"/>
    <x v="0"/>
    <x v="0"/>
    <x v="2"/>
    <x v="13"/>
    <x v="12"/>
    <n v="17291"/>
    <n v="17291"/>
  </r>
  <r>
    <x v="5030"/>
    <x v="4099"/>
    <x v="0"/>
    <x v="0"/>
    <x v="0"/>
    <x v="2"/>
    <x v="13"/>
    <x v="12"/>
    <n v="59339"/>
    <n v="59339"/>
  </r>
  <r>
    <x v="5031"/>
    <x v="4100"/>
    <x v="1"/>
    <x v="1"/>
    <x v="1"/>
    <x v="2"/>
    <x v="13"/>
    <x v="12"/>
    <n v="67140"/>
    <n v="67140"/>
  </r>
  <r>
    <x v="5032"/>
    <x v="4101"/>
    <x v="0"/>
    <x v="3"/>
    <x v="2"/>
    <x v="2"/>
    <x v="1"/>
    <x v="1"/>
    <n v="74708"/>
    <n v="74708"/>
  </r>
  <r>
    <x v="5033"/>
    <x v="4102"/>
    <x v="0"/>
    <x v="1"/>
    <x v="1"/>
    <x v="1"/>
    <x v="13"/>
    <x v="12"/>
    <n v="28483"/>
    <n v="28483"/>
  </r>
  <r>
    <x v="5034"/>
    <x v="4103"/>
    <x v="0"/>
    <x v="1"/>
    <x v="1"/>
    <x v="1"/>
    <x v="13"/>
    <x v="12"/>
    <n v="1262"/>
    <n v="1262"/>
  </r>
  <r>
    <x v="5035"/>
    <x v="4104"/>
    <x v="0"/>
    <x v="0"/>
    <x v="0"/>
    <x v="0"/>
    <x v="6"/>
    <x v="5"/>
    <n v="4615"/>
    <n v="4615"/>
  </r>
  <r>
    <x v="5036"/>
    <x v="4105"/>
    <x v="0"/>
    <x v="3"/>
    <x v="2"/>
    <x v="0"/>
    <x v="6"/>
    <x v="5"/>
    <n v="85584"/>
    <n v="85584"/>
  </r>
  <r>
    <x v="5037"/>
    <x v="4106"/>
    <x v="0"/>
    <x v="1"/>
    <x v="1"/>
    <x v="1"/>
    <x v="0"/>
    <x v="0"/>
    <n v="75006"/>
    <n v="75006"/>
  </r>
  <r>
    <x v="5038"/>
    <x v="4107"/>
    <x v="0"/>
    <x v="1"/>
    <x v="1"/>
    <x v="4"/>
    <x v="1"/>
    <x v="1"/>
    <n v="86443"/>
    <n v="86443"/>
  </r>
  <r>
    <x v="5039"/>
    <x v="4108"/>
    <x v="0"/>
    <x v="1"/>
    <x v="1"/>
    <x v="4"/>
    <x v="1"/>
    <x v="1"/>
    <n v="45342"/>
    <n v="45342"/>
  </r>
  <r>
    <x v="5040"/>
    <x v="4109"/>
    <x v="0"/>
    <x v="1"/>
    <x v="1"/>
    <x v="4"/>
    <x v="1"/>
    <x v="1"/>
    <n v="13278"/>
    <n v="13278"/>
  </r>
  <r>
    <x v="5041"/>
    <x v="4110"/>
    <x v="0"/>
    <x v="1"/>
    <x v="1"/>
    <x v="4"/>
    <x v="1"/>
    <x v="1"/>
    <n v="25363"/>
    <n v="25363"/>
  </r>
  <r>
    <x v="5042"/>
    <x v="3360"/>
    <x v="0"/>
    <x v="1"/>
    <x v="1"/>
    <x v="5"/>
    <x v="13"/>
    <x v="12"/>
    <n v="70585"/>
    <n v="70585"/>
  </r>
  <r>
    <x v="5043"/>
    <x v="4111"/>
    <x v="0"/>
    <x v="1"/>
    <x v="1"/>
    <x v="5"/>
    <x v="13"/>
    <x v="12"/>
    <n v="34170"/>
    <n v="34170"/>
  </r>
  <r>
    <x v="5044"/>
    <x v="3514"/>
    <x v="0"/>
    <x v="1"/>
    <x v="1"/>
    <x v="5"/>
    <x v="13"/>
    <x v="12"/>
    <n v="35271"/>
    <n v="35271"/>
  </r>
  <r>
    <x v="5045"/>
    <x v="4112"/>
    <x v="0"/>
    <x v="3"/>
    <x v="2"/>
    <x v="5"/>
    <x v="13"/>
    <x v="12"/>
    <n v="63491"/>
    <n v="63491"/>
  </r>
  <r>
    <x v="5046"/>
    <x v="4113"/>
    <x v="0"/>
    <x v="1"/>
    <x v="1"/>
    <x v="4"/>
    <x v="13"/>
    <x v="12"/>
    <n v="30982"/>
    <n v="30982"/>
  </r>
  <r>
    <x v="5047"/>
    <x v="4114"/>
    <x v="0"/>
    <x v="1"/>
    <x v="1"/>
    <x v="4"/>
    <x v="13"/>
    <x v="12"/>
    <n v="18041"/>
    <n v="18041"/>
  </r>
  <r>
    <x v="5048"/>
    <x v="4115"/>
    <x v="0"/>
    <x v="3"/>
    <x v="2"/>
    <x v="4"/>
    <x v="13"/>
    <x v="12"/>
    <n v="74189"/>
    <n v="74189"/>
  </r>
  <r>
    <x v="5049"/>
    <x v="2735"/>
    <x v="0"/>
    <x v="0"/>
    <x v="0"/>
    <x v="2"/>
    <x v="13"/>
    <x v="12"/>
    <n v="17911"/>
    <n v="17911"/>
  </r>
  <r>
    <x v="5050"/>
    <x v="4116"/>
    <x v="1"/>
    <x v="1"/>
    <x v="1"/>
    <x v="3"/>
    <x v="13"/>
    <x v="12"/>
    <n v="98036"/>
    <n v="98036"/>
  </r>
  <r>
    <x v="5051"/>
    <x v="4117"/>
    <x v="1"/>
    <x v="1"/>
    <x v="1"/>
    <x v="3"/>
    <x v="13"/>
    <x v="12"/>
    <n v="95335"/>
    <n v="95335"/>
  </r>
  <r>
    <x v="5052"/>
    <x v="4118"/>
    <x v="0"/>
    <x v="1"/>
    <x v="1"/>
    <x v="3"/>
    <x v="0"/>
    <x v="0"/>
    <n v="26886"/>
    <n v="26886"/>
  </r>
  <r>
    <x v="5053"/>
    <x v="3790"/>
    <x v="0"/>
    <x v="1"/>
    <x v="1"/>
    <x v="3"/>
    <x v="13"/>
    <x v="12"/>
    <n v="74320"/>
    <n v="74320"/>
  </r>
  <r>
    <x v="5054"/>
    <x v="1748"/>
    <x v="0"/>
    <x v="1"/>
    <x v="1"/>
    <x v="3"/>
    <x v="13"/>
    <x v="12"/>
    <n v="30451"/>
    <n v="30451"/>
  </r>
  <r>
    <x v="5055"/>
    <x v="4119"/>
    <x v="0"/>
    <x v="1"/>
    <x v="1"/>
    <x v="3"/>
    <x v="13"/>
    <x v="12"/>
    <n v="63271"/>
    <n v="63271"/>
  </r>
  <r>
    <x v="5056"/>
    <x v="2116"/>
    <x v="0"/>
    <x v="0"/>
    <x v="0"/>
    <x v="2"/>
    <x v="7"/>
    <x v="6"/>
    <n v="49482"/>
    <n v="49482"/>
  </r>
  <r>
    <x v="5057"/>
    <x v="4120"/>
    <x v="0"/>
    <x v="1"/>
    <x v="1"/>
    <x v="3"/>
    <x v="13"/>
    <x v="12"/>
    <n v="7859"/>
    <n v="7859"/>
  </r>
  <r>
    <x v="5058"/>
    <x v="4121"/>
    <x v="0"/>
    <x v="1"/>
    <x v="1"/>
    <x v="3"/>
    <x v="13"/>
    <x v="12"/>
    <n v="47520"/>
    <n v="47520"/>
  </r>
  <r>
    <x v="5059"/>
    <x v="4122"/>
    <x v="0"/>
    <x v="1"/>
    <x v="1"/>
    <x v="4"/>
    <x v="4"/>
    <x v="3"/>
    <n v="18777"/>
    <n v="18777"/>
  </r>
  <r>
    <x v="5060"/>
    <x v="4123"/>
    <x v="0"/>
    <x v="1"/>
    <x v="1"/>
    <x v="4"/>
    <x v="4"/>
    <x v="3"/>
    <n v="5259"/>
    <n v="5259"/>
  </r>
  <r>
    <x v="5061"/>
    <x v="4123"/>
    <x v="0"/>
    <x v="1"/>
    <x v="1"/>
    <x v="4"/>
    <x v="4"/>
    <x v="3"/>
    <n v="48502"/>
    <n v="48502"/>
  </r>
  <r>
    <x v="5062"/>
    <x v="4124"/>
    <x v="0"/>
    <x v="1"/>
    <x v="1"/>
    <x v="4"/>
    <x v="4"/>
    <x v="3"/>
    <n v="75046"/>
    <n v="75046"/>
  </r>
  <r>
    <x v="5063"/>
    <x v="4125"/>
    <x v="0"/>
    <x v="1"/>
    <x v="1"/>
    <x v="4"/>
    <x v="4"/>
    <x v="3"/>
    <n v="37529"/>
    <n v="37529"/>
  </r>
  <r>
    <x v="5064"/>
    <x v="4126"/>
    <x v="0"/>
    <x v="1"/>
    <x v="1"/>
    <x v="4"/>
    <x v="4"/>
    <x v="3"/>
    <n v="14523"/>
    <n v="14523"/>
  </r>
  <r>
    <x v="5065"/>
    <x v="4127"/>
    <x v="1"/>
    <x v="1"/>
    <x v="1"/>
    <x v="4"/>
    <x v="4"/>
    <x v="3"/>
    <n v="95311"/>
    <n v="95311"/>
  </r>
  <r>
    <x v="5066"/>
    <x v="4128"/>
    <x v="0"/>
    <x v="1"/>
    <x v="1"/>
    <x v="4"/>
    <x v="4"/>
    <x v="3"/>
    <n v="54676"/>
    <n v="54676"/>
  </r>
  <r>
    <x v="5067"/>
    <x v="1856"/>
    <x v="1"/>
    <x v="1"/>
    <x v="1"/>
    <x v="4"/>
    <x v="4"/>
    <x v="3"/>
    <n v="98221"/>
    <n v="98221"/>
  </r>
  <r>
    <x v="5068"/>
    <x v="4129"/>
    <x v="0"/>
    <x v="1"/>
    <x v="1"/>
    <x v="4"/>
    <x v="4"/>
    <x v="3"/>
    <n v="13643"/>
    <n v="13643"/>
  </r>
  <r>
    <x v="5069"/>
    <x v="4130"/>
    <x v="0"/>
    <x v="1"/>
    <x v="1"/>
    <x v="4"/>
    <x v="4"/>
    <x v="3"/>
    <n v="23112"/>
    <n v="23112"/>
  </r>
  <r>
    <x v="5070"/>
    <x v="4131"/>
    <x v="0"/>
    <x v="1"/>
    <x v="1"/>
    <x v="4"/>
    <x v="4"/>
    <x v="3"/>
    <n v="6994"/>
    <n v="6994"/>
  </r>
  <r>
    <x v="5071"/>
    <x v="4132"/>
    <x v="0"/>
    <x v="1"/>
    <x v="1"/>
    <x v="4"/>
    <x v="4"/>
    <x v="3"/>
    <n v="47784"/>
    <n v="47784"/>
  </r>
  <r>
    <x v="5072"/>
    <x v="3383"/>
    <x v="0"/>
    <x v="1"/>
    <x v="1"/>
    <x v="4"/>
    <x v="4"/>
    <x v="3"/>
    <n v="42540"/>
    <n v="42540"/>
  </r>
  <r>
    <x v="5073"/>
    <x v="3985"/>
    <x v="0"/>
    <x v="0"/>
    <x v="0"/>
    <x v="2"/>
    <x v="1"/>
    <x v="1"/>
    <n v="88274"/>
    <n v="88274"/>
  </r>
  <r>
    <x v="5074"/>
    <x v="3985"/>
    <x v="0"/>
    <x v="0"/>
    <x v="0"/>
    <x v="2"/>
    <x v="1"/>
    <x v="1"/>
    <n v="59251"/>
    <n v="59251"/>
  </r>
  <r>
    <x v="5075"/>
    <x v="4133"/>
    <x v="0"/>
    <x v="1"/>
    <x v="1"/>
    <x v="7"/>
    <x v="13"/>
    <x v="12"/>
    <n v="57373"/>
    <n v="57373"/>
  </r>
  <r>
    <x v="5076"/>
    <x v="4134"/>
    <x v="0"/>
    <x v="1"/>
    <x v="1"/>
    <x v="1"/>
    <x v="6"/>
    <x v="5"/>
    <n v="37065"/>
    <n v="37065"/>
  </r>
  <r>
    <x v="5077"/>
    <x v="4135"/>
    <x v="1"/>
    <x v="1"/>
    <x v="1"/>
    <x v="1"/>
    <x v="6"/>
    <x v="5"/>
    <n v="31500"/>
    <n v="31500"/>
  </r>
  <r>
    <x v="5078"/>
    <x v="4136"/>
    <x v="1"/>
    <x v="1"/>
    <x v="1"/>
    <x v="1"/>
    <x v="6"/>
    <x v="5"/>
    <n v="3232"/>
    <n v="3232"/>
  </r>
  <r>
    <x v="5079"/>
    <x v="4136"/>
    <x v="0"/>
    <x v="1"/>
    <x v="1"/>
    <x v="1"/>
    <x v="6"/>
    <x v="5"/>
    <n v="48223"/>
    <n v="48223"/>
  </r>
  <r>
    <x v="5080"/>
    <x v="1562"/>
    <x v="0"/>
    <x v="1"/>
    <x v="1"/>
    <x v="1"/>
    <x v="6"/>
    <x v="5"/>
    <n v="21568"/>
    <n v="21568"/>
  </r>
  <r>
    <x v="5081"/>
    <x v="4137"/>
    <x v="0"/>
    <x v="1"/>
    <x v="1"/>
    <x v="1"/>
    <x v="6"/>
    <x v="5"/>
    <n v="25320"/>
    <n v="25320"/>
  </r>
  <r>
    <x v="5082"/>
    <x v="4138"/>
    <x v="0"/>
    <x v="1"/>
    <x v="1"/>
    <x v="1"/>
    <x v="1"/>
    <x v="1"/>
    <n v="46492"/>
    <n v="46492"/>
  </r>
  <r>
    <x v="5083"/>
    <x v="1623"/>
    <x v="0"/>
    <x v="0"/>
    <x v="0"/>
    <x v="0"/>
    <x v="1"/>
    <x v="1"/>
    <n v="56396"/>
    <n v="56396"/>
  </r>
  <r>
    <x v="5084"/>
    <x v="4139"/>
    <x v="0"/>
    <x v="0"/>
    <x v="0"/>
    <x v="6"/>
    <x v="6"/>
    <x v="5"/>
    <n v="28152"/>
    <n v="28152"/>
  </r>
  <r>
    <x v="5085"/>
    <x v="3141"/>
    <x v="0"/>
    <x v="1"/>
    <x v="1"/>
    <x v="1"/>
    <x v="1"/>
    <x v="1"/>
    <n v="41403"/>
    <n v="41403"/>
  </r>
  <r>
    <x v="5086"/>
    <x v="1718"/>
    <x v="0"/>
    <x v="1"/>
    <x v="1"/>
    <x v="1"/>
    <x v="1"/>
    <x v="1"/>
    <n v="93503"/>
    <n v="93503"/>
  </r>
  <r>
    <x v="5087"/>
    <x v="2514"/>
    <x v="0"/>
    <x v="1"/>
    <x v="1"/>
    <x v="1"/>
    <x v="6"/>
    <x v="5"/>
    <n v="22376"/>
    <n v="22376"/>
  </r>
  <r>
    <x v="5088"/>
    <x v="4140"/>
    <x v="0"/>
    <x v="1"/>
    <x v="1"/>
    <x v="1"/>
    <x v="13"/>
    <x v="12"/>
    <n v="35230"/>
    <n v="35230"/>
  </r>
  <r>
    <x v="5089"/>
    <x v="1961"/>
    <x v="0"/>
    <x v="1"/>
    <x v="1"/>
    <x v="3"/>
    <x v="13"/>
    <x v="12"/>
    <n v="25181"/>
    <n v="25181"/>
  </r>
  <r>
    <x v="5090"/>
    <x v="3567"/>
    <x v="0"/>
    <x v="1"/>
    <x v="1"/>
    <x v="3"/>
    <x v="13"/>
    <x v="12"/>
    <n v="55181"/>
    <n v="55181"/>
  </r>
  <r>
    <x v="5091"/>
    <x v="1542"/>
    <x v="0"/>
    <x v="1"/>
    <x v="1"/>
    <x v="1"/>
    <x v="7"/>
    <x v="6"/>
    <n v="14640"/>
    <n v="14640"/>
  </r>
  <r>
    <x v="5092"/>
    <x v="4141"/>
    <x v="0"/>
    <x v="1"/>
    <x v="1"/>
    <x v="1"/>
    <x v="1"/>
    <x v="1"/>
    <n v="73343"/>
    <n v="73343"/>
  </r>
  <r>
    <x v="5093"/>
    <x v="4142"/>
    <x v="0"/>
    <x v="1"/>
    <x v="1"/>
    <x v="1"/>
    <x v="4"/>
    <x v="3"/>
    <n v="89931"/>
    <n v="89931"/>
  </r>
  <r>
    <x v="5094"/>
    <x v="2808"/>
    <x v="0"/>
    <x v="1"/>
    <x v="1"/>
    <x v="1"/>
    <x v="1"/>
    <x v="1"/>
    <n v="9687"/>
    <n v="9687"/>
  </r>
  <r>
    <x v="5095"/>
    <x v="1282"/>
    <x v="0"/>
    <x v="3"/>
    <x v="2"/>
    <x v="1"/>
    <x v="1"/>
    <x v="1"/>
    <n v="40787"/>
    <n v="40787"/>
  </r>
  <r>
    <x v="5096"/>
    <x v="4143"/>
    <x v="0"/>
    <x v="1"/>
    <x v="1"/>
    <x v="1"/>
    <x v="1"/>
    <x v="1"/>
    <n v="36607"/>
    <n v="36607"/>
  </r>
  <r>
    <x v="5097"/>
    <x v="2683"/>
    <x v="0"/>
    <x v="1"/>
    <x v="1"/>
    <x v="1"/>
    <x v="4"/>
    <x v="3"/>
    <n v="88043"/>
    <n v="88043"/>
  </r>
  <r>
    <x v="5098"/>
    <x v="1333"/>
    <x v="0"/>
    <x v="1"/>
    <x v="1"/>
    <x v="2"/>
    <x v="4"/>
    <x v="3"/>
    <n v="17389"/>
    <n v="17389"/>
  </r>
  <r>
    <x v="5099"/>
    <x v="2683"/>
    <x v="0"/>
    <x v="0"/>
    <x v="0"/>
    <x v="2"/>
    <x v="4"/>
    <x v="3"/>
    <n v="17353"/>
    <n v="17353"/>
  </r>
  <r>
    <x v="5100"/>
    <x v="4144"/>
    <x v="0"/>
    <x v="0"/>
    <x v="0"/>
    <x v="2"/>
    <x v="4"/>
    <x v="3"/>
    <n v="15884"/>
    <n v="15884"/>
  </r>
  <r>
    <x v="5101"/>
    <x v="4145"/>
    <x v="0"/>
    <x v="0"/>
    <x v="0"/>
    <x v="2"/>
    <x v="4"/>
    <x v="3"/>
    <n v="12376"/>
    <n v="12376"/>
  </r>
  <r>
    <x v="5102"/>
    <x v="4146"/>
    <x v="0"/>
    <x v="1"/>
    <x v="1"/>
    <x v="2"/>
    <x v="4"/>
    <x v="3"/>
    <n v="19962"/>
    <n v="19962"/>
  </r>
  <r>
    <x v="5103"/>
    <x v="2064"/>
    <x v="1"/>
    <x v="0"/>
    <x v="0"/>
    <x v="0"/>
    <x v="0"/>
    <x v="0"/>
    <n v="18024"/>
    <n v="18024"/>
  </r>
  <r>
    <x v="5104"/>
    <x v="4147"/>
    <x v="0"/>
    <x v="1"/>
    <x v="1"/>
    <x v="0"/>
    <x v="0"/>
    <x v="0"/>
    <n v="69332"/>
    <n v="69332"/>
  </r>
  <r>
    <x v="5105"/>
    <x v="1403"/>
    <x v="0"/>
    <x v="0"/>
    <x v="0"/>
    <x v="0"/>
    <x v="0"/>
    <x v="0"/>
    <n v="96590"/>
    <n v="96590"/>
  </r>
  <r>
    <x v="5106"/>
    <x v="4148"/>
    <x v="0"/>
    <x v="3"/>
    <x v="2"/>
    <x v="0"/>
    <x v="0"/>
    <x v="0"/>
    <n v="65116"/>
    <n v="65116"/>
  </r>
  <r>
    <x v="5107"/>
    <x v="4149"/>
    <x v="0"/>
    <x v="3"/>
    <x v="2"/>
    <x v="1"/>
    <x v="13"/>
    <x v="12"/>
    <n v="93776"/>
    <n v="93776"/>
  </r>
  <r>
    <x v="5108"/>
    <x v="3616"/>
    <x v="0"/>
    <x v="1"/>
    <x v="1"/>
    <x v="1"/>
    <x v="9"/>
    <x v="8"/>
    <n v="41584"/>
    <n v="41584"/>
  </r>
  <r>
    <x v="5109"/>
    <x v="4150"/>
    <x v="0"/>
    <x v="3"/>
    <x v="2"/>
    <x v="1"/>
    <x v="9"/>
    <x v="8"/>
    <n v="33170"/>
    <n v="33170"/>
  </r>
  <r>
    <x v="5110"/>
    <x v="2308"/>
    <x v="0"/>
    <x v="1"/>
    <x v="1"/>
    <x v="7"/>
    <x v="1"/>
    <x v="1"/>
    <n v="4043"/>
    <n v="4043"/>
  </r>
  <r>
    <x v="5111"/>
    <x v="4151"/>
    <x v="0"/>
    <x v="1"/>
    <x v="1"/>
    <x v="4"/>
    <x v="1"/>
    <x v="1"/>
    <n v="23443"/>
    <n v="23443"/>
  </r>
  <r>
    <x v="5112"/>
    <x v="4152"/>
    <x v="0"/>
    <x v="1"/>
    <x v="1"/>
    <x v="4"/>
    <x v="9"/>
    <x v="8"/>
    <n v="75429"/>
    <n v="75429"/>
  </r>
  <r>
    <x v="5113"/>
    <x v="4153"/>
    <x v="0"/>
    <x v="1"/>
    <x v="1"/>
    <x v="1"/>
    <x v="1"/>
    <x v="1"/>
    <n v="74516"/>
    <n v="74516"/>
  </r>
  <r>
    <x v="5114"/>
    <x v="1936"/>
    <x v="0"/>
    <x v="1"/>
    <x v="1"/>
    <x v="1"/>
    <x v="1"/>
    <x v="1"/>
    <n v="80813"/>
    <n v="80813"/>
  </r>
  <r>
    <x v="5115"/>
    <x v="3218"/>
    <x v="0"/>
    <x v="1"/>
    <x v="1"/>
    <x v="1"/>
    <x v="1"/>
    <x v="1"/>
    <n v="76503"/>
    <n v="76503"/>
  </r>
  <r>
    <x v="5116"/>
    <x v="3814"/>
    <x v="1"/>
    <x v="0"/>
    <x v="0"/>
    <x v="5"/>
    <x v="1"/>
    <x v="1"/>
    <n v="71175"/>
    <n v="71175"/>
  </r>
  <r>
    <x v="5117"/>
    <x v="4154"/>
    <x v="0"/>
    <x v="0"/>
    <x v="0"/>
    <x v="5"/>
    <x v="1"/>
    <x v="1"/>
    <n v="69538"/>
    <n v="69538"/>
  </r>
  <r>
    <x v="5118"/>
    <x v="4155"/>
    <x v="0"/>
    <x v="0"/>
    <x v="0"/>
    <x v="5"/>
    <x v="1"/>
    <x v="1"/>
    <n v="65644"/>
    <n v="65644"/>
  </r>
  <r>
    <x v="5119"/>
    <x v="4156"/>
    <x v="1"/>
    <x v="0"/>
    <x v="0"/>
    <x v="5"/>
    <x v="1"/>
    <x v="1"/>
    <n v="53797"/>
    <n v="53797"/>
  </r>
  <r>
    <x v="5120"/>
    <x v="1710"/>
    <x v="0"/>
    <x v="1"/>
    <x v="1"/>
    <x v="0"/>
    <x v="13"/>
    <x v="12"/>
    <n v="43917"/>
    <n v="43917"/>
  </r>
  <r>
    <x v="5121"/>
    <x v="4157"/>
    <x v="0"/>
    <x v="0"/>
    <x v="0"/>
    <x v="0"/>
    <x v="13"/>
    <x v="12"/>
    <n v="96783"/>
    <n v="96783"/>
  </r>
  <r>
    <x v="5122"/>
    <x v="4158"/>
    <x v="1"/>
    <x v="1"/>
    <x v="1"/>
    <x v="1"/>
    <x v="1"/>
    <x v="1"/>
    <n v="4001"/>
    <n v="4001"/>
  </r>
  <r>
    <x v="5123"/>
    <x v="1865"/>
    <x v="1"/>
    <x v="1"/>
    <x v="1"/>
    <x v="1"/>
    <x v="6"/>
    <x v="5"/>
    <n v="97381"/>
    <n v="97381"/>
  </r>
  <r>
    <x v="5124"/>
    <x v="4159"/>
    <x v="1"/>
    <x v="1"/>
    <x v="1"/>
    <x v="1"/>
    <x v="6"/>
    <x v="5"/>
    <n v="69630"/>
    <n v="69630"/>
  </r>
  <r>
    <x v="5125"/>
    <x v="4160"/>
    <x v="0"/>
    <x v="0"/>
    <x v="0"/>
    <x v="0"/>
    <x v="1"/>
    <x v="1"/>
    <n v="19916"/>
    <n v="19916"/>
  </r>
  <r>
    <x v="5126"/>
    <x v="2298"/>
    <x v="0"/>
    <x v="1"/>
    <x v="1"/>
    <x v="1"/>
    <x v="13"/>
    <x v="12"/>
    <n v="64873"/>
    <n v="64873"/>
  </r>
  <r>
    <x v="5127"/>
    <x v="2298"/>
    <x v="0"/>
    <x v="1"/>
    <x v="1"/>
    <x v="1"/>
    <x v="13"/>
    <x v="12"/>
    <n v="77056"/>
    <n v="77056"/>
  </r>
  <r>
    <x v="5128"/>
    <x v="1312"/>
    <x v="0"/>
    <x v="1"/>
    <x v="1"/>
    <x v="1"/>
    <x v="1"/>
    <x v="1"/>
    <n v="99285"/>
    <n v="99285"/>
  </r>
  <r>
    <x v="5129"/>
    <x v="4161"/>
    <x v="0"/>
    <x v="1"/>
    <x v="1"/>
    <x v="1"/>
    <x v="1"/>
    <x v="1"/>
    <n v="29608"/>
    <n v="29608"/>
  </r>
  <r>
    <x v="5130"/>
    <x v="4162"/>
    <x v="1"/>
    <x v="1"/>
    <x v="1"/>
    <x v="1"/>
    <x v="1"/>
    <x v="1"/>
    <n v="50769"/>
    <n v="50769"/>
  </r>
  <r>
    <x v="5131"/>
    <x v="4163"/>
    <x v="0"/>
    <x v="1"/>
    <x v="1"/>
    <x v="1"/>
    <x v="1"/>
    <x v="1"/>
    <n v="81707"/>
    <n v="81707"/>
  </r>
  <r>
    <x v="5132"/>
    <x v="4164"/>
    <x v="0"/>
    <x v="1"/>
    <x v="1"/>
    <x v="1"/>
    <x v="13"/>
    <x v="12"/>
    <n v="76874"/>
    <n v="76874"/>
  </r>
  <r>
    <x v="5133"/>
    <x v="1542"/>
    <x v="0"/>
    <x v="1"/>
    <x v="1"/>
    <x v="1"/>
    <x v="9"/>
    <x v="8"/>
    <n v="18282"/>
    <n v="18282"/>
  </r>
  <r>
    <x v="5134"/>
    <x v="1331"/>
    <x v="0"/>
    <x v="1"/>
    <x v="1"/>
    <x v="1"/>
    <x v="9"/>
    <x v="8"/>
    <n v="93902"/>
    <n v="93902"/>
  </r>
  <r>
    <x v="5135"/>
    <x v="4165"/>
    <x v="0"/>
    <x v="1"/>
    <x v="1"/>
    <x v="1"/>
    <x v="8"/>
    <x v="7"/>
    <n v="10766"/>
    <n v="10766"/>
  </r>
  <r>
    <x v="5136"/>
    <x v="4166"/>
    <x v="0"/>
    <x v="1"/>
    <x v="1"/>
    <x v="1"/>
    <x v="8"/>
    <x v="7"/>
    <n v="7636"/>
    <n v="7636"/>
  </r>
  <r>
    <x v="5137"/>
    <x v="4167"/>
    <x v="0"/>
    <x v="1"/>
    <x v="1"/>
    <x v="1"/>
    <x v="8"/>
    <x v="7"/>
    <n v="73940"/>
    <n v="73940"/>
  </r>
  <r>
    <x v="5138"/>
    <x v="4168"/>
    <x v="0"/>
    <x v="1"/>
    <x v="1"/>
    <x v="1"/>
    <x v="9"/>
    <x v="8"/>
    <n v="68535"/>
    <n v="68535"/>
  </r>
  <r>
    <x v="5139"/>
    <x v="4044"/>
    <x v="0"/>
    <x v="1"/>
    <x v="1"/>
    <x v="1"/>
    <x v="9"/>
    <x v="8"/>
    <n v="29090"/>
    <n v="29090"/>
  </r>
  <r>
    <x v="5140"/>
    <x v="2140"/>
    <x v="0"/>
    <x v="1"/>
    <x v="1"/>
    <x v="1"/>
    <x v="9"/>
    <x v="8"/>
    <n v="67021"/>
    <n v="67021"/>
  </r>
  <r>
    <x v="5141"/>
    <x v="3537"/>
    <x v="0"/>
    <x v="1"/>
    <x v="1"/>
    <x v="1"/>
    <x v="8"/>
    <x v="7"/>
    <n v="65480"/>
    <n v="65480"/>
  </r>
  <r>
    <x v="5142"/>
    <x v="4169"/>
    <x v="0"/>
    <x v="3"/>
    <x v="2"/>
    <x v="2"/>
    <x v="0"/>
    <x v="0"/>
    <n v="31708"/>
    <n v="31708"/>
  </r>
  <r>
    <x v="5143"/>
    <x v="2237"/>
    <x v="0"/>
    <x v="1"/>
    <x v="1"/>
    <x v="1"/>
    <x v="6"/>
    <x v="5"/>
    <n v="78537"/>
    <n v="78537"/>
  </r>
  <r>
    <x v="5144"/>
    <x v="2064"/>
    <x v="0"/>
    <x v="1"/>
    <x v="1"/>
    <x v="1"/>
    <x v="6"/>
    <x v="5"/>
    <n v="70582"/>
    <n v="70582"/>
  </r>
  <r>
    <x v="5145"/>
    <x v="1403"/>
    <x v="1"/>
    <x v="0"/>
    <x v="0"/>
    <x v="0"/>
    <x v="4"/>
    <x v="3"/>
    <n v="47329"/>
    <n v="47329"/>
  </r>
  <r>
    <x v="5146"/>
    <x v="1472"/>
    <x v="1"/>
    <x v="0"/>
    <x v="0"/>
    <x v="0"/>
    <x v="4"/>
    <x v="3"/>
    <n v="48343"/>
    <n v="48343"/>
  </r>
  <r>
    <x v="5147"/>
    <x v="1315"/>
    <x v="0"/>
    <x v="0"/>
    <x v="0"/>
    <x v="0"/>
    <x v="13"/>
    <x v="12"/>
    <n v="6073"/>
    <n v="6073"/>
  </r>
  <r>
    <x v="5148"/>
    <x v="4170"/>
    <x v="0"/>
    <x v="0"/>
    <x v="0"/>
    <x v="0"/>
    <x v="13"/>
    <x v="12"/>
    <n v="20799"/>
    <n v="20799"/>
  </r>
  <r>
    <x v="5149"/>
    <x v="4171"/>
    <x v="0"/>
    <x v="1"/>
    <x v="1"/>
    <x v="0"/>
    <x v="13"/>
    <x v="12"/>
    <n v="76940"/>
    <n v="76940"/>
  </r>
  <r>
    <x v="5150"/>
    <x v="4172"/>
    <x v="0"/>
    <x v="0"/>
    <x v="0"/>
    <x v="0"/>
    <x v="13"/>
    <x v="12"/>
    <n v="49559"/>
    <n v="49559"/>
  </r>
  <r>
    <x v="5151"/>
    <x v="4173"/>
    <x v="0"/>
    <x v="0"/>
    <x v="0"/>
    <x v="0"/>
    <x v="7"/>
    <x v="6"/>
    <n v="38368"/>
    <n v="38368"/>
  </r>
  <r>
    <x v="5152"/>
    <x v="4174"/>
    <x v="0"/>
    <x v="0"/>
    <x v="0"/>
    <x v="0"/>
    <x v="7"/>
    <x v="6"/>
    <n v="10725"/>
    <n v="10725"/>
  </r>
  <r>
    <x v="5153"/>
    <x v="4175"/>
    <x v="1"/>
    <x v="0"/>
    <x v="0"/>
    <x v="0"/>
    <x v="7"/>
    <x v="6"/>
    <n v="83128"/>
    <n v="83128"/>
  </r>
  <r>
    <x v="5154"/>
    <x v="4176"/>
    <x v="0"/>
    <x v="1"/>
    <x v="1"/>
    <x v="0"/>
    <x v="13"/>
    <x v="12"/>
    <n v="45154"/>
    <n v="45154"/>
  </r>
  <r>
    <x v="5155"/>
    <x v="4177"/>
    <x v="0"/>
    <x v="0"/>
    <x v="0"/>
    <x v="0"/>
    <x v="13"/>
    <x v="12"/>
    <n v="17312"/>
    <n v="17312"/>
  </r>
  <r>
    <x v="5156"/>
    <x v="4178"/>
    <x v="0"/>
    <x v="0"/>
    <x v="0"/>
    <x v="0"/>
    <x v="13"/>
    <x v="12"/>
    <n v="72650"/>
    <n v="72650"/>
  </r>
  <r>
    <x v="5157"/>
    <x v="1975"/>
    <x v="0"/>
    <x v="1"/>
    <x v="1"/>
    <x v="5"/>
    <x v="1"/>
    <x v="1"/>
    <n v="34934"/>
    <n v="34934"/>
  </r>
  <r>
    <x v="5158"/>
    <x v="4179"/>
    <x v="0"/>
    <x v="1"/>
    <x v="1"/>
    <x v="5"/>
    <x v="1"/>
    <x v="1"/>
    <n v="82042"/>
    <n v="82042"/>
  </r>
  <r>
    <x v="5159"/>
    <x v="4180"/>
    <x v="0"/>
    <x v="1"/>
    <x v="1"/>
    <x v="5"/>
    <x v="1"/>
    <x v="1"/>
    <n v="54765"/>
    <n v="54765"/>
  </r>
  <r>
    <x v="5160"/>
    <x v="2311"/>
    <x v="0"/>
    <x v="0"/>
    <x v="0"/>
    <x v="0"/>
    <x v="7"/>
    <x v="6"/>
    <n v="56960"/>
    <n v="56960"/>
  </r>
  <r>
    <x v="5161"/>
    <x v="1286"/>
    <x v="0"/>
    <x v="1"/>
    <x v="1"/>
    <x v="0"/>
    <x v="7"/>
    <x v="6"/>
    <n v="8733"/>
    <n v="8733"/>
  </r>
  <r>
    <x v="5162"/>
    <x v="4181"/>
    <x v="0"/>
    <x v="0"/>
    <x v="0"/>
    <x v="0"/>
    <x v="7"/>
    <x v="6"/>
    <n v="92806"/>
    <n v="92806"/>
  </r>
  <r>
    <x v="5163"/>
    <x v="1419"/>
    <x v="0"/>
    <x v="1"/>
    <x v="1"/>
    <x v="0"/>
    <x v="7"/>
    <x v="6"/>
    <n v="43017"/>
    <n v="43017"/>
  </r>
  <r>
    <x v="5164"/>
    <x v="1418"/>
    <x v="0"/>
    <x v="3"/>
    <x v="2"/>
    <x v="0"/>
    <x v="7"/>
    <x v="6"/>
    <n v="20919"/>
    <n v="20919"/>
  </r>
  <r>
    <x v="5165"/>
    <x v="1210"/>
    <x v="0"/>
    <x v="1"/>
    <x v="1"/>
    <x v="1"/>
    <x v="1"/>
    <x v="1"/>
    <n v="24243"/>
    <n v="24243"/>
  </r>
  <r>
    <x v="5166"/>
    <x v="1172"/>
    <x v="0"/>
    <x v="1"/>
    <x v="1"/>
    <x v="1"/>
    <x v="1"/>
    <x v="1"/>
    <n v="84299"/>
    <n v="84299"/>
  </r>
  <r>
    <x v="5167"/>
    <x v="4182"/>
    <x v="1"/>
    <x v="1"/>
    <x v="1"/>
    <x v="1"/>
    <x v="1"/>
    <x v="1"/>
    <n v="9085"/>
    <n v="9085"/>
  </r>
  <r>
    <x v="5168"/>
    <x v="4183"/>
    <x v="0"/>
    <x v="1"/>
    <x v="1"/>
    <x v="1"/>
    <x v="1"/>
    <x v="1"/>
    <n v="53641"/>
    <n v="53641"/>
  </r>
  <r>
    <x v="5169"/>
    <x v="4184"/>
    <x v="0"/>
    <x v="1"/>
    <x v="1"/>
    <x v="1"/>
    <x v="1"/>
    <x v="1"/>
    <n v="63574"/>
    <n v="63574"/>
  </r>
  <r>
    <x v="5170"/>
    <x v="4185"/>
    <x v="0"/>
    <x v="1"/>
    <x v="1"/>
    <x v="1"/>
    <x v="1"/>
    <x v="1"/>
    <n v="63254"/>
    <n v="63254"/>
  </r>
  <r>
    <x v="5171"/>
    <x v="4186"/>
    <x v="0"/>
    <x v="1"/>
    <x v="1"/>
    <x v="1"/>
    <x v="1"/>
    <x v="1"/>
    <n v="69583"/>
    <n v="69583"/>
  </r>
  <r>
    <x v="5172"/>
    <x v="4187"/>
    <x v="0"/>
    <x v="1"/>
    <x v="1"/>
    <x v="1"/>
    <x v="1"/>
    <x v="1"/>
    <n v="37747"/>
    <n v="37747"/>
  </r>
  <r>
    <x v="5173"/>
    <x v="4188"/>
    <x v="0"/>
    <x v="1"/>
    <x v="1"/>
    <x v="1"/>
    <x v="1"/>
    <x v="1"/>
    <n v="71919"/>
    <n v="71919"/>
  </r>
  <r>
    <x v="5174"/>
    <x v="4189"/>
    <x v="0"/>
    <x v="1"/>
    <x v="1"/>
    <x v="1"/>
    <x v="1"/>
    <x v="1"/>
    <n v="10061"/>
    <n v="10061"/>
  </r>
  <r>
    <x v="5175"/>
    <x v="4189"/>
    <x v="0"/>
    <x v="1"/>
    <x v="1"/>
    <x v="1"/>
    <x v="1"/>
    <x v="1"/>
    <n v="6718"/>
    <n v="6718"/>
  </r>
  <r>
    <x v="5176"/>
    <x v="4190"/>
    <x v="0"/>
    <x v="1"/>
    <x v="1"/>
    <x v="1"/>
    <x v="1"/>
    <x v="1"/>
    <n v="63507"/>
    <n v="63507"/>
  </r>
  <r>
    <x v="5177"/>
    <x v="4191"/>
    <x v="1"/>
    <x v="1"/>
    <x v="1"/>
    <x v="1"/>
    <x v="13"/>
    <x v="12"/>
    <n v="80120"/>
    <n v="80120"/>
  </r>
  <r>
    <x v="4265"/>
    <x v="4192"/>
    <x v="0"/>
    <x v="1"/>
    <x v="1"/>
    <x v="1"/>
    <x v="13"/>
    <x v="12"/>
    <n v="72628"/>
    <n v="72628"/>
  </r>
  <r>
    <x v="5178"/>
    <x v="3158"/>
    <x v="0"/>
    <x v="1"/>
    <x v="1"/>
    <x v="1"/>
    <x v="13"/>
    <x v="12"/>
    <n v="5157"/>
    <n v="5157"/>
  </r>
  <r>
    <x v="5179"/>
    <x v="4193"/>
    <x v="1"/>
    <x v="1"/>
    <x v="1"/>
    <x v="1"/>
    <x v="7"/>
    <x v="6"/>
    <n v="23191"/>
    <n v="23191"/>
  </r>
  <r>
    <x v="5180"/>
    <x v="1801"/>
    <x v="0"/>
    <x v="3"/>
    <x v="2"/>
    <x v="1"/>
    <x v="7"/>
    <x v="6"/>
    <n v="91608"/>
    <n v="91608"/>
  </r>
  <r>
    <x v="5181"/>
    <x v="4194"/>
    <x v="0"/>
    <x v="1"/>
    <x v="1"/>
    <x v="1"/>
    <x v="7"/>
    <x v="6"/>
    <n v="33025"/>
    <n v="33025"/>
  </r>
  <r>
    <x v="5182"/>
    <x v="3127"/>
    <x v="0"/>
    <x v="0"/>
    <x v="0"/>
    <x v="1"/>
    <x v="7"/>
    <x v="6"/>
    <n v="63209"/>
    <n v="63209"/>
  </r>
  <r>
    <x v="5183"/>
    <x v="4195"/>
    <x v="0"/>
    <x v="0"/>
    <x v="0"/>
    <x v="1"/>
    <x v="7"/>
    <x v="6"/>
    <n v="6272"/>
    <n v="6272"/>
  </r>
  <r>
    <x v="5184"/>
    <x v="4196"/>
    <x v="0"/>
    <x v="0"/>
    <x v="0"/>
    <x v="1"/>
    <x v="7"/>
    <x v="6"/>
    <n v="75867"/>
    <n v="75867"/>
  </r>
  <r>
    <x v="5185"/>
    <x v="4197"/>
    <x v="0"/>
    <x v="1"/>
    <x v="1"/>
    <x v="0"/>
    <x v="9"/>
    <x v="8"/>
    <n v="37454"/>
    <n v="37454"/>
  </r>
  <r>
    <x v="5186"/>
    <x v="4198"/>
    <x v="0"/>
    <x v="0"/>
    <x v="0"/>
    <x v="0"/>
    <x v="9"/>
    <x v="8"/>
    <n v="75522"/>
    <n v="75522"/>
  </r>
  <r>
    <x v="5187"/>
    <x v="4199"/>
    <x v="0"/>
    <x v="0"/>
    <x v="0"/>
    <x v="0"/>
    <x v="9"/>
    <x v="8"/>
    <n v="82752"/>
    <n v="82752"/>
  </r>
  <r>
    <x v="178"/>
    <x v="4119"/>
    <x v="1"/>
    <x v="0"/>
    <x v="0"/>
    <x v="1"/>
    <x v="4"/>
    <x v="3"/>
    <n v="73900"/>
    <n v="73900"/>
  </r>
  <r>
    <x v="5188"/>
    <x v="1483"/>
    <x v="0"/>
    <x v="1"/>
    <x v="1"/>
    <x v="0"/>
    <x v="13"/>
    <x v="12"/>
    <n v="12403"/>
    <n v="12403"/>
  </r>
  <r>
    <x v="5189"/>
    <x v="4200"/>
    <x v="1"/>
    <x v="0"/>
    <x v="0"/>
    <x v="0"/>
    <x v="13"/>
    <x v="12"/>
    <n v="80999"/>
    <n v="80999"/>
  </r>
  <r>
    <x v="5190"/>
    <x v="4201"/>
    <x v="1"/>
    <x v="0"/>
    <x v="0"/>
    <x v="0"/>
    <x v="13"/>
    <x v="12"/>
    <n v="41431"/>
    <n v="41431"/>
  </r>
  <r>
    <x v="5191"/>
    <x v="4202"/>
    <x v="0"/>
    <x v="0"/>
    <x v="0"/>
    <x v="0"/>
    <x v="13"/>
    <x v="12"/>
    <n v="98446"/>
    <n v="98446"/>
  </r>
  <r>
    <x v="5192"/>
    <x v="4201"/>
    <x v="0"/>
    <x v="3"/>
    <x v="2"/>
    <x v="0"/>
    <x v="13"/>
    <x v="12"/>
    <n v="10522"/>
    <n v="10522"/>
  </r>
  <r>
    <x v="5193"/>
    <x v="1456"/>
    <x v="0"/>
    <x v="0"/>
    <x v="0"/>
    <x v="0"/>
    <x v="7"/>
    <x v="6"/>
    <n v="44635"/>
    <n v="44635"/>
  </r>
  <r>
    <x v="5194"/>
    <x v="4203"/>
    <x v="0"/>
    <x v="0"/>
    <x v="0"/>
    <x v="0"/>
    <x v="7"/>
    <x v="6"/>
    <n v="97744"/>
    <n v="97744"/>
  </r>
  <r>
    <x v="5195"/>
    <x v="4204"/>
    <x v="0"/>
    <x v="0"/>
    <x v="0"/>
    <x v="0"/>
    <x v="6"/>
    <x v="5"/>
    <n v="78274"/>
    <n v="78274"/>
  </r>
  <r>
    <x v="5196"/>
    <x v="4205"/>
    <x v="1"/>
    <x v="0"/>
    <x v="0"/>
    <x v="0"/>
    <x v="6"/>
    <x v="5"/>
    <n v="26643"/>
    <n v="26643"/>
  </r>
  <r>
    <x v="5197"/>
    <x v="4206"/>
    <x v="0"/>
    <x v="1"/>
    <x v="1"/>
    <x v="0"/>
    <x v="6"/>
    <x v="5"/>
    <n v="78504"/>
    <n v="78504"/>
  </r>
  <r>
    <x v="5198"/>
    <x v="1264"/>
    <x v="0"/>
    <x v="0"/>
    <x v="0"/>
    <x v="0"/>
    <x v="6"/>
    <x v="5"/>
    <n v="44739"/>
    <n v="44739"/>
  </r>
  <r>
    <x v="5199"/>
    <x v="1264"/>
    <x v="1"/>
    <x v="0"/>
    <x v="0"/>
    <x v="0"/>
    <x v="6"/>
    <x v="5"/>
    <n v="23507"/>
    <n v="23507"/>
  </r>
  <r>
    <x v="5200"/>
    <x v="4207"/>
    <x v="0"/>
    <x v="1"/>
    <x v="1"/>
    <x v="2"/>
    <x v="13"/>
    <x v="12"/>
    <n v="66692"/>
    <n v="66692"/>
  </r>
  <r>
    <x v="5201"/>
    <x v="1247"/>
    <x v="0"/>
    <x v="0"/>
    <x v="0"/>
    <x v="6"/>
    <x v="7"/>
    <x v="6"/>
    <n v="58146"/>
    <n v="58146"/>
  </r>
  <r>
    <x v="5202"/>
    <x v="1446"/>
    <x v="1"/>
    <x v="1"/>
    <x v="1"/>
    <x v="6"/>
    <x v="7"/>
    <x v="6"/>
    <n v="74623"/>
    <n v="74623"/>
  </r>
  <r>
    <x v="5203"/>
    <x v="4208"/>
    <x v="0"/>
    <x v="0"/>
    <x v="0"/>
    <x v="6"/>
    <x v="7"/>
    <x v="6"/>
    <n v="78519"/>
    <n v="78519"/>
  </r>
  <r>
    <x v="5204"/>
    <x v="4209"/>
    <x v="0"/>
    <x v="0"/>
    <x v="0"/>
    <x v="6"/>
    <x v="0"/>
    <x v="0"/>
    <n v="88997"/>
    <n v="88997"/>
  </r>
  <r>
    <x v="5205"/>
    <x v="1261"/>
    <x v="0"/>
    <x v="1"/>
    <x v="1"/>
    <x v="1"/>
    <x v="7"/>
    <x v="6"/>
    <n v="7308"/>
    <n v="7308"/>
  </r>
  <r>
    <x v="5206"/>
    <x v="4210"/>
    <x v="0"/>
    <x v="0"/>
    <x v="0"/>
    <x v="1"/>
    <x v="7"/>
    <x v="6"/>
    <n v="36243"/>
    <n v="36243"/>
  </r>
  <r>
    <x v="5207"/>
    <x v="4211"/>
    <x v="0"/>
    <x v="0"/>
    <x v="0"/>
    <x v="1"/>
    <x v="7"/>
    <x v="6"/>
    <n v="41580"/>
    <n v="41580"/>
  </r>
  <r>
    <x v="5208"/>
    <x v="4212"/>
    <x v="0"/>
    <x v="1"/>
    <x v="1"/>
    <x v="2"/>
    <x v="1"/>
    <x v="1"/>
    <n v="9442"/>
    <n v="9442"/>
  </r>
  <r>
    <x v="5209"/>
    <x v="4212"/>
    <x v="0"/>
    <x v="0"/>
    <x v="0"/>
    <x v="2"/>
    <x v="1"/>
    <x v="1"/>
    <n v="20477"/>
    <n v="20477"/>
  </r>
  <r>
    <x v="5210"/>
    <x v="4213"/>
    <x v="1"/>
    <x v="0"/>
    <x v="0"/>
    <x v="2"/>
    <x v="1"/>
    <x v="1"/>
    <n v="25042"/>
    <n v="25042"/>
  </r>
  <r>
    <x v="5211"/>
    <x v="4214"/>
    <x v="0"/>
    <x v="0"/>
    <x v="0"/>
    <x v="2"/>
    <x v="1"/>
    <x v="1"/>
    <n v="61087"/>
    <n v="61087"/>
  </r>
  <r>
    <x v="5212"/>
    <x v="1995"/>
    <x v="0"/>
    <x v="0"/>
    <x v="0"/>
    <x v="4"/>
    <x v="6"/>
    <x v="5"/>
    <n v="53738"/>
    <n v="53738"/>
  </r>
  <r>
    <x v="5213"/>
    <x v="1995"/>
    <x v="0"/>
    <x v="1"/>
    <x v="1"/>
    <x v="4"/>
    <x v="6"/>
    <x v="5"/>
    <n v="48569"/>
    <n v="48569"/>
  </r>
  <r>
    <x v="5214"/>
    <x v="4215"/>
    <x v="0"/>
    <x v="0"/>
    <x v="0"/>
    <x v="4"/>
    <x v="6"/>
    <x v="5"/>
    <n v="56407"/>
    <n v="56407"/>
  </r>
  <r>
    <x v="5215"/>
    <x v="4216"/>
    <x v="0"/>
    <x v="0"/>
    <x v="0"/>
    <x v="4"/>
    <x v="6"/>
    <x v="5"/>
    <n v="20727"/>
    <n v="20727"/>
  </r>
  <r>
    <x v="5216"/>
    <x v="416"/>
    <x v="0"/>
    <x v="0"/>
    <x v="0"/>
    <x v="4"/>
    <x v="6"/>
    <x v="5"/>
    <n v="24704"/>
    <n v="24704"/>
  </r>
  <r>
    <x v="5217"/>
    <x v="417"/>
    <x v="0"/>
    <x v="0"/>
    <x v="0"/>
    <x v="4"/>
    <x v="6"/>
    <x v="5"/>
    <n v="92917"/>
    <n v="92917"/>
  </r>
  <r>
    <x v="5218"/>
    <x v="4217"/>
    <x v="1"/>
    <x v="1"/>
    <x v="1"/>
    <x v="4"/>
    <x v="6"/>
    <x v="5"/>
    <n v="24336"/>
    <n v="24336"/>
  </r>
  <r>
    <x v="5219"/>
    <x v="4218"/>
    <x v="0"/>
    <x v="0"/>
    <x v="0"/>
    <x v="4"/>
    <x v="6"/>
    <x v="5"/>
    <n v="54763"/>
    <n v="54763"/>
  </r>
  <r>
    <x v="5220"/>
    <x v="4219"/>
    <x v="0"/>
    <x v="0"/>
    <x v="0"/>
    <x v="4"/>
    <x v="6"/>
    <x v="5"/>
    <n v="73977"/>
    <n v="73977"/>
  </r>
  <r>
    <x v="5221"/>
    <x v="4220"/>
    <x v="0"/>
    <x v="0"/>
    <x v="0"/>
    <x v="4"/>
    <x v="6"/>
    <x v="5"/>
    <n v="88914"/>
    <n v="88914"/>
  </r>
  <r>
    <x v="5222"/>
    <x v="4221"/>
    <x v="0"/>
    <x v="0"/>
    <x v="0"/>
    <x v="4"/>
    <x v="6"/>
    <x v="5"/>
    <n v="44770"/>
    <n v="44770"/>
  </r>
  <r>
    <x v="5223"/>
    <x v="4222"/>
    <x v="0"/>
    <x v="1"/>
    <x v="1"/>
    <x v="4"/>
    <x v="6"/>
    <x v="5"/>
    <n v="7833"/>
    <n v="7833"/>
  </r>
  <r>
    <x v="1813"/>
    <x v="4223"/>
    <x v="0"/>
    <x v="0"/>
    <x v="0"/>
    <x v="4"/>
    <x v="6"/>
    <x v="5"/>
    <n v="22967"/>
    <n v="22967"/>
  </r>
  <r>
    <x v="5224"/>
    <x v="4224"/>
    <x v="0"/>
    <x v="0"/>
    <x v="0"/>
    <x v="4"/>
    <x v="6"/>
    <x v="5"/>
    <n v="84865"/>
    <n v="84865"/>
  </r>
  <r>
    <x v="5225"/>
    <x v="4225"/>
    <x v="0"/>
    <x v="0"/>
    <x v="0"/>
    <x v="4"/>
    <x v="6"/>
    <x v="5"/>
    <n v="26467"/>
    <n v="26467"/>
  </r>
  <r>
    <x v="5226"/>
    <x v="3927"/>
    <x v="1"/>
    <x v="0"/>
    <x v="0"/>
    <x v="4"/>
    <x v="6"/>
    <x v="5"/>
    <n v="37388"/>
    <n v="37388"/>
  </r>
  <r>
    <x v="5227"/>
    <x v="4226"/>
    <x v="0"/>
    <x v="0"/>
    <x v="0"/>
    <x v="4"/>
    <x v="6"/>
    <x v="5"/>
    <n v="49049"/>
    <n v="49049"/>
  </r>
  <r>
    <x v="5228"/>
    <x v="4227"/>
    <x v="0"/>
    <x v="1"/>
    <x v="1"/>
    <x v="4"/>
    <x v="6"/>
    <x v="5"/>
    <n v="4353"/>
    <n v="4353"/>
  </r>
  <r>
    <x v="5229"/>
    <x v="4228"/>
    <x v="0"/>
    <x v="1"/>
    <x v="1"/>
    <x v="4"/>
    <x v="6"/>
    <x v="5"/>
    <n v="54497"/>
    <n v="54497"/>
  </r>
  <r>
    <x v="5230"/>
    <x v="4229"/>
    <x v="0"/>
    <x v="1"/>
    <x v="1"/>
    <x v="4"/>
    <x v="6"/>
    <x v="5"/>
    <n v="41577"/>
    <n v="41577"/>
  </r>
  <r>
    <x v="5231"/>
    <x v="4230"/>
    <x v="0"/>
    <x v="0"/>
    <x v="0"/>
    <x v="4"/>
    <x v="6"/>
    <x v="5"/>
    <n v="1960"/>
    <n v="1960"/>
  </r>
  <r>
    <x v="5232"/>
    <x v="4231"/>
    <x v="1"/>
    <x v="3"/>
    <x v="2"/>
    <x v="4"/>
    <x v="6"/>
    <x v="5"/>
    <n v="8600"/>
    <n v="8600"/>
  </r>
  <r>
    <x v="5233"/>
    <x v="4232"/>
    <x v="0"/>
    <x v="0"/>
    <x v="0"/>
    <x v="4"/>
    <x v="6"/>
    <x v="5"/>
    <n v="63909"/>
    <n v="63909"/>
  </r>
  <r>
    <x v="5234"/>
    <x v="4233"/>
    <x v="1"/>
    <x v="0"/>
    <x v="0"/>
    <x v="4"/>
    <x v="6"/>
    <x v="5"/>
    <n v="35325"/>
    <n v="35325"/>
  </r>
  <r>
    <x v="5235"/>
    <x v="1542"/>
    <x v="0"/>
    <x v="0"/>
    <x v="0"/>
    <x v="1"/>
    <x v="13"/>
    <x v="12"/>
    <n v="80405"/>
    <n v="80405"/>
  </r>
  <r>
    <x v="5236"/>
    <x v="3421"/>
    <x v="0"/>
    <x v="1"/>
    <x v="1"/>
    <x v="1"/>
    <x v="13"/>
    <x v="12"/>
    <n v="58930"/>
    <n v="58930"/>
  </r>
  <r>
    <x v="5237"/>
    <x v="3058"/>
    <x v="0"/>
    <x v="0"/>
    <x v="0"/>
    <x v="2"/>
    <x v="13"/>
    <x v="12"/>
    <n v="12719"/>
    <n v="12719"/>
  </r>
  <r>
    <x v="5238"/>
    <x v="4234"/>
    <x v="0"/>
    <x v="1"/>
    <x v="1"/>
    <x v="0"/>
    <x v="4"/>
    <x v="3"/>
    <n v="21390"/>
    <n v="21390"/>
  </r>
  <r>
    <x v="5239"/>
    <x v="545"/>
    <x v="1"/>
    <x v="0"/>
    <x v="0"/>
    <x v="0"/>
    <x v="4"/>
    <x v="3"/>
    <n v="87176"/>
    <n v="87176"/>
  </r>
  <r>
    <x v="5240"/>
    <x v="2237"/>
    <x v="0"/>
    <x v="0"/>
    <x v="0"/>
    <x v="0"/>
    <x v="1"/>
    <x v="1"/>
    <n v="48826"/>
    <n v="48826"/>
  </r>
  <r>
    <x v="5241"/>
    <x v="1261"/>
    <x v="1"/>
    <x v="0"/>
    <x v="0"/>
    <x v="0"/>
    <x v="1"/>
    <x v="1"/>
    <n v="34705"/>
    <n v="34705"/>
  </r>
  <r>
    <x v="5242"/>
    <x v="2064"/>
    <x v="0"/>
    <x v="1"/>
    <x v="1"/>
    <x v="0"/>
    <x v="1"/>
    <x v="1"/>
    <n v="80996"/>
    <n v="80996"/>
  </r>
  <r>
    <x v="5243"/>
    <x v="4235"/>
    <x v="0"/>
    <x v="0"/>
    <x v="0"/>
    <x v="0"/>
    <x v="1"/>
    <x v="1"/>
    <n v="12740"/>
    <n v="12740"/>
  </r>
  <r>
    <x v="5244"/>
    <x v="1995"/>
    <x v="0"/>
    <x v="0"/>
    <x v="0"/>
    <x v="0"/>
    <x v="0"/>
    <x v="0"/>
    <n v="93566"/>
    <n v="93566"/>
  </r>
  <r>
    <x v="5245"/>
    <x v="1995"/>
    <x v="0"/>
    <x v="1"/>
    <x v="1"/>
    <x v="0"/>
    <x v="0"/>
    <x v="0"/>
    <n v="89661"/>
    <n v="89661"/>
  </r>
  <r>
    <x v="5246"/>
    <x v="1994"/>
    <x v="1"/>
    <x v="3"/>
    <x v="2"/>
    <x v="0"/>
    <x v="0"/>
    <x v="0"/>
    <n v="43159"/>
    <n v="43159"/>
  </r>
  <r>
    <x v="5247"/>
    <x v="4236"/>
    <x v="0"/>
    <x v="0"/>
    <x v="0"/>
    <x v="0"/>
    <x v="4"/>
    <x v="3"/>
    <n v="81537"/>
    <n v="81537"/>
  </r>
  <r>
    <x v="5248"/>
    <x v="4237"/>
    <x v="0"/>
    <x v="0"/>
    <x v="0"/>
    <x v="0"/>
    <x v="4"/>
    <x v="3"/>
    <n v="46653"/>
    <n v="46653"/>
  </r>
  <r>
    <x v="5249"/>
    <x v="2387"/>
    <x v="0"/>
    <x v="1"/>
    <x v="1"/>
    <x v="0"/>
    <x v="13"/>
    <x v="12"/>
    <n v="19029"/>
    <n v="19029"/>
  </r>
  <r>
    <x v="5250"/>
    <x v="1284"/>
    <x v="0"/>
    <x v="0"/>
    <x v="0"/>
    <x v="5"/>
    <x v="1"/>
    <x v="1"/>
    <n v="38409"/>
    <n v="38409"/>
  </r>
  <r>
    <x v="5251"/>
    <x v="4238"/>
    <x v="0"/>
    <x v="0"/>
    <x v="0"/>
    <x v="1"/>
    <x v="9"/>
    <x v="8"/>
    <n v="22160"/>
    <n v="22160"/>
  </r>
  <r>
    <x v="5252"/>
    <x v="4239"/>
    <x v="0"/>
    <x v="0"/>
    <x v="0"/>
    <x v="1"/>
    <x v="9"/>
    <x v="8"/>
    <n v="52281"/>
    <n v="52281"/>
  </r>
  <r>
    <x v="5253"/>
    <x v="4240"/>
    <x v="0"/>
    <x v="0"/>
    <x v="0"/>
    <x v="1"/>
    <x v="9"/>
    <x v="8"/>
    <n v="62975"/>
    <n v="62975"/>
  </r>
  <r>
    <x v="5254"/>
    <x v="4240"/>
    <x v="0"/>
    <x v="0"/>
    <x v="0"/>
    <x v="1"/>
    <x v="9"/>
    <x v="8"/>
    <n v="16717"/>
    <n v="16717"/>
  </r>
  <r>
    <x v="5255"/>
    <x v="4241"/>
    <x v="0"/>
    <x v="0"/>
    <x v="0"/>
    <x v="1"/>
    <x v="9"/>
    <x v="8"/>
    <n v="12202"/>
    <n v="12202"/>
  </r>
  <r>
    <x v="5256"/>
    <x v="4242"/>
    <x v="1"/>
    <x v="0"/>
    <x v="0"/>
    <x v="1"/>
    <x v="9"/>
    <x v="8"/>
    <n v="44621"/>
    <n v="44621"/>
  </r>
  <r>
    <x v="5257"/>
    <x v="4243"/>
    <x v="0"/>
    <x v="0"/>
    <x v="0"/>
    <x v="1"/>
    <x v="13"/>
    <x v="12"/>
    <n v="79306"/>
    <n v="79306"/>
  </r>
  <r>
    <x v="5258"/>
    <x v="4244"/>
    <x v="0"/>
    <x v="1"/>
    <x v="1"/>
    <x v="1"/>
    <x v="9"/>
    <x v="8"/>
    <n v="32006"/>
    <n v="32006"/>
  </r>
  <r>
    <x v="5259"/>
    <x v="4245"/>
    <x v="0"/>
    <x v="1"/>
    <x v="1"/>
    <x v="1"/>
    <x v="9"/>
    <x v="8"/>
    <n v="20431"/>
    <n v="20431"/>
  </r>
  <r>
    <x v="5260"/>
    <x v="1251"/>
    <x v="0"/>
    <x v="0"/>
    <x v="0"/>
    <x v="1"/>
    <x v="13"/>
    <x v="12"/>
    <n v="81254"/>
    <n v="81254"/>
  </r>
  <r>
    <x v="5261"/>
    <x v="4246"/>
    <x v="0"/>
    <x v="0"/>
    <x v="0"/>
    <x v="1"/>
    <x v="13"/>
    <x v="12"/>
    <n v="44936"/>
    <n v="44936"/>
  </r>
  <r>
    <x v="5262"/>
    <x v="4247"/>
    <x v="0"/>
    <x v="0"/>
    <x v="0"/>
    <x v="1"/>
    <x v="13"/>
    <x v="12"/>
    <n v="18839"/>
    <n v="18839"/>
  </r>
  <r>
    <x v="5263"/>
    <x v="3074"/>
    <x v="0"/>
    <x v="1"/>
    <x v="1"/>
    <x v="1"/>
    <x v="13"/>
    <x v="12"/>
    <n v="57519"/>
    <n v="57519"/>
  </r>
  <r>
    <x v="5264"/>
    <x v="2719"/>
    <x v="0"/>
    <x v="1"/>
    <x v="1"/>
    <x v="1"/>
    <x v="9"/>
    <x v="8"/>
    <n v="76958"/>
    <n v="76958"/>
  </r>
  <r>
    <x v="5265"/>
    <x v="2965"/>
    <x v="0"/>
    <x v="1"/>
    <x v="1"/>
    <x v="1"/>
    <x v="9"/>
    <x v="8"/>
    <n v="49745"/>
    <n v="49745"/>
  </r>
  <r>
    <x v="5266"/>
    <x v="4248"/>
    <x v="0"/>
    <x v="1"/>
    <x v="1"/>
    <x v="1"/>
    <x v="1"/>
    <x v="1"/>
    <n v="72027"/>
    <n v="72027"/>
  </r>
  <r>
    <x v="5267"/>
    <x v="4249"/>
    <x v="0"/>
    <x v="1"/>
    <x v="1"/>
    <x v="1"/>
    <x v="1"/>
    <x v="1"/>
    <n v="57295"/>
    <n v="57295"/>
  </r>
  <r>
    <x v="5268"/>
    <x v="4250"/>
    <x v="0"/>
    <x v="1"/>
    <x v="1"/>
    <x v="1"/>
    <x v="4"/>
    <x v="3"/>
    <n v="1763"/>
    <n v="1763"/>
  </r>
  <r>
    <x v="5269"/>
    <x v="4251"/>
    <x v="0"/>
    <x v="0"/>
    <x v="0"/>
    <x v="1"/>
    <x v="4"/>
    <x v="3"/>
    <n v="59726"/>
    <n v="59726"/>
  </r>
  <r>
    <x v="5270"/>
    <x v="4252"/>
    <x v="0"/>
    <x v="1"/>
    <x v="1"/>
    <x v="0"/>
    <x v="1"/>
    <x v="1"/>
    <n v="73833"/>
    <n v="73833"/>
  </r>
  <r>
    <x v="5271"/>
    <x v="1802"/>
    <x v="0"/>
    <x v="1"/>
    <x v="1"/>
    <x v="0"/>
    <x v="1"/>
    <x v="1"/>
    <n v="13487"/>
    <n v="13487"/>
  </r>
  <r>
    <x v="5272"/>
    <x v="4253"/>
    <x v="0"/>
    <x v="0"/>
    <x v="0"/>
    <x v="0"/>
    <x v="1"/>
    <x v="1"/>
    <n v="55563"/>
    <n v="55563"/>
  </r>
  <r>
    <x v="5273"/>
    <x v="4254"/>
    <x v="0"/>
    <x v="0"/>
    <x v="0"/>
    <x v="0"/>
    <x v="1"/>
    <x v="1"/>
    <n v="58637"/>
    <n v="58637"/>
  </r>
  <r>
    <x v="5274"/>
    <x v="4255"/>
    <x v="0"/>
    <x v="1"/>
    <x v="1"/>
    <x v="0"/>
    <x v="1"/>
    <x v="1"/>
    <n v="30975"/>
    <n v="30975"/>
  </r>
  <r>
    <x v="5275"/>
    <x v="2810"/>
    <x v="1"/>
    <x v="0"/>
    <x v="0"/>
    <x v="0"/>
    <x v="1"/>
    <x v="1"/>
    <n v="31717"/>
    <n v="31717"/>
  </r>
  <r>
    <x v="5276"/>
    <x v="4256"/>
    <x v="0"/>
    <x v="0"/>
    <x v="0"/>
    <x v="0"/>
    <x v="1"/>
    <x v="1"/>
    <n v="58254"/>
    <n v="58254"/>
  </r>
  <r>
    <x v="5277"/>
    <x v="4257"/>
    <x v="0"/>
    <x v="0"/>
    <x v="0"/>
    <x v="1"/>
    <x v="1"/>
    <x v="1"/>
    <n v="76694"/>
    <n v="76694"/>
  </r>
  <r>
    <x v="5278"/>
    <x v="2570"/>
    <x v="0"/>
    <x v="1"/>
    <x v="1"/>
    <x v="1"/>
    <x v="1"/>
    <x v="1"/>
    <n v="4063"/>
    <n v="4063"/>
  </r>
  <r>
    <x v="5279"/>
    <x v="4258"/>
    <x v="0"/>
    <x v="1"/>
    <x v="1"/>
    <x v="1"/>
    <x v="13"/>
    <x v="12"/>
    <n v="79072"/>
    <n v="79072"/>
  </r>
  <r>
    <x v="5280"/>
    <x v="4259"/>
    <x v="0"/>
    <x v="3"/>
    <x v="2"/>
    <x v="1"/>
    <x v="13"/>
    <x v="12"/>
    <n v="87749"/>
    <n v="87749"/>
  </r>
  <r>
    <x v="5281"/>
    <x v="4260"/>
    <x v="0"/>
    <x v="3"/>
    <x v="2"/>
    <x v="1"/>
    <x v="13"/>
    <x v="12"/>
    <n v="14183"/>
    <n v="14183"/>
  </r>
  <r>
    <x v="5282"/>
    <x v="4261"/>
    <x v="0"/>
    <x v="0"/>
    <x v="0"/>
    <x v="1"/>
    <x v="1"/>
    <x v="1"/>
    <n v="70361"/>
    <n v="70361"/>
  </r>
  <r>
    <x v="5283"/>
    <x v="4262"/>
    <x v="0"/>
    <x v="1"/>
    <x v="1"/>
    <x v="1"/>
    <x v="1"/>
    <x v="1"/>
    <n v="1461"/>
    <n v="1461"/>
  </r>
  <r>
    <x v="5284"/>
    <x v="3134"/>
    <x v="1"/>
    <x v="3"/>
    <x v="2"/>
    <x v="1"/>
    <x v="1"/>
    <x v="1"/>
    <n v="35093"/>
    <n v="35093"/>
  </r>
  <r>
    <x v="5285"/>
    <x v="4263"/>
    <x v="0"/>
    <x v="1"/>
    <x v="1"/>
    <x v="1"/>
    <x v="1"/>
    <x v="1"/>
    <n v="29355"/>
    <n v="29355"/>
  </r>
  <r>
    <x v="5286"/>
    <x v="4257"/>
    <x v="0"/>
    <x v="0"/>
    <x v="0"/>
    <x v="1"/>
    <x v="4"/>
    <x v="3"/>
    <n v="7026"/>
    <n v="7026"/>
  </r>
  <r>
    <x v="5287"/>
    <x v="4264"/>
    <x v="0"/>
    <x v="0"/>
    <x v="0"/>
    <x v="1"/>
    <x v="4"/>
    <x v="3"/>
    <n v="24608"/>
    <n v="24608"/>
  </r>
  <r>
    <x v="5288"/>
    <x v="4265"/>
    <x v="0"/>
    <x v="0"/>
    <x v="0"/>
    <x v="1"/>
    <x v="1"/>
    <x v="1"/>
    <n v="98491"/>
    <n v="98491"/>
  </r>
  <r>
    <x v="5289"/>
    <x v="4266"/>
    <x v="0"/>
    <x v="0"/>
    <x v="0"/>
    <x v="4"/>
    <x v="13"/>
    <x v="12"/>
    <n v="24788"/>
    <n v="24788"/>
  </r>
  <r>
    <x v="5290"/>
    <x v="4267"/>
    <x v="0"/>
    <x v="0"/>
    <x v="0"/>
    <x v="4"/>
    <x v="13"/>
    <x v="12"/>
    <n v="6518"/>
    <n v="6518"/>
  </r>
  <r>
    <x v="5291"/>
    <x v="4268"/>
    <x v="0"/>
    <x v="0"/>
    <x v="0"/>
    <x v="4"/>
    <x v="4"/>
    <x v="3"/>
    <n v="21399"/>
    <n v="21399"/>
  </r>
  <r>
    <x v="5292"/>
    <x v="3058"/>
    <x v="0"/>
    <x v="3"/>
    <x v="2"/>
    <x v="0"/>
    <x v="1"/>
    <x v="1"/>
    <n v="33459"/>
    <n v="33459"/>
  </r>
  <r>
    <x v="5293"/>
    <x v="1336"/>
    <x v="0"/>
    <x v="0"/>
    <x v="0"/>
    <x v="0"/>
    <x v="1"/>
    <x v="1"/>
    <n v="19238"/>
    <n v="19238"/>
  </r>
  <r>
    <x v="5294"/>
    <x v="1336"/>
    <x v="0"/>
    <x v="3"/>
    <x v="2"/>
    <x v="0"/>
    <x v="1"/>
    <x v="1"/>
    <n v="66297"/>
    <n v="66297"/>
  </r>
  <r>
    <x v="5295"/>
    <x v="4269"/>
    <x v="0"/>
    <x v="0"/>
    <x v="0"/>
    <x v="0"/>
    <x v="1"/>
    <x v="1"/>
    <n v="19790"/>
    <n v="19790"/>
  </r>
  <r>
    <x v="5296"/>
    <x v="4270"/>
    <x v="0"/>
    <x v="0"/>
    <x v="0"/>
    <x v="1"/>
    <x v="7"/>
    <x v="6"/>
    <n v="62406"/>
    <n v="62406"/>
  </r>
  <r>
    <x v="5297"/>
    <x v="1282"/>
    <x v="0"/>
    <x v="1"/>
    <x v="1"/>
    <x v="7"/>
    <x v="7"/>
    <x v="6"/>
    <n v="6957"/>
    <n v="6957"/>
  </r>
  <r>
    <x v="5298"/>
    <x v="4271"/>
    <x v="1"/>
    <x v="1"/>
    <x v="1"/>
    <x v="7"/>
    <x v="7"/>
    <x v="6"/>
    <n v="54428"/>
    <n v="54428"/>
  </r>
  <r>
    <x v="5299"/>
    <x v="1472"/>
    <x v="1"/>
    <x v="1"/>
    <x v="1"/>
    <x v="4"/>
    <x v="7"/>
    <x v="6"/>
    <n v="39937"/>
    <n v="39937"/>
  </r>
  <r>
    <x v="5300"/>
    <x v="2881"/>
    <x v="0"/>
    <x v="0"/>
    <x v="0"/>
    <x v="0"/>
    <x v="0"/>
    <x v="0"/>
    <n v="9524"/>
    <n v="9524"/>
  </r>
  <r>
    <x v="5301"/>
    <x v="4272"/>
    <x v="0"/>
    <x v="0"/>
    <x v="0"/>
    <x v="0"/>
    <x v="0"/>
    <x v="0"/>
    <n v="55240"/>
    <n v="55240"/>
  </r>
  <r>
    <x v="5302"/>
    <x v="4272"/>
    <x v="0"/>
    <x v="0"/>
    <x v="0"/>
    <x v="0"/>
    <x v="0"/>
    <x v="0"/>
    <n v="58886"/>
    <n v="58886"/>
  </r>
  <r>
    <x v="5303"/>
    <x v="3613"/>
    <x v="0"/>
    <x v="0"/>
    <x v="0"/>
    <x v="1"/>
    <x v="1"/>
    <x v="1"/>
    <n v="73104"/>
    <n v="73104"/>
  </r>
  <r>
    <x v="5304"/>
    <x v="4273"/>
    <x v="0"/>
    <x v="1"/>
    <x v="1"/>
    <x v="1"/>
    <x v="1"/>
    <x v="1"/>
    <n v="64110"/>
    <n v="64110"/>
  </r>
  <r>
    <x v="5305"/>
    <x v="4274"/>
    <x v="0"/>
    <x v="0"/>
    <x v="0"/>
    <x v="1"/>
    <x v="8"/>
    <x v="7"/>
    <n v="81465"/>
    <n v="81465"/>
  </r>
  <r>
    <x v="5306"/>
    <x v="4275"/>
    <x v="0"/>
    <x v="0"/>
    <x v="0"/>
    <x v="1"/>
    <x v="8"/>
    <x v="7"/>
    <n v="18468"/>
    <n v="18468"/>
  </r>
  <r>
    <x v="5307"/>
    <x v="4276"/>
    <x v="0"/>
    <x v="0"/>
    <x v="0"/>
    <x v="1"/>
    <x v="8"/>
    <x v="7"/>
    <n v="98164"/>
    <n v="98164"/>
  </r>
  <r>
    <x v="5308"/>
    <x v="4277"/>
    <x v="0"/>
    <x v="1"/>
    <x v="1"/>
    <x v="1"/>
    <x v="8"/>
    <x v="7"/>
    <n v="13296"/>
    <n v="13296"/>
  </r>
  <r>
    <x v="5309"/>
    <x v="4278"/>
    <x v="0"/>
    <x v="1"/>
    <x v="1"/>
    <x v="1"/>
    <x v="8"/>
    <x v="7"/>
    <n v="17931"/>
    <n v="17931"/>
  </r>
  <r>
    <x v="5310"/>
    <x v="2362"/>
    <x v="0"/>
    <x v="3"/>
    <x v="2"/>
    <x v="1"/>
    <x v="7"/>
    <x v="6"/>
    <n v="50670"/>
    <n v="50670"/>
  </r>
  <r>
    <x v="5311"/>
    <x v="1251"/>
    <x v="0"/>
    <x v="0"/>
    <x v="0"/>
    <x v="0"/>
    <x v="1"/>
    <x v="1"/>
    <n v="5309"/>
    <n v="5309"/>
  </r>
  <r>
    <x v="5312"/>
    <x v="1251"/>
    <x v="0"/>
    <x v="1"/>
    <x v="1"/>
    <x v="0"/>
    <x v="1"/>
    <x v="1"/>
    <n v="60492"/>
    <n v="60492"/>
  </r>
  <r>
    <x v="5313"/>
    <x v="4279"/>
    <x v="0"/>
    <x v="0"/>
    <x v="0"/>
    <x v="0"/>
    <x v="1"/>
    <x v="1"/>
    <n v="31528"/>
    <n v="31528"/>
  </r>
  <r>
    <x v="5314"/>
    <x v="4280"/>
    <x v="0"/>
    <x v="0"/>
    <x v="0"/>
    <x v="0"/>
    <x v="1"/>
    <x v="1"/>
    <n v="50854"/>
    <n v="50854"/>
  </r>
  <r>
    <x v="5315"/>
    <x v="3953"/>
    <x v="0"/>
    <x v="1"/>
    <x v="1"/>
    <x v="0"/>
    <x v="1"/>
    <x v="1"/>
    <n v="32201"/>
    <n v="32201"/>
  </r>
  <r>
    <x v="5316"/>
    <x v="2158"/>
    <x v="0"/>
    <x v="0"/>
    <x v="0"/>
    <x v="0"/>
    <x v="1"/>
    <x v="1"/>
    <n v="99637"/>
    <n v="99637"/>
  </r>
  <r>
    <x v="5317"/>
    <x v="2158"/>
    <x v="0"/>
    <x v="1"/>
    <x v="1"/>
    <x v="0"/>
    <x v="1"/>
    <x v="1"/>
    <n v="24704"/>
    <n v="24704"/>
  </r>
  <r>
    <x v="5318"/>
    <x v="3127"/>
    <x v="0"/>
    <x v="1"/>
    <x v="1"/>
    <x v="0"/>
    <x v="1"/>
    <x v="1"/>
    <n v="77572"/>
    <n v="77572"/>
  </r>
  <r>
    <x v="5319"/>
    <x v="4281"/>
    <x v="0"/>
    <x v="1"/>
    <x v="1"/>
    <x v="6"/>
    <x v="13"/>
    <x v="12"/>
    <n v="27162"/>
    <n v="27162"/>
  </r>
  <r>
    <x v="5320"/>
    <x v="2361"/>
    <x v="0"/>
    <x v="0"/>
    <x v="0"/>
    <x v="0"/>
    <x v="13"/>
    <x v="12"/>
    <n v="57531"/>
    <n v="57531"/>
  </r>
  <r>
    <x v="5321"/>
    <x v="4282"/>
    <x v="0"/>
    <x v="0"/>
    <x v="0"/>
    <x v="0"/>
    <x v="13"/>
    <x v="12"/>
    <n v="81977"/>
    <n v="81977"/>
  </r>
  <r>
    <x v="5322"/>
    <x v="4283"/>
    <x v="0"/>
    <x v="0"/>
    <x v="0"/>
    <x v="4"/>
    <x v="1"/>
    <x v="1"/>
    <n v="40686"/>
    <n v="40686"/>
  </r>
  <r>
    <x v="5323"/>
    <x v="4284"/>
    <x v="0"/>
    <x v="0"/>
    <x v="0"/>
    <x v="0"/>
    <x v="13"/>
    <x v="12"/>
    <n v="63744"/>
    <n v="63744"/>
  </r>
  <r>
    <x v="5324"/>
    <x v="1561"/>
    <x v="0"/>
    <x v="0"/>
    <x v="0"/>
    <x v="1"/>
    <x v="1"/>
    <x v="1"/>
    <n v="64333"/>
    <n v="64333"/>
  </r>
  <r>
    <x v="5325"/>
    <x v="1562"/>
    <x v="0"/>
    <x v="0"/>
    <x v="0"/>
    <x v="1"/>
    <x v="1"/>
    <x v="1"/>
    <n v="8196"/>
    <n v="8196"/>
  </r>
  <r>
    <x v="5326"/>
    <x v="4285"/>
    <x v="0"/>
    <x v="0"/>
    <x v="0"/>
    <x v="1"/>
    <x v="1"/>
    <x v="1"/>
    <n v="10302"/>
    <n v="10302"/>
  </r>
  <r>
    <x v="5327"/>
    <x v="4286"/>
    <x v="0"/>
    <x v="1"/>
    <x v="1"/>
    <x v="1"/>
    <x v="1"/>
    <x v="1"/>
    <n v="16771"/>
    <n v="16771"/>
  </r>
  <r>
    <x v="5328"/>
    <x v="1154"/>
    <x v="0"/>
    <x v="0"/>
    <x v="0"/>
    <x v="0"/>
    <x v="1"/>
    <x v="1"/>
    <n v="35173"/>
    <n v="35173"/>
  </r>
  <r>
    <x v="5329"/>
    <x v="1905"/>
    <x v="0"/>
    <x v="1"/>
    <x v="1"/>
    <x v="0"/>
    <x v="1"/>
    <x v="1"/>
    <n v="21407"/>
    <n v="21407"/>
  </r>
  <r>
    <x v="5330"/>
    <x v="1958"/>
    <x v="0"/>
    <x v="0"/>
    <x v="0"/>
    <x v="0"/>
    <x v="1"/>
    <x v="1"/>
    <n v="17002"/>
    <n v="17002"/>
  </r>
  <r>
    <x v="5331"/>
    <x v="3747"/>
    <x v="0"/>
    <x v="0"/>
    <x v="0"/>
    <x v="5"/>
    <x v="13"/>
    <x v="12"/>
    <n v="37537"/>
    <n v="37537"/>
  </r>
  <r>
    <x v="5332"/>
    <x v="3313"/>
    <x v="0"/>
    <x v="0"/>
    <x v="0"/>
    <x v="1"/>
    <x v="1"/>
    <x v="1"/>
    <n v="64183"/>
    <n v="64183"/>
  </r>
  <r>
    <x v="5333"/>
    <x v="1331"/>
    <x v="0"/>
    <x v="1"/>
    <x v="1"/>
    <x v="0"/>
    <x v="13"/>
    <x v="12"/>
    <n v="98558"/>
    <n v="98558"/>
  </r>
  <r>
    <x v="5334"/>
    <x v="4287"/>
    <x v="0"/>
    <x v="0"/>
    <x v="0"/>
    <x v="0"/>
    <x v="13"/>
    <x v="12"/>
    <n v="95300"/>
    <n v="95300"/>
  </r>
  <r>
    <x v="5335"/>
    <x v="4288"/>
    <x v="0"/>
    <x v="0"/>
    <x v="0"/>
    <x v="0"/>
    <x v="13"/>
    <x v="12"/>
    <n v="11288"/>
    <n v="11288"/>
  </r>
  <r>
    <x v="5336"/>
    <x v="4289"/>
    <x v="1"/>
    <x v="0"/>
    <x v="0"/>
    <x v="0"/>
    <x v="13"/>
    <x v="12"/>
    <n v="55842"/>
    <n v="55842"/>
  </r>
  <r>
    <x v="5337"/>
    <x v="4290"/>
    <x v="0"/>
    <x v="0"/>
    <x v="0"/>
    <x v="0"/>
    <x v="13"/>
    <x v="12"/>
    <n v="98640"/>
    <n v="98640"/>
  </r>
  <r>
    <x v="5338"/>
    <x v="4291"/>
    <x v="0"/>
    <x v="1"/>
    <x v="1"/>
    <x v="0"/>
    <x v="13"/>
    <x v="12"/>
    <n v="2518"/>
    <n v="2518"/>
  </r>
  <r>
    <x v="5339"/>
    <x v="4292"/>
    <x v="1"/>
    <x v="0"/>
    <x v="0"/>
    <x v="0"/>
    <x v="13"/>
    <x v="12"/>
    <n v="34777"/>
    <n v="34777"/>
  </r>
  <r>
    <x v="5340"/>
    <x v="4293"/>
    <x v="1"/>
    <x v="0"/>
    <x v="0"/>
    <x v="0"/>
    <x v="13"/>
    <x v="12"/>
    <n v="65768"/>
    <n v="65768"/>
  </r>
  <r>
    <x v="5341"/>
    <x v="4294"/>
    <x v="0"/>
    <x v="1"/>
    <x v="1"/>
    <x v="0"/>
    <x v="13"/>
    <x v="12"/>
    <n v="48439"/>
    <n v="48439"/>
  </r>
  <r>
    <x v="5342"/>
    <x v="4295"/>
    <x v="0"/>
    <x v="0"/>
    <x v="0"/>
    <x v="1"/>
    <x v="13"/>
    <x v="12"/>
    <n v="82051"/>
    <n v="82051"/>
  </r>
  <r>
    <x v="5343"/>
    <x v="4296"/>
    <x v="0"/>
    <x v="1"/>
    <x v="1"/>
    <x v="1"/>
    <x v="13"/>
    <x v="12"/>
    <n v="42610"/>
    <n v="42610"/>
  </r>
  <r>
    <x v="5344"/>
    <x v="2288"/>
    <x v="0"/>
    <x v="0"/>
    <x v="0"/>
    <x v="1"/>
    <x v="13"/>
    <x v="12"/>
    <n v="35716"/>
    <n v="35716"/>
  </r>
  <r>
    <x v="5345"/>
    <x v="4297"/>
    <x v="0"/>
    <x v="0"/>
    <x v="0"/>
    <x v="1"/>
    <x v="1"/>
    <x v="1"/>
    <n v="30769"/>
    <n v="30769"/>
  </r>
  <r>
    <x v="5346"/>
    <x v="4298"/>
    <x v="0"/>
    <x v="1"/>
    <x v="1"/>
    <x v="2"/>
    <x v="1"/>
    <x v="1"/>
    <n v="30442"/>
    <n v="30442"/>
  </r>
  <r>
    <x v="5347"/>
    <x v="4299"/>
    <x v="1"/>
    <x v="1"/>
    <x v="1"/>
    <x v="2"/>
    <x v="1"/>
    <x v="1"/>
    <n v="16509"/>
    <n v="16509"/>
  </r>
  <r>
    <x v="5348"/>
    <x v="4300"/>
    <x v="0"/>
    <x v="0"/>
    <x v="0"/>
    <x v="2"/>
    <x v="1"/>
    <x v="1"/>
    <n v="41137"/>
    <n v="41137"/>
  </r>
  <r>
    <x v="5349"/>
    <x v="4301"/>
    <x v="0"/>
    <x v="1"/>
    <x v="1"/>
    <x v="2"/>
    <x v="1"/>
    <x v="1"/>
    <n v="70354"/>
    <n v="70354"/>
  </r>
  <r>
    <x v="5350"/>
    <x v="4302"/>
    <x v="1"/>
    <x v="0"/>
    <x v="0"/>
    <x v="2"/>
    <x v="1"/>
    <x v="1"/>
    <n v="7713"/>
    <n v="7713"/>
  </r>
  <r>
    <x v="5351"/>
    <x v="3537"/>
    <x v="0"/>
    <x v="1"/>
    <x v="1"/>
    <x v="2"/>
    <x v="1"/>
    <x v="1"/>
    <n v="58976"/>
    <n v="58976"/>
  </r>
  <r>
    <x v="5352"/>
    <x v="4303"/>
    <x v="0"/>
    <x v="1"/>
    <x v="1"/>
    <x v="2"/>
    <x v="1"/>
    <x v="1"/>
    <n v="18000"/>
    <n v="18000"/>
  </r>
  <r>
    <x v="5353"/>
    <x v="1303"/>
    <x v="0"/>
    <x v="0"/>
    <x v="0"/>
    <x v="2"/>
    <x v="1"/>
    <x v="1"/>
    <n v="14946"/>
    <n v="14946"/>
  </r>
  <r>
    <x v="5354"/>
    <x v="2243"/>
    <x v="0"/>
    <x v="1"/>
    <x v="1"/>
    <x v="2"/>
    <x v="1"/>
    <x v="1"/>
    <n v="21461"/>
    <n v="21461"/>
  </r>
  <r>
    <x v="5355"/>
    <x v="4304"/>
    <x v="0"/>
    <x v="1"/>
    <x v="1"/>
    <x v="2"/>
    <x v="1"/>
    <x v="1"/>
    <n v="95338"/>
    <n v="95338"/>
  </r>
  <r>
    <x v="5356"/>
    <x v="4305"/>
    <x v="0"/>
    <x v="1"/>
    <x v="1"/>
    <x v="2"/>
    <x v="1"/>
    <x v="1"/>
    <n v="73505"/>
    <n v="73505"/>
  </r>
  <r>
    <x v="5357"/>
    <x v="4306"/>
    <x v="0"/>
    <x v="0"/>
    <x v="0"/>
    <x v="2"/>
    <x v="1"/>
    <x v="1"/>
    <n v="26995"/>
    <n v="26995"/>
  </r>
  <r>
    <x v="5358"/>
    <x v="2288"/>
    <x v="0"/>
    <x v="0"/>
    <x v="0"/>
    <x v="1"/>
    <x v="7"/>
    <x v="6"/>
    <n v="4969"/>
    <n v="4969"/>
  </r>
  <r>
    <x v="5359"/>
    <x v="2288"/>
    <x v="0"/>
    <x v="0"/>
    <x v="0"/>
    <x v="1"/>
    <x v="7"/>
    <x v="6"/>
    <n v="35088"/>
    <n v="35088"/>
  </r>
  <r>
    <x v="5360"/>
    <x v="4307"/>
    <x v="0"/>
    <x v="0"/>
    <x v="0"/>
    <x v="1"/>
    <x v="7"/>
    <x v="6"/>
    <n v="33946"/>
    <n v="33946"/>
  </r>
  <r>
    <x v="5361"/>
    <x v="4308"/>
    <x v="0"/>
    <x v="1"/>
    <x v="1"/>
    <x v="1"/>
    <x v="7"/>
    <x v="6"/>
    <n v="87990"/>
    <n v="87990"/>
  </r>
  <r>
    <x v="5362"/>
    <x v="4308"/>
    <x v="0"/>
    <x v="0"/>
    <x v="0"/>
    <x v="1"/>
    <x v="7"/>
    <x v="6"/>
    <n v="57840"/>
    <n v="57840"/>
  </r>
  <r>
    <x v="5363"/>
    <x v="4309"/>
    <x v="0"/>
    <x v="1"/>
    <x v="1"/>
    <x v="1"/>
    <x v="7"/>
    <x v="6"/>
    <n v="2840"/>
    <n v="2840"/>
  </r>
  <r>
    <x v="5364"/>
    <x v="4309"/>
    <x v="0"/>
    <x v="0"/>
    <x v="0"/>
    <x v="1"/>
    <x v="7"/>
    <x v="6"/>
    <n v="27602"/>
    <n v="27602"/>
  </r>
  <r>
    <x v="5365"/>
    <x v="1183"/>
    <x v="0"/>
    <x v="1"/>
    <x v="1"/>
    <x v="1"/>
    <x v="7"/>
    <x v="6"/>
    <n v="32323"/>
    <n v="32323"/>
  </r>
  <r>
    <x v="5366"/>
    <x v="1183"/>
    <x v="0"/>
    <x v="1"/>
    <x v="1"/>
    <x v="1"/>
    <x v="7"/>
    <x v="6"/>
    <n v="6929"/>
    <n v="6929"/>
  </r>
  <r>
    <x v="5367"/>
    <x v="3127"/>
    <x v="0"/>
    <x v="1"/>
    <x v="1"/>
    <x v="0"/>
    <x v="13"/>
    <x v="12"/>
    <n v="74485"/>
    <n v="74485"/>
  </r>
  <r>
    <x v="5368"/>
    <x v="3127"/>
    <x v="0"/>
    <x v="0"/>
    <x v="0"/>
    <x v="0"/>
    <x v="13"/>
    <x v="12"/>
    <n v="69095"/>
    <n v="69095"/>
  </r>
  <r>
    <x v="5369"/>
    <x v="4310"/>
    <x v="0"/>
    <x v="0"/>
    <x v="0"/>
    <x v="0"/>
    <x v="13"/>
    <x v="12"/>
    <n v="71495"/>
    <n v="71495"/>
  </r>
  <r>
    <x v="5370"/>
    <x v="4311"/>
    <x v="0"/>
    <x v="0"/>
    <x v="0"/>
    <x v="6"/>
    <x v="1"/>
    <x v="1"/>
    <n v="1346"/>
    <n v="1346"/>
  </r>
  <r>
    <x v="5371"/>
    <x v="4312"/>
    <x v="0"/>
    <x v="1"/>
    <x v="1"/>
    <x v="6"/>
    <x v="1"/>
    <x v="1"/>
    <n v="4036"/>
    <n v="4036"/>
  </r>
  <r>
    <x v="5372"/>
    <x v="4313"/>
    <x v="0"/>
    <x v="0"/>
    <x v="0"/>
    <x v="6"/>
    <x v="1"/>
    <x v="1"/>
    <n v="35473"/>
    <n v="35473"/>
  </r>
  <r>
    <x v="5373"/>
    <x v="4314"/>
    <x v="0"/>
    <x v="0"/>
    <x v="0"/>
    <x v="1"/>
    <x v="13"/>
    <x v="12"/>
    <n v="43912"/>
    <n v="43912"/>
  </r>
  <r>
    <x v="5374"/>
    <x v="4315"/>
    <x v="0"/>
    <x v="0"/>
    <x v="0"/>
    <x v="8"/>
    <x v="6"/>
    <x v="5"/>
    <n v="60480"/>
    <n v="60480"/>
  </r>
  <r>
    <x v="5375"/>
    <x v="4316"/>
    <x v="1"/>
    <x v="0"/>
    <x v="0"/>
    <x v="8"/>
    <x v="6"/>
    <x v="5"/>
    <n v="68565"/>
    <n v="68565"/>
  </r>
  <r>
    <x v="5376"/>
    <x v="1937"/>
    <x v="0"/>
    <x v="0"/>
    <x v="0"/>
    <x v="1"/>
    <x v="4"/>
    <x v="3"/>
    <n v="41854"/>
    <n v="41854"/>
  </r>
  <r>
    <x v="5377"/>
    <x v="4317"/>
    <x v="1"/>
    <x v="0"/>
    <x v="0"/>
    <x v="1"/>
    <x v="4"/>
    <x v="3"/>
    <n v="68034"/>
    <n v="68034"/>
  </r>
  <r>
    <x v="5378"/>
    <x v="4318"/>
    <x v="0"/>
    <x v="0"/>
    <x v="0"/>
    <x v="1"/>
    <x v="7"/>
    <x v="6"/>
    <n v="61686"/>
    <n v="61686"/>
  </r>
  <r>
    <x v="5379"/>
    <x v="4318"/>
    <x v="0"/>
    <x v="1"/>
    <x v="1"/>
    <x v="1"/>
    <x v="7"/>
    <x v="6"/>
    <n v="22123"/>
    <n v="22123"/>
  </r>
  <r>
    <x v="5380"/>
    <x v="4319"/>
    <x v="0"/>
    <x v="1"/>
    <x v="1"/>
    <x v="1"/>
    <x v="7"/>
    <x v="6"/>
    <n v="77001"/>
    <n v="77001"/>
  </r>
  <r>
    <x v="5381"/>
    <x v="4320"/>
    <x v="1"/>
    <x v="1"/>
    <x v="1"/>
    <x v="1"/>
    <x v="7"/>
    <x v="6"/>
    <n v="74681"/>
    <n v="74681"/>
  </r>
  <r>
    <x v="5382"/>
    <x v="4321"/>
    <x v="1"/>
    <x v="1"/>
    <x v="1"/>
    <x v="1"/>
    <x v="7"/>
    <x v="6"/>
    <n v="24735"/>
    <n v="24735"/>
  </r>
  <r>
    <x v="5383"/>
    <x v="910"/>
    <x v="0"/>
    <x v="0"/>
    <x v="0"/>
    <x v="1"/>
    <x v="7"/>
    <x v="6"/>
    <n v="77755"/>
    <n v="77755"/>
  </r>
  <r>
    <x v="5384"/>
    <x v="4322"/>
    <x v="0"/>
    <x v="0"/>
    <x v="0"/>
    <x v="1"/>
    <x v="7"/>
    <x v="6"/>
    <n v="65650"/>
    <n v="65650"/>
  </r>
  <r>
    <x v="5385"/>
    <x v="4323"/>
    <x v="1"/>
    <x v="0"/>
    <x v="0"/>
    <x v="1"/>
    <x v="7"/>
    <x v="6"/>
    <n v="63031"/>
    <n v="63031"/>
  </r>
  <r>
    <x v="5386"/>
    <x v="4324"/>
    <x v="0"/>
    <x v="1"/>
    <x v="1"/>
    <x v="1"/>
    <x v="13"/>
    <x v="12"/>
    <n v="74590"/>
    <n v="74590"/>
  </r>
  <r>
    <x v="5387"/>
    <x v="4325"/>
    <x v="0"/>
    <x v="1"/>
    <x v="1"/>
    <x v="1"/>
    <x v="13"/>
    <x v="12"/>
    <n v="55302"/>
    <n v="55302"/>
  </r>
  <r>
    <x v="5388"/>
    <x v="4326"/>
    <x v="0"/>
    <x v="0"/>
    <x v="0"/>
    <x v="1"/>
    <x v="13"/>
    <x v="12"/>
    <n v="50825"/>
    <n v="50825"/>
  </r>
  <r>
    <x v="5389"/>
    <x v="4327"/>
    <x v="0"/>
    <x v="0"/>
    <x v="0"/>
    <x v="1"/>
    <x v="13"/>
    <x v="12"/>
    <n v="38268"/>
    <n v="38268"/>
  </r>
  <r>
    <x v="5390"/>
    <x v="4328"/>
    <x v="0"/>
    <x v="0"/>
    <x v="0"/>
    <x v="1"/>
    <x v="7"/>
    <x v="6"/>
    <n v="35436"/>
    <n v="35436"/>
  </r>
  <r>
    <x v="5391"/>
    <x v="4329"/>
    <x v="0"/>
    <x v="0"/>
    <x v="0"/>
    <x v="1"/>
    <x v="7"/>
    <x v="6"/>
    <n v="61102"/>
    <n v="61102"/>
  </r>
  <r>
    <x v="5392"/>
    <x v="4330"/>
    <x v="0"/>
    <x v="0"/>
    <x v="0"/>
    <x v="1"/>
    <x v="7"/>
    <x v="6"/>
    <n v="39745"/>
    <n v="39745"/>
  </r>
  <r>
    <x v="5393"/>
    <x v="4331"/>
    <x v="0"/>
    <x v="0"/>
    <x v="0"/>
    <x v="1"/>
    <x v="13"/>
    <x v="12"/>
    <n v="76013"/>
    <n v="76013"/>
  </r>
  <r>
    <x v="5394"/>
    <x v="2683"/>
    <x v="0"/>
    <x v="0"/>
    <x v="0"/>
    <x v="8"/>
    <x v="7"/>
    <x v="6"/>
    <n v="55699"/>
    <n v="55699"/>
  </r>
  <r>
    <x v="5395"/>
    <x v="4332"/>
    <x v="0"/>
    <x v="1"/>
    <x v="1"/>
    <x v="8"/>
    <x v="7"/>
    <x v="6"/>
    <n v="2842"/>
    <n v="2842"/>
  </r>
  <r>
    <x v="5396"/>
    <x v="4333"/>
    <x v="0"/>
    <x v="0"/>
    <x v="0"/>
    <x v="8"/>
    <x v="7"/>
    <x v="6"/>
    <n v="77503"/>
    <n v="77503"/>
  </r>
  <r>
    <x v="5397"/>
    <x v="1154"/>
    <x v="1"/>
    <x v="1"/>
    <x v="1"/>
    <x v="8"/>
    <x v="7"/>
    <x v="6"/>
    <n v="5950"/>
    <n v="5950"/>
  </r>
  <r>
    <x v="5398"/>
    <x v="4334"/>
    <x v="0"/>
    <x v="0"/>
    <x v="0"/>
    <x v="8"/>
    <x v="7"/>
    <x v="6"/>
    <n v="78677"/>
    <n v="78677"/>
  </r>
  <r>
    <x v="5399"/>
    <x v="4334"/>
    <x v="1"/>
    <x v="1"/>
    <x v="1"/>
    <x v="8"/>
    <x v="7"/>
    <x v="6"/>
    <n v="71021"/>
    <n v="71021"/>
  </r>
  <r>
    <x v="5400"/>
    <x v="4335"/>
    <x v="0"/>
    <x v="1"/>
    <x v="1"/>
    <x v="8"/>
    <x v="7"/>
    <x v="6"/>
    <n v="1415"/>
    <n v="1415"/>
  </r>
  <r>
    <x v="5401"/>
    <x v="1830"/>
    <x v="0"/>
    <x v="1"/>
    <x v="1"/>
    <x v="0"/>
    <x v="4"/>
    <x v="3"/>
    <n v="5213"/>
    <n v="5213"/>
  </r>
  <r>
    <x v="5402"/>
    <x v="4048"/>
    <x v="0"/>
    <x v="0"/>
    <x v="0"/>
    <x v="0"/>
    <x v="13"/>
    <x v="12"/>
    <n v="23232"/>
    <n v="23232"/>
  </r>
  <r>
    <x v="5403"/>
    <x v="4336"/>
    <x v="0"/>
    <x v="0"/>
    <x v="0"/>
    <x v="5"/>
    <x v="1"/>
    <x v="1"/>
    <n v="85093"/>
    <n v="85093"/>
  </r>
  <r>
    <x v="5404"/>
    <x v="4337"/>
    <x v="0"/>
    <x v="0"/>
    <x v="0"/>
    <x v="5"/>
    <x v="1"/>
    <x v="1"/>
    <n v="54937"/>
    <n v="54937"/>
  </r>
  <r>
    <x v="5405"/>
    <x v="4337"/>
    <x v="0"/>
    <x v="0"/>
    <x v="0"/>
    <x v="5"/>
    <x v="1"/>
    <x v="1"/>
    <n v="17790"/>
    <n v="17790"/>
  </r>
  <r>
    <x v="5406"/>
    <x v="4338"/>
    <x v="0"/>
    <x v="0"/>
    <x v="0"/>
    <x v="5"/>
    <x v="1"/>
    <x v="1"/>
    <n v="23993"/>
    <n v="23993"/>
  </r>
  <r>
    <x v="5407"/>
    <x v="4339"/>
    <x v="0"/>
    <x v="1"/>
    <x v="1"/>
    <x v="5"/>
    <x v="1"/>
    <x v="1"/>
    <n v="96473"/>
    <n v="96473"/>
  </r>
  <r>
    <x v="5408"/>
    <x v="1099"/>
    <x v="0"/>
    <x v="0"/>
    <x v="0"/>
    <x v="5"/>
    <x v="1"/>
    <x v="1"/>
    <n v="22654"/>
    <n v="22654"/>
  </r>
  <r>
    <x v="5409"/>
    <x v="4340"/>
    <x v="0"/>
    <x v="0"/>
    <x v="0"/>
    <x v="5"/>
    <x v="1"/>
    <x v="1"/>
    <n v="46110"/>
    <n v="46110"/>
  </r>
  <r>
    <x v="5410"/>
    <x v="4341"/>
    <x v="1"/>
    <x v="0"/>
    <x v="0"/>
    <x v="2"/>
    <x v="9"/>
    <x v="8"/>
    <n v="60079"/>
    <n v="60079"/>
  </r>
  <r>
    <x v="5411"/>
    <x v="4342"/>
    <x v="0"/>
    <x v="0"/>
    <x v="0"/>
    <x v="2"/>
    <x v="9"/>
    <x v="8"/>
    <n v="63278"/>
    <n v="63278"/>
  </r>
  <r>
    <x v="5412"/>
    <x v="4343"/>
    <x v="0"/>
    <x v="1"/>
    <x v="1"/>
    <x v="2"/>
    <x v="9"/>
    <x v="8"/>
    <n v="26174"/>
    <n v="26174"/>
  </r>
  <r>
    <x v="5413"/>
    <x v="4343"/>
    <x v="0"/>
    <x v="0"/>
    <x v="0"/>
    <x v="2"/>
    <x v="9"/>
    <x v="8"/>
    <n v="75378"/>
    <n v="75378"/>
  </r>
  <r>
    <x v="5414"/>
    <x v="4344"/>
    <x v="0"/>
    <x v="1"/>
    <x v="1"/>
    <x v="2"/>
    <x v="9"/>
    <x v="8"/>
    <n v="83457"/>
    <n v="83457"/>
  </r>
  <r>
    <x v="5415"/>
    <x v="4345"/>
    <x v="0"/>
    <x v="0"/>
    <x v="0"/>
    <x v="2"/>
    <x v="9"/>
    <x v="8"/>
    <n v="91079"/>
    <n v="91079"/>
  </r>
  <r>
    <x v="5416"/>
    <x v="4346"/>
    <x v="0"/>
    <x v="0"/>
    <x v="0"/>
    <x v="8"/>
    <x v="4"/>
    <x v="3"/>
    <n v="11270"/>
    <n v="11270"/>
  </r>
  <r>
    <x v="5417"/>
    <x v="4347"/>
    <x v="0"/>
    <x v="0"/>
    <x v="0"/>
    <x v="8"/>
    <x v="4"/>
    <x v="3"/>
    <n v="56888"/>
    <n v="56888"/>
  </r>
  <r>
    <x v="5418"/>
    <x v="4348"/>
    <x v="0"/>
    <x v="0"/>
    <x v="0"/>
    <x v="1"/>
    <x v="13"/>
    <x v="12"/>
    <n v="88087"/>
    <n v="88087"/>
  </r>
  <r>
    <x v="5419"/>
    <x v="4349"/>
    <x v="0"/>
    <x v="0"/>
    <x v="0"/>
    <x v="1"/>
    <x v="13"/>
    <x v="12"/>
    <n v="70574"/>
    <n v="70574"/>
  </r>
  <r>
    <x v="5420"/>
    <x v="4350"/>
    <x v="0"/>
    <x v="0"/>
    <x v="0"/>
    <x v="0"/>
    <x v="0"/>
    <x v="0"/>
    <n v="86096"/>
    <n v="86096"/>
  </r>
  <r>
    <x v="5421"/>
    <x v="4351"/>
    <x v="0"/>
    <x v="0"/>
    <x v="0"/>
    <x v="2"/>
    <x v="4"/>
    <x v="3"/>
    <n v="51093"/>
    <n v="51093"/>
  </r>
  <r>
    <x v="5422"/>
    <x v="4352"/>
    <x v="0"/>
    <x v="0"/>
    <x v="0"/>
    <x v="1"/>
    <x v="1"/>
    <x v="1"/>
    <n v="88896"/>
    <n v="88896"/>
  </r>
  <r>
    <x v="5423"/>
    <x v="4353"/>
    <x v="0"/>
    <x v="1"/>
    <x v="1"/>
    <x v="4"/>
    <x v="13"/>
    <x v="12"/>
    <n v="67945"/>
    <n v="67945"/>
  </r>
  <r>
    <x v="5424"/>
    <x v="1623"/>
    <x v="0"/>
    <x v="1"/>
    <x v="1"/>
    <x v="3"/>
    <x v="1"/>
    <x v="1"/>
    <n v="58484"/>
    <n v="58484"/>
  </r>
  <r>
    <x v="5425"/>
    <x v="1753"/>
    <x v="0"/>
    <x v="1"/>
    <x v="1"/>
    <x v="0"/>
    <x v="9"/>
    <x v="8"/>
    <n v="21384"/>
    <n v="21384"/>
  </r>
  <r>
    <x v="5426"/>
    <x v="4354"/>
    <x v="1"/>
    <x v="0"/>
    <x v="0"/>
    <x v="1"/>
    <x v="8"/>
    <x v="7"/>
    <n v="56306"/>
    <n v="56306"/>
  </r>
  <r>
    <x v="5427"/>
    <x v="4355"/>
    <x v="0"/>
    <x v="0"/>
    <x v="0"/>
    <x v="2"/>
    <x v="13"/>
    <x v="12"/>
    <n v="82144"/>
    <n v="82144"/>
  </r>
  <r>
    <x v="5428"/>
    <x v="4356"/>
    <x v="1"/>
    <x v="1"/>
    <x v="1"/>
    <x v="0"/>
    <x v="13"/>
    <x v="12"/>
    <n v="82828"/>
    <n v="82828"/>
  </r>
  <r>
    <x v="5429"/>
    <x v="4357"/>
    <x v="0"/>
    <x v="0"/>
    <x v="0"/>
    <x v="0"/>
    <x v="13"/>
    <x v="12"/>
    <n v="62693"/>
    <n v="62693"/>
  </r>
  <r>
    <x v="5430"/>
    <x v="4358"/>
    <x v="0"/>
    <x v="1"/>
    <x v="1"/>
    <x v="0"/>
    <x v="13"/>
    <x v="12"/>
    <n v="41540"/>
    <n v="41540"/>
  </r>
  <r>
    <x v="5431"/>
    <x v="4359"/>
    <x v="0"/>
    <x v="0"/>
    <x v="0"/>
    <x v="0"/>
    <x v="13"/>
    <x v="12"/>
    <n v="3743"/>
    <n v="3743"/>
  </r>
  <r>
    <x v="5432"/>
    <x v="4359"/>
    <x v="0"/>
    <x v="0"/>
    <x v="0"/>
    <x v="0"/>
    <x v="13"/>
    <x v="12"/>
    <n v="36526"/>
    <n v="36526"/>
  </r>
  <r>
    <x v="5433"/>
    <x v="4360"/>
    <x v="0"/>
    <x v="1"/>
    <x v="1"/>
    <x v="3"/>
    <x v="6"/>
    <x v="5"/>
    <n v="5027"/>
    <n v="5027"/>
  </r>
  <r>
    <x v="5434"/>
    <x v="4361"/>
    <x v="1"/>
    <x v="1"/>
    <x v="1"/>
    <x v="3"/>
    <x v="6"/>
    <x v="5"/>
    <n v="41333"/>
    <n v="41333"/>
  </r>
  <r>
    <x v="5435"/>
    <x v="3747"/>
    <x v="0"/>
    <x v="1"/>
    <x v="1"/>
    <x v="1"/>
    <x v="1"/>
    <x v="1"/>
    <n v="63429"/>
    <n v="63429"/>
  </r>
  <r>
    <x v="5436"/>
    <x v="4362"/>
    <x v="0"/>
    <x v="1"/>
    <x v="1"/>
    <x v="3"/>
    <x v="7"/>
    <x v="6"/>
    <n v="24504"/>
    <n v="24504"/>
  </r>
  <r>
    <x v="5437"/>
    <x v="4363"/>
    <x v="0"/>
    <x v="1"/>
    <x v="1"/>
    <x v="3"/>
    <x v="7"/>
    <x v="6"/>
    <n v="52153"/>
    <n v="52153"/>
  </r>
  <r>
    <x v="5438"/>
    <x v="4364"/>
    <x v="1"/>
    <x v="1"/>
    <x v="1"/>
    <x v="3"/>
    <x v="7"/>
    <x v="6"/>
    <n v="90837"/>
    <n v="90837"/>
  </r>
  <r>
    <x v="5439"/>
    <x v="4365"/>
    <x v="1"/>
    <x v="1"/>
    <x v="1"/>
    <x v="3"/>
    <x v="7"/>
    <x v="6"/>
    <n v="42115"/>
    <n v="42115"/>
  </r>
  <r>
    <x v="5440"/>
    <x v="2288"/>
    <x v="1"/>
    <x v="1"/>
    <x v="1"/>
    <x v="3"/>
    <x v="7"/>
    <x v="6"/>
    <n v="76851"/>
    <n v="76851"/>
  </r>
  <r>
    <x v="5441"/>
    <x v="4366"/>
    <x v="0"/>
    <x v="1"/>
    <x v="1"/>
    <x v="3"/>
    <x v="7"/>
    <x v="6"/>
    <n v="51564"/>
    <n v="51564"/>
  </r>
  <r>
    <x v="5442"/>
    <x v="4366"/>
    <x v="0"/>
    <x v="1"/>
    <x v="1"/>
    <x v="3"/>
    <x v="7"/>
    <x v="6"/>
    <n v="50302"/>
    <n v="50302"/>
  </r>
  <r>
    <x v="5443"/>
    <x v="4367"/>
    <x v="1"/>
    <x v="1"/>
    <x v="1"/>
    <x v="3"/>
    <x v="7"/>
    <x v="6"/>
    <n v="19960"/>
    <n v="19960"/>
  </r>
  <r>
    <x v="5444"/>
    <x v="4368"/>
    <x v="0"/>
    <x v="1"/>
    <x v="1"/>
    <x v="3"/>
    <x v="7"/>
    <x v="6"/>
    <n v="44878"/>
    <n v="44878"/>
  </r>
  <r>
    <x v="5445"/>
    <x v="4368"/>
    <x v="0"/>
    <x v="1"/>
    <x v="1"/>
    <x v="3"/>
    <x v="7"/>
    <x v="6"/>
    <n v="71249"/>
    <n v="71249"/>
  </r>
  <r>
    <x v="5446"/>
    <x v="4369"/>
    <x v="0"/>
    <x v="1"/>
    <x v="1"/>
    <x v="3"/>
    <x v="7"/>
    <x v="6"/>
    <n v="93501"/>
    <n v="93501"/>
  </r>
  <r>
    <x v="5447"/>
    <x v="4369"/>
    <x v="0"/>
    <x v="1"/>
    <x v="1"/>
    <x v="3"/>
    <x v="7"/>
    <x v="6"/>
    <n v="79325"/>
    <n v="79325"/>
  </r>
  <r>
    <x v="5448"/>
    <x v="4370"/>
    <x v="0"/>
    <x v="0"/>
    <x v="0"/>
    <x v="8"/>
    <x v="13"/>
    <x v="12"/>
    <n v="5439"/>
    <n v="5439"/>
  </r>
  <r>
    <x v="5449"/>
    <x v="2308"/>
    <x v="0"/>
    <x v="0"/>
    <x v="0"/>
    <x v="0"/>
    <x v="4"/>
    <x v="3"/>
    <n v="68719"/>
    <n v="68719"/>
  </r>
  <r>
    <x v="5450"/>
    <x v="1198"/>
    <x v="0"/>
    <x v="0"/>
    <x v="0"/>
    <x v="0"/>
    <x v="4"/>
    <x v="3"/>
    <n v="38600"/>
    <n v="38600"/>
  </r>
  <r>
    <x v="5451"/>
    <x v="2098"/>
    <x v="0"/>
    <x v="0"/>
    <x v="0"/>
    <x v="0"/>
    <x v="4"/>
    <x v="3"/>
    <n v="22147"/>
    <n v="22147"/>
  </r>
  <r>
    <x v="5452"/>
    <x v="2116"/>
    <x v="0"/>
    <x v="0"/>
    <x v="0"/>
    <x v="5"/>
    <x v="4"/>
    <x v="3"/>
    <n v="42657"/>
    <n v="42657"/>
  </r>
  <r>
    <x v="5453"/>
    <x v="4371"/>
    <x v="0"/>
    <x v="1"/>
    <x v="1"/>
    <x v="5"/>
    <x v="4"/>
    <x v="3"/>
    <n v="67149"/>
    <n v="67149"/>
  </r>
  <r>
    <x v="5454"/>
    <x v="3236"/>
    <x v="0"/>
    <x v="1"/>
    <x v="1"/>
    <x v="5"/>
    <x v="4"/>
    <x v="3"/>
    <n v="68790"/>
    <n v="68790"/>
  </r>
  <r>
    <x v="5455"/>
    <x v="4372"/>
    <x v="0"/>
    <x v="1"/>
    <x v="1"/>
    <x v="5"/>
    <x v="4"/>
    <x v="3"/>
    <n v="7177"/>
    <n v="7177"/>
  </r>
  <r>
    <x v="5456"/>
    <x v="4373"/>
    <x v="0"/>
    <x v="0"/>
    <x v="0"/>
    <x v="1"/>
    <x v="9"/>
    <x v="8"/>
    <n v="70229"/>
    <n v="70229"/>
  </r>
  <r>
    <x v="5457"/>
    <x v="1670"/>
    <x v="1"/>
    <x v="0"/>
    <x v="0"/>
    <x v="1"/>
    <x v="9"/>
    <x v="8"/>
    <n v="43775"/>
    <n v="43775"/>
  </r>
  <r>
    <x v="5458"/>
    <x v="4374"/>
    <x v="0"/>
    <x v="0"/>
    <x v="0"/>
    <x v="1"/>
    <x v="9"/>
    <x v="8"/>
    <n v="89749"/>
    <n v="89749"/>
  </r>
  <r>
    <x v="5459"/>
    <x v="4375"/>
    <x v="1"/>
    <x v="0"/>
    <x v="0"/>
    <x v="1"/>
    <x v="9"/>
    <x v="8"/>
    <n v="46329"/>
    <n v="46329"/>
  </r>
  <r>
    <x v="5460"/>
    <x v="4376"/>
    <x v="0"/>
    <x v="1"/>
    <x v="1"/>
    <x v="1"/>
    <x v="9"/>
    <x v="8"/>
    <n v="48303"/>
    <n v="48303"/>
  </r>
  <r>
    <x v="5461"/>
    <x v="4377"/>
    <x v="0"/>
    <x v="3"/>
    <x v="2"/>
    <x v="1"/>
    <x v="9"/>
    <x v="8"/>
    <n v="41256"/>
    <n v="41256"/>
  </r>
  <r>
    <x v="5462"/>
    <x v="4378"/>
    <x v="0"/>
    <x v="0"/>
    <x v="0"/>
    <x v="1"/>
    <x v="9"/>
    <x v="8"/>
    <n v="85388"/>
    <n v="85388"/>
  </r>
  <r>
    <x v="5463"/>
    <x v="4379"/>
    <x v="0"/>
    <x v="0"/>
    <x v="0"/>
    <x v="1"/>
    <x v="9"/>
    <x v="8"/>
    <n v="14622"/>
    <n v="14622"/>
  </r>
  <r>
    <x v="5464"/>
    <x v="4380"/>
    <x v="0"/>
    <x v="0"/>
    <x v="0"/>
    <x v="1"/>
    <x v="9"/>
    <x v="8"/>
    <n v="37532"/>
    <n v="37532"/>
  </r>
  <r>
    <x v="5465"/>
    <x v="4378"/>
    <x v="0"/>
    <x v="3"/>
    <x v="2"/>
    <x v="1"/>
    <x v="9"/>
    <x v="8"/>
    <n v="49509"/>
    <n v="49509"/>
  </r>
  <r>
    <x v="5466"/>
    <x v="4381"/>
    <x v="0"/>
    <x v="0"/>
    <x v="0"/>
    <x v="1"/>
    <x v="9"/>
    <x v="8"/>
    <n v="2090"/>
    <n v="2090"/>
  </r>
  <r>
    <x v="5467"/>
    <x v="1806"/>
    <x v="0"/>
    <x v="1"/>
    <x v="1"/>
    <x v="3"/>
    <x v="9"/>
    <x v="8"/>
    <n v="30756"/>
    <n v="30756"/>
  </r>
  <r>
    <x v="5468"/>
    <x v="4382"/>
    <x v="0"/>
    <x v="1"/>
    <x v="1"/>
    <x v="3"/>
    <x v="9"/>
    <x v="8"/>
    <n v="54920"/>
    <n v="54920"/>
  </r>
  <r>
    <x v="5469"/>
    <x v="4383"/>
    <x v="0"/>
    <x v="1"/>
    <x v="1"/>
    <x v="1"/>
    <x v="1"/>
    <x v="1"/>
    <n v="42226"/>
    <n v="42226"/>
  </r>
  <r>
    <x v="5470"/>
    <x v="4384"/>
    <x v="0"/>
    <x v="0"/>
    <x v="0"/>
    <x v="1"/>
    <x v="1"/>
    <x v="1"/>
    <n v="39556"/>
    <n v="39556"/>
  </r>
  <r>
    <x v="5471"/>
    <x v="4385"/>
    <x v="0"/>
    <x v="0"/>
    <x v="0"/>
    <x v="1"/>
    <x v="1"/>
    <x v="1"/>
    <n v="95832"/>
    <n v="95832"/>
  </r>
  <r>
    <x v="5472"/>
    <x v="2092"/>
    <x v="0"/>
    <x v="1"/>
    <x v="1"/>
    <x v="1"/>
    <x v="1"/>
    <x v="1"/>
    <n v="47217"/>
    <n v="47217"/>
  </r>
  <r>
    <x v="5473"/>
    <x v="2092"/>
    <x v="0"/>
    <x v="3"/>
    <x v="2"/>
    <x v="1"/>
    <x v="1"/>
    <x v="1"/>
    <n v="71151"/>
    <n v="71151"/>
  </r>
  <r>
    <x v="5474"/>
    <x v="4386"/>
    <x v="0"/>
    <x v="1"/>
    <x v="1"/>
    <x v="1"/>
    <x v="1"/>
    <x v="1"/>
    <n v="36419"/>
    <n v="36419"/>
  </r>
  <r>
    <x v="5475"/>
    <x v="4387"/>
    <x v="0"/>
    <x v="1"/>
    <x v="1"/>
    <x v="1"/>
    <x v="1"/>
    <x v="1"/>
    <n v="16181"/>
    <n v="16181"/>
  </r>
  <r>
    <x v="5476"/>
    <x v="3134"/>
    <x v="1"/>
    <x v="1"/>
    <x v="1"/>
    <x v="6"/>
    <x v="1"/>
    <x v="1"/>
    <n v="63637"/>
    <n v="63637"/>
  </r>
  <r>
    <x v="5477"/>
    <x v="1718"/>
    <x v="0"/>
    <x v="1"/>
    <x v="1"/>
    <x v="1"/>
    <x v="13"/>
    <x v="12"/>
    <n v="23726"/>
    <n v="23726"/>
  </r>
  <r>
    <x v="5478"/>
    <x v="4388"/>
    <x v="0"/>
    <x v="0"/>
    <x v="0"/>
    <x v="8"/>
    <x v="1"/>
    <x v="1"/>
    <n v="63556"/>
    <n v="63556"/>
  </r>
  <r>
    <x v="5479"/>
    <x v="4389"/>
    <x v="0"/>
    <x v="0"/>
    <x v="0"/>
    <x v="8"/>
    <x v="1"/>
    <x v="1"/>
    <n v="23537"/>
    <n v="23537"/>
  </r>
  <r>
    <x v="5480"/>
    <x v="4390"/>
    <x v="0"/>
    <x v="0"/>
    <x v="0"/>
    <x v="2"/>
    <x v="1"/>
    <x v="1"/>
    <n v="42487"/>
    <n v="42487"/>
  </r>
  <r>
    <x v="5481"/>
    <x v="4391"/>
    <x v="0"/>
    <x v="0"/>
    <x v="0"/>
    <x v="1"/>
    <x v="13"/>
    <x v="12"/>
    <n v="6604"/>
    <n v="6604"/>
  </r>
  <r>
    <x v="5482"/>
    <x v="4392"/>
    <x v="1"/>
    <x v="3"/>
    <x v="2"/>
    <x v="1"/>
    <x v="13"/>
    <x v="12"/>
    <n v="77654"/>
    <n v="77654"/>
  </r>
  <r>
    <x v="5483"/>
    <x v="4393"/>
    <x v="0"/>
    <x v="0"/>
    <x v="0"/>
    <x v="1"/>
    <x v="13"/>
    <x v="12"/>
    <n v="76581"/>
    <n v="76581"/>
  </r>
  <r>
    <x v="5484"/>
    <x v="4394"/>
    <x v="0"/>
    <x v="1"/>
    <x v="1"/>
    <x v="1"/>
    <x v="13"/>
    <x v="12"/>
    <n v="54308"/>
    <n v="54308"/>
  </r>
  <r>
    <x v="5485"/>
    <x v="1284"/>
    <x v="0"/>
    <x v="0"/>
    <x v="0"/>
    <x v="5"/>
    <x v="1"/>
    <x v="1"/>
    <n v="40027"/>
    <n v="40027"/>
  </r>
  <r>
    <x v="5486"/>
    <x v="2690"/>
    <x v="0"/>
    <x v="1"/>
    <x v="1"/>
    <x v="5"/>
    <x v="1"/>
    <x v="1"/>
    <n v="50726"/>
    <n v="50726"/>
  </r>
  <r>
    <x v="5487"/>
    <x v="1284"/>
    <x v="1"/>
    <x v="0"/>
    <x v="0"/>
    <x v="1"/>
    <x v="13"/>
    <x v="12"/>
    <n v="24324"/>
    <n v="24324"/>
  </r>
  <r>
    <x v="5488"/>
    <x v="4395"/>
    <x v="0"/>
    <x v="0"/>
    <x v="0"/>
    <x v="1"/>
    <x v="13"/>
    <x v="12"/>
    <n v="21527"/>
    <n v="21527"/>
  </r>
  <r>
    <x v="5489"/>
    <x v="3615"/>
    <x v="0"/>
    <x v="1"/>
    <x v="1"/>
    <x v="1"/>
    <x v="13"/>
    <x v="12"/>
    <n v="64561"/>
    <n v="64561"/>
  </r>
  <r>
    <x v="5490"/>
    <x v="4396"/>
    <x v="0"/>
    <x v="1"/>
    <x v="1"/>
    <x v="1"/>
    <x v="13"/>
    <x v="12"/>
    <n v="2418"/>
    <n v="2418"/>
  </r>
  <r>
    <x v="5491"/>
    <x v="4397"/>
    <x v="0"/>
    <x v="3"/>
    <x v="2"/>
    <x v="1"/>
    <x v="13"/>
    <x v="12"/>
    <n v="82095"/>
    <n v="82095"/>
  </r>
  <r>
    <x v="5492"/>
    <x v="4398"/>
    <x v="0"/>
    <x v="0"/>
    <x v="0"/>
    <x v="1"/>
    <x v="13"/>
    <x v="12"/>
    <n v="69583"/>
    <n v="69583"/>
  </r>
  <r>
    <x v="5493"/>
    <x v="4399"/>
    <x v="0"/>
    <x v="0"/>
    <x v="0"/>
    <x v="0"/>
    <x v="7"/>
    <x v="6"/>
    <n v="23772"/>
    <n v="23772"/>
  </r>
  <r>
    <x v="5494"/>
    <x v="4085"/>
    <x v="0"/>
    <x v="0"/>
    <x v="0"/>
    <x v="0"/>
    <x v="7"/>
    <x v="6"/>
    <n v="10144"/>
    <n v="10144"/>
  </r>
  <r>
    <x v="5495"/>
    <x v="4400"/>
    <x v="0"/>
    <x v="0"/>
    <x v="0"/>
    <x v="0"/>
    <x v="7"/>
    <x v="6"/>
    <n v="44526"/>
    <n v="44526"/>
  </r>
  <r>
    <x v="5496"/>
    <x v="4401"/>
    <x v="0"/>
    <x v="1"/>
    <x v="1"/>
    <x v="0"/>
    <x v="7"/>
    <x v="6"/>
    <n v="52402"/>
    <n v="52402"/>
  </r>
  <r>
    <x v="5497"/>
    <x v="1205"/>
    <x v="0"/>
    <x v="0"/>
    <x v="0"/>
    <x v="1"/>
    <x v="1"/>
    <x v="1"/>
    <n v="13969"/>
    <n v="13969"/>
  </r>
  <r>
    <x v="5498"/>
    <x v="4402"/>
    <x v="1"/>
    <x v="0"/>
    <x v="0"/>
    <x v="1"/>
    <x v="1"/>
    <x v="1"/>
    <n v="91546"/>
    <n v="91546"/>
  </r>
  <r>
    <x v="5499"/>
    <x v="4403"/>
    <x v="1"/>
    <x v="0"/>
    <x v="0"/>
    <x v="1"/>
    <x v="1"/>
    <x v="1"/>
    <n v="13802"/>
    <n v="13802"/>
  </r>
  <r>
    <x v="5500"/>
    <x v="4404"/>
    <x v="0"/>
    <x v="1"/>
    <x v="1"/>
    <x v="1"/>
    <x v="1"/>
    <x v="1"/>
    <n v="38047"/>
    <n v="38047"/>
  </r>
  <r>
    <x v="5501"/>
    <x v="1251"/>
    <x v="0"/>
    <x v="0"/>
    <x v="0"/>
    <x v="6"/>
    <x v="7"/>
    <x v="6"/>
    <n v="36294"/>
    <n v="36294"/>
  </r>
  <r>
    <x v="5502"/>
    <x v="1747"/>
    <x v="0"/>
    <x v="0"/>
    <x v="0"/>
    <x v="0"/>
    <x v="0"/>
    <x v="0"/>
    <n v="62097"/>
    <n v="62097"/>
  </r>
  <r>
    <x v="5503"/>
    <x v="4405"/>
    <x v="0"/>
    <x v="0"/>
    <x v="0"/>
    <x v="6"/>
    <x v="8"/>
    <x v="7"/>
    <n v="92420"/>
    <n v="92420"/>
  </r>
  <r>
    <x v="5504"/>
    <x v="4406"/>
    <x v="0"/>
    <x v="1"/>
    <x v="1"/>
    <x v="6"/>
    <x v="8"/>
    <x v="7"/>
    <n v="57993"/>
    <n v="57993"/>
  </r>
  <r>
    <x v="5505"/>
    <x v="1265"/>
    <x v="0"/>
    <x v="1"/>
    <x v="1"/>
    <x v="0"/>
    <x v="9"/>
    <x v="8"/>
    <n v="24756"/>
    <n v="24756"/>
  </r>
  <r>
    <x v="5506"/>
    <x v="4407"/>
    <x v="0"/>
    <x v="1"/>
    <x v="1"/>
    <x v="2"/>
    <x v="6"/>
    <x v="5"/>
    <n v="96610"/>
    <n v="96610"/>
  </r>
  <r>
    <x v="5507"/>
    <x v="4407"/>
    <x v="1"/>
    <x v="1"/>
    <x v="1"/>
    <x v="2"/>
    <x v="6"/>
    <x v="5"/>
    <n v="88276"/>
    <n v="88276"/>
  </r>
  <r>
    <x v="5508"/>
    <x v="4408"/>
    <x v="1"/>
    <x v="1"/>
    <x v="1"/>
    <x v="2"/>
    <x v="6"/>
    <x v="5"/>
    <n v="85400"/>
    <n v="85400"/>
  </r>
  <r>
    <x v="5509"/>
    <x v="4409"/>
    <x v="0"/>
    <x v="0"/>
    <x v="0"/>
    <x v="2"/>
    <x v="6"/>
    <x v="5"/>
    <n v="36681"/>
    <n v="36681"/>
  </r>
  <r>
    <x v="5510"/>
    <x v="1937"/>
    <x v="0"/>
    <x v="0"/>
    <x v="0"/>
    <x v="2"/>
    <x v="1"/>
    <x v="1"/>
    <n v="84524"/>
    <n v="84524"/>
  </r>
  <r>
    <x v="5511"/>
    <x v="4410"/>
    <x v="0"/>
    <x v="1"/>
    <x v="1"/>
    <x v="2"/>
    <x v="1"/>
    <x v="1"/>
    <n v="72462"/>
    <n v="72462"/>
  </r>
  <r>
    <x v="5512"/>
    <x v="4411"/>
    <x v="0"/>
    <x v="0"/>
    <x v="0"/>
    <x v="2"/>
    <x v="1"/>
    <x v="1"/>
    <n v="7774"/>
    <n v="7774"/>
  </r>
  <r>
    <x v="5513"/>
    <x v="1384"/>
    <x v="0"/>
    <x v="1"/>
    <x v="1"/>
    <x v="2"/>
    <x v="1"/>
    <x v="1"/>
    <n v="98350"/>
    <n v="98350"/>
  </r>
  <r>
    <x v="5514"/>
    <x v="4412"/>
    <x v="0"/>
    <x v="0"/>
    <x v="0"/>
    <x v="2"/>
    <x v="1"/>
    <x v="1"/>
    <n v="49148"/>
    <n v="49148"/>
  </r>
  <r>
    <x v="5515"/>
    <x v="4413"/>
    <x v="0"/>
    <x v="0"/>
    <x v="0"/>
    <x v="2"/>
    <x v="1"/>
    <x v="1"/>
    <n v="84249"/>
    <n v="84249"/>
  </r>
  <r>
    <x v="5516"/>
    <x v="4414"/>
    <x v="0"/>
    <x v="0"/>
    <x v="0"/>
    <x v="0"/>
    <x v="7"/>
    <x v="6"/>
    <n v="50287"/>
    <n v="50287"/>
  </r>
  <r>
    <x v="5517"/>
    <x v="4415"/>
    <x v="0"/>
    <x v="0"/>
    <x v="0"/>
    <x v="2"/>
    <x v="1"/>
    <x v="1"/>
    <n v="65442"/>
    <n v="65442"/>
  </r>
  <r>
    <x v="5518"/>
    <x v="3720"/>
    <x v="0"/>
    <x v="1"/>
    <x v="1"/>
    <x v="2"/>
    <x v="1"/>
    <x v="1"/>
    <n v="57496"/>
    <n v="57496"/>
  </r>
  <r>
    <x v="5519"/>
    <x v="1996"/>
    <x v="0"/>
    <x v="1"/>
    <x v="1"/>
    <x v="2"/>
    <x v="1"/>
    <x v="1"/>
    <n v="16902"/>
    <n v="16902"/>
  </r>
  <r>
    <x v="5520"/>
    <x v="3720"/>
    <x v="0"/>
    <x v="1"/>
    <x v="1"/>
    <x v="2"/>
    <x v="1"/>
    <x v="1"/>
    <n v="83294"/>
    <n v="83294"/>
  </r>
  <r>
    <x v="5521"/>
    <x v="4416"/>
    <x v="0"/>
    <x v="0"/>
    <x v="0"/>
    <x v="2"/>
    <x v="1"/>
    <x v="1"/>
    <n v="42812"/>
    <n v="42812"/>
  </r>
  <r>
    <x v="5522"/>
    <x v="4417"/>
    <x v="1"/>
    <x v="0"/>
    <x v="0"/>
    <x v="2"/>
    <x v="1"/>
    <x v="1"/>
    <n v="37354"/>
    <n v="37354"/>
  </r>
  <r>
    <x v="5523"/>
    <x v="4417"/>
    <x v="0"/>
    <x v="1"/>
    <x v="1"/>
    <x v="2"/>
    <x v="1"/>
    <x v="1"/>
    <n v="54473"/>
    <n v="54473"/>
  </r>
  <r>
    <x v="5524"/>
    <x v="4418"/>
    <x v="0"/>
    <x v="0"/>
    <x v="0"/>
    <x v="2"/>
    <x v="1"/>
    <x v="1"/>
    <n v="99824"/>
    <n v="99824"/>
  </r>
  <r>
    <x v="5525"/>
    <x v="1472"/>
    <x v="0"/>
    <x v="1"/>
    <x v="1"/>
    <x v="0"/>
    <x v="13"/>
    <x v="12"/>
    <n v="60605"/>
    <n v="60605"/>
  </r>
  <r>
    <x v="5526"/>
    <x v="4419"/>
    <x v="0"/>
    <x v="1"/>
    <x v="1"/>
    <x v="2"/>
    <x v="13"/>
    <x v="12"/>
    <n v="31737"/>
    <n v="31737"/>
  </r>
  <r>
    <x v="5527"/>
    <x v="4420"/>
    <x v="0"/>
    <x v="0"/>
    <x v="0"/>
    <x v="2"/>
    <x v="13"/>
    <x v="12"/>
    <n v="18647"/>
    <n v="18647"/>
  </r>
  <r>
    <x v="5528"/>
    <x v="4421"/>
    <x v="1"/>
    <x v="0"/>
    <x v="0"/>
    <x v="2"/>
    <x v="13"/>
    <x v="12"/>
    <n v="37833"/>
    <n v="37833"/>
  </r>
  <r>
    <x v="5529"/>
    <x v="4422"/>
    <x v="0"/>
    <x v="0"/>
    <x v="0"/>
    <x v="1"/>
    <x v="7"/>
    <x v="6"/>
    <n v="27537"/>
    <n v="27537"/>
  </r>
  <r>
    <x v="5530"/>
    <x v="4423"/>
    <x v="0"/>
    <x v="0"/>
    <x v="0"/>
    <x v="6"/>
    <x v="6"/>
    <x v="5"/>
    <n v="37896"/>
    <n v="37896"/>
  </r>
  <r>
    <x v="5531"/>
    <x v="3613"/>
    <x v="0"/>
    <x v="0"/>
    <x v="0"/>
    <x v="1"/>
    <x v="7"/>
    <x v="6"/>
    <n v="42231"/>
    <n v="42231"/>
  </r>
  <r>
    <x v="5532"/>
    <x v="4424"/>
    <x v="0"/>
    <x v="0"/>
    <x v="0"/>
    <x v="8"/>
    <x v="4"/>
    <x v="3"/>
    <n v="52210"/>
    <n v="52210"/>
  </r>
  <r>
    <x v="5533"/>
    <x v="3218"/>
    <x v="0"/>
    <x v="1"/>
    <x v="1"/>
    <x v="3"/>
    <x v="13"/>
    <x v="12"/>
    <n v="83678"/>
    <n v="83678"/>
  </r>
  <r>
    <x v="5534"/>
    <x v="1486"/>
    <x v="0"/>
    <x v="1"/>
    <x v="1"/>
    <x v="3"/>
    <x v="13"/>
    <x v="12"/>
    <n v="73323"/>
    <n v="73323"/>
  </r>
  <r>
    <x v="5535"/>
    <x v="1181"/>
    <x v="0"/>
    <x v="0"/>
    <x v="0"/>
    <x v="1"/>
    <x v="13"/>
    <x v="12"/>
    <n v="36760"/>
    <n v="36760"/>
  </r>
  <r>
    <x v="5536"/>
    <x v="3350"/>
    <x v="0"/>
    <x v="0"/>
    <x v="0"/>
    <x v="1"/>
    <x v="9"/>
    <x v="8"/>
    <n v="48320"/>
    <n v="48320"/>
  </r>
  <r>
    <x v="5537"/>
    <x v="1472"/>
    <x v="0"/>
    <x v="1"/>
    <x v="1"/>
    <x v="0"/>
    <x v="4"/>
    <x v="3"/>
    <n v="97686"/>
    <n v="97686"/>
  </r>
  <r>
    <x v="5538"/>
    <x v="1336"/>
    <x v="0"/>
    <x v="0"/>
    <x v="0"/>
    <x v="0"/>
    <x v="1"/>
    <x v="1"/>
    <n v="98665"/>
    <n v="98665"/>
  </r>
  <r>
    <x v="5539"/>
    <x v="4425"/>
    <x v="0"/>
    <x v="0"/>
    <x v="0"/>
    <x v="6"/>
    <x v="13"/>
    <x v="12"/>
    <n v="2176"/>
    <n v="2176"/>
  </r>
  <r>
    <x v="5540"/>
    <x v="4425"/>
    <x v="0"/>
    <x v="1"/>
    <x v="1"/>
    <x v="6"/>
    <x v="13"/>
    <x v="12"/>
    <n v="35977"/>
    <n v="35977"/>
  </r>
  <r>
    <x v="5541"/>
    <x v="4426"/>
    <x v="0"/>
    <x v="2"/>
    <x v="0"/>
    <x v="6"/>
    <x v="13"/>
    <x v="12"/>
    <n v="94032"/>
    <n v="94032"/>
  </r>
  <r>
    <x v="5542"/>
    <x v="1400"/>
    <x v="0"/>
    <x v="1"/>
    <x v="1"/>
    <x v="1"/>
    <x v="4"/>
    <x v="3"/>
    <n v="52310"/>
    <n v="52310"/>
  </r>
  <r>
    <x v="5543"/>
    <x v="1379"/>
    <x v="0"/>
    <x v="1"/>
    <x v="1"/>
    <x v="1"/>
    <x v="4"/>
    <x v="3"/>
    <n v="4239"/>
    <n v="4239"/>
  </r>
  <r>
    <x v="5544"/>
    <x v="3410"/>
    <x v="0"/>
    <x v="0"/>
    <x v="0"/>
    <x v="0"/>
    <x v="1"/>
    <x v="1"/>
    <n v="78962"/>
    <n v="78962"/>
  </r>
  <r>
    <x v="1585"/>
    <x v="4427"/>
    <x v="0"/>
    <x v="0"/>
    <x v="0"/>
    <x v="0"/>
    <x v="1"/>
    <x v="1"/>
    <n v="18169"/>
    <n v="18169"/>
  </r>
  <r>
    <x v="5545"/>
    <x v="4307"/>
    <x v="0"/>
    <x v="0"/>
    <x v="0"/>
    <x v="0"/>
    <x v="1"/>
    <x v="1"/>
    <n v="19572"/>
    <n v="19572"/>
  </r>
  <r>
    <x v="5546"/>
    <x v="4308"/>
    <x v="0"/>
    <x v="0"/>
    <x v="0"/>
    <x v="0"/>
    <x v="1"/>
    <x v="1"/>
    <n v="4938"/>
    <n v="4938"/>
  </r>
  <r>
    <x v="5547"/>
    <x v="4428"/>
    <x v="0"/>
    <x v="0"/>
    <x v="0"/>
    <x v="0"/>
    <x v="1"/>
    <x v="1"/>
    <n v="76950"/>
    <n v="76950"/>
  </r>
  <r>
    <x v="5548"/>
    <x v="3747"/>
    <x v="0"/>
    <x v="1"/>
    <x v="1"/>
    <x v="2"/>
    <x v="9"/>
    <x v="8"/>
    <n v="2017"/>
    <n v="2017"/>
  </r>
  <r>
    <x v="5549"/>
    <x v="4429"/>
    <x v="0"/>
    <x v="0"/>
    <x v="0"/>
    <x v="1"/>
    <x v="0"/>
    <x v="0"/>
    <n v="39122"/>
    <n v="39122"/>
  </r>
  <r>
    <x v="5550"/>
    <x v="4430"/>
    <x v="0"/>
    <x v="0"/>
    <x v="0"/>
    <x v="1"/>
    <x v="13"/>
    <x v="12"/>
    <n v="68121"/>
    <n v="68121"/>
  </r>
  <r>
    <x v="5551"/>
    <x v="4431"/>
    <x v="0"/>
    <x v="0"/>
    <x v="0"/>
    <x v="1"/>
    <x v="1"/>
    <x v="1"/>
    <n v="53427"/>
    <n v="53427"/>
  </r>
  <r>
    <x v="5552"/>
    <x v="2690"/>
    <x v="0"/>
    <x v="0"/>
    <x v="0"/>
    <x v="0"/>
    <x v="1"/>
    <x v="1"/>
    <n v="17384"/>
    <n v="17384"/>
  </r>
  <r>
    <x v="5553"/>
    <x v="1418"/>
    <x v="0"/>
    <x v="3"/>
    <x v="2"/>
    <x v="0"/>
    <x v="1"/>
    <x v="1"/>
    <n v="73766"/>
    <n v="73766"/>
  </r>
  <r>
    <x v="5554"/>
    <x v="4432"/>
    <x v="0"/>
    <x v="0"/>
    <x v="0"/>
    <x v="0"/>
    <x v="1"/>
    <x v="1"/>
    <n v="87702"/>
    <n v="87702"/>
  </r>
  <r>
    <x v="5555"/>
    <x v="1606"/>
    <x v="0"/>
    <x v="0"/>
    <x v="0"/>
    <x v="5"/>
    <x v="1"/>
    <x v="1"/>
    <n v="41843"/>
    <n v="41843"/>
  </r>
  <r>
    <x v="5556"/>
    <x v="1205"/>
    <x v="0"/>
    <x v="3"/>
    <x v="2"/>
    <x v="5"/>
    <x v="1"/>
    <x v="1"/>
    <n v="72810"/>
    <n v="72810"/>
  </r>
  <r>
    <x v="5557"/>
    <x v="1182"/>
    <x v="0"/>
    <x v="0"/>
    <x v="0"/>
    <x v="1"/>
    <x v="9"/>
    <x v="8"/>
    <n v="55977"/>
    <n v="55977"/>
  </r>
  <r>
    <x v="5558"/>
    <x v="4433"/>
    <x v="0"/>
    <x v="0"/>
    <x v="0"/>
    <x v="1"/>
    <x v="9"/>
    <x v="8"/>
    <n v="49897"/>
    <n v="49897"/>
  </r>
  <r>
    <x v="5559"/>
    <x v="4434"/>
    <x v="0"/>
    <x v="0"/>
    <x v="0"/>
    <x v="1"/>
    <x v="6"/>
    <x v="5"/>
    <n v="89133"/>
    <n v="89133"/>
  </r>
  <r>
    <x v="5560"/>
    <x v="4435"/>
    <x v="1"/>
    <x v="0"/>
    <x v="0"/>
    <x v="1"/>
    <x v="6"/>
    <x v="5"/>
    <n v="53584"/>
    <n v="53584"/>
  </r>
  <r>
    <x v="5561"/>
    <x v="3013"/>
    <x v="0"/>
    <x v="0"/>
    <x v="0"/>
    <x v="1"/>
    <x v="9"/>
    <x v="8"/>
    <n v="55509"/>
    <n v="55509"/>
  </r>
  <r>
    <x v="5562"/>
    <x v="4436"/>
    <x v="0"/>
    <x v="0"/>
    <x v="0"/>
    <x v="1"/>
    <x v="9"/>
    <x v="8"/>
    <n v="23583"/>
    <n v="23583"/>
  </r>
  <r>
    <x v="5563"/>
    <x v="1576"/>
    <x v="0"/>
    <x v="1"/>
    <x v="1"/>
    <x v="1"/>
    <x v="1"/>
    <x v="1"/>
    <n v="10158"/>
    <n v="10158"/>
  </r>
  <r>
    <x v="5564"/>
    <x v="2045"/>
    <x v="0"/>
    <x v="1"/>
    <x v="1"/>
    <x v="1"/>
    <x v="1"/>
    <x v="1"/>
    <n v="6225"/>
    <n v="6225"/>
  </r>
  <r>
    <x v="5565"/>
    <x v="3350"/>
    <x v="0"/>
    <x v="0"/>
    <x v="0"/>
    <x v="0"/>
    <x v="1"/>
    <x v="1"/>
    <n v="76707"/>
    <n v="76707"/>
  </r>
  <r>
    <x v="5566"/>
    <x v="4437"/>
    <x v="0"/>
    <x v="0"/>
    <x v="0"/>
    <x v="0"/>
    <x v="1"/>
    <x v="1"/>
    <n v="52044"/>
    <n v="52044"/>
  </r>
  <r>
    <x v="5567"/>
    <x v="4438"/>
    <x v="0"/>
    <x v="0"/>
    <x v="0"/>
    <x v="5"/>
    <x v="6"/>
    <x v="5"/>
    <n v="55483"/>
    <n v="55483"/>
  </r>
  <r>
    <x v="5568"/>
    <x v="4439"/>
    <x v="0"/>
    <x v="0"/>
    <x v="0"/>
    <x v="0"/>
    <x v="13"/>
    <x v="12"/>
    <n v="36391"/>
    <n v="36391"/>
  </r>
  <r>
    <x v="5569"/>
    <x v="4440"/>
    <x v="0"/>
    <x v="0"/>
    <x v="0"/>
    <x v="0"/>
    <x v="13"/>
    <x v="12"/>
    <n v="33445"/>
    <n v="33445"/>
  </r>
  <r>
    <x v="5570"/>
    <x v="4441"/>
    <x v="0"/>
    <x v="1"/>
    <x v="1"/>
    <x v="0"/>
    <x v="13"/>
    <x v="12"/>
    <n v="10475"/>
    <n v="10475"/>
  </r>
  <r>
    <x v="5571"/>
    <x v="4441"/>
    <x v="0"/>
    <x v="0"/>
    <x v="0"/>
    <x v="0"/>
    <x v="13"/>
    <x v="12"/>
    <n v="2713"/>
    <n v="2713"/>
  </r>
  <r>
    <x v="5572"/>
    <x v="4442"/>
    <x v="0"/>
    <x v="0"/>
    <x v="0"/>
    <x v="0"/>
    <x v="13"/>
    <x v="12"/>
    <n v="54367"/>
    <n v="54367"/>
  </r>
  <r>
    <x v="5573"/>
    <x v="2288"/>
    <x v="0"/>
    <x v="0"/>
    <x v="0"/>
    <x v="1"/>
    <x v="7"/>
    <x v="6"/>
    <n v="30060"/>
    <n v="30060"/>
  </r>
  <r>
    <x v="5574"/>
    <x v="1477"/>
    <x v="0"/>
    <x v="0"/>
    <x v="0"/>
    <x v="1"/>
    <x v="7"/>
    <x v="6"/>
    <n v="2202"/>
    <n v="2202"/>
  </r>
  <r>
    <x v="5575"/>
    <x v="1477"/>
    <x v="0"/>
    <x v="1"/>
    <x v="1"/>
    <x v="1"/>
    <x v="7"/>
    <x v="6"/>
    <n v="97066"/>
    <n v="97066"/>
  </r>
  <r>
    <x v="5576"/>
    <x v="4399"/>
    <x v="0"/>
    <x v="0"/>
    <x v="0"/>
    <x v="0"/>
    <x v="4"/>
    <x v="3"/>
    <n v="50987"/>
    <n v="50987"/>
  </r>
  <r>
    <x v="5577"/>
    <x v="3954"/>
    <x v="0"/>
    <x v="0"/>
    <x v="0"/>
    <x v="0"/>
    <x v="4"/>
    <x v="3"/>
    <n v="83282"/>
    <n v="83282"/>
  </r>
  <r>
    <x v="5578"/>
    <x v="1606"/>
    <x v="1"/>
    <x v="0"/>
    <x v="0"/>
    <x v="1"/>
    <x v="1"/>
    <x v="1"/>
    <n v="44730"/>
    <n v="44730"/>
  </r>
  <r>
    <x v="5579"/>
    <x v="2719"/>
    <x v="0"/>
    <x v="0"/>
    <x v="0"/>
    <x v="1"/>
    <x v="1"/>
    <x v="1"/>
    <n v="8690"/>
    <n v="8690"/>
  </r>
  <r>
    <x v="5580"/>
    <x v="1205"/>
    <x v="0"/>
    <x v="1"/>
    <x v="1"/>
    <x v="1"/>
    <x v="13"/>
    <x v="12"/>
    <n v="12527"/>
    <n v="12527"/>
  </r>
  <r>
    <x v="5581"/>
    <x v="4443"/>
    <x v="0"/>
    <x v="1"/>
    <x v="1"/>
    <x v="1"/>
    <x v="13"/>
    <x v="12"/>
    <n v="13152"/>
    <n v="13152"/>
  </r>
  <r>
    <x v="5582"/>
    <x v="3737"/>
    <x v="0"/>
    <x v="1"/>
    <x v="1"/>
    <x v="2"/>
    <x v="1"/>
    <x v="1"/>
    <n v="51542"/>
    <n v="51542"/>
  </r>
  <r>
    <x v="5583"/>
    <x v="3350"/>
    <x v="0"/>
    <x v="1"/>
    <x v="1"/>
    <x v="4"/>
    <x v="13"/>
    <x v="12"/>
    <n v="40276"/>
    <n v="40276"/>
  </r>
  <r>
    <x v="5584"/>
    <x v="4444"/>
    <x v="0"/>
    <x v="1"/>
    <x v="1"/>
    <x v="4"/>
    <x v="13"/>
    <x v="12"/>
    <n v="50187"/>
    <n v="50187"/>
  </r>
  <r>
    <x v="5585"/>
    <x v="4445"/>
    <x v="0"/>
    <x v="1"/>
    <x v="1"/>
    <x v="4"/>
    <x v="13"/>
    <x v="12"/>
    <n v="6366"/>
    <n v="6366"/>
  </r>
  <r>
    <x v="5586"/>
    <x v="4445"/>
    <x v="0"/>
    <x v="1"/>
    <x v="1"/>
    <x v="4"/>
    <x v="13"/>
    <x v="12"/>
    <n v="92378"/>
    <n v="92378"/>
  </r>
  <r>
    <x v="5587"/>
    <x v="4446"/>
    <x v="1"/>
    <x v="2"/>
    <x v="0"/>
    <x v="4"/>
    <x v="13"/>
    <x v="12"/>
    <n v="4076"/>
    <n v="4076"/>
  </r>
  <r>
    <x v="5588"/>
    <x v="4446"/>
    <x v="0"/>
    <x v="3"/>
    <x v="2"/>
    <x v="4"/>
    <x v="13"/>
    <x v="12"/>
    <n v="79200"/>
    <n v="79200"/>
  </r>
  <r>
    <x v="5589"/>
    <x v="4447"/>
    <x v="0"/>
    <x v="0"/>
    <x v="0"/>
    <x v="2"/>
    <x v="7"/>
    <x v="6"/>
    <n v="13851"/>
    <n v="13851"/>
  </r>
  <r>
    <x v="5590"/>
    <x v="4447"/>
    <x v="0"/>
    <x v="0"/>
    <x v="0"/>
    <x v="2"/>
    <x v="7"/>
    <x v="6"/>
    <n v="96439"/>
    <n v="96439"/>
  </r>
  <r>
    <x v="5591"/>
    <x v="4448"/>
    <x v="0"/>
    <x v="0"/>
    <x v="0"/>
    <x v="1"/>
    <x v="1"/>
    <x v="1"/>
    <n v="64941"/>
    <n v="64941"/>
  </r>
  <r>
    <x v="5592"/>
    <x v="4449"/>
    <x v="1"/>
    <x v="1"/>
    <x v="1"/>
    <x v="1"/>
    <x v="1"/>
    <x v="1"/>
    <n v="68601"/>
    <n v="68601"/>
  </r>
  <r>
    <x v="5593"/>
    <x v="4450"/>
    <x v="0"/>
    <x v="1"/>
    <x v="1"/>
    <x v="0"/>
    <x v="4"/>
    <x v="3"/>
    <n v="84440"/>
    <n v="84440"/>
  </r>
  <r>
    <x v="5594"/>
    <x v="4451"/>
    <x v="0"/>
    <x v="1"/>
    <x v="1"/>
    <x v="0"/>
    <x v="4"/>
    <x v="3"/>
    <n v="97713"/>
    <n v="97713"/>
  </r>
  <r>
    <x v="5595"/>
    <x v="4452"/>
    <x v="0"/>
    <x v="1"/>
    <x v="1"/>
    <x v="1"/>
    <x v="13"/>
    <x v="12"/>
    <n v="94328"/>
    <n v="94328"/>
  </r>
  <r>
    <x v="5596"/>
    <x v="4453"/>
    <x v="0"/>
    <x v="0"/>
    <x v="0"/>
    <x v="1"/>
    <x v="13"/>
    <x v="12"/>
    <n v="29216"/>
    <n v="29216"/>
  </r>
  <r>
    <x v="5597"/>
    <x v="4454"/>
    <x v="0"/>
    <x v="1"/>
    <x v="1"/>
    <x v="1"/>
    <x v="13"/>
    <x v="12"/>
    <n v="55524"/>
    <n v="55524"/>
  </r>
  <r>
    <x v="5598"/>
    <x v="4455"/>
    <x v="0"/>
    <x v="0"/>
    <x v="0"/>
    <x v="1"/>
    <x v="13"/>
    <x v="12"/>
    <n v="16944"/>
    <n v="16944"/>
  </r>
  <r>
    <x v="5599"/>
    <x v="4456"/>
    <x v="0"/>
    <x v="1"/>
    <x v="1"/>
    <x v="2"/>
    <x v="13"/>
    <x v="12"/>
    <n v="45996"/>
    <n v="45996"/>
  </r>
  <r>
    <x v="5600"/>
    <x v="4457"/>
    <x v="0"/>
    <x v="0"/>
    <x v="0"/>
    <x v="2"/>
    <x v="13"/>
    <x v="12"/>
    <n v="56931"/>
    <n v="56931"/>
  </r>
  <r>
    <x v="5601"/>
    <x v="4458"/>
    <x v="0"/>
    <x v="1"/>
    <x v="1"/>
    <x v="0"/>
    <x v="7"/>
    <x v="6"/>
    <n v="96923"/>
    <n v="96923"/>
  </r>
  <r>
    <x v="5602"/>
    <x v="4459"/>
    <x v="0"/>
    <x v="0"/>
    <x v="0"/>
    <x v="0"/>
    <x v="7"/>
    <x v="6"/>
    <n v="75932"/>
    <n v="75932"/>
  </r>
  <r>
    <x v="5603"/>
    <x v="1776"/>
    <x v="0"/>
    <x v="0"/>
    <x v="0"/>
    <x v="0"/>
    <x v="7"/>
    <x v="6"/>
    <n v="79823"/>
    <n v="79823"/>
  </r>
  <r>
    <x v="5604"/>
    <x v="4460"/>
    <x v="1"/>
    <x v="0"/>
    <x v="0"/>
    <x v="0"/>
    <x v="13"/>
    <x v="12"/>
    <n v="57093"/>
    <n v="57093"/>
  </r>
  <r>
    <x v="5605"/>
    <x v="4461"/>
    <x v="0"/>
    <x v="0"/>
    <x v="0"/>
    <x v="0"/>
    <x v="1"/>
    <x v="1"/>
    <n v="38225"/>
    <n v="38225"/>
  </r>
  <r>
    <x v="5606"/>
    <x v="4462"/>
    <x v="0"/>
    <x v="1"/>
    <x v="1"/>
    <x v="0"/>
    <x v="1"/>
    <x v="1"/>
    <n v="57411"/>
    <n v="57411"/>
  </r>
  <r>
    <x v="5607"/>
    <x v="4462"/>
    <x v="0"/>
    <x v="0"/>
    <x v="0"/>
    <x v="0"/>
    <x v="1"/>
    <x v="1"/>
    <n v="49891"/>
    <n v="49891"/>
  </r>
  <r>
    <x v="5608"/>
    <x v="4463"/>
    <x v="1"/>
    <x v="3"/>
    <x v="2"/>
    <x v="0"/>
    <x v="1"/>
    <x v="1"/>
    <n v="71337"/>
    <n v="71337"/>
  </r>
  <r>
    <x v="5609"/>
    <x v="4464"/>
    <x v="0"/>
    <x v="0"/>
    <x v="0"/>
    <x v="1"/>
    <x v="13"/>
    <x v="12"/>
    <n v="59865"/>
    <n v="59865"/>
  </r>
  <r>
    <x v="5610"/>
    <x v="4465"/>
    <x v="0"/>
    <x v="1"/>
    <x v="1"/>
    <x v="1"/>
    <x v="13"/>
    <x v="12"/>
    <n v="86902"/>
    <n v="86902"/>
  </r>
  <r>
    <x v="5611"/>
    <x v="4466"/>
    <x v="1"/>
    <x v="0"/>
    <x v="0"/>
    <x v="1"/>
    <x v="13"/>
    <x v="12"/>
    <n v="49735"/>
    <n v="49735"/>
  </r>
  <r>
    <x v="5612"/>
    <x v="4467"/>
    <x v="0"/>
    <x v="1"/>
    <x v="1"/>
    <x v="1"/>
    <x v="13"/>
    <x v="12"/>
    <n v="73710"/>
    <n v="73710"/>
  </r>
  <r>
    <x v="5613"/>
    <x v="4468"/>
    <x v="0"/>
    <x v="0"/>
    <x v="0"/>
    <x v="0"/>
    <x v="13"/>
    <x v="12"/>
    <n v="10343"/>
    <n v="10343"/>
  </r>
  <r>
    <x v="5614"/>
    <x v="4469"/>
    <x v="0"/>
    <x v="0"/>
    <x v="0"/>
    <x v="0"/>
    <x v="13"/>
    <x v="12"/>
    <n v="66298"/>
    <n v="66298"/>
  </r>
  <r>
    <x v="5615"/>
    <x v="4470"/>
    <x v="0"/>
    <x v="0"/>
    <x v="0"/>
    <x v="0"/>
    <x v="1"/>
    <x v="1"/>
    <n v="89000"/>
    <n v="89000"/>
  </r>
  <r>
    <x v="5616"/>
    <x v="4471"/>
    <x v="1"/>
    <x v="1"/>
    <x v="1"/>
    <x v="0"/>
    <x v="1"/>
    <x v="1"/>
    <n v="76418"/>
    <n v="76418"/>
  </r>
  <r>
    <x v="5617"/>
    <x v="4472"/>
    <x v="0"/>
    <x v="3"/>
    <x v="2"/>
    <x v="0"/>
    <x v="1"/>
    <x v="1"/>
    <n v="48445"/>
    <n v="48445"/>
  </r>
  <r>
    <x v="5618"/>
    <x v="1365"/>
    <x v="1"/>
    <x v="1"/>
    <x v="1"/>
    <x v="1"/>
    <x v="4"/>
    <x v="3"/>
    <n v="22484"/>
    <n v="22484"/>
  </r>
  <r>
    <x v="5619"/>
    <x v="4473"/>
    <x v="1"/>
    <x v="0"/>
    <x v="0"/>
    <x v="0"/>
    <x v="9"/>
    <x v="8"/>
    <n v="50062"/>
    <n v="50062"/>
  </r>
  <r>
    <x v="5620"/>
    <x v="4474"/>
    <x v="0"/>
    <x v="0"/>
    <x v="0"/>
    <x v="0"/>
    <x v="9"/>
    <x v="8"/>
    <n v="74414"/>
    <n v="74414"/>
  </r>
  <r>
    <x v="5621"/>
    <x v="4475"/>
    <x v="0"/>
    <x v="0"/>
    <x v="0"/>
    <x v="0"/>
    <x v="9"/>
    <x v="8"/>
    <n v="43374"/>
    <n v="43374"/>
  </r>
  <r>
    <x v="5622"/>
    <x v="4476"/>
    <x v="0"/>
    <x v="0"/>
    <x v="0"/>
    <x v="0"/>
    <x v="9"/>
    <x v="8"/>
    <n v="6207"/>
    <n v="6207"/>
  </r>
  <r>
    <x v="5623"/>
    <x v="4477"/>
    <x v="0"/>
    <x v="1"/>
    <x v="1"/>
    <x v="0"/>
    <x v="9"/>
    <x v="8"/>
    <n v="47365"/>
    <n v="47365"/>
  </r>
  <r>
    <x v="5624"/>
    <x v="4478"/>
    <x v="1"/>
    <x v="0"/>
    <x v="0"/>
    <x v="0"/>
    <x v="13"/>
    <x v="12"/>
    <n v="46548"/>
    <n v="46548"/>
  </r>
  <r>
    <x v="5625"/>
    <x v="4479"/>
    <x v="0"/>
    <x v="0"/>
    <x v="0"/>
    <x v="0"/>
    <x v="0"/>
    <x v="0"/>
    <n v="20776"/>
    <n v="20776"/>
  </r>
  <r>
    <x v="5626"/>
    <x v="4480"/>
    <x v="0"/>
    <x v="0"/>
    <x v="0"/>
    <x v="0"/>
    <x v="0"/>
    <x v="0"/>
    <n v="97708"/>
    <n v="97708"/>
  </r>
  <r>
    <x v="5627"/>
    <x v="4481"/>
    <x v="0"/>
    <x v="0"/>
    <x v="0"/>
    <x v="2"/>
    <x v="1"/>
    <x v="1"/>
    <n v="68740"/>
    <n v="68740"/>
  </r>
  <r>
    <x v="5628"/>
    <x v="4481"/>
    <x v="0"/>
    <x v="0"/>
    <x v="0"/>
    <x v="2"/>
    <x v="1"/>
    <x v="1"/>
    <n v="91958"/>
    <n v="91958"/>
  </r>
  <r>
    <x v="5629"/>
    <x v="4482"/>
    <x v="0"/>
    <x v="1"/>
    <x v="1"/>
    <x v="2"/>
    <x v="1"/>
    <x v="1"/>
    <n v="58496"/>
    <n v="58496"/>
  </r>
  <r>
    <x v="5630"/>
    <x v="4483"/>
    <x v="0"/>
    <x v="1"/>
    <x v="1"/>
    <x v="2"/>
    <x v="1"/>
    <x v="1"/>
    <n v="52331"/>
    <n v="52331"/>
  </r>
  <r>
    <x v="5631"/>
    <x v="4484"/>
    <x v="1"/>
    <x v="0"/>
    <x v="0"/>
    <x v="2"/>
    <x v="4"/>
    <x v="3"/>
    <n v="95689"/>
    <n v="95689"/>
  </r>
  <r>
    <x v="5632"/>
    <x v="4485"/>
    <x v="1"/>
    <x v="1"/>
    <x v="1"/>
    <x v="2"/>
    <x v="1"/>
    <x v="1"/>
    <n v="42288"/>
    <n v="42288"/>
  </r>
  <r>
    <x v="5633"/>
    <x v="1328"/>
    <x v="0"/>
    <x v="0"/>
    <x v="0"/>
    <x v="2"/>
    <x v="4"/>
    <x v="3"/>
    <n v="91680"/>
    <n v="91680"/>
  </r>
  <r>
    <x v="5634"/>
    <x v="4486"/>
    <x v="0"/>
    <x v="1"/>
    <x v="1"/>
    <x v="2"/>
    <x v="1"/>
    <x v="1"/>
    <n v="60155"/>
    <n v="60155"/>
  </r>
  <r>
    <x v="5635"/>
    <x v="4487"/>
    <x v="0"/>
    <x v="1"/>
    <x v="1"/>
    <x v="2"/>
    <x v="1"/>
    <x v="1"/>
    <n v="43006"/>
    <n v="43006"/>
  </r>
  <r>
    <x v="5636"/>
    <x v="4488"/>
    <x v="0"/>
    <x v="0"/>
    <x v="0"/>
    <x v="2"/>
    <x v="1"/>
    <x v="1"/>
    <n v="29486"/>
    <n v="29486"/>
  </r>
  <r>
    <x v="5637"/>
    <x v="4488"/>
    <x v="0"/>
    <x v="0"/>
    <x v="0"/>
    <x v="2"/>
    <x v="1"/>
    <x v="1"/>
    <n v="73138"/>
    <n v="73138"/>
  </r>
  <r>
    <x v="5638"/>
    <x v="4489"/>
    <x v="0"/>
    <x v="0"/>
    <x v="0"/>
    <x v="2"/>
    <x v="1"/>
    <x v="1"/>
    <n v="34966"/>
    <n v="34966"/>
  </r>
  <r>
    <x v="5639"/>
    <x v="4490"/>
    <x v="0"/>
    <x v="1"/>
    <x v="1"/>
    <x v="2"/>
    <x v="1"/>
    <x v="1"/>
    <n v="40614"/>
    <n v="40614"/>
  </r>
  <r>
    <x v="5640"/>
    <x v="4491"/>
    <x v="1"/>
    <x v="0"/>
    <x v="0"/>
    <x v="2"/>
    <x v="1"/>
    <x v="1"/>
    <n v="88981"/>
    <n v="88981"/>
  </r>
  <r>
    <x v="5641"/>
    <x v="4492"/>
    <x v="0"/>
    <x v="1"/>
    <x v="1"/>
    <x v="6"/>
    <x v="1"/>
    <x v="1"/>
    <n v="57636"/>
    <n v="57636"/>
  </r>
  <r>
    <x v="5642"/>
    <x v="4493"/>
    <x v="0"/>
    <x v="0"/>
    <x v="0"/>
    <x v="6"/>
    <x v="1"/>
    <x v="1"/>
    <n v="8974"/>
    <n v="8974"/>
  </r>
  <r>
    <x v="5643"/>
    <x v="4494"/>
    <x v="1"/>
    <x v="1"/>
    <x v="1"/>
    <x v="1"/>
    <x v="6"/>
    <x v="5"/>
    <n v="10789"/>
    <n v="10789"/>
  </r>
  <r>
    <x v="5644"/>
    <x v="4494"/>
    <x v="0"/>
    <x v="1"/>
    <x v="1"/>
    <x v="1"/>
    <x v="6"/>
    <x v="5"/>
    <n v="1422"/>
    <n v="1422"/>
  </r>
  <r>
    <x v="5645"/>
    <x v="4495"/>
    <x v="1"/>
    <x v="1"/>
    <x v="1"/>
    <x v="1"/>
    <x v="1"/>
    <x v="1"/>
    <n v="27359"/>
    <n v="27359"/>
  </r>
  <r>
    <x v="5646"/>
    <x v="4496"/>
    <x v="0"/>
    <x v="0"/>
    <x v="0"/>
    <x v="0"/>
    <x v="4"/>
    <x v="3"/>
    <n v="22589"/>
    <n v="22589"/>
  </r>
  <r>
    <x v="5647"/>
    <x v="4497"/>
    <x v="0"/>
    <x v="0"/>
    <x v="0"/>
    <x v="0"/>
    <x v="4"/>
    <x v="3"/>
    <n v="33034"/>
    <n v="33034"/>
  </r>
  <r>
    <x v="5648"/>
    <x v="4498"/>
    <x v="0"/>
    <x v="0"/>
    <x v="0"/>
    <x v="0"/>
    <x v="13"/>
    <x v="12"/>
    <n v="92302"/>
    <n v="92302"/>
  </r>
  <r>
    <x v="5649"/>
    <x v="4499"/>
    <x v="0"/>
    <x v="0"/>
    <x v="0"/>
    <x v="0"/>
    <x v="13"/>
    <x v="12"/>
    <n v="54702"/>
    <n v="54702"/>
  </r>
  <r>
    <x v="5650"/>
    <x v="4500"/>
    <x v="0"/>
    <x v="1"/>
    <x v="1"/>
    <x v="0"/>
    <x v="13"/>
    <x v="12"/>
    <n v="74129"/>
    <n v="74129"/>
  </r>
  <r>
    <x v="5651"/>
    <x v="4501"/>
    <x v="0"/>
    <x v="1"/>
    <x v="1"/>
    <x v="0"/>
    <x v="13"/>
    <x v="12"/>
    <n v="45742"/>
    <n v="45742"/>
  </r>
  <r>
    <x v="5652"/>
    <x v="4502"/>
    <x v="0"/>
    <x v="1"/>
    <x v="1"/>
    <x v="1"/>
    <x v="13"/>
    <x v="12"/>
    <n v="53580"/>
    <n v="53580"/>
  </r>
  <r>
    <x v="5653"/>
    <x v="4503"/>
    <x v="0"/>
    <x v="1"/>
    <x v="1"/>
    <x v="1"/>
    <x v="13"/>
    <x v="12"/>
    <n v="37001"/>
    <n v="37001"/>
  </r>
  <r>
    <x v="5654"/>
    <x v="4504"/>
    <x v="0"/>
    <x v="0"/>
    <x v="0"/>
    <x v="1"/>
    <x v="13"/>
    <x v="12"/>
    <n v="67934"/>
    <n v="67934"/>
  </r>
  <r>
    <x v="5655"/>
    <x v="4505"/>
    <x v="0"/>
    <x v="1"/>
    <x v="1"/>
    <x v="1"/>
    <x v="13"/>
    <x v="12"/>
    <n v="9139"/>
    <n v="9139"/>
  </r>
  <r>
    <x v="5656"/>
    <x v="4506"/>
    <x v="0"/>
    <x v="1"/>
    <x v="1"/>
    <x v="1"/>
    <x v="13"/>
    <x v="12"/>
    <n v="6697"/>
    <n v="6697"/>
  </r>
  <r>
    <x v="5657"/>
    <x v="4507"/>
    <x v="0"/>
    <x v="0"/>
    <x v="0"/>
    <x v="0"/>
    <x v="13"/>
    <x v="12"/>
    <n v="73057"/>
    <n v="73057"/>
  </r>
  <r>
    <x v="5658"/>
    <x v="4508"/>
    <x v="0"/>
    <x v="0"/>
    <x v="0"/>
    <x v="0"/>
    <x v="7"/>
    <x v="6"/>
    <n v="90938"/>
    <n v="90938"/>
  </r>
  <r>
    <x v="5659"/>
    <x v="4509"/>
    <x v="0"/>
    <x v="1"/>
    <x v="1"/>
    <x v="0"/>
    <x v="7"/>
    <x v="6"/>
    <n v="53979"/>
    <n v="53979"/>
  </r>
  <r>
    <x v="5660"/>
    <x v="4510"/>
    <x v="0"/>
    <x v="1"/>
    <x v="1"/>
    <x v="0"/>
    <x v="6"/>
    <x v="5"/>
    <n v="34428"/>
    <n v="34428"/>
  </r>
  <r>
    <x v="5661"/>
    <x v="4511"/>
    <x v="0"/>
    <x v="0"/>
    <x v="0"/>
    <x v="0"/>
    <x v="6"/>
    <x v="5"/>
    <n v="62860"/>
    <n v="62860"/>
  </r>
  <r>
    <x v="5662"/>
    <x v="4512"/>
    <x v="0"/>
    <x v="0"/>
    <x v="0"/>
    <x v="1"/>
    <x v="7"/>
    <x v="6"/>
    <n v="88264"/>
    <n v="88264"/>
  </r>
  <r>
    <x v="5663"/>
    <x v="4513"/>
    <x v="0"/>
    <x v="0"/>
    <x v="0"/>
    <x v="1"/>
    <x v="1"/>
    <x v="1"/>
    <n v="72695"/>
    <n v="72695"/>
  </r>
  <r>
    <x v="5664"/>
    <x v="4514"/>
    <x v="1"/>
    <x v="0"/>
    <x v="0"/>
    <x v="1"/>
    <x v="1"/>
    <x v="1"/>
    <n v="37195"/>
    <n v="37195"/>
  </r>
  <r>
    <x v="5665"/>
    <x v="4515"/>
    <x v="0"/>
    <x v="0"/>
    <x v="0"/>
    <x v="1"/>
    <x v="1"/>
    <x v="1"/>
    <n v="29874"/>
    <n v="29874"/>
  </r>
  <r>
    <x v="5666"/>
    <x v="4516"/>
    <x v="0"/>
    <x v="1"/>
    <x v="1"/>
    <x v="1"/>
    <x v="1"/>
    <x v="1"/>
    <n v="35610"/>
    <n v="35610"/>
  </r>
  <r>
    <x v="5667"/>
    <x v="4517"/>
    <x v="0"/>
    <x v="0"/>
    <x v="0"/>
    <x v="1"/>
    <x v="1"/>
    <x v="1"/>
    <n v="21635"/>
    <n v="21635"/>
  </r>
  <r>
    <x v="5668"/>
    <x v="4518"/>
    <x v="0"/>
    <x v="0"/>
    <x v="0"/>
    <x v="1"/>
    <x v="1"/>
    <x v="1"/>
    <n v="9068"/>
    <n v="9068"/>
  </r>
  <r>
    <x v="5669"/>
    <x v="4519"/>
    <x v="1"/>
    <x v="0"/>
    <x v="0"/>
    <x v="1"/>
    <x v="1"/>
    <x v="1"/>
    <n v="54729"/>
    <n v="54729"/>
  </r>
  <r>
    <x v="5670"/>
    <x v="4520"/>
    <x v="0"/>
    <x v="0"/>
    <x v="0"/>
    <x v="1"/>
    <x v="1"/>
    <x v="1"/>
    <n v="16189"/>
    <n v="16189"/>
  </r>
  <r>
    <x v="5671"/>
    <x v="4521"/>
    <x v="0"/>
    <x v="0"/>
    <x v="0"/>
    <x v="1"/>
    <x v="13"/>
    <x v="12"/>
    <n v="3565"/>
    <n v="3565"/>
  </r>
  <r>
    <x v="5672"/>
    <x v="4522"/>
    <x v="0"/>
    <x v="1"/>
    <x v="1"/>
    <x v="1"/>
    <x v="13"/>
    <x v="12"/>
    <n v="13413"/>
    <n v="13413"/>
  </r>
  <r>
    <x v="5673"/>
    <x v="4523"/>
    <x v="0"/>
    <x v="1"/>
    <x v="1"/>
    <x v="1"/>
    <x v="1"/>
    <x v="1"/>
    <n v="80531"/>
    <n v="80531"/>
  </r>
  <r>
    <x v="5674"/>
    <x v="4524"/>
    <x v="1"/>
    <x v="0"/>
    <x v="0"/>
    <x v="1"/>
    <x v="1"/>
    <x v="1"/>
    <n v="26345"/>
    <n v="26345"/>
  </r>
  <r>
    <x v="5675"/>
    <x v="4525"/>
    <x v="0"/>
    <x v="1"/>
    <x v="1"/>
    <x v="6"/>
    <x v="1"/>
    <x v="1"/>
    <n v="8228"/>
    <n v="8228"/>
  </r>
  <r>
    <x v="5676"/>
    <x v="4526"/>
    <x v="0"/>
    <x v="1"/>
    <x v="1"/>
    <x v="6"/>
    <x v="1"/>
    <x v="1"/>
    <n v="14950"/>
    <n v="14950"/>
  </r>
  <r>
    <x v="5677"/>
    <x v="4527"/>
    <x v="0"/>
    <x v="0"/>
    <x v="0"/>
    <x v="2"/>
    <x v="4"/>
    <x v="3"/>
    <n v="8011"/>
    <n v="8011"/>
  </r>
  <r>
    <x v="5678"/>
    <x v="4528"/>
    <x v="0"/>
    <x v="3"/>
    <x v="2"/>
    <x v="2"/>
    <x v="4"/>
    <x v="3"/>
    <n v="62015"/>
    <n v="62015"/>
  </r>
  <r>
    <x v="5679"/>
    <x v="4529"/>
    <x v="1"/>
    <x v="1"/>
    <x v="1"/>
    <x v="1"/>
    <x v="1"/>
    <x v="1"/>
    <n v="62790"/>
    <n v="62790"/>
  </r>
  <r>
    <x v="5680"/>
    <x v="4530"/>
    <x v="0"/>
    <x v="0"/>
    <x v="0"/>
    <x v="6"/>
    <x v="13"/>
    <x v="12"/>
    <n v="31509"/>
    <n v="31509"/>
  </r>
  <r>
    <x v="5681"/>
    <x v="4531"/>
    <x v="1"/>
    <x v="0"/>
    <x v="0"/>
    <x v="0"/>
    <x v="6"/>
    <x v="5"/>
    <n v="43777"/>
    <n v="43777"/>
  </r>
  <r>
    <x v="5682"/>
    <x v="4532"/>
    <x v="0"/>
    <x v="0"/>
    <x v="0"/>
    <x v="0"/>
    <x v="6"/>
    <x v="5"/>
    <n v="52336"/>
    <n v="52336"/>
  </r>
  <r>
    <x v="5683"/>
    <x v="4533"/>
    <x v="0"/>
    <x v="1"/>
    <x v="1"/>
    <x v="0"/>
    <x v="6"/>
    <x v="5"/>
    <n v="33112"/>
    <n v="33112"/>
  </r>
  <r>
    <x v="5684"/>
    <x v="4534"/>
    <x v="0"/>
    <x v="1"/>
    <x v="1"/>
    <x v="0"/>
    <x v="6"/>
    <x v="5"/>
    <n v="76889"/>
    <n v="76889"/>
  </r>
  <r>
    <x v="5685"/>
    <x v="4535"/>
    <x v="0"/>
    <x v="0"/>
    <x v="0"/>
    <x v="0"/>
    <x v="7"/>
    <x v="6"/>
    <n v="49591"/>
    <n v="49591"/>
  </r>
  <r>
    <x v="5686"/>
    <x v="4536"/>
    <x v="0"/>
    <x v="0"/>
    <x v="0"/>
    <x v="0"/>
    <x v="7"/>
    <x v="6"/>
    <n v="91555"/>
    <n v="91555"/>
  </r>
  <r>
    <x v="5687"/>
    <x v="4537"/>
    <x v="0"/>
    <x v="1"/>
    <x v="1"/>
    <x v="0"/>
    <x v="7"/>
    <x v="6"/>
    <n v="80672"/>
    <n v="80672"/>
  </r>
  <r>
    <x v="5688"/>
    <x v="4538"/>
    <x v="0"/>
    <x v="1"/>
    <x v="1"/>
    <x v="0"/>
    <x v="7"/>
    <x v="6"/>
    <n v="13380"/>
    <n v="13380"/>
  </r>
  <r>
    <x v="5689"/>
    <x v="4539"/>
    <x v="0"/>
    <x v="1"/>
    <x v="1"/>
    <x v="0"/>
    <x v="7"/>
    <x v="6"/>
    <n v="18310"/>
    <n v="18310"/>
  </r>
  <r>
    <x v="5690"/>
    <x v="4539"/>
    <x v="0"/>
    <x v="0"/>
    <x v="0"/>
    <x v="0"/>
    <x v="7"/>
    <x v="6"/>
    <n v="38076"/>
    <n v="38076"/>
  </r>
  <r>
    <x v="5691"/>
    <x v="4540"/>
    <x v="0"/>
    <x v="1"/>
    <x v="1"/>
    <x v="1"/>
    <x v="13"/>
    <x v="12"/>
    <n v="78339"/>
    <n v="78339"/>
  </r>
  <r>
    <x v="5692"/>
    <x v="4541"/>
    <x v="0"/>
    <x v="1"/>
    <x v="1"/>
    <x v="3"/>
    <x v="13"/>
    <x v="12"/>
    <n v="22689"/>
    <n v="22689"/>
  </r>
  <r>
    <x v="5693"/>
    <x v="4542"/>
    <x v="0"/>
    <x v="1"/>
    <x v="1"/>
    <x v="3"/>
    <x v="13"/>
    <x v="12"/>
    <n v="17924"/>
    <n v="17924"/>
  </r>
  <r>
    <x v="5694"/>
    <x v="4543"/>
    <x v="0"/>
    <x v="0"/>
    <x v="0"/>
    <x v="0"/>
    <x v="6"/>
    <x v="5"/>
    <n v="65876"/>
    <n v="65876"/>
  </r>
  <r>
    <x v="5695"/>
    <x v="4544"/>
    <x v="0"/>
    <x v="0"/>
    <x v="0"/>
    <x v="1"/>
    <x v="8"/>
    <x v="7"/>
    <n v="69114"/>
    <n v="69114"/>
  </r>
  <r>
    <x v="5696"/>
    <x v="4545"/>
    <x v="0"/>
    <x v="1"/>
    <x v="1"/>
    <x v="0"/>
    <x v="1"/>
    <x v="1"/>
    <n v="62143"/>
    <n v="62143"/>
  </r>
  <r>
    <x v="5697"/>
    <x v="4546"/>
    <x v="0"/>
    <x v="1"/>
    <x v="1"/>
    <x v="6"/>
    <x v="6"/>
    <x v="5"/>
    <n v="64224"/>
    <n v="64224"/>
  </r>
  <r>
    <x v="5698"/>
    <x v="4547"/>
    <x v="0"/>
    <x v="0"/>
    <x v="0"/>
    <x v="6"/>
    <x v="7"/>
    <x v="6"/>
    <n v="11766"/>
    <n v="11766"/>
  </r>
  <r>
    <x v="5699"/>
    <x v="4548"/>
    <x v="0"/>
    <x v="1"/>
    <x v="1"/>
    <x v="4"/>
    <x v="1"/>
    <x v="1"/>
    <n v="91018"/>
    <n v="91018"/>
  </r>
  <r>
    <x v="5700"/>
    <x v="4549"/>
    <x v="0"/>
    <x v="3"/>
    <x v="2"/>
    <x v="0"/>
    <x v="1"/>
    <x v="1"/>
    <n v="11946"/>
    <n v="11946"/>
  </r>
  <r>
    <x v="5701"/>
    <x v="4550"/>
    <x v="0"/>
    <x v="0"/>
    <x v="0"/>
    <x v="0"/>
    <x v="13"/>
    <x v="12"/>
    <n v="75033"/>
    <n v="75033"/>
  </r>
  <r>
    <x v="5702"/>
    <x v="4551"/>
    <x v="0"/>
    <x v="0"/>
    <x v="0"/>
    <x v="0"/>
    <x v="13"/>
    <x v="12"/>
    <n v="25854"/>
    <n v="25854"/>
  </r>
  <r>
    <x v="5703"/>
    <x v="4552"/>
    <x v="0"/>
    <x v="1"/>
    <x v="1"/>
    <x v="0"/>
    <x v="13"/>
    <x v="12"/>
    <n v="74230"/>
    <n v="74230"/>
  </r>
  <r>
    <x v="5704"/>
    <x v="4553"/>
    <x v="0"/>
    <x v="1"/>
    <x v="1"/>
    <x v="0"/>
    <x v="13"/>
    <x v="12"/>
    <n v="80569"/>
    <n v="80569"/>
  </r>
  <r>
    <x v="5705"/>
    <x v="3630"/>
    <x v="0"/>
    <x v="0"/>
    <x v="0"/>
    <x v="0"/>
    <x v="13"/>
    <x v="12"/>
    <n v="52165"/>
    <n v="52165"/>
  </r>
  <r>
    <x v="5706"/>
    <x v="4554"/>
    <x v="0"/>
    <x v="0"/>
    <x v="0"/>
    <x v="0"/>
    <x v="13"/>
    <x v="12"/>
    <n v="2911"/>
    <n v="2911"/>
  </r>
  <r>
    <x v="5707"/>
    <x v="4555"/>
    <x v="0"/>
    <x v="0"/>
    <x v="0"/>
    <x v="1"/>
    <x v="1"/>
    <x v="1"/>
    <n v="50604"/>
    <n v="50604"/>
  </r>
  <r>
    <x v="5708"/>
    <x v="4556"/>
    <x v="0"/>
    <x v="0"/>
    <x v="0"/>
    <x v="6"/>
    <x v="1"/>
    <x v="1"/>
    <n v="46313"/>
    <n v="46313"/>
  </r>
  <r>
    <x v="5709"/>
    <x v="4557"/>
    <x v="1"/>
    <x v="1"/>
    <x v="1"/>
    <x v="6"/>
    <x v="1"/>
    <x v="1"/>
    <n v="20569"/>
    <n v="20569"/>
  </r>
  <r>
    <x v="5710"/>
    <x v="4558"/>
    <x v="0"/>
    <x v="1"/>
    <x v="1"/>
    <x v="6"/>
    <x v="1"/>
    <x v="1"/>
    <n v="16046"/>
    <n v="16046"/>
  </r>
  <r>
    <x v="5711"/>
    <x v="4559"/>
    <x v="0"/>
    <x v="0"/>
    <x v="0"/>
    <x v="6"/>
    <x v="1"/>
    <x v="1"/>
    <n v="7937"/>
    <n v="7937"/>
  </r>
  <r>
    <x v="5712"/>
    <x v="4560"/>
    <x v="0"/>
    <x v="1"/>
    <x v="1"/>
    <x v="6"/>
    <x v="1"/>
    <x v="1"/>
    <n v="66629"/>
    <n v="66629"/>
  </r>
  <r>
    <x v="5713"/>
    <x v="4561"/>
    <x v="0"/>
    <x v="0"/>
    <x v="0"/>
    <x v="6"/>
    <x v="1"/>
    <x v="1"/>
    <n v="6903"/>
    <n v="6903"/>
  </r>
  <r>
    <x v="5714"/>
    <x v="4562"/>
    <x v="0"/>
    <x v="0"/>
    <x v="0"/>
    <x v="6"/>
    <x v="1"/>
    <x v="1"/>
    <n v="98323"/>
    <n v="98323"/>
  </r>
  <r>
    <x v="5715"/>
    <x v="4563"/>
    <x v="0"/>
    <x v="0"/>
    <x v="0"/>
    <x v="6"/>
    <x v="6"/>
    <x v="5"/>
    <n v="56646"/>
    <n v="56646"/>
  </r>
  <r>
    <x v="5716"/>
    <x v="4564"/>
    <x v="1"/>
    <x v="0"/>
    <x v="0"/>
    <x v="0"/>
    <x v="1"/>
    <x v="1"/>
    <n v="65674"/>
    <n v="65674"/>
  </r>
  <r>
    <x v="5717"/>
    <x v="4565"/>
    <x v="0"/>
    <x v="0"/>
    <x v="0"/>
    <x v="0"/>
    <x v="1"/>
    <x v="1"/>
    <n v="82821"/>
    <n v="82821"/>
  </r>
  <r>
    <x v="5718"/>
    <x v="4566"/>
    <x v="0"/>
    <x v="1"/>
    <x v="1"/>
    <x v="0"/>
    <x v="1"/>
    <x v="1"/>
    <n v="88247"/>
    <n v="88247"/>
  </r>
  <r>
    <x v="5719"/>
    <x v="4567"/>
    <x v="0"/>
    <x v="0"/>
    <x v="0"/>
    <x v="0"/>
    <x v="1"/>
    <x v="1"/>
    <n v="43460"/>
    <n v="43460"/>
  </r>
  <r>
    <x v="5720"/>
    <x v="4568"/>
    <x v="0"/>
    <x v="0"/>
    <x v="0"/>
    <x v="0"/>
    <x v="1"/>
    <x v="1"/>
    <n v="30475"/>
    <n v="30475"/>
  </r>
  <r>
    <x v="5721"/>
    <x v="4568"/>
    <x v="0"/>
    <x v="3"/>
    <x v="2"/>
    <x v="0"/>
    <x v="1"/>
    <x v="1"/>
    <n v="23471"/>
    <n v="23471"/>
  </r>
  <r>
    <x v="5722"/>
    <x v="4569"/>
    <x v="0"/>
    <x v="0"/>
    <x v="0"/>
    <x v="0"/>
    <x v="1"/>
    <x v="1"/>
    <n v="99345"/>
    <n v="99345"/>
  </r>
  <r>
    <x v="5723"/>
    <x v="4570"/>
    <x v="0"/>
    <x v="3"/>
    <x v="2"/>
    <x v="1"/>
    <x v="13"/>
    <x v="12"/>
    <n v="38036"/>
    <n v="38036"/>
  </r>
  <r>
    <x v="5724"/>
    <x v="4571"/>
    <x v="0"/>
    <x v="1"/>
    <x v="1"/>
    <x v="1"/>
    <x v="13"/>
    <x v="12"/>
    <n v="88363"/>
    <n v="88363"/>
  </r>
  <r>
    <x v="5725"/>
    <x v="3403"/>
    <x v="0"/>
    <x v="1"/>
    <x v="1"/>
    <x v="1"/>
    <x v="13"/>
    <x v="12"/>
    <n v="15721"/>
    <n v="15721"/>
  </r>
  <r>
    <x v="5726"/>
    <x v="4572"/>
    <x v="0"/>
    <x v="1"/>
    <x v="1"/>
    <x v="1"/>
    <x v="13"/>
    <x v="12"/>
    <n v="14663"/>
    <n v="14663"/>
  </r>
  <r>
    <x v="5727"/>
    <x v="4573"/>
    <x v="0"/>
    <x v="0"/>
    <x v="0"/>
    <x v="0"/>
    <x v="13"/>
    <x v="12"/>
    <n v="26307"/>
    <n v="26307"/>
  </r>
  <r>
    <x v="5728"/>
    <x v="4574"/>
    <x v="0"/>
    <x v="1"/>
    <x v="1"/>
    <x v="0"/>
    <x v="13"/>
    <x v="12"/>
    <n v="64619"/>
    <n v="64619"/>
  </r>
  <r>
    <x v="5729"/>
    <x v="4575"/>
    <x v="0"/>
    <x v="0"/>
    <x v="0"/>
    <x v="0"/>
    <x v="13"/>
    <x v="12"/>
    <n v="3866"/>
    <n v="3866"/>
  </r>
  <r>
    <x v="5730"/>
    <x v="4575"/>
    <x v="0"/>
    <x v="0"/>
    <x v="0"/>
    <x v="0"/>
    <x v="13"/>
    <x v="12"/>
    <n v="76533"/>
    <n v="76533"/>
  </r>
  <r>
    <x v="5731"/>
    <x v="4576"/>
    <x v="0"/>
    <x v="0"/>
    <x v="0"/>
    <x v="0"/>
    <x v="13"/>
    <x v="12"/>
    <n v="10435"/>
    <n v="10435"/>
  </r>
  <r>
    <x v="5732"/>
    <x v="4577"/>
    <x v="0"/>
    <x v="1"/>
    <x v="1"/>
    <x v="0"/>
    <x v="13"/>
    <x v="12"/>
    <n v="82245"/>
    <n v="82245"/>
  </r>
  <r>
    <x v="5733"/>
    <x v="4578"/>
    <x v="0"/>
    <x v="0"/>
    <x v="0"/>
    <x v="0"/>
    <x v="13"/>
    <x v="12"/>
    <n v="89217"/>
    <n v="89217"/>
  </r>
  <r>
    <x v="5734"/>
    <x v="4579"/>
    <x v="0"/>
    <x v="0"/>
    <x v="0"/>
    <x v="1"/>
    <x v="13"/>
    <x v="12"/>
    <n v="42735"/>
    <n v="42735"/>
  </r>
  <r>
    <x v="5735"/>
    <x v="4580"/>
    <x v="0"/>
    <x v="1"/>
    <x v="1"/>
    <x v="1"/>
    <x v="13"/>
    <x v="12"/>
    <n v="59506"/>
    <n v="59506"/>
  </r>
  <r>
    <x v="5736"/>
    <x v="4581"/>
    <x v="0"/>
    <x v="0"/>
    <x v="0"/>
    <x v="1"/>
    <x v="13"/>
    <x v="12"/>
    <n v="78755"/>
    <n v="78755"/>
  </r>
  <r>
    <x v="5737"/>
    <x v="4582"/>
    <x v="0"/>
    <x v="1"/>
    <x v="1"/>
    <x v="1"/>
    <x v="13"/>
    <x v="12"/>
    <n v="37559"/>
    <n v="37559"/>
  </r>
  <r>
    <x v="5738"/>
    <x v="4583"/>
    <x v="0"/>
    <x v="1"/>
    <x v="1"/>
    <x v="1"/>
    <x v="13"/>
    <x v="12"/>
    <n v="40018"/>
    <n v="40018"/>
  </r>
  <r>
    <x v="5739"/>
    <x v="4583"/>
    <x v="0"/>
    <x v="0"/>
    <x v="0"/>
    <x v="1"/>
    <x v="13"/>
    <x v="12"/>
    <n v="6905"/>
    <n v="6905"/>
  </r>
  <r>
    <x v="5740"/>
    <x v="616"/>
    <x v="0"/>
    <x v="1"/>
    <x v="1"/>
    <x v="1"/>
    <x v="13"/>
    <x v="12"/>
    <n v="12085"/>
    <n v="12085"/>
  </r>
  <r>
    <x v="5741"/>
    <x v="4584"/>
    <x v="0"/>
    <x v="0"/>
    <x v="0"/>
    <x v="0"/>
    <x v="1"/>
    <x v="1"/>
    <n v="12913"/>
    <n v="12913"/>
  </r>
  <r>
    <x v="5742"/>
    <x v="4585"/>
    <x v="1"/>
    <x v="1"/>
    <x v="1"/>
    <x v="0"/>
    <x v="1"/>
    <x v="1"/>
    <n v="99303"/>
    <n v="99303"/>
  </r>
  <r>
    <x v="5743"/>
    <x v="92"/>
    <x v="0"/>
    <x v="0"/>
    <x v="0"/>
    <x v="2"/>
    <x v="1"/>
    <x v="1"/>
    <n v="34628"/>
    <n v="34628"/>
  </r>
  <r>
    <x v="5744"/>
    <x v="4586"/>
    <x v="0"/>
    <x v="0"/>
    <x v="0"/>
    <x v="2"/>
    <x v="1"/>
    <x v="1"/>
    <n v="92464"/>
    <n v="92464"/>
  </r>
  <r>
    <x v="5745"/>
    <x v="2443"/>
    <x v="1"/>
    <x v="0"/>
    <x v="0"/>
    <x v="6"/>
    <x v="13"/>
    <x v="12"/>
    <n v="91023"/>
    <n v="91023"/>
  </r>
  <r>
    <x v="5746"/>
    <x v="4587"/>
    <x v="0"/>
    <x v="1"/>
    <x v="1"/>
    <x v="6"/>
    <x v="1"/>
    <x v="1"/>
    <n v="68706"/>
    <n v="68706"/>
  </r>
  <r>
    <x v="5747"/>
    <x v="4588"/>
    <x v="0"/>
    <x v="1"/>
    <x v="1"/>
    <x v="6"/>
    <x v="1"/>
    <x v="1"/>
    <n v="96147"/>
    <n v="96147"/>
  </r>
  <r>
    <x v="5748"/>
    <x v="4589"/>
    <x v="0"/>
    <x v="0"/>
    <x v="0"/>
    <x v="6"/>
    <x v="1"/>
    <x v="1"/>
    <n v="40569"/>
    <n v="40569"/>
  </r>
  <r>
    <x v="5749"/>
    <x v="4590"/>
    <x v="0"/>
    <x v="0"/>
    <x v="0"/>
    <x v="6"/>
    <x v="1"/>
    <x v="1"/>
    <n v="74044"/>
    <n v="74044"/>
  </r>
  <r>
    <x v="5750"/>
    <x v="4591"/>
    <x v="0"/>
    <x v="0"/>
    <x v="0"/>
    <x v="6"/>
    <x v="1"/>
    <x v="1"/>
    <n v="33730"/>
    <n v="33730"/>
  </r>
  <r>
    <x v="5751"/>
    <x v="4592"/>
    <x v="0"/>
    <x v="0"/>
    <x v="0"/>
    <x v="6"/>
    <x v="1"/>
    <x v="1"/>
    <n v="29273"/>
    <n v="29273"/>
  </r>
  <r>
    <x v="5752"/>
    <x v="4593"/>
    <x v="0"/>
    <x v="0"/>
    <x v="0"/>
    <x v="1"/>
    <x v="9"/>
    <x v="8"/>
    <n v="91565"/>
    <n v="91565"/>
  </r>
  <r>
    <x v="5753"/>
    <x v="4594"/>
    <x v="0"/>
    <x v="0"/>
    <x v="0"/>
    <x v="1"/>
    <x v="9"/>
    <x v="8"/>
    <n v="3066"/>
    <n v="3066"/>
  </r>
  <r>
    <x v="5754"/>
    <x v="4595"/>
    <x v="0"/>
    <x v="0"/>
    <x v="0"/>
    <x v="1"/>
    <x v="9"/>
    <x v="8"/>
    <n v="49984"/>
    <n v="49984"/>
  </r>
  <r>
    <x v="5755"/>
    <x v="4596"/>
    <x v="0"/>
    <x v="0"/>
    <x v="0"/>
    <x v="1"/>
    <x v="9"/>
    <x v="8"/>
    <n v="31394"/>
    <n v="31394"/>
  </r>
  <r>
    <x v="5756"/>
    <x v="4597"/>
    <x v="0"/>
    <x v="0"/>
    <x v="0"/>
    <x v="1"/>
    <x v="13"/>
    <x v="12"/>
    <n v="59826"/>
    <n v="59826"/>
  </r>
  <r>
    <x v="5757"/>
    <x v="4598"/>
    <x v="0"/>
    <x v="0"/>
    <x v="0"/>
    <x v="0"/>
    <x v="13"/>
    <x v="12"/>
    <n v="82817"/>
    <n v="82817"/>
  </r>
  <r>
    <x v="5758"/>
    <x v="4599"/>
    <x v="0"/>
    <x v="3"/>
    <x v="2"/>
    <x v="0"/>
    <x v="13"/>
    <x v="12"/>
    <n v="69188"/>
    <n v="69188"/>
  </r>
  <r>
    <x v="5759"/>
    <x v="4600"/>
    <x v="0"/>
    <x v="0"/>
    <x v="0"/>
    <x v="1"/>
    <x v="7"/>
    <x v="6"/>
    <n v="76058"/>
    <n v="76058"/>
  </r>
  <r>
    <x v="5760"/>
    <x v="2310"/>
    <x v="0"/>
    <x v="1"/>
    <x v="1"/>
    <x v="0"/>
    <x v="13"/>
    <x v="12"/>
    <n v="67852"/>
    <n v="67852"/>
  </r>
  <r>
    <x v="5761"/>
    <x v="4601"/>
    <x v="0"/>
    <x v="0"/>
    <x v="0"/>
    <x v="6"/>
    <x v="4"/>
    <x v="3"/>
    <n v="30997"/>
    <n v="30997"/>
  </r>
  <r>
    <x v="5762"/>
    <x v="4602"/>
    <x v="0"/>
    <x v="1"/>
    <x v="1"/>
    <x v="6"/>
    <x v="4"/>
    <x v="3"/>
    <n v="43082"/>
    <n v="43082"/>
  </r>
  <r>
    <x v="5763"/>
    <x v="4603"/>
    <x v="0"/>
    <x v="1"/>
    <x v="1"/>
    <x v="4"/>
    <x v="13"/>
    <x v="12"/>
    <n v="58903"/>
    <n v="58903"/>
  </r>
  <r>
    <x v="5764"/>
    <x v="4604"/>
    <x v="0"/>
    <x v="3"/>
    <x v="2"/>
    <x v="4"/>
    <x v="13"/>
    <x v="12"/>
    <n v="88360"/>
    <n v="88360"/>
  </r>
  <r>
    <x v="5765"/>
    <x v="4605"/>
    <x v="0"/>
    <x v="1"/>
    <x v="1"/>
    <x v="2"/>
    <x v="6"/>
    <x v="5"/>
    <n v="72798"/>
    <n v="72798"/>
  </r>
  <r>
    <x v="5766"/>
    <x v="4606"/>
    <x v="0"/>
    <x v="0"/>
    <x v="0"/>
    <x v="2"/>
    <x v="6"/>
    <x v="5"/>
    <n v="28195"/>
    <n v="28195"/>
  </r>
  <r>
    <x v="5767"/>
    <x v="4607"/>
    <x v="0"/>
    <x v="0"/>
    <x v="0"/>
    <x v="2"/>
    <x v="6"/>
    <x v="5"/>
    <n v="76734"/>
    <n v="76734"/>
  </r>
  <r>
    <x v="5768"/>
    <x v="4608"/>
    <x v="0"/>
    <x v="0"/>
    <x v="0"/>
    <x v="0"/>
    <x v="0"/>
    <x v="0"/>
    <n v="76658"/>
    <n v="76658"/>
  </r>
  <r>
    <x v="5769"/>
    <x v="4609"/>
    <x v="0"/>
    <x v="0"/>
    <x v="0"/>
    <x v="0"/>
    <x v="0"/>
    <x v="0"/>
    <n v="92429"/>
    <n v="92429"/>
  </r>
  <r>
    <x v="5770"/>
    <x v="4610"/>
    <x v="0"/>
    <x v="0"/>
    <x v="0"/>
    <x v="0"/>
    <x v="8"/>
    <x v="7"/>
    <n v="28871"/>
    <n v="28871"/>
  </r>
  <r>
    <x v="5771"/>
    <x v="1189"/>
    <x v="0"/>
    <x v="1"/>
    <x v="1"/>
    <x v="0"/>
    <x v="8"/>
    <x v="7"/>
    <n v="14941"/>
    <n v="14941"/>
  </r>
  <r>
    <x v="5772"/>
    <x v="4611"/>
    <x v="1"/>
    <x v="1"/>
    <x v="1"/>
    <x v="0"/>
    <x v="8"/>
    <x v="7"/>
    <n v="9613"/>
    <n v="9613"/>
  </r>
  <r>
    <x v="5773"/>
    <x v="4612"/>
    <x v="0"/>
    <x v="0"/>
    <x v="0"/>
    <x v="0"/>
    <x v="13"/>
    <x v="12"/>
    <n v="21099"/>
    <n v="21099"/>
  </r>
  <r>
    <x v="5774"/>
    <x v="4613"/>
    <x v="0"/>
    <x v="1"/>
    <x v="1"/>
    <x v="0"/>
    <x v="13"/>
    <x v="12"/>
    <n v="9447"/>
    <n v="9447"/>
  </r>
  <r>
    <x v="5775"/>
    <x v="4614"/>
    <x v="0"/>
    <x v="0"/>
    <x v="0"/>
    <x v="0"/>
    <x v="13"/>
    <x v="12"/>
    <n v="80863"/>
    <n v="80863"/>
  </r>
  <r>
    <x v="5776"/>
    <x v="4615"/>
    <x v="0"/>
    <x v="0"/>
    <x v="0"/>
    <x v="0"/>
    <x v="13"/>
    <x v="12"/>
    <n v="22475"/>
    <n v="22475"/>
  </r>
  <r>
    <x v="5777"/>
    <x v="4616"/>
    <x v="0"/>
    <x v="0"/>
    <x v="0"/>
    <x v="1"/>
    <x v="6"/>
    <x v="5"/>
    <n v="12503"/>
    <n v="12503"/>
  </r>
  <r>
    <x v="5778"/>
    <x v="4617"/>
    <x v="1"/>
    <x v="0"/>
    <x v="0"/>
    <x v="1"/>
    <x v="6"/>
    <x v="5"/>
    <n v="1999"/>
    <n v="1999"/>
  </r>
  <r>
    <x v="5779"/>
    <x v="4618"/>
    <x v="0"/>
    <x v="0"/>
    <x v="0"/>
    <x v="1"/>
    <x v="6"/>
    <x v="5"/>
    <n v="13431"/>
    <n v="13431"/>
  </r>
  <r>
    <x v="5780"/>
    <x v="4619"/>
    <x v="0"/>
    <x v="0"/>
    <x v="0"/>
    <x v="1"/>
    <x v="6"/>
    <x v="5"/>
    <n v="69793"/>
    <n v="69793"/>
  </r>
  <r>
    <x v="5781"/>
    <x v="4620"/>
    <x v="1"/>
    <x v="0"/>
    <x v="0"/>
    <x v="1"/>
    <x v="6"/>
    <x v="5"/>
    <n v="42952"/>
    <n v="42952"/>
  </r>
  <r>
    <x v="5782"/>
    <x v="4621"/>
    <x v="0"/>
    <x v="0"/>
    <x v="0"/>
    <x v="6"/>
    <x v="0"/>
    <x v="0"/>
    <n v="45402"/>
    <n v="45402"/>
  </r>
  <r>
    <x v="5783"/>
    <x v="4622"/>
    <x v="0"/>
    <x v="1"/>
    <x v="1"/>
    <x v="6"/>
    <x v="0"/>
    <x v="0"/>
    <n v="15834"/>
    <n v="15834"/>
  </r>
  <r>
    <x v="5784"/>
    <x v="4623"/>
    <x v="0"/>
    <x v="1"/>
    <x v="1"/>
    <x v="6"/>
    <x v="0"/>
    <x v="0"/>
    <n v="63197"/>
    <n v="63197"/>
  </r>
  <r>
    <x v="5785"/>
    <x v="4624"/>
    <x v="0"/>
    <x v="0"/>
    <x v="0"/>
    <x v="1"/>
    <x v="13"/>
    <x v="12"/>
    <n v="25857"/>
    <n v="25857"/>
  </r>
  <r>
    <x v="5786"/>
    <x v="4625"/>
    <x v="0"/>
    <x v="1"/>
    <x v="1"/>
    <x v="1"/>
    <x v="13"/>
    <x v="12"/>
    <n v="64416"/>
    <n v="64416"/>
  </r>
  <r>
    <x v="5787"/>
    <x v="4626"/>
    <x v="0"/>
    <x v="0"/>
    <x v="0"/>
    <x v="1"/>
    <x v="13"/>
    <x v="12"/>
    <n v="26938"/>
    <n v="26938"/>
  </r>
  <r>
    <x v="5788"/>
    <x v="4627"/>
    <x v="0"/>
    <x v="1"/>
    <x v="1"/>
    <x v="1"/>
    <x v="13"/>
    <x v="12"/>
    <n v="54652"/>
    <n v="54652"/>
  </r>
  <r>
    <x v="5789"/>
    <x v="4628"/>
    <x v="1"/>
    <x v="0"/>
    <x v="0"/>
    <x v="1"/>
    <x v="9"/>
    <x v="8"/>
    <n v="6223"/>
    <n v="6223"/>
  </r>
  <r>
    <x v="5790"/>
    <x v="102"/>
    <x v="0"/>
    <x v="1"/>
    <x v="1"/>
    <x v="1"/>
    <x v="9"/>
    <x v="8"/>
    <n v="75139"/>
    <n v="75139"/>
  </r>
  <r>
    <x v="5791"/>
    <x v="4629"/>
    <x v="0"/>
    <x v="0"/>
    <x v="0"/>
    <x v="1"/>
    <x v="1"/>
    <x v="1"/>
    <n v="89261"/>
    <n v="89261"/>
  </r>
  <r>
    <x v="5792"/>
    <x v="4630"/>
    <x v="0"/>
    <x v="1"/>
    <x v="1"/>
    <x v="1"/>
    <x v="1"/>
    <x v="1"/>
    <n v="3786"/>
    <n v="3786"/>
  </r>
  <r>
    <x v="5793"/>
    <x v="4630"/>
    <x v="0"/>
    <x v="1"/>
    <x v="1"/>
    <x v="1"/>
    <x v="1"/>
    <x v="1"/>
    <n v="81456"/>
    <n v="81456"/>
  </r>
  <r>
    <x v="5794"/>
    <x v="4631"/>
    <x v="0"/>
    <x v="0"/>
    <x v="0"/>
    <x v="1"/>
    <x v="1"/>
    <x v="1"/>
    <n v="82691"/>
    <n v="82691"/>
  </r>
  <r>
    <x v="5795"/>
    <x v="4632"/>
    <x v="0"/>
    <x v="0"/>
    <x v="0"/>
    <x v="1"/>
    <x v="1"/>
    <x v="1"/>
    <n v="10110"/>
    <n v="10110"/>
  </r>
  <r>
    <x v="5796"/>
    <x v="4633"/>
    <x v="0"/>
    <x v="0"/>
    <x v="0"/>
    <x v="1"/>
    <x v="13"/>
    <x v="12"/>
    <n v="77577"/>
    <n v="77577"/>
  </r>
  <r>
    <x v="5797"/>
    <x v="4634"/>
    <x v="0"/>
    <x v="0"/>
    <x v="0"/>
    <x v="2"/>
    <x v="8"/>
    <x v="7"/>
    <n v="77394"/>
    <n v="77394"/>
  </r>
  <r>
    <x v="5798"/>
    <x v="4635"/>
    <x v="0"/>
    <x v="1"/>
    <x v="1"/>
    <x v="0"/>
    <x v="13"/>
    <x v="12"/>
    <n v="47126"/>
    <n v="47126"/>
  </r>
  <r>
    <x v="5799"/>
    <x v="4636"/>
    <x v="0"/>
    <x v="1"/>
    <x v="1"/>
    <x v="0"/>
    <x v="13"/>
    <x v="12"/>
    <n v="86508"/>
    <n v="86508"/>
  </r>
  <r>
    <x v="5800"/>
    <x v="4637"/>
    <x v="0"/>
    <x v="1"/>
    <x v="1"/>
    <x v="0"/>
    <x v="13"/>
    <x v="12"/>
    <n v="37777"/>
    <n v="37777"/>
  </r>
  <r>
    <x v="5801"/>
    <x v="4638"/>
    <x v="0"/>
    <x v="0"/>
    <x v="0"/>
    <x v="6"/>
    <x v="4"/>
    <x v="3"/>
    <n v="58247"/>
    <n v="58247"/>
  </r>
  <r>
    <x v="5802"/>
    <x v="4639"/>
    <x v="0"/>
    <x v="1"/>
    <x v="1"/>
    <x v="7"/>
    <x v="13"/>
    <x v="12"/>
    <n v="86725"/>
    <n v="86725"/>
  </r>
  <r>
    <x v="5803"/>
    <x v="4640"/>
    <x v="0"/>
    <x v="1"/>
    <x v="1"/>
    <x v="7"/>
    <x v="13"/>
    <x v="12"/>
    <n v="78003"/>
    <n v="78003"/>
  </r>
  <r>
    <x v="5804"/>
    <x v="4641"/>
    <x v="0"/>
    <x v="1"/>
    <x v="1"/>
    <x v="7"/>
    <x v="13"/>
    <x v="12"/>
    <n v="54631"/>
    <n v="54631"/>
  </r>
  <r>
    <x v="5805"/>
    <x v="4642"/>
    <x v="0"/>
    <x v="1"/>
    <x v="1"/>
    <x v="7"/>
    <x v="13"/>
    <x v="12"/>
    <n v="63220"/>
    <n v="63220"/>
  </r>
  <r>
    <x v="5806"/>
    <x v="4643"/>
    <x v="1"/>
    <x v="1"/>
    <x v="1"/>
    <x v="7"/>
    <x v="13"/>
    <x v="12"/>
    <n v="70821"/>
    <n v="70821"/>
  </r>
  <r>
    <x v="5807"/>
    <x v="4644"/>
    <x v="0"/>
    <x v="1"/>
    <x v="1"/>
    <x v="2"/>
    <x v="0"/>
    <x v="0"/>
    <n v="28210"/>
    <n v="28210"/>
  </r>
  <r>
    <x v="5808"/>
    <x v="4645"/>
    <x v="0"/>
    <x v="0"/>
    <x v="0"/>
    <x v="2"/>
    <x v="0"/>
    <x v="0"/>
    <n v="83494"/>
    <n v="83494"/>
  </r>
  <r>
    <x v="5809"/>
    <x v="4646"/>
    <x v="0"/>
    <x v="1"/>
    <x v="1"/>
    <x v="2"/>
    <x v="0"/>
    <x v="0"/>
    <n v="61143"/>
    <n v="61143"/>
  </r>
  <r>
    <x v="5810"/>
    <x v="4647"/>
    <x v="0"/>
    <x v="0"/>
    <x v="0"/>
    <x v="2"/>
    <x v="0"/>
    <x v="0"/>
    <n v="54873"/>
    <n v="54873"/>
  </r>
  <r>
    <x v="5811"/>
    <x v="4648"/>
    <x v="0"/>
    <x v="1"/>
    <x v="1"/>
    <x v="1"/>
    <x v="4"/>
    <x v="3"/>
    <n v="79161"/>
    <n v="79161"/>
  </r>
  <r>
    <x v="5812"/>
    <x v="4649"/>
    <x v="0"/>
    <x v="1"/>
    <x v="1"/>
    <x v="1"/>
    <x v="4"/>
    <x v="3"/>
    <n v="75341"/>
    <n v="75341"/>
  </r>
  <r>
    <x v="5813"/>
    <x v="4650"/>
    <x v="0"/>
    <x v="0"/>
    <x v="0"/>
    <x v="1"/>
    <x v="4"/>
    <x v="3"/>
    <n v="79154"/>
    <n v="79154"/>
  </r>
  <r>
    <x v="5814"/>
    <x v="4651"/>
    <x v="0"/>
    <x v="0"/>
    <x v="0"/>
    <x v="1"/>
    <x v="4"/>
    <x v="3"/>
    <n v="41599"/>
    <n v="41599"/>
  </r>
  <r>
    <x v="5815"/>
    <x v="4652"/>
    <x v="0"/>
    <x v="1"/>
    <x v="1"/>
    <x v="1"/>
    <x v="4"/>
    <x v="3"/>
    <n v="23122"/>
    <n v="23122"/>
  </r>
  <r>
    <x v="5816"/>
    <x v="4653"/>
    <x v="0"/>
    <x v="1"/>
    <x v="1"/>
    <x v="5"/>
    <x v="6"/>
    <x v="5"/>
    <n v="61762"/>
    <n v="61762"/>
  </r>
  <r>
    <x v="5817"/>
    <x v="4654"/>
    <x v="0"/>
    <x v="1"/>
    <x v="1"/>
    <x v="5"/>
    <x v="6"/>
    <x v="5"/>
    <n v="15965"/>
    <n v="15965"/>
  </r>
  <r>
    <x v="5818"/>
    <x v="4655"/>
    <x v="0"/>
    <x v="0"/>
    <x v="0"/>
    <x v="5"/>
    <x v="1"/>
    <x v="1"/>
    <n v="56655"/>
    <n v="56655"/>
  </r>
  <r>
    <x v="5819"/>
    <x v="4656"/>
    <x v="1"/>
    <x v="0"/>
    <x v="0"/>
    <x v="5"/>
    <x v="1"/>
    <x v="1"/>
    <n v="64399"/>
    <n v="64399"/>
  </r>
  <r>
    <x v="5820"/>
    <x v="4657"/>
    <x v="0"/>
    <x v="0"/>
    <x v="0"/>
    <x v="1"/>
    <x v="13"/>
    <x v="12"/>
    <n v="35445"/>
    <n v="35445"/>
  </r>
  <r>
    <x v="5821"/>
    <x v="4658"/>
    <x v="0"/>
    <x v="0"/>
    <x v="0"/>
    <x v="1"/>
    <x v="7"/>
    <x v="6"/>
    <n v="37309"/>
    <n v="37309"/>
  </r>
  <r>
    <x v="5822"/>
    <x v="4659"/>
    <x v="1"/>
    <x v="0"/>
    <x v="0"/>
    <x v="0"/>
    <x v="7"/>
    <x v="6"/>
    <n v="60671"/>
    <n v="60671"/>
  </r>
  <r>
    <x v="5823"/>
    <x v="4660"/>
    <x v="0"/>
    <x v="0"/>
    <x v="0"/>
    <x v="0"/>
    <x v="7"/>
    <x v="6"/>
    <n v="94308"/>
    <n v="94308"/>
  </r>
  <r>
    <x v="5824"/>
    <x v="4661"/>
    <x v="0"/>
    <x v="0"/>
    <x v="0"/>
    <x v="0"/>
    <x v="7"/>
    <x v="6"/>
    <n v="15213"/>
    <n v="15213"/>
  </r>
  <r>
    <x v="5825"/>
    <x v="4662"/>
    <x v="0"/>
    <x v="0"/>
    <x v="0"/>
    <x v="0"/>
    <x v="7"/>
    <x v="6"/>
    <n v="86950"/>
    <n v="86950"/>
  </r>
  <r>
    <x v="5826"/>
    <x v="4663"/>
    <x v="0"/>
    <x v="0"/>
    <x v="0"/>
    <x v="5"/>
    <x v="1"/>
    <x v="1"/>
    <n v="41301"/>
    <n v="41301"/>
  </r>
  <r>
    <x v="5827"/>
    <x v="4664"/>
    <x v="0"/>
    <x v="0"/>
    <x v="0"/>
    <x v="2"/>
    <x v="1"/>
    <x v="1"/>
    <n v="96781"/>
    <n v="96781"/>
  </r>
  <r>
    <x v="5828"/>
    <x v="4665"/>
    <x v="0"/>
    <x v="3"/>
    <x v="2"/>
    <x v="2"/>
    <x v="1"/>
    <x v="1"/>
    <n v="38086"/>
    <n v="38086"/>
  </r>
  <r>
    <x v="5829"/>
    <x v="4666"/>
    <x v="0"/>
    <x v="1"/>
    <x v="1"/>
    <x v="1"/>
    <x v="4"/>
    <x v="3"/>
    <n v="38276"/>
    <n v="38276"/>
  </r>
  <r>
    <x v="5830"/>
    <x v="4667"/>
    <x v="0"/>
    <x v="0"/>
    <x v="0"/>
    <x v="1"/>
    <x v="13"/>
    <x v="12"/>
    <n v="19600"/>
    <n v="19600"/>
  </r>
  <r>
    <x v="5831"/>
    <x v="4668"/>
    <x v="0"/>
    <x v="0"/>
    <x v="0"/>
    <x v="1"/>
    <x v="7"/>
    <x v="6"/>
    <n v="22579"/>
    <n v="22579"/>
  </r>
  <r>
    <x v="5832"/>
    <x v="4669"/>
    <x v="0"/>
    <x v="0"/>
    <x v="0"/>
    <x v="0"/>
    <x v="7"/>
    <x v="6"/>
    <n v="76327"/>
    <n v="76327"/>
  </r>
  <r>
    <x v="5833"/>
    <x v="4670"/>
    <x v="0"/>
    <x v="0"/>
    <x v="0"/>
    <x v="2"/>
    <x v="1"/>
    <x v="1"/>
    <n v="78680"/>
    <n v="78680"/>
  </r>
  <r>
    <x v="5834"/>
    <x v="4671"/>
    <x v="0"/>
    <x v="1"/>
    <x v="1"/>
    <x v="0"/>
    <x v="1"/>
    <x v="1"/>
    <n v="2684"/>
    <n v="2684"/>
  </r>
  <r>
    <x v="5835"/>
    <x v="4672"/>
    <x v="0"/>
    <x v="1"/>
    <x v="1"/>
    <x v="0"/>
    <x v="1"/>
    <x v="1"/>
    <n v="62188"/>
    <n v="62188"/>
  </r>
  <r>
    <x v="5836"/>
    <x v="4673"/>
    <x v="0"/>
    <x v="0"/>
    <x v="0"/>
    <x v="0"/>
    <x v="1"/>
    <x v="1"/>
    <n v="56780"/>
    <n v="56780"/>
  </r>
  <r>
    <x v="5837"/>
    <x v="4674"/>
    <x v="0"/>
    <x v="0"/>
    <x v="0"/>
    <x v="0"/>
    <x v="1"/>
    <x v="1"/>
    <n v="48114"/>
    <n v="48114"/>
  </r>
  <r>
    <x v="5838"/>
    <x v="4675"/>
    <x v="0"/>
    <x v="1"/>
    <x v="1"/>
    <x v="0"/>
    <x v="1"/>
    <x v="1"/>
    <n v="15925"/>
    <n v="15925"/>
  </r>
  <r>
    <x v="5839"/>
    <x v="4676"/>
    <x v="0"/>
    <x v="0"/>
    <x v="0"/>
    <x v="0"/>
    <x v="1"/>
    <x v="1"/>
    <n v="32149"/>
    <n v="32149"/>
  </r>
  <r>
    <x v="5840"/>
    <x v="4677"/>
    <x v="0"/>
    <x v="0"/>
    <x v="0"/>
    <x v="0"/>
    <x v="1"/>
    <x v="1"/>
    <n v="19127"/>
    <n v="19127"/>
  </r>
  <r>
    <x v="5841"/>
    <x v="4678"/>
    <x v="0"/>
    <x v="1"/>
    <x v="1"/>
    <x v="0"/>
    <x v="1"/>
    <x v="1"/>
    <n v="71092"/>
    <n v="71092"/>
  </r>
  <r>
    <x v="5842"/>
    <x v="4679"/>
    <x v="0"/>
    <x v="1"/>
    <x v="1"/>
    <x v="0"/>
    <x v="1"/>
    <x v="1"/>
    <n v="33569"/>
    <n v="33569"/>
  </r>
  <r>
    <x v="5843"/>
    <x v="4680"/>
    <x v="0"/>
    <x v="0"/>
    <x v="0"/>
    <x v="0"/>
    <x v="6"/>
    <x v="5"/>
    <n v="8521"/>
    <n v="8521"/>
  </r>
  <r>
    <x v="5844"/>
    <x v="4681"/>
    <x v="0"/>
    <x v="1"/>
    <x v="1"/>
    <x v="0"/>
    <x v="6"/>
    <x v="5"/>
    <n v="3778"/>
    <n v="3778"/>
  </r>
  <r>
    <x v="5845"/>
    <x v="3388"/>
    <x v="0"/>
    <x v="0"/>
    <x v="0"/>
    <x v="0"/>
    <x v="1"/>
    <x v="1"/>
    <n v="90391"/>
    <n v="90391"/>
  </r>
  <r>
    <x v="5846"/>
    <x v="4682"/>
    <x v="0"/>
    <x v="0"/>
    <x v="0"/>
    <x v="1"/>
    <x v="7"/>
    <x v="6"/>
    <n v="59438"/>
    <n v="59438"/>
  </r>
  <r>
    <x v="5847"/>
    <x v="4683"/>
    <x v="0"/>
    <x v="0"/>
    <x v="0"/>
    <x v="1"/>
    <x v="7"/>
    <x v="6"/>
    <n v="43722"/>
    <n v="43722"/>
  </r>
  <r>
    <x v="5848"/>
    <x v="4683"/>
    <x v="0"/>
    <x v="1"/>
    <x v="1"/>
    <x v="1"/>
    <x v="7"/>
    <x v="6"/>
    <n v="3486"/>
    <n v="3486"/>
  </r>
  <r>
    <x v="5849"/>
    <x v="4684"/>
    <x v="0"/>
    <x v="1"/>
    <x v="1"/>
    <x v="1"/>
    <x v="7"/>
    <x v="6"/>
    <n v="47435"/>
    <n v="47435"/>
  </r>
  <r>
    <x v="5850"/>
    <x v="4685"/>
    <x v="0"/>
    <x v="1"/>
    <x v="1"/>
    <x v="1"/>
    <x v="7"/>
    <x v="6"/>
    <n v="88022"/>
    <n v="88022"/>
  </r>
  <r>
    <x v="5851"/>
    <x v="4686"/>
    <x v="0"/>
    <x v="1"/>
    <x v="1"/>
    <x v="3"/>
    <x v="7"/>
    <x v="6"/>
    <n v="17409"/>
    <n v="17409"/>
  </r>
  <r>
    <x v="5852"/>
    <x v="4687"/>
    <x v="1"/>
    <x v="1"/>
    <x v="1"/>
    <x v="3"/>
    <x v="7"/>
    <x v="6"/>
    <n v="37678"/>
    <n v="37678"/>
  </r>
  <r>
    <x v="5853"/>
    <x v="4688"/>
    <x v="0"/>
    <x v="1"/>
    <x v="1"/>
    <x v="1"/>
    <x v="1"/>
    <x v="1"/>
    <n v="24440"/>
    <n v="24440"/>
  </r>
  <r>
    <x v="5854"/>
    <x v="4689"/>
    <x v="0"/>
    <x v="1"/>
    <x v="1"/>
    <x v="1"/>
    <x v="7"/>
    <x v="6"/>
    <n v="59354"/>
    <n v="59354"/>
  </r>
  <r>
    <x v="5855"/>
    <x v="4690"/>
    <x v="0"/>
    <x v="0"/>
    <x v="0"/>
    <x v="0"/>
    <x v="1"/>
    <x v="1"/>
    <n v="82645"/>
    <n v="82645"/>
  </r>
  <r>
    <x v="5856"/>
    <x v="4691"/>
    <x v="0"/>
    <x v="1"/>
    <x v="1"/>
    <x v="0"/>
    <x v="1"/>
    <x v="1"/>
    <n v="29733"/>
    <n v="29733"/>
  </r>
  <r>
    <x v="5857"/>
    <x v="4692"/>
    <x v="0"/>
    <x v="0"/>
    <x v="0"/>
    <x v="8"/>
    <x v="8"/>
    <x v="7"/>
    <n v="46227"/>
    <n v="46227"/>
  </r>
  <r>
    <x v="5858"/>
    <x v="4693"/>
    <x v="0"/>
    <x v="1"/>
    <x v="1"/>
    <x v="8"/>
    <x v="8"/>
    <x v="7"/>
    <n v="33480"/>
    <n v="33480"/>
  </r>
  <r>
    <x v="5859"/>
    <x v="4694"/>
    <x v="0"/>
    <x v="3"/>
    <x v="2"/>
    <x v="0"/>
    <x v="1"/>
    <x v="1"/>
    <n v="29192"/>
    <n v="29192"/>
  </r>
  <r>
    <x v="5860"/>
    <x v="4695"/>
    <x v="0"/>
    <x v="0"/>
    <x v="0"/>
    <x v="0"/>
    <x v="1"/>
    <x v="1"/>
    <n v="80076"/>
    <n v="80076"/>
  </r>
  <r>
    <x v="5861"/>
    <x v="4696"/>
    <x v="0"/>
    <x v="0"/>
    <x v="0"/>
    <x v="0"/>
    <x v="7"/>
    <x v="6"/>
    <n v="54682"/>
    <n v="54682"/>
  </r>
  <r>
    <x v="5862"/>
    <x v="4697"/>
    <x v="0"/>
    <x v="0"/>
    <x v="0"/>
    <x v="0"/>
    <x v="0"/>
    <x v="0"/>
    <n v="75884"/>
    <n v="75884"/>
  </r>
  <r>
    <x v="5863"/>
    <x v="4698"/>
    <x v="0"/>
    <x v="1"/>
    <x v="1"/>
    <x v="3"/>
    <x v="1"/>
    <x v="1"/>
    <n v="35838"/>
    <n v="35838"/>
  </r>
  <r>
    <x v="5864"/>
    <x v="1816"/>
    <x v="0"/>
    <x v="3"/>
    <x v="2"/>
    <x v="5"/>
    <x v="13"/>
    <x v="12"/>
    <n v="55211"/>
    <n v="55211"/>
  </r>
  <r>
    <x v="5865"/>
    <x v="1815"/>
    <x v="0"/>
    <x v="3"/>
    <x v="2"/>
    <x v="5"/>
    <x v="13"/>
    <x v="12"/>
    <n v="98962"/>
    <n v="98962"/>
  </r>
  <r>
    <x v="5866"/>
    <x v="4699"/>
    <x v="0"/>
    <x v="0"/>
    <x v="0"/>
    <x v="0"/>
    <x v="1"/>
    <x v="1"/>
    <n v="40535"/>
    <n v="40535"/>
  </r>
  <r>
    <x v="5867"/>
    <x v="4700"/>
    <x v="0"/>
    <x v="1"/>
    <x v="1"/>
    <x v="0"/>
    <x v="1"/>
    <x v="1"/>
    <n v="12253"/>
    <n v="12253"/>
  </r>
  <r>
    <x v="5868"/>
    <x v="4701"/>
    <x v="0"/>
    <x v="1"/>
    <x v="1"/>
    <x v="0"/>
    <x v="1"/>
    <x v="1"/>
    <n v="45789"/>
    <n v="45789"/>
  </r>
  <r>
    <x v="5869"/>
    <x v="4702"/>
    <x v="0"/>
    <x v="2"/>
    <x v="0"/>
    <x v="0"/>
    <x v="1"/>
    <x v="1"/>
    <n v="66948"/>
    <n v="66948"/>
  </r>
  <r>
    <x v="5870"/>
    <x v="4703"/>
    <x v="0"/>
    <x v="0"/>
    <x v="0"/>
    <x v="5"/>
    <x v="13"/>
    <x v="12"/>
    <n v="63877"/>
    <n v="63877"/>
  </r>
  <r>
    <x v="5871"/>
    <x v="4704"/>
    <x v="0"/>
    <x v="0"/>
    <x v="0"/>
    <x v="0"/>
    <x v="1"/>
    <x v="1"/>
    <n v="96779"/>
    <n v="96779"/>
  </r>
  <r>
    <x v="5872"/>
    <x v="4705"/>
    <x v="0"/>
    <x v="0"/>
    <x v="0"/>
    <x v="0"/>
    <x v="1"/>
    <x v="1"/>
    <n v="31052"/>
    <n v="31052"/>
  </r>
  <r>
    <x v="5873"/>
    <x v="4706"/>
    <x v="1"/>
    <x v="1"/>
    <x v="1"/>
    <x v="1"/>
    <x v="4"/>
    <x v="3"/>
    <n v="30411"/>
    <n v="30411"/>
  </r>
  <r>
    <x v="5874"/>
    <x v="4707"/>
    <x v="1"/>
    <x v="0"/>
    <x v="0"/>
    <x v="1"/>
    <x v="4"/>
    <x v="3"/>
    <n v="61886"/>
    <n v="61886"/>
  </r>
  <r>
    <x v="5875"/>
    <x v="4708"/>
    <x v="0"/>
    <x v="0"/>
    <x v="0"/>
    <x v="1"/>
    <x v="4"/>
    <x v="3"/>
    <n v="31458"/>
    <n v="31458"/>
  </r>
  <r>
    <x v="5876"/>
    <x v="4709"/>
    <x v="0"/>
    <x v="1"/>
    <x v="1"/>
    <x v="1"/>
    <x v="4"/>
    <x v="3"/>
    <n v="60988"/>
    <n v="60988"/>
  </r>
  <r>
    <x v="5877"/>
    <x v="4710"/>
    <x v="0"/>
    <x v="3"/>
    <x v="2"/>
    <x v="0"/>
    <x v="13"/>
    <x v="12"/>
    <n v="66337"/>
    <n v="66337"/>
  </r>
  <r>
    <x v="5878"/>
    <x v="4711"/>
    <x v="1"/>
    <x v="1"/>
    <x v="1"/>
    <x v="0"/>
    <x v="13"/>
    <x v="12"/>
    <n v="70545"/>
    <n v="70545"/>
  </r>
  <r>
    <x v="5879"/>
    <x v="4712"/>
    <x v="0"/>
    <x v="0"/>
    <x v="0"/>
    <x v="0"/>
    <x v="13"/>
    <x v="12"/>
    <n v="22361"/>
    <n v="22361"/>
  </r>
  <r>
    <x v="5880"/>
    <x v="4713"/>
    <x v="0"/>
    <x v="3"/>
    <x v="2"/>
    <x v="0"/>
    <x v="4"/>
    <x v="3"/>
    <n v="23667"/>
    <n v="23667"/>
  </r>
  <r>
    <x v="5881"/>
    <x v="4714"/>
    <x v="0"/>
    <x v="0"/>
    <x v="0"/>
    <x v="5"/>
    <x v="6"/>
    <x v="5"/>
    <n v="53111"/>
    <n v="53111"/>
  </r>
  <r>
    <x v="5882"/>
    <x v="4715"/>
    <x v="0"/>
    <x v="0"/>
    <x v="0"/>
    <x v="5"/>
    <x v="9"/>
    <x v="8"/>
    <n v="1258"/>
    <n v="1258"/>
  </r>
  <r>
    <x v="5883"/>
    <x v="4715"/>
    <x v="1"/>
    <x v="0"/>
    <x v="0"/>
    <x v="5"/>
    <x v="9"/>
    <x v="8"/>
    <n v="62324"/>
    <n v="62324"/>
  </r>
  <r>
    <x v="5884"/>
    <x v="4716"/>
    <x v="1"/>
    <x v="0"/>
    <x v="0"/>
    <x v="5"/>
    <x v="9"/>
    <x v="8"/>
    <n v="70349"/>
    <n v="70349"/>
  </r>
  <r>
    <x v="5885"/>
    <x v="4717"/>
    <x v="0"/>
    <x v="0"/>
    <x v="0"/>
    <x v="0"/>
    <x v="7"/>
    <x v="6"/>
    <n v="86358"/>
    <n v="86358"/>
  </r>
  <r>
    <x v="5886"/>
    <x v="4718"/>
    <x v="0"/>
    <x v="0"/>
    <x v="0"/>
    <x v="0"/>
    <x v="7"/>
    <x v="6"/>
    <n v="6138"/>
    <n v="6138"/>
  </r>
  <r>
    <x v="5887"/>
    <x v="3021"/>
    <x v="0"/>
    <x v="1"/>
    <x v="1"/>
    <x v="3"/>
    <x v="13"/>
    <x v="12"/>
    <n v="88772"/>
    <n v="88772"/>
  </r>
  <r>
    <x v="5888"/>
    <x v="3022"/>
    <x v="0"/>
    <x v="1"/>
    <x v="1"/>
    <x v="3"/>
    <x v="13"/>
    <x v="12"/>
    <n v="46516"/>
    <n v="46516"/>
  </r>
  <r>
    <x v="588"/>
    <x v="4719"/>
    <x v="1"/>
    <x v="1"/>
    <x v="1"/>
    <x v="3"/>
    <x v="13"/>
    <x v="12"/>
    <n v="11948"/>
    <n v="11948"/>
  </r>
  <r>
    <x v="5889"/>
    <x v="4720"/>
    <x v="0"/>
    <x v="1"/>
    <x v="1"/>
    <x v="3"/>
    <x v="13"/>
    <x v="12"/>
    <n v="10929"/>
    <n v="10929"/>
  </r>
  <r>
    <x v="5890"/>
    <x v="4721"/>
    <x v="0"/>
    <x v="1"/>
    <x v="1"/>
    <x v="3"/>
    <x v="13"/>
    <x v="12"/>
    <n v="86570"/>
    <n v="86570"/>
  </r>
  <r>
    <x v="5891"/>
    <x v="4721"/>
    <x v="0"/>
    <x v="1"/>
    <x v="1"/>
    <x v="3"/>
    <x v="13"/>
    <x v="12"/>
    <n v="19026"/>
    <n v="19026"/>
  </r>
  <r>
    <x v="5892"/>
    <x v="4722"/>
    <x v="0"/>
    <x v="1"/>
    <x v="1"/>
    <x v="3"/>
    <x v="13"/>
    <x v="12"/>
    <n v="58567"/>
    <n v="58567"/>
  </r>
  <r>
    <x v="5893"/>
    <x v="4723"/>
    <x v="0"/>
    <x v="1"/>
    <x v="1"/>
    <x v="3"/>
    <x v="13"/>
    <x v="12"/>
    <n v="50833"/>
    <n v="50833"/>
  </r>
  <r>
    <x v="5894"/>
    <x v="4724"/>
    <x v="0"/>
    <x v="1"/>
    <x v="1"/>
    <x v="3"/>
    <x v="13"/>
    <x v="12"/>
    <n v="54785"/>
    <n v="54785"/>
  </r>
  <r>
    <x v="5895"/>
    <x v="4725"/>
    <x v="0"/>
    <x v="1"/>
    <x v="1"/>
    <x v="3"/>
    <x v="13"/>
    <x v="12"/>
    <n v="91183"/>
    <n v="91183"/>
  </r>
  <r>
    <x v="5896"/>
    <x v="4726"/>
    <x v="0"/>
    <x v="1"/>
    <x v="1"/>
    <x v="3"/>
    <x v="13"/>
    <x v="12"/>
    <n v="26447"/>
    <n v="26447"/>
  </r>
  <r>
    <x v="5897"/>
    <x v="4727"/>
    <x v="0"/>
    <x v="1"/>
    <x v="1"/>
    <x v="3"/>
    <x v="13"/>
    <x v="12"/>
    <n v="60185"/>
    <n v="60185"/>
  </r>
  <r>
    <x v="5898"/>
    <x v="4728"/>
    <x v="0"/>
    <x v="1"/>
    <x v="1"/>
    <x v="3"/>
    <x v="13"/>
    <x v="12"/>
    <n v="95263"/>
    <n v="95263"/>
  </r>
  <r>
    <x v="5899"/>
    <x v="486"/>
    <x v="0"/>
    <x v="0"/>
    <x v="0"/>
    <x v="1"/>
    <x v="6"/>
    <x v="5"/>
    <n v="65265"/>
    <n v="65265"/>
  </r>
  <r>
    <x v="5900"/>
    <x v="4729"/>
    <x v="0"/>
    <x v="1"/>
    <x v="1"/>
    <x v="1"/>
    <x v="6"/>
    <x v="5"/>
    <n v="61897"/>
    <n v="61897"/>
  </r>
  <r>
    <x v="5901"/>
    <x v="4730"/>
    <x v="0"/>
    <x v="0"/>
    <x v="0"/>
    <x v="1"/>
    <x v="6"/>
    <x v="5"/>
    <n v="68070"/>
    <n v="68070"/>
  </r>
  <r>
    <x v="5902"/>
    <x v="4731"/>
    <x v="0"/>
    <x v="0"/>
    <x v="0"/>
    <x v="1"/>
    <x v="6"/>
    <x v="5"/>
    <n v="8444"/>
    <n v="8444"/>
  </r>
  <r>
    <x v="5903"/>
    <x v="4732"/>
    <x v="0"/>
    <x v="3"/>
    <x v="2"/>
    <x v="1"/>
    <x v="8"/>
    <x v="7"/>
    <n v="90690"/>
    <n v="90690"/>
  </r>
  <r>
    <x v="5904"/>
    <x v="4733"/>
    <x v="0"/>
    <x v="3"/>
    <x v="2"/>
    <x v="1"/>
    <x v="8"/>
    <x v="7"/>
    <n v="43137"/>
    <n v="43137"/>
  </r>
  <r>
    <x v="5905"/>
    <x v="4734"/>
    <x v="0"/>
    <x v="0"/>
    <x v="0"/>
    <x v="1"/>
    <x v="8"/>
    <x v="7"/>
    <n v="91721"/>
    <n v="91721"/>
  </r>
  <r>
    <x v="5906"/>
    <x v="4735"/>
    <x v="0"/>
    <x v="0"/>
    <x v="0"/>
    <x v="5"/>
    <x v="9"/>
    <x v="8"/>
    <n v="11284"/>
    <n v="11284"/>
  </r>
  <r>
    <x v="5907"/>
    <x v="4736"/>
    <x v="0"/>
    <x v="1"/>
    <x v="1"/>
    <x v="5"/>
    <x v="9"/>
    <x v="8"/>
    <n v="26673"/>
    <n v="26673"/>
  </r>
  <r>
    <x v="5908"/>
    <x v="4736"/>
    <x v="0"/>
    <x v="0"/>
    <x v="0"/>
    <x v="5"/>
    <x v="9"/>
    <x v="8"/>
    <n v="43570"/>
    <n v="43570"/>
  </r>
  <r>
    <x v="5909"/>
    <x v="4737"/>
    <x v="1"/>
    <x v="0"/>
    <x v="0"/>
    <x v="0"/>
    <x v="4"/>
    <x v="3"/>
    <n v="73635"/>
    <n v="73635"/>
  </r>
  <r>
    <x v="5910"/>
    <x v="4738"/>
    <x v="0"/>
    <x v="0"/>
    <x v="0"/>
    <x v="0"/>
    <x v="13"/>
    <x v="12"/>
    <n v="57627"/>
    <n v="57627"/>
  </r>
  <r>
    <x v="5911"/>
    <x v="4739"/>
    <x v="0"/>
    <x v="1"/>
    <x v="1"/>
    <x v="0"/>
    <x v="13"/>
    <x v="12"/>
    <n v="23224"/>
    <n v="23224"/>
  </r>
  <r>
    <x v="5912"/>
    <x v="4740"/>
    <x v="1"/>
    <x v="1"/>
    <x v="1"/>
    <x v="0"/>
    <x v="7"/>
    <x v="6"/>
    <n v="37374"/>
    <n v="37374"/>
  </r>
  <r>
    <x v="5913"/>
    <x v="4741"/>
    <x v="1"/>
    <x v="0"/>
    <x v="0"/>
    <x v="8"/>
    <x v="1"/>
    <x v="1"/>
    <n v="55392"/>
    <n v="55392"/>
  </r>
  <r>
    <x v="5914"/>
    <x v="1144"/>
    <x v="0"/>
    <x v="1"/>
    <x v="1"/>
    <x v="2"/>
    <x v="13"/>
    <x v="12"/>
    <n v="90779"/>
    <n v="90779"/>
  </r>
  <r>
    <x v="5915"/>
    <x v="4742"/>
    <x v="0"/>
    <x v="0"/>
    <x v="0"/>
    <x v="2"/>
    <x v="13"/>
    <x v="12"/>
    <n v="73321"/>
    <n v="73321"/>
  </r>
  <r>
    <x v="5916"/>
    <x v="4743"/>
    <x v="0"/>
    <x v="1"/>
    <x v="1"/>
    <x v="0"/>
    <x v="13"/>
    <x v="12"/>
    <n v="48889"/>
    <n v="48889"/>
  </r>
  <r>
    <x v="5917"/>
    <x v="4744"/>
    <x v="0"/>
    <x v="1"/>
    <x v="1"/>
    <x v="0"/>
    <x v="8"/>
    <x v="7"/>
    <n v="75015"/>
    <n v="75015"/>
  </r>
  <r>
    <x v="5918"/>
    <x v="4745"/>
    <x v="0"/>
    <x v="0"/>
    <x v="0"/>
    <x v="0"/>
    <x v="8"/>
    <x v="7"/>
    <n v="71577"/>
    <n v="71577"/>
  </r>
  <r>
    <x v="5919"/>
    <x v="4746"/>
    <x v="0"/>
    <x v="0"/>
    <x v="0"/>
    <x v="0"/>
    <x v="8"/>
    <x v="7"/>
    <n v="11008"/>
    <n v="11008"/>
  </r>
  <r>
    <x v="5920"/>
    <x v="4747"/>
    <x v="0"/>
    <x v="0"/>
    <x v="0"/>
    <x v="0"/>
    <x v="8"/>
    <x v="7"/>
    <n v="27136"/>
    <n v="27136"/>
  </r>
  <r>
    <x v="5921"/>
    <x v="4748"/>
    <x v="0"/>
    <x v="0"/>
    <x v="0"/>
    <x v="1"/>
    <x v="0"/>
    <x v="0"/>
    <n v="38098"/>
    <n v="38098"/>
  </r>
  <r>
    <x v="5922"/>
    <x v="4749"/>
    <x v="0"/>
    <x v="1"/>
    <x v="1"/>
    <x v="3"/>
    <x v="4"/>
    <x v="3"/>
    <n v="87971"/>
    <n v="87971"/>
  </r>
  <r>
    <x v="5923"/>
    <x v="4750"/>
    <x v="0"/>
    <x v="1"/>
    <x v="1"/>
    <x v="3"/>
    <x v="4"/>
    <x v="3"/>
    <n v="81425"/>
    <n v="81425"/>
  </r>
  <r>
    <x v="5924"/>
    <x v="4751"/>
    <x v="1"/>
    <x v="3"/>
    <x v="2"/>
    <x v="0"/>
    <x v="4"/>
    <x v="3"/>
    <n v="95249"/>
    <n v="95249"/>
  </r>
  <r>
    <x v="5925"/>
    <x v="4752"/>
    <x v="0"/>
    <x v="0"/>
    <x v="0"/>
    <x v="1"/>
    <x v="9"/>
    <x v="8"/>
    <n v="84045"/>
    <n v="84045"/>
  </r>
  <r>
    <x v="5926"/>
    <x v="4753"/>
    <x v="0"/>
    <x v="0"/>
    <x v="0"/>
    <x v="8"/>
    <x v="0"/>
    <x v="0"/>
    <n v="13900"/>
    <n v="13900"/>
  </r>
  <r>
    <x v="5927"/>
    <x v="4754"/>
    <x v="1"/>
    <x v="0"/>
    <x v="0"/>
    <x v="1"/>
    <x v="13"/>
    <x v="12"/>
    <n v="97702"/>
    <n v="97702"/>
  </r>
  <r>
    <x v="5928"/>
    <x v="4755"/>
    <x v="0"/>
    <x v="0"/>
    <x v="0"/>
    <x v="1"/>
    <x v="13"/>
    <x v="12"/>
    <n v="3766"/>
    <n v="3766"/>
  </r>
  <r>
    <x v="5929"/>
    <x v="4756"/>
    <x v="0"/>
    <x v="0"/>
    <x v="0"/>
    <x v="1"/>
    <x v="13"/>
    <x v="12"/>
    <n v="60688"/>
    <n v="60688"/>
  </r>
  <r>
    <x v="5930"/>
    <x v="4757"/>
    <x v="0"/>
    <x v="1"/>
    <x v="1"/>
    <x v="1"/>
    <x v="13"/>
    <x v="12"/>
    <n v="39254"/>
    <n v="39254"/>
  </r>
  <r>
    <x v="5931"/>
    <x v="4758"/>
    <x v="0"/>
    <x v="0"/>
    <x v="0"/>
    <x v="1"/>
    <x v="13"/>
    <x v="12"/>
    <n v="13640"/>
    <n v="13640"/>
  </r>
  <r>
    <x v="5932"/>
    <x v="4759"/>
    <x v="0"/>
    <x v="1"/>
    <x v="1"/>
    <x v="1"/>
    <x v="13"/>
    <x v="12"/>
    <n v="60745"/>
    <n v="60745"/>
  </r>
  <r>
    <x v="5933"/>
    <x v="4760"/>
    <x v="0"/>
    <x v="0"/>
    <x v="0"/>
    <x v="1"/>
    <x v="13"/>
    <x v="12"/>
    <n v="81799"/>
    <n v="81799"/>
  </r>
  <r>
    <x v="5934"/>
    <x v="4761"/>
    <x v="1"/>
    <x v="1"/>
    <x v="1"/>
    <x v="5"/>
    <x v="13"/>
    <x v="12"/>
    <n v="69326"/>
    <n v="69326"/>
  </r>
  <r>
    <x v="5935"/>
    <x v="4762"/>
    <x v="0"/>
    <x v="1"/>
    <x v="1"/>
    <x v="7"/>
    <x v="13"/>
    <x v="12"/>
    <n v="15320"/>
    <n v="15320"/>
  </r>
  <r>
    <x v="5936"/>
    <x v="4763"/>
    <x v="0"/>
    <x v="1"/>
    <x v="1"/>
    <x v="7"/>
    <x v="13"/>
    <x v="12"/>
    <n v="64387"/>
    <n v="64387"/>
  </r>
  <r>
    <x v="5937"/>
    <x v="4764"/>
    <x v="0"/>
    <x v="0"/>
    <x v="0"/>
    <x v="0"/>
    <x v="4"/>
    <x v="3"/>
    <n v="50136"/>
    <n v="50136"/>
  </r>
  <r>
    <x v="5938"/>
    <x v="4765"/>
    <x v="0"/>
    <x v="0"/>
    <x v="0"/>
    <x v="0"/>
    <x v="4"/>
    <x v="3"/>
    <n v="25317"/>
    <n v="25317"/>
  </r>
  <r>
    <x v="5939"/>
    <x v="4766"/>
    <x v="0"/>
    <x v="0"/>
    <x v="0"/>
    <x v="0"/>
    <x v="4"/>
    <x v="3"/>
    <n v="30838"/>
    <n v="30838"/>
  </r>
  <r>
    <x v="5940"/>
    <x v="4767"/>
    <x v="0"/>
    <x v="0"/>
    <x v="0"/>
    <x v="0"/>
    <x v="4"/>
    <x v="3"/>
    <n v="64766"/>
    <n v="64766"/>
  </r>
  <r>
    <x v="5941"/>
    <x v="4768"/>
    <x v="0"/>
    <x v="1"/>
    <x v="1"/>
    <x v="1"/>
    <x v="9"/>
    <x v="8"/>
    <n v="42169"/>
    <n v="42169"/>
  </r>
  <r>
    <x v="5942"/>
    <x v="4769"/>
    <x v="0"/>
    <x v="1"/>
    <x v="1"/>
    <x v="1"/>
    <x v="9"/>
    <x v="8"/>
    <n v="38217"/>
    <n v="38217"/>
  </r>
  <r>
    <x v="5943"/>
    <x v="4770"/>
    <x v="0"/>
    <x v="0"/>
    <x v="0"/>
    <x v="1"/>
    <x v="1"/>
    <x v="1"/>
    <n v="47799"/>
    <n v="47799"/>
  </r>
  <r>
    <x v="5944"/>
    <x v="4771"/>
    <x v="0"/>
    <x v="1"/>
    <x v="1"/>
    <x v="1"/>
    <x v="1"/>
    <x v="1"/>
    <n v="77943"/>
    <n v="77943"/>
  </r>
  <r>
    <x v="5945"/>
    <x v="4772"/>
    <x v="0"/>
    <x v="1"/>
    <x v="1"/>
    <x v="1"/>
    <x v="1"/>
    <x v="1"/>
    <n v="59797"/>
    <n v="59797"/>
  </r>
  <r>
    <x v="5946"/>
    <x v="4773"/>
    <x v="0"/>
    <x v="0"/>
    <x v="0"/>
    <x v="1"/>
    <x v="1"/>
    <x v="1"/>
    <n v="34478"/>
    <n v="34478"/>
  </r>
  <r>
    <x v="5947"/>
    <x v="4774"/>
    <x v="0"/>
    <x v="0"/>
    <x v="0"/>
    <x v="1"/>
    <x v="1"/>
    <x v="1"/>
    <n v="80272"/>
    <n v="80272"/>
  </r>
  <r>
    <x v="5948"/>
    <x v="4775"/>
    <x v="0"/>
    <x v="1"/>
    <x v="1"/>
    <x v="1"/>
    <x v="1"/>
    <x v="1"/>
    <n v="60250"/>
    <n v="60250"/>
  </r>
  <r>
    <x v="5949"/>
    <x v="4776"/>
    <x v="0"/>
    <x v="3"/>
    <x v="2"/>
    <x v="1"/>
    <x v="7"/>
    <x v="6"/>
    <n v="2347"/>
    <n v="2347"/>
  </r>
  <r>
    <x v="5950"/>
    <x v="4777"/>
    <x v="0"/>
    <x v="0"/>
    <x v="0"/>
    <x v="2"/>
    <x v="1"/>
    <x v="1"/>
    <n v="18410"/>
    <n v="18410"/>
  </r>
  <r>
    <x v="5951"/>
    <x v="4778"/>
    <x v="0"/>
    <x v="1"/>
    <x v="1"/>
    <x v="2"/>
    <x v="1"/>
    <x v="1"/>
    <n v="57825"/>
    <n v="57825"/>
  </r>
  <r>
    <x v="5952"/>
    <x v="4779"/>
    <x v="0"/>
    <x v="1"/>
    <x v="1"/>
    <x v="2"/>
    <x v="1"/>
    <x v="1"/>
    <n v="57773"/>
    <n v="57773"/>
  </r>
  <r>
    <x v="5953"/>
    <x v="4780"/>
    <x v="0"/>
    <x v="0"/>
    <x v="0"/>
    <x v="1"/>
    <x v="0"/>
    <x v="0"/>
    <n v="67143"/>
    <n v="67143"/>
  </r>
  <r>
    <x v="5954"/>
    <x v="4780"/>
    <x v="0"/>
    <x v="3"/>
    <x v="2"/>
    <x v="1"/>
    <x v="0"/>
    <x v="0"/>
    <n v="37109"/>
    <n v="37109"/>
  </r>
  <r>
    <x v="5955"/>
    <x v="4781"/>
    <x v="0"/>
    <x v="0"/>
    <x v="0"/>
    <x v="0"/>
    <x v="1"/>
    <x v="1"/>
    <n v="81692"/>
    <n v="81692"/>
  </r>
  <r>
    <x v="5956"/>
    <x v="4782"/>
    <x v="0"/>
    <x v="0"/>
    <x v="0"/>
    <x v="0"/>
    <x v="1"/>
    <x v="1"/>
    <n v="27534"/>
    <n v="27534"/>
  </r>
  <r>
    <x v="5957"/>
    <x v="4783"/>
    <x v="0"/>
    <x v="1"/>
    <x v="1"/>
    <x v="0"/>
    <x v="1"/>
    <x v="1"/>
    <n v="5895"/>
    <n v="5895"/>
  </r>
  <r>
    <x v="5958"/>
    <x v="4784"/>
    <x v="0"/>
    <x v="0"/>
    <x v="0"/>
    <x v="0"/>
    <x v="1"/>
    <x v="1"/>
    <n v="56175"/>
    <n v="56175"/>
  </r>
  <r>
    <x v="5959"/>
    <x v="4785"/>
    <x v="0"/>
    <x v="1"/>
    <x v="1"/>
    <x v="0"/>
    <x v="1"/>
    <x v="1"/>
    <n v="43164"/>
    <n v="43164"/>
  </r>
  <r>
    <x v="5960"/>
    <x v="4786"/>
    <x v="0"/>
    <x v="0"/>
    <x v="0"/>
    <x v="0"/>
    <x v="1"/>
    <x v="1"/>
    <n v="81869"/>
    <n v="81869"/>
  </r>
  <r>
    <x v="5961"/>
    <x v="3102"/>
    <x v="0"/>
    <x v="0"/>
    <x v="0"/>
    <x v="0"/>
    <x v="1"/>
    <x v="1"/>
    <n v="86270"/>
    <n v="86270"/>
  </r>
  <r>
    <x v="5962"/>
    <x v="4787"/>
    <x v="1"/>
    <x v="1"/>
    <x v="1"/>
    <x v="1"/>
    <x v="1"/>
    <x v="1"/>
    <n v="41087"/>
    <n v="41087"/>
  </r>
  <r>
    <x v="917"/>
    <x v="4788"/>
    <x v="0"/>
    <x v="0"/>
    <x v="0"/>
    <x v="1"/>
    <x v="1"/>
    <x v="1"/>
    <n v="17524"/>
    <n v="17524"/>
  </r>
  <r>
    <x v="5963"/>
    <x v="4789"/>
    <x v="0"/>
    <x v="0"/>
    <x v="0"/>
    <x v="0"/>
    <x v="6"/>
    <x v="5"/>
    <n v="48728"/>
    <n v="48728"/>
  </r>
  <r>
    <x v="5964"/>
    <x v="4790"/>
    <x v="0"/>
    <x v="0"/>
    <x v="0"/>
    <x v="1"/>
    <x v="9"/>
    <x v="8"/>
    <n v="96709"/>
    <n v="96709"/>
  </r>
  <r>
    <x v="5965"/>
    <x v="4791"/>
    <x v="0"/>
    <x v="1"/>
    <x v="1"/>
    <x v="1"/>
    <x v="9"/>
    <x v="8"/>
    <n v="60897"/>
    <n v="60897"/>
  </r>
  <r>
    <x v="5966"/>
    <x v="4792"/>
    <x v="0"/>
    <x v="0"/>
    <x v="0"/>
    <x v="1"/>
    <x v="7"/>
    <x v="6"/>
    <n v="54623"/>
    <n v="54623"/>
  </r>
  <r>
    <x v="5967"/>
    <x v="4793"/>
    <x v="0"/>
    <x v="0"/>
    <x v="0"/>
    <x v="1"/>
    <x v="7"/>
    <x v="6"/>
    <n v="50461"/>
    <n v="50461"/>
  </r>
  <r>
    <x v="5968"/>
    <x v="4794"/>
    <x v="0"/>
    <x v="0"/>
    <x v="0"/>
    <x v="8"/>
    <x v="4"/>
    <x v="3"/>
    <n v="83704"/>
    <n v="83704"/>
  </r>
  <r>
    <x v="5969"/>
    <x v="4795"/>
    <x v="0"/>
    <x v="0"/>
    <x v="0"/>
    <x v="1"/>
    <x v="1"/>
    <x v="1"/>
    <n v="21824"/>
    <n v="21824"/>
  </r>
  <r>
    <x v="5970"/>
    <x v="4796"/>
    <x v="0"/>
    <x v="3"/>
    <x v="2"/>
    <x v="1"/>
    <x v="4"/>
    <x v="3"/>
    <n v="99617"/>
    <n v="99617"/>
  </r>
  <r>
    <x v="5971"/>
    <x v="4797"/>
    <x v="0"/>
    <x v="0"/>
    <x v="0"/>
    <x v="1"/>
    <x v="4"/>
    <x v="3"/>
    <n v="98334"/>
    <n v="98334"/>
  </r>
  <r>
    <x v="5972"/>
    <x v="4798"/>
    <x v="0"/>
    <x v="1"/>
    <x v="1"/>
    <x v="1"/>
    <x v="4"/>
    <x v="3"/>
    <n v="3819"/>
    <n v="3819"/>
  </r>
  <r>
    <x v="5973"/>
    <x v="4799"/>
    <x v="0"/>
    <x v="0"/>
    <x v="0"/>
    <x v="1"/>
    <x v="4"/>
    <x v="3"/>
    <n v="70766"/>
    <n v="70766"/>
  </r>
  <r>
    <x v="5974"/>
    <x v="4800"/>
    <x v="0"/>
    <x v="1"/>
    <x v="1"/>
    <x v="1"/>
    <x v="4"/>
    <x v="3"/>
    <n v="51254"/>
    <n v="51254"/>
  </r>
  <r>
    <x v="5975"/>
    <x v="4801"/>
    <x v="1"/>
    <x v="0"/>
    <x v="0"/>
    <x v="1"/>
    <x v="4"/>
    <x v="3"/>
    <n v="96194"/>
    <n v="96194"/>
  </r>
  <r>
    <x v="5976"/>
    <x v="4802"/>
    <x v="0"/>
    <x v="1"/>
    <x v="1"/>
    <x v="1"/>
    <x v="4"/>
    <x v="3"/>
    <n v="11757"/>
    <n v="11757"/>
  </r>
  <r>
    <x v="5977"/>
    <x v="4803"/>
    <x v="0"/>
    <x v="0"/>
    <x v="0"/>
    <x v="2"/>
    <x v="13"/>
    <x v="12"/>
    <n v="77879"/>
    <n v="77879"/>
  </r>
  <r>
    <x v="5978"/>
    <x v="4804"/>
    <x v="0"/>
    <x v="0"/>
    <x v="0"/>
    <x v="2"/>
    <x v="13"/>
    <x v="12"/>
    <n v="19664"/>
    <n v="19664"/>
  </r>
  <r>
    <x v="5979"/>
    <x v="4805"/>
    <x v="1"/>
    <x v="0"/>
    <x v="0"/>
    <x v="2"/>
    <x v="13"/>
    <x v="12"/>
    <n v="14452"/>
    <n v="14452"/>
  </r>
  <r>
    <x v="5980"/>
    <x v="4806"/>
    <x v="0"/>
    <x v="3"/>
    <x v="2"/>
    <x v="2"/>
    <x v="13"/>
    <x v="12"/>
    <n v="38517"/>
    <n v="38517"/>
  </r>
  <r>
    <x v="5981"/>
    <x v="4807"/>
    <x v="0"/>
    <x v="0"/>
    <x v="0"/>
    <x v="1"/>
    <x v="1"/>
    <x v="1"/>
    <n v="28134"/>
    <n v="28134"/>
  </r>
  <r>
    <x v="5982"/>
    <x v="4808"/>
    <x v="0"/>
    <x v="3"/>
    <x v="2"/>
    <x v="1"/>
    <x v="1"/>
    <x v="1"/>
    <n v="33139"/>
    <n v="33139"/>
  </r>
  <r>
    <x v="5983"/>
    <x v="4809"/>
    <x v="0"/>
    <x v="0"/>
    <x v="0"/>
    <x v="1"/>
    <x v="1"/>
    <x v="1"/>
    <n v="4981"/>
    <n v="4981"/>
  </r>
  <r>
    <x v="5984"/>
    <x v="4810"/>
    <x v="0"/>
    <x v="0"/>
    <x v="0"/>
    <x v="1"/>
    <x v="1"/>
    <x v="1"/>
    <n v="17266"/>
    <n v="17266"/>
  </r>
  <r>
    <x v="5985"/>
    <x v="4811"/>
    <x v="0"/>
    <x v="0"/>
    <x v="0"/>
    <x v="1"/>
    <x v="4"/>
    <x v="3"/>
    <n v="65891"/>
    <n v="65891"/>
  </r>
  <r>
    <x v="5986"/>
    <x v="4812"/>
    <x v="0"/>
    <x v="0"/>
    <x v="0"/>
    <x v="1"/>
    <x v="4"/>
    <x v="3"/>
    <n v="77830"/>
    <n v="77830"/>
  </r>
  <r>
    <x v="5987"/>
    <x v="4813"/>
    <x v="0"/>
    <x v="0"/>
    <x v="0"/>
    <x v="1"/>
    <x v="4"/>
    <x v="3"/>
    <n v="47739"/>
    <n v="47739"/>
  </r>
  <r>
    <x v="5988"/>
    <x v="4813"/>
    <x v="0"/>
    <x v="0"/>
    <x v="0"/>
    <x v="1"/>
    <x v="4"/>
    <x v="3"/>
    <n v="84096"/>
    <n v="84096"/>
  </r>
  <r>
    <x v="5989"/>
    <x v="4814"/>
    <x v="0"/>
    <x v="0"/>
    <x v="0"/>
    <x v="0"/>
    <x v="9"/>
    <x v="8"/>
    <n v="99397"/>
    <n v="99397"/>
  </r>
  <r>
    <x v="5990"/>
    <x v="4815"/>
    <x v="0"/>
    <x v="1"/>
    <x v="1"/>
    <x v="1"/>
    <x v="9"/>
    <x v="8"/>
    <n v="29769"/>
    <n v="29769"/>
  </r>
  <r>
    <x v="5991"/>
    <x v="4816"/>
    <x v="0"/>
    <x v="0"/>
    <x v="0"/>
    <x v="1"/>
    <x v="9"/>
    <x v="8"/>
    <n v="58049"/>
    <n v="58049"/>
  </r>
  <r>
    <x v="5992"/>
    <x v="4817"/>
    <x v="0"/>
    <x v="1"/>
    <x v="1"/>
    <x v="3"/>
    <x v="1"/>
    <x v="1"/>
    <n v="33907"/>
    <n v="33907"/>
  </r>
  <r>
    <x v="5993"/>
    <x v="4818"/>
    <x v="0"/>
    <x v="1"/>
    <x v="1"/>
    <x v="3"/>
    <x v="1"/>
    <x v="1"/>
    <n v="52322"/>
    <n v="52322"/>
  </r>
  <r>
    <x v="5994"/>
    <x v="4819"/>
    <x v="0"/>
    <x v="0"/>
    <x v="0"/>
    <x v="1"/>
    <x v="7"/>
    <x v="6"/>
    <n v="42224"/>
    <n v="42224"/>
  </r>
  <r>
    <x v="5995"/>
    <x v="4820"/>
    <x v="0"/>
    <x v="0"/>
    <x v="0"/>
    <x v="1"/>
    <x v="8"/>
    <x v="7"/>
    <n v="4665"/>
    <n v="4665"/>
  </r>
  <r>
    <x v="5996"/>
    <x v="4821"/>
    <x v="0"/>
    <x v="1"/>
    <x v="1"/>
    <x v="1"/>
    <x v="7"/>
    <x v="6"/>
    <n v="23966"/>
    <n v="23966"/>
  </r>
  <r>
    <x v="5997"/>
    <x v="4822"/>
    <x v="0"/>
    <x v="0"/>
    <x v="0"/>
    <x v="1"/>
    <x v="7"/>
    <x v="6"/>
    <n v="93138"/>
    <n v="93138"/>
  </r>
  <r>
    <x v="5998"/>
    <x v="4823"/>
    <x v="0"/>
    <x v="0"/>
    <x v="0"/>
    <x v="5"/>
    <x v="1"/>
    <x v="1"/>
    <n v="19763"/>
    <n v="19763"/>
  </r>
  <r>
    <x v="5999"/>
    <x v="4824"/>
    <x v="0"/>
    <x v="1"/>
    <x v="1"/>
    <x v="5"/>
    <x v="1"/>
    <x v="1"/>
    <n v="59744"/>
    <n v="59744"/>
  </r>
  <r>
    <x v="6000"/>
    <x v="4825"/>
    <x v="0"/>
    <x v="3"/>
    <x v="2"/>
    <x v="0"/>
    <x v="0"/>
    <x v="0"/>
    <n v="51564"/>
    <n v="51564"/>
  </r>
  <r>
    <x v="6001"/>
    <x v="4826"/>
    <x v="0"/>
    <x v="1"/>
    <x v="1"/>
    <x v="1"/>
    <x v="13"/>
    <x v="12"/>
    <n v="61824"/>
    <n v="61824"/>
  </r>
  <r>
    <x v="6002"/>
    <x v="4827"/>
    <x v="0"/>
    <x v="1"/>
    <x v="1"/>
    <x v="7"/>
    <x v="4"/>
    <x v="3"/>
    <n v="99745"/>
    <n v="99745"/>
  </r>
  <r>
    <x v="6003"/>
    <x v="4828"/>
    <x v="0"/>
    <x v="1"/>
    <x v="1"/>
    <x v="7"/>
    <x v="4"/>
    <x v="3"/>
    <n v="81434"/>
    <n v="81434"/>
  </r>
  <r>
    <x v="6004"/>
    <x v="4829"/>
    <x v="0"/>
    <x v="1"/>
    <x v="1"/>
    <x v="7"/>
    <x v="4"/>
    <x v="3"/>
    <n v="86399"/>
    <n v="86399"/>
  </r>
  <r>
    <x v="6005"/>
    <x v="4830"/>
    <x v="0"/>
    <x v="1"/>
    <x v="1"/>
    <x v="7"/>
    <x v="1"/>
    <x v="1"/>
    <n v="95521"/>
    <n v="95521"/>
  </r>
  <r>
    <x v="6006"/>
    <x v="4831"/>
    <x v="0"/>
    <x v="1"/>
    <x v="1"/>
    <x v="7"/>
    <x v="4"/>
    <x v="3"/>
    <n v="1022"/>
    <n v="1022"/>
  </r>
  <r>
    <x v="6007"/>
    <x v="4832"/>
    <x v="0"/>
    <x v="0"/>
    <x v="0"/>
    <x v="1"/>
    <x v="1"/>
    <x v="1"/>
    <n v="25843"/>
    <n v="25843"/>
  </r>
  <r>
    <x v="6008"/>
    <x v="4833"/>
    <x v="0"/>
    <x v="1"/>
    <x v="1"/>
    <x v="1"/>
    <x v="1"/>
    <x v="1"/>
    <n v="77827"/>
    <n v="77827"/>
  </r>
  <r>
    <x v="6009"/>
    <x v="4834"/>
    <x v="0"/>
    <x v="1"/>
    <x v="1"/>
    <x v="1"/>
    <x v="1"/>
    <x v="1"/>
    <n v="26211"/>
    <n v="26211"/>
  </r>
  <r>
    <x v="6010"/>
    <x v="4835"/>
    <x v="1"/>
    <x v="0"/>
    <x v="0"/>
    <x v="1"/>
    <x v="1"/>
    <x v="1"/>
    <n v="81574"/>
    <n v="81574"/>
  </r>
  <r>
    <x v="6011"/>
    <x v="4836"/>
    <x v="0"/>
    <x v="0"/>
    <x v="0"/>
    <x v="2"/>
    <x v="1"/>
    <x v="1"/>
    <n v="13696"/>
    <n v="13696"/>
  </r>
  <r>
    <x v="6012"/>
    <x v="4837"/>
    <x v="0"/>
    <x v="1"/>
    <x v="1"/>
    <x v="3"/>
    <x v="1"/>
    <x v="1"/>
    <n v="5841"/>
    <n v="5841"/>
  </r>
  <r>
    <x v="6013"/>
    <x v="4838"/>
    <x v="0"/>
    <x v="3"/>
    <x v="2"/>
    <x v="3"/>
    <x v="1"/>
    <x v="1"/>
    <n v="7439"/>
    <n v="7439"/>
  </r>
  <r>
    <x v="6014"/>
    <x v="4839"/>
    <x v="0"/>
    <x v="0"/>
    <x v="0"/>
    <x v="0"/>
    <x v="13"/>
    <x v="12"/>
    <n v="81259"/>
    <n v="81259"/>
  </r>
  <r>
    <x v="6015"/>
    <x v="4840"/>
    <x v="0"/>
    <x v="3"/>
    <x v="2"/>
    <x v="0"/>
    <x v="13"/>
    <x v="12"/>
    <n v="27760"/>
    <n v="27760"/>
  </r>
  <r>
    <x v="6016"/>
    <x v="4841"/>
    <x v="0"/>
    <x v="0"/>
    <x v="0"/>
    <x v="5"/>
    <x v="7"/>
    <x v="6"/>
    <n v="52925"/>
    <n v="52925"/>
  </r>
  <r>
    <x v="6017"/>
    <x v="4842"/>
    <x v="0"/>
    <x v="0"/>
    <x v="0"/>
    <x v="5"/>
    <x v="7"/>
    <x v="6"/>
    <n v="91040"/>
    <n v="91040"/>
  </r>
  <r>
    <x v="6018"/>
    <x v="4842"/>
    <x v="0"/>
    <x v="0"/>
    <x v="0"/>
    <x v="5"/>
    <x v="7"/>
    <x v="6"/>
    <n v="58832"/>
    <n v="58832"/>
  </r>
  <r>
    <x v="6019"/>
    <x v="4843"/>
    <x v="0"/>
    <x v="0"/>
    <x v="0"/>
    <x v="5"/>
    <x v="7"/>
    <x v="6"/>
    <n v="91620"/>
    <n v="91620"/>
  </r>
  <r>
    <x v="6020"/>
    <x v="4844"/>
    <x v="0"/>
    <x v="3"/>
    <x v="2"/>
    <x v="5"/>
    <x v="7"/>
    <x v="6"/>
    <n v="90339"/>
    <n v="90339"/>
  </r>
  <r>
    <x v="6021"/>
    <x v="4845"/>
    <x v="0"/>
    <x v="0"/>
    <x v="0"/>
    <x v="1"/>
    <x v="7"/>
    <x v="6"/>
    <n v="95073"/>
    <n v="95073"/>
  </r>
  <r>
    <x v="6022"/>
    <x v="4846"/>
    <x v="0"/>
    <x v="0"/>
    <x v="0"/>
    <x v="1"/>
    <x v="7"/>
    <x v="6"/>
    <n v="6425"/>
    <n v="6425"/>
  </r>
  <r>
    <x v="6023"/>
    <x v="4847"/>
    <x v="0"/>
    <x v="1"/>
    <x v="1"/>
    <x v="1"/>
    <x v="7"/>
    <x v="6"/>
    <n v="22922"/>
    <n v="22922"/>
  </r>
  <r>
    <x v="6024"/>
    <x v="4846"/>
    <x v="0"/>
    <x v="1"/>
    <x v="1"/>
    <x v="1"/>
    <x v="7"/>
    <x v="6"/>
    <n v="76995"/>
    <n v="76995"/>
  </r>
  <r>
    <x v="6025"/>
    <x v="4848"/>
    <x v="0"/>
    <x v="1"/>
    <x v="1"/>
    <x v="1"/>
    <x v="7"/>
    <x v="6"/>
    <n v="80943"/>
    <n v="80943"/>
  </r>
  <r>
    <x v="6026"/>
    <x v="4849"/>
    <x v="1"/>
    <x v="3"/>
    <x v="2"/>
    <x v="1"/>
    <x v="7"/>
    <x v="6"/>
    <n v="51820"/>
    <n v="51820"/>
  </r>
  <r>
    <x v="6027"/>
    <x v="4850"/>
    <x v="0"/>
    <x v="1"/>
    <x v="1"/>
    <x v="4"/>
    <x v="4"/>
    <x v="3"/>
    <n v="1524"/>
    <n v="1524"/>
  </r>
  <r>
    <x v="6028"/>
    <x v="4851"/>
    <x v="0"/>
    <x v="1"/>
    <x v="1"/>
    <x v="1"/>
    <x v="1"/>
    <x v="1"/>
    <n v="3843"/>
    <n v="3843"/>
  </r>
  <r>
    <x v="6029"/>
    <x v="4852"/>
    <x v="0"/>
    <x v="1"/>
    <x v="1"/>
    <x v="1"/>
    <x v="1"/>
    <x v="1"/>
    <n v="52653"/>
    <n v="52653"/>
  </r>
  <r>
    <x v="6030"/>
    <x v="4852"/>
    <x v="0"/>
    <x v="0"/>
    <x v="0"/>
    <x v="1"/>
    <x v="1"/>
    <x v="1"/>
    <n v="18127"/>
    <n v="18127"/>
  </r>
  <r>
    <x v="6031"/>
    <x v="4853"/>
    <x v="0"/>
    <x v="1"/>
    <x v="1"/>
    <x v="1"/>
    <x v="1"/>
    <x v="1"/>
    <n v="38840"/>
    <n v="38840"/>
  </r>
  <r>
    <x v="6032"/>
    <x v="4854"/>
    <x v="0"/>
    <x v="0"/>
    <x v="0"/>
    <x v="1"/>
    <x v="1"/>
    <x v="1"/>
    <n v="23496"/>
    <n v="23496"/>
  </r>
  <r>
    <x v="6033"/>
    <x v="4855"/>
    <x v="0"/>
    <x v="0"/>
    <x v="0"/>
    <x v="1"/>
    <x v="1"/>
    <x v="1"/>
    <n v="43528"/>
    <n v="43528"/>
  </r>
  <r>
    <x v="6034"/>
    <x v="4856"/>
    <x v="0"/>
    <x v="1"/>
    <x v="1"/>
    <x v="4"/>
    <x v="13"/>
    <x v="12"/>
    <n v="67819"/>
    <n v="67819"/>
  </r>
  <r>
    <x v="6035"/>
    <x v="4857"/>
    <x v="0"/>
    <x v="1"/>
    <x v="1"/>
    <x v="4"/>
    <x v="13"/>
    <x v="12"/>
    <n v="41010"/>
    <n v="41010"/>
  </r>
  <r>
    <x v="6036"/>
    <x v="4858"/>
    <x v="1"/>
    <x v="1"/>
    <x v="1"/>
    <x v="4"/>
    <x v="13"/>
    <x v="12"/>
    <n v="6846"/>
    <n v="6846"/>
  </r>
  <r>
    <x v="6037"/>
    <x v="4859"/>
    <x v="0"/>
    <x v="1"/>
    <x v="1"/>
    <x v="4"/>
    <x v="8"/>
    <x v="7"/>
    <n v="45873"/>
    <n v="45873"/>
  </r>
  <r>
    <x v="6038"/>
    <x v="4859"/>
    <x v="1"/>
    <x v="0"/>
    <x v="0"/>
    <x v="4"/>
    <x v="8"/>
    <x v="7"/>
    <n v="41022"/>
    <n v="41022"/>
  </r>
  <r>
    <x v="6039"/>
    <x v="4860"/>
    <x v="0"/>
    <x v="0"/>
    <x v="0"/>
    <x v="4"/>
    <x v="8"/>
    <x v="7"/>
    <n v="57779"/>
    <n v="57779"/>
  </r>
  <r>
    <x v="6040"/>
    <x v="4861"/>
    <x v="0"/>
    <x v="0"/>
    <x v="0"/>
    <x v="4"/>
    <x v="8"/>
    <x v="7"/>
    <n v="37657"/>
    <n v="37657"/>
  </r>
  <r>
    <x v="6041"/>
    <x v="4862"/>
    <x v="0"/>
    <x v="1"/>
    <x v="1"/>
    <x v="4"/>
    <x v="8"/>
    <x v="7"/>
    <n v="89013"/>
    <n v="89013"/>
  </r>
  <r>
    <x v="6042"/>
    <x v="4863"/>
    <x v="0"/>
    <x v="0"/>
    <x v="0"/>
    <x v="0"/>
    <x v="1"/>
    <x v="1"/>
    <n v="56513"/>
    <n v="56513"/>
  </r>
  <r>
    <x v="6043"/>
    <x v="4864"/>
    <x v="0"/>
    <x v="0"/>
    <x v="0"/>
    <x v="0"/>
    <x v="13"/>
    <x v="12"/>
    <n v="10523"/>
    <n v="10523"/>
  </r>
  <r>
    <x v="6044"/>
    <x v="4865"/>
    <x v="0"/>
    <x v="0"/>
    <x v="0"/>
    <x v="1"/>
    <x v="13"/>
    <x v="12"/>
    <n v="43943"/>
    <n v="43943"/>
  </r>
  <r>
    <x v="6045"/>
    <x v="4865"/>
    <x v="0"/>
    <x v="1"/>
    <x v="1"/>
    <x v="1"/>
    <x v="13"/>
    <x v="12"/>
    <n v="42322"/>
    <n v="42322"/>
  </r>
  <r>
    <x v="6046"/>
    <x v="4866"/>
    <x v="0"/>
    <x v="1"/>
    <x v="1"/>
    <x v="1"/>
    <x v="13"/>
    <x v="12"/>
    <n v="5161"/>
    <n v="5161"/>
  </r>
  <r>
    <x v="6047"/>
    <x v="4867"/>
    <x v="0"/>
    <x v="0"/>
    <x v="0"/>
    <x v="1"/>
    <x v="13"/>
    <x v="12"/>
    <n v="94223"/>
    <n v="94223"/>
  </r>
  <r>
    <x v="6048"/>
    <x v="4868"/>
    <x v="0"/>
    <x v="3"/>
    <x v="2"/>
    <x v="1"/>
    <x v="13"/>
    <x v="12"/>
    <n v="10106"/>
    <n v="10106"/>
  </r>
  <r>
    <x v="6049"/>
    <x v="4869"/>
    <x v="0"/>
    <x v="0"/>
    <x v="0"/>
    <x v="1"/>
    <x v="13"/>
    <x v="12"/>
    <n v="73584"/>
    <n v="73584"/>
  </r>
  <r>
    <x v="6050"/>
    <x v="4870"/>
    <x v="0"/>
    <x v="0"/>
    <x v="0"/>
    <x v="1"/>
    <x v="13"/>
    <x v="12"/>
    <n v="8869"/>
    <n v="8869"/>
  </r>
  <r>
    <x v="6051"/>
    <x v="4871"/>
    <x v="0"/>
    <x v="0"/>
    <x v="0"/>
    <x v="1"/>
    <x v="13"/>
    <x v="12"/>
    <n v="47082"/>
    <n v="47082"/>
  </r>
  <r>
    <x v="6052"/>
    <x v="4872"/>
    <x v="1"/>
    <x v="0"/>
    <x v="0"/>
    <x v="1"/>
    <x v="13"/>
    <x v="12"/>
    <n v="1676"/>
    <n v="1676"/>
  </r>
  <r>
    <x v="6053"/>
    <x v="4873"/>
    <x v="0"/>
    <x v="1"/>
    <x v="1"/>
    <x v="1"/>
    <x v="13"/>
    <x v="12"/>
    <n v="48922"/>
    <n v="48922"/>
  </r>
  <r>
    <x v="6054"/>
    <x v="4874"/>
    <x v="0"/>
    <x v="0"/>
    <x v="0"/>
    <x v="1"/>
    <x v="13"/>
    <x v="12"/>
    <n v="98059"/>
    <n v="98059"/>
  </r>
  <r>
    <x v="6055"/>
    <x v="4875"/>
    <x v="0"/>
    <x v="0"/>
    <x v="0"/>
    <x v="1"/>
    <x v="1"/>
    <x v="1"/>
    <n v="36405"/>
    <n v="36405"/>
  </r>
  <r>
    <x v="6056"/>
    <x v="4876"/>
    <x v="0"/>
    <x v="0"/>
    <x v="0"/>
    <x v="1"/>
    <x v="1"/>
    <x v="1"/>
    <n v="14144"/>
    <n v="14144"/>
  </r>
  <r>
    <x v="6057"/>
    <x v="4877"/>
    <x v="1"/>
    <x v="0"/>
    <x v="0"/>
    <x v="1"/>
    <x v="1"/>
    <x v="1"/>
    <n v="93867"/>
    <n v="93867"/>
  </r>
  <r>
    <x v="6058"/>
    <x v="4878"/>
    <x v="0"/>
    <x v="0"/>
    <x v="0"/>
    <x v="0"/>
    <x v="1"/>
    <x v="1"/>
    <n v="77203"/>
    <n v="77203"/>
  </r>
  <r>
    <x v="6059"/>
    <x v="4879"/>
    <x v="0"/>
    <x v="0"/>
    <x v="0"/>
    <x v="0"/>
    <x v="1"/>
    <x v="1"/>
    <n v="82653"/>
    <n v="82653"/>
  </r>
  <r>
    <x v="6060"/>
    <x v="4880"/>
    <x v="1"/>
    <x v="0"/>
    <x v="0"/>
    <x v="0"/>
    <x v="1"/>
    <x v="1"/>
    <n v="71106"/>
    <n v="71106"/>
  </r>
  <r>
    <x v="6061"/>
    <x v="4881"/>
    <x v="0"/>
    <x v="1"/>
    <x v="1"/>
    <x v="0"/>
    <x v="1"/>
    <x v="1"/>
    <n v="29833"/>
    <n v="29833"/>
  </r>
  <r>
    <x v="6062"/>
    <x v="1806"/>
    <x v="0"/>
    <x v="0"/>
    <x v="0"/>
    <x v="0"/>
    <x v="1"/>
    <x v="1"/>
    <n v="29013"/>
    <n v="29013"/>
  </r>
  <r>
    <x v="6063"/>
    <x v="1806"/>
    <x v="0"/>
    <x v="1"/>
    <x v="1"/>
    <x v="0"/>
    <x v="1"/>
    <x v="1"/>
    <n v="76929"/>
    <n v="76929"/>
  </r>
  <r>
    <x v="6064"/>
    <x v="4882"/>
    <x v="0"/>
    <x v="0"/>
    <x v="0"/>
    <x v="0"/>
    <x v="13"/>
    <x v="12"/>
    <n v="71543"/>
    <n v="71543"/>
  </r>
  <r>
    <x v="6065"/>
    <x v="4883"/>
    <x v="0"/>
    <x v="0"/>
    <x v="0"/>
    <x v="1"/>
    <x v="1"/>
    <x v="1"/>
    <n v="22471"/>
    <n v="22471"/>
  </r>
  <r>
    <x v="6066"/>
    <x v="4884"/>
    <x v="1"/>
    <x v="0"/>
    <x v="0"/>
    <x v="1"/>
    <x v="1"/>
    <x v="1"/>
    <n v="95811"/>
    <n v="95811"/>
  </r>
  <r>
    <x v="6067"/>
    <x v="4885"/>
    <x v="0"/>
    <x v="1"/>
    <x v="1"/>
    <x v="1"/>
    <x v="1"/>
    <x v="1"/>
    <n v="21669"/>
    <n v="21669"/>
  </r>
  <r>
    <x v="6068"/>
    <x v="4016"/>
    <x v="0"/>
    <x v="0"/>
    <x v="0"/>
    <x v="1"/>
    <x v="1"/>
    <x v="1"/>
    <n v="6240"/>
    <n v="6240"/>
  </r>
  <r>
    <x v="6069"/>
    <x v="4017"/>
    <x v="0"/>
    <x v="0"/>
    <x v="0"/>
    <x v="1"/>
    <x v="1"/>
    <x v="1"/>
    <n v="77250"/>
    <n v="77250"/>
  </r>
  <r>
    <x v="6070"/>
    <x v="4886"/>
    <x v="1"/>
    <x v="1"/>
    <x v="1"/>
    <x v="1"/>
    <x v="13"/>
    <x v="12"/>
    <n v="6135"/>
    <n v="6135"/>
  </r>
  <r>
    <x v="6071"/>
    <x v="4887"/>
    <x v="0"/>
    <x v="0"/>
    <x v="0"/>
    <x v="1"/>
    <x v="13"/>
    <x v="12"/>
    <n v="29420"/>
    <n v="29420"/>
  </r>
  <r>
    <x v="6072"/>
    <x v="4888"/>
    <x v="0"/>
    <x v="1"/>
    <x v="1"/>
    <x v="1"/>
    <x v="13"/>
    <x v="12"/>
    <n v="10172"/>
    <n v="10172"/>
  </r>
  <r>
    <x v="6073"/>
    <x v="4889"/>
    <x v="0"/>
    <x v="0"/>
    <x v="0"/>
    <x v="1"/>
    <x v="13"/>
    <x v="12"/>
    <n v="6685"/>
    <n v="6685"/>
  </r>
  <r>
    <x v="6074"/>
    <x v="4890"/>
    <x v="0"/>
    <x v="0"/>
    <x v="0"/>
    <x v="4"/>
    <x v="7"/>
    <x v="6"/>
    <n v="19722"/>
    <n v="19722"/>
  </r>
  <r>
    <x v="6075"/>
    <x v="4891"/>
    <x v="0"/>
    <x v="0"/>
    <x v="0"/>
    <x v="4"/>
    <x v="7"/>
    <x v="6"/>
    <n v="53848"/>
    <n v="53848"/>
  </r>
  <r>
    <x v="6076"/>
    <x v="4892"/>
    <x v="0"/>
    <x v="1"/>
    <x v="1"/>
    <x v="0"/>
    <x v="13"/>
    <x v="12"/>
    <n v="62141"/>
    <n v="62141"/>
  </r>
  <r>
    <x v="6077"/>
    <x v="4893"/>
    <x v="0"/>
    <x v="0"/>
    <x v="0"/>
    <x v="0"/>
    <x v="13"/>
    <x v="12"/>
    <n v="45743"/>
    <n v="45743"/>
  </r>
  <r>
    <x v="6078"/>
    <x v="132"/>
    <x v="0"/>
    <x v="0"/>
    <x v="0"/>
    <x v="0"/>
    <x v="13"/>
    <x v="12"/>
    <n v="49061"/>
    <n v="49061"/>
  </r>
  <r>
    <x v="6079"/>
    <x v="4894"/>
    <x v="0"/>
    <x v="0"/>
    <x v="0"/>
    <x v="0"/>
    <x v="13"/>
    <x v="12"/>
    <n v="47131"/>
    <n v="47131"/>
  </r>
  <r>
    <x v="6080"/>
    <x v="4895"/>
    <x v="0"/>
    <x v="0"/>
    <x v="0"/>
    <x v="0"/>
    <x v="13"/>
    <x v="12"/>
    <n v="65192"/>
    <n v="65192"/>
  </r>
  <r>
    <x v="6081"/>
    <x v="4896"/>
    <x v="0"/>
    <x v="0"/>
    <x v="0"/>
    <x v="1"/>
    <x v="7"/>
    <x v="6"/>
    <n v="47344"/>
    <n v="47344"/>
  </r>
  <r>
    <x v="6082"/>
    <x v="4897"/>
    <x v="0"/>
    <x v="1"/>
    <x v="1"/>
    <x v="1"/>
    <x v="7"/>
    <x v="6"/>
    <n v="1710"/>
    <n v="1710"/>
  </r>
  <r>
    <x v="6083"/>
    <x v="4898"/>
    <x v="0"/>
    <x v="1"/>
    <x v="1"/>
    <x v="1"/>
    <x v="1"/>
    <x v="1"/>
    <n v="95656"/>
    <n v="95656"/>
  </r>
  <r>
    <x v="6084"/>
    <x v="4899"/>
    <x v="0"/>
    <x v="0"/>
    <x v="0"/>
    <x v="1"/>
    <x v="1"/>
    <x v="1"/>
    <n v="84347"/>
    <n v="84347"/>
  </r>
  <r>
    <x v="6085"/>
    <x v="1919"/>
    <x v="0"/>
    <x v="0"/>
    <x v="0"/>
    <x v="1"/>
    <x v="1"/>
    <x v="1"/>
    <n v="48346"/>
    <n v="48346"/>
  </r>
  <r>
    <x v="6086"/>
    <x v="2434"/>
    <x v="0"/>
    <x v="1"/>
    <x v="1"/>
    <x v="1"/>
    <x v="1"/>
    <x v="1"/>
    <n v="73261"/>
    <n v="73261"/>
  </r>
  <r>
    <x v="6087"/>
    <x v="289"/>
    <x v="0"/>
    <x v="1"/>
    <x v="1"/>
    <x v="1"/>
    <x v="1"/>
    <x v="1"/>
    <n v="34216"/>
    <n v="34216"/>
  </r>
  <r>
    <x v="6088"/>
    <x v="4900"/>
    <x v="0"/>
    <x v="1"/>
    <x v="1"/>
    <x v="4"/>
    <x v="13"/>
    <x v="12"/>
    <n v="99800"/>
    <n v="99800"/>
  </r>
  <r>
    <x v="6089"/>
    <x v="4901"/>
    <x v="0"/>
    <x v="0"/>
    <x v="0"/>
    <x v="1"/>
    <x v="13"/>
    <x v="12"/>
    <n v="64990"/>
    <n v="64990"/>
  </r>
  <r>
    <x v="6090"/>
    <x v="4902"/>
    <x v="0"/>
    <x v="0"/>
    <x v="0"/>
    <x v="1"/>
    <x v="13"/>
    <x v="12"/>
    <n v="83047"/>
    <n v="83047"/>
  </r>
  <r>
    <x v="6091"/>
    <x v="4903"/>
    <x v="0"/>
    <x v="0"/>
    <x v="0"/>
    <x v="8"/>
    <x v="7"/>
    <x v="6"/>
    <n v="73568"/>
    <n v="73568"/>
  </r>
  <r>
    <x v="6092"/>
    <x v="4904"/>
    <x v="0"/>
    <x v="0"/>
    <x v="0"/>
    <x v="8"/>
    <x v="7"/>
    <x v="6"/>
    <n v="55559"/>
    <n v="55559"/>
  </r>
  <r>
    <x v="6093"/>
    <x v="4905"/>
    <x v="0"/>
    <x v="0"/>
    <x v="0"/>
    <x v="2"/>
    <x v="13"/>
    <x v="12"/>
    <n v="53737"/>
    <n v="53737"/>
  </r>
  <r>
    <x v="6094"/>
    <x v="3977"/>
    <x v="0"/>
    <x v="0"/>
    <x v="0"/>
    <x v="2"/>
    <x v="13"/>
    <x v="12"/>
    <n v="96448"/>
    <n v="96448"/>
  </r>
  <r>
    <x v="6095"/>
    <x v="4906"/>
    <x v="0"/>
    <x v="1"/>
    <x v="1"/>
    <x v="2"/>
    <x v="13"/>
    <x v="12"/>
    <n v="5425"/>
    <n v="5425"/>
  </r>
  <r>
    <x v="6096"/>
    <x v="4907"/>
    <x v="0"/>
    <x v="0"/>
    <x v="0"/>
    <x v="2"/>
    <x v="13"/>
    <x v="12"/>
    <n v="3786"/>
    <n v="3786"/>
  </r>
  <r>
    <x v="6097"/>
    <x v="4907"/>
    <x v="0"/>
    <x v="1"/>
    <x v="1"/>
    <x v="2"/>
    <x v="13"/>
    <x v="12"/>
    <n v="46585"/>
    <n v="46585"/>
  </r>
  <r>
    <x v="6098"/>
    <x v="4908"/>
    <x v="1"/>
    <x v="1"/>
    <x v="1"/>
    <x v="3"/>
    <x v="7"/>
    <x v="6"/>
    <n v="73890"/>
    <n v="73890"/>
  </r>
  <r>
    <x v="6099"/>
    <x v="4909"/>
    <x v="0"/>
    <x v="1"/>
    <x v="1"/>
    <x v="3"/>
    <x v="7"/>
    <x v="6"/>
    <n v="62098"/>
    <n v="62098"/>
  </r>
  <r>
    <x v="6100"/>
    <x v="3010"/>
    <x v="0"/>
    <x v="1"/>
    <x v="1"/>
    <x v="3"/>
    <x v="7"/>
    <x v="6"/>
    <n v="68941"/>
    <n v="68941"/>
  </r>
  <r>
    <x v="6101"/>
    <x v="3010"/>
    <x v="0"/>
    <x v="1"/>
    <x v="1"/>
    <x v="3"/>
    <x v="7"/>
    <x v="6"/>
    <n v="38755"/>
    <n v="38755"/>
  </r>
  <r>
    <x v="6102"/>
    <x v="4910"/>
    <x v="0"/>
    <x v="0"/>
    <x v="0"/>
    <x v="0"/>
    <x v="4"/>
    <x v="3"/>
    <n v="80793"/>
    <n v="80793"/>
  </r>
  <r>
    <x v="6103"/>
    <x v="4910"/>
    <x v="1"/>
    <x v="3"/>
    <x v="2"/>
    <x v="0"/>
    <x v="4"/>
    <x v="3"/>
    <n v="23077"/>
    <n v="23077"/>
  </r>
  <r>
    <x v="6104"/>
    <x v="4911"/>
    <x v="0"/>
    <x v="1"/>
    <x v="1"/>
    <x v="0"/>
    <x v="1"/>
    <x v="1"/>
    <n v="66220"/>
    <n v="66220"/>
  </r>
  <r>
    <x v="6105"/>
    <x v="4911"/>
    <x v="0"/>
    <x v="1"/>
    <x v="1"/>
    <x v="0"/>
    <x v="1"/>
    <x v="1"/>
    <n v="8647"/>
    <n v="8647"/>
  </r>
  <r>
    <x v="6106"/>
    <x v="4912"/>
    <x v="0"/>
    <x v="1"/>
    <x v="1"/>
    <x v="0"/>
    <x v="1"/>
    <x v="1"/>
    <n v="35926"/>
    <n v="35926"/>
  </r>
  <r>
    <x v="6107"/>
    <x v="1583"/>
    <x v="0"/>
    <x v="1"/>
    <x v="1"/>
    <x v="0"/>
    <x v="1"/>
    <x v="1"/>
    <n v="62571"/>
    <n v="62571"/>
  </r>
  <r>
    <x v="6108"/>
    <x v="4913"/>
    <x v="1"/>
    <x v="1"/>
    <x v="1"/>
    <x v="6"/>
    <x v="1"/>
    <x v="1"/>
    <n v="44931"/>
    <n v="44931"/>
  </r>
  <r>
    <x v="6109"/>
    <x v="4914"/>
    <x v="0"/>
    <x v="1"/>
    <x v="1"/>
    <x v="2"/>
    <x v="7"/>
    <x v="6"/>
    <n v="46436"/>
    <n v="46436"/>
  </r>
  <r>
    <x v="6110"/>
    <x v="4915"/>
    <x v="0"/>
    <x v="1"/>
    <x v="1"/>
    <x v="2"/>
    <x v="7"/>
    <x v="6"/>
    <n v="77767"/>
    <n v="77767"/>
  </r>
  <r>
    <x v="6111"/>
    <x v="4916"/>
    <x v="0"/>
    <x v="0"/>
    <x v="0"/>
    <x v="2"/>
    <x v="4"/>
    <x v="3"/>
    <n v="92750"/>
    <n v="92750"/>
  </r>
  <r>
    <x v="6112"/>
    <x v="4917"/>
    <x v="0"/>
    <x v="3"/>
    <x v="2"/>
    <x v="2"/>
    <x v="4"/>
    <x v="3"/>
    <n v="29415"/>
    <n v="29415"/>
  </r>
  <r>
    <x v="6113"/>
    <x v="4918"/>
    <x v="0"/>
    <x v="0"/>
    <x v="0"/>
    <x v="1"/>
    <x v="1"/>
    <x v="1"/>
    <n v="34097"/>
    <n v="34097"/>
  </r>
  <r>
    <x v="6114"/>
    <x v="4919"/>
    <x v="0"/>
    <x v="1"/>
    <x v="1"/>
    <x v="1"/>
    <x v="1"/>
    <x v="1"/>
    <n v="13397"/>
    <n v="13397"/>
  </r>
  <r>
    <x v="6115"/>
    <x v="4920"/>
    <x v="0"/>
    <x v="0"/>
    <x v="0"/>
    <x v="1"/>
    <x v="1"/>
    <x v="1"/>
    <n v="84025"/>
    <n v="84025"/>
  </r>
  <r>
    <x v="6116"/>
    <x v="4921"/>
    <x v="0"/>
    <x v="0"/>
    <x v="0"/>
    <x v="1"/>
    <x v="1"/>
    <x v="1"/>
    <n v="61988"/>
    <n v="61988"/>
  </r>
  <r>
    <x v="6117"/>
    <x v="4922"/>
    <x v="0"/>
    <x v="0"/>
    <x v="0"/>
    <x v="1"/>
    <x v="1"/>
    <x v="1"/>
    <n v="49658"/>
    <n v="49658"/>
  </r>
  <r>
    <x v="6118"/>
    <x v="4923"/>
    <x v="0"/>
    <x v="0"/>
    <x v="0"/>
    <x v="1"/>
    <x v="1"/>
    <x v="1"/>
    <n v="75624"/>
    <n v="75624"/>
  </r>
  <r>
    <x v="6119"/>
    <x v="4924"/>
    <x v="0"/>
    <x v="0"/>
    <x v="0"/>
    <x v="1"/>
    <x v="1"/>
    <x v="1"/>
    <n v="3045"/>
    <n v="3045"/>
  </r>
  <r>
    <x v="6120"/>
    <x v="4925"/>
    <x v="0"/>
    <x v="1"/>
    <x v="1"/>
    <x v="1"/>
    <x v="1"/>
    <x v="1"/>
    <n v="79897"/>
    <n v="79897"/>
  </r>
  <r>
    <x v="6121"/>
    <x v="4925"/>
    <x v="0"/>
    <x v="0"/>
    <x v="0"/>
    <x v="1"/>
    <x v="1"/>
    <x v="1"/>
    <n v="76938"/>
    <n v="76938"/>
  </r>
  <r>
    <x v="6122"/>
    <x v="4926"/>
    <x v="1"/>
    <x v="0"/>
    <x v="0"/>
    <x v="1"/>
    <x v="1"/>
    <x v="1"/>
    <n v="32705"/>
    <n v="32705"/>
  </r>
  <r>
    <x v="6123"/>
    <x v="4927"/>
    <x v="0"/>
    <x v="0"/>
    <x v="0"/>
    <x v="1"/>
    <x v="1"/>
    <x v="1"/>
    <n v="87482"/>
    <n v="87482"/>
  </r>
  <r>
    <x v="6124"/>
    <x v="4928"/>
    <x v="0"/>
    <x v="1"/>
    <x v="1"/>
    <x v="1"/>
    <x v="1"/>
    <x v="1"/>
    <n v="71496"/>
    <n v="71496"/>
  </r>
  <r>
    <x v="6125"/>
    <x v="4929"/>
    <x v="0"/>
    <x v="1"/>
    <x v="1"/>
    <x v="1"/>
    <x v="1"/>
    <x v="1"/>
    <n v="35976"/>
    <n v="35976"/>
  </r>
  <r>
    <x v="6126"/>
    <x v="4930"/>
    <x v="0"/>
    <x v="0"/>
    <x v="0"/>
    <x v="1"/>
    <x v="6"/>
    <x v="5"/>
    <n v="62619"/>
    <n v="62619"/>
  </r>
  <r>
    <x v="6127"/>
    <x v="4931"/>
    <x v="0"/>
    <x v="0"/>
    <x v="0"/>
    <x v="5"/>
    <x v="4"/>
    <x v="3"/>
    <n v="63058"/>
    <n v="63058"/>
  </r>
  <r>
    <x v="6128"/>
    <x v="4932"/>
    <x v="0"/>
    <x v="1"/>
    <x v="1"/>
    <x v="5"/>
    <x v="4"/>
    <x v="3"/>
    <n v="3013"/>
    <n v="3013"/>
  </r>
  <r>
    <x v="6129"/>
    <x v="4932"/>
    <x v="0"/>
    <x v="0"/>
    <x v="0"/>
    <x v="5"/>
    <x v="4"/>
    <x v="3"/>
    <n v="22789"/>
    <n v="22789"/>
  </r>
  <r>
    <x v="6130"/>
    <x v="4932"/>
    <x v="1"/>
    <x v="1"/>
    <x v="1"/>
    <x v="5"/>
    <x v="4"/>
    <x v="3"/>
    <n v="72229"/>
    <n v="72229"/>
  </r>
  <r>
    <x v="6131"/>
    <x v="4597"/>
    <x v="0"/>
    <x v="1"/>
    <x v="1"/>
    <x v="0"/>
    <x v="1"/>
    <x v="1"/>
    <n v="24540"/>
    <n v="24540"/>
  </r>
  <r>
    <x v="6132"/>
    <x v="4933"/>
    <x v="0"/>
    <x v="1"/>
    <x v="1"/>
    <x v="0"/>
    <x v="1"/>
    <x v="1"/>
    <n v="45367"/>
    <n v="45367"/>
  </r>
  <r>
    <x v="6133"/>
    <x v="4933"/>
    <x v="0"/>
    <x v="0"/>
    <x v="0"/>
    <x v="0"/>
    <x v="1"/>
    <x v="1"/>
    <n v="7645"/>
    <n v="7645"/>
  </r>
  <r>
    <x v="6134"/>
    <x v="4934"/>
    <x v="0"/>
    <x v="0"/>
    <x v="0"/>
    <x v="0"/>
    <x v="6"/>
    <x v="5"/>
    <n v="22482"/>
    <n v="22482"/>
  </r>
  <r>
    <x v="6135"/>
    <x v="4935"/>
    <x v="0"/>
    <x v="0"/>
    <x v="0"/>
    <x v="1"/>
    <x v="7"/>
    <x v="6"/>
    <n v="6017"/>
    <n v="6017"/>
  </r>
  <r>
    <x v="6136"/>
    <x v="4936"/>
    <x v="0"/>
    <x v="3"/>
    <x v="2"/>
    <x v="1"/>
    <x v="1"/>
    <x v="1"/>
    <n v="98373"/>
    <n v="98373"/>
  </r>
  <r>
    <x v="6137"/>
    <x v="4937"/>
    <x v="0"/>
    <x v="1"/>
    <x v="1"/>
    <x v="1"/>
    <x v="1"/>
    <x v="1"/>
    <n v="4925"/>
    <n v="4925"/>
  </r>
  <r>
    <x v="6138"/>
    <x v="4937"/>
    <x v="0"/>
    <x v="0"/>
    <x v="0"/>
    <x v="1"/>
    <x v="1"/>
    <x v="1"/>
    <n v="35734"/>
    <n v="35734"/>
  </r>
  <r>
    <x v="6139"/>
    <x v="4938"/>
    <x v="0"/>
    <x v="0"/>
    <x v="0"/>
    <x v="0"/>
    <x v="6"/>
    <x v="5"/>
    <n v="15319"/>
    <n v="15319"/>
  </r>
  <r>
    <x v="6140"/>
    <x v="4939"/>
    <x v="0"/>
    <x v="1"/>
    <x v="1"/>
    <x v="0"/>
    <x v="6"/>
    <x v="5"/>
    <n v="43076"/>
    <n v="43076"/>
  </r>
  <r>
    <x v="6141"/>
    <x v="4940"/>
    <x v="0"/>
    <x v="1"/>
    <x v="1"/>
    <x v="5"/>
    <x v="13"/>
    <x v="12"/>
    <n v="88147"/>
    <n v="88147"/>
  </r>
  <r>
    <x v="6142"/>
    <x v="4941"/>
    <x v="0"/>
    <x v="0"/>
    <x v="0"/>
    <x v="0"/>
    <x v="1"/>
    <x v="1"/>
    <n v="15072"/>
    <n v="15072"/>
  </r>
  <r>
    <x v="6143"/>
    <x v="4941"/>
    <x v="1"/>
    <x v="0"/>
    <x v="0"/>
    <x v="0"/>
    <x v="1"/>
    <x v="1"/>
    <n v="41763"/>
    <n v="41763"/>
  </r>
  <r>
    <x v="6144"/>
    <x v="4942"/>
    <x v="0"/>
    <x v="3"/>
    <x v="2"/>
    <x v="0"/>
    <x v="1"/>
    <x v="1"/>
    <n v="71558"/>
    <n v="71558"/>
  </r>
  <r>
    <x v="6145"/>
    <x v="4943"/>
    <x v="0"/>
    <x v="1"/>
    <x v="1"/>
    <x v="0"/>
    <x v="1"/>
    <x v="1"/>
    <n v="36764"/>
    <n v="36764"/>
  </r>
  <r>
    <x v="6146"/>
    <x v="4944"/>
    <x v="0"/>
    <x v="1"/>
    <x v="1"/>
    <x v="0"/>
    <x v="1"/>
    <x v="1"/>
    <n v="74316"/>
    <n v="74316"/>
  </r>
  <r>
    <x v="6147"/>
    <x v="4825"/>
    <x v="0"/>
    <x v="0"/>
    <x v="0"/>
    <x v="0"/>
    <x v="1"/>
    <x v="1"/>
    <n v="4376"/>
    <n v="4376"/>
  </r>
  <r>
    <x v="6148"/>
    <x v="203"/>
    <x v="0"/>
    <x v="1"/>
    <x v="1"/>
    <x v="0"/>
    <x v="1"/>
    <x v="1"/>
    <n v="67126"/>
    <n v="67126"/>
  </r>
  <r>
    <x v="6149"/>
    <x v="4945"/>
    <x v="0"/>
    <x v="0"/>
    <x v="0"/>
    <x v="0"/>
    <x v="1"/>
    <x v="1"/>
    <n v="35627"/>
    <n v="35627"/>
  </r>
  <r>
    <x v="6150"/>
    <x v="4946"/>
    <x v="0"/>
    <x v="0"/>
    <x v="0"/>
    <x v="0"/>
    <x v="1"/>
    <x v="1"/>
    <n v="28310"/>
    <n v="28310"/>
  </r>
  <r>
    <x v="6151"/>
    <x v="4947"/>
    <x v="0"/>
    <x v="0"/>
    <x v="0"/>
    <x v="0"/>
    <x v="1"/>
    <x v="1"/>
    <n v="40007"/>
    <n v="40007"/>
  </r>
  <r>
    <x v="6152"/>
    <x v="4948"/>
    <x v="0"/>
    <x v="0"/>
    <x v="0"/>
    <x v="0"/>
    <x v="1"/>
    <x v="1"/>
    <n v="97461"/>
    <n v="97461"/>
  </r>
  <r>
    <x v="6153"/>
    <x v="4949"/>
    <x v="1"/>
    <x v="0"/>
    <x v="0"/>
    <x v="0"/>
    <x v="1"/>
    <x v="1"/>
    <n v="37863"/>
    <n v="37863"/>
  </r>
  <r>
    <x v="6154"/>
    <x v="1755"/>
    <x v="0"/>
    <x v="0"/>
    <x v="0"/>
    <x v="0"/>
    <x v="1"/>
    <x v="1"/>
    <n v="88714"/>
    <n v="88714"/>
  </r>
  <r>
    <x v="6155"/>
    <x v="4950"/>
    <x v="0"/>
    <x v="0"/>
    <x v="0"/>
    <x v="0"/>
    <x v="1"/>
    <x v="1"/>
    <n v="19741"/>
    <n v="19741"/>
  </r>
  <r>
    <x v="6156"/>
    <x v="4951"/>
    <x v="0"/>
    <x v="0"/>
    <x v="0"/>
    <x v="6"/>
    <x v="1"/>
    <x v="1"/>
    <n v="85888"/>
    <n v="85888"/>
  </r>
  <r>
    <x v="6157"/>
    <x v="4952"/>
    <x v="0"/>
    <x v="1"/>
    <x v="1"/>
    <x v="6"/>
    <x v="1"/>
    <x v="1"/>
    <n v="92695"/>
    <n v="92695"/>
  </r>
  <r>
    <x v="6158"/>
    <x v="4953"/>
    <x v="0"/>
    <x v="0"/>
    <x v="0"/>
    <x v="0"/>
    <x v="13"/>
    <x v="12"/>
    <n v="58653"/>
    <n v="58653"/>
  </r>
  <r>
    <x v="6159"/>
    <x v="4953"/>
    <x v="0"/>
    <x v="1"/>
    <x v="1"/>
    <x v="0"/>
    <x v="13"/>
    <x v="12"/>
    <n v="25411"/>
    <n v="25411"/>
  </r>
  <r>
    <x v="6160"/>
    <x v="4538"/>
    <x v="0"/>
    <x v="0"/>
    <x v="0"/>
    <x v="0"/>
    <x v="13"/>
    <x v="12"/>
    <n v="67873"/>
    <n v="67873"/>
  </r>
  <r>
    <x v="6161"/>
    <x v="4954"/>
    <x v="0"/>
    <x v="0"/>
    <x v="0"/>
    <x v="4"/>
    <x v="1"/>
    <x v="1"/>
    <n v="60368"/>
    <n v="60368"/>
  </r>
  <r>
    <x v="6162"/>
    <x v="4955"/>
    <x v="0"/>
    <x v="1"/>
    <x v="1"/>
    <x v="4"/>
    <x v="1"/>
    <x v="1"/>
    <n v="28163"/>
    <n v="28163"/>
  </r>
  <r>
    <x v="6163"/>
    <x v="4956"/>
    <x v="0"/>
    <x v="0"/>
    <x v="0"/>
    <x v="4"/>
    <x v="1"/>
    <x v="1"/>
    <n v="91232"/>
    <n v="91232"/>
  </r>
  <r>
    <x v="6164"/>
    <x v="4765"/>
    <x v="0"/>
    <x v="0"/>
    <x v="0"/>
    <x v="4"/>
    <x v="1"/>
    <x v="1"/>
    <n v="69763"/>
    <n v="69763"/>
  </r>
  <r>
    <x v="6165"/>
    <x v="4957"/>
    <x v="1"/>
    <x v="1"/>
    <x v="1"/>
    <x v="4"/>
    <x v="1"/>
    <x v="1"/>
    <n v="12304"/>
    <n v="12304"/>
  </r>
  <r>
    <x v="6166"/>
    <x v="4958"/>
    <x v="0"/>
    <x v="1"/>
    <x v="1"/>
    <x v="4"/>
    <x v="13"/>
    <x v="12"/>
    <n v="65532"/>
    <n v="65532"/>
  </r>
  <r>
    <x v="6167"/>
    <x v="4959"/>
    <x v="0"/>
    <x v="0"/>
    <x v="0"/>
    <x v="4"/>
    <x v="13"/>
    <x v="12"/>
    <n v="78054"/>
    <n v="78054"/>
  </r>
  <r>
    <x v="6168"/>
    <x v="4960"/>
    <x v="0"/>
    <x v="0"/>
    <x v="0"/>
    <x v="2"/>
    <x v="4"/>
    <x v="3"/>
    <n v="12522"/>
    <n v="12522"/>
  </r>
  <r>
    <x v="3903"/>
    <x v="4961"/>
    <x v="1"/>
    <x v="1"/>
    <x v="1"/>
    <x v="0"/>
    <x v="6"/>
    <x v="5"/>
    <n v="23037"/>
    <n v="23037"/>
  </r>
  <r>
    <x v="6169"/>
    <x v="4962"/>
    <x v="0"/>
    <x v="0"/>
    <x v="0"/>
    <x v="0"/>
    <x v="6"/>
    <x v="5"/>
    <n v="83048"/>
    <n v="83048"/>
  </r>
  <r>
    <x v="6170"/>
    <x v="4963"/>
    <x v="0"/>
    <x v="1"/>
    <x v="1"/>
    <x v="0"/>
    <x v="6"/>
    <x v="5"/>
    <n v="80942"/>
    <n v="80942"/>
  </r>
  <r>
    <x v="6171"/>
    <x v="4964"/>
    <x v="0"/>
    <x v="0"/>
    <x v="0"/>
    <x v="1"/>
    <x v="13"/>
    <x v="12"/>
    <n v="70449"/>
    <n v="70449"/>
  </r>
  <r>
    <x v="6172"/>
    <x v="4965"/>
    <x v="0"/>
    <x v="1"/>
    <x v="1"/>
    <x v="1"/>
    <x v="13"/>
    <x v="12"/>
    <n v="79879"/>
    <n v="79879"/>
  </r>
  <r>
    <x v="6173"/>
    <x v="4966"/>
    <x v="1"/>
    <x v="0"/>
    <x v="0"/>
    <x v="1"/>
    <x v="7"/>
    <x v="6"/>
    <n v="89230"/>
    <n v="89230"/>
  </r>
  <r>
    <x v="6174"/>
    <x v="4967"/>
    <x v="1"/>
    <x v="0"/>
    <x v="0"/>
    <x v="4"/>
    <x v="1"/>
    <x v="1"/>
    <n v="40520"/>
    <n v="40520"/>
  </r>
  <r>
    <x v="6175"/>
    <x v="4968"/>
    <x v="0"/>
    <x v="0"/>
    <x v="0"/>
    <x v="4"/>
    <x v="1"/>
    <x v="1"/>
    <n v="44362"/>
    <n v="44362"/>
  </r>
  <r>
    <x v="6176"/>
    <x v="4969"/>
    <x v="0"/>
    <x v="0"/>
    <x v="0"/>
    <x v="2"/>
    <x v="0"/>
    <x v="0"/>
    <n v="40211"/>
    <n v="40211"/>
  </r>
  <r>
    <x v="6177"/>
    <x v="4970"/>
    <x v="1"/>
    <x v="0"/>
    <x v="0"/>
    <x v="1"/>
    <x v="13"/>
    <x v="12"/>
    <n v="65455"/>
    <n v="65455"/>
  </r>
  <r>
    <x v="6178"/>
    <x v="4971"/>
    <x v="0"/>
    <x v="1"/>
    <x v="1"/>
    <x v="0"/>
    <x v="4"/>
    <x v="3"/>
    <n v="40800"/>
    <n v="40800"/>
  </r>
  <r>
    <x v="6179"/>
    <x v="97"/>
    <x v="0"/>
    <x v="0"/>
    <x v="0"/>
    <x v="0"/>
    <x v="4"/>
    <x v="3"/>
    <n v="94090"/>
    <n v="94090"/>
  </r>
  <r>
    <x v="6180"/>
    <x v="4972"/>
    <x v="1"/>
    <x v="0"/>
    <x v="0"/>
    <x v="0"/>
    <x v="4"/>
    <x v="3"/>
    <n v="12614"/>
    <n v="12614"/>
  </r>
  <r>
    <x v="6181"/>
    <x v="4973"/>
    <x v="0"/>
    <x v="0"/>
    <x v="0"/>
    <x v="0"/>
    <x v="4"/>
    <x v="3"/>
    <n v="39551"/>
    <n v="39551"/>
  </r>
  <r>
    <x v="6182"/>
    <x v="4974"/>
    <x v="0"/>
    <x v="0"/>
    <x v="0"/>
    <x v="0"/>
    <x v="4"/>
    <x v="3"/>
    <n v="14813"/>
    <n v="14813"/>
  </r>
  <r>
    <x v="6183"/>
    <x v="4975"/>
    <x v="0"/>
    <x v="1"/>
    <x v="1"/>
    <x v="0"/>
    <x v="4"/>
    <x v="3"/>
    <n v="43296"/>
    <n v="43296"/>
  </r>
  <r>
    <x v="6184"/>
    <x v="4976"/>
    <x v="0"/>
    <x v="0"/>
    <x v="0"/>
    <x v="0"/>
    <x v="4"/>
    <x v="3"/>
    <n v="94382"/>
    <n v="94382"/>
  </r>
  <r>
    <x v="5583"/>
    <x v="4977"/>
    <x v="0"/>
    <x v="1"/>
    <x v="1"/>
    <x v="0"/>
    <x v="4"/>
    <x v="3"/>
    <n v="75669"/>
    <n v="75669"/>
  </r>
  <r>
    <x v="6185"/>
    <x v="4978"/>
    <x v="0"/>
    <x v="0"/>
    <x v="0"/>
    <x v="0"/>
    <x v="4"/>
    <x v="3"/>
    <n v="46391"/>
    <n v="46391"/>
  </r>
  <r>
    <x v="6186"/>
    <x v="4979"/>
    <x v="0"/>
    <x v="1"/>
    <x v="1"/>
    <x v="4"/>
    <x v="9"/>
    <x v="8"/>
    <n v="5719"/>
    <n v="5719"/>
  </r>
  <r>
    <x v="6187"/>
    <x v="4979"/>
    <x v="0"/>
    <x v="1"/>
    <x v="1"/>
    <x v="4"/>
    <x v="9"/>
    <x v="8"/>
    <n v="33148"/>
    <n v="33148"/>
  </r>
  <r>
    <x v="6188"/>
    <x v="4980"/>
    <x v="1"/>
    <x v="1"/>
    <x v="1"/>
    <x v="0"/>
    <x v="4"/>
    <x v="3"/>
    <n v="13432"/>
    <n v="13432"/>
  </r>
  <r>
    <x v="6189"/>
    <x v="4981"/>
    <x v="0"/>
    <x v="0"/>
    <x v="0"/>
    <x v="0"/>
    <x v="4"/>
    <x v="3"/>
    <n v="31537"/>
    <n v="31537"/>
  </r>
  <r>
    <x v="6190"/>
    <x v="4982"/>
    <x v="1"/>
    <x v="0"/>
    <x v="0"/>
    <x v="0"/>
    <x v="1"/>
    <x v="1"/>
    <n v="28807"/>
    <n v="28807"/>
  </r>
  <r>
    <x v="6191"/>
    <x v="4983"/>
    <x v="0"/>
    <x v="1"/>
    <x v="1"/>
    <x v="0"/>
    <x v="1"/>
    <x v="1"/>
    <n v="12823"/>
    <n v="12823"/>
  </r>
  <r>
    <x v="6192"/>
    <x v="4982"/>
    <x v="0"/>
    <x v="1"/>
    <x v="1"/>
    <x v="0"/>
    <x v="1"/>
    <x v="1"/>
    <n v="7562"/>
    <n v="7562"/>
  </r>
  <r>
    <x v="6193"/>
    <x v="4984"/>
    <x v="0"/>
    <x v="1"/>
    <x v="1"/>
    <x v="0"/>
    <x v="1"/>
    <x v="1"/>
    <n v="39347"/>
    <n v="39347"/>
  </r>
  <r>
    <x v="6194"/>
    <x v="4985"/>
    <x v="0"/>
    <x v="1"/>
    <x v="1"/>
    <x v="0"/>
    <x v="1"/>
    <x v="1"/>
    <n v="90092"/>
    <n v="90092"/>
  </r>
  <r>
    <x v="6195"/>
    <x v="4985"/>
    <x v="0"/>
    <x v="0"/>
    <x v="0"/>
    <x v="0"/>
    <x v="1"/>
    <x v="1"/>
    <n v="92668"/>
    <n v="92668"/>
  </r>
  <r>
    <x v="6196"/>
    <x v="4986"/>
    <x v="0"/>
    <x v="0"/>
    <x v="0"/>
    <x v="0"/>
    <x v="1"/>
    <x v="1"/>
    <n v="88402"/>
    <n v="88402"/>
  </r>
  <r>
    <x v="6197"/>
    <x v="4987"/>
    <x v="1"/>
    <x v="1"/>
    <x v="1"/>
    <x v="0"/>
    <x v="1"/>
    <x v="1"/>
    <n v="90724"/>
    <n v="90724"/>
  </r>
  <r>
    <x v="6198"/>
    <x v="4987"/>
    <x v="0"/>
    <x v="0"/>
    <x v="0"/>
    <x v="0"/>
    <x v="1"/>
    <x v="1"/>
    <n v="18040"/>
    <n v="18040"/>
  </r>
  <r>
    <x v="6199"/>
    <x v="4988"/>
    <x v="0"/>
    <x v="0"/>
    <x v="0"/>
    <x v="0"/>
    <x v="1"/>
    <x v="1"/>
    <n v="44858"/>
    <n v="44858"/>
  </r>
  <r>
    <x v="6200"/>
    <x v="4989"/>
    <x v="0"/>
    <x v="1"/>
    <x v="1"/>
    <x v="1"/>
    <x v="13"/>
    <x v="12"/>
    <n v="8149"/>
    <n v="8149"/>
  </r>
  <r>
    <x v="6201"/>
    <x v="3678"/>
    <x v="0"/>
    <x v="0"/>
    <x v="0"/>
    <x v="1"/>
    <x v="13"/>
    <x v="12"/>
    <n v="39748"/>
    <n v="39748"/>
  </r>
  <r>
    <x v="6202"/>
    <x v="4990"/>
    <x v="0"/>
    <x v="0"/>
    <x v="0"/>
    <x v="1"/>
    <x v="1"/>
    <x v="1"/>
    <n v="9877"/>
    <n v="9877"/>
  </r>
  <r>
    <x v="6203"/>
    <x v="4991"/>
    <x v="0"/>
    <x v="0"/>
    <x v="0"/>
    <x v="1"/>
    <x v="1"/>
    <x v="1"/>
    <n v="71235"/>
    <n v="71235"/>
  </r>
  <r>
    <x v="6204"/>
    <x v="4992"/>
    <x v="0"/>
    <x v="1"/>
    <x v="1"/>
    <x v="1"/>
    <x v="1"/>
    <x v="1"/>
    <n v="98424"/>
    <n v="98424"/>
  </r>
  <r>
    <x v="6205"/>
    <x v="4993"/>
    <x v="0"/>
    <x v="0"/>
    <x v="0"/>
    <x v="1"/>
    <x v="1"/>
    <x v="1"/>
    <n v="4243"/>
    <n v="4243"/>
  </r>
  <r>
    <x v="6206"/>
    <x v="4994"/>
    <x v="0"/>
    <x v="0"/>
    <x v="0"/>
    <x v="1"/>
    <x v="1"/>
    <x v="1"/>
    <n v="36156"/>
    <n v="36156"/>
  </r>
  <r>
    <x v="6207"/>
    <x v="4995"/>
    <x v="0"/>
    <x v="1"/>
    <x v="1"/>
    <x v="1"/>
    <x v="1"/>
    <x v="1"/>
    <n v="73640"/>
    <n v="73640"/>
  </r>
  <r>
    <x v="6208"/>
    <x v="4996"/>
    <x v="1"/>
    <x v="1"/>
    <x v="1"/>
    <x v="1"/>
    <x v="1"/>
    <x v="1"/>
    <n v="17631"/>
    <n v="17631"/>
  </r>
  <r>
    <x v="6209"/>
    <x v="4997"/>
    <x v="0"/>
    <x v="0"/>
    <x v="0"/>
    <x v="2"/>
    <x v="4"/>
    <x v="3"/>
    <n v="48959"/>
    <n v="48959"/>
  </r>
  <r>
    <x v="6210"/>
    <x v="4997"/>
    <x v="0"/>
    <x v="0"/>
    <x v="0"/>
    <x v="2"/>
    <x v="4"/>
    <x v="3"/>
    <n v="72651"/>
    <n v="72651"/>
  </r>
  <r>
    <x v="6211"/>
    <x v="1861"/>
    <x v="0"/>
    <x v="1"/>
    <x v="1"/>
    <x v="2"/>
    <x v="4"/>
    <x v="3"/>
    <n v="97293"/>
    <n v="97293"/>
  </r>
  <r>
    <x v="6212"/>
    <x v="4998"/>
    <x v="0"/>
    <x v="0"/>
    <x v="0"/>
    <x v="2"/>
    <x v="4"/>
    <x v="3"/>
    <n v="5280"/>
    <n v="5280"/>
  </r>
  <r>
    <x v="6213"/>
    <x v="4999"/>
    <x v="0"/>
    <x v="0"/>
    <x v="0"/>
    <x v="2"/>
    <x v="4"/>
    <x v="3"/>
    <n v="84530"/>
    <n v="84530"/>
  </r>
  <r>
    <x v="6214"/>
    <x v="5000"/>
    <x v="0"/>
    <x v="1"/>
    <x v="1"/>
    <x v="2"/>
    <x v="4"/>
    <x v="3"/>
    <n v="64888"/>
    <n v="64888"/>
  </r>
  <r>
    <x v="6215"/>
    <x v="5001"/>
    <x v="0"/>
    <x v="0"/>
    <x v="0"/>
    <x v="2"/>
    <x v="4"/>
    <x v="3"/>
    <n v="33458"/>
    <n v="33458"/>
  </r>
  <r>
    <x v="6216"/>
    <x v="5002"/>
    <x v="0"/>
    <x v="0"/>
    <x v="0"/>
    <x v="5"/>
    <x v="13"/>
    <x v="12"/>
    <n v="73859"/>
    <n v="73859"/>
  </r>
  <r>
    <x v="6217"/>
    <x v="5003"/>
    <x v="0"/>
    <x v="0"/>
    <x v="0"/>
    <x v="5"/>
    <x v="13"/>
    <x v="12"/>
    <n v="32102"/>
    <n v="32102"/>
  </r>
  <r>
    <x v="6218"/>
    <x v="5004"/>
    <x v="0"/>
    <x v="0"/>
    <x v="0"/>
    <x v="5"/>
    <x v="13"/>
    <x v="12"/>
    <n v="57786"/>
    <n v="57786"/>
  </r>
  <r>
    <x v="6219"/>
    <x v="5005"/>
    <x v="0"/>
    <x v="0"/>
    <x v="0"/>
    <x v="5"/>
    <x v="13"/>
    <x v="12"/>
    <n v="21177"/>
    <n v="21177"/>
  </r>
  <r>
    <x v="6220"/>
    <x v="5006"/>
    <x v="0"/>
    <x v="0"/>
    <x v="0"/>
    <x v="0"/>
    <x v="4"/>
    <x v="3"/>
    <n v="4846"/>
    <n v="4846"/>
  </r>
  <r>
    <x v="6221"/>
    <x v="5007"/>
    <x v="0"/>
    <x v="0"/>
    <x v="0"/>
    <x v="0"/>
    <x v="4"/>
    <x v="3"/>
    <n v="84360"/>
    <n v="84360"/>
  </r>
  <r>
    <x v="6222"/>
    <x v="5008"/>
    <x v="0"/>
    <x v="1"/>
    <x v="1"/>
    <x v="0"/>
    <x v="4"/>
    <x v="3"/>
    <n v="75404"/>
    <n v="75404"/>
  </r>
  <r>
    <x v="6223"/>
    <x v="5009"/>
    <x v="0"/>
    <x v="0"/>
    <x v="0"/>
    <x v="0"/>
    <x v="4"/>
    <x v="3"/>
    <n v="71906"/>
    <n v="71906"/>
  </r>
  <r>
    <x v="6224"/>
    <x v="5010"/>
    <x v="0"/>
    <x v="1"/>
    <x v="1"/>
    <x v="0"/>
    <x v="0"/>
    <x v="0"/>
    <n v="88244"/>
    <n v="88244"/>
  </r>
  <r>
    <x v="6225"/>
    <x v="5011"/>
    <x v="0"/>
    <x v="0"/>
    <x v="0"/>
    <x v="0"/>
    <x v="0"/>
    <x v="0"/>
    <n v="84631"/>
    <n v="84631"/>
  </r>
  <r>
    <x v="6226"/>
    <x v="5012"/>
    <x v="0"/>
    <x v="0"/>
    <x v="0"/>
    <x v="0"/>
    <x v="4"/>
    <x v="3"/>
    <n v="59948"/>
    <n v="59948"/>
  </r>
  <r>
    <x v="6227"/>
    <x v="5013"/>
    <x v="0"/>
    <x v="0"/>
    <x v="0"/>
    <x v="0"/>
    <x v="4"/>
    <x v="3"/>
    <n v="73242"/>
    <n v="73242"/>
  </r>
  <r>
    <x v="6228"/>
    <x v="5014"/>
    <x v="1"/>
    <x v="0"/>
    <x v="0"/>
    <x v="0"/>
    <x v="4"/>
    <x v="3"/>
    <n v="78284"/>
    <n v="78284"/>
  </r>
  <r>
    <x v="6229"/>
    <x v="5015"/>
    <x v="1"/>
    <x v="0"/>
    <x v="0"/>
    <x v="0"/>
    <x v="6"/>
    <x v="5"/>
    <n v="40759"/>
    <n v="40759"/>
  </r>
  <r>
    <x v="6230"/>
    <x v="5016"/>
    <x v="0"/>
    <x v="0"/>
    <x v="0"/>
    <x v="1"/>
    <x v="4"/>
    <x v="3"/>
    <n v="55597"/>
    <n v="55597"/>
  </r>
  <r>
    <x v="6231"/>
    <x v="5017"/>
    <x v="0"/>
    <x v="0"/>
    <x v="0"/>
    <x v="1"/>
    <x v="4"/>
    <x v="3"/>
    <n v="76013"/>
    <n v="76013"/>
  </r>
  <r>
    <x v="6232"/>
    <x v="5018"/>
    <x v="0"/>
    <x v="1"/>
    <x v="1"/>
    <x v="1"/>
    <x v="4"/>
    <x v="3"/>
    <n v="30207"/>
    <n v="30207"/>
  </r>
  <r>
    <x v="6233"/>
    <x v="4981"/>
    <x v="0"/>
    <x v="0"/>
    <x v="0"/>
    <x v="1"/>
    <x v="4"/>
    <x v="3"/>
    <n v="7394"/>
    <n v="7394"/>
  </r>
  <r>
    <x v="6234"/>
    <x v="5019"/>
    <x v="0"/>
    <x v="3"/>
    <x v="2"/>
    <x v="1"/>
    <x v="13"/>
    <x v="12"/>
    <n v="91112"/>
    <n v="91112"/>
  </r>
  <r>
    <x v="6235"/>
    <x v="5020"/>
    <x v="0"/>
    <x v="0"/>
    <x v="0"/>
    <x v="0"/>
    <x v="6"/>
    <x v="5"/>
    <n v="57823"/>
    <n v="57823"/>
  </r>
  <r>
    <x v="6236"/>
    <x v="5021"/>
    <x v="0"/>
    <x v="0"/>
    <x v="0"/>
    <x v="0"/>
    <x v="6"/>
    <x v="5"/>
    <n v="7239"/>
    <n v="7239"/>
  </r>
  <r>
    <x v="6237"/>
    <x v="5022"/>
    <x v="0"/>
    <x v="1"/>
    <x v="1"/>
    <x v="0"/>
    <x v="6"/>
    <x v="5"/>
    <n v="54973"/>
    <n v="54973"/>
  </r>
  <r>
    <x v="6238"/>
    <x v="5023"/>
    <x v="0"/>
    <x v="1"/>
    <x v="1"/>
    <x v="6"/>
    <x v="7"/>
    <x v="6"/>
    <n v="68698"/>
    <n v="68698"/>
  </r>
  <r>
    <x v="6239"/>
    <x v="5024"/>
    <x v="0"/>
    <x v="0"/>
    <x v="0"/>
    <x v="8"/>
    <x v="1"/>
    <x v="1"/>
    <n v="32801"/>
    <n v="32801"/>
  </r>
  <r>
    <x v="6240"/>
    <x v="5025"/>
    <x v="0"/>
    <x v="1"/>
    <x v="1"/>
    <x v="1"/>
    <x v="4"/>
    <x v="3"/>
    <n v="48568"/>
    <n v="48568"/>
  </r>
  <r>
    <x v="6241"/>
    <x v="5026"/>
    <x v="0"/>
    <x v="0"/>
    <x v="0"/>
    <x v="1"/>
    <x v="4"/>
    <x v="3"/>
    <n v="82325"/>
    <n v="82325"/>
  </r>
  <r>
    <x v="6242"/>
    <x v="5027"/>
    <x v="0"/>
    <x v="0"/>
    <x v="0"/>
    <x v="1"/>
    <x v="1"/>
    <x v="1"/>
    <n v="97038"/>
    <n v="97038"/>
  </r>
  <r>
    <x v="6243"/>
    <x v="5028"/>
    <x v="0"/>
    <x v="0"/>
    <x v="0"/>
    <x v="1"/>
    <x v="1"/>
    <x v="1"/>
    <n v="72434"/>
    <n v="72434"/>
  </r>
  <r>
    <x v="6244"/>
    <x v="5029"/>
    <x v="0"/>
    <x v="0"/>
    <x v="0"/>
    <x v="1"/>
    <x v="1"/>
    <x v="1"/>
    <n v="22161"/>
    <n v="22161"/>
  </r>
  <r>
    <x v="6245"/>
    <x v="5030"/>
    <x v="0"/>
    <x v="3"/>
    <x v="2"/>
    <x v="1"/>
    <x v="1"/>
    <x v="1"/>
    <n v="10759"/>
    <n v="10759"/>
  </r>
  <r>
    <x v="6246"/>
    <x v="5031"/>
    <x v="0"/>
    <x v="1"/>
    <x v="1"/>
    <x v="0"/>
    <x v="13"/>
    <x v="12"/>
    <n v="33189"/>
    <n v="33189"/>
  </r>
  <r>
    <x v="6247"/>
    <x v="5031"/>
    <x v="0"/>
    <x v="0"/>
    <x v="0"/>
    <x v="0"/>
    <x v="13"/>
    <x v="12"/>
    <n v="7867"/>
    <n v="7867"/>
  </r>
  <r>
    <x v="6248"/>
    <x v="5032"/>
    <x v="0"/>
    <x v="1"/>
    <x v="1"/>
    <x v="1"/>
    <x v="13"/>
    <x v="12"/>
    <n v="54630"/>
    <n v="54630"/>
  </r>
  <r>
    <x v="6249"/>
    <x v="5033"/>
    <x v="0"/>
    <x v="0"/>
    <x v="0"/>
    <x v="1"/>
    <x v="13"/>
    <x v="12"/>
    <n v="15033"/>
    <n v="15033"/>
  </r>
  <r>
    <x v="6250"/>
    <x v="5034"/>
    <x v="0"/>
    <x v="0"/>
    <x v="0"/>
    <x v="1"/>
    <x v="13"/>
    <x v="12"/>
    <n v="1027"/>
    <n v="1027"/>
  </r>
  <r>
    <x v="6251"/>
    <x v="5035"/>
    <x v="0"/>
    <x v="0"/>
    <x v="0"/>
    <x v="1"/>
    <x v="13"/>
    <x v="12"/>
    <n v="43552"/>
    <n v="43552"/>
  </r>
  <r>
    <x v="6252"/>
    <x v="5036"/>
    <x v="0"/>
    <x v="1"/>
    <x v="1"/>
    <x v="1"/>
    <x v="13"/>
    <x v="12"/>
    <n v="26094"/>
    <n v="26094"/>
  </r>
  <r>
    <x v="6253"/>
    <x v="5037"/>
    <x v="0"/>
    <x v="0"/>
    <x v="0"/>
    <x v="1"/>
    <x v="13"/>
    <x v="12"/>
    <n v="83823"/>
    <n v="83823"/>
  </r>
  <r>
    <x v="6254"/>
    <x v="5038"/>
    <x v="0"/>
    <x v="1"/>
    <x v="1"/>
    <x v="1"/>
    <x v="13"/>
    <x v="12"/>
    <n v="2249"/>
    <n v="2249"/>
  </r>
  <r>
    <x v="6255"/>
    <x v="5039"/>
    <x v="1"/>
    <x v="0"/>
    <x v="0"/>
    <x v="1"/>
    <x v="7"/>
    <x v="6"/>
    <n v="56613"/>
    <n v="56613"/>
  </r>
  <r>
    <x v="6256"/>
    <x v="5040"/>
    <x v="0"/>
    <x v="1"/>
    <x v="1"/>
    <x v="1"/>
    <x v="13"/>
    <x v="12"/>
    <n v="72516"/>
    <n v="72516"/>
  </r>
  <r>
    <x v="6257"/>
    <x v="5041"/>
    <x v="0"/>
    <x v="0"/>
    <x v="0"/>
    <x v="4"/>
    <x v="6"/>
    <x v="5"/>
    <n v="91106"/>
    <n v="91106"/>
  </r>
  <r>
    <x v="6258"/>
    <x v="5042"/>
    <x v="0"/>
    <x v="0"/>
    <x v="0"/>
    <x v="4"/>
    <x v="6"/>
    <x v="5"/>
    <n v="50920"/>
    <n v="50920"/>
  </r>
  <r>
    <x v="6259"/>
    <x v="5043"/>
    <x v="0"/>
    <x v="0"/>
    <x v="0"/>
    <x v="1"/>
    <x v="13"/>
    <x v="12"/>
    <n v="41249"/>
    <n v="41249"/>
  </r>
  <r>
    <x v="6260"/>
    <x v="5044"/>
    <x v="0"/>
    <x v="0"/>
    <x v="0"/>
    <x v="0"/>
    <x v="7"/>
    <x v="6"/>
    <n v="41967"/>
    <n v="41967"/>
  </r>
  <r>
    <x v="6261"/>
    <x v="5045"/>
    <x v="0"/>
    <x v="1"/>
    <x v="1"/>
    <x v="0"/>
    <x v="7"/>
    <x v="6"/>
    <n v="52881"/>
    <n v="52881"/>
  </r>
  <r>
    <x v="6262"/>
    <x v="5046"/>
    <x v="0"/>
    <x v="0"/>
    <x v="0"/>
    <x v="1"/>
    <x v="7"/>
    <x v="6"/>
    <n v="10400"/>
    <n v="10400"/>
  </r>
  <r>
    <x v="6263"/>
    <x v="5047"/>
    <x v="0"/>
    <x v="0"/>
    <x v="0"/>
    <x v="1"/>
    <x v="7"/>
    <x v="6"/>
    <n v="13658"/>
    <n v="13658"/>
  </r>
  <r>
    <x v="6264"/>
    <x v="5047"/>
    <x v="0"/>
    <x v="0"/>
    <x v="0"/>
    <x v="1"/>
    <x v="7"/>
    <x v="6"/>
    <n v="45800"/>
    <n v="45800"/>
  </r>
  <r>
    <x v="6265"/>
    <x v="5048"/>
    <x v="0"/>
    <x v="3"/>
    <x v="2"/>
    <x v="1"/>
    <x v="7"/>
    <x v="6"/>
    <n v="66299"/>
    <n v="66299"/>
  </r>
  <r>
    <x v="6266"/>
    <x v="5049"/>
    <x v="0"/>
    <x v="3"/>
    <x v="2"/>
    <x v="1"/>
    <x v="7"/>
    <x v="6"/>
    <n v="76257"/>
    <n v="76257"/>
  </r>
  <r>
    <x v="6267"/>
    <x v="5050"/>
    <x v="0"/>
    <x v="1"/>
    <x v="1"/>
    <x v="0"/>
    <x v="1"/>
    <x v="1"/>
    <n v="9239"/>
    <n v="9239"/>
  </r>
  <r>
    <x v="6268"/>
    <x v="5051"/>
    <x v="0"/>
    <x v="0"/>
    <x v="0"/>
    <x v="0"/>
    <x v="1"/>
    <x v="1"/>
    <n v="24611"/>
    <n v="24611"/>
  </r>
  <r>
    <x v="6269"/>
    <x v="5050"/>
    <x v="0"/>
    <x v="3"/>
    <x v="2"/>
    <x v="0"/>
    <x v="1"/>
    <x v="1"/>
    <n v="33063"/>
    <n v="33063"/>
  </r>
  <r>
    <x v="6270"/>
    <x v="5052"/>
    <x v="1"/>
    <x v="1"/>
    <x v="1"/>
    <x v="0"/>
    <x v="1"/>
    <x v="1"/>
    <n v="56818"/>
    <n v="56818"/>
  </r>
  <r>
    <x v="6271"/>
    <x v="1710"/>
    <x v="0"/>
    <x v="1"/>
    <x v="1"/>
    <x v="0"/>
    <x v="1"/>
    <x v="1"/>
    <n v="83249"/>
    <n v="83249"/>
  </r>
  <r>
    <x v="6272"/>
    <x v="1755"/>
    <x v="0"/>
    <x v="1"/>
    <x v="1"/>
    <x v="0"/>
    <x v="1"/>
    <x v="1"/>
    <n v="81440"/>
    <n v="81440"/>
  </r>
  <r>
    <x v="6273"/>
    <x v="5053"/>
    <x v="0"/>
    <x v="0"/>
    <x v="0"/>
    <x v="1"/>
    <x v="13"/>
    <x v="12"/>
    <n v="19001"/>
    <n v="19001"/>
  </r>
  <r>
    <x v="6274"/>
    <x v="5054"/>
    <x v="0"/>
    <x v="0"/>
    <x v="0"/>
    <x v="1"/>
    <x v="13"/>
    <x v="12"/>
    <n v="54297"/>
    <n v="54297"/>
  </r>
  <r>
    <x v="6275"/>
    <x v="5055"/>
    <x v="0"/>
    <x v="0"/>
    <x v="0"/>
    <x v="1"/>
    <x v="13"/>
    <x v="12"/>
    <n v="15605"/>
    <n v="15605"/>
  </r>
  <r>
    <x v="6276"/>
    <x v="5056"/>
    <x v="0"/>
    <x v="1"/>
    <x v="1"/>
    <x v="1"/>
    <x v="13"/>
    <x v="12"/>
    <n v="79647"/>
    <n v="79647"/>
  </r>
  <r>
    <x v="6277"/>
    <x v="5057"/>
    <x v="0"/>
    <x v="0"/>
    <x v="0"/>
    <x v="1"/>
    <x v="13"/>
    <x v="12"/>
    <n v="45687"/>
    <n v="45687"/>
  </r>
  <r>
    <x v="6278"/>
    <x v="5058"/>
    <x v="0"/>
    <x v="1"/>
    <x v="1"/>
    <x v="7"/>
    <x v="8"/>
    <x v="7"/>
    <n v="96469"/>
    <n v="96469"/>
  </r>
  <r>
    <x v="6279"/>
    <x v="2883"/>
    <x v="0"/>
    <x v="1"/>
    <x v="1"/>
    <x v="0"/>
    <x v="7"/>
    <x v="6"/>
    <n v="76769"/>
    <n v="76769"/>
  </r>
  <r>
    <x v="6280"/>
    <x v="5059"/>
    <x v="0"/>
    <x v="0"/>
    <x v="0"/>
    <x v="0"/>
    <x v="13"/>
    <x v="12"/>
    <n v="65430"/>
    <n v="65430"/>
  </r>
  <r>
    <x v="6281"/>
    <x v="5060"/>
    <x v="1"/>
    <x v="0"/>
    <x v="0"/>
    <x v="0"/>
    <x v="13"/>
    <x v="12"/>
    <n v="37637"/>
    <n v="37637"/>
  </r>
  <r>
    <x v="6282"/>
    <x v="5061"/>
    <x v="0"/>
    <x v="0"/>
    <x v="0"/>
    <x v="0"/>
    <x v="13"/>
    <x v="12"/>
    <n v="39190"/>
    <n v="39190"/>
  </r>
  <r>
    <x v="6283"/>
    <x v="5062"/>
    <x v="0"/>
    <x v="0"/>
    <x v="0"/>
    <x v="0"/>
    <x v="13"/>
    <x v="12"/>
    <n v="24547"/>
    <n v="24547"/>
  </r>
  <r>
    <x v="6284"/>
    <x v="5063"/>
    <x v="1"/>
    <x v="0"/>
    <x v="0"/>
    <x v="0"/>
    <x v="13"/>
    <x v="12"/>
    <n v="53272"/>
    <n v="53272"/>
  </r>
  <r>
    <x v="6285"/>
    <x v="5064"/>
    <x v="0"/>
    <x v="1"/>
    <x v="1"/>
    <x v="0"/>
    <x v="13"/>
    <x v="12"/>
    <n v="30754"/>
    <n v="30754"/>
  </r>
  <r>
    <x v="6286"/>
    <x v="5065"/>
    <x v="1"/>
    <x v="0"/>
    <x v="0"/>
    <x v="0"/>
    <x v="1"/>
    <x v="1"/>
    <n v="15538"/>
    <n v="15538"/>
  </r>
  <r>
    <x v="6287"/>
    <x v="5066"/>
    <x v="0"/>
    <x v="1"/>
    <x v="1"/>
    <x v="0"/>
    <x v="1"/>
    <x v="1"/>
    <n v="91005"/>
    <n v="91005"/>
  </r>
  <r>
    <x v="6288"/>
    <x v="5067"/>
    <x v="0"/>
    <x v="0"/>
    <x v="0"/>
    <x v="0"/>
    <x v="13"/>
    <x v="12"/>
    <n v="76171"/>
    <n v="76171"/>
  </r>
  <r>
    <x v="6289"/>
    <x v="1774"/>
    <x v="1"/>
    <x v="0"/>
    <x v="0"/>
    <x v="0"/>
    <x v="13"/>
    <x v="12"/>
    <n v="47499"/>
    <n v="47499"/>
  </r>
  <r>
    <x v="6290"/>
    <x v="5068"/>
    <x v="1"/>
    <x v="0"/>
    <x v="0"/>
    <x v="0"/>
    <x v="13"/>
    <x v="12"/>
    <n v="67655"/>
    <n v="67655"/>
  </r>
  <r>
    <x v="6291"/>
    <x v="5069"/>
    <x v="0"/>
    <x v="1"/>
    <x v="1"/>
    <x v="0"/>
    <x v="13"/>
    <x v="12"/>
    <n v="89188"/>
    <n v="89188"/>
  </r>
  <r>
    <x v="6292"/>
    <x v="5070"/>
    <x v="0"/>
    <x v="1"/>
    <x v="1"/>
    <x v="0"/>
    <x v="13"/>
    <x v="12"/>
    <n v="56937"/>
    <n v="56937"/>
  </r>
  <r>
    <x v="6293"/>
    <x v="1500"/>
    <x v="1"/>
    <x v="0"/>
    <x v="0"/>
    <x v="0"/>
    <x v="6"/>
    <x v="5"/>
    <n v="23516"/>
    <n v="23516"/>
  </r>
  <r>
    <x v="6294"/>
    <x v="5071"/>
    <x v="0"/>
    <x v="0"/>
    <x v="0"/>
    <x v="0"/>
    <x v="6"/>
    <x v="5"/>
    <n v="81497"/>
    <n v="81497"/>
  </r>
  <r>
    <x v="6295"/>
    <x v="5072"/>
    <x v="0"/>
    <x v="0"/>
    <x v="0"/>
    <x v="0"/>
    <x v="6"/>
    <x v="5"/>
    <n v="73705"/>
    <n v="73705"/>
  </r>
  <r>
    <x v="6296"/>
    <x v="5073"/>
    <x v="0"/>
    <x v="0"/>
    <x v="0"/>
    <x v="0"/>
    <x v="6"/>
    <x v="5"/>
    <n v="11292"/>
    <n v="11292"/>
  </r>
  <r>
    <x v="6297"/>
    <x v="5074"/>
    <x v="0"/>
    <x v="0"/>
    <x v="0"/>
    <x v="0"/>
    <x v="13"/>
    <x v="12"/>
    <n v="32743"/>
    <n v="32743"/>
  </r>
  <r>
    <x v="6298"/>
    <x v="5075"/>
    <x v="0"/>
    <x v="0"/>
    <x v="0"/>
    <x v="0"/>
    <x v="13"/>
    <x v="12"/>
    <n v="59616"/>
    <n v="59616"/>
  </r>
  <r>
    <x v="6299"/>
    <x v="5076"/>
    <x v="0"/>
    <x v="1"/>
    <x v="1"/>
    <x v="0"/>
    <x v="13"/>
    <x v="12"/>
    <n v="13347"/>
    <n v="13347"/>
  </r>
  <r>
    <x v="6300"/>
    <x v="5076"/>
    <x v="0"/>
    <x v="0"/>
    <x v="0"/>
    <x v="0"/>
    <x v="13"/>
    <x v="12"/>
    <n v="36348"/>
    <n v="36348"/>
  </r>
  <r>
    <x v="6301"/>
    <x v="5077"/>
    <x v="0"/>
    <x v="1"/>
    <x v="1"/>
    <x v="0"/>
    <x v="13"/>
    <x v="12"/>
    <n v="42654"/>
    <n v="42654"/>
  </r>
  <r>
    <x v="6302"/>
    <x v="5078"/>
    <x v="0"/>
    <x v="1"/>
    <x v="1"/>
    <x v="0"/>
    <x v="13"/>
    <x v="12"/>
    <n v="90203"/>
    <n v="90203"/>
  </r>
  <r>
    <x v="6303"/>
    <x v="5079"/>
    <x v="0"/>
    <x v="0"/>
    <x v="0"/>
    <x v="6"/>
    <x v="9"/>
    <x v="8"/>
    <n v="70239"/>
    <n v="70239"/>
  </r>
  <r>
    <x v="6304"/>
    <x v="5080"/>
    <x v="0"/>
    <x v="0"/>
    <x v="0"/>
    <x v="6"/>
    <x v="9"/>
    <x v="8"/>
    <n v="14810"/>
    <n v="14810"/>
  </r>
  <r>
    <x v="6305"/>
    <x v="5081"/>
    <x v="0"/>
    <x v="1"/>
    <x v="1"/>
    <x v="1"/>
    <x v="8"/>
    <x v="7"/>
    <n v="66540"/>
    <n v="66540"/>
  </r>
  <r>
    <x v="6306"/>
    <x v="5082"/>
    <x v="0"/>
    <x v="2"/>
    <x v="0"/>
    <x v="1"/>
    <x v="8"/>
    <x v="7"/>
    <n v="98070"/>
    <n v="98070"/>
  </r>
  <r>
    <x v="6307"/>
    <x v="5083"/>
    <x v="0"/>
    <x v="1"/>
    <x v="1"/>
    <x v="1"/>
    <x v="8"/>
    <x v="7"/>
    <n v="11124"/>
    <n v="11124"/>
  </r>
  <r>
    <x v="6308"/>
    <x v="5084"/>
    <x v="0"/>
    <x v="0"/>
    <x v="0"/>
    <x v="1"/>
    <x v="8"/>
    <x v="7"/>
    <n v="18428"/>
    <n v="18428"/>
  </r>
  <r>
    <x v="6309"/>
    <x v="5085"/>
    <x v="0"/>
    <x v="0"/>
    <x v="0"/>
    <x v="1"/>
    <x v="8"/>
    <x v="7"/>
    <n v="13714"/>
    <n v="13714"/>
  </r>
  <r>
    <x v="6310"/>
    <x v="5086"/>
    <x v="1"/>
    <x v="0"/>
    <x v="0"/>
    <x v="0"/>
    <x v="7"/>
    <x v="6"/>
    <n v="25850"/>
    <n v="25850"/>
  </r>
  <r>
    <x v="6311"/>
    <x v="5087"/>
    <x v="0"/>
    <x v="0"/>
    <x v="0"/>
    <x v="0"/>
    <x v="7"/>
    <x v="6"/>
    <n v="78918"/>
    <n v="78918"/>
  </r>
  <r>
    <x v="6312"/>
    <x v="5087"/>
    <x v="0"/>
    <x v="1"/>
    <x v="1"/>
    <x v="0"/>
    <x v="7"/>
    <x v="6"/>
    <n v="40759"/>
    <n v="40759"/>
  </r>
  <r>
    <x v="6313"/>
    <x v="5087"/>
    <x v="0"/>
    <x v="3"/>
    <x v="2"/>
    <x v="0"/>
    <x v="7"/>
    <x v="6"/>
    <n v="52645"/>
    <n v="52645"/>
  </r>
  <r>
    <x v="6314"/>
    <x v="5088"/>
    <x v="0"/>
    <x v="0"/>
    <x v="0"/>
    <x v="1"/>
    <x v="4"/>
    <x v="3"/>
    <n v="67602"/>
    <n v="67602"/>
  </r>
  <r>
    <x v="6315"/>
    <x v="5089"/>
    <x v="0"/>
    <x v="0"/>
    <x v="0"/>
    <x v="1"/>
    <x v="4"/>
    <x v="3"/>
    <n v="1282"/>
    <n v="1282"/>
  </r>
  <r>
    <x v="6316"/>
    <x v="5090"/>
    <x v="0"/>
    <x v="0"/>
    <x v="0"/>
    <x v="0"/>
    <x v="4"/>
    <x v="3"/>
    <n v="93852"/>
    <n v="93852"/>
  </r>
  <r>
    <x v="6317"/>
    <x v="5091"/>
    <x v="0"/>
    <x v="0"/>
    <x v="0"/>
    <x v="5"/>
    <x v="1"/>
    <x v="1"/>
    <n v="40692"/>
    <n v="40692"/>
  </r>
  <r>
    <x v="6318"/>
    <x v="5092"/>
    <x v="0"/>
    <x v="0"/>
    <x v="0"/>
    <x v="0"/>
    <x v="6"/>
    <x v="5"/>
    <n v="24829"/>
    <n v="24829"/>
  </r>
  <r>
    <x v="6319"/>
    <x v="5093"/>
    <x v="0"/>
    <x v="1"/>
    <x v="1"/>
    <x v="0"/>
    <x v="6"/>
    <x v="5"/>
    <n v="16168"/>
    <n v="16168"/>
  </r>
  <r>
    <x v="6320"/>
    <x v="5094"/>
    <x v="0"/>
    <x v="0"/>
    <x v="0"/>
    <x v="0"/>
    <x v="6"/>
    <x v="5"/>
    <n v="60454"/>
    <n v="60454"/>
  </r>
  <r>
    <x v="6321"/>
    <x v="5095"/>
    <x v="1"/>
    <x v="0"/>
    <x v="0"/>
    <x v="1"/>
    <x v="13"/>
    <x v="12"/>
    <n v="70137"/>
    <n v="70137"/>
  </r>
  <r>
    <x v="6322"/>
    <x v="5096"/>
    <x v="0"/>
    <x v="0"/>
    <x v="0"/>
    <x v="0"/>
    <x v="7"/>
    <x v="6"/>
    <n v="15998"/>
    <n v="15998"/>
  </r>
  <r>
    <x v="6323"/>
    <x v="5097"/>
    <x v="0"/>
    <x v="1"/>
    <x v="1"/>
    <x v="1"/>
    <x v="0"/>
    <x v="0"/>
    <n v="30567"/>
    <n v="30567"/>
  </r>
  <r>
    <x v="6324"/>
    <x v="5098"/>
    <x v="0"/>
    <x v="0"/>
    <x v="0"/>
    <x v="1"/>
    <x v="0"/>
    <x v="0"/>
    <n v="31784"/>
    <n v="31784"/>
  </r>
  <r>
    <x v="6325"/>
    <x v="5099"/>
    <x v="0"/>
    <x v="0"/>
    <x v="0"/>
    <x v="0"/>
    <x v="1"/>
    <x v="1"/>
    <n v="16146"/>
    <n v="16146"/>
  </r>
  <r>
    <x v="6326"/>
    <x v="5100"/>
    <x v="0"/>
    <x v="1"/>
    <x v="1"/>
    <x v="0"/>
    <x v="1"/>
    <x v="1"/>
    <n v="49047"/>
    <n v="49047"/>
  </r>
  <r>
    <x v="6327"/>
    <x v="5101"/>
    <x v="0"/>
    <x v="1"/>
    <x v="1"/>
    <x v="0"/>
    <x v="1"/>
    <x v="1"/>
    <n v="86931"/>
    <n v="86931"/>
  </r>
  <r>
    <x v="6328"/>
    <x v="5102"/>
    <x v="0"/>
    <x v="1"/>
    <x v="1"/>
    <x v="0"/>
    <x v="1"/>
    <x v="1"/>
    <n v="12777"/>
    <n v="12777"/>
  </r>
  <r>
    <x v="6329"/>
    <x v="5103"/>
    <x v="0"/>
    <x v="1"/>
    <x v="1"/>
    <x v="0"/>
    <x v="1"/>
    <x v="1"/>
    <n v="63025"/>
    <n v="63025"/>
  </r>
  <r>
    <x v="6330"/>
    <x v="5104"/>
    <x v="0"/>
    <x v="0"/>
    <x v="0"/>
    <x v="0"/>
    <x v="1"/>
    <x v="1"/>
    <n v="80132"/>
    <n v="80132"/>
  </r>
  <r>
    <x v="6331"/>
    <x v="5105"/>
    <x v="0"/>
    <x v="0"/>
    <x v="0"/>
    <x v="0"/>
    <x v="1"/>
    <x v="1"/>
    <n v="66395"/>
    <n v="66395"/>
  </r>
  <r>
    <x v="6332"/>
    <x v="5106"/>
    <x v="0"/>
    <x v="1"/>
    <x v="1"/>
    <x v="0"/>
    <x v="1"/>
    <x v="1"/>
    <n v="96192"/>
    <n v="96192"/>
  </r>
  <r>
    <x v="6333"/>
    <x v="5107"/>
    <x v="0"/>
    <x v="0"/>
    <x v="0"/>
    <x v="0"/>
    <x v="1"/>
    <x v="1"/>
    <n v="24321"/>
    <n v="24321"/>
  </r>
  <r>
    <x v="6334"/>
    <x v="5108"/>
    <x v="0"/>
    <x v="0"/>
    <x v="0"/>
    <x v="1"/>
    <x v="1"/>
    <x v="1"/>
    <n v="51887"/>
    <n v="51887"/>
  </r>
  <r>
    <x v="6335"/>
    <x v="5109"/>
    <x v="0"/>
    <x v="0"/>
    <x v="0"/>
    <x v="4"/>
    <x v="1"/>
    <x v="1"/>
    <n v="3733"/>
    <n v="3733"/>
  </r>
  <r>
    <x v="6336"/>
    <x v="5110"/>
    <x v="0"/>
    <x v="0"/>
    <x v="0"/>
    <x v="4"/>
    <x v="1"/>
    <x v="1"/>
    <n v="72534"/>
    <n v="72534"/>
  </r>
  <r>
    <x v="6337"/>
    <x v="5111"/>
    <x v="0"/>
    <x v="0"/>
    <x v="0"/>
    <x v="1"/>
    <x v="13"/>
    <x v="12"/>
    <n v="66288"/>
    <n v="66288"/>
  </r>
  <r>
    <x v="6338"/>
    <x v="5112"/>
    <x v="0"/>
    <x v="0"/>
    <x v="0"/>
    <x v="2"/>
    <x v="7"/>
    <x v="6"/>
    <n v="82115"/>
    <n v="82115"/>
  </r>
  <r>
    <x v="6339"/>
    <x v="5113"/>
    <x v="0"/>
    <x v="0"/>
    <x v="0"/>
    <x v="1"/>
    <x v="7"/>
    <x v="6"/>
    <n v="65881"/>
    <n v="65881"/>
  </r>
  <r>
    <x v="6340"/>
    <x v="5114"/>
    <x v="0"/>
    <x v="0"/>
    <x v="0"/>
    <x v="1"/>
    <x v="7"/>
    <x v="6"/>
    <n v="85386"/>
    <n v="85386"/>
  </r>
  <r>
    <x v="6341"/>
    <x v="5114"/>
    <x v="0"/>
    <x v="1"/>
    <x v="1"/>
    <x v="1"/>
    <x v="7"/>
    <x v="6"/>
    <n v="10527"/>
    <n v="10527"/>
  </r>
  <r>
    <x v="6342"/>
    <x v="5115"/>
    <x v="0"/>
    <x v="0"/>
    <x v="0"/>
    <x v="1"/>
    <x v="7"/>
    <x v="6"/>
    <n v="88305"/>
    <n v="88305"/>
  </r>
  <r>
    <x v="6343"/>
    <x v="5116"/>
    <x v="0"/>
    <x v="1"/>
    <x v="1"/>
    <x v="0"/>
    <x v="1"/>
    <x v="1"/>
    <n v="92225"/>
    <n v="92225"/>
  </r>
  <r>
    <x v="6344"/>
    <x v="5117"/>
    <x v="0"/>
    <x v="1"/>
    <x v="1"/>
    <x v="0"/>
    <x v="4"/>
    <x v="3"/>
    <n v="32807"/>
    <n v="32807"/>
  </r>
  <r>
    <x v="6345"/>
    <x v="5118"/>
    <x v="0"/>
    <x v="0"/>
    <x v="0"/>
    <x v="1"/>
    <x v="7"/>
    <x v="6"/>
    <n v="28028"/>
    <n v="28028"/>
  </r>
  <r>
    <x v="6346"/>
    <x v="5119"/>
    <x v="0"/>
    <x v="0"/>
    <x v="0"/>
    <x v="1"/>
    <x v="7"/>
    <x v="6"/>
    <n v="45999"/>
    <n v="45999"/>
  </r>
  <r>
    <x v="6347"/>
    <x v="5120"/>
    <x v="1"/>
    <x v="0"/>
    <x v="0"/>
    <x v="0"/>
    <x v="1"/>
    <x v="1"/>
    <n v="52985"/>
    <n v="52985"/>
  </r>
  <r>
    <x v="6348"/>
    <x v="5121"/>
    <x v="0"/>
    <x v="0"/>
    <x v="0"/>
    <x v="0"/>
    <x v="1"/>
    <x v="1"/>
    <n v="86944"/>
    <n v="86944"/>
  </r>
  <r>
    <x v="6349"/>
    <x v="5122"/>
    <x v="0"/>
    <x v="0"/>
    <x v="0"/>
    <x v="1"/>
    <x v="1"/>
    <x v="1"/>
    <n v="19525"/>
    <n v="19525"/>
  </r>
  <r>
    <x v="6350"/>
    <x v="5123"/>
    <x v="0"/>
    <x v="1"/>
    <x v="1"/>
    <x v="1"/>
    <x v="1"/>
    <x v="1"/>
    <n v="40852"/>
    <n v="40852"/>
  </r>
  <r>
    <x v="6351"/>
    <x v="5124"/>
    <x v="0"/>
    <x v="0"/>
    <x v="0"/>
    <x v="1"/>
    <x v="13"/>
    <x v="12"/>
    <n v="14881"/>
    <n v="14881"/>
  </r>
  <r>
    <x v="6352"/>
    <x v="5125"/>
    <x v="0"/>
    <x v="1"/>
    <x v="1"/>
    <x v="1"/>
    <x v="13"/>
    <x v="12"/>
    <n v="6949"/>
    <n v="6949"/>
  </r>
  <r>
    <x v="6353"/>
    <x v="5126"/>
    <x v="0"/>
    <x v="0"/>
    <x v="0"/>
    <x v="1"/>
    <x v="13"/>
    <x v="12"/>
    <n v="35111"/>
    <n v="35111"/>
  </r>
  <r>
    <x v="6354"/>
    <x v="5125"/>
    <x v="0"/>
    <x v="1"/>
    <x v="1"/>
    <x v="1"/>
    <x v="13"/>
    <x v="12"/>
    <n v="12081"/>
    <n v="12081"/>
  </r>
  <r>
    <x v="6355"/>
    <x v="5126"/>
    <x v="0"/>
    <x v="1"/>
    <x v="1"/>
    <x v="1"/>
    <x v="13"/>
    <x v="12"/>
    <n v="36774"/>
    <n v="36774"/>
  </r>
  <r>
    <x v="6356"/>
    <x v="5127"/>
    <x v="0"/>
    <x v="1"/>
    <x v="1"/>
    <x v="1"/>
    <x v="13"/>
    <x v="12"/>
    <n v="95509"/>
    <n v="95509"/>
  </r>
  <r>
    <x v="6357"/>
    <x v="5128"/>
    <x v="0"/>
    <x v="1"/>
    <x v="1"/>
    <x v="1"/>
    <x v="13"/>
    <x v="12"/>
    <n v="72425"/>
    <n v="72425"/>
  </r>
  <r>
    <x v="6358"/>
    <x v="5129"/>
    <x v="0"/>
    <x v="1"/>
    <x v="1"/>
    <x v="0"/>
    <x v="4"/>
    <x v="3"/>
    <n v="3183"/>
    <n v="3183"/>
  </r>
  <r>
    <x v="6359"/>
    <x v="5130"/>
    <x v="0"/>
    <x v="1"/>
    <x v="1"/>
    <x v="0"/>
    <x v="4"/>
    <x v="3"/>
    <n v="20389"/>
    <n v="20389"/>
  </r>
  <r>
    <x v="6360"/>
    <x v="5130"/>
    <x v="0"/>
    <x v="0"/>
    <x v="0"/>
    <x v="0"/>
    <x v="4"/>
    <x v="3"/>
    <n v="13109"/>
    <n v="13109"/>
  </r>
  <r>
    <x v="6361"/>
    <x v="5131"/>
    <x v="0"/>
    <x v="0"/>
    <x v="0"/>
    <x v="0"/>
    <x v="4"/>
    <x v="3"/>
    <n v="91531"/>
    <n v="91531"/>
  </r>
  <r>
    <x v="6362"/>
    <x v="5132"/>
    <x v="1"/>
    <x v="0"/>
    <x v="0"/>
    <x v="0"/>
    <x v="4"/>
    <x v="3"/>
    <n v="96738"/>
    <n v="96738"/>
  </r>
  <r>
    <x v="6363"/>
    <x v="5133"/>
    <x v="0"/>
    <x v="0"/>
    <x v="0"/>
    <x v="0"/>
    <x v="4"/>
    <x v="3"/>
    <n v="35998"/>
    <n v="35998"/>
  </r>
  <r>
    <x v="6364"/>
    <x v="5134"/>
    <x v="1"/>
    <x v="1"/>
    <x v="1"/>
    <x v="1"/>
    <x v="13"/>
    <x v="12"/>
    <n v="93726"/>
    <n v="93726"/>
  </r>
  <r>
    <x v="6365"/>
    <x v="5135"/>
    <x v="0"/>
    <x v="0"/>
    <x v="0"/>
    <x v="1"/>
    <x v="13"/>
    <x v="12"/>
    <n v="95140"/>
    <n v="95140"/>
  </r>
  <r>
    <x v="6366"/>
    <x v="5136"/>
    <x v="0"/>
    <x v="0"/>
    <x v="0"/>
    <x v="0"/>
    <x v="1"/>
    <x v="1"/>
    <n v="41408"/>
    <n v="41408"/>
  </r>
  <r>
    <x v="6367"/>
    <x v="5137"/>
    <x v="0"/>
    <x v="0"/>
    <x v="0"/>
    <x v="0"/>
    <x v="1"/>
    <x v="1"/>
    <n v="56962"/>
    <n v="56962"/>
  </r>
  <r>
    <x v="6368"/>
    <x v="5138"/>
    <x v="0"/>
    <x v="0"/>
    <x v="0"/>
    <x v="5"/>
    <x v="6"/>
    <x v="5"/>
    <n v="77565"/>
    <n v="77565"/>
  </r>
  <r>
    <x v="6369"/>
    <x v="5139"/>
    <x v="0"/>
    <x v="1"/>
    <x v="1"/>
    <x v="5"/>
    <x v="6"/>
    <x v="5"/>
    <n v="92403"/>
    <n v="92403"/>
  </r>
  <r>
    <x v="6370"/>
    <x v="5140"/>
    <x v="0"/>
    <x v="1"/>
    <x v="1"/>
    <x v="1"/>
    <x v="13"/>
    <x v="12"/>
    <n v="11580"/>
    <n v="11580"/>
  </r>
  <r>
    <x v="6371"/>
    <x v="5141"/>
    <x v="0"/>
    <x v="1"/>
    <x v="1"/>
    <x v="1"/>
    <x v="9"/>
    <x v="8"/>
    <n v="80811"/>
    <n v="80811"/>
  </r>
  <r>
    <x v="6372"/>
    <x v="5142"/>
    <x v="0"/>
    <x v="0"/>
    <x v="0"/>
    <x v="5"/>
    <x v="13"/>
    <x v="12"/>
    <n v="62722"/>
    <n v="62722"/>
  </r>
  <r>
    <x v="6373"/>
    <x v="5143"/>
    <x v="0"/>
    <x v="0"/>
    <x v="0"/>
    <x v="5"/>
    <x v="13"/>
    <x v="12"/>
    <n v="18892"/>
    <n v="18892"/>
  </r>
  <r>
    <x v="6374"/>
    <x v="5144"/>
    <x v="0"/>
    <x v="1"/>
    <x v="1"/>
    <x v="1"/>
    <x v="8"/>
    <x v="7"/>
    <n v="7677"/>
    <n v="7677"/>
  </r>
  <r>
    <x v="6375"/>
    <x v="5145"/>
    <x v="0"/>
    <x v="1"/>
    <x v="1"/>
    <x v="1"/>
    <x v="8"/>
    <x v="7"/>
    <n v="44771"/>
    <n v="44771"/>
  </r>
  <r>
    <x v="6376"/>
    <x v="5146"/>
    <x v="1"/>
    <x v="0"/>
    <x v="0"/>
    <x v="1"/>
    <x v="8"/>
    <x v="7"/>
    <n v="80150"/>
    <n v="80150"/>
  </r>
  <r>
    <x v="6377"/>
    <x v="5147"/>
    <x v="0"/>
    <x v="0"/>
    <x v="0"/>
    <x v="1"/>
    <x v="8"/>
    <x v="7"/>
    <n v="5779"/>
    <n v="5779"/>
  </r>
  <r>
    <x v="6378"/>
    <x v="5148"/>
    <x v="0"/>
    <x v="0"/>
    <x v="0"/>
    <x v="1"/>
    <x v="8"/>
    <x v="7"/>
    <n v="51692"/>
    <n v="51692"/>
  </r>
  <r>
    <x v="6379"/>
    <x v="5149"/>
    <x v="0"/>
    <x v="1"/>
    <x v="1"/>
    <x v="1"/>
    <x v="8"/>
    <x v="7"/>
    <n v="66637"/>
    <n v="66637"/>
  </r>
  <r>
    <x v="6380"/>
    <x v="5150"/>
    <x v="0"/>
    <x v="0"/>
    <x v="0"/>
    <x v="1"/>
    <x v="8"/>
    <x v="7"/>
    <n v="94111"/>
    <n v="94111"/>
  </r>
  <r>
    <x v="6381"/>
    <x v="5151"/>
    <x v="0"/>
    <x v="0"/>
    <x v="0"/>
    <x v="1"/>
    <x v="8"/>
    <x v="7"/>
    <n v="5060"/>
    <n v="5060"/>
  </r>
  <r>
    <x v="6382"/>
    <x v="5152"/>
    <x v="1"/>
    <x v="1"/>
    <x v="1"/>
    <x v="1"/>
    <x v="8"/>
    <x v="7"/>
    <n v="71820"/>
    <n v="71820"/>
  </r>
  <r>
    <x v="6383"/>
    <x v="5153"/>
    <x v="0"/>
    <x v="0"/>
    <x v="0"/>
    <x v="1"/>
    <x v="8"/>
    <x v="7"/>
    <n v="26938"/>
    <n v="26938"/>
  </r>
  <r>
    <x v="6384"/>
    <x v="5154"/>
    <x v="0"/>
    <x v="1"/>
    <x v="1"/>
    <x v="1"/>
    <x v="8"/>
    <x v="7"/>
    <n v="76349"/>
    <n v="76349"/>
  </r>
  <r>
    <x v="6385"/>
    <x v="5155"/>
    <x v="1"/>
    <x v="1"/>
    <x v="1"/>
    <x v="1"/>
    <x v="8"/>
    <x v="7"/>
    <n v="4671"/>
    <n v="4671"/>
  </r>
  <r>
    <x v="6386"/>
    <x v="5156"/>
    <x v="0"/>
    <x v="0"/>
    <x v="0"/>
    <x v="1"/>
    <x v="9"/>
    <x v="8"/>
    <n v="24715"/>
    <n v="24715"/>
  </r>
  <r>
    <x v="6387"/>
    <x v="1741"/>
    <x v="0"/>
    <x v="0"/>
    <x v="0"/>
    <x v="2"/>
    <x v="13"/>
    <x v="12"/>
    <n v="45460"/>
    <n v="45460"/>
  </r>
  <r>
    <x v="6388"/>
    <x v="5157"/>
    <x v="0"/>
    <x v="1"/>
    <x v="1"/>
    <x v="2"/>
    <x v="13"/>
    <x v="12"/>
    <n v="91750"/>
    <n v="91750"/>
  </r>
  <r>
    <x v="6389"/>
    <x v="5158"/>
    <x v="0"/>
    <x v="0"/>
    <x v="0"/>
    <x v="6"/>
    <x v="8"/>
    <x v="7"/>
    <n v="35569"/>
    <n v="35569"/>
  </r>
  <r>
    <x v="6390"/>
    <x v="5158"/>
    <x v="0"/>
    <x v="0"/>
    <x v="0"/>
    <x v="6"/>
    <x v="8"/>
    <x v="7"/>
    <n v="96769"/>
    <n v="96769"/>
  </r>
  <r>
    <x v="6391"/>
    <x v="5159"/>
    <x v="0"/>
    <x v="0"/>
    <x v="0"/>
    <x v="6"/>
    <x v="8"/>
    <x v="7"/>
    <n v="14743"/>
    <n v="14743"/>
  </r>
  <r>
    <x v="6392"/>
    <x v="5160"/>
    <x v="0"/>
    <x v="0"/>
    <x v="0"/>
    <x v="0"/>
    <x v="1"/>
    <x v="1"/>
    <n v="77512"/>
    <n v="77512"/>
  </r>
  <r>
    <x v="6393"/>
    <x v="5161"/>
    <x v="0"/>
    <x v="0"/>
    <x v="0"/>
    <x v="0"/>
    <x v="1"/>
    <x v="1"/>
    <n v="48927"/>
    <n v="48927"/>
  </r>
  <r>
    <x v="6394"/>
    <x v="5162"/>
    <x v="1"/>
    <x v="1"/>
    <x v="1"/>
    <x v="7"/>
    <x v="13"/>
    <x v="12"/>
    <n v="97065"/>
    <n v="97065"/>
  </r>
  <r>
    <x v="6395"/>
    <x v="5163"/>
    <x v="0"/>
    <x v="1"/>
    <x v="1"/>
    <x v="7"/>
    <x v="13"/>
    <x v="12"/>
    <n v="75118"/>
    <n v="75118"/>
  </r>
  <r>
    <x v="6396"/>
    <x v="5164"/>
    <x v="1"/>
    <x v="0"/>
    <x v="0"/>
    <x v="6"/>
    <x v="7"/>
    <x v="6"/>
    <n v="6268"/>
    <n v="6268"/>
  </r>
  <r>
    <x v="6397"/>
    <x v="5165"/>
    <x v="0"/>
    <x v="1"/>
    <x v="1"/>
    <x v="6"/>
    <x v="7"/>
    <x v="6"/>
    <n v="89311"/>
    <n v="89311"/>
  </r>
  <r>
    <x v="6398"/>
    <x v="5166"/>
    <x v="0"/>
    <x v="0"/>
    <x v="0"/>
    <x v="1"/>
    <x v="13"/>
    <x v="12"/>
    <n v="22738"/>
    <n v="22738"/>
  </r>
  <r>
    <x v="6399"/>
    <x v="5167"/>
    <x v="0"/>
    <x v="1"/>
    <x v="1"/>
    <x v="1"/>
    <x v="13"/>
    <x v="12"/>
    <n v="66607"/>
    <n v="66607"/>
  </r>
  <r>
    <x v="6400"/>
    <x v="5168"/>
    <x v="0"/>
    <x v="1"/>
    <x v="1"/>
    <x v="6"/>
    <x v="1"/>
    <x v="1"/>
    <n v="30964"/>
    <n v="30964"/>
  </r>
  <r>
    <x v="2126"/>
    <x v="5169"/>
    <x v="0"/>
    <x v="3"/>
    <x v="2"/>
    <x v="0"/>
    <x v="6"/>
    <x v="5"/>
    <n v="39650"/>
    <n v="39650"/>
  </r>
  <r>
    <x v="6401"/>
    <x v="5170"/>
    <x v="0"/>
    <x v="0"/>
    <x v="0"/>
    <x v="5"/>
    <x v="1"/>
    <x v="1"/>
    <n v="63605"/>
    <n v="63605"/>
  </r>
  <r>
    <x v="6402"/>
    <x v="5171"/>
    <x v="0"/>
    <x v="0"/>
    <x v="0"/>
    <x v="5"/>
    <x v="1"/>
    <x v="1"/>
    <n v="88348"/>
    <n v="88348"/>
  </r>
  <r>
    <x v="6403"/>
    <x v="5172"/>
    <x v="0"/>
    <x v="0"/>
    <x v="0"/>
    <x v="5"/>
    <x v="1"/>
    <x v="1"/>
    <n v="77249"/>
    <n v="77249"/>
  </r>
  <r>
    <x v="6404"/>
    <x v="5173"/>
    <x v="0"/>
    <x v="1"/>
    <x v="1"/>
    <x v="5"/>
    <x v="1"/>
    <x v="1"/>
    <n v="90088"/>
    <n v="90088"/>
  </r>
  <r>
    <x v="6405"/>
    <x v="5174"/>
    <x v="1"/>
    <x v="0"/>
    <x v="0"/>
    <x v="0"/>
    <x v="1"/>
    <x v="1"/>
    <n v="50595"/>
    <n v="50595"/>
  </r>
  <r>
    <x v="6406"/>
    <x v="5175"/>
    <x v="0"/>
    <x v="0"/>
    <x v="0"/>
    <x v="0"/>
    <x v="1"/>
    <x v="1"/>
    <n v="66946"/>
    <n v="66946"/>
  </r>
  <r>
    <x v="6407"/>
    <x v="5176"/>
    <x v="0"/>
    <x v="0"/>
    <x v="0"/>
    <x v="0"/>
    <x v="9"/>
    <x v="8"/>
    <n v="14774"/>
    <n v="14774"/>
  </r>
  <r>
    <x v="6408"/>
    <x v="5177"/>
    <x v="0"/>
    <x v="1"/>
    <x v="1"/>
    <x v="0"/>
    <x v="9"/>
    <x v="8"/>
    <n v="31427"/>
    <n v="31427"/>
  </r>
  <r>
    <x v="6409"/>
    <x v="5177"/>
    <x v="0"/>
    <x v="0"/>
    <x v="0"/>
    <x v="0"/>
    <x v="9"/>
    <x v="8"/>
    <n v="49255"/>
    <n v="49255"/>
  </r>
  <r>
    <x v="6410"/>
    <x v="129"/>
    <x v="1"/>
    <x v="0"/>
    <x v="0"/>
    <x v="1"/>
    <x v="4"/>
    <x v="3"/>
    <n v="96408"/>
    <n v="96408"/>
  </r>
  <r>
    <x v="6411"/>
    <x v="5178"/>
    <x v="0"/>
    <x v="1"/>
    <x v="1"/>
    <x v="6"/>
    <x v="1"/>
    <x v="1"/>
    <n v="80114"/>
    <n v="80114"/>
  </r>
  <r>
    <x v="6412"/>
    <x v="5179"/>
    <x v="0"/>
    <x v="1"/>
    <x v="1"/>
    <x v="6"/>
    <x v="1"/>
    <x v="1"/>
    <n v="99182"/>
    <n v="99182"/>
  </r>
  <r>
    <x v="6413"/>
    <x v="5180"/>
    <x v="1"/>
    <x v="0"/>
    <x v="0"/>
    <x v="6"/>
    <x v="1"/>
    <x v="1"/>
    <n v="28495"/>
    <n v="28495"/>
  </r>
  <r>
    <x v="6414"/>
    <x v="5181"/>
    <x v="0"/>
    <x v="1"/>
    <x v="1"/>
    <x v="3"/>
    <x v="1"/>
    <x v="1"/>
    <n v="56274"/>
    <n v="56274"/>
  </r>
  <r>
    <x v="6415"/>
    <x v="5182"/>
    <x v="0"/>
    <x v="1"/>
    <x v="1"/>
    <x v="0"/>
    <x v="7"/>
    <x v="6"/>
    <n v="55832"/>
    <n v="55832"/>
  </r>
  <r>
    <x v="6416"/>
    <x v="5183"/>
    <x v="0"/>
    <x v="0"/>
    <x v="0"/>
    <x v="1"/>
    <x v="1"/>
    <x v="1"/>
    <n v="17739"/>
    <n v="17739"/>
  </r>
  <r>
    <x v="6417"/>
    <x v="5184"/>
    <x v="0"/>
    <x v="0"/>
    <x v="0"/>
    <x v="1"/>
    <x v="13"/>
    <x v="12"/>
    <n v="15455"/>
    <n v="15455"/>
  </r>
  <r>
    <x v="6418"/>
    <x v="5185"/>
    <x v="1"/>
    <x v="0"/>
    <x v="0"/>
    <x v="1"/>
    <x v="13"/>
    <x v="12"/>
    <n v="22195"/>
    <n v="22195"/>
  </r>
  <r>
    <x v="6419"/>
    <x v="5186"/>
    <x v="0"/>
    <x v="1"/>
    <x v="1"/>
    <x v="1"/>
    <x v="13"/>
    <x v="12"/>
    <n v="25541"/>
    <n v="25541"/>
  </r>
  <r>
    <x v="6420"/>
    <x v="5186"/>
    <x v="0"/>
    <x v="1"/>
    <x v="1"/>
    <x v="1"/>
    <x v="13"/>
    <x v="12"/>
    <n v="47975"/>
    <n v="47975"/>
  </r>
  <r>
    <x v="6421"/>
    <x v="5186"/>
    <x v="0"/>
    <x v="0"/>
    <x v="0"/>
    <x v="1"/>
    <x v="13"/>
    <x v="12"/>
    <n v="80321"/>
    <n v="80321"/>
  </r>
  <r>
    <x v="6422"/>
    <x v="5187"/>
    <x v="0"/>
    <x v="1"/>
    <x v="1"/>
    <x v="1"/>
    <x v="13"/>
    <x v="12"/>
    <n v="60566"/>
    <n v="60566"/>
  </r>
  <r>
    <x v="6423"/>
    <x v="5188"/>
    <x v="0"/>
    <x v="0"/>
    <x v="0"/>
    <x v="2"/>
    <x v="1"/>
    <x v="1"/>
    <n v="4832"/>
    <n v="4832"/>
  </r>
  <r>
    <x v="6424"/>
    <x v="3543"/>
    <x v="1"/>
    <x v="0"/>
    <x v="0"/>
    <x v="2"/>
    <x v="1"/>
    <x v="1"/>
    <n v="9509"/>
    <n v="9509"/>
  </r>
  <r>
    <x v="6425"/>
    <x v="5189"/>
    <x v="0"/>
    <x v="1"/>
    <x v="1"/>
    <x v="2"/>
    <x v="1"/>
    <x v="1"/>
    <n v="61668"/>
    <n v="61668"/>
  </r>
  <r>
    <x v="6426"/>
    <x v="5190"/>
    <x v="0"/>
    <x v="1"/>
    <x v="1"/>
    <x v="1"/>
    <x v="9"/>
    <x v="8"/>
    <n v="24253"/>
    <n v="24253"/>
  </r>
  <r>
    <x v="6427"/>
    <x v="4797"/>
    <x v="1"/>
    <x v="1"/>
    <x v="1"/>
    <x v="1"/>
    <x v="9"/>
    <x v="8"/>
    <n v="21426"/>
    <n v="21426"/>
  </r>
  <r>
    <x v="6428"/>
    <x v="5191"/>
    <x v="0"/>
    <x v="0"/>
    <x v="0"/>
    <x v="1"/>
    <x v="4"/>
    <x v="3"/>
    <n v="74831"/>
    <n v="74831"/>
  </r>
  <r>
    <x v="6429"/>
    <x v="5192"/>
    <x v="0"/>
    <x v="0"/>
    <x v="0"/>
    <x v="1"/>
    <x v="4"/>
    <x v="3"/>
    <n v="54528"/>
    <n v="54528"/>
  </r>
  <r>
    <x v="6430"/>
    <x v="5193"/>
    <x v="0"/>
    <x v="3"/>
    <x v="2"/>
    <x v="1"/>
    <x v="4"/>
    <x v="3"/>
    <n v="87106"/>
    <n v="87106"/>
  </r>
  <r>
    <x v="6431"/>
    <x v="5194"/>
    <x v="0"/>
    <x v="0"/>
    <x v="0"/>
    <x v="1"/>
    <x v="4"/>
    <x v="3"/>
    <n v="93276"/>
    <n v="93276"/>
  </r>
  <r>
    <x v="6432"/>
    <x v="5195"/>
    <x v="0"/>
    <x v="3"/>
    <x v="2"/>
    <x v="1"/>
    <x v="4"/>
    <x v="3"/>
    <n v="7574"/>
    <n v="7574"/>
  </r>
  <r>
    <x v="6433"/>
    <x v="5196"/>
    <x v="0"/>
    <x v="1"/>
    <x v="1"/>
    <x v="1"/>
    <x v="9"/>
    <x v="8"/>
    <n v="73254"/>
    <n v="73254"/>
  </r>
  <r>
    <x v="6434"/>
    <x v="5197"/>
    <x v="1"/>
    <x v="1"/>
    <x v="1"/>
    <x v="1"/>
    <x v="9"/>
    <x v="8"/>
    <n v="23808"/>
    <n v="23808"/>
  </r>
  <r>
    <x v="6435"/>
    <x v="5198"/>
    <x v="0"/>
    <x v="1"/>
    <x v="1"/>
    <x v="1"/>
    <x v="9"/>
    <x v="8"/>
    <n v="97566"/>
    <n v="97566"/>
  </r>
  <r>
    <x v="6436"/>
    <x v="5199"/>
    <x v="0"/>
    <x v="0"/>
    <x v="0"/>
    <x v="1"/>
    <x v="6"/>
    <x v="5"/>
    <n v="8293"/>
    <n v="8293"/>
  </r>
  <r>
    <x v="6437"/>
    <x v="5200"/>
    <x v="0"/>
    <x v="3"/>
    <x v="2"/>
    <x v="1"/>
    <x v="6"/>
    <x v="5"/>
    <n v="77991"/>
    <n v="77991"/>
  </r>
  <r>
    <x v="6438"/>
    <x v="5199"/>
    <x v="1"/>
    <x v="3"/>
    <x v="2"/>
    <x v="1"/>
    <x v="6"/>
    <x v="5"/>
    <n v="42428"/>
    <n v="42428"/>
  </r>
  <r>
    <x v="6439"/>
    <x v="5201"/>
    <x v="0"/>
    <x v="0"/>
    <x v="0"/>
    <x v="1"/>
    <x v="9"/>
    <x v="8"/>
    <n v="94835"/>
    <n v="94835"/>
  </r>
  <r>
    <x v="6440"/>
    <x v="5202"/>
    <x v="0"/>
    <x v="0"/>
    <x v="0"/>
    <x v="1"/>
    <x v="6"/>
    <x v="5"/>
    <n v="96288"/>
    <n v="96288"/>
  </r>
  <r>
    <x v="6441"/>
    <x v="5202"/>
    <x v="0"/>
    <x v="3"/>
    <x v="2"/>
    <x v="1"/>
    <x v="6"/>
    <x v="5"/>
    <n v="65617"/>
    <n v="65617"/>
  </r>
  <r>
    <x v="6442"/>
    <x v="5203"/>
    <x v="0"/>
    <x v="0"/>
    <x v="0"/>
    <x v="1"/>
    <x v="4"/>
    <x v="3"/>
    <n v="58002"/>
    <n v="58002"/>
  </r>
  <r>
    <x v="6443"/>
    <x v="5204"/>
    <x v="0"/>
    <x v="1"/>
    <x v="1"/>
    <x v="3"/>
    <x v="1"/>
    <x v="1"/>
    <n v="78083"/>
    <n v="78083"/>
  </r>
  <r>
    <x v="6444"/>
    <x v="5205"/>
    <x v="0"/>
    <x v="0"/>
    <x v="0"/>
    <x v="6"/>
    <x v="13"/>
    <x v="12"/>
    <n v="17062"/>
    <n v="17062"/>
  </r>
  <r>
    <x v="6445"/>
    <x v="5206"/>
    <x v="0"/>
    <x v="0"/>
    <x v="0"/>
    <x v="1"/>
    <x v="13"/>
    <x v="12"/>
    <n v="94500"/>
    <n v="94500"/>
  </r>
  <r>
    <x v="6446"/>
    <x v="5206"/>
    <x v="0"/>
    <x v="1"/>
    <x v="1"/>
    <x v="1"/>
    <x v="13"/>
    <x v="12"/>
    <n v="16175"/>
    <n v="16175"/>
  </r>
  <r>
    <x v="6447"/>
    <x v="5207"/>
    <x v="0"/>
    <x v="0"/>
    <x v="0"/>
    <x v="0"/>
    <x v="13"/>
    <x v="12"/>
    <n v="19290"/>
    <n v="19290"/>
  </r>
  <r>
    <x v="6448"/>
    <x v="5208"/>
    <x v="0"/>
    <x v="0"/>
    <x v="0"/>
    <x v="0"/>
    <x v="13"/>
    <x v="12"/>
    <n v="14042"/>
    <n v="14042"/>
  </r>
  <r>
    <x v="6449"/>
    <x v="5209"/>
    <x v="0"/>
    <x v="1"/>
    <x v="1"/>
    <x v="4"/>
    <x v="7"/>
    <x v="6"/>
    <n v="16716"/>
    <n v="16716"/>
  </r>
  <r>
    <x v="6450"/>
    <x v="5209"/>
    <x v="0"/>
    <x v="3"/>
    <x v="2"/>
    <x v="4"/>
    <x v="7"/>
    <x v="6"/>
    <n v="17749"/>
    <n v="17749"/>
  </r>
  <r>
    <x v="6451"/>
    <x v="5210"/>
    <x v="0"/>
    <x v="0"/>
    <x v="0"/>
    <x v="2"/>
    <x v="13"/>
    <x v="12"/>
    <n v="91384"/>
    <n v="91384"/>
  </r>
  <r>
    <x v="6452"/>
    <x v="5211"/>
    <x v="0"/>
    <x v="1"/>
    <x v="1"/>
    <x v="2"/>
    <x v="13"/>
    <x v="12"/>
    <n v="98060"/>
    <n v="98060"/>
  </r>
  <r>
    <x v="6453"/>
    <x v="5212"/>
    <x v="0"/>
    <x v="3"/>
    <x v="2"/>
    <x v="2"/>
    <x v="13"/>
    <x v="12"/>
    <n v="94561"/>
    <n v="94561"/>
  </r>
  <r>
    <x v="6454"/>
    <x v="5213"/>
    <x v="0"/>
    <x v="0"/>
    <x v="0"/>
    <x v="1"/>
    <x v="9"/>
    <x v="8"/>
    <n v="18307"/>
    <n v="18307"/>
  </r>
  <r>
    <x v="6455"/>
    <x v="5214"/>
    <x v="0"/>
    <x v="1"/>
    <x v="1"/>
    <x v="1"/>
    <x v="9"/>
    <x v="8"/>
    <n v="41190"/>
    <n v="41190"/>
  </r>
  <r>
    <x v="6456"/>
    <x v="5215"/>
    <x v="0"/>
    <x v="0"/>
    <x v="0"/>
    <x v="1"/>
    <x v="9"/>
    <x v="8"/>
    <n v="63663"/>
    <n v="63663"/>
  </r>
  <r>
    <x v="6457"/>
    <x v="5216"/>
    <x v="0"/>
    <x v="0"/>
    <x v="0"/>
    <x v="4"/>
    <x v="13"/>
    <x v="12"/>
    <n v="93876"/>
    <n v="93876"/>
  </r>
  <r>
    <x v="6458"/>
    <x v="5217"/>
    <x v="0"/>
    <x v="1"/>
    <x v="1"/>
    <x v="4"/>
    <x v="13"/>
    <x v="12"/>
    <n v="21921"/>
    <n v="21921"/>
  </r>
  <r>
    <x v="6459"/>
    <x v="5218"/>
    <x v="0"/>
    <x v="0"/>
    <x v="0"/>
    <x v="4"/>
    <x v="13"/>
    <x v="12"/>
    <n v="77116"/>
    <n v="77116"/>
  </r>
  <r>
    <x v="6460"/>
    <x v="5219"/>
    <x v="0"/>
    <x v="0"/>
    <x v="0"/>
    <x v="4"/>
    <x v="13"/>
    <x v="12"/>
    <n v="17999"/>
    <n v="17999"/>
  </r>
  <r>
    <x v="6461"/>
    <x v="5220"/>
    <x v="0"/>
    <x v="0"/>
    <x v="0"/>
    <x v="4"/>
    <x v="13"/>
    <x v="12"/>
    <n v="48457"/>
    <n v="48457"/>
  </r>
  <r>
    <x v="6462"/>
    <x v="2086"/>
    <x v="0"/>
    <x v="1"/>
    <x v="1"/>
    <x v="4"/>
    <x v="13"/>
    <x v="12"/>
    <n v="56446"/>
    <n v="56446"/>
  </r>
  <r>
    <x v="6463"/>
    <x v="5221"/>
    <x v="0"/>
    <x v="1"/>
    <x v="1"/>
    <x v="4"/>
    <x v="13"/>
    <x v="12"/>
    <n v="18068"/>
    <n v="18068"/>
  </r>
  <r>
    <x v="6464"/>
    <x v="5222"/>
    <x v="1"/>
    <x v="0"/>
    <x v="0"/>
    <x v="4"/>
    <x v="13"/>
    <x v="12"/>
    <n v="2050"/>
    <n v="2050"/>
  </r>
  <r>
    <x v="6465"/>
    <x v="5223"/>
    <x v="0"/>
    <x v="0"/>
    <x v="0"/>
    <x v="1"/>
    <x v="4"/>
    <x v="3"/>
    <n v="11129"/>
    <n v="11129"/>
  </r>
  <r>
    <x v="6466"/>
    <x v="5224"/>
    <x v="0"/>
    <x v="0"/>
    <x v="0"/>
    <x v="2"/>
    <x v="13"/>
    <x v="12"/>
    <n v="98352"/>
    <n v="98352"/>
  </r>
  <r>
    <x v="6467"/>
    <x v="5225"/>
    <x v="0"/>
    <x v="3"/>
    <x v="2"/>
    <x v="1"/>
    <x v="8"/>
    <x v="7"/>
    <n v="11292"/>
    <n v="11292"/>
  </r>
  <r>
    <x v="6468"/>
    <x v="5226"/>
    <x v="0"/>
    <x v="1"/>
    <x v="1"/>
    <x v="1"/>
    <x v="8"/>
    <x v="7"/>
    <n v="32638"/>
    <n v="32638"/>
  </r>
  <r>
    <x v="6469"/>
    <x v="5227"/>
    <x v="0"/>
    <x v="0"/>
    <x v="0"/>
    <x v="1"/>
    <x v="8"/>
    <x v="7"/>
    <n v="59708"/>
    <n v="59708"/>
  </r>
  <r>
    <x v="6470"/>
    <x v="5227"/>
    <x v="0"/>
    <x v="1"/>
    <x v="1"/>
    <x v="1"/>
    <x v="8"/>
    <x v="7"/>
    <n v="71841"/>
    <n v="71841"/>
  </r>
  <r>
    <x v="6471"/>
    <x v="5228"/>
    <x v="0"/>
    <x v="0"/>
    <x v="0"/>
    <x v="1"/>
    <x v="13"/>
    <x v="12"/>
    <n v="37753"/>
    <n v="37753"/>
  </r>
  <r>
    <x v="6472"/>
    <x v="5229"/>
    <x v="1"/>
    <x v="0"/>
    <x v="0"/>
    <x v="1"/>
    <x v="13"/>
    <x v="12"/>
    <n v="31676"/>
    <n v="31676"/>
  </r>
  <r>
    <x v="6473"/>
    <x v="5230"/>
    <x v="0"/>
    <x v="0"/>
    <x v="0"/>
    <x v="1"/>
    <x v="13"/>
    <x v="12"/>
    <n v="89012"/>
    <n v="89012"/>
  </r>
  <r>
    <x v="6474"/>
    <x v="5231"/>
    <x v="0"/>
    <x v="1"/>
    <x v="1"/>
    <x v="6"/>
    <x v="7"/>
    <x v="6"/>
    <n v="20400"/>
    <n v="20400"/>
  </r>
  <r>
    <x v="6475"/>
    <x v="5232"/>
    <x v="1"/>
    <x v="0"/>
    <x v="0"/>
    <x v="6"/>
    <x v="7"/>
    <x v="6"/>
    <n v="22162"/>
    <n v="22162"/>
  </r>
  <r>
    <x v="6476"/>
    <x v="5233"/>
    <x v="1"/>
    <x v="1"/>
    <x v="1"/>
    <x v="6"/>
    <x v="4"/>
    <x v="3"/>
    <n v="95835"/>
    <n v="95835"/>
  </r>
  <r>
    <x v="6477"/>
    <x v="5234"/>
    <x v="0"/>
    <x v="0"/>
    <x v="0"/>
    <x v="6"/>
    <x v="4"/>
    <x v="3"/>
    <n v="29981"/>
    <n v="29981"/>
  </r>
  <r>
    <x v="6478"/>
    <x v="5235"/>
    <x v="0"/>
    <x v="0"/>
    <x v="0"/>
    <x v="2"/>
    <x v="13"/>
    <x v="12"/>
    <n v="46681"/>
    <n v="46681"/>
  </r>
  <r>
    <x v="6479"/>
    <x v="5236"/>
    <x v="1"/>
    <x v="1"/>
    <x v="1"/>
    <x v="2"/>
    <x v="13"/>
    <x v="12"/>
    <n v="7906"/>
    <n v="7906"/>
  </r>
  <r>
    <x v="6480"/>
    <x v="5237"/>
    <x v="0"/>
    <x v="0"/>
    <x v="0"/>
    <x v="0"/>
    <x v="13"/>
    <x v="12"/>
    <n v="84568"/>
    <n v="84568"/>
  </r>
  <r>
    <x v="6481"/>
    <x v="5238"/>
    <x v="0"/>
    <x v="1"/>
    <x v="1"/>
    <x v="1"/>
    <x v="1"/>
    <x v="1"/>
    <n v="5828"/>
    <n v="5828"/>
  </r>
  <r>
    <x v="6482"/>
    <x v="5239"/>
    <x v="0"/>
    <x v="0"/>
    <x v="0"/>
    <x v="2"/>
    <x v="13"/>
    <x v="12"/>
    <n v="3720"/>
    <n v="3720"/>
  </r>
  <r>
    <x v="6483"/>
    <x v="5240"/>
    <x v="0"/>
    <x v="0"/>
    <x v="0"/>
    <x v="2"/>
    <x v="13"/>
    <x v="12"/>
    <n v="34032"/>
    <n v="34032"/>
  </r>
  <r>
    <x v="6484"/>
    <x v="5241"/>
    <x v="0"/>
    <x v="0"/>
    <x v="0"/>
    <x v="2"/>
    <x v="13"/>
    <x v="12"/>
    <n v="63619"/>
    <n v="63619"/>
  </r>
  <r>
    <x v="6485"/>
    <x v="5242"/>
    <x v="0"/>
    <x v="1"/>
    <x v="1"/>
    <x v="2"/>
    <x v="13"/>
    <x v="12"/>
    <n v="10952"/>
    <n v="10952"/>
  </r>
  <r>
    <x v="6486"/>
    <x v="5243"/>
    <x v="0"/>
    <x v="0"/>
    <x v="0"/>
    <x v="2"/>
    <x v="13"/>
    <x v="12"/>
    <n v="65393"/>
    <n v="65393"/>
  </r>
  <r>
    <x v="6487"/>
    <x v="5244"/>
    <x v="0"/>
    <x v="0"/>
    <x v="0"/>
    <x v="2"/>
    <x v="13"/>
    <x v="12"/>
    <n v="39891"/>
    <n v="39891"/>
  </r>
  <r>
    <x v="6488"/>
    <x v="5245"/>
    <x v="0"/>
    <x v="0"/>
    <x v="0"/>
    <x v="1"/>
    <x v="1"/>
    <x v="1"/>
    <n v="54083"/>
    <n v="54083"/>
  </r>
  <r>
    <x v="6489"/>
    <x v="5246"/>
    <x v="0"/>
    <x v="0"/>
    <x v="0"/>
    <x v="1"/>
    <x v="4"/>
    <x v="3"/>
    <n v="76633"/>
    <n v="76633"/>
  </r>
  <r>
    <x v="6490"/>
    <x v="5247"/>
    <x v="0"/>
    <x v="0"/>
    <x v="0"/>
    <x v="1"/>
    <x v="1"/>
    <x v="1"/>
    <n v="38724"/>
    <n v="38724"/>
  </r>
  <r>
    <x v="6491"/>
    <x v="5248"/>
    <x v="0"/>
    <x v="0"/>
    <x v="0"/>
    <x v="0"/>
    <x v="0"/>
    <x v="0"/>
    <n v="22471"/>
    <n v="22471"/>
  </r>
  <r>
    <x v="6492"/>
    <x v="5249"/>
    <x v="1"/>
    <x v="0"/>
    <x v="0"/>
    <x v="1"/>
    <x v="13"/>
    <x v="12"/>
    <n v="60292"/>
    <n v="60292"/>
  </r>
  <r>
    <x v="6493"/>
    <x v="5250"/>
    <x v="0"/>
    <x v="0"/>
    <x v="0"/>
    <x v="2"/>
    <x v="1"/>
    <x v="1"/>
    <n v="55980"/>
    <n v="55980"/>
  </r>
  <r>
    <x v="6494"/>
    <x v="5251"/>
    <x v="1"/>
    <x v="1"/>
    <x v="1"/>
    <x v="2"/>
    <x v="1"/>
    <x v="1"/>
    <n v="27608"/>
    <n v="27608"/>
  </r>
  <r>
    <x v="6495"/>
    <x v="2688"/>
    <x v="1"/>
    <x v="0"/>
    <x v="0"/>
    <x v="0"/>
    <x v="1"/>
    <x v="1"/>
    <n v="32700"/>
    <n v="32700"/>
  </r>
  <r>
    <x v="6496"/>
    <x v="5252"/>
    <x v="0"/>
    <x v="0"/>
    <x v="0"/>
    <x v="0"/>
    <x v="1"/>
    <x v="1"/>
    <n v="97989"/>
    <n v="97989"/>
  </r>
  <r>
    <x v="6497"/>
    <x v="5253"/>
    <x v="0"/>
    <x v="0"/>
    <x v="0"/>
    <x v="1"/>
    <x v="7"/>
    <x v="6"/>
    <n v="55349"/>
    <n v="55349"/>
  </r>
  <r>
    <x v="6498"/>
    <x v="5254"/>
    <x v="0"/>
    <x v="0"/>
    <x v="0"/>
    <x v="1"/>
    <x v="7"/>
    <x v="6"/>
    <n v="6160"/>
    <n v="6160"/>
  </r>
  <r>
    <x v="6499"/>
    <x v="5254"/>
    <x v="0"/>
    <x v="3"/>
    <x v="2"/>
    <x v="1"/>
    <x v="7"/>
    <x v="6"/>
    <n v="31096"/>
    <n v="31096"/>
  </r>
  <r>
    <x v="6500"/>
    <x v="5255"/>
    <x v="0"/>
    <x v="0"/>
    <x v="0"/>
    <x v="1"/>
    <x v="1"/>
    <x v="1"/>
    <n v="88127"/>
    <n v="88127"/>
  </r>
  <r>
    <x v="6501"/>
    <x v="5256"/>
    <x v="0"/>
    <x v="0"/>
    <x v="0"/>
    <x v="1"/>
    <x v="1"/>
    <x v="1"/>
    <n v="26653"/>
    <n v="26653"/>
  </r>
  <r>
    <x v="6502"/>
    <x v="5257"/>
    <x v="0"/>
    <x v="0"/>
    <x v="0"/>
    <x v="1"/>
    <x v="1"/>
    <x v="1"/>
    <n v="50528"/>
    <n v="50528"/>
  </r>
  <r>
    <x v="6503"/>
    <x v="5258"/>
    <x v="0"/>
    <x v="0"/>
    <x v="0"/>
    <x v="1"/>
    <x v="9"/>
    <x v="8"/>
    <n v="33374"/>
    <n v="33374"/>
  </r>
  <r>
    <x v="6504"/>
    <x v="5259"/>
    <x v="0"/>
    <x v="0"/>
    <x v="0"/>
    <x v="1"/>
    <x v="9"/>
    <x v="8"/>
    <n v="92128"/>
    <n v="92128"/>
  </r>
  <r>
    <x v="6505"/>
    <x v="5260"/>
    <x v="0"/>
    <x v="1"/>
    <x v="1"/>
    <x v="1"/>
    <x v="9"/>
    <x v="8"/>
    <n v="45685"/>
    <n v="45685"/>
  </r>
  <r>
    <x v="6506"/>
    <x v="5261"/>
    <x v="0"/>
    <x v="1"/>
    <x v="1"/>
    <x v="1"/>
    <x v="13"/>
    <x v="12"/>
    <n v="51950"/>
    <n v="51950"/>
  </r>
  <r>
    <x v="6507"/>
    <x v="5262"/>
    <x v="1"/>
    <x v="1"/>
    <x v="1"/>
    <x v="1"/>
    <x v="4"/>
    <x v="3"/>
    <n v="10720"/>
    <n v="10720"/>
  </r>
  <r>
    <x v="6508"/>
    <x v="5263"/>
    <x v="0"/>
    <x v="0"/>
    <x v="0"/>
    <x v="6"/>
    <x v="6"/>
    <x v="5"/>
    <n v="52785"/>
    <n v="52785"/>
  </r>
  <r>
    <x v="6509"/>
    <x v="5264"/>
    <x v="1"/>
    <x v="0"/>
    <x v="0"/>
    <x v="6"/>
    <x v="6"/>
    <x v="5"/>
    <n v="4581"/>
    <n v="4581"/>
  </r>
  <r>
    <x v="6510"/>
    <x v="5265"/>
    <x v="0"/>
    <x v="0"/>
    <x v="0"/>
    <x v="6"/>
    <x v="6"/>
    <x v="5"/>
    <n v="2054"/>
    <n v="2054"/>
  </r>
  <r>
    <x v="6511"/>
    <x v="1737"/>
    <x v="1"/>
    <x v="1"/>
    <x v="1"/>
    <x v="6"/>
    <x v="6"/>
    <x v="5"/>
    <n v="67723"/>
    <n v="67723"/>
  </r>
  <r>
    <x v="6512"/>
    <x v="5266"/>
    <x v="1"/>
    <x v="0"/>
    <x v="0"/>
    <x v="6"/>
    <x v="6"/>
    <x v="5"/>
    <n v="45682"/>
    <n v="45682"/>
  </r>
  <r>
    <x v="6513"/>
    <x v="5267"/>
    <x v="0"/>
    <x v="0"/>
    <x v="0"/>
    <x v="1"/>
    <x v="9"/>
    <x v="8"/>
    <n v="97360"/>
    <n v="97360"/>
  </r>
  <r>
    <x v="6514"/>
    <x v="4218"/>
    <x v="0"/>
    <x v="0"/>
    <x v="0"/>
    <x v="1"/>
    <x v="6"/>
    <x v="5"/>
    <n v="62901"/>
    <n v="62901"/>
  </r>
  <r>
    <x v="6515"/>
    <x v="5268"/>
    <x v="1"/>
    <x v="0"/>
    <x v="0"/>
    <x v="0"/>
    <x v="4"/>
    <x v="3"/>
    <n v="75037"/>
    <n v="75037"/>
  </r>
  <r>
    <x v="6516"/>
    <x v="2925"/>
    <x v="0"/>
    <x v="0"/>
    <x v="0"/>
    <x v="0"/>
    <x v="4"/>
    <x v="3"/>
    <n v="26928"/>
    <n v="26928"/>
  </r>
  <r>
    <x v="6517"/>
    <x v="2927"/>
    <x v="0"/>
    <x v="1"/>
    <x v="1"/>
    <x v="0"/>
    <x v="4"/>
    <x v="3"/>
    <n v="24335"/>
    <n v="24335"/>
  </r>
  <r>
    <x v="6518"/>
    <x v="5269"/>
    <x v="0"/>
    <x v="0"/>
    <x v="0"/>
    <x v="0"/>
    <x v="4"/>
    <x v="3"/>
    <n v="48477"/>
    <n v="48477"/>
  </r>
  <r>
    <x v="6519"/>
    <x v="5270"/>
    <x v="0"/>
    <x v="0"/>
    <x v="0"/>
    <x v="0"/>
    <x v="4"/>
    <x v="3"/>
    <n v="19213"/>
    <n v="19213"/>
  </r>
  <r>
    <x v="6520"/>
    <x v="5270"/>
    <x v="0"/>
    <x v="0"/>
    <x v="0"/>
    <x v="0"/>
    <x v="4"/>
    <x v="3"/>
    <n v="59832"/>
    <n v="59832"/>
  </r>
  <r>
    <x v="6521"/>
    <x v="5271"/>
    <x v="0"/>
    <x v="0"/>
    <x v="0"/>
    <x v="0"/>
    <x v="4"/>
    <x v="3"/>
    <n v="76659"/>
    <n v="76659"/>
  </r>
  <r>
    <x v="6522"/>
    <x v="5272"/>
    <x v="1"/>
    <x v="0"/>
    <x v="0"/>
    <x v="0"/>
    <x v="4"/>
    <x v="3"/>
    <n v="53622"/>
    <n v="53622"/>
  </r>
  <r>
    <x v="6523"/>
    <x v="5273"/>
    <x v="0"/>
    <x v="1"/>
    <x v="1"/>
    <x v="0"/>
    <x v="4"/>
    <x v="3"/>
    <n v="60466"/>
    <n v="60466"/>
  </r>
  <r>
    <x v="6524"/>
    <x v="5274"/>
    <x v="0"/>
    <x v="1"/>
    <x v="1"/>
    <x v="0"/>
    <x v="4"/>
    <x v="3"/>
    <n v="64551"/>
    <n v="64551"/>
  </r>
  <r>
    <x v="6525"/>
    <x v="4376"/>
    <x v="1"/>
    <x v="0"/>
    <x v="0"/>
    <x v="0"/>
    <x v="4"/>
    <x v="3"/>
    <n v="28767"/>
    <n v="28767"/>
  </r>
  <r>
    <x v="6526"/>
    <x v="5275"/>
    <x v="0"/>
    <x v="1"/>
    <x v="1"/>
    <x v="0"/>
    <x v="4"/>
    <x v="3"/>
    <n v="62106"/>
    <n v="62106"/>
  </r>
  <r>
    <x v="6527"/>
    <x v="5276"/>
    <x v="0"/>
    <x v="1"/>
    <x v="1"/>
    <x v="0"/>
    <x v="4"/>
    <x v="3"/>
    <n v="65990"/>
    <n v="65990"/>
  </r>
  <r>
    <x v="6528"/>
    <x v="5277"/>
    <x v="0"/>
    <x v="3"/>
    <x v="2"/>
    <x v="0"/>
    <x v="4"/>
    <x v="3"/>
    <n v="65092"/>
    <n v="65092"/>
  </r>
  <r>
    <x v="6529"/>
    <x v="5278"/>
    <x v="0"/>
    <x v="0"/>
    <x v="0"/>
    <x v="1"/>
    <x v="7"/>
    <x v="6"/>
    <n v="19335"/>
    <n v="19335"/>
  </r>
  <r>
    <x v="6530"/>
    <x v="5279"/>
    <x v="0"/>
    <x v="0"/>
    <x v="0"/>
    <x v="1"/>
    <x v="7"/>
    <x v="6"/>
    <n v="10624"/>
    <n v="10624"/>
  </r>
  <r>
    <x v="6531"/>
    <x v="5280"/>
    <x v="0"/>
    <x v="0"/>
    <x v="0"/>
    <x v="6"/>
    <x v="1"/>
    <x v="1"/>
    <n v="43276"/>
    <n v="43276"/>
  </r>
  <r>
    <x v="6532"/>
    <x v="5281"/>
    <x v="0"/>
    <x v="0"/>
    <x v="0"/>
    <x v="6"/>
    <x v="1"/>
    <x v="1"/>
    <n v="88279"/>
    <n v="88279"/>
  </r>
  <r>
    <x v="6533"/>
    <x v="5282"/>
    <x v="0"/>
    <x v="0"/>
    <x v="0"/>
    <x v="6"/>
    <x v="1"/>
    <x v="1"/>
    <n v="38926"/>
    <n v="38926"/>
  </r>
  <r>
    <x v="6534"/>
    <x v="5283"/>
    <x v="0"/>
    <x v="1"/>
    <x v="1"/>
    <x v="6"/>
    <x v="1"/>
    <x v="1"/>
    <n v="10168"/>
    <n v="10168"/>
  </r>
  <r>
    <x v="6535"/>
    <x v="5284"/>
    <x v="0"/>
    <x v="0"/>
    <x v="0"/>
    <x v="6"/>
    <x v="1"/>
    <x v="1"/>
    <n v="12939"/>
    <n v="12939"/>
  </r>
  <r>
    <x v="6536"/>
    <x v="5285"/>
    <x v="0"/>
    <x v="0"/>
    <x v="0"/>
    <x v="0"/>
    <x v="1"/>
    <x v="1"/>
    <n v="59004"/>
    <n v="59004"/>
  </r>
  <r>
    <x v="6537"/>
    <x v="5286"/>
    <x v="1"/>
    <x v="1"/>
    <x v="1"/>
    <x v="0"/>
    <x v="1"/>
    <x v="1"/>
    <n v="6271"/>
    <n v="6271"/>
  </r>
  <r>
    <x v="6538"/>
    <x v="2650"/>
    <x v="0"/>
    <x v="1"/>
    <x v="1"/>
    <x v="0"/>
    <x v="1"/>
    <x v="1"/>
    <n v="40563"/>
    <n v="40563"/>
  </r>
  <r>
    <x v="6539"/>
    <x v="5287"/>
    <x v="0"/>
    <x v="0"/>
    <x v="0"/>
    <x v="0"/>
    <x v="1"/>
    <x v="1"/>
    <n v="25449"/>
    <n v="25449"/>
  </r>
  <r>
    <x v="6540"/>
    <x v="5288"/>
    <x v="0"/>
    <x v="1"/>
    <x v="1"/>
    <x v="0"/>
    <x v="1"/>
    <x v="1"/>
    <n v="44372"/>
    <n v="44372"/>
  </r>
  <r>
    <x v="6541"/>
    <x v="5289"/>
    <x v="0"/>
    <x v="3"/>
    <x v="2"/>
    <x v="0"/>
    <x v="1"/>
    <x v="1"/>
    <n v="88147"/>
    <n v="88147"/>
  </r>
  <r>
    <x v="6542"/>
    <x v="5290"/>
    <x v="0"/>
    <x v="0"/>
    <x v="0"/>
    <x v="0"/>
    <x v="1"/>
    <x v="1"/>
    <n v="94615"/>
    <n v="94615"/>
  </r>
  <r>
    <x v="6543"/>
    <x v="5291"/>
    <x v="0"/>
    <x v="1"/>
    <x v="1"/>
    <x v="0"/>
    <x v="1"/>
    <x v="1"/>
    <n v="19308"/>
    <n v="19308"/>
  </r>
  <r>
    <x v="6544"/>
    <x v="5292"/>
    <x v="0"/>
    <x v="0"/>
    <x v="0"/>
    <x v="0"/>
    <x v="1"/>
    <x v="1"/>
    <n v="94879"/>
    <n v="94879"/>
  </r>
  <r>
    <x v="6545"/>
    <x v="5293"/>
    <x v="0"/>
    <x v="0"/>
    <x v="0"/>
    <x v="0"/>
    <x v="1"/>
    <x v="1"/>
    <n v="54776"/>
    <n v="54776"/>
  </r>
  <r>
    <x v="6546"/>
    <x v="5294"/>
    <x v="0"/>
    <x v="0"/>
    <x v="0"/>
    <x v="0"/>
    <x v="4"/>
    <x v="3"/>
    <n v="91716"/>
    <n v="91716"/>
  </r>
  <r>
    <x v="6547"/>
    <x v="5295"/>
    <x v="0"/>
    <x v="0"/>
    <x v="0"/>
    <x v="0"/>
    <x v="4"/>
    <x v="3"/>
    <n v="91334"/>
    <n v="91334"/>
  </r>
  <r>
    <x v="6548"/>
    <x v="5296"/>
    <x v="0"/>
    <x v="1"/>
    <x v="1"/>
    <x v="2"/>
    <x v="1"/>
    <x v="1"/>
    <n v="15983"/>
    <n v="15983"/>
  </r>
  <r>
    <x v="6549"/>
    <x v="5297"/>
    <x v="0"/>
    <x v="1"/>
    <x v="1"/>
    <x v="2"/>
    <x v="1"/>
    <x v="1"/>
    <n v="48821"/>
    <n v="48821"/>
  </r>
  <r>
    <x v="6550"/>
    <x v="5298"/>
    <x v="0"/>
    <x v="0"/>
    <x v="0"/>
    <x v="0"/>
    <x v="1"/>
    <x v="1"/>
    <n v="28771"/>
    <n v="28771"/>
  </r>
  <r>
    <x v="6551"/>
    <x v="5299"/>
    <x v="0"/>
    <x v="0"/>
    <x v="0"/>
    <x v="0"/>
    <x v="1"/>
    <x v="1"/>
    <n v="38156"/>
    <n v="38156"/>
  </r>
  <r>
    <x v="6552"/>
    <x v="5300"/>
    <x v="0"/>
    <x v="0"/>
    <x v="0"/>
    <x v="0"/>
    <x v="1"/>
    <x v="1"/>
    <n v="8981"/>
    <n v="8981"/>
  </r>
  <r>
    <x v="6553"/>
    <x v="5300"/>
    <x v="1"/>
    <x v="1"/>
    <x v="1"/>
    <x v="0"/>
    <x v="1"/>
    <x v="1"/>
    <n v="90068"/>
    <n v="90068"/>
  </r>
  <r>
    <x v="6554"/>
    <x v="5301"/>
    <x v="0"/>
    <x v="1"/>
    <x v="1"/>
    <x v="0"/>
    <x v="1"/>
    <x v="1"/>
    <n v="5940"/>
    <n v="5940"/>
  </r>
  <r>
    <x v="6555"/>
    <x v="5302"/>
    <x v="0"/>
    <x v="1"/>
    <x v="1"/>
    <x v="1"/>
    <x v="1"/>
    <x v="1"/>
    <n v="2752"/>
    <n v="2752"/>
  </r>
  <r>
    <x v="6556"/>
    <x v="5303"/>
    <x v="0"/>
    <x v="0"/>
    <x v="0"/>
    <x v="1"/>
    <x v="1"/>
    <x v="1"/>
    <n v="15998"/>
    <n v="15998"/>
  </r>
  <r>
    <x v="6557"/>
    <x v="5304"/>
    <x v="1"/>
    <x v="0"/>
    <x v="0"/>
    <x v="1"/>
    <x v="1"/>
    <x v="1"/>
    <n v="72806"/>
    <n v="72806"/>
  </r>
  <r>
    <x v="6558"/>
    <x v="5305"/>
    <x v="0"/>
    <x v="0"/>
    <x v="0"/>
    <x v="0"/>
    <x v="4"/>
    <x v="3"/>
    <n v="32011"/>
    <n v="32011"/>
  </r>
  <r>
    <x v="6559"/>
    <x v="5306"/>
    <x v="0"/>
    <x v="1"/>
    <x v="1"/>
    <x v="0"/>
    <x v="4"/>
    <x v="3"/>
    <n v="93101"/>
    <n v="93101"/>
  </r>
  <r>
    <x v="6560"/>
    <x v="5306"/>
    <x v="0"/>
    <x v="0"/>
    <x v="0"/>
    <x v="0"/>
    <x v="4"/>
    <x v="3"/>
    <n v="16763"/>
    <n v="16763"/>
  </r>
  <r>
    <x v="6561"/>
    <x v="5307"/>
    <x v="0"/>
    <x v="1"/>
    <x v="1"/>
    <x v="1"/>
    <x v="1"/>
    <x v="1"/>
    <n v="39578"/>
    <n v="39578"/>
  </r>
  <r>
    <x v="6562"/>
    <x v="5308"/>
    <x v="0"/>
    <x v="0"/>
    <x v="0"/>
    <x v="1"/>
    <x v="1"/>
    <x v="1"/>
    <n v="55365"/>
    <n v="55365"/>
  </r>
  <r>
    <x v="6563"/>
    <x v="5309"/>
    <x v="0"/>
    <x v="0"/>
    <x v="0"/>
    <x v="1"/>
    <x v="1"/>
    <x v="1"/>
    <n v="6551"/>
    <n v="6551"/>
  </r>
  <r>
    <x v="6564"/>
    <x v="5310"/>
    <x v="0"/>
    <x v="0"/>
    <x v="0"/>
    <x v="8"/>
    <x v="7"/>
    <x v="6"/>
    <n v="26741"/>
    <n v="26741"/>
  </r>
  <r>
    <x v="6565"/>
    <x v="5311"/>
    <x v="0"/>
    <x v="1"/>
    <x v="1"/>
    <x v="8"/>
    <x v="7"/>
    <x v="6"/>
    <n v="33792"/>
    <n v="33792"/>
  </r>
  <r>
    <x v="6566"/>
    <x v="5312"/>
    <x v="0"/>
    <x v="1"/>
    <x v="1"/>
    <x v="8"/>
    <x v="0"/>
    <x v="0"/>
    <n v="34270"/>
    <n v="34270"/>
  </r>
  <r>
    <x v="6567"/>
    <x v="5313"/>
    <x v="0"/>
    <x v="0"/>
    <x v="0"/>
    <x v="4"/>
    <x v="13"/>
    <x v="12"/>
    <n v="43171"/>
    <n v="43171"/>
  </r>
  <r>
    <x v="6568"/>
    <x v="5314"/>
    <x v="0"/>
    <x v="3"/>
    <x v="2"/>
    <x v="4"/>
    <x v="13"/>
    <x v="12"/>
    <n v="80434"/>
    <n v="80434"/>
  </r>
  <r>
    <x v="6569"/>
    <x v="5315"/>
    <x v="0"/>
    <x v="3"/>
    <x v="2"/>
    <x v="4"/>
    <x v="13"/>
    <x v="12"/>
    <n v="65183"/>
    <n v="65183"/>
  </r>
  <r>
    <x v="6570"/>
    <x v="5316"/>
    <x v="0"/>
    <x v="0"/>
    <x v="0"/>
    <x v="0"/>
    <x v="0"/>
    <x v="0"/>
    <n v="81274"/>
    <n v="81274"/>
  </r>
  <r>
    <x v="6571"/>
    <x v="5317"/>
    <x v="0"/>
    <x v="1"/>
    <x v="1"/>
    <x v="4"/>
    <x v="13"/>
    <x v="12"/>
    <n v="1352"/>
    <n v="1352"/>
  </r>
  <r>
    <x v="6572"/>
    <x v="5318"/>
    <x v="0"/>
    <x v="0"/>
    <x v="0"/>
    <x v="4"/>
    <x v="13"/>
    <x v="12"/>
    <n v="15698"/>
    <n v="15698"/>
  </r>
  <r>
    <x v="6573"/>
    <x v="5319"/>
    <x v="0"/>
    <x v="0"/>
    <x v="0"/>
    <x v="4"/>
    <x v="13"/>
    <x v="12"/>
    <n v="1666"/>
    <n v="1666"/>
  </r>
  <r>
    <x v="6574"/>
    <x v="1244"/>
    <x v="0"/>
    <x v="1"/>
    <x v="1"/>
    <x v="1"/>
    <x v="8"/>
    <x v="7"/>
    <n v="29288"/>
    <n v="29288"/>
  </r>
  <r>
    <x v="6575"/>
    <x v="1244"/>
    <x v="0"/>
    <x v="0"/>
    <x v="0"/>
    <x v="1"/>
    <x v="8"/>
    <x v="7"/>
    <n v="72311"/>
    <n v="72311"/>
  </r>
  <r>
    <x v="6576"/>
    <x v="5320"/>
    <x v="0"/>
    <x v="0"/>
    <x v="0"/>
    <x v="1"/>
    <x v="8"/>
    <x v="7"/>
    <n v="84840"/>
    <n v="84840"/>
  </r>
  <r>
    <x v="6577"/>
    <x v="5321"/>
    <x v="1"/>
    <x v="1"/>
    <x v="1"/>
    <x v="1"/>
    <x v="8"/>
    <x v="7"/>
    <n v="12060"/>
    <n v="12060"/>
  </r>
  <r>
    <x v="6578"/>
    <x v="5322"/>
    <x v="0"/>
    <x v="0"/>
    <x v="0"/>
    <x v="1"/>
    <x v="8"/>
    <x v="7"/>
    <n v="45289"/>
    <n v="45289"/>
  </r>
  <r>
    <x v="6579"/>
    <x v="5323"/>
    <x v="0"/>
    <x v="1"/>
    <x v="1"/>
    <x v="1"/>
    <x v="8"/>
    <x v="7"/>
    <n v="37431"/>
    <n v="37431"/>
  </r>
  <r>
    <x v="6580"/>
    <x v="5324"/>
    <x v="0"/>
    <x v="0"/>
    <x v="0"/>
    <x v="1"/>
    <x v="8"/>
    <x v="7"/>
    <n v="50500"/>
    <n v="50500"/>
  </r>
  <r>
    <x v="6581"/>
    <x v="5325"/>
    <x v="0"/>
    <x v="0"/>
    <x v="0"/>
    <x v="2"/>
    <x v="1"/>
    <x v="1"/>
    <n v="69080"/>
    <n v="69080"/>
  </r>
  <r>
    <x v="6582"/>
    <x v="5326"/>
    <x v="0"/>
    <x v="1"/>
    <x v="1"/>
    <x v="2"/>
    <x v="1"/>
    <x v="1"/>
    <n v="68509"/>
    <n v="68509"/>
  </r>
  <r>
    <x v="6583"/>
    <x v="5327"/>
    <x v="0"/>
    <x v="1"/>
    <x v="1"/>
    <x v="1"/>
    <x v="9"/>
    <x v="8"/>
    <n v="41011"/>
    <n v="41011"/>
  </r>
  <r>
    <x v="6584"/>
    <x v="5328"/>
    <x v="0"/>
    <x v="0"/>
    <x v="0"/>
    <x v="2"/>
    <x v="4"/>
    <x v="3"/>
    <n v="10700"/>
    <n v="10700"/>
  </r>
  <r>
    <x v="6585"/>
    <x v="5329"/>
    <x v="1"/>
    <x v="1"/>
    <x v="1"/>
    <x v="2"/>
    <x v="4"/>
    <x v="3"/>
    <n v="19018"/>
    <n v="19018"/>
  </r>
  <r>
    <x v="6586"/>
    <x v="5330"/>
    <x v="0"/>
    <x v="1"/>
    <x v="1"/>
    <x v="3"/>
    <x v="7"/>
    <x v="6"/>
    <n v="39211"/>
    <n v="39211"/>
  </r>
  <r>
    <x v="6587"/>
    <x v="5331"/>
    <x v="0"/>
    <x v="0"/>
    <x v="0"/>
    <x v="1"/>
    <x v="13"/>
    <x v="12"/>
    <n v="28175"/>
    <n v="28175"/>
  </r>
  <r>
    <x v="6588"/>
    <x v="5332"/>
    <x v="1"/>
    <x v="1"/>
    <x v="1"/>
    <x v="1"/>
    <x v="13"/>
    <x v="12"/>
    <n v="19839"/>
    <n v="19839"/>
  </r>
  <r>
    <x v="6589"/>
    <x v="5332"/>
    <x v="0"/>
    <x v="0"/>
    <x v="0"/>
    <x v="1"/>
    <x v="13"/>
    <x v="12"/>
    <n v="14446"/>
    <n v="14446"/>
  </r>
  <r>
    <x v="6590"/>
    <x v="5333"/>
    <x v="0"/>
    <x v="0"/>
    <x v="0"/>
    <x v="1"/>
    <x v="13"/>
    <x v="12"/>
    <n v="73081"/>
    <n v="73081"/>
  </r>
  <r>
    <x v="6591"/>
    <x v="3475"/>
    <x v="0"/>
    <x v="1"/>
    <x v="1"/>
    <x v="1"/>
    <x v="13"/>
    <x v="12"/>
    <n v="34329"/>
    <n v="34329"/>
  </r>
  <r>
    <x v="6592"/>
    <x v="5334"/>
    <x v="0"/>
    <x v="1"/>
    <x v="1"/>
    <x v="1"/>
    <x v="13"/>
    <x v="12"/>
    <n v="48013"/>
    <n v="48013"/>
  </r>
  <r>
    <x v="6593"/>
    <x v="5335"/>
    <x v="0"/>
    <x v="1"/>
    <x v="1"/>
    <x v="1"/>
    <x v="13"/>
    <x v="12"/>
    <n v="98990"/>
    <n v="98990"/>
  </r>
  <r>
    <x v="6594"/>
    <x v="5336"/>
    <x v="0"/>
    <x v="1"/>
    <x v="1"/>
    <x v="1"/>
    <x v="13"/>
    <x v="12"/>
    <n v="19651"/>
    <n v="19651"/>
  </r>
  <r>
    <x v="6595"/>
    <x v="5337"/>
    <x v="1"/>
    <x v="0"/>
    <x v="0"/>
    <x v="1"/>
    <x v="13"/>
    <x v="12"/>
    <n v="40581"/>
    <n v="40581"/>
  </r>
  <r>
    <x v="6596"/>
    <x v="5338"/>
    <x v="0"/>
    <x v="0"/>
    <x v="0"/>
    <x v="1"/>
    <x v="13"/>
    <x v="12"/>
    <n v="27120"/>
    <n v="27120"/>
  </r>
  <r>
    <x v="6597"/>
    <x v="5339"/>
    <x v="0"/>
    <x v="1"/>
    <x v="1"/>
    <x v="7"/>
    <x v="7"/>
    <x v="6"/>
    <n v="54258"/>
    <n v="54258"/>
  </r>
  <r>
    <x v="6598"/>
    <x v="5340"/>
    <x v="0"/>
    <x v="1"/>
    <x v="1"/>
    <x v="7"/>
    <x v="7"/>
    <x v="6"/>
    <n v="20730"/>
    <n v="20730"/>
  </r>
  <r>
    <x v="6599"/>
    <x v="5341"/>
    <x v="0"/>
    <x v="1"/>
    <x v="1"/>
    <x v="7"/>
    <x v="7"/>
    <x v="6"/>
    <n v="25467"/>
    <n v="25467"/>
  </r>
  <r>
    <x v="6600"/>
    <x v="5342"/>
    <x v="0"/>
    <x v="1"/>
    <x v="1"/>
    <x v="7"/>
    <x v="7"/>
    <x v="6"/>
    <n v="29214"/>
    <n v="29214"/>
  </r>
  <r>
    <x v="6601"/>
    <x v="5343"/>
    <x v="0"/>
    <x v="1"/>
    <x v="1"/>
    <x v="7"/>
    <x v="7"/>
    <x v="6"/>
    <n v="75164"/>
    <n v="75164"/>
  </r>
  <r>
    <x v="6602"/>
    <x v="5344"/>
    <x v="1"/>
    <x v="1"/>
    <x v="1"/>
    <x v="7"/>
    <x v="7"/>
    <x v="6"/>
    <n v="52210"/>
    <n v="52210"/>
  </r>
  <r>
    <x v="6603"/>
    <x v="5345"/>
    <x v="0"/>
    <x v="1"/>
    <x v="1"/>
    <x v="7"/>
    <x v="7"/>
    <x v="6"/>
    <n v="30117"/>
    <n v="30117"/>
  </r>
  <r>
    <x v="6604"/>
    <x v="5346"/>
    <x v="0"/>
    <x v="1"/>
    <x v="1"/>
    <x v="7"/>
    <x v="7"/>
    <x v="6"/>
    <n v="98848"/>
    <n v="98848"/>
  </r>
  <r>
    <x v="6605"/>
    <x v="5347"/>
    <x v="0"/>
    <x v="0"/>
    <x v="0"/>
    <x v="0"/>
    <x v="1"/>
    <x v="1"/>
    <n v="26175"/>
    <n v="26175"/>
  </r>
  <r>
    <x v="6606"/>
    <x v="5348"/>
    <x v="0"/>
    <x v="0"/>
    <x v="0"/>
    <x v="2"/>
    <x v="6"/>
    <x v="5"/>
    <n v="96306"/>
    <n v="96306"/>
  </r>
  <r>
    <x v="6607"/>
    <x v="5349"/>
    <x v="0"/>
    <x v="0"/>
    <x v="0"/>
    <x v="1"/>
    <x v="1"/>
    <x v="1"/>
    <n v="36862"/>
    <n v="36862"/>
  </r>
  <r>
    <x v="6608"/>
    <x v="3191"/>
    <x v="0"/>
    <x v="1"/>
    <x v="1"/>
    <x v="0"/>
    <x v="0"/>
    <x v="0"/>
    <n v="30246"/>
    <n v="30246"/>
  </r>
  <r>
    <x v="6609"/>
    <x v="5350"/>
    <x v="0"/>
    <x v="1"/>
    <x v="1"/>
    <x v="7"/>
    <x v="1"/>
    <x v="1"/>
    <n v="63454"/>
    <n v="63454"/>
  </r>
  <r>
    <x v="6610"/>
    <x v="5351"/>
    <x v="0"/>
    <x v="1"/>
    <x v="1"/>
    <x v="7"/>
    <x v="1"/>
    <x v="1"/>
    <n v="85504"/>
    <n v="85504"/>
  </r>
  <r>
    <x v="6611"/>
    <x v="4523"/>
    <x v="0"/>
    <x v="1"/>
    <x v="1"/>
    <x v="7"/>
    <x v="1"/>
    <x v="1"/>
    <n v="80425"/>
    <n v="80425"/>
  </r>
  <r>
    <x v="6612"/>
    <x v="5352"/>
    <x v="0"/>
    <x v="1"/>
    <x v="1"/>
    <x v="0"/>
    <x v="13"/>
    <x v="12"/>
    <n v="63497"/>
    <n v="63497"/>
  </r>
  <r>
    <x v="6613"/>
    <x v="5352"/>
    <x v="0"/>
    <x v="0"/>
    <x v="0"/>
    <x v="0"/>
    <x v="13"/>
    <x v="12"/>
    <n v="1537"/>
    <n v="1537"/>
  </r>
  <r>
    <x v="6614"/>
    <x v="5353"/>
    <x v="0"/>
    <x v="3"/>
    <x v="2"/>
    <x v="0"/>
    <x v="13"/>
    <x v="12"/>
    <n v="49520"/>
    <n v="49520"/>
  </r>
  <r>
    <x v="6615"/>
    <x v="5354"/>
    <x v="0"/>
    <x v="0"/>
    <x v="0"/>
    <x v="0"/>
    <x v="13"/>
    <x v="12"/>
    <n v="20736"/>
    <n v="20736"/>
  </r>
  <r>
    <x v="6616"/>
    <x v="5355"/>
    <x v="0"/>
    <x v="0"/>
    <x v="0"/>
    <x v="0"/>
    <x v="13"/>
    <x v="12"/>
    <n v="80343"/>
    <n v="80343"/>
  </r>
  <r>
    <x v="6617"/>
    <x v="5356"/>
    <x v="0"/>
    <x v="0"/>
    <x v="0"/>
    <x v="0"/>
    <x v="13"/>
    <x v="12"/>
    <n v="3688"/>
    <n v="3688"/>
  </r>
  <r>
    <x v="6618"/>
    <x v="5357"/>
    <x v="0"/>
    <x v="0"/>
    <x v="0"/>
    <x v="1"/>
    <x v="1"/>
    <x v="1"/>
    <n v="56881"/>
    <n v="56881"/>
  </r>
  <r>
    <x v="6619"/>
    <x v="5358"/>
    <x v="0"/>
    <x v="0"/>
    <x v="0"/>
    <x v="1"/>
    <x v="1"/>
    <x v="1"/>
    <n v="94543"/>
    <n v="94543"/>
  </r>
  <r>
    <x v="6620"/>
    <x v="5359"/>
    <x v="0"/>
    <x v="0"/>
    <x v="0"/>
    <x v="1"/>
    <x v="1"/>
    <x v="1"/>
    <n v="60609"/>
    <n v="60609"/>
  </r>
  <r>
    <x v="6621"/>
    <x v="5360"/>
    <x v="0"/>
    <x v="0"/>
    <x v="0"/>
    <x v="2"/>
    <x v="13"/>
    <x v="12"/>
    <n v="25553"/>
    <n v="25553"/>
  </r>
  <r>
    <x v="6622"/>
    <x v="5361"/>
    <x v="0"/>
    <x v="3"/>
    <x v="2"/>
    <x v="2"/>
    <x v="13"/>
    <x v="12"/>
    <n v="18653"/>
    <n v="18653"/>
  </r>
  <r>
    <x v="6623"/>
    <x v="5362"/>
    <x v="0"/>
    <x v="1"/>
    <x v="1"/>
    <x v="3"/>
    <x v="13"/>
    <x v="12"/>
    <n v="31116"/>
    <n v="31116"/>
  </r>
  <r>
    <x v="6624"/>
    <x v="5363"/>
    <x v="0"/>
    <x v="1"/>
    <x v="1"/>
    <x v="3"/>
    <x v="13"/>
    <x v="12"/>
    <n v="88886"/>
    <n v="88886"/>
  </r>
  <r>
    <x v="6625"/>
    <x v="4120"/>
    <x v="1"/>
    <x v="1"/>
    <x v="1"/>
    <x v="3"/>
    <x v="13"/>
    <x v="12"/>
    <n v="6989"/>
    <n v="6989"/>
  </r>
  <r>
    <x v="6626"/>
    <x v="5364"/>
    <x v="0"/>
    <x v="1"/>
    <x v="1"/>
    <x v="3"/>
    <x v="13"/>
    <x v="12"/>
    <n v="90535"/>
    <n v="90535"/>
  </r>
  <r>
    <x v="6627"/>
    <x v="5365"/>
    <x v="0"/>
    <x v="1"/>
    <x v="1"/>
    <x v="3"/>
    <x v="13"/>
    <x v="12"/>
    <n v="46825"/>
    <n v="46825"/>
  </r>
  <r>
    <x v="6628"/>
    <x v="5366"/>
    <x v="0"/>
    <x v="1"/>
    <x v="1"/>
    <x v="3"/>
    <x v="1"/>
    <x v="1"/>
    <n v="2939"/>
    <n v="2939"/>
  </r>
  <r>
    <x v="6629"/>
    <x v="5367"/>
    <x v="0"/>
    <x v="0"/>
    <x v="0"/>
    <x v="3"/>
    <x v="1"/>
    <x v="1"/>
    <n v="64122"/>
    <n v="64122"/>
  </r>
  <r>
    <x v="6630"/>
    <x v="5368"/>
    <x v="0"/>
    <x v="0"/>
    <x v="0"/>
    <x v="2"/>
    <x v="6"/>
    <x v="5"/>
    <n v="86726"/>
    <n v="86726"/>
  </r>
  <r>
    <x v="6631"/>
    <x v="5369"/>
    <x v="0"/>
    <x v="1"/>
    <x v="1"/>
    <x v="0"/>
    <x v="0"/>
    <x v="0"/>
    <n v="56422"/>
    <n v="56422"/>
  </r>
  <r>
    <x v="6632"/>
    <x v="5370"/>
    <x v="1"/>
    <x v="1"/>
    <x v="1"/>
    <x v="0"/>
    <x v="0"/>
    <x v="0"/>
    <n v="11787"/>
    <n v="11787"/>
  </r>
  <r>
    <x v="6633"/>
    <x v="5370"/>
    <x v="0"/>
    <x v="2"/>
    <x v="0"/>
    <x v="0"/>
    <x v="0"/>
    <x v="0"/>
    <n v="12470"/>
    <n v="12470"/>
  </r>
  <r>
    <x v="6634"/>
    <x v="5371"/>
    <x v="0"/>
    <x v="0"/>
    <x v="0"/>
    <x v="1"/>
    <x v="6"/>
    <x v="5"/>
    <n v="98380"/>
    <n v="98380"/>
  </r>
  <r>
    <x v="6635"/>
    <x v="5372"/>
    <x v="1"/>
    <x v="3"/>
    <x v="2"/>
    <x v="1"/>
    <x v="6"/>
    <x v="5"/>
    <n v="5306"/>
    <n v="5306"/>
  </r>
  <r>
    <x v="6636"/>
    <x v="5373"/>
    <x v="0"/>
    <x v="0"/>
    <x v="0"/>
    <x v="1"/>
    <x v="0"/>
    <x v="0"/>
    <n v="27105"/>
    <n v="27105"/>
  </r>
  <r>
    <x v="6637"/>
    <x v="5373"/>
    <x v="0"/>
    <x v="1"/>
    <x v="1"/>
    <x v="1"/>
    <x v="0"/>
    <x v="0"/>
    <n v="97712"/>
    <n v="97712"/>
  </r>
  <r>
    <x v="6638"/>
    <x v="5374"/>
    <x v="1"/>
    <x v="0"/>
    <x v="0"/>
    <x v="1"/>
    <x v="0"/>
    <x v="0"/>
    <n v="35504"/>
    <n v="35504"/>
  </r>
  <r>
    <x v="6639"/>
    <x v="5375"/>
    <x v="0"/>
    <x v="1"/>
    <x v="1"/>
    <x v="1"/>
    <x v="1"/>
    <x v="1"/>
    <n v="50925"/>
    <n v="50925"/>
  </r>
  <r>
    <x v="6640"/>
    <x v="5376"/>
    <x v="1"/>
    <x v="0"/>
    <x v="0"/>
    <x v="1"/>
    <x v="1"/>
    <x v="1"/>
    <n v="38706"/>
    <n v="38706"/>
  </r>
  <r>
    <x v="6641"/>
    <x v="1701"/>
    <x v="1"/>
    <x v="1"/>
    <x v="1"/>
    <x v="6"/>
    <x v="13"/>
    <x v="12"/>
    <n v="70609"/>
    <n v="70609"/>
  </r>
  <r>
    <x v="6642"/>
    <x v="5377"/>
    <x v="0"/>
    <x v="0"/>
    <x v="0"/>
    <x v="1"/>
    <x v="6"/>
    <x v="5"/>
    <n v="17672"/>
    <n v="17672"/>
  </r>
  <r>
    <x v="6643"/>
    <x v="5378"/>
    <x v="1"/>
    <x v="1"/>
    <x v="1"/>
    <x v="1"/>
    <x v="6"/>
    <x v="5"/>
    <n v="30481"/>
    <n v="30481"/>
  </r>
  <r>
    <x v="6644"/>
    <x v="5379"/>
    <x v="0"/>
    <x v="0"/>
    <x v="0"/>
    <x v="1"/>
    <x v="6"/>
    <x v="5"/>
    <n v="57532"/>
    <n v="57532"/>
  </r>
  <r>
    <x v="6645"/>
    <x v="5377"/>
    <x v="0"/>
    <x v="3"/>
    <x v="2"/>
    <x v="1"/>
    <x v="6"/>
    <x v="5"/>
    <n v="76814"/>
    <n v="76814"/>
  </r>
  <r>
    <x v="6646"/>
    <x v="3967"/>
    <x v="0"/>
    <x v="0"/>
    <x v="0"/>
    <x v="1"/>
    <x v="1"/>
    <x v="1"/>
    <n v="98018"/>
    <n v="98018"/>
  </r>
  <r>
    <x v="6647"/>
    <x v="5380"/>
    <x v="0"/>
    <x v="1"/>
    <x v="1"/>
    <x v="1"/>
    <x v="13"/>
    <x v="12"/>
    <n v="37155"/>
    <n v="37155"/>
  </r>
  <r>
    <x v="6648"/>
    <x v="5381"/>
    <x v="0"/>
    <x v="0"/>
    <x v="0"/>
    <x v="0"/>
    <x v="1"/>
    <x v="1"/>
    <n v="17475"/>
    <n v="17475"/>
  </r>
  <r>
    <x v="6649"/>
    <x v="5382"/>
    <x v="0"/>
    <x v="0"/>
    <x v="0"/>
    <x v="1"/>
    <x v="13"/>
    <x v="12"/>
    <n v="43159"/>
    <n v="43159"/>
  </r>
  <r>
    <x v="6650"/>
    <x v="5383"/>
    <x v="0"/>
    <x v="0"/>
    <x v="0"/>
    <x v="1"/>
    <x v="13"/>
    <x v="12"/>
    <n v="60165"/>
    <n v="60165"/>
  </r>
  <r>
    <x v="6651"/>
    <x v="5384"/>
    <x v="0"/>
    <x v="0"/>
    <x v="0"/>
    <x v="1"/>
    <x v="13"/>
    <x v="12"/>
    <n v="73820"/>
    <n v="73820"/>
  </r>
  <r>
    <x v="6652"/>
    <x v="5385"/>
    <x v="0"/>
    <x v="0"/>
    <x v="0"/>
    <x v="1"/>
    <x v="13"/>
    <x v="12"/>
    <n v="89395"/>
    <n v="89395"/>
  </r>
  <r>
    <x v="6653"/>
    <x v="5386"/>
    <x v="0"/>
    <x v="1"/>
    <x v="1"/>
    <x v="1"/>
    <x v="13"/>
    <x v="12"/>
    <n v="54346"/>
    <n v="54346"/>
  </r>
  <r>
    <x v="6654"/>
    <x v="5387"/>
    <x v="0"/>
    <x v="0"/>
    <x v="0"/>
    <x v="1"/>
    <x v="13"/>
    <x v="12"/>
    <n v="71504"/>
    <n v="71504"/>
  </r>
  <r>
    <x v="6655"/>
    <x v="5388"/>
    <x v="0"/>
    <x v="1"/>
    <x v="1"/>
    <x v="7"/>
    <x v="1"/>
    <x v="1"/>
    <n v="94768"/>
    <n v="94768"/>
  </r>
  <r>
    <x v="6656"/>
    <x v="5389"/>
    <x v="0"/>
    <x v="0"/>
    <x v="0"/>
    <x v="3"/>
    <x v="13"/>
    <x v="12"/>
    <n v="22060"/>
    <n v="22060"/>
  </r>
  <r>
    <x v="6657"/>
    <x v="5390"/>
    <x v="0"/>
    <x v="1"/>
    <x v="1"/>
    <x v="4"/>
    <x v="1"/>
    <x v="1"/>
    <n v="11677"/>
    <n v="11677"/>
  </r>
  <r>
    <x v="6658"/>
    <x v="5391"/>
    <x v="0"/>
    <x v="0"/>
    <x v="0"/>
    <x v="1"/>
    <x v="0"/>
    <x v="0"/>
    <n v="33946"/>
    <n v="33946"/>
  </r>
  <r>
    <x v="6659"/>
    <x v="5392"/>
    <x v="0"/>
    <x v="0"/>
    <x v="0"/>
    <x v="1"/>
    <x v="4"/>
    <x v="3"/>
    <n v="44686"/>
    <n v="44686"/>
  </r>
  <r>
    <x v="6660"/>
    <x v="5393"/>
    <x v="0"/>
    <x v="3"/>
    <x v="2"/>
    <x v="6"/>
    <x v="1"/>
    <x v="1"/>
    <n v="4338"/>
    <n v="4338"/>
  </r>
  <r>
    <x v="6661"/>
    <x v="5394"/>
    <x v="0"/>
    <x v="1"/>
    <x v="1"/>
    <x v="1"/>
    <x v="1"/>
    <x v="1"/>
    <n v="8240"/>
    <n v="8240"/>
  </r>
  <r>
    <x v="6662"/>
    <x v="5395"/>
    <x v="0"/>
    <x v="1"/>
    <x v="1"/>
    <x v="4"/>
    <x v="9"/>
    <x v="8"/>
    <n v="50682"/>
    <n v="50682"/>
  </r>
  <r>
    <x v="6663"/>
    <x v="5396"/>
    <x v="1"/>
    <x v="0"/>
    <x v="0"/>
    <x v="4"/>
    <x v="9"/>
    <x v="8"/>
    <n v="35609"/>
    <n v="35609"/>
  </r>
  <r>
    <x v="6664"/>
    <x v="5397"/>
    <x v="0"/>
    <x v="0"/>
    <x v="0"/>
    <x v="4"/>
    <x v="9"/>
    <x v="8"/>
    <n v="68448"/>
    <n v="68448"/>
  </r>
  <r>
    <x v="6665"/>
    <x v="5398"/>
    <x v="0"/>
    <x v="0"/>
    <x v="0"/>
    <x v="4"/>
    <x v="9"/>
    <x v="8"/>
    <n v="35418"/>
    <n v="35418"/>
  </r>
  <r>
    <x v="6666"/>
    <x v="3480"/>
    <x v="0"/>
    <x v="0"/>
    <x v="0"/>
    <x v="4"/>
    <x v="9"/>
    <x v="8"/>
    <n v="98295"/>
    <n v="98295"/>
  </r>
  <r>
    <x v="6667"/>
    <x v="5399"/>
    <x v="0"/>
    <x v="1"/>
    <x v="1"/>
    <x v="4"/>
    <x v="9"/>
    <x v="8"/>
    <n v="38091"/>
    <n v="38091"/>
  </r>
  <r>
    <x v="6668"/>
    <x v="5400"/>
    <x v="0"/>
    <x v="1"/>
    <x v="1"/>
    <x v="4"/>
    <x v="9"/>
    <x v="8"/>
    <n v="62598"/>
    <n v="62598"/>
  </r>
  <r>
    <x v="6669"/>
    <x v="5401"/>
    <x v="0"/>
    <x v="1"/>
    <x v="1"/>
    <x v="1"/>
    <x v="9"/>
    <x v="8"/>
    <n v="51930"/>
    <n v="51930"/>
  </r>
  <r>
    <x v="6670"/>
    <x v="5402"/>
    <x v="0"/>
    <x v="0"/>
    <x v="0"/>
    <x v="1"/>
    <x v="9"/>
    <x v="8"/>
    <n v="19537"/>
    <n v="19537"/>
  </r>
  <r>
    <x v="6671"/>
    <x v="5403"/>
    <x v="0"/>
    <x v="1"/>
    <x v="1"/>
    <x v="2"/>
    <x v="1"/>
    <x v="1"/>
    <n v="45578"/>
    <n v="45578"/>
  </r>
  <r>
    <x v="6672"/>
    <x v="5404"/>
    <x v="0"/>
    <x v="3"/>
    <x v="2"/>
    <x v="2"/>
    <x v="1"/>
    <x v="1"/>
    <n v="57474"/>
    <n v="57474"/>
  </r>
  <r>
    <x v="6673"/>
    <x v="5405"/>
    <x v="0"/>
    <x v="0"/>
    <x v="0"/>
    <x v="2"/>
    <x v="1"/>
    <x v="1"/>
    <n v="58403"/>
    <n v="58403"/>
  </r>
  <r>
    <x v="6674"/>
    <x v="5406"/>
    <x v="0"/>
    <x v="0"/>
    <x v="0"/>
    <x v="4"/>
    <x v="8"/>
    <x v="7"/>
    <n v="38413"/>
    <n v="38413"/>
  </r>
  <r>
    <x v="6675"/>
    <x v="5407"/>
    <x v="0"/>
    <x v="1"/>
    <x v="1"/>
    <x v="4"/>
    <x v="8"/>
    <x v="7"/>
    <n v="12065"/>
    <n v="12065"/>
  </r>
  <r>
    <x v="6676"/>
    <x v="5408"/>
    <x v="0"/>
    <x v="0"/>
    <x v="0"/>
    <x v="4"/>
    <x v="8"/>
    <x v="7"/>
    <n v="99331"/>
    <n v="99331"/>
  </r>
  <r>
    <x v="6677"/>
    <x v="5409"/>
    <x v="0"/>
    <x v="0"/>
    <x v="0"/>
    <x v="1"/>
    <x v="6"/>
    <x v="5"/>
    <n v="3138"/>
    <n v="3138"/>
  </r>
  <r>
    <x v="6678"/>
    <x v="5410"/>
    <x v="0"/>
    <x v="1"/>
    <x v="1"/>
    <x v="1"/>
    <x v="6"/>
    <x v="5"/>
    <n v="48718"/>
    <n v="48718"/>
  </r>
  <r>
    <x v="6679"/>
    <x v="5411"/>
    <x v="0"/>
    <x v="1"/>
    <x v="1"/>
    <x v="1"/>
    <x v="6"/>
    <x v="5"/>
    <n v="54821"/>
    <n v="54821"/>
  </r>
  <r>
    <x v="2735"/>
    <x v="5412"/>
    <x v="0"/>
    <x v="1"/>
    <x v="1"/>
    <x v="1"/>
    <x v="6"/>
    <x v="5"/>
    <n v="47876"/>
    <n v="47876"/>
  </r>
  <r>
    <x v="6680"/>
    <x v="5411"/>
    <x v="0"/>
    <x v="1"/>
    <x v="1"/>
    <x v="1"/>
    <x v="6"/>
    <x v="5"/>
    <n v="90453"/>
    <n v="90453"/>
  </r>
  <r>
    <x v="6681"/>
    <x v="5413"/>
    <x v="0"/>
    <x v="0"/>
    <x v="0"/>
    <x v="1"/>
    <x v="1"/>
    <x v="1"/>
    <n v="12897"/>
    <n v="12897"/>
  </r>
  <r>
    <x v="6682"/>
    <x v="5414"/>
    <x v="0"/>
    <x v="0"/>
    <x v="0"/>
    <x v="1"/>
    <x v="1"/>
    <x v="1"/>
    <n v="46842"/>
    <n v="46842"/>
  </r>
  <r>
    <x v="6683"/>
    <x v="5415"/>
    <x v="0"/>
    <x v="0"/>
    <x v="0"/>
    <x v="1"/>
    <x v="8"/>
    <x v="7"/>
    <n v="94625"/>
    <n v="94625"/>
  </r>
  <r>
    <x v="6684"/>
    <x v="5416"/>
    <x v="0"/>
    <x v="0"/>
    <x v="0"/>
    <x v="1"/>
    <x v="8"/>
    <x v="7"/>
    <n v="36904"/>
    <n v="36904"/>
  </r>
  <r>
    <x v="6685"/>
    <x v="5417"/>
    <x v="0"/>
    <x v="0"/>
    <x v="0"/>
    <x v="1"/>
    <x v="8"/>
    <x v="7"/>
    <n v="33760"/>
    <n v="33760"/>
  </r>
  <r>
    <x v="6686"/>
    <x v="5418"/>
    <x v="0"/>
    <x v="1"/>
    <x v="1"/>
    <x v="1"/>
    <x v="8"/>
    <x v="7"/>
    <n v="8454"/>
    <n v="8454"/>
  </r>
  <r>
    <x v="6687"/>
    <x v="5419"/>
    <x v="0"/>
    <x v="0"/>
    <x v="0"/>
    <x v="1"/>
    <x v="8"/>
    <x v="7"/>
    <n v="7568"/>
    <n v="7568"/>
  </r>
  <r>
    <x v="6688"/>
    <x v="5420"/>
    <x v="0"/>
    <x v="0"/>
    <x v="0"/>
    <x v="1"/>
    <x v="8"/>
    <x v="7"/>
    <n v="37212"/>
    <n v="37212"/>
  </r>
  <r>
    <x v="6689"/>
    <x v="5421"/>
    <x v="1"/>
    <x v="0"/>
    <x v="0"/>
    <x v="1"/>
    <x v="8"/>
    <x v="7"/>
    <n v="35357"/>
    <n v="35357"/>
  </r>
  <r>
    <x v="6690"/>
    <x v="5422"/>
    <x v="0"/>
    <x v="1"/>
    <x v="1"/>
    <x v="1"/>
    <x v="8"/>
    <x v="7"/>
    <n v="9158"/>
    <n v="9158"/>
  </r>
  <r>
    <x v="6691"/>
    <x v="5423"/>
    <x v="0"/>
    <x v="0"/>
    <x v="0"/>
    <x v="0"/>
    <x v="4"/>
    <x v="3"/>
    <n v="28649"/>
    <n v="28649"/>
  </r>
  <r>
    <x v="6692"/>
    <x v="5424"/>
    <x v="0"/>
    <x v="1"/>
    <x v="1"/>
    <x v="1"/>
    <x v="0"/>
    <x v="0"/>
    <n v="44700"/>
    <n v="44700"/>
  </r>
  <r>
    <x v="6693"/>
    <x v="5425"/>
    <x v="0"/>
    <x v="0"/>
    <x v="0"/>
    <x v="1"/>
    <x v="13"/>
    <x v="12"/>
    <n v="79437"/>
    <n v="79437"/>
  </r>
  <r>
    <x v="6694"/>
    <x v="5426"/>
    <x v="0"/>
    <x v="1"/>
    <x v="1"/>
    <x v="1"/>
    <x v="13"/>
    <x v="12"/>
    <n v="64370"/>
    <n v="64370"/>
  </r>
  <r>
    <x v="6695"/>
    <x v="5427"/>
    <x v="0"/>
    <x v="0"/>
    <x v="0"/>
    <x v="4"/>
    <x v="0"/>
    <x v="0"/>
    <n v="12269"/>
    <n v="12269"/>
  </r>
  <r>
    <x v="6696"/>
    <x v="5428"/>
    <x v="0"/>
    <x v="0"/>
    <x v="0"/>
    <x v="5"/>
    <x v="1"/>
    <x v="1"/>
    <n v="51976"/>
    <n v="51976"/>
  </r>
  <r>
    <x v="6697"/>
    <x v="5429"/>
    <x v="0"/>
    <x v="0"/>
    <x v="0"/>
    <x v="0"/>
    <x v="13"/>
    <x v="12"/>
    <n v="90903"/>
    <n v="90903"/>
  </r>
  <r>
    <x v="6698"/>
    <x v="5430"/>
    <x v="0"/>
    <x v="3"/>
    <x v="2"/>
    <x v="0"/>
    <x v="13"/>
    <x v="12"/>
    <n v="76987"/>
    <n v="76987"/>
  </r>
  <r>
    <x v="6699"/>
    <x v="5431"/>
    <x v="0"/>
    <x v="0"/>
    <x v="0"/>
    <x v="4"/>
    <x v="13"/>
    <x v="12"/>
    <n v="46388"/>
    <n v="46388"/>
  </r>
  <r>
    <x v="6700"/>
    <x v="5432"/>
    <x v="0"/>
    <x v="0"/>
    <x v="0"/>
    <x v="4"/>
    <x v="13"/>
    <x v="12"/>
    <n v="91417"/>
    <n v="91417"/>
  </r>
  <r>
    <x v="6701"/>
    <x v="5433"/>
    <x v="0"/>
    <x v="0"/>
    <x v="0"/>
    <x v="0"/>
    <x v="0"/>
    <x v="0"/>
    <n v="68728"/>
    <n v="68728"/>
  </r>
  <r>
    <x v="6702"/>
    <x v="5434"/>
    <x v="0"/>
    <x v="0"/>
    <x v="0"/>
    <x v="1"/>
    <x v="1"/>
    <x v="1"/>
    <n v="33989"/>
    <n v="33989"/>
  </r>
  <r>
    <x v="6703"/>
    <x v="5435"/>
    <x v="0"/>
    <x v="1"/>
    <x v="1"/>
    <x v="1"/>
    <x v="1"/>
    <x v="1"/>
    <n v="17165"/>
    <n v="17165"/>
  </r>
  <r>
    <x v="6704"/>
    <x v="5436"/>
    <x v="1"/>
    <x v="1"/>
    <x v="1"/>
    <x v="1"/>
    <x v="1"/>
    <x v="1"/>
    <n v="45354"/>
    <n v="45354"/>
  </r>
  <r>
    <x v="6705"/>
    <x v="5437"/>
    <x v="1"/>
    <x v="1"/>
    <x v="1"/>
    <x v="1"/>
    <x v="1"/>
    <x v="1"/>
    <n v="53502"/>
    <n v="53502"/>
  </r>
  <r>
    <x v="6706"/>
    <x v="4025"/>
    <x v="0"/>
    <x v="0"/>
    <x v="0"/>
    <x v="0"/>
    <x v="6"/>
    <x v="5"/>
    <n v="9278"/>
    <n v="9278"/>
  </r>
  <r>
    <x v="6707"/>
    <x v="5438"/>
    <x v="0"/>
    <x v="0"/>
    <x v="0"/>
    <x v="0"/>
    <x v="6"/>
    <x v="5"/>
    <n v="46236"/>
    <n v="46236"/>
  </r>
  <r>
    <x v="6708"/>
    <x v="5439"/>
    <x v="0"/>
    <x v="0"/>
    <x v="0"/>
    <x v="0"/>
    <x v="6"/>
    <x v="5"/>
    <n v="22935"/>
    <n v="22935"/>
  </r>
  <r>
    <x v="6709"/>
    <x v="5440"/>
    <x v="1"/>
    <x v="0"/>
    <x v="0"/>
    <x v="0"/>
    <x v="6"/>
    <x v="5"/>
    <n v="53899"/>
    <n v="53899"/>
  </r>
  <r>
    <x v="6710"/>
    <x v="5441"/>
    <x v="0"/>
    <x v="0"/>
    <x v="0"/>
    <x v="1"/>
    <x v="6"/>
    <x v="5"/>
    <n v="55353"/>
    <n v="55353"/>
  </r>
  <r>
    <x v="6711"/>
    <x v="5442"/>
    <x v="0"/>
    <x v="1"/>
    <x v="1"/>
    <x v="1"/>
    <x v="7"/>
    <x v="6"/>
    <n v="72477"/>
    <n v="72477"/>
  </r>
  <r>
    <x v="6712"/>
    <x v="5443"/>
    <x v="0"/>
    <x v="1"/>
    <x v="1"/>
    <x v="1"/>
    <x v="7"/>
    <x v="6"/>
    <n v="77110"/>
    <n v="77110"/>
  </r>
  <r>
    <x v="6713"/>
    <x v="5444"/>
    <x v="0"/>
    <x v="1"/>
    <x v="1"/>
    <x v="0"/>
    <x v="13"/>
    <x v="12"/>
    <n v="73989"/>
    <n v="73989"/>
  </r>
  <r>
    <x v="6714"/>
    <x v="5445"/>
    <x v="0"/>
    <x v="0"/>
    <x v="0"/>
    <x v="0"/>
    <x v="13"/>
    <x v="12"/>
    <n v="78359"/>
    <n v="78359"/>
  </r>
  <r>
    <x v="6715"/>
    <x v="5446"/>
    <x v="0"/>
    <x v="0"/>
    <x v="0"/>
    <x v="1"/>
    <x v="9"/>
    <x v="8"/>
    <n v="95976"/>
    <n v="95976"/>
  </r>
  <r>
    <x v="6716"/>
    <x v="5447"/>
    <x v="0"/>
    <x v="0"/>
    <x v="0"/>
    <x v="1"/>
    <x v="9"/>
    <x v="8"/>
    <n v="8300"/>
    <n v="8300"/>
  </r>
  <r>
    <x v="6717"/>
    <x v="5448"/>
    <x v="0"/>
    <x v="1"/>
    <x v="1"/>
    <x v="0"/>
    <x v="13"/>
    <x v="12"/>
    <n v="53778"/>
    <n v="53778"/>
  </r>
  <r>
    <x v="6718"/>
    <x v="5449"/>
    <x v="0"/>
    <x v="0"/>
    <x v="0"/>
    <x v="0"/>
    <x v="13"/>
    <x v="12"/>
    <n v="4689"/>
    <n v="4689"/>
  </r>
  <r>
    <x v="6719"/>
    <x v="5450"/>
    <x v="0"/>
    <x v="0"/>
    <x v="0"/>
    <x v="1"/>
    <x v="7"/>
    <x v="6"/>
    <n v="50984"/>
    <n v="50984"/>
  </r>
  <r>
    <x v="6720"/>
    <x v="5451"/>
    <x v="1"/>
    <x v="0"/>
    <x v="0"/>
    <x v="1"/>
    <x v="7"/>
    <x v="6"/>
    <n v="31647"/>
    <n v="31647"/>
  </r>
  <r>
    <x v="6721"/>
    <x v="5452"/>
    <x v="1"/>
    <x v="0"/>
    <x v="0"/>
    <x v="2"/>
    <x v="13"/>
    <x v="12"/>
    <n v="59321"/>
    <n v="59321"/>
  </r>
  <r>
    <x v="6722"/>
    <x v="5453"/>
    <x v="0"/>
    <x v="0"/>
    <x v="0"/>
    <x v="2"/>
    <x v="13"/>
    <x v="12"/>
    <n v="80619"/>
    <n v="80619"/>
  </r>
  <r>
    <x v="6723"/>
    <x v="5454"/>
    <x v="0"/>
    <x v="1"/>
    <x v="1"/>
    <x v="2"/>
    <x v="13"/>
    <x v="12"/>
    <n v="6932"/>
    <n v="6932"/>
  </r>
  <r>
    <x v="6724"/>
    <x v="5455"/>
    <x v="0"/>
    <x v="3"/>
    <x v="2"/>
    <x v="2"/>
    <x v="13"/>
    <x v="12"/>
    <n v="43920"/>
    <n v="43920"/>
  </r>
  <r>
    <x v="6725"/>
    <x v="5456"/>
    <x v="0"/>
    <x v="0"/>
    <x v="0"/>
    <x v="1"/>
    <x v="4"/>
    <x v="3"/>
    <n v="90323"/>
    <n v="90323"/>
  </r>
  <r>
    <x v="6726"/>
    <x v="5457"/>
    <x v="0"/>
    <x v="0"/>
    <x v="0"/>
    <x v="1"/>
    <x v="4"/>
    <x v="3"/>
    <n v="59167"/>
    <n v="59167"/>
  </r>
  <r>
    <x v="6727"/>
    <x v="391"/>
    <x v="0"/>
    <x v="1"/>
    <x v="1"/>
    <x v="1"/>
    <x v="4"/>
    <x v="3"/>
    <n v="78543"/>
    <n v="78543"/>
  </r>
  <r>
    <x v="6728"/>
    <x v="5458"/>
    <x v="0"/>
    <x v="0"/>
    <x v="0"/>
    <x v="4"/>
    <x v="13"/>
    <x v="12"/>
    <n v="61900"/>
    <n v="61900"/>
  </r>
  <r>
    <x v="6729"/>
    <x v="5459"/>
    <x v="0"/>
    <x v="0"/>
    <x v="0"/>
    <x v="4"/>
    <x v="13"/>
    <x v="12"/>
    <n v="72899"/>
    <n v="72899"/>
  </r>
  <r>
    <x v="6730"/>
    <x v="5460"/>
    <x v="0"/>
    <x v="0"/>
    <x v="0"/>
    <x v="3"/>
    <x v="13"/>
    <x v="12"/>
    <n v="25172"/>
    <n v="25172"/>
  </r>
  <r>
    <x v="6731"/>
    <x v="767"/>
    <x v="1"/>
    <x v="1"/>
    <x v="1"/>
    <x v="1"/>
    <x v="7"/>
    <x v="6"/>
    <n v="97563"/>
    <n v="97563"/>
  </r>
  <r>
    <x v="6732"/>
    <x v="5461"/>
    <x v="0"/>
    <x v="0"/>
    <x v="0"/>
    <x v="1"/>
    <x v="7"/>
    <x v="6"/>
    <n v="90457"/>
    <n v="90457"/>
  </r>
  <r>
    <x v="6733"/>
    <x v="5462"/>
    <x v="0"/>
    <x v="0"/>
    <x v="0"/>
    <x v="1"/>
    <x v="7"/>
    <x v="6"/>
    <n v="98351"/>
    <n v="98351"/>
  </r>
  <r>
    <x v="6734"/>
    <x v="5463"/>
    <x v="0"/>
    <x v="1"/>
    <x v="1"/>
    <x v="6"/>
    <x v="13"/>
    <x v="12"/>
    <n v="12051"/>
    <n v="12051"/>
  </r>
  <r>
    <x v="6735"/>
    <x v="5464"/>
    <x v="1"/>
    <x v="1"/>
    <x v="1"/>
    <x v="1"/>
    <x v="13"/>
    <x v="12"/>
    <n v="69961"/>
    <n v="69961"/>
  </r>
  <r>
    <x v="6736"/>
    <x v="5465"/>
    <x v="1"/>
    <x v="0"/>
    <x v="0"/>
    <x v="1"/>
    <x v="13"/>
    <x v="12"/>
    <n v="89486"/>
    <n v="89486"/>
  </r>
  <r>
    <x v="6737"/>
    <x v="5466"/>
    <x v="0"/>
    <x v="1"/>
    <x v="1"/>
    <x v="1"/>
    <x v="13"/>
    <x v="12"/>
    <n v="92393"/>
    <n v="92393"/>
  </r>
  <r>
    <x v="6738"/>
    <x v="5467"/>
    <x v="0"/>
    <x v="0"/>
    <x v="0"/>
    <x v="1"/>
    <x v="13"/>
    <x v="12"/>
    <n v="40974"/>
    <n v="40974"/>
  </r>
  <r>
    <x v="6739"/>
    <x v="5468"/>
    <x v="0"/>
    <x v="0"/>
    <x v="0"/>
    <x v="1"/>
    <x v="13"/>
    <x v="12"/>
    <n v="55821"/>
    <n v="55821"/>
  </r>
  <r>
    <x v="6740"/>
    <x v="5469"/>
    <x v="0"/>
    <x v="1"/>
    <x v="1"/>
    <x v="1"/>
    <x v="13"/>
    <x v="12"/>
    <n v="31854"/>
    <n v="31854"/>
  </r>
  <r>
    <x v="6741"/>
    <x v="5470"/>
    <x v="0"/>
    <x v="0"/>
    <x v="0"/>
    <x v="1"/>
    <x v="13"/>
    <x v="12"/>
    <n v="73758"/>
    <n v="73758"/>
  </r>
  <r>
    <x v="6742"/>
    <x v="5471"/>
    <x v="0"/>
    <x v="0"/>
    <x v="0"/>
    <x v="0"/>
    <x v="1"/>
    <x v="1"/>
    <n v="95550"/>
    <n v="95550"/>
  </r>
  <r>
    <x v="6743"/>
    <x v="5472"/>
    <x v="0"/>
    <x v="1"/>
    <x v="1"/>
    <x v="0"/>
    <x v="1"/>
    <x v="1"/>
    <n v="91387"/>
    <n v="91387"/>
  </r>
  <r>
    <x v="6744"/>
    <x v="5473"/>
    <x v="0"/>
    <x v="1"/>
    <x v="1"/>
    <x v="0"/>
    <x v="7"/>
    <x v="6"/>
    <n v="86754"/>
    <n v="86754"/>
  </r>
  <r>
    <x v="6745"/>
    <x v="5474"/>
    <x v="0"/>
    <x v="0"/>
    <x v="0"/>
    <x v="0"/>
    <x v="7"/>
    <x v="6"/>
    <n v="32258"/>
    <n v="32258"/>
  </r>
  <r>
    <x v="6746"/>
    <x v="5475"/>
    <x v="0"/>
    <x v="0"/>
    <x v="0"/>
    <x v="4"/>
    <x v="6"/>
    <x v="5"/>
    <n v="44583"/>
    <n v="44583"/>
  </r>
  <r>
    <x v="6747"/>
    <x v="5476"/>
    <x v="1"/>
    <x v="0"/>
    <x v="0"/>
    <x v="4"/>
    <x v="6"/>
    <x v="5"/>
    <n v="65185"/>
    <n v="65185"/>
  </r>
  <r>
    <x v="6748"/>
    <x v="5477"/>
    <x v="0"/>
    <x v="0"/>
    <x v="0"/>
    <x v="4"/>
    <x v="6"/>
    <x v="5"/>
    <n v="84065"/>
    <n v="84065"/>
  </r>
  <r>
    <x v="6749"/>
    <x v="5478"/>
    <x v="0"/>
    <x v="1"/>
    <x v="1"/>
    <x v="4"/>
    <x v="6"/>
    <x v="5"/>
    <n v="18615"/>
    <n v="18615"/>
  </r>
  <r>
    <x v="6750"/>
    <x v="5479"/>
    <x v="0"/>
    <x v="0"/>
    <x v="0"/>
    <x v="4"/>
    <x v="6"/>
    <x v="5"/>
    <n v="73876"/>
    <n v="73876"/>
  </r>
  <r>
    <x v="6751"/>
    <x v="1524"/>
    <x v="0"/>
    <x v="0"/>
    <x v="0"/>
    <x v="4"/>
    <x v="6"/>
    <x v="5"/>
    <n v="35416"/>
    <n v="35416"/>
  </r>
  <r>
    <x v="6752"/>
    <x v="5480"/>
    <x v="0"/>
    <x v="0"/>
    <x v="0"/>
    <x v="0"/>
    <x v="4"/>
    <x v="3"/>
    <n v="41485"/>
    <n v="41485"/>
  </r>
  <r>
    <x v="6753"/>
    <x v="5481"/>
    <x v="1"/>
    <x v="1"/>
    <x v="1"/>
    <x v="0"/>
    <x v="0"/>
    <x v="0"/>
    <n v="78912"/>
    <n v="78912"/>
  </r>
  <r>
    <x v="6754"/>
    <x v="5482"/>
    <x v="0"/>
    <x v="0"/>
    <x v="0"/>
    <x v="0"/>
    <x v="0"/>
    <x v="0"/>
    <n v="31304"/>
    <n v="31304"/>
  </r>
  <r>
    <x v="6755"/>
    <x v="5482"/>
    <x v="0"/>
    <x v="1"/>
    <x v="1"/>
    <x v="0"/>
    <x v="0"/>
    <x v="0"/>
    <n v="86741"/>
    <n v="86741"/>
  </r>
  <r>
    <x v="6756"/>
    <x v="5483"/>
    <x v="0"/>
    <x v="1"/>
    <x v="1"/>
    <x v="0"/>
    <x v="0"/>
    <x v="0"/>
    <n v="10814"/>
    <n v="10814"/>
  </r>
  <r>
    <x v="6757"/>
    <x v="5484"/>
    <x v="0"/>
    <x v="0"/>
    <x v="0"/>
    <x v="0"/>
    <x v="0"/>
    <x v="0"/>
    <n v="81410"/>
    <n v="81410"/>
  </r>
  <r>
    <x v="6758"/>
    <x v="5485"/>
    <x v="0"/>
    <x v="0"/>
    <x v="0"/>
    <x v="0"/>
    <x v="0"/>
    <x v="0"/>
    <n v="74739"/>
    <n v="74739"/>
  </r>
  <r>
    <x v="6759"/>
    <x v="5486"/>
    <x v="0"/>
    <x v="0"/>
    <x v="0"/>
    <x v="5"/>
    <x v="1"/>
    <x v="1"/>
    <n v="53591"/>
    <n v="53591"/>
  </r>
  <r>
    <x v="6504"/>
    <x v="5487"/>
    <x v="0"/>
    <x v="0"/>
    <x v="0"/>
    <x v="2"/>
    <x v="4"/>
    <x v="3"/>
    <n v="10461"/>
    <n v="10461"/>
  </r>
  <r>
    <x v="6760"/>
    <x v="5488"/>
    <x v="0"/>
    <x v="1"/>
    <x v="1"/>
    <x v="2"/>
    <x v="4"/>
    <x v="3"/>
    <n v="95713"/>
    <n v="95713"/>
  </r>
  <r>
    <x v="6761"/>
    <x v="5489"/>
    <x v="0"/>
    <x v="0"/>
    <x v="0"/>
    <x v="1"/>
    <x v="4"/>
    <x v="3"/>
    <n v="57973"/>
    <n v="57973"/>
  </r>
  <r>
    <x v="6762"/>
    <x v="5490"/>
    <x v="0"/>
    <x v="0"/>
    <x v="0"/>
    <x v="1"/>
    <x v="4"/>
    <x v="3"/>
    <n v="89685"/>
    <n v="89685"/>
  </r>
  <r>
    <x v="6763"/>
    <x v="5491"/>
    <x v="0"/>
    <x v="0"/>
    <x v="0"/>
    <x v="1"/>
    <x v="4"/>
    <x v="3"/>
    <n v="46769"/>
    <n v="46769"/>
  </r>
  <r>
    <x v="6764"/>
    <x v="5492"/>
    <x v="0"/>
    <x v="0"/>
    <x v="0"/>
    <x v="1"/>
    <x v="4"/>
    <x v="3"/>
    <n v="79213"/>
    <n v="79213"/>
  </r>
  <r>
    <x v="6765"/>
    <x v="5493"/>
    <x v="0"/>
    <x v="0"/>
    <x v="0"/>
    <x v="5"/>
    <x v="1"/>
    <x v="1"/>
    <n v="68826"/>
    <n v="68826"/>
  </r>
  <r>
    <x v="6766"/>
    <x v="5493"/>
    <x v="0"/>
    <x v="1"/>
    <x v="1"/>
    <x v="5"/>
    <x v="1"/>
    <x v="1"/>
    <n v="31205"/>
    <n v="31205"/>
  </r>
  <r>
    <x v="6767"/>
    <x v="5494"/>
    <x v="0"/>
    <x v="0"/>
    <x v="0"/>
    <x v="0"/>
    <x v="1"/>
    <x v="1"/>
    <n v="76605"/>
    <n v="76605"/>
  </r>
  <r>
    <x v="6768"/>
    <x v="5495"/>
    <x v="0"/>
    <x v="0"/>
    <x v="0"/>
    <x v="0"/>
    <x v="1"/>
    <x v="1"/>
    <n v="38076"/>
    <n v="38076"/>
  </r>
  <r>
    <x v="6769"/>
    <x v="5496"/>
    <x v="0"/>
    <x v="1"/>
    <x v="1"/>
    <x v="0"/>
    <x v="1"/>
    <x v="1"/>
    <n v="49134"/>
    <n v="49134"/>
  </r>
  <r>
    <x v="6770"/>
    <x v="3676"/>
    <x v="0"/>
    <x v="0"/>
    <x v="0"/>
    <x v="0"/>
    <x v="1"/>
    <x v="1"/>
    <n v="54711"/>
    <n v="54711"/>
  </r>
  <r>
    <x v="6771"/>
    <x v="5497"/>
    <x v="0"/>
    <x v="0"/>
    <x v="0"/>
    <x v="0"/>
    <x v="1"/>
    <x v="1"/>
    <n v="94007"/>
    <n v="94007"/>
  </r>
  <r>
    <x v="6772"/>
    <x v="5498"/>
    <x v="0"/>
    <x v="0"/>
    <x v="0"/>
    <x v="2"/>
    <x v="7"/>
    <x v="6"/>
    <n v="27358"/>
    <n v="27358"/>
  </r>
  <r>
    <x v="6773"/>
    <x v="5499"/>
    <x v="0"/>
    <x v="0"/>
    <x v="0"/>
    <x v="2"/>
    <x v="7"/>
    <x v="6"/>
    <n v="76732"/>
    <n v="76732"/>
  </r>
  <r>
    <x v="6774"/>
    <x v="5499"/>
    <x v="0"/>
    <x v="0"/>
    <x v="0"/>
    <x v="2"/>
    <x v="7"/>
    <x v="6"/>
    <n v="87388"/>
    <n v="87388"/>
  </r>
  <r>
    <x v="6775"/>
    <x v="5500"/>
    <x v="0"/>
    <x v="1"/>
    <x v="1"/>
    <x v="2"/>
    <x v="7"/>
    <x v="6"/>
    <n v="82436"/>
    <n v="82436"/>
  </r>
  <r>
    <x v="6776"/>
    <x v="5501"/>
    <x v="0"/>
    <x v="1"/>
    <x v="1"/>
    <x v="4"/>
    <x v="7"/>
    <x v="6"/>
    <n v="85440"/>
    <n v="85440"/>
  </r>
  <r>
    <x v="6777"/>
    <x v="5502"/>
    <x v="0"/>
    <x v="0"/>
    <x v="0"/>
    <x v="4"/>
    <x v="7"/>
    <x v="6"/>
    <n v="77581"/>
    <n v="77581"/>
  </r>
  <r>
    <x v="6778"/>
    <x v="5503"/>
    <x v="0"/>
    <x v="0"/>
    <x v="0"/>
    <x v="1"/>
    <x v="13"/>
    <x v="12"/>
    <n v="79480"/>
    <n v="79480"/>
  </r>
  <r>
    <x v="6779"/>
    <x v="5504"/>
    <x v="0"/>
    <x v="0"/>
    <x v="0"/>
    <x v="1"/>
    <x v="6"/>
    <x v="5"/>
    <n v="17191"/>
    <n v="17191"/>
  </r>
  <r>
    <x v="6780"/>
    <x v="5505"/>
    <x v="1"/>
    <x v="0"/>
    <x v="0"/>
    <x v="1"/>
    <x v="6"/>
    <x v="5"/>
    <n v="45044"/>
    <n v="45044"/>
  </r>
  <r>
    <x v="6781"/>
    <x v="5506"/>
    <x v="1"/>
    <x v="0"/>
    <x v="0"/>
    <x v="6"/>
    <x v="0"/>
    <x v="0"/>
    <n v="84336"/>
    <n v="84336"/>
  </r>
  <r>
    <x v="6782"/>
    <x v="5507"/>
    <x v="0"/>
    <x v="1"/>
    <x v="1"/>
    <x v="6"/>
    <x v="0"/>
    <x v="0"/>
    <n v="54521"/>
    <n v="54521"/>
  </r>
  <r>
    <x v="6783"/>
    <x v="5508"/>
    <x v="0"/>
    <x v="0"/>
    <x v="0"/>
    <x v="1"/>
    <x v="1"/>
    <x v="1"/>
    <n v="18647"/>
    <n v="18647"/>
  </r>
  <r>
    <x v="6784"/>
    <x v="5509"/>
    <x v="0"/>
    <x v="1"/>
    <x v="1"/>
    <x v="1"/>
    <x v="1"/>
    <x v="1"/>
    <n v="22684"/>
    <n v="22684"/>
  </r>
  <r>
    <x v="6785"/>
    <x v="5510"/>
    <x v="1"/>
    <x v="0"/>
    <x v="0"/>
    <x v="8"/>
    <x v="13"/>
    <x v="12"/>
    <n v="29414"/>
    <n v="29414"/>
  </r>
  <r>
    <x v="6786"/>
    <x v="5511"/>
    <x v="0"/>
    <x v="1"/>
    <x v="1"/>
    <x v="8"/>
    <x v="13"/>
    <x v="12"/>
    <n v="24304"/>
    <n v="24304"/>
  </r>
  <r>
    <x v="6787"/>
    <x v="5511"/>
    <x v="1"/>
    <x v="0"/>
    <x v="0"/>
    <x v="8"/>
    <x v="13"/>
    <x v="12"/>
    <n v="97432"/>
    <n v="97432"/>
  </r>
  <r>
    <x v="6788"/>
    <x v="5512"/>
    <x v="0"/>
    <x v="1"/>
    <x v="1"/>
    <x v="0"/>
    <x v="4"/>
    <x v="3"/>
    <n v="23739"/>
    <n v="23739"/>
  </r>
  <r>
    <x v="6789"/>
    <x v="5513"/>
    <x v="0"/>
    <x v="1"/>
    <x v="1"/>
    <x v="0"/>
    <x v="4"/>
    <x v="3"/>
    <n v="38600"/>
    <n v="38600"/>
  </r>
  <r>
    <x v="6790"/>
    <x v="5514"/>
    <x v="0"/>
    <x v="0"/>
    <x v="0"/>
    <x v="7"/>
    <x v="7"/>
    <x v="6"/>
    <n v="88457"/>
    <n v="88457"/>
  </r>
  <r>
    <x v="6791"/>
    <x v="2576"/>
    <x v="0"/>
    <x v="1"/>
    <x v="1"/>
    <x v="7"/>
    <x v="7"/>
    <x v="6"/>
    <n v="56819"/>
    <n v="56819"/>
  </r>
  <r>
    <x v="6792"/>
    <x v="5515"/>
    <x v="0"/>
    <x v="0"/>
    <x v="0"/>
    <x v="7"/>
    <x v="7"/>
    <x v="6"/>
    <n v="79081"/>
    <n v="79081"/>
  </r>
  <r>
    <x v="6793"/>
    <x v="5516"/>
    <x v="0"/>
    <x v="1"/>
    <x v="1"/>
    <x v="7"/>
    <x v="7"/>
    <x v="6"/>
    <n v="81726"/>
    <n v="81726"/>
  </r>
  <r>
    <x v="6794"/>
    <x v="5517"/>
    <x v="0"/>
    <x v="1"/>
    <x v="1"/>
    <x v="7"/>
    <x v="7"/>
    <x v="6"/>
    <n v="3947"/>
    <n v="3947"/>
  </r>
  <r>
    <x v="6795"/>
    <x v="5517"/>
    <x v="0"/>
    <x v="0"/>
    <x v="0"/>
    <x v="7"/>
    <x v="7"/>
    <x v="6"/>
    <n v="46160"/>
    <n v="46160"/>
  </r>
  <r>
    <x v="6796"/>
    <x v="5518"/>
    <x v="0"/>
    <x v="0"/>
    <x v="0"/>
    <x v="7"/>
    <x v="7"/>
    <x v="6"/>
    <n v="95960"/>
    <n v="95960"/>
  </r>
  <r>
    <x v="6797"/>
    <x v="5519"/>
    <x v="0"/>
    <x v="0"/>
    <x v="0"/>
    <x v="7"/>
    <x v="7"/>
    <x v="6"/>
    <n v="46109"/>
    <n v="46109"/>
  </r>
  <r>
    <x v="6798"/>
    <x v="5520"/>
    <x v="0"/>
    <x v="0"/>
    <x v="0"/>
    <x v="7"/>
    <x v="4"/>
    <x v="3"/>
    <n v="300000"/>
    <n v="300000"/>
  </r>
  <r>
    <x v="6799"/>
    <x v="5521"/>
    <x v="0"/>
    <x v="1"/>
    <x v="1"/>
    <x v="6"/>
    <x v="4"/>
    <x v="3"/>
    <n v="98589"/>
    <n v="98589"/>
  </r>
  <r>
    <x v="6800"/>
    <x v="5522"/>
    <x v="0"/>
    <x v="0"/>
    <x v="0"/>
    <x v="6"/>
    <x v="4"/>
    <x v="3"/>
    <n v="72477"/>
    <n v="72477"/>
  </r>
  <r>
    <x v="6801"/>
    <x v="4964"/>
    <x v="0"/>
    <x v="0"/>
    <x v="0"/>
    <x v="6"/>
    <x v="4"/>
    <x v="3"/>
    <n v="14815"/>
    <n v="14815"/>
  </r>
  <r>
    <x v="6802"/>
    <x v="4965"/>
    <x v="0"/>
    <x v="1"/>
    <x v="1"/>
    <x v="6"/>
    <x v="4"/>
    <x v="3"/>
    <n v="19732"/>
    <n v="19732"/>
  </r>
  <r>
    <x v="6803"/>
    <x v="5523"/>
    <x v="0"/>
    <x v="1"/>
    <x v="1"/>
    <x v="6"/>
    <x v="4"/>
    <x v="3"/>
    <n v="76350"/>
    <n v="76350"/>
  </r>
  <r>
    <x v="6804"/>
    <x v="5524"/>
    <x v="0"/>
    <x v="1"/>
    <x v="1"/>
    <x v="6"/>
    <x v="4"/>
    <x v="3"/>
    <n v="28912"/>
    <n v="28912"/>
  </r>
  <r>
    <x v="6805"/>
    <x v="5525"/>
    <x v="1"/>
    <x v="0"/>
    <x v="0"/>
    <x v="6"/>
    <x v="4"/>
    <x v="3"/>
    <n v="81226"/>
    <n v="81226"/>
  </r>
  <r>
    <x v="6806"/>
    <x v="4381"/>
    <x v="0"/>
    <x v="0"/>
    <x v="0"/>
    <x v="1"/>
    <x v="4"/>
    <x v="3"/>
    <n v="75131"/>
    <n v="75131"/>
  </r>
  <r>
    <x v="6807"/>
    <x v="5526"/>
    <x v="0"/>
    <x v="1"/>
    <x v="1"/>
    <x v="1"/>
    <x v="4"/>
    <x v="3"/>
    <n v="95417"/>
    <n v="95417"/>
  </r>
  <r>
    <x v="6808"/>
    <x v="5527"/>
    <x v="0"/>
    <x v="1"/>
    <x v="1"/>
    <x v="1"/>
    <x v="4"/>
    <x v="3"/>
    <n v="89453"/>
    <n v="89453"/>
  </r>
  <r>
    <x v="6809"/>
    <x v="5528"/>
    <x v="1"/>
    <x v="1"/>
    <x v="1"/>
    <x v="1"/>
    <x v="4"/>
    <x v="3"/>
    <n v="2682"/>
    <n v="2682"/>
  </r>
  <r>
    <x v="6810"/>
    <x v="5529"/>
    <x v="0"/>
    <x v="1"/>
    <x v="1"/>
    <x v="1"/>
    <x v="4"/>
    <x v="3"/>
    <n v="96163"/>
    <n v="96163"/>
  </r>
  <r>
    <x v="6811"/>
    <x v="5530"/>
    <x v="0"/>
    <x v="1"/>
    <x v="1"/>
    <x v="0"/>
    <x v="6"/>
    <x v="5"/>
    <n v="43038"/>
    <n v="43038"/>
  </r>
  <r>
    <x v="6812"/>
    <x v="5531"/>
    <x v="0"/>
    <x v="0"/>
    <x v="0"/>
    <x v="0"/>
    <x v="6"/>
    <x v="5"/>
    <n v="73636"/>
    <n v="73636"/>
  </r>
  <r>
    <x v="6813"/>
    <x v="5532"/>
    <x v="0"/>
    <x v="1"/>
    <x v="1"/>
    <x v="2"/>
    <x v="4"/>
    <x v="3"/>
    <n v="81434"/>
    <n v="81434"/>
  </r>
  <r>
    <x v="6814"/>
    <x v="5533"/>
    <x v="1"/>
    <x v="1"/>
    <x v="1"/>
    <x v="2"/>
    <x v="4"/>
    <x v="3"/>
    <n v="66701"/>
    <n v="66701"/>
  </r>
  <r>
    <x v="6815"/>
    <x v="5534"/>
    <x v="0"/>
    <x v="1"/>
    <x v="1"/>
    <x v="1"/>
    <x v="13"/>
    <x v="12"/>
    <n v="40678"/>
    <n v="40678"/>
  </r>
  <r>
    <x v="6816"/>
    <x v="5535"/>
    <x v="0"/>
    <x v="0"/>
    <x v="0"/>
    <x v="0"/>
    <x v="1"/>
    <x v="1"/>
    <n v="89905"/>
    <n v="89905"/>
  </r>
  <r>
    <x v="6817"/>
    <x v="5536"/>
    <x v="0"/>
    <x v="1"/>
    <x v="1"/>
    <x v="1"/>
    <x v="1"/>
    <x v="1"/>
    <n v="82172"/>
    <n v="82172"/>
  </r>
  <r>
    <x v="6818"/>
    <x v="5537"/>
    <x v="0"/>
    <x v="0"/>
    <x v="0"/>
    <x v="0"/>
    <x v="9"/>
    <x v="8"/>
    <n v="45675"/>
    <n v="45675"/>
  </r>
  <r>
    <x v="6819"/>
    <x v="5538"/>
    <x v="1"/>
    <x v="1"/>
    <x v="1"/>
    <x v="2"/>
    <x v="1"/>
    <x v="1"/>
    <n v="75856"/>
    <n v="75856"/>
  </r>
  <r>
    <x v="6820"/>
    <x v="5538"/>
    <x v="0"/>
    <x v="1"/>
    <x v="1"/>
    <x v="2"/>
    <x v="1"/>
    <x v="1"/>
    <n v="47378"/>
    <n v="47378"/>
  </r>
  <r>
    <x v="6821"/>
    <x v="5539"/>
    <x v="0"/>
    <x v="0"/>
    <x v="0"/>
    <x v="2"/>
    <x v="1"/>
    <x v="1"/>
    <n v="27917"/>
    <n v="27917"/>
  </r>
  <r>
    <x v="6822"/>
    <x v="5540"/>
    <x v="1"/>
    <x v="0"/>
    <x v="0"/>
    <x v="2"/>
    <x v="1"/>
    <x v="1"/>
    <n v="10994"/>
    <n v="10994"/>
  </r>
  <r>
    <x v="6823"/>
    <x v="5541"/>
    <x v="0"/>
    <x v="0"/>
    <x v="0"/>
    <x v="1"/>
    <x v="8"/>
    <x v="7"/>
    <n v="51586"/>
    <n v="51586"/>
  </r>
  <r>
    <x v="6824"/>
    <x v="5542"/>
    <x v="1"/>
    <x v="0"/>
    <x v="0"/>
    <x v="1"/>
    <x v="8"/>
    <x v="7"/>
    <n v="85671"/>
    <n v="85671"/>
  </r>
  <r>
    <x v="6825"/>
    <x v="5543"/>
    <x v="1"/>
    <x v="0"/>
    <x v="0"/>
    <x v="1"/>
    <x v="8"/>
    <x v="7"/>
    <n v="1519"/>
    <n v="1519"/>
  </r>
  <r>
    <x v="6826"/>
    <x v="5544"/>
    <x v="0"/>
    <x v="1"/>
    <x v="1"/>
    <x v="1"/>
    <x v="1"/>
    <x v="1"/>
    <n v="83412"/>
    <n v="83412"/>
  </r>
  <r>
    <x v="6827"/>
    <x v="5545"/>
    <x v="0"/>
    <x v="0"/>
    <x v="0"/>
    <x v="0"/>
    <x v="1"/>
    <x v="1"/>
    <n v="12210"/>
    <n v="12210"/>
  </r>
  <r>
    <x v="6828"/>
    <x v="5546"/>
    <x v="0"/>
    <x v="3"/>
    <x v="2"/>
    <x v="1"/>
    <x v="9"/>
    <x v="8"/>
    <n v="21224"/>
    <n v="21224"/>
  </r>
  <r>
    <x v="6829"/>
    <x v="5547"/>
    <x v="0"/>
    <x v="1"/>
    <x v="1"/>
    <x v="1"/>
    <x v="4"/>
    <x v="3"/>
    <n v="93668"/>
    <n v="93668"/>
  </r>
  <r>
    <x v="6830"/>
    <x v="5548"/>
    <x v="0"/>
    <x v="0"/>
    <x v="0"/>
    <x v="1"/>
    <x v="4"/>
    <x v="3"/>
    <n v="41080"/>
    <n v="41080"/>
  </r>
  <r>
    <x v="6831"/>
    <x v="5549"/>
    <x v="1"/>
    <x v="0"/>
    <x v="0"/>
    <x v="4"/>
    <x v="1"/>
    <x v="1"/>
    <n v="64109"/>
    <n v="64109"/>
  </r>
  <r>
    <x v="6832"/>
    <x v="5550"/>
    <x v="0"/>
    <x v="0"/>
    <x v="0"/>
    <x v="6"/>
    <x v="4"/>
    <x v="3"/>
    <n v="97633"/>
    <n v="97633"/>
  </r>
  <r>
    <x v="6833"/>
    <x v="5550"/>
    <x v="0"/>
    <x v="3"/>
    <x v="2"/>
    <x v="6"/>
    <x v="4"/>
    <x v="3"/>
    <n v="79412"/>
    <n v="79412"/>
  </r>
  <r>
    <x v="6834"/>
    <x v="5551"/>
    <x v="0"/>
    <x v="0"/>
    <x v="0"/>
    <x v="6"/>
    <x v="4"/>
    <x v="3"/>
    <n v="13296"/>
    <n v="13296"/>
  </r>
  <r>
    <x v="6835"/>
    <x v="5552"/>
    <x v="0"/>
    <x v="0"/>
    <x v="0"/>
    <x v="6"/>
    <x v="4"/>
    <x v="3"/>
    <n v="87008"/>
    <n v="87008"/>
  </r>
  <r>
    <x v="6836"/>
    <x v="5553"/>
    <x v="0"/>
    <x v="0"/>
    <x v="0"/>
    <x v="7"/>
    <x v="13"/>
    <x v="12"/>
    <n v="62736"/>
    <n v="62736"/>
  </r>
  <r>
    <x v="6837"/>
    <x v="5554"/>
    <x v="0"/>
    <x v="0"/>
    <x v="0"/>
    <x v="3"/>
    <x v="13"/>
    <x v="12"/>
    <n v="34528"/>
    <n v="34528"/>
  </r>
  <r>
    <x v="6838"/>
    <x v="5555"/>
    <x v="1"/>
    <x v="0"/>
    <x v="0"/>
    <x v="3"/>
    <x v="13"/>
    <x v="12"/>
    <n v="40026"/>
    <n v="40026"/>
  </r>
  <r>
    <x v="6839"/>
    <x v="5556"/>
    <x v="0"/>
    <x v="0"/>
    <x v="0"/>
    <x v="3"/>
    <x v="13"/>
    <x v="12"/>
    <n v="10604"/>
    <n v="10604"/>
  </r>
  <r>
    <x v="6840"/>
    <x v="5557"/>
    <x v="0"/>
    <x v="0"/>
    <x v="0"/>
    <x v="0"/>
    <x v="13"/>
    <x v="12"/>
    <n v="69692"/>
    <n v="69692"/>
  </r>
  <r>
    <x v="6841"/>
    <x v="5558"/>
    <x v="0"/>
    <x v="0"/>
    <x v="0"/>
    <x v="2"/>
    <x v="7"/>
    <x v="6"/>
    <n v="84727"/>
    <n v="84727"/>
  </r>
  <r>
    <x v="6842"/>
    <x v="5559"/>
    <x v="0"/>
    <x v="0"/>
    <x v="0"/>
    <x v="2"/>
    <x v="7"/>
    <x v="6"/>
    <n v="50685"/>
    <n v="50685"/>
  </r>
  <r>
    <x v="6843"/>
    <x v="5560"/>
    <x v="0"/>
    <x v="0"/>
    <x v="0"/>
    <x v="2"/>
    <x v="7"/>
    <x v="6"/>
    <n v="23737"/>
    <n v="23737"/>
  </r>
  <r>
    <x v="6844"/>
    <x v="5561"/>
    <x v="1"/>
    <x v="1"/>
    <x v="1"/>
    <x v="2"/>
    <x v="7"/>
    <x v="6"/>
    <n v="24678"/>
    <n v="24678"/>
  </r>
  <r>
    <x v="6845"/>
    <x v="5561"/>
    <x v="1"/>
    <x v="0"/>
    <x v="0"/>
    <x v="2"/>
    <x v="7"/>
    <x v="6"/>
    <n v="10052"/>
    <n v="10052"/>
  </r>
  <r>
    <x v="6846"/>
    <x v="5562"/>
    <x v="0"/>
    <x v="0"/>
    <x v="0"/>
    <x v="0"/>
    <x v="1"/>
    <x v="1"/>
    <n v="5551"/>
    <n v="5551"/>
  </r>
  <r>
    <x v="6847"/>
    <x v="5562"/>
    <x v="0"/>
    <x v="0"/>
    <x v="0"/>
    <x v="0"/>
    <x v="1"/>
    <x v="1"/>
    <n v="27131"/>
    <n v="27131"/>
  </r>
  <r>
    <x v="6848"/>
    <x v="5562"/>
    <x v="0"/>
    <x v="3"/>
    <x v="2"/>
    <x v="0"/>
    <x v="1"/>
    <x v="1"/>
    <n v="57137"/>
    <n v="57137"/>
  </r>
  <r>
    <x v="6849"/>
    <x v="5563"/>
    <x v="0"/>
    <x v="3"/>
    <x v="2"/>
    <x v="0"/>
    <x v="1"/>
    <x v="1"/>
    <n v="42488"/>
    <n v="42488"/>
  </r>
  <r>
    <x v="6850"/>
    <x v="5564"/>
    <x v="0"/>
    <x v="1"/>
    <x v="1"/>
    <x v="0"/>
    <x v="1"/>
    <x v="1"/>
    <n v="2904"/>
    <n v="2904"/>
  </r>
  <r>
    <x v="6851"/>
    <x v="5564"/>
    <x v="1"/>
    <x v="3"/>
    <x v="2"/>
    <x v="0"/>
    <x v="1"/>
    <x v="1"/>
    <n v="87979"/>
    <n v="87979"/>
  </r>
  <r>
    <x v="6852"/>
    <x v="5565"/>
    <x v="0"/>
    <x v="0"/>
    <x v="0"/>
    <x v="1"/>
    <x v="1"/>
    <x v="1"/>
    <n v="6626"/>
    <n v="6626"/>
  </r>
  <r>
    <x v="6853"/>
    <x v="5565"/>
    <x v="1"/>
    <x v="0"/>
    <x v="0"/>
    <x v="1"/>
    <x v="1"/>
    <x v="1"/>
    <n v="49006"/>
    <n v="49006"/>
  </r>
  <r>
    <x v="6854"/>
    <x v="851"/>
    <x v="1"/>
    <x v="1"/>
    <x v="1"/>
    <x v="1"/>
    <x v="1"/>
    <x v="1"/>
    <n v="70775"/>
    <n v="70775"/>
  </r>
  <r>
    <x v="6855"/>
    <x v="851"/>
    <x v="0"/>
    <x v="3"/>
    <x v="2"/>
    <x v="1"/>
    <x v="1"/>
    <x v="1"/>
    <n v="70642"/>
    <n v="70642"/>
  </r>
  <r>
    <x v="6856"/>
    <x v="5566"/>
    <x v="0"/>
    <x v="0"/>
    <x v="0"/>
    <x v="0"/>
    <x v="13"/>
    <x v="12"/>
    <n v="94638"/>
    <n v="94638"/>
  </r>
  <r>
    <x v="6857"/>
    <x v="5567"/>
    <x v="0"/>
    <x v="1"/>
    <x v="1"/>
    <x v="0"/>
    <x v="13"/>
    <x v="12"/>
    <n v="90063"/>
    <n v="90063"/>
  </r>
  <r>
    <x v="6858"/>
    <x v="5568"/>
    <x v="0"/>
    <x v="1"/>
    <x v="1"/>
    <x v="0"/>
    <x v="13"/>
    <x v="12"/>
    <n v="47772"/>
    <n v="47772"/>
  </r>
  <r>
    <x v="6859"/>
    <x v="5569"/>
    <x v="0"/>
    <x v="0"/>
    <x v="0"/>
    <x v="0"/>
    <x v="13"/>
    <x v="12"/>
    <n v="9329"/>
    <n v="9329"/>
  </r>
  <r>
    <x v="1886"/>
    <x v="5570"/>
    <x v="0"/>
    <x v="0"/>
    <x v="0"/>
    <x v="0"/>
    <x v="13"/>
    <x v="12"/>
    <n v="69855"/>
    <n v="69855"/>
  </r>
  <r>
    <x v="6860"/>
    <x v="5571"/>
    <x v="0"/>
    <x v="0"/>
    <x v="0"/>
    <x v="0"/>
    <x v="13"/>
    <x v="12"/>
    <n v="27125"/>
    <n v="27125"/>
  </r>
  <r>
    <x v="6861"/>
    <x v="5572"/>
    <x v="0"/>
    <x v="1"/>
    <x v="1"/>
    <x v="0"/>
    <x v="13"/>
    <x v="12"/>
    <n v="83859"/>
    <n v="83859"/>
  </r>
  <r>
    <x v="6862"/>
    <x v="5573"/>
    <x v="0"/>
    <x v="0"/>
    <x v="0"/>
    <x v="1"/>
    <x v="13"/>
    <x v="12"/>
    <n v="32089"/>
    <n v="32089"/>
  </r>
  <r>
    <x v="6863"/>
    <x v="5574"/>
    <x v="1"/>
    <x v="0"/>
    <x v="0"/>
    <x v="1"/>
    <x v="13"/>
    <x v="12"/>
    <n v="13301"/>
    <n v="13301"/>
  </r>
  <r>
    <x v="6864"/>
    <x v="5574"/>
    <x v="0"/>
    <x v="1"/>
    <x v="1"/>
    <x v="1"/>
    <x v="13"/>
    <x v="12"/>
    <n v="59093"/>
    <n v="59093"/>
  </r>
  <r>
    <x v="6865"/>
    <x v="5575"/>
    <x v="0"/>
    <x v="0"/>
    <x v="0"/>
    <x v="1"/>
    <x v="13"/>
    <x v="12"/>
    <n v="43554"/>
    <n v="43554"/>
  </r>
  <r>
    <x v="6866"/>
    <x v="5575"/>
    <x v="0"/>
    <x v="0"/>
    <x v="0"/>
    <x v="1"/>
    <x v="13"/>
    <x v="12"/>
    <n v="32506"/>
    <n v="32506"/>
  </r>
  <r>
    <x v="6867"/>
    <x v="5576"/>
    <x v="0"/>
    <x v="0"/>
    <x v="0"/>
    <x v="0"/>
    <x v="13"/>
    <x v="12"/>
    <n v="47823"/>
    <n v="47823"/>
  </r>
  <r>
    <x v="6868"/>
    <x v="5577"/>
    <x v="0"/>
    <x v="0"/>
    <x v="0"/>
    <x v="1"/>
    <x v="13"/>
    <x v="12"/>
    <n v="1736"/>
    <n v="1736"/>
  </r>
  <r>
    <x v="6869"/>
    <x v="5578"/>
    <x v="0"/>
    <x v="0"/>
    <x v="0"/>
    <x v="1"/>
    <x v="13"/>
    <x v="12"/>
    <n v="34876"/>
    <n v="34876"/>
  </r>
  <r>
    <x v="6870"/>
    <x v="5579"/>
    <x v="0"/>
    <x v="0"/>
    <x v="0"/>
    <x v="1"/>
    <x v="13"/>
    <x v="12"/>
    <n v="72420"/>
    <n v="72420"/>
  </r>
  <r>
    <x v="6871"/>
    <x v="5580"/>
    <x v="0"/>
    <x v="0"/>
    <x v="0"/>
    <x v="1"/>
    <x v="13"/>
    <x v="12"/>
    <n v="20095"/>
    <n v="20095"/>
  </r>
  <r>
    <x v="6872"/>
    <x v="4176"/>
    <x v="0"/>
    <x v="0"/>
    <x v="0"/>
    <x v="1"/>
    <x v="13"/>
    <x v="12"/>
    <n v="20447"/>
    <n v="20447"/>
  </r>
  <r>
    <x v="6873"/>
    <x v="5581"/>
    <x v="0"/>
    <x v="1"/>
    <x v="1"/>
    <x v="1"/>
    <x v="13"/>
    <x v="12"/>
    <n v="73979"/>
    <n v="73979"/>
  </r>
  <r>
    <x v="6874"/>
    <x v="5582"/>
    <x v="0"/>
    <x v="0"/>
    <x v="0"/>
    <x v="1"/>
    <x v="13"/>
    <x v="12"/>
    <n v="14676"/>
    <n v="14676"/>
  </r>
  <r>
    <x v="6875"/>
    <x v="1718"/>
    <x v="0"/>
    <x v="1"/>
    <x v="1"/>
    <x v="1"/>
    <x v="13"/>
    <x v="12"/>
    <n v="5491"/>
    <n v="5491"/>
  </r>
  <r>
    <x v="6876"/>
    <x v="1958"/>
    <x v="0"/>
    <x v="0"/>
    <x v="0"/>
    <x v="1"/>
    <x v="13"/>
    <x v="12"/>
    <n v="56078"/>
    <n v="56078"/>
  </r>
  <r>
    <x v="6877"/>
    <x v="5312"/>
    <x v="0"/>
    <x v="1"/>
    <x v="1"/>
    <x v="4"/>
    <x v="1"/>
    <x v="1"/>
    <n v="13231"/>
    <n v="13231"/>
  </r>
  <r>
    <x v="5223"/>
    <x v="5583"/>
    <x v="0"/>
    <x v="1"/>
    <x v="1"/>
    <x v="0"/>
    <x v="4"/>
    <x v="3"/>
    <n v="39321"/>
    <n v="39321"/>
  </r>
  <r>
    <x v="6878"/>
    <x v="5512"/>
    <x v="0"/>
    <x v="0"/>
    <x v="0"/>
    <x v="0"/>
    <x v="8"/>
    <x v="7"/>
    <n v="25287"/>
    <n v="25287"/>
  </r>
  <r>
    <x v="6879"/>
    <x v="5584"/>
    <x v="1"/>
    <x v="1"/>
    <x v="1"/>
    <x v="2"/>
    <x v="1"/>
    <x v="1"/>
    <n v="99736"/>
    <n v="99736"/>
  </r>
  <r>
    <x v="6880"/>
    <x v="3868"/>
    <x v="0"/>
    <x v="0"/>
    <x v="0"/>
    <x v="2"/>
    <x v="1"/>
    <x v="1"/>
    <n v="94270"/>
    <n v="94270"/>
  </r>
  <r>
    <x v="6881"/>
    <x v="5585"/>
    <x v="0"/>
    <x v="1"/>
    <x v="1"/>
    <x v="2"/>
    <x v="1"/>
    <x v="1"/>
    <n v="16006"/>
    <n v="16006"/>
  </r>
  <r>
    <x v="6882"/>
    <x v="5586"/>
    <x v="0"/>
    <x v="0"/>
    <x v="0"/>
    <x v="2"/>
    <x v="1"/>
    <x v="1"/>
    <n v="43885"/>
    <n v="43885"/>
  </r>
  <r>
    <x v="6883"/>
    <x v="1668"/>
    <x v="0"/>
    <x v="0"/>
    <x v="0"/>
    <x v="2"/>
    <x v="1"/>
    <x v="1"/>
    <n v="80425"/>
    <n v="80425"/>
  </r>
  <r>
    <x v="6884"/>
    <x v="5587"/>
    <x v="0"/>
    <x v="0"/>
    <x v="0"/>
    <x v="2"/>
    <x v="1"/>
    <x v="1"/>
    <n v="89573"/>
    <n v="89573"/>
  </r>
  <r>
    <x v="6885"/>
    <x v="5588"/>
    <x v="0"/>
    <x v="0"/>
    <x v="0"/>
    <x v="0"/>
    <x v="13"/>
    <x v="12"/>
    <n v="49818"/>
    <n v="49818"/>
  </r>
  <r>
    <x v="6886"/>
    <x v="5589"/>
    <x v="0"/>
    <x v="0"/>
    <x v="0"/>
    <x v="0"/>
    <x v="13"/>
    <x v="12"/>
    <n v="61815"/>
    <n v="61815"/>
  </r>
  <r>
    <x v="6887"/>
    <x v="5590"/>
    <x v="0"/>
    <x v="1"/>
    <x v="1"/>
    <x v="0"/>
    <x v="13"/>
    <x v="12"/>
    <n v="67638"/>
    <n v="67638"/>
  </r>
  <r>
    <x v="6888"/>
    <x v="5591"/>
    <x v="0"/>
    <x v="1"/>
    <x v="1"/>
    <x v="0"/>
    <x v="13"/>
    <x v="12"/>
    <n v="49576"/>
    <n v="49576"/>
  </r>
  <r>
    <x v="6889"/>
    <x v="1988"/>
    <x v="0"/>
    <x v="0"/>
    <x v="0"/>
    <x v="0"/>
    <x v="13"/>
    <x v="12"/>
    <n v="59576"/>
    <n v="59576"/>
  </r>
  <r>
    <x v="6890"/>
    <x v="5592"/>
    <x v="0"/>
    <x v="0"/>
    <x v="0"/>
    <x v="0"/>
    <x v="13"/>
    <x v="12"/>
    <n v="28523"/>
    <n v="28523"/>
  </r>
  <r>
    <x v="6891"/>
    <x v="5593"/>
    <x v="0"/>
    <x v="0"/>
    <x v="0"/>
    <x v="0"/>
    <x v="13"/>
    <x v="12"/>
    <n v="87399"/>
    <n v="87399"/>
  </r>
  <r>
    <x v="6892"/>
    <x v="5594"/>
    <x v="1"/>
    <x v="0"/>
    <x v="0"/>
    <x v="0"/>
    <x v="13"/>
    <x v="12"/>
    <n v="21441"/>
    <n v="21441"/>
  </r>
  <r>
    <x v="6893"/>
    <x v="5595"/>
    <x v="0"/>
    <x v="1"/>
    <x v="1"/>
    <x v="0"/>
    <x v="0"/>
    <x v="0"/>
    <n v="90296"/>
    <n v="90296"/>
  </r>
  <r>
    <x v="6894"/>
    <x v="5596"/>
    <x v="0"/>
    <x v="1"/>
    <x v="1"/>
    <x v="0"/>
    <x v="0"/>
    <x v="0"/>
    <n v="79650"/>
    <n v="79650"/>
  </r>
  <r>
    <x v="6895"/>
    <x v="1168"/>
    <x v="0"/>
    <x v="0"/>
    <x v="0"/>
    <x v="0"/>
    <x v="0"/>
    <x v="0"/>
    <n v="91974"/>
    <n v="91974"/>
  </r>
  <r>
    <x v="6896"/>
    <x v="5597"/>
    <x v="0"/>
    <x v="0"/>
    <x v="0"/>
    <x v="0"/>
    <x v="0"/>
    <x v="0"/>
    <n v="47650"/>
    <n v="47650"/>
  </r>
  <r>
    <x v="6897"/>
    <x v="5598"/>
    <x v="0"/>
    <x v="0"/>
    <x v="0"/>
    <x v="7"/>
    <x v="13"/>
    <x v="12"/>
    <n v="76723"/>
    <n v="76723"/>
  </r>
  <r>
    <x v="6898"/>
    <x v="5599"/>
    <x v="0"/>
    <x v="0"/>
    <x v="0"/>
    <x v="1"/>
    <x v="4"/>
    <x v="3"/>
    <n v="93419"/>
    <n v="93419"/>
  </r>
  <r>
    <x v="6899"/>
    <x v="5600"/>
    <x v="1"/>
    <x v="1"/>
    <x v="1"/>
    <x v="1"/>
    <x v="8"/>
    <x v="7"/>
    <n v="9033"/>
    <n v="9033"/>
  </r>
  <r>
    <x v="6900"/>
    <x v="5601"/>
    <x v="0"/>
    <x v="0"/>
    <x v="0"/>
    <x v="1"/>
    <x v="8"/>
    <x v="7"/>
    <n v="39744"/>
    <n v="39744"/>
  </r>
  <r>
    <x v="6901"/>
    <x v="5602"/>
    <x v="0"/>
    <x v="0"/>
    <x v="0"/>
    <x v="1"/>
    <x v="8"/>
    <x v="7"/>
    <n v="69959"/>
    <n v="69959"/>
  </r>
  <r>
    <x v="6902"/>
    <x v="5603"/>
    <x v="0"/>
    <x v="0"/>
    <x v="0"/>
    <x v="1"/>
    <x v="8"/>
    <x v="7"/>
    <n v="35514"/>
    <n v="35514"/>
  </r>
  <r>
    <x v="6903"/>
    <x v="5604"/>
    <x v="0"/>
    <x v="1"/>
    <x v="1"/>
    <x v="1"/>
    <x v="8"/>
    <x v="7"/>
    <n v="2434"/>
    <n v="2434"/>
  </r>
  <r>
    <x v="6904"/>
    <x v="5605"/>
    <x v="0"/>
    <x v="0"/>
    <x v="0"/>
    <x v="0"/>
    <x v="6"/>
    <x v="5"/>
    <n v="11825"/>
    <n v="11825"/>
  </r>
  <r>
    <x v="6905"/>
    <x v="5606"/>
    <x v="0"/>
    <x v="1"/>
    <x v="1"/>
    <x v="0"/>
    <x v="6"/>
    <x v="5"/>
    <n v="77087"/>
    <n v="77087"/>
  </r>
  <r>
    <x v="6906"/>
    <x v="5607"/>
    <x v="0"/>
    <x v="1"/>
    <x v="1"/>
    <x v="0"/>
    <x v="6"/>
    <x v="5"/>
    <n v="4412"/>
    <n v="4412"/>
  </r>
  <r>
    <x v="6907"/>
    <x v="5608"/>
    <x v="0"/>
    <x v="0"/>
    <x v="0"/>
    <x v="0"/>
    <x v="6"/>
    <x v="5"/>
    <n v="23670"/>
    <n v="23670"/>
  </r>
  <r>
    <x v="6908"/>
    <x v="5609"/>
    <x v="0"/>
    <x v="0"/>
    <x v="0"/>
    <x v="0"/>
    <x v="6"/>
    <x v="5"/>
    <n v="7089"/>
    <n v="7089"/>
  </r>
  <r>
    <x v="6909"/>
    <x v="2502"/>
    <x v="0"/>
    <x v="1"/>
    <x v="1"/>
    <x v="1"/>
    <x v="6"/>
    <x v="5"/>
    <n v="16008"/>
    <n v="16008"/>
  </r>
  <r>
    <x v="6910"/>
    <x v="5610"/>
    <x v="0"/>
    <x v="0"/>
    <x v="0"/>
    <x v="1"/>
    <x v="6"/>
    <x v="5"/>
    <n v="54695"/>
    <n v="54695"/>
  </r>
  <r>
    <x v="6911"/>
    <x v="774"/>
    <x v="0"/>
    <x v="1"/>
    <x v="1"/>
    <x v="2"/>
    <x v="13"/>
    <x v="12"/>
    <n v="48720"/>
    <n v="48720"/>
  </r>
  <r>
    <x v="6912"/>
    <x v="5611"/>
    <x v="0"/>
    <x v="1"/>
    <x v="1"/>
    <x v="0"/>
    <x v="0"/>
    <x v="0"/>
    <n v="71926"/>
    <n v="71926"/>
  </r>
  <r>
    <x v="6913"/>
    <x v="5612"/>
    <x v="1"/>
    <x v="3"/>
    <x v="2"/>
    <x v="1"/>
    <x v="1"/>
    <x v="1"/>
    <n v="54639"/>
    <n v="54639"/>
  </r>
  <r>
    <x v="6914"/>
    <x v="5613"/>
    <x v="0"/>
    <x v="3"/>
    <x v="2"/>
    <x v="1"/>
    <x v="1"/>
    <x v="1"/>
    <n v="59395"/>
    <n v="59395"/>
  </r>
  <r>
    <x v="6915"/>
    <x v="5614"/>
    <x v="0"/>
    <x v="0"/>
    <x v="0"/>
    <x v="1"/>
    <x v="1"/>
    <x v="1"/>
    <n v="27988"/>
    <n v="27988"/>
  </r>
  <r>
    <x v="6916"/>
    <x v="5615"/>
    <x v="0"/>
    <x v="0"/>
    <x v="0"/>
    <x v="0"/>
    <x v="1"/>
    <x v="1"/>
    <n v="57938"/>
    <n v="57938"/>
  </r>
  <r>
    <x v="6917"/>
    <x v="5616"/>
    <x v="0"/>
    <x v="1"/>
    <x v="1"/>
    <x v="1"/>
    <x v="13"/>
    <x v="12"/>
    <n v="58089"/>
    <n v="58089"/>
  </r>
  <r>
    <x v="6918"/>
    <x v="5617"/>
    <x v="0"/>
    <x v="1"/>
    <x v="1"/>
    <x v="1"/>
    <x v="13"/>
    <x v="12"/>
    <n v="14294"/>
    <n v="14294"/>
  </r>
  <r>
    <x v="6919"/>
    <x v="5618"/>
    <x v="0"/>
    <x v="0"/>
    <x v="0"/>
    <x v="1"/>
    <x v="7"/>
    <x v="6"/>
    <n v="59275"/>
    <n v="59275"/>
  </r>
  <r>
    <x v="6920"/>
    <x v="5619"/>
    <x v="0"/>
    <x v="1"/>
    <x v="1"/>
    <x v="1"/>
    <x v="7"/>
    <x v="6"/>
    <n v="40109"/>
    <n v="40109"/>
  </r>
  <r>
    <x v="6921"/>
    <x v="5418"/>
    <x v="1"/>
    <x v="1"/>
    <x v="1"/>
    <x v="1"/>
    <x v="13"/>
    <x v="12"/>
    <n v="35523"/>
    <n v="35523"/>
  </r>
  <r>
    <x v="6922"/>
    <x v="1947"/>
    <x v="0"/>
    <x v="1"/>
    <x v="1"/>
    <x v="1"/>
    <x v="7"/>
    <x v="6"/>
    <n v="22004"/>
    <n v="22004"/>
  </r>
  <r>
    <x v="6923"/>
    <x v="5620"/>
    <x v="0"/>
    <x v="1"/>
    <x v="1"/>
    <x v="1"/>
    <x v="7"/>
    <x v="6"/>
    <n v="27579"/>
    <n v="27579"/>
  </r>
  <r>
    <x v="6924"/>
    <x v="5621"/>
    <x v="0"/>
    <x v="1"/>
    <x v="1"/>
    <x v="1"/>
    <x v="7"/>
    <x v="6"/>
    <n v="83187"/>
    <n v="83187"/>
  </r>
  <r>
    <x v="6925"/>
    <x v="5620"/>
    <x v="0"/>
    <x v="1"/>
    <x v="1"/>
    <x v="1"/>
    <x v="7"/>
    <x v="6"/>
    <n v="26899"/>
    <n v="26899"/>
  </r>
  <r>
    <x v="6926"/>
    <x v="5622"/>
    <x v="0"/>
    <x v="0"/>
    <x v="0"/>
    <x v="2"/>
    <x v="7"/>
    <x v="6"/>
    <n v="44168"/>
    <n v="44168"/>
  </r>
  <r>
    <x v="6927"/>
    <x v="5623"/>
    <x v="0"/>
    <x v="1"/>
    <x v="1"/>
    <x v="4"/>
    <x v="1"/>
    <x v="1"/>
    <n v="73548"/>
    <n v="73548"/>
  </r>
  <r>
    <x v="6928"/>
    <x v="5624"/>
    <x v="1"/>
    <x v="0"/>
    <x v="0"/>
    <x v="4"/>
    <x v="1"/>
    <x v="1"/>
    <n v="74673"/>
    <n v="74673"/>
  </r>
  <r>
    <x v="6929"/>
    <x v="5625"/>
    <x v="0"/>
    <x v="0"/>
    <x v="0"/>
    <x v="1"/>
    <x v="1"/>
    <x v="1"/>
    <n v="94326"/>
    <n v="94326"/>
  </r>
  <r>
    <x v="6930"/>
    <x v="5626"/>
    <x v="0"/>
    <x v="1"/>
    <x v="1"/>
    <x v="1"/>
    <x v="1"/>
    <x v="1"/>
    <n v="4718"/>
    <n v="4718"/>
  </r>
  <r>
    <x v="6931"/>
    <x v="5626"/>
    <x v="0"/>
    <x v="1"/>
    <x v="1"/>
    <x v="1"/>
    <x v="1"/>
    <x v="1"/>
    <n v="65660"/>
    <n v="65660"/>
  </r>
  <r>
    <x v="6932"/>
    <x v="5627"/>
    <x v="0"/>
    <x v="1"/>
    <x v="1"/>
    <x v="1"/>
    <x v="1"/>
    <x v="1"/>
    <n v="1459"/>
    <n v="1459"/>
  </r>
  <r>
    <x v="6933"/>
    <x v="5628"/>
    <x v="0"/>
    <x v="0"/>
    <x v="0"/>
    <x v="5"/>
    <x v="4"/>
    <x v="3"/>
    <n v="31132"/>
    <n v="31132"/>
  </r>
  <r>
    <x v="6934"/>
    <x v="5629"/>
    <x v="0"/>
    <x v="0"/>
    <x v="0"/>
    <x v="5"/>
    <x v="4"/>
    <x v="3"/>
    <n v="68868"/>
    <n v="68868"/>
  </r>
  <r>
    <x v="6935"/>
    <x v="5630"/>
    <x v="0"/>
    <x v="1"/>
    <x v="1"/>
    <x v="5"/>
    <x v="4"/>
    <x v="3"/>
    <n v="96176"/>
    <n v="96176"/>
  </r>
  <r>
    <x v="6936"/>
    <x v="5631"/>
    <x v="0"/>
    <x v="1"/>
    <x v="1"/>
    <x v="5"/>
    <x v="4"/>
    <x v="3"/>
    <n v="75367"/>
    <n v="75367"/>
  </r>
  <r>
    <x v="6937"/>
    <x v="5632"/>
    <x v="0"/>
    <x v="0"/>
    <x v="0"/>
    <x v="5"/>
    <x v="4"/>
    <x v="3"/>
    <n v="25716"/>
    <n v="25716"/>
  </r>
  <r>
    <x v="6938"/>
    <x v="5633"/>
    <x v="0"/>
    <x v="1"/>
    <x v="1"/>
    <x v="5"/>
    <x v="4"/>
    <x v="3"/>
    <n v="1898"/>
    <n v="1898"/>
  </r>
  <r>
    <x v="6939"/>
    <x v="5634"/>
    <x v="0"/>
    <x v="1"/>
    <x v="1"/>
    <x v="0"/>
    <x v="13"/>
    <x v="12"/>
    <n v="91730"/>
    <n v="91730"/>
  </r>
  <r>
    <x v="6940"/>
    <x v="5634"/>
    <x v="0"/>
    <x v="1"/>
    <x v="1"/>
    <x v="0"/>
    <x v="13"/>
    <x v="12"/>
    <n v="13094"/>
    <n v="13094"/>
  </r>
  <r>
    <x v="6941"/>
    <x v="5635"/>
    <x v="0"/>
    <x v="0"/>
    <x v="0"/>
    <x v="6"/>
    <x v="4"/>
    <x v="3"/>
    <n v="65350"/>
    <n v="65350"/>
  </r>
  <r>
    <x v="6942"/>
    <x v="5636"/>
    <x v="0"/>
    <x v="0"/>
    <x v="0"/>
    <x v="6"/>
    <x v="4"/>
    <x v="3"/>
    <n v="59930"/>
    <n v="59930"/>
  </r>
  <r>
    <x v="6943"/>
    <x v="5637"/>
    <x v="0"/>
    <x v="1"/>
    <x v="1"/>
    <x v="6"/>
    <x v="4"/>
    <x v="3"/>
    <n v="40786"/>
    <n v="40786"/>
  </r>
  <r>
    <x v="6944"/>
    <x v="5638"/>
    <x v="0"/>
    <x v="1"/>
    <x v="1"/>
    <x v="4"/>
    <x v="13"/>
    <x v="12"/>
    <n v="71965"/>
    <n v="71965"/>
  </r>
  <r>
    <x v="6945"/>
    <x v="5639"/>
    <x v="0"/>
    <x v="0"/>
    <x v="0"/>
    <x v="2"/>
    <x v="9"/>
    <x v="8"/>
    <n v="64880"/>
    <n v="64880"/>
  </r>
  <r>
    <x v="6946"/>
    <x v="3894"/>
    <x v="0"/>
    <x v="0"/>
    <x v="0"/>
    <x v="2"/>
    <x v="9"/>
    <x v="8"/>
    <n v="9218"/>
    <n v="9218"/>
  </r>
  <r>
    <x v="6947"/>
    <x v="5640"/>
    <x v="0"/>
    <x v="1"/>
    <x v="1"/>
    <x v="2"/>
    <x v="7"/>
    <x v="6"/>
    <n v="17756"/>
    <n v="17756"/>
  </r>
  <r>
    <x v="6948"/>
    <x v="5641"/>
    <x v="0"/>
    <x v="0"/>
    <x v="0"/>
    <x v="2"/>
    <x v="7"/>
    <x v="6"/>
    <n v="90750"/>
    <n v="90750"/>
  </r>
  <r>
    <x v="6949"/>
    <x v="5642"/>
    <x v="0"/>
    <x v="0"/>
    <x v="0"/>
    <x v="2"/>
    <x v="7"/>
    <x v="6"/>
    <n v="1487"/>
    <n v="1487"/>
  </r>
  <r>
    <x v="6950"/>
    <x v="5643"/>
    <x v="0"/>
    <x v="1"/>
    <x v="1"/>
    <x v="2"/>
    <x v="7"/>
    <x v="6"/>
    <n v="22705"/>
    <n v="22705"/>
  </r>
  <r>
    <x v="6951"/>
    <x v="5643"/>
    <x v="0"/>
    <x v="1"/>
    <x v="1"/>
    <x v="2"/>
    <x v="7"/>
    <x v="6"/>
    <n v="31580"/>
    <n v="31580"/>
  </r>
  <r>
    <x v="6952"/>
    <x v="5644"/>
    <x v="0"/>
    <x v="1"/>
    <x v="1"/>
    <x v="2"/>
    <x v="7"/>
    <x v="6"/>
    <n v="20625"/>
    <n v="20625"/>
  </r>
  <r>
    <x v="6953"/>
    <x v="5645"/>
    <x v="0"/>
    <x v="1"/>
    <x v="1"/>
    <x v="2"/>
    <x v="7"/>
    <x v="6"/>
    <n v="70280"/>
    <n v="70280"/>
  </r>
  <r>
    <x v="6954"/>
    <x v="5646"/>
    <x v="0"/>
    <x v="0"/>
    <x v="0"/>
    <x v="2"/>
    <x v="7"/>
    <x v="6"/>
    <n v="59304"/>
    <n v="59304"/>
  </r>
  <r>
    <x v="6955"/>
    <x v="5647"/>
    <x v="0"/>
    <x v="1"/>
    <x v="1"/>
    <x v="2"/>
    <x v="7"/>
    <x v="6"/>
    <n v="21456"/>
    <n v="21456"/>
  </r>
  <r>
    <x v="6956"/>
    <x v="5648"/>
    <x v="0"/>
    <x v="0"/>
    <x v="0"/>
    <x v="2"/>
    <x v="7"/>
    <x v="6"/>
    <n v="17249"/>
    <n v="17249"/>
  </r>
  <r>
    <x v="6957"/>
    <x v="5648"/>
    <x v="0"/>
    <x v="0"/>
    <x v="0"/>
    <x v="2"/>
    <x v="7"/>
    <x v="6"/>
    <n v="79134"/>
    <n v="79134"/>
  </r>
  <r>
    <x v="6958"/>
    <x v="5649"/>
    <x v="0"/>
    <x v="0"/>
    <x v="0"/>
    <x v="1"/>
    <x v="4"/>
    <x v="3"/>
    <n v="7285"/>
    <n v="7285"/>
  </r>
  <r>
    <x v="6959"/>
    <x v="5650"/>
    <x v="0"/>
    <x v="0"/>
    <x v="0"/>
    <x v="1"/>
    <x v="4"/>
    <x v="3"/>
    <n v="15541"/>
    <n v="15541"/>
  </r>
  <r>
    <x v="6960"/>
    <x v="5651"/>
    <x v="0"/>
    <x v="0"/>
    <x v="0"/>
    <x v="1"/>
    <x v="4"/>
    <x v="3"/>
    <n v="18044"/>
    <n v="18044"/>
  </r>
  <r>
    <x v="6961"/>
    <x v="5652"/>
    <x v="0"/>
    <x v="3"/>
    <x v="2"/>
    <x v="1"/>
    <x v="4"/>
    <x v="3"/>
    <n v="91437"/>
    <n v="91437"/>
  </r>
  <r>
    <x v="6962"/>
    <x v="5653"/>
    <x v="0"/>
    <x v="0"/>
    <x v="0"/>
    <x v="1"/>
    <x v="1"/>
    <x v="1"/>
    <n v="63723"/>
    <n v="63723"/>
  </r>
  <r>
    <x v="6963"/>
    <x v="5654"/>
    <x v="0"/>
    <x v="0"/>
    <x v="0"/>
    <x v="1"/>
    <x v="4"/>
    <x v="3"/>
    <n v="96628"/>
    <n v="96628"/>
  </r>
  <r>
    <x v="6964"/>
    <x v="5654"/>
    <x v="1"/>
    <x v="1"/>
    <x v="1"/>
    <x v="1"/>
    <x v="4"/>
    <x v="3"/>
    <n v="21126"/>
    <n v="21126"/>
  </r>
  <r>
    <x v="6965"/>
    <x v="5655"/>
    <x v="0"/>
    <x v="0"/>
    <x v="0"/>
    <x v="1"/>
    <x v="8"/>
    <x v="7"/>
    <n v="43958"/>
    <n v="43958"/>
  </r>
  <r>
    <x v="6966"/>
    <x v="5656"/>
    <x v="0"/>
    <x v="0"/>
    <x v="0"/>
    <x v="0"/>
    <x v="8"/>
    <x v="7"/>
    <n v="34487"/>
    <n v="34487"/>
  </r>
  <r>
    <x v="6967"/>
    <x v="5657"/>
    <x v="0"/>
    <x v="1"/>
    <x v="1"/>
    <x v="0"/>
    <x v="8"/>
    <x v="7"/>
    <n v="81770"/>
    <n v="81770"/>
  </r>
  <r>
    <x v="6968"/>
    <x v="5658"/>
    <x v="0"/>
    <x v="1"/>
    <x v="1"/>
    <x v="0"/>
    <x v="8"/>
    <x v="7"/>
    <n v="59752"/>
    <n v="59752"/>
  </r>
  <r>
    <x v="6969"/>
    <x v="5659"/>
    <x v="0"/>
    <x v="2"/>
    <x v="0"/>
    <x v="0"/>
    <x v="8"/>
    <x v="7"/>
    <n v="3134"/>
    <n v="3134"/>
  </r>
  <r>
    <x v="6970"/>
    <x v="5660"/>
    <x v="0"/>
    <x v="1"/>
    <x v="1"/>
    <x v="0"/>
    <x v="13"/>
    <x v="12"/>
    <n v="87727"/>
    <n v="87727"/>
  </r>
  <r>
    <x v="6971"/>
    <x v="5661"/>
    <x v="1"/>
    <x v="0"/>
    <x v="0"/>
    <x v="4"/>
    <x v="1"/>
    <x v="1"/>
    <n v="9711"/>
    <n v="9711"/>
  </r>
  <r>
    <x v="6972"/>
    <x v="5662"/>
    <x v="0"/>
    <x v="0"/>
    <x v="0"/>
    <x v="2"/>
    <x v="6"/>
    <x v="5"/>
    <n v="46396"/>
    <n v="46396"/>
  </r>
  <r>
    <x v="6973"/>
    <x v="5663"/>
    <x v="0"/>
    <x v="1"/>
    <x v="1"/>
    <x v="6"/>
    <x v="13"/>
    <x v="12"/>
    <n v="33625"/>
    <n v="33625"/>
  </r>
  <r>
    <x v="6974"/>
    <x v="5664"/>
    <x v="1"/>
    <x v="0"/>
    <x v="0"/>
    <x v="5"/>
    <x v="6"/>
    <x v="5"/>
    <n v="35721"/>
    <n v="35721"/>
  </r>
  <r>
    <x v="6975"/>
    <x v="5665"/>
    <x v="0"/>
    <x v="3"/>
    <x v="2"/>
    <x v="5"/>
    <x v="4"/>
    <x v="3"/>
    <n v="72979"/>
    <n v="72979"/>
  </r>
  <r>
    <x v="6976"/>
    <x v="5665"/>
    <x v="0"/>
    <x v="3"/>
    <x v="2"/>
    <x v="5"/>
    <x v="4"/>
    <x v="3"/>
    <n v="4822"/>
    <n v="4822"/>
  </r>
  <r>
    <x v="6977"/>
    <x v="5666"/>
    <x v="0"/>
    <x v="3"/>
    <x v="2"/>
    <x v="5"/>
    <x v="4"/>
    <x v="3"/>
    <n v="34964"/>
    <n v="34964"/>
  </r>
  <r>
    <x v="6978"/>
    <x v="5667"/>
    <x v="0"/>
    <x v="3"/>
    <x v="2"/>
    <x v="5"/>
    <x v="4"/>
    <x v="3"/>
    <n v="6281"/>
    <n v="6281"/>
  </r>
  <r>
    <x v="6979"/>
    <x v="5668"/>
    <x v="0"/>
    <x v="3"/>
    <x v="2"/>
    <x v="5"/>
    <x v="4"/>
    <x v="3"/>
    <n v="4158"/>
    <n v="4158"/>
  </r>
  <r>
    <x v="6980"/>
    <x v="5669"/>
    <x v="0"/>
    <x v="0"/>
    <x v="0"/>
    <x v="0"/>
    <x v="13"/>
    <x v="12"/>
    <n v="85632"/>
    <n v="85632"/>
  </r>
  <r>
    <x v="6981"/>
    <x v="5670"/>
    <x v="1"/>
    <x v="0"/>
    <x v="0"/>
    <x v="1"/>
    <x v="1"/>
    <x v="1"/>
    <n v="96871"/>
    <n v="96871"/>
  </r>
  <r>
    <x v="6982"/>
    <x v="5671"/>
    <x v="0"/>
    <x v="1"/>
    <x v="1"/>
    <x v="4"/>
    <x v="13"/>
    <x v="12"/>
    <n v="67535"/>
    <n v="67535"/>
  </r>
  <r>
    <x v="6983"/>
    <x v="5672"/>
    <x v="0"/>
    <x v="1"/>
    <x v="1"/>
    <x v="4"/>
    <x v="13"/>
    <x v="12"/>
    <n v="94539"/>
    <n v="94539"/>
  </r>
  <r>
    <x v="6984"/>
    <x v="5673"/>
    <x v="0"/>
    <x v="0"/>
    <x v="0"/>
    <x v="4"/>
    <x v="13"/>
    <x v="12"/>
    <n v="63500"/>
    <n v="63500"/>
  </r>
  <r>
    <x v="6985"/>
    <x v="5674"/>
    <x v="0"/>
    <x v="0"/>
    <x v="0"/>
    <x v="3"/>
    <x v="0"/>
    <x v="0"/>
    <n v="11765"/>
    <n v="11765"/>
  </r>
  <r>
    <x v="6986"/>
    <x v="5675"/>
    <x v="0"/>
    <x v="0"/>
    <x v="0"/>
    <x v="1"/>
    <x v="13"/>
    <x v="12"/>
    <n v="89869"/>
    <n v="89869"/>
  </r>
  <r>
    <x v="6987"/>
    <x v="5676"/>
    <x v="0"/>
    <x v="0"/>
    <x v="0"/>
    <x v="1"/>
    <x v="13"/>
    <x v="12"/>
    <n v="60076"/>
    <n v="60076"/>
  </r>
  <r>
    <x v="6988"/>
    <x v="5677"/>
    <x v="0"/>
    <x v="1"/>
    <x v="1"/>
    <x v="1"/>
    <x v="13"/>
    <x v="12"/>
    <n v="83842"/>
    <n v="83842"/>
  </r>
  <r>
    <x v="6989"/>
    <x v="5678"/>
    <x v="0"/>
    <x v="3"/>
    <x v="2"/>
    <x v="1"/>
    <x v="13"/>
    <x v="12"/>
    <n v="9393"/>
    <n v="9393"/>
  </r>
  <r>
    <x v="6990"/>
    <x v="5679"/>
    <x v="0"/>
    <x v="3"/>
    <x v="2"/>
    <x v="1"/>
    <x v="13"/>
    <x v="12"/>
    <n v="32949"/>
    <n v="32949"/>
  </r>
  <r>
    <x v="6991"/>
    <x v="5679"/>
    <x v="0"/>
    <x v="3"/>
    <x v="2"/>
    <x v="1"/>
    <x v="13"/>
    <x v="12"/>
    <n v="39958"/>
    <n v="39958"/>
  </r>
  <r>
    <x v="6992"/>
    <x v="5680"/>
    <x v="1"/>
    <x v="0"/>
    <x v="0"/>
    <x v="1"/>
    <x v="13"/>
    <x v="12"/>
    <n v="34290"/>
    <n v="34290"/>
  </r>
  <r>
    <x v="6993"/>
    <x v="5681"/>
    <x v="0"/>
    <x v="1"/>
    <x v="1"/>
    <x v="1"/>
    <x v="13"/>
    <x v="12"/>
    <n v="75258"/>
    <n v="75258"/>
  </r>
  <r>
    <x v="6994"/>
    <x v="5682"/>
    <x v="0"/>
    <x v="0"/>
    <x v="0"/>
    <x v="3"/>
    <x v="1"/>
    <x v="1"/>
    <n v="26460"/>
    <n v="26460"/>
  </r>
  <r>
    <x v="6995"/>
    <x v="5683"/>
    <x v="0"/>
    <x v="1"/>
    <x v="1"/>
    <x v="0"/>
    <x v="4"/>
    <x v="3"/>
    <n v="68224"/>
    <n v="68224"/>
  </r>
  <r>
    <x v="6996"/>
    <x v="5683"/>
    <x v="0"/>
    <x v="1"/>
    <x v="1"/>
    <x v="0"/>
    <x v="4"/>
    <x v="3"/>
    <n v="56572"/>
    <n v="56572"/>
  </r>
  <r>
    <x v="6997"/>
    <x v="5684"/>
    <x v="0"/>
    <x v="1"/>
    <x v="1"/>
    <x v="0"/>
    <x v="4"/>
    <x v="3"/>
    <n v="96131"/>
    <n v="96131"/>
  </r>
  <r>
    <x v="6998"/>
    <x v="5685"/>
    <x v="0"/>
    <x v="3"/>
    <x v="2"/>
    <x v="3"/>
    <x v="7"/>
    <x v="6"/>
    <n v="54951"/>
    <n v="54951"/>
  </r>
  <r>
    <x v="6999"/>
    <x v="5686"/>
    <x v="0"/>
    <x v="0"/>
    <x v="0"/>
    <x v="0"/>
    <x v="13"/>
    <x v="12"/>
    <n v="35967"/>
    <n v="35967"/>
  </r>
  <r>
    <x v="7000"/>
    <x v="5687"/>
    <x v="0"/>
    <x v="0"/>
    <x v="0"/>
    <x v="0"/>
    <x v="13"/>
    <x v="12"/>
    <n v="58774"/>
    <n v="58774"/>
  </r>
  <r>
    <x v="7001"/>
    <x v="5688"/>
    <x v="1"/>
    <x v="0"/>
    <x v="0"/>
    <x v="0"/>
    <x v="13"/>
    <x v="12"/>
    <n v="29209"/>
    <n v="29209"/>
  </r>
  <r>
    <x v="7002"/>
    <x v="5689"/>
    <x v="1"/>
    <x v="3"/>
    <x v="2"/>
    <x v="1"/>
    <x v="1"/>
    <x v="1"/>
    <n v="90012"/>
    <n v="90012"/>
  </r>
  <r>
    <x v="7003"/>
    <x v="5690"/>
    <x v="0"/>
    <x v="0"/>
    <x v="0"/>
    <x v="2"/>
    <x v="4"/>
    <x v="3"/>
    <n v="96146"/>
    <n v="96146"/>
  </r>
  <r>
    <x v="7004"/>
    <x v="5691"/>
    <x v="0"/>
    <x v="0"/>
    <x v="0"/>
    <x v="0"/>
    <x v="7"/>
    <x v="6"/>
    <n v="43616"/>
    <n v="43616"/>
  </r>
  <r>
    <x v="7005"/>
    <x v="5692"/>
    <x v="0"/>
    <x v="0"/>
    <x v="0"/>
    <x v="0"/>
    <x v="13"/>
    <x v="12"/>
    <n v="42174"/>
    <n v="42174"/>
  </r>
  <r>
    <x v="7006"/>
    <x v="5693"/>
    <x v="0"/>
    <x v="0"/>
    <x v="0"/>
    <x v="0"/>
    <x v="13"/>
    <x v="12"/>
    <n v="83581"/>
    <n v="83581"/>
  </r>
  <r>
    <x v="7007"/>
    <x v="5694"/>
    <x v="1"/>
    <x v="0"/>
    <x v="0"/>
    <x v="0"/>
    <x v="6"/>
    <x v="5"/>
    <n v="28339"/>
    <n v="28339"/>
  </r>
  <r>
    <x v="7008"/>
    <x v="5695"/>
    <x v="0"/>
    <x v="0"/>
    <x v="0"/>
    <x v="0"/>
    <x v="6"/>
    <x v="5"/>
    <n v="48478"/>
    <n v="48478"/>
  </r>
  <r>
    <x v="7009"/>
    <x v="5696"/>
    <x v="0"/>
    <x v="1"/>
    <x v="1"/>
    <x v="2"/>
    <x v="1"/>
    <x v="1"/>
    <n v="3916"/>
    <n v="3916"/>
  </r>
  <r>
    <x v="7010"/>
    <x v="5697"/>
    <x v="0"/>
    <x v="0"/>
    <x v="0"/>
    <x v="2"/>
    <x v="1"/>
    <x v="1"/>
    <n v="94036"/>
    <n v="94036"/>
  </r>
  <r>
    <x v="7011"/>
    <x v="5698"/>
    <x v="0"/>
    <x v="0"/>
    <x v="0"/>
    <x v="2"/>
    <x v="4"/>
    <x v="3"/>
    <n v="57008"/>
    <n v="57008"/>
  </r>
  <r>
    <x v="7012"/>
    <x v="5699"/>
    <x v="0"/>
    <x v="1"/>
    <x v="1"/>
    <x v="2"/>
    <x v="1"/>
    <x v="1"/>
    <n v="97745"/>
    <n v="97745"/>
  </r>
  <r>
    <x v="7013"/>
    <x v="5700"/>
    <x v="0"/>
    <x v="0"/>
    <x v="0"/>
    <x v="2"/>
    <x v="4"/>
    <x v="3"/>
    <n v="68808"/>
    <n v="68808"/>
  </r>
  <r>
    <x v="7014"/>
    <x v="5701"/>
    <x v="0"/>
    <x v="0"/>
    <x v="0"/>
    <x v="2"/>
    <x v="4"/>
    <x v="3"/>
    <n v="78624"/>
    <n v="78624"/>
  </r>
  <r>
    <x v="7015"/>
    <x v="5702"/>
    <x v="0"/>
    <x v="0"/>
    <x v="0"/>
    <x v="2"/>
    <x v="4"/>
    <x v="3"/>
    <n v="37368"/>
    <n v="37368"/>
  </r>
  <r>
    <x v="7016"/>
    <x v="5703"/>
    <x v="0"/>
    <x v="1"/>
    <x v="1"/>
    <x v="2"/>
    <x v="4"/>
    <x v="3"/>
    <n v="62205"/>
    <n v="62205"/>
  </r>
  <r>
    <x v="7017"/>
    <x v="5704"/>
    <x v="1"/>
    <x v="0"/>
    <x v="0"/>
    <x v="2"/>
    <x v="4"/>
    <x v="3"/>
    <n v="84304"/>
    <n v="84304"/>
  </r>
  <r>
    <x v="7018"/>
    <x v="5704"/>
    <x v="0"/>
    <x v="0"/>
    <x v="0"/>
    <x v="2"/>
    <x v="4"/>
    <x v="3"/>
    <n v="53683"/>
    <n v="53683"/>
  </r>
  <r>
    <x v="7019"/>
    <x v="3590"/>
    <x v="0"/>
    <x v="0"/>
    <x v="0"/>
    <x v="2"/>
    <x v="4"/>
    <x v="3"/>
    <n v="20749"/>
    <n v="20749"/>
  </r>
  <r>
    <x v="7020"/>
    <x v="3590"/>
    <x v="0"/>
    <x v="1"/>
    <x v="1"/>
    <x v="2"/>
    <x v="4"/>
    <x v="3"/>
    <n v="20174"/>
    <n v="20174"/>
  </r>
  <r>
    <x v="7021"/>
    <x v="5705"/>
    <x v="0"/>
    <x v="0"/>
    <x v="0"/>
    <x v="2"/>
    <x v="4"/>
    <x v="3"/>
    <n v="28398"/>
    <n v="28398"/>
  </r>
  <r>
    <x v="7022"/>
    <x v="5706"/>
    <x v="0"/>
    <x v="1"/>
    <x v="1"/>
    <x v="0"/>
    <x v="13"/>
    <x v="12"/>
    <n v="10013"/>
    <n v="10013"/>
  </r>
  <r>
    <x v="7023"/>
    <x v="5707"/>
    <x v="0"/>
    <x v="0"/>
    <x v="0"/>
    <x v="1"/>
    <x v="13"/>
    <x v="12"/>
    <n v="85078"/>
    <n v="85078"/>
  </r>
  <r>
    <x v="7024"/>
    <x v="5708"/>
    <x v="1"/>
    <x v="0"/>
    <x v="0"/>
    <x v="0"/>
    <x v="1"/>
    <x v="1"/>
    <n v="72204"/>
    <n v="72204"/>
  </r>
  <r>
    <x v="7025"/>
    <x v="5709"/>
    <x v="0"/>
    <x v="0"/>
    <x v="0"/>
    <x v="0"/>
    <x v="1"/>
    <x v="1"/>
    <n v="79028"/>
    <n v="79028"/>
  </r>
  <r>
    <x v="7026"/>
    <x v="5710"/>
    <x v="1"/>
    <x v="0"/>
    <x v="0"/>
    <x v="2"/>
    <x v="4"/>
    <x v="3"/>
    <n v="75002"/>
    <n v="75002"/>
  </r>
  <r>
    <x v="7027"/>
    <x v="5711"/>
    <x v="0"/>
    <x v="0"/>
    <x v="0"/>
    <x v="2"/>
    <x v="4"/>
    <x v="3"/>
    <n v="72809"/>
    <n v="72809"/>
  </r>
  <r>
    <x v="7028"/>
    <x v="5712"/>
    <x v="0"/>
    <x v="1"/>
    <x v="1"/>
    <x v="3"/>
    <x v="9"/>
    <x v="8"/>
    <n v="42711"/>
    <n v="42711"/>
  </r>
  <r>
    <x v="7029"/>
    <x v="5713"/>
    <x v="0"/>
    <x v="0"/>
    <x v="0"/>
    <x v="3"/>
    <x v="9"/>
    <x v="8"/>
    <n v="12989"/>
    <n v="12989"/>
  </r>
  <r>
    <x v="7030"/>
    <x v="5714"/>
    <x v="1"/>
    <x v="1"/>
    <x v="1"/>
    <x v="0"/>
    <x v="6"/>
    <x v="5"/>
    <n v="9600"/>
    <n v="9600"/>
  </r>
  <r>
    <x v="7031"/>
    <x v="5714"/>
    <x v="0"/>
    <x v="1"/>
    <x v="1"/>
    <x v="0"/>
    <x v="6"/>
    <x v="5"/>
    <n v="34931"/>
    <n v="34931"/>
  </r>
  <r>
    <x v="7032"/>
    <x v="2932"/>
    <x v="0"/>
    <x v="1"/>
    <x v="1"/>
    <x v="0"/>
    <x v="9"/>
    <x v="8"/>
    <n v="34413"/>
    <n v="34413"/>
  </r>
  <r>
    <x v="7033"/>
    <x v="5715"/>
    <x v="0"/>
    <x v="0"/>
    <x v="0"/>
    <x v="1"/>
    <x v="6"/>
    <x v="5"/>
    <n v="93385"/>
    <n v="93385"/>
  </r>
  <r>
    <x v="7034"/>
    <x v="5716"/>
    <x v="0"/>
    <x v="1"/>
    <x v="1"/>
    <x v="1"/>
    <x v="13"/>
    <x v="12"/>
    <n v="14415"/>
    <n v="14415"/>
  </r>
  <r>
    <x v="7035"/>
    <x v="5717"/>
    <x v="0"/>
    <x v="1"/>
    <x v="1"/>
    <x v="1"/>
    <x v="13"/>
    <x v="12"/>
    <n v="28498"/>
    <n v="28498"/>
  </r>
  <r>
    <x v="7036"/>
    <x v="5718"/>
    <x v="0"/>
    <x v="1"/>
    <x v="1"/>
    <x v="1"/>
    <x v="13"/>
    <x v="12"/>
    <n v="9896"/>
    <n v="9896"/>
  </r>
  <r>
    <x v="7037"/>
    <x v="5719"/>
    <x v="0"/>
    <x v="0"/>
    <x v="0"/>
    <x v="8"/>
    <x v="1"/>
    <x v="1"/>
    <n v="63027"/>
    <n v="63027"/>
  </r>
  <r>
    <x v="7038"/>
    <x v="5720"/>
    <x v="0"/>
    <x v="1"/>
    <x v="1"/>
    <x v="8"/>
    <x v="1"/>
    <x v="1"/>
    <n v="36150"/>
    <n v="36150"/>
  </r>
  <r>
    <x v="7039"/>
    <x v="5721"/>
    <x v="0"/>
    <x v="0"/>
    <x v="0"/>
    <x v="1"/>
    <x v="13"/>
    <x v="12"/>
    <n v="43768"/>
    <n v="43768"/>
  </r>
  <r>
    <x v="7040"/>
    <x v="5722"/>
    <x v="0"/>
    <x v="0"/>
    <x v="0"/>
    <x v="0"/>
    <x v="4"/>
    <x v="3"/>
    <n v="84298"/>
    <n v="84298"/>
  </r>
  <r>
    <x v="7041"/>
    <x v="5723"/>
    <x v="0"/>
    <x v="1"/>
    <x v="1"/>
    <x v="0"/>
    <x v="4"/>
    <x v="3"/>
    <n v="41893"/>
    <n v="41893"/>
  </r>
  <r>
    <x v="7042"/>
    <x v="5724"/>
    <x v="0"/>
    <x v="3"/>
    <x v="2"/>
    <x v="1"/>
    <x v="13"/>
    <x v="12"/>
    <n v="27674"/>
    <n v="27674"/>
  </r>
  <r>
    <x v="7043"/>
    <x v="5725"/>
    <x v="1"/>
    <x v="0"/>
    <x v="0"/>
    <x v="1"/>
    <x v="13"/>
    <x v="12"/>
    <n v="71314"/>
    <n v="71314"/>
  </r>
  <r>
    <x v="7044"/>
    <x v="5726"/>
    <x v="0"/>
    <x v="0"/>
    <x v="0"/>
    <x v="1"/>
    <x v="13"/>
    <x v="12"/>
    <n v="44261"/>
    <n v="44261"/>
  </r>
  <r>
    <x v="7045"/>
    <x v="5725"/>
    <x v="0"/>
    <x v="3"/>
    <x v="2"/>
    <x v="1"/>
    <x v="13"/>
    <x v="12"/>
    <n v="38721"/>
    <n v="38721"/>
  </r>
  <r>
    <x v="7046"/>
    <x v="5727"/>
    <x v="0"/>
    <x v="1"/>
    <x v="1"/>
    <x v="1"/>
    <x v="13"/>
    <x v="12"/>
    <n v="26623"/>
    <n v="26623"/>
  </r>
  <r>
    <x v="7047"/>
    <x v="5728"/>
    <x v="0"/>
    <x v="0"/>
    <x v="0"/>
    <x v="1"/>
    <x v="13"/>
    <x v="12"/>
    <n v="51585"/>
    <n v="51585"/>
  </r>
  <r>
    <x v="7048"/>
    <x v="5729"/>
    <x v="0"/>
    <x v="0"/>
    <x v="0"/>
    <x v="1"/>
    <x v="13"/>
    <x v="12"/>
    <n v="70665"/>
    <n v="70665"/>
  </r>
  <r>
    <x v="7049"/>
    <x v="5730"/>
    <x v="0"/>
    <x v="0"/>
    <x v="0"/>
    <x v="1"/>
    <x v="1"/>
    <x v="1"/>
    <n v="53587"/>
    <n v="53587"/>
  </r>
  <r>
    <x v="7050"/>
    <x v="5731"/>
    <x v="0"/>
    <x v="0"/>
    <x v="0"/>
    <x v="2"/>
    <x v="4"/>
    <x v="3"/>
    <n v="86238"/>
    <n v="86238"/>
  </r>
  <r>
    <x v="7051"/>
    <x v="5732"/>
    <x v="0"/>
    <x v="1"/>
    <x v="1"/>
    <x v="1"/>
    <x v="9"/>
    <x v="8"/>
    <n v="36116"/>
    <n v="36116"/>
  </r>
  <r>
    <x v="7052"/>
    <x v="5733"/>
    <x v="1"/>
    <x v="0"/>
    <x v="0"/>
    <x v="1"/>
    <x v="9"/>
    <x v="8"/>
    <n v="89449"/>
    <n v="89449"/>
  </r>
  <r>
    <x v="7053"/>
    <x v="5734"/>
    <x v="0"/>
    <x v="0"/>
    <x v="0"/>
    <x v="1"/>
    <x v="9"/>
    <x v="8"/>
    <n v="6376"/>
    <n v="6376"/>
  </r>
  <r>
    <x v="7054"/>
    <x v="5735"/>
    <x v="0"/>
    <x v="0"/>
    <x v="0"/>
    <x v="1"/>
    <x v="9"/>
    <x v="8"/>
    <n v="39477"/>
    <n v="39477"/>
  </r>
  <r>
    <x v="7055"/>
    <x v="5736"/>
    <x v="0"/>
    <x v="0"/>
    <x v="0"/>
    <x v="1"/>
    <x v="9"/>
    <x v="8"/>
    <n v="9884"/>
    <n v="9884"/>
  </r>
  <r>
    <x v="7056"/>
    <x v="5737"/>
    <x v="0"/>
    <x v="0"/>
    <x v="0"/>
    <x v="0"/>
    <x v="7"/>
    <x v="6"/>
    <n v="75703"/>
    <n v="75703"/>
  </r>
  <r>
    <x v="7057"/>
    <x v="5738"/>
    <x v="0"/>
    <x v="0"/>
    <x v="0"/>
    <x v="0"/>
    <x v="7"/>
    <x v="6"/>
    <n v="13712"/>
    <n v="13712"/>
  </r>
  <r>
    <x v="7058"/>
    <x v="5739"/>
    <x v="0"/>
    <x v="0"/>
    <x v="0"/>
    <x v="1"/>
    <x v="1"/>
    <x v="1"/>
    <n v="95743"/>
    <n v="95743"/>
  </r>
  <r>
    <x v="7059"/>
    <x v="5740"/>
    <x v="0"/>
    <x v="0"/>
    <x v="0"/>
    <x v="3"/>
    <x v="13"/>
    <x v="12"/>
    <n v="69156"/>
    <n v="69156"/>
  </r>
  <r>
    <x v="7060"/>
    <x v="5741"/>
    <x v="1"/>
    <x v="0"/>
    <x v="0"/>
    <x v="1"/>
    <x v="4"/>
    <x v="3"/>
    <n v="4824"/>
    <n v="4824"/>
  </r>
  <r>
    <x v="7061"/>
    <x v="5742"/>
    <x v="0"/>
    <x v="1"/>
    <x v="1"/>
    <x v="4"/>
    <x v="4"/>
    <x v="3"/>
    <n v="84894"/>
    <n v="84894"/>
  </r>
  <r>
    <x v="7062"/>
    <x v="5742"/>
    <x v="0"/>
    <x v="1"/>
    <x v="1"/>
    <x v="4"/>
    <x v="4"/>
    <x v="3"/>
    <n v="18947"/>
    <n v="18947"/>
  </r>
  <r>
    <x v="7063"/>
    <x v="5743"/>
    <x v="0"/>
    <x v="0"/>
    <x v="0"/>
    <x v="0"/>
    <x v="7"/>
    <x v="6"/>
    <n v="13464"/>
    <n v="13464"/>
  </r>
  <r>
    <x v="7064"/>
    <x v="5744"/>
    <x v="0"/>
    <x v="0"/>
    <x v="0"/>
    <x v="0"/>
    <x v="7"/>
    <x v="6"/>
    <n v="89903"/>
    <n v="89903"/>
  </r>
  <r>
    <x v="7065"/>
    <x v="5745"/>
    <x v="0"/>
    <x v="0"/>
    <x v="0"/>
    <x v="0"/>
    <x v="6"/>
    <x v="5"/>
    <n v="23357"/>
    <n v="23357"/>
  </r>
  <r>
    <x v="7066"/>
    <x v="5746"/>
    <x v="1"/>
    <x v="0"/>
    <x v="0"/>
    <x v="0"/>
    <x v="6"/>
    <x v="5"/>
    <n v="93601"/>
    <n v="93601"/>
  </r>
  <r>
    <x v="7067"/>
    <x v="5747"/>
    <x v="1"/>
    <x v="1"/>
    <x v="1"/>
    <x v="0"/>
    <x v="6"/>
    <x v="5"/>
    <n v="87078"/>
    <n v="87078"/>
  </r>
  <r>
    <x v="7068"/>
    <x v="5748"/>
    <x v="0"/>
    <x v="0"/>
    <x v="0"/>
    <x v="1"/>
    <x v="13"/>
    <x v="12"/>
    <n v="21762"/>
    <n v="21762"/>
  </r>
  <r>
    <x v="7069"/>
    <x v="5749"/>
    <x v="1"/>
    <x v="0"/>
    <x v="0"/>
    <x v="1"/>
    <x v="13"/>
    <x v="12"/>
    <n v="73294"/>
    <n v="73294"/>
  </r>
  <r>
    <x v="7070"/>
    <x v="5750"/>
    <x v="0"/>
    <x v="0"/>
    <x v="0"/>
    <x v="1"/>
    <x v="13"/>
    <x v="12"/>
    <n v="83804"/>
    <n v="83804"/>
  </r>
  <r>
    <x v="7071"/>
    <x v="5751"/>
    <x v="0"/>
    <x v="0"/>
    <x v="0"/>
    <x v="4"/>
    <x v="13"/>
    <x v="12"/>
    <n v="9552"/>
    <n v="9552"/>
  </r>
  <r>
    <x v="7072"/>
    <x v="5752"/>
    <x v="0"/>
    <x v="0"/>
    <x v="0"/>
    <x v="2"/>
    <x v="4"/>
    <x v="3"/>
    <n v="86763"/>
    <n v="86763"/>
  </r>
  <r>
    <x v="7073"/>
    <x v="5753"/>
    <x v="0"/>
    <x v="3"/>
    <x v="2"/>
    <x v="2"/>
    <x v="4"/>
    <x v="3"/>
    <n v="17148"/>
    <n v="17148"/>
  </r>
  <r>
    <x v="7074"/>
    <x v="5754"/>
    <x v="0"/>
    <x v="0"/>
    <x v="0"/>
    <x v="2"/>
    <x v="4"/>
    <x v="3"/>
    <n v="54008"/>
    <n v="54008"/>
  </r>
  <r>
    <x v="7075"/>
    <x v="5755"/>
    <x v="0"/>
    <x v="1"/>
    <x v="1"/>
    <x v="2"/>
    <x v="4"/>
    <x v="3"/>
    <n v="25986"/>
    <n v="25986"/>
  </r>
  <r>
    <x v="7076"/>
    <x v="5756"/>
    <x v="0"/>
    <x v="0"/>
    <x v="0"/>
    <x v="2"/>
    <x v="0"/>
    <x v="0"/>
    <n v="17225"/>
    <n v="17225"/>
  </r>
  <r>
    <x v="7077"/>
    <x v="5757"/>
    <x v="0"/>
    <x v="1"/>
    <x v="1"/>
    <x v="1"/>
    <x v="1"/>
    <x v="1"/>
    <n v="24951"/>
    <n v="24951"/>
  </r>
  <r>
    <x v="7078"/>
    <x v="5758"/>
    <x v="0"/>
    <x v="1"/>
    <x v="1"/>
    <x v="1"/>
    <x v="6"/>
    <x v="5"/>
    <n v="90575"/>
    <n v="90575"/>
  </r>
  <r>
    <x v="7079"/>
    <x v="5759"/>
    <x v="0"/>
    <x v="0"/>
    <x v="0"/>
    <x v="0"/>
    <x v="13"/>
    <x v="12"/>
    <n v="32105"/>
    <n v="32105"/>
  </r>
  <r>
    <x v="7080"/>
    <x v="5760"/>
    <x v="0"/>
    <x v="0"/>
    <x v="0"/>
    <x v="2"/>
    <x v="1"/>
    <x v="1"/>
    <n v="61332"/>
    <n v="61332"/>
  </r>
  <r>
    <x v="7081"/>
    <x v="5761"/>
    <x v="0"/>
    <x v="1"/>
    <x v="1"/>
    <x v="2"/>
    <x v="1"/>
    <x v="1"/>
    <n v="76940"/>
    <n v="76940"/>
  </r>
  <r>
    <x v="7082"/>
    <x v="5762"/>
    <x v="0"/>
    <x v="0"/>
    <x v="0"/>
    <x v="2"/>
    <x v="1"/>
    <x v="1"/>
    <n v="41880"/>
    <n v="41880"/>
  </r>
  <r>
    <x v="7083"/>
    <x v="5763"/>
    <x v="0"/>
    <x v="0"/>
    <x v="0"/>
    <x v="0"/>
    <x v="13"/>
    <x v="12"/>
    <n v="51729"/>
    <n v="51729"/>
  </r>
  <r>
    <x v="7084"/>
    <x v="5764"/>
    <x v="0"/>
    <x v="0"/>
    <x v="0"/>
    <x v="0"/>
    <x v="13"/>
    <x v="12"/>
    <n v="59231"/>
    <n v="59231"/>
  </r>
  <r>
    <x v="7085"/>
    <x v="5765"/>
    <x v="0"/>
    <x v="1"/>
    <x v="1"/>
    <x v="0"/>
    <x v="13"/>
    <x v="12"/>
    <n v="99953"/>
    <n v="99953"/>
  </r>
  <r>
    <x v="7086"/>
    <x v="5766"/>
    <x v="0"/>
    <x v="0"/>
    <x v="0"/>
    <x v="0"/>
    <x v="13"/>
    <x v="12"/>
    <n v="15661"/>
    <n v="15661"/>
  </r>
  <r>
    <x v="7087"/>
    <x v="5767"/>
    <x v="0"/>
    <x v="0"/>
    <x v="0"/>
    <x v="1"/>
    <x v="6"/>
    <x v="5"/>
    <n v="14669"/>
    <n v="14669"/>
  </r>
  <r>
    <x v="7088"/>
    <x v="5768"/>
    <x v="0"/>
    <x v="0"/>
    <x v="0"/>
    <x v="1"/>
    <x v="6"/>
    <x v="5"/>
    <n v="29149"/>
    <n v="29149"/>
  </r>
  <r>
    <x v="7089"/>
    <x v="5769"/>
    <x v="0"/>
    <x v="0"/>
    <x v="0"/>
    <x v="1"/>
    <x v="9"/>
    <x v="8"/>
    <n v="56200"/>
    <n v="56200"/>
  </r>
  <r>
    <x v="7090"/>
    <x v="5770"/>
    <x v="0"/>
    <x v="1"/>
    <x v="1"/>
    <x v="1"/>
    <x v="4"/>
    <x v="3"/>
    <n v="23781"/>
    <n v="23781"/>
  </r>
  <r>
    <x v="7091"/>
    <x v="5771"/>
    <x v="0"/>
    <x v="1"/>
    <x v="1"/>
    <x v="1"/>
    <x v="4"/>
    <x v="3"/>
    <n v="26240"/>
    <n v="26240"/>
  </r>
  <r>
    <x v="7092"/>
    <x v="1359"/>
    <x v="1"/>
    <x v="0"/>
    <x v="0"/>
    <x v="1"/>
    <x v="4"/>
    <x v="3"/>
    <n v="53455"/>
    <n v="53455"/>
  </r>
  <r>
    <x v="7093"/>
    <x v="5772"/>
    <x v="0"/>
    <x v="0"/>
    <x v="0"/>
    <x v="1"/>
    <x v="4"/>
    <x v="3"/>
    <n v="75163"/>
    <n v="75163"/>
  </r>
  <r>
    <x v="7094"/>
    <x v="5773"/>
    <x v="0"/>
    <x v="1"/>
    <x v="1"/>
    <x v="1"/>
    <x v="7"/>
    <x v="6"/>
    <n v="1531"/>
    <n v="1531"/>
  </r>
  <r>
    <x v="7095"/>
    <x v="5774"/>
    <x v="0"/>
    <x v="3"/>
    <x v="2"/>
    <x v="1"/>
    <x v="7"/>
    <x v="6"/>
    <n v="79469"/>
    <n v="79469"/>
  </r>
  <r>
    <x v="7096"/>
    <x v="5775"/>
    <x v="0"/>
    <x v="0"/>
    <x v="0"/>
    <x v="1"/>
    <x v="6"/>
    <x v="5"/>
    <n v="35057"/>
    <n v="35057"/>
  </r>
  <r>
    <x v="7097"/>
    <x v="5776"/>
    <x v="0"/>
    <x v="1"/>
    <x v="1"/>
    <x v="1"/>
    <x v="6"/>
    <x v="5"/>
    <n v="13471"/>
    <n v="13471"/>
  </r>
  <r>
    <x v="7098"/>
    <x v="5777"/>
    <x v="0"/>
    <x v="0"/>
    <x v="0"/>
    <x v="1"/>
    <x v="6"/>
    <x v="5"/>
    <n v="91047"/>
    <n v="91047"/>
  </r>
  <r>
    <x v="7099"/>
    <x v="5777"/>
    <x v="0"/>
    <x v="3"/>
    <x v="2"/>
    <x v="1"/>
    <x v="6"/>
    <x v="5"/>
    <n v="89960"/>
    <n v="89960"/>
  </r>
  <r>
    <x v="7100"/>
    <x v="5778"/>
    <x v="1"/>
    <x v="0"/>
    <x v="0"/>
    <x v="6"/>
    <x v="13"/>
    <x v="12"/>
    <n v="48369"/>
    <n v="48369"/>
  </r>
  <r>
    <x v="7101"/>
    <x v="5779"/>
    <x v="1"/>
    <x v="1"/>
    <x v="1"/>
    <x v="6"/>
    <x v="13"/>
    <x v="12"/>
    <n v="98469"/>
    <n v="98469"/>
  </r>
  <r>
    <x v="7102"/>
    <x v="5779"/>
    <x v="0"/>
    <x v="0"/>
    <x v="0"/>
    <x v="6"/>
    <x v="13"/>
    <x v="12"/>
    <n v="92058"/>
    <n v="92058"/>
  </r>
  <r>
    <x v="7103"/>
    <x v="5780"/>
    <x v="0"/>
    <x v="0"/>
    <x v="0"/>
    <x v="0"/>
    <x v="13"/>
    <x v="12"/>
    <n v="7344"/>
    <n v="7344"/>
  </r>
  <r>
    <x v="7104"/>
    <x v="5781"/>
    <x v="0"/>
    <x v="1"/>
    <x v="1"/>
    <x v="0"/>
    <x v="1"/>
    <x v="1"/>
    <n v="75537"/>
    <n v="75537"/>
  </r>
  <r>
    <x v="7105"/>
    <x v="5782"/>
    <x v="0"/>
    <x v="0"/>
    <x v="0"/>
    <x v="0"/>
    <x v="1"/>
    <x v="1"/>
    <n v="44764"/>
    <n v="44764"/>
  </r>
  <r>
    <x v="7106"/>
    <x v="5783"/>
    <x v="0"/>
    <x v="0"/>
    <x v="0"/>
    <x v="0"/>
    <x v="1"/>
    <x v="1"/>
    <n v="29837"/>
    <n v="29837"/>
  </r>
  <r>
    <x v="7107"/>
    <x v="5784"/>
    <x v="0"/>
    <x v="0"/>
    <x v="0"/>
    <x v="0"/>
    <x v="7"/>
    <x v="6"/>
    <n v="1304"/>
    <n v="1304"/>
  </r>
  <r>
    <x v="7108"/>
    <x v="5785"/>
    <x v="0"/>
    <x v="0"/>
    <x v="0"/>
    <x v="6"/>
    <x v="1"/>
    <x v="1"/>
    <n v="44749"/>
    <n v="44749"/>
  </r>
  <r>
    <x v="7109"/>
    <x v="5786"/>
    <x v="0"/>
    <x v="0"/>
    <x v="0"/>
    <x v="6"/>
    <x v="1"/>
    <x v="1"/>
    <n v="20875"/>
    <n v="20875"/>
  </r>
  <r>
    <x v="7110"/>
    <x v="5787"/>
    <x v="0"/>
    <x v="1"/>
    <x v="1"/>
    <x v="6"/>
    <x v="1"/>
    <x v="1"/>
    <n v="56000"/>
    <n v="56000"/>
  </r>
  <r>
    <x v="7111"/>
    <x v="5788"/>
    <x v="0"/>
    <x v="0"/>
    <x v="0"/>
    <x v="6"/>
    <x v="1"/>
    <x v="1"/>
    <n v="3647"/>
    <n v="3647"/>
  </r>
  <r>
    <x v="7112"/>
    <x v="5789"/>
    <x v="0"/>
    <x v="0"/>
    <x v="0"/>
    <x v="6"/>
    <x v="1"/>
    <x v="1"/>
    <n v="14304"/>
    <n v="14304"/>
  </r>
  <r>
    <x v="7113"/>
    <x v="5790"/>
    <x v="0"/>
    <x v="1"/>
    <x v="1"/>
    <x v="2"/>
    <x v="1"/>
    <x v="1"/>
    <n v="24645"/>
    <n v="24645"/>
  </r>
  <r>
    <x v="7114"/>
    <x v="5791"/>
    <x v="0"/>
    <x v="0"/>
    <x v="0"/>
    <x v="2"/>
    <x v="7"/>
    <x v="6"/>
    <n v="67373"/>
    <n v="67373"/>
  </r>
  <r>
    <x v="7115"/>
    <x v="5792"/>
    <x v="0"/>
    <x v="0"/>
    <x v="0"/>
    <x v="1"/>
    <x v="7"/>
    <x v="6"/>
    <n v="46056"/>
    <n v="46056"/>
  </r>
  <r>
    <x v="7116"/>
    <x v="5793"/>
    <x v="0"/>
    <x v="0"/>
    <x v="0"/>
    <x v="1"/>
    <x v="1"/>
    <x v="1"/>
    <n v="64298"/>
    <n v="64298"/>
  </r>
  <r>
    <x v="7117"/>
    <x v="5794"/>
    <x v="1"/>
    <x v="0"/>
    <x v="0"/>
    <x v="1"/>
    <x v="1"/>
    <x v="1"/>
    <n v="93685"/>
    <n v="93685"/>
  </r>
  <r>
    <x v="7118"/>
    <x v="5795"/>
    <x v="0"/>
    <x v="1"/>
    <x v="1"/>
    <x v="8"/>
    <x v="7"/>
    <x v="6"/>
    <n v="76971"/>
    <n v="76971"/>
  </r>
  <r>
    <x v="7119"/>
    <x v="5796"/>
    <x v="0"/>
    <x v="1"/>
    <x v="1"/>
    <x v="0"/>
    <x v="6"/>
    <x v="5"/>
    <n v="38985"/>
    <n v="38985"/>
  </r>
  <r>
    <x v="7120"/>
    <x v="5797"/>
    <x v="1"/>
    <x v="0"/>
    <x v="0"/>
    <x v="4"/>
    <x v="13"/>
    <x v="12"/>
    <n v="68938"/>
    <n v="68938"/>
  </r>
  <r>
    <x v="7121"/>
    <x v="5798"/>
    <x v="0"/>
    <x v="0"/>
    <x v="0"/>
    <x v="4"/>
    <x v="13"/>
    <x v="12"/>
    <n v="89428"/>
    <n v="89428"/>
  </r>
  <r>
    <x v="7122"/>
    <x v="5799"/>
    <x v="0"/>
    <x v="1"/>
    <x v="1"/>
    <x v="1"/>
    <x v="1"/>
    <x v="1"/>
    <n v="1611"/>
    <n v="1611"/>
  </r>
  <r>
    <x v="7123"/>
    <x v="5800"/>
    <x v="1"/>
    <x v="0"/>
    <x v="0"/>
    <x v="1"/>
    <x v="9"/>
    <x v="8"/>
    <n v="67779"/>
    <n v="67779"/>
  </r>
  <r>
    <x v="7124"/>
    <x v="5801"/>
    <x v="0"/>
    <x v="0"/>
    <x v="0"/>
    <x v="1"/>
    <x v="9"/>
    <x v="8"/>
    <n v="47286"/>
    <n v="47286"/>
  </r>
  <r>
    <x v="7125"/>
    <x v="5802"/>
    <x v="0"/>
    <x v="0"/>
    <x v="0"/>
    <x v="0"/>
    <x v="7"/>
    <x v="6"/>
    <n v="7849"/>
    <n v="7849"/>
  </r>
  <r>
    <x v="7126"/>
    <x v="5803"/>
    <x v="0"/>
    <x v="3"/>
    <x v="2"/>
    <x v="0"/>
    <x v="13"/>
    <x v="12"/>
    <n v="63159"/>
    <n v="63159"/>
  </r>
  <r>
    <x v="7127"/>
    <x v="5804"/>
    <x v="0"/>
    <x v="1"/>
    <x v="1"/>
    <x v="4"/>
    <x v="13"/>
    <x v="12"/>
    <n v="89565"/>
    <n v="89565"/>
  </r>
  <r>
    <x v="7128"/>
    <x v="5805"/>
    <x v="0"/>
    <x v="0"/>
    <x v="0"/>
    <x v="0"/>
    <x v="1"/>
    <x v="1"/>
    <n v="86162"/>
    <n v="86162"/>
  </r>
  <r>
    <x v="7129"/>
    <x v="5806"/>
    <x v="0"/>
    <x v="3"/>
    <x v="2"/>
    <x v="0"/>
    <x v="1"/>
    <x v="1"/>
    <n v="58900"/>
    <n v="58900"/>
  </r>
  <r>
    <x v="7130"/>
    <x v="5807"/>
    <x v="1"/>
    <x v="0"/>
    <x v="0"/>
    <x v="2"/>
    <x v="1"/>
    <x v="1"/>
    <n v="71449"/>
    <n v="71449"/>
  </r>
  <r>
    <x v="7131"/>
    <x v="5808"/>
    <x v="1"/>
    <x v="0"/>
    <x v="0"/>
    <x v="0"/>
    <x v="1"/>
    <x v="1"/>
    <n v="67196"/>
    <n v="67196"/>
  </r>
  <r>
    <x v="7132"/>
    <x v="5809"/>
    <x v="0"/>
    <x v="0"/>
    <x v="0"/>
    <x v="0"/>
    <x v="4"/>
    <x v="3"/>
    <n v="16756"/>
    <n v="16756"/>
  </r>
  <r>
    <x v="7133"/>
    <x v="5810"/>
    <x v="0"/>
    <x v="1"/>
    <x v="1"/>
    <x v="0"/>
    <x v="4"/>
    <x v="3"/>
    <n v="30952"/>
    <n v="30952"/>
  </r>
  <r>
    <x v="7134"/>
    <x v="5811"/>
    <x v="0"/>
    <x v="0"/>
    <x v="0"/>
    <x v="0"/>
    <x v="13"/>
    <x v="12"/>
    <n v="64150"/>
    <n v="64150"/>
  </r>
  <r>
    <x v="7135"/>
    <x v="4741"/>
    <x v="0"/>
    <x v="0"/>
    <x v="0"/>
    <x v="0"/>
    <x v="13"/>
    <x v="12"/>
    <n v="40152"/>
    <n v="40152"/>
  </r>
  <r>
    <x v="7136"/>
    <x v="5812"/>
    <x v="0"/>
    <x v="0"/>
    <x v="0"/>
    <x v="0"/>
    <x v="13"/>
    <x v="12"/>
    <n v="49282"/>
    <n v="49282"/>
  </r>
  <r>
    <x v="7137"/>
    <x v="5813"/>
    <x v="0"/>
    <x v="1"/>
    <x v="1"/>
    <x v="0"/>
    <x v="1"/>
    <x v="1"/>
    <n v="57742"/>
    <n v="57742"/>
  </r>
  <r>
    <x v="7138"/>
    <x v="5814"/>
    <x v="0"/>
    <x v="0"/>
    <x v="0"/>
    <x v="0"/>
    <x v="1"/>
    <x v="1"/>
    <n v="69932"/>
    <n v="69932"/>
  </r>
  <r>
    <x v="7139"/>
    <x v="5815"/>
    <x v="1"/>
    <x v="0"/>
    <x v="0"/>
    <x v="0"/>
    <x v="1"/>
    <x v="1"/>
    <n v="14489"/>
    <n v="14489"/>
  </r>
  <r>
    <x v="7140"/>
    <x v="5816"/>
    <x v="0"/>
    <x v="0"/>
    <x v="0"/>
    <x v="1"/>
    <x v="1"/>
    <x v="1"/>
    <n v="54201"/>
    <n v="54201"/>
  </r>
  <r>
    <x v="7141"/>
    <x v="5817"/>
    <x v="2"/>
    <x v="4"/>
    <x v="3"/>
    <x v="9"/>
    <x v="16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EC87B-AD16-46D0-A9DA-CA783074CEF2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14" firstHeaderRow="0" firstDataRow="1" firstDataCol="1" rowPageCount="1" colPageCount="1"/>
  <pivotFields count="10">
    <pivotField axis="axisRow" showAll="0">
      <items count="7143">
        <item x="6998"/>
        <item x="1107"/>
        <item x="4284"/>
        <item x="4043"/>
        <item x="304"/>
        <item x="1238"/>
        <item x="4800"/>
        <item x="5904"/>
        <item x="582"/>
        <item x="7054"/>
        <item x="6119"/>
        <item x="2490"/>
        <item x="4357"/>
        <item x="6351"/>
        <item x="257"/>
        <item x="6670"/>
        <item x="692"/>
        <item x="2261"/>
        <item x="460"/>
        <item x="4621"/>
        <item x="1945"/>
        <item x="1334"/>
        <item x="1804"/>
        <item x="5460"/>
        <item x="6442"/>
        <item x="5710"/>
        <item x="39"/>
        <item x="1851"/>
        <item x="5020"/>
        <item x="1113"/>
        <item x="2562"/>
        <item x="3984"/>
        <item x="4625"/>
        <item x="6158"/>
        <item x="5118"/>
        <item x="3531"/>
        <item x="129"/>
        <item x="5344"/>
        <item x="6809"/>
        <item x="4986"/>
        <item x="6365"/>
        <item x="5427"/>
        <item x="459"/>
        <item x="5284"/>
        <item x="4465"/>
        <item x="4315"/>
        <item x="6080"/>
        <item x="768"/>
        <item x="1207"/>
        <item x="3129"/>
        <item x="1680"/>
        <item x="1679"/>
        <item x="1842"/>
        <item x="473"/>
        <item x="6795"/>
        <item x="153"/>
        <item x="5929"/>
        <item x="3206"/>
        <item x="4349"/>
        <item x="3260"/>
        <item x="2281"/>
        <item x="303"/>
        <item x="5684"/>
        <item x="6222"/>
        <item x="5525"/>
        <item x="2635"/>
        <item x="2480"/>
        <item x="1146"/>
        <item x="715"/>
        <item x="3093"/>
        <item x="3549"/>
        <item x="2744"/>
        <item x="6152"/>
        <item x="994"/>
        <item x="809"/>
        <item x="76"/>
        <item x="5233"/>
        <item x="6545"/>
        <item x="5213"/>
        <item x="296"/>
        <item x="3654"/>
        <item x="602"/>
        <item x="6682"/>
        <item x="2597"/>
        <item x="4804"/>
        <item x="5682"/>
        <item x="2031"/>
        <item x="3091"/>
        <item x="283"/>
        <item x="4371"/>
        <item x="2642"/>
        <item x="1772"/>
        <item x="3636"/>
        <item x="2924"/>
        <item x="1735"/>
        <item x="198"/>
        <item x="2139"/>
        <item x="4761"/>
        <item x="6991"/>
        <item x="6587"/>
        <item x="3598"/>
        <item x="3940"/>
        <item x="3634"/>
        <item x="516"/>
        <item x="2297"/>
        <item x="3196"/>
        <item x="121"/>
        <item x="2715"/>
        <item x="3998"/>
        <item x="4384"/>
        <item x="5457"/>
        <item x="3957"/>
        <item x="6147"/>
        <item x="1577"/>
        <item x="1902"/>
        <item x="5760"/>
        <item x="4159"/>
        <item x="1072"/>
        <item x="4555"/>
        <item x="836"/>
        <item x="2143"/>
        <item x="2005"/>
        <item x="5836"/>
        <item x="6934"/>
        <item x="6837"/>
        <item x="4308"/>
        <item x="5936"/>
        <item x="4434"/>
        <item x="213"/>
        <item x="4783"/>
        <item x="2598"/>
        <item x="6584"/>
        <item x="5740"/>
        <item x="191"/>
        <item x="1227"/>
        <item x="3117"/>
        <item x="5053"/>
        <item x="2745"/>
        <item x="1023"/>
        <item x="1934"/>
        <item x="4119"/>
        <item x="2144"/>
        <item x="859"/>
        <item x="2995"/>
        <item x="4542"/>
        <item x="6525"/>
        <item x="5610"/>
        <item x="5898"/>
        <item x="2504"/>
        <item x="3138"/>
        <item x="327"/>
        <item x="4606"/>
        <item x="1997"/>
        <item x="2240"/>
        <item x="5499"/>
        <item x="194"/>
        <item x="2042"/>
        <item x="6063"/>
        <item x="880"/>
        <item x="4404"/>
        <item x="2351"/>
        <item x="2824"/>
        <item x="2941"/>
        <item sd="0" x="5011"/>
        <item x="4044"/>
        <item x="2965"/>
        <item x="3226"/>
        <item x="5094"/>
        <item x="1583"/>
        <item x="1737"/>
        <item x="985"/>
        <item x="3256"/>
        <item x="1498"/>
        <item x="701"/>
        <item x="1231"/>
        <item x="6835"/>
        <item x="5189"/>
        <item x="3611"/>
        <item x="47"/>
        <item x="3868"/>
        <item x="6836"/>
        <item x="2449"/>
        <item x="2746"/>
        <item x="2810"/>
        <item x="86"/>
        <item x="5317"/>
        <item x="6533"/>
        <item x="1846"/>
        <item x="3844"/>
        <item x="2088"/>
        <item sd="0" x="4990"/>
        <item x="7139"/>
        <item x="52"/>
        <item x="526"/>
        <item x="353"/>
        <item x="4928"/>
        <item x="4644"/>
        <item x="4770"/>
        <item x="4889"/>
        <item x="4678"/>
        <item x="173"/>
        <item x="6585"/>
        <item x="4262"/>
        <item x="3186"/>
        <item x="2396"/>
        <item x="4807"/>
        <item x="4760"/>
        <item x="6408"/>
        <item x="4813"/>
        <item x="6847"/>
        <item x="3854"/>
        <item x="6491"/>
        <item x="694"/>
        <item x="1216"/>
        <item x="3683"/>
        <item x="1400"/>
        <item x="1083"/>
        <item x="1708"/>
        <item x="3476"/>
        <item x="1575"/>
        <item x="6362"/>
        <item x="4070"/>
        <item x="910"/>
        <item x="2439"/>
        <item x="6111"/>
        <item x="164"/>
        <item x="2381"/>
        <item x="97"/>
        <item x="5940"/>
        <item x="1895"/>
        <item x="4836"/>
        <item x="3354"/>
        <item x="3704"/>
        <item x="1550"/>
        <item x="822"/>
        <item x="3274"/>
        <item x="5231"/>
        <item x="2199"/>
        <item x="5907"/>
        <item x="1909"/>
        <item x="2529"/>
        <item x="3727"/>
        <item x="5601"/>
        <item x="2398"/>
        <item x="642"/>
        <item x="7010"/>
        <item x="5873"/>
        <item x="1124"/>
        <item x="5854"/>
        <item x="4022"/>
        <item x="2542"/>
        <item x="20"/>
        <item x="2846"/>
        <item x="5861"/>
        <item x="4803"/>
        <item x="7008"/>
        <item x="510"/>
        <item x="935"/>
        <item x="1168"/>
        <item x="649"/>
        <item x="1829"/>
        <item x="7039"/>
        <item x="3102"/>
        <item x="4370"/>
        <item x="6151"/>
        <item x="763"/>
        <item x="1676"/>
        <item x="4703"/>
        <item x="5757"/>
        <item x="6430"/>
        <item x="4811"/>
        <item x="3470"/>
        <item x="1743"/>
        <item x="6046"/>
        <item x="929"/>
        <item x="181"/>
        <item x="16"/>
        <item x="3258"/>
        <item x="6694"/>
        <item x="2986"/>
        <item x="3599"/>
        <item x="1490"/>
        <item x="3044"/>
        <item x="878"/>
        <item x="6642"/>
        <item x="4386"/>
        <item x="2912"/>
        <item x="537"/>
        <item x="1637"/>
        <item x="856"/>
        <item x="3631"/>
        <item x="6353"/>
        <item x="2783"/>
        <item x="1672"/>
        <item x="3132"/>
        <item x="4801"/>
        <item x="5244"/>
        <item x="771"/>
        <item x="1563"/>
        <item x="1211"/>
        <item x="2779"/>
        <item x="2350"/>
        <item x="4387"/>
        <item x="4439"/>
        <item x="1281"/>
        <item x="5870"/>
        <item x="1101"/>
        <item x="2288"/>
        <item x="5522"/>
        <item x="682"/>
        <item x="6340"/>
        <item x="6221"/>
        <item x="1603"/>
        <item x="2267"/>
        <item x="807"/>
        <item x="5517"/>
        <item x="2284"/>
        <item x="4152"/>
        <item x="5691"/>
        <item x="2308"/>
        <item x="6237"/>
        <item x="2878"/>
        <item x="6935"/>
        <item x="4537"/>
        <item x="4738"/>
        <item x="5176"/>
        <item x="2875"/>
        <item x="4613"/>
        <item x="1621"/>
        <item x="1143"/>
        <item x="3560"/>
        <item x="3567"/>
        <item x="2038"/>
        <item x="5373"/>
        <item x="4156"/>
        <item x="1780"/>
        <item x="6500"/>
        <item x="570"/>
        <item x="477"/>
        <item x="3902"/>
        <item x="1257"/>
        <item x="2512"/>
        <item x="1053"/>
        <item x="653"/>
        <item x="4901"/>
        <item x="3414"/>
        <item x="630"/>
        <item x="862"/>
        <item x="877"/>
        <item x="3694"/>
        <item x="5065"/>
        <item x="5636"/>
        <item x="5762"/>
        <item x="6577"/>
        <item x="4532"/>
        <item x="4193"/>
        <item x="5718"/>
        <item x="5915"/>
        <item x="3506"/>
        <item x="7083"/>
        <item x="974"/>
        <item x="1358"/>
        <item x="5445"/>
        <item x="5165"/>
        <item x="3660"/>
        <item x="3985"/>
        <item x="3139"/>
        <item x="1315"/>
        <item x="1597"/>
        <item x="6480"/>
        <item x="2718"/>
        <item x="3573"/>
        <item x="2756"/>
        <item x="95"/>
        <item x="4252"/>
        <item x="6768"/>
        <item x="2123"/>
        <item x="1248"/>
        <item x="4345"/>
        <item x="1106"/>
        <item x="7038"/>
        <item x="1590"/>
        <item x="3986"/>
        <item x="5411"/>
        <item x="3981"/>
        <item x="264"/>
        <item x="720"/>
        <item x="3869"/>
        <item x="5084"/>
        <item x="4550"/>
        <item x="6582"/>
        <item x="6397"/>
        <item x="4870"/>
        <item x="1848"/>
        <item x="2695"/>
        <item x="4026"/>
        <item x="1295"/>
        <item x="177"/>
        <item x="801"/>
        <item x="620"/>
        <item x="2146"/>
        <item x="1346"/>
        <item x="3980"/>
        <item x="272"/>
        <item x="7044"/>
        <item x="6639"/>
        <item x="6955"/>
        <item x="2466"/>
        <item x="3923"/>
        <item x="5749"/>
        <item x="5833"/>
        <item x="943"/>
        <item x="305"/>
        <item x="6245"/>
        <item x="4365"/>
        <item x="2165"/>
        <item x="708"/>
        <item x="4920"/>
        <item x="3991"/>
        <item x="6811"/>
        <item x="4909"/>
        <item x="6095"/>
        <item x="5492"/>
        <item x="5454"/>
        <item x="6023"/>
        <item x="5899"/>
        <item x="5799"/>
        <item x="6844"/>
        <item x="4937"/>
        <item x="6946"/>
        <item x="3632"/>
        <item x="954"/>
        <item x="6190"/>
        <item x="445"/>
        <item x="4763"/>
        <item x="1990"/>
        <item x="4682"/>
        <item x="323"/>
        <item x="1941"/>
        <item x="3583"/>
        <item x="5663"/>
        <item x="6367"/>
        <item x="2852"/>
        <item x="864"/>
        <item x="1205"/>
        <item x="696"/>
        <item x="3804"/>
        <item x="964"/>
        <item x="4085"/>
        <item x="3098"/>
        <item x="5272"/>
        <item x="1326"/>
        <item x="6744"/>
        <item x="6703"/>
        <item x="4164"/>
        <item x="6144"/>
        <item x="4510"/>
        <item x="7004"/>
        <item x="464"/>
        <item x="1434"/>
        <item x="3353"/>
        <item x="6992"/>
        <item x="2380"/>
        <item x="7062"/>
        <item x="2949"/>
        <item x="1832"/>
        <item x="4812"/>
        <item x="6942"/>
        <item x="6502"/>
        <item x="6459"/>
        <item x="2214"/>
        <item x="781"/>
        <item x="5185"/>
        <item x="4501"/>
        <item x="2121"/>
        <item x="5866"/>
        <item x="6814"/>
        <item x="2169"/>
        <item x="577"/>
        <item x="6050"/>
        <item x="6021"/>
        <item x="287"/>
        <item x="4829"/>
        <item x="6268"/>
        <item x="488"/>
        <item x="726"/>
        <item x="3169"/>
        <item x="6531"/>
        <item x="1514"/>
        <item x="6273"/>
        <item x="2866"/>
        <item x="6055"/>
        <item x="3373"/>
        <item x="3834"/>
        <item x="3363"/>
        <item x="3645"/>
        <item x="3653"/>
        <item x="5750"/>
        <item x="5322"/>
        <item x="1117"/>
        <item x="2557"/>
        <item x="3416"/>
        <item x="6396"/>
        <item x="2829"/>
        <item x="2928"/>
        <item x="1060"/>
        <item x="3484"/>
        <item x="5089"/>
        <item x="5237"/>
        <item x="6017"/>
        <item x="913"/>
        <item x="4724"/>
        <item x="4341"/>
        <item x="5461"/>
        <item x="955"/>
        <item x="828"/>
        <item x="3340"/>
        <item x="2664"/>
        <item x="3375"/>
        <item x="2482"/>
        <item x="4687"/>
        <item x="1183"/>
        <item x="1912"/>
        <item x="3422"/>
        <item x="2460"/>
        <item x="567"/>
        <item x="3791"/>
        <item x="7"/>
        <item x="6756"/>
        <item x="5088"/>
        <item x="2703"/>
        <item x="5811"/>
        <item x="2658"/>
        <item x="455"/>
        <item x="1947"/>
        <item x="6037"/>
        <item x="7009"/>
        <item x="790"/>
        <item x="4912"/>
        <item x="5217"/>
        <item x="7063"/>
        <item x="5926"/>
        <item x="2836"/>
        <item x="6650"/>
        <item x="5982"/>
        <item x="6419"/>
        <item x="3215"/>
        <item x="3751"/>
        <item x="2838"/>
        <item x="5396"/>
        <item x="1875"/>
        <item x="1940"/>
        <item x="3656"/>
        <item x="511"/>
        <item x="5385"/>
        <item x="4226"/>
        <item x="5247"/>
        <item x="4883"/>
        <item x="5770"/>
        <item x="4293"/>
        <item x="4899"/>
        <item x="3693"/>
        <item x="5121"/>
        <item x="3964"/>
        <item x="4991"/>
        <item x="1456"/>
        <item x="4335"/>
        <item x="3820"/>
        <item x="2579"/>
        <item x="4936"/>
        <item x="6938"/>
        <item x="1406"/>
        <item x="3486"/>
        <item x="658"/>
        <item x="54"/>
        <item x="4340"/>
        <item x="578"/>
        <item x="898"/>
        <item sd="0" x="5433"/>
        <item x="1457"/>
        <item x="2183"/>
        <item x="5774"/>
        <item x="928"/>
        <item x="2536"/>
        <item x="7100"/>
        <item x="5412"/>
        <item x="5221"/>
        <item x="2899"/>
        <item x="3109"/>
        <item x="6318"/>
        <item x="4440"/>
        <item x="565"/>
        <item x="4356"/>
        <item x="6424"/>
        <item x="2964"/>
        <item x="6915"/>
        <item x="3435"/>
        <item x="2492"/>
        <item x="6479"/>
        <item x="5463"/>
        <item x="3235"/>
        <item x="6656"/>
        <item x="4174"/>
        <item x="4696"/>
        <item x="1250"/>
        <item x="5064"/>
        <item x="5449"/>
        <item x="6378"/>
        <item x="400"/>
        <item x="4854"/>
        <item x="6503"/>
        <item x="6029"/>
        <item x="6287"/>
        <item x="1615"/>
        <item x="2978"/>
        <item x="6993"/>
        <item x="542"/>
        <item x="4958"/>
        <item x="1779"/>
        <item x="3918"/>
        <item x="7105"/>
        <item x="7073"/>
        <item x="4788"/>
        <item x="3052"/>
        <item x="3979"/>
        <item x="4124"/>
        <item x="5658"/>
        <item x="1861"/>
        <item x="2253"/>
        <item x="5481"/>
        <item x="2247"/>
        <item x="4244"/>
        <item x="1602"/>
        <item x="2565"/>
        <item x="184"/>
        <item x="4400"/>
        <item x="580"/>
        <item x="3358"/>
        <item x="3948"/>
        <item x="6223"/>
        <item x="5282"/>
        <item x="5892"/>
        <item x="4689"/>
        <item x="4653"/>
        <item x="5257"/>
        <item x="5300"/>
        <item x="6796"/>
        <item x="1571"/>
        <item x="528"/>
        <item x="6557"/>
        <item x="4137"/>
        <item x="6859"/>
        <item x="6279"/>
        <item x="3584"/>
        <item x="4481"/>
        <item x="6820"/>
        <item x="1086"/>
        <item x="1115"/>
        <item x="354"/>
        <item x="3370"/>
        <item x="6411"/>
        <item x="6474"/>
        <item x="2636"/>
        <item x="2025"/>
        <item x="1371"/>
        <item x="1759"/>
        <item x="149"/>
        <item x="2400"/>
        <item x="1516"/>
        <item x="1061"/>
        <item x="6496"/>
        <item x="1191"/>
        <item x="7132"/>
        <item x="5142"/>
        <item x="2326"/>
        <item x="383"/>
        <item x="6830"/>
        <item x="4207"/>
        <item x="3624"/>
        <item x="3662"/>
        <item x="5054"/>
        <item x="5938"/>
        <item x="552"/>
        <item x="1749"/>
        <item x="2985"/>
        <item x="4408"/>
        <item x="4529"/>
        <item x="4209"/>
        <item x="4118"/>
        <item x="3279"/>
        <item x="5425"/>
        <item x="6089"/>
        <item x="2546"/>
        <item x="5707"/>
        <item x="5397"/>
        <item x="1258"/>
        <item x="252"/>
        <item x="6855"/>
        <item x="4078"/>
        <item x="3152"/>
        <item x="2687"/>
        <item x="7104"/>
        <item x="5606"/>
        <item x="6154"/>
        <item x="1549"/>
        <item x="6926"/>
        <item x="948"/>
        <item x="2313"/>
        <item x="2409"/>
        <item x="2890"/>
        <item x="3827"/>
        <item x="91"/>
        <item x="3089"/>
        <item x="3075"/>
        <item x="5474"/>
        <item x="1826"/>
        <item x="2677"/>
        <item x="925"/>
        <item x="3808"/>
        <item x="4868"/>
        <item x="1589"/>
        <item x="3158"/>
        <item x="437"/>
        <item x="6805"/>
        <item x="402"/>
        <item x="2231"/>
        <item x="873"/>
        <item x="966"/>
        <item x="1868"/>
        <item x="596"/>
        <item x="113"/>
        <item x="3533"/>
        <item x="4523"/>
        <item x="5536"/>
        <item x="4017"/>
        <item x="78"/>
        <item x="3322"/>
        <item x="3318"/>
        <item x="4624"/>
        <item x="5734"/>
        <item x="4245"/>
        <item x="945"/>
        <item x="1976"/>
        <item x="1306"/>
        <item x="2477"/>
        <item x="7076"/>
        <item x="1659"/>
        <item x="3865"/>
        <item x="2210"/>
        <item x="6979"/>
        <item x="6923"/>
        <item x="50"/>
        <item x="5190"/>
        <item x="6134"/>
        <item x="2044"/>
        <item x="2549"/>
        <item x="5593"/>
        <item x="382"/>
        <item x="3803"/>
        <item x="562"/>
        <item x="5470"/>
        <item x="1268"/>
        <item x="3071"/>
        <item x="3835"/>
        <item x="189"/>
        <item x="3439"/>
        <item x="4771"/>
        <item x="2292"/>
        <item x="3433"/>
        <item x="5368"/>
        <item x="4877"/>
        <item x="6211"/>
        <item x="4090"/>
        <item x="6632"/>
        <item x="2686"/>
        <item x="3505"/>
        <item x="4662"/>
        <item x="3934"/>
        <item x="5249"/>
        <item x="2443"/>
        <item x="6248"/>
        <item x="3436"/>
        <item x="1783"/>
        <item x="1437"/>
        <item x="5149"/>
        <item x="4257"/>
        <item x="6049"/>
        <item x="5818"/>
        <item x="3977"/>
        <item x="4847"/>
        <item x="2603"/>
        <item x="6647"/>
        <item x="5695"/>
        <item x="5548"/>
        <item x="3580"/>
        <item x="35"/>
        <item x="4116"/>
        <item x="1985"/>
        <item x="1174"/>
        <item x="6426"/>
        <item x="6485"/>
        <item x="1506"/>
        <item x="6676"/>
        <item x="844"/>
        <item x="3517"/>
        <item x="626"/>
        <item x="5553"/>
        <item x="4596"/>
        <item x="515"/>
        <item x="6385"/>
        <item x="3221"/>
        <item x="1215"/>
        <item x="450"/>
        <item x="1387"/>
        <item x="1403"/>
        <item x="4517"/>
        <item x="5783"/>
        <item x="6403"/>
        <item x="2270"/>
        <item x="1404"/>
        <item x="4242"/>
        <item x="4081"/>
        <item x="601"/>
        <item x="5732"/>
        <item x="5677"/>
        <item x="5334"/>
        <item x="3707"/>
        <item x="1317"/>
        <item x="1874"/>
        <item x="6947"/>
        <item x="3023"/>
        <item x="4590"/>
        <item x="3025"/>
        <item x="3184"/>
        <item x="765"/>
        <item x="4681"/>
        <item x="5245"/>
        <item x="5201"/>
        <item x="2461"/>
        <item x="5128"/>
        <item x="6253"/>
        <item x="1734"/>
        <item x="3090"/>
        <item x="4581"/>
        <item x="2632"/>
        <item x="418"/>
        <item x="6786"/>
        <item x="6028"/>
        <item x="3943"/>
        <item x="6441"/>
        <item x="3065"/>
        <item x="674"/>
        <item x="889"/>
        <item x="4704"/>
        <item x="3652"/>
        <item x="5752"/>
        <item x="4810"/>
        <item x="5298"/>
        <item x="5969"/>
        <item x="3674"/>
        <item x="697"/>
        <item x="5615"/>
        <item x="158"/>
        <item x="1311"/>
        <item x="4569"/>
        <item x="1408"/>
        <item x="2927"/>
        <item x="1790"/>
        <item x="302"/>
        <item x="2530"/>
        <item x="2090"/>
        <item x="4620"/>
        <item x="5807"/>
        <item x="671"/>
        <item x="4125"/>
        <item x="399"/>
        <item x="2567"/>
        <item x="5805"/>
        <item x="2419"/>
        <item x="4660"/>
        <item x="1554"/>
        <item x="2372"/>
        <item x="1511"/>
        <item x="3807"/>
        <item x="3062"/>
        <item x="4802"/>
        <item x="2424"/>
        <item x="1740"/>
        <item x="1234"/>
        <item x="2633"/>
        <item x="991"/>
        <item x="3709"/>
        <item x="1493"/>
        <item x="4221"/>
        <item x="5173"/>
        <item x="4016"/>
        <item x="4639"/>
        <item x="2353"/>
        <item x="604"/>
        <item x="6169"/>
        <item x="4467"/>
        <item x="2229"/>
        <item x="6416"/>
        <item x="4595"/>
        <item x="819"/>
        <item x="2087"/>
        <item x="2575"/>
        <item x="1524"/>
        <item x="668"/>
        <item x="5793"/>
        <item x="2774"/>
        <item x="1553"/>
        <item x="366"/>
        <item x="6483"/>
        <item x="2643"/>
        <item x="6495"/>
        <item x="2538"/>
        <item x="6810"/>
        <item x="5315"/>
        <item x="4930"/>
        <item x="500"/>
        <item x="3182"/>
        <item x="2259"/>
        <item x="6099"/>
        <item x="6510"/>
        <item x="6296"/>
        <item x="413"/>
        <item x="3131"/>
        <item x="3799"/>
        <item x="336"/>
        <item x="3458"/>
        <item x="471"/>
        <item x="6075"/>
        <item x="5622"/>
        <item x="4056"/>
        <item x="1818"/>
        <item x="1800"/>
        <item x="6877"/>
        <item x="3519"/>
        <item x="5518"/>
        <item x="2934"/>
        <item x="3558"/>
        <item x="524"/>
        <item x="806"/>
        <item x="5164"/>
        <item x="3399"/>
        <item x="3137"/>
        <item x="4977"/>
        <item x="4145"/>
        <item x="5018"/>
        <item x="6056"/>
        <item x="3999"/>
        <item x="1245"/>
        <item x="2535"/>
        <item x="6456"/>
        <item x="677"/>
        <item x="6527"/>
        <item x="1153"/>
        <item x="6578"/>
        <item x="3088"/>
        <item x="3684"/>
        <item x="6816"/>
        <item x="1323"/>
        <item x="389"/>
        <item x="5769"/>
        <item x="5934"/>
        <item x="6930"/>
        <item x="2151"/>
        <item x="4618"/>
        <item x="5664"/>
        <item x="1303"/>
        <item x="1097"/>
        <item x="7102"/>
        <item x="5017"/>
        <item x="584"/>
        <item x="347"/>
        <item x="1121"/>
        <item x="1661"/>
        <item x="4210"/>
        <item x="6033"/>
        <item x="5555"/>
        <item x="2097"/>
        <item x="1948"/>
        <item x="5158"/>
        <item x="5351"/>
        <item x="1330"/>
        <item x="2976"/>
        <item x="3605"/>
        <item x="3975"/>
        <item x="1480"/>
        <item x="3609"/>
        <item x="4706"/>
        <item x="207"/>
        <item x="3798"/>
        <item x="5810"/>
        <item x="1351"/>
        <item x="5992"/>
        <item x="5788"/>
        <item x="6132"/>
        <item x="175"/>
        <item x="2131"/>
        <item x="3949"/>
        <item x="502"/>
        <item x="3409"/>
        <item x="4754"/>
        <item x="1318"/>
        <item x="7041"/>
        <item x="6293"/>
        <item x="2766"/>
        <item x="4382"/>
        <item x="2827"/>
        <item x="5115"/>
        <item x="6792"/>
        <item x="3390"/>
        <item x="6487"/>
        <item x="4992"/>
        <item x="2250"/>
        <item x="4735"/>
        <item x="1581"/>
        <item x="6791"/>
        <item x="1588"/>
        <item x="5614"/>
        <item x="5784"/>
        <item x="4903"/>
        <item x="6314"/>
        <item x="881"/>
        <item x="6815"/>
        <item x="1398"/>
        <item x="4443"/>
        <item x="908"/>
        <item x="5125"/>
        <item x="415"/>
        <item x="6764"/>
        <item x="2141"/>
        <item x="6368"/>
        <item x="1736"/>
        <item x="6562"/>
        <item x="5773"/>
        <item x="2202"/>
        <item x="5790"/>
        <item x="472"/>
        <item x="6382"/>
        <item x="5236"/>
        <item x="6458"/>
        <item x="3214"/>
        <item x="4896"/>
        <item x="842"/>
        <item x="6520"/>
        <item x="5947"/>
        <item x="5308"/>
        <item x="453"/>
        <item x="3372"/>
        <item x="2802"/>
        <item x="4959"/>
        <item x="6849"/>
        <item x="5595"/>
        <item x="6203"/>
        <item x="3515"/>
        <item x="5822"/>
        <item x="6463"/>
        <item x="1176"/>
        <item x="2713"/>
        <item x="1152"/>
        <item x="4858"/>
        <item x="3473"/>
        <item x="3275"/>
        <item x="2187"/>
        <item x="3323"/>
        <item x="1296"/>
        <item x="1095"/>
        <item x="1331"/>
        <item x="2064"/>
        <item x="3099"/>
        <item x="6188"/>
        <item x="6728"/>
        <item x="3813"/>
        <item x="4605"/>
        <item x="3532"/>
        <item x="4140"/>
        <item x="941"/>
        <item x="3743"/>
        <item x="4261"/>
        <item x="4046"/>
        <item x="5666"/>
        <item x="3731"/>
        <item x="4685"/>
        <item x="2638"/>
        <item x="3297"/>
        <item x="2033"/>
        <item x="2390"/>
        <item x="1342"/>
        <item x="4332"/>
        <item x="579"/>
        <item x="1691"/>
        <item x="1808"/>
        <item x="3572"/>
        <item x="1304"/>
        <item x="1173"/>
        <item x="4033"/>
        <item x="7133"/>
        <item x="4948"/>
        <item x="6326"/>
        <item x="1847"/>
        <item x="3862"/>
        <item x="5055"/>
        <item x="1293"/>
        <item x="4074"/>
        <item x="5959"/>
        <item x="549"/>
        <item x="751"/>
        <item x="2977"/>
        <item x="245"/>
        <item x="6358"/>
        <item x="883"/>
        <item x="4035"/>
        <item x="887"/>
        <item x="6233"/>
        <item x="4676"/>
        <item x="2833"/>
        <item x="3321"/>
        <item x="5999"/>
        <item x="1885"/>
        <item x="1291"/>
        <item x="2877"/>
        <item x="2463"/>
        <item x="3063"/>
        <item x="3989"/>
        <item x="550"/>
        <item x="2933"/>
        <item x="5114"/>
        <item x="2003"/>
        <item x="5476"/>
        <item x="4974"/>
        <item x="3078"/>
        <item x="2685"/>
        <item x="5024"/>
        <item x="2847"/>
        <item x="619"/>
        <item x="6555"/>
        <item x="2710"/>
        <item x="1724"/>
        <item x="5649"/>
        <item x="6949"/>
        <item x="4526"/>
        <item x="6644"/>
        <item x="5043"/>
        <item x="4000"/>
        <item x="2803"/>
        <item x="2019"/>
        <item x="443"/>
        <item x="6622"/>
        <item x="3831"/>
        <item x="4013"/>
        <item x="4173"/>
        <item x="6696"/>
        <item x="1442"/>
        <item x="4047"/>
        <item x="3737"/>
        <item x="3005"/>
        <item x="3120"/>
        <item x="1738"/>
        <item x="2991"/>
        <item x="3015"/>
        <item x="2669"/>
        <item x="3721"/>
        <item x="4821"/>
        <item x="4533"/>
        <item x="3027"/>
        <item x="2295"/>
        <item x="36"/>
        <item x="2"/>
        <item x="786"/>
        <item x="1674"/>
        <item x="3364"/>
        <item x="1426"/>
        <item x="6395"/>
        <item x="3513"/>
        <item x="2894"/>
        <item x="5960"/>
        <item x="6135"/>
        <item x="2653"/>
        <item x="1670"/>
        <item x="57"/>
        <item x="2382"/>
        <item x="2984"/>
        <item x="2886"/>
        <item x="3873"/>
        <item x="6501"/>
        <item x="6845"/>
        <item x="239"/>
        <item x="1806"/>
        <item x="5107"/>
        <item x="3191"/>
        <item x="288"/>
        <item x="5296"/>
        <item x="5473"/>
        <item x="5485"/>
        <item x="4997"/>
        <item x="3407"/>
        <item x="1102"/>
        <item x="4306"/>
        <item x="6723"/>
        <item x="1449"/>
        <item x="6359"/>
        <item x="1027"/>
        <item x="6371"/>
        <item x="2333"/>
        <item x="4079"/>
        <item x="4859"/>
        <item x="4337"/>
        <item x="6706"/>
        <item x="215"/>
        <item x="7072"/>
        <item x="1284"/>
        <item x="4351"/>
        <item x="423"/>
        <item x="1327"/>
        <item x="4150"/>
        <item x="6566"/>
        <item x="4895"/>
        <item x="4134"/>
        <item x="2932"/>
        <item x="571"/>
        <item x="5061"/>
        <item x="2626"/>
        <item x="5023"/>
        <item x="4198"/>
        <item x="6109"/>
        <item x="4960"/>
        <item x="6009"/>
        <item x="299"/>
        <item x="6448"/>
        <item x="2133"/>
        <item x="3259"/>
        <item x="6702"/>
        <item x="4281"/>
        <item x="3525"/>
        <item x="1535"/>
        <item x="7001"/>
        <item x="4684"/>
        <item x="5878"/>
        <item x="3786"/>
        <item x="1150"/>
        <item x="838"/>
        <item x="4381"/>
        <item x="70"/>
        <item x="1116"/>
        <item x="6227"/>
        <item x="4214"/>
        <item x="6515"/>
        <item x="6961"/>
        <item x="1491"/>
        <item x="1816"/>
        <item x="6051"/>
        <item x="2698"/>
        <item x="884"/>
        <item x="1677"/>
        <item x="2384"/>
        <item x="4943"/>
        <item x="5641"/>
        <item x="860"/>
        <item x="1556"/>
        <item x="506"/>
        <item x="4583"/>
        <item x="4552"/>
        <item x="3347"/>
        <item x="3121"/>
        <item x="4080"/>
        <item x="3282"/>
        <item x="14"/>
        <item x="3225"/>
        <item x="2075"/>
        <item x="1815"/>
        <item x="4030"/>
        <item x="3076"/>
        <item x="5681"/>
        <item x="3832"/>
        <item x="167"/>
        <item x="2989"/>
        <item x="6068"/>
        <item x="2541"/>
        <item x="2876"/>
        <item x="71"/>
        <item x="1859"/>
        <item x="5382"/>
        <item x="4052"/>
        <item x="1543"/>
        <item x="1253"/>
        <item x="6735"/>
        <item x="6278"/>
        <item x="2009"/>
        <item x="829"/>
        <item x="4229"/>
        <item x="1758"/>
        <item x="15"/>
        <item x="6305"/>
        <item x="1507"/>
        <item x="4584"/>
        <item x="827"/>
        <item x="3418"/>
        <item x="969"/>
        <item x="5318"/>
        <item x="2517"/>
        <item x="4484"/>
        <item x="6870"/>
        <item x="597"/>
        <item x="5905"/>
        <item x="5924"/>
        <item x="4494"/>
        <item x="6910"/>
        <item x="871"/>
        <item x="4712"/>
        <item x="5095"/>
        <item x="5579"/>
        <item x="3725"/>
        <item x="2193"/>
        <item x="2321"/>
        <item x="3529"/>
        <item x="3271"/>
        <item x="2152"/>
        <item x="952"/>
        <item x="2515"/>
        <item x="6242"/>
        <item x="12"/>
        <item x="6808"/>
        <item x="6342"/>
        <item x="2971"/>
        <item x="237"/>
        <item x="6461"/>
        <item x="2856"/>
        <item x="3537"/>
        <item x="1292"/>
        <item x="297"/>
        <item x="4240"/>
        <item x="2946"/>
        <item x="3606"/>
        <item x="2773"/>
        <item x="2954"/>
        <item x="2509"/>
        <item x="380"/>
        <item x="6648"/>
        <item x="3909"/>
        <item x="1393"/>
        <item x="27"/>
        <item x="523"/>
        <item x="3397"/>
        <item x="6164"/>
        <item x="4519"/>
        <item x="5862"/>
        <item x="5895"/>
        <item x="4327"/>
        <item x="3588"/>
        <item x="1802"/>
        <item x="1962"/>
        <item x="5500"/>
        <item x="2560"/>
        <item x="4115"/>
        <item x="6932"/>
        <item x="6994"/>
        <item x="4915"/>
        <item x="733"/>
        <item x="6329"/>
        <item x="5332"/>
        <item x="2775"/>
        <item x="3430"/>
        <item x="5168"/>
        <item x="5333"/>
        <item x="538"/>
        <item x="1338"/>
        <item x="4657"/>
        <item x="4312"/>
        <item x="1468"/>
        <item x="221"/>
        <item x="4796"/>
        <item x="4138"/>
        <item x="4968"/>
        <item x="351"/>
        <item x="6303"/>
        <item x="7075"/>
        <item x="5571"/>
        <item x="6662"/>
        <item x="2887"/>
        <item x="234"/>
        <item x="5565"/>
        <item x="4292"/>
        <item x="2960"/>
        <item x="6607"/>
        <item x="3487"/>
        <item x="6931"/>
        <item x="4721"/>
        <item x="3771"/>
        <item x="1421"/>
        <item x="5274"/>
        <item x="4694"/>
        <item x="3350"/>
        <item x="3239"/>
        <item x="3048"/>
        <item x="6013"/>
        <item x="1267"/>
        <item x="2095"/>
        <item x="4018"/>
        <item x="6974"/>
        <item x="1643"/>
        <item x="1567"/>
        <item x="5942"/>
        <item x="3155"/>
        <item x="6599"/>
        <item x="3164"/>
        <item x="428"/>
        <item x="1531"/>
        <item x="5988"/>
        <item x="2741"/>
        <item x="5319"/>
        <item x="5848"/>
        <item x="279"/>
        <item x="1016"/>
        <item x="2823"/>
        <item x="486"/>
        <item x="3059"/>
        <item x="1925"/>
        <item x="4708"/>
        <item x="4220"/>
        <item x="5090"/>
        <item x="535"/>
        <item x="695"/>
        <item x="6166"/>
        <item x="3866"/>
        <item x="3851"/>
        <item x="233"/>
        <item x="376"/>
        <item x="4593"/>
        <item x="7137"/>
        <item x="4021"/>
        <item x="4163"/>
        <item x="6530"/>
        <item x="2047"/>
        <item x="3366"/>
        <item x="1002"/>
        <item x="5489"/>
        <item x="1354"/>
        <item x="6589"/>
        <item x="4667"/>
        <item x="4201"/>
        <item x="4875"/>
        <item x="3758"/>
        <item x="6272"/>
        <item x="255"/>
        <item x="5045"/>
        <item x="4806"/>
        <item x="124"/>
        <item x="3452"/>
        <item x="5675"/>
        <item x="1722"/>
        <item x="3914"/>
        <item x="1896"/>
        <item x="1840"/>
        <item x="5514"/>
        <item x="1348"/>
        <item x="4004"/>
        <item x="3936"/>
        <item x="2506"/>
        <item x="2028"/>
        <item x="4055"/>
        <item x="4483"/>
        <item x="545"/>
        <item x="2387"/>
        <item x="1026"/>
        <item x="7046"/>
        <item x="780"/>
        <item x="497"/>
        <item x="5146"/>
        <item x="863"/>
        <item x="3326"/>
        <item x="378"/>
        <item x="3202"/>
        <item x="1587"/>
        <item x="7092"/>
        <item x="3176"/>
        <item x="1657"/>
        <item x="689"/>
        <item x="370"/>
        <item x="3646"/>
        <item x="1157"/>
        <item x="2128"/>
        <item x="6120"/>
        <item x="4773"/>
        <item x="3644"/>
        <item x="6573"/>
        <item x="2393"/>
        <item x="5716"/>
        <item x="6933"/>
        <item x="5748"/>
        <item x="5850"/>
        <item x="5808"/>
        <item x="858"/>
        <item x="960"/>
        <item x="2058"/>
        <item x="3126"/>
        <item x="2973"/>
        <item x="1633"/>
        <item x="1991"/>
        <item x="6885"/>
        <item x="2472"/>
        <item x="6752"/>
        <item x="3879"/>
        <item x="1024"/>
        <item x="5617"/>
        <item x="3384"/>
        <item x="923"/>
        <item x="4445"/>
        <item x="4462"/>
        <item x="6851"/>
        <item x="531"/>
        <item x="4897"/>
        <item x="576"/>
        <item x="1109"/>
        <item x="2566"/>
        <item x="1961"/>
        <item x="5585"/>
        <item x="1980"/>
        <item x="4701"/>
        <item x="162"/>
        <item x="4495"/>
        <item x="5063"/>
        <item x="6377"/>
        <item x="4213"/>
        <item x="3362"/>
        <item x="5338"/>
        <item x="1966"/>
        <item x="1600"/>
        <item x="6620"/>
        <item x="6494"/>
        <item x="6873"/>
        <item x="1156"/>
        <item x="2864"/>
        <item x="6187"/>
        <item x="2037"/>
        <item x="3038"/>
        <item x="2154"/>
        <item x="5849"/>
        <item x="4485"/>
        <item x="1781"/>
        <item x="1693"/>
        <item x="2532"/>
        <item x="4627"/>
        <item x="5340"/>
        <item x="6467"/>
        <item x="468"/>
        <item x="886"/>
        <item x="391"/>
        <item x="4453"/>
        <item x="3343"/>
        <item x="4699"/>
        <item x="5339"/>
        <item x="6504"/>
        <item x="4187"/>
        <item x="3097"/>
        <item x="3891"/>
        <item x="6698"/>
        <item x="1310"/>
        <item x="2120"/>
        <item x="5442"/>
        <item x="5393"/>
        <item x="1169"/>
        <item x="1455"/>
        <item x="6759"/>
        <item x="1782"/>
        <item x="5714"/>
        <item x="6022"/>
        <item x="6726"/>
        <item x="4406"/>
        <item x="3361"/>
        <item x="6404"/>
        <item x="6117"/>
        <item x="1810"/>
        <item x="270"/>
        <item x="3670"/>
        <item x="6168"/>
        <item x="240"/>
        <item x="1155"/>
        <item x="2891"/>
        <item x="6716"/>
        <item x="419"/>
        <item x="1866"/>
        <item x="5267"/>
        <item x="3921"/>
        <item x="4154"/>
        <item x="4503"/>
        <item x="2761"/>
        <item x="1879"/>
        <item x="800"/>
        <item x="3659"/>
        <item x="6322"/>
        <item x="3658"/>
        <item x="2211"/>
        <item x="4805"/>
        <item x="754"/>
        <item x="5050"/>
        <item x="4637"/>
        <item x="5648"/>
        <item x="6360"/>
        <item x="2104"/>
        <item x="1647"/>
        <item x="5605"/>
        <item x="4785"/>
        <item x="4095"/>
        <item x="3189"/>
        <item x="2077"/>
        <item x="56"/>
        <item x="4956"/>
        <item x="1119"/>
        <item x="5406"/>
        <item x="5650"/>
        <item x="3014"/>
        <item x="5448"/>
        <item x="4966"/>
        <item x="4664"/>
        <item x="3386"/>
        <item x="5459"/>
        <item x="2752"/>
        <item x="2279"/>
        <item x="4669"/>
        <item x="876"/>
        <item x="5194"/>
        <item x="5741"/>
        <item x="4146"/>
        <item x="6200"/>
        <item x="1042"/>
        <item x="1286"/>
        <item x="311"/>
        <item x="492"/>
        <item x="3236"/>
        <item x="4147"/>
        <item x="2555"/>
        <item x="4380"/>
        <item x="6174"/>
        <item x="1608"/>
        <item x="324"/>
        <item x="1854"/>
        <item x="2563"/>
        <item x="3220"/>
        <item x="5438"/>
        <item x="5583"/>
        <item x="6300"/>
        <item x="1336"/>
        <item x="5127"/>
        <item x="1949"/>
        <item x="2135"/>
        <item x="4654"/>
        <item x="5040"/>
        <item x="1718"/>
        <item x="5995"/>
        <item x="133"/>
        <item x="1807"/>
        <item x="120"/>
        <item x="4766"/>
        <item x="5665"/>
        <item x="106"/>
        <item x="3057"/>
        <item x="6042"/>
        <item x="3967"/>
        <item x="1453"/>
        <item x="1641"/>
        <item x="5993"/>
        <item x="551"/>
        <item x="5869"/>
        <item x="704"/>
        <item x="4819"/>
        <item x="1515"/>
        <item x="4781"/>
        <item x="5109"/>
        <item x="361"/>
        <item x="1566"/>
        <item x="1242"/>
        <item x="1193"/>
        <item x="5505"/>
        <item x="1244"/>
        <item x="2499"/>
        <item x="1610"/>
        <item x="6941"/>
        <item x="934"/>
        <item x="3894"/>
        <item x="1090"/>
        <item x="4313"/>
        <item x="6775"/>
        <item x="3472"/>
        <item x="58"/>
        <item x="5137"/>
        <item x="4089"/>
        <item x="3497"/>
        <item x="4832"/>
        <item x="912"/>
        <item x="462"/>
        <item x="3181"/>
        <item x="1360"/>
        <item x="6718"/>
        <item x="2413"/>
        <item x="2074"/>
        <item x="4683"/>
        <item x="4002"/>
        <item x="5080"/>
        <item x="2296"/>
        <item x="3953"/>
        <item x="5647"/>
        <item x="6842"/>
        <item x="5832"/>
        <item x="1187"/>
        <item x="379"/>
        <item x="2914"/>
        <item x="5852"/>
        <item x="646"/>
        <item x="4778"/>
        <item x="480"/>
        <item x="4749"/>
        <item x="5102"/>
        <item x="6317"/>
        <item x="6638"/>
        <item x="813"/>
        <item x="1228"/>
        <item x="5771"/>
        <item x="4"/>
        <item x="6069"/>
        <item x="589"/>
        <item x="1005"/>
        <item x="4541"/>
        <item x="5027"/>
        <item x="6473"/>
        <item x="3663"/>
        <item x="1482"/>
        <item x="6777"/>
        <item x="5980"/>
        <item x="137"/>
        <item x="4162"/>
        <item x="6753"/>
        <item x="3210"/>
        <item x="5913"/>
        <item x="717"/>
        <item x="2739"/>
        <item x="2022"/>
        <item x="5863"/>
        <item x="4643"/>
        <item x="5175"/>
        <item x="4343"/>
        <item x="3543"/>
        <item x="2757"/>
        <item x="6434"/>
        <item x="2060"/>
        <item x="219"/>
        <item x="3738"/>
        <item x="4604"/>
        <item x="631"/>
        <item x="1093"/>
        <item x="6626"/>
        <item x="5653"/>
        <item x="6660"/>
        <item x="4291"/>
        <item x="623"/>
        <item x="5276"/>
        <item x="1671"/>
        <item x="4034"/>
        <item x="1614"/>
        <item x="4509"/>
        <item x="4036"/>
        <item x="5423"/>
        <item x="6907"/>
        <item x="4431"/>
        <item x="1921"/>
        <item x="3875"/>
        <item x="7052"/>
        <item x="3330"/>
        <item x="3908"/>
        <item x="6904"/>
        <item x="2412"/>
        <item x="2863"/>
        <item x="1385"/>
        <item x="5048"/>
        <item x="1417"/>
        <item x="595"/>
        <item x="2948"/>
        <item x="4258"/>
        <item x="3926"/>
        <item x="6655"/>
        <item x="5906"/>
        <item x="1819"/>
        <item x="5208"/>
        <item x="5029"/>
        <item x="672"/>
        <item x="1177"/>
        <item x="1138"/>
        <item x="4179"/>
        <item x="6561"/>
        <item x="5353"/>
        <item x="4491"/>
        <item x="3681"/>
        <item x="2102"/>
        <item x="2327"/>
        <item x="3920"/>
        <item x="1278"/>
        <item x="2142"/>
        <item x="4929"/>
        <item x="6077"/>
        <item x="839"/>
        <item x="6375"/>
        <item x="3302"/>
        <item x="6186"/>
        <item x="1791"/>
        <item x="916"/>
        <item x="5859"/>
        <item x="970"/>
        <item x="5278"/>
        <item x="1135"/>
        <item x="4282"/>
        <item x="6137"/>
        <item x="254"/>
        <item x="3270"/>
        <item x="6610"/>
        <item x="2537"/>
        <item x="5005"/>
        <item x="3431"/>
        <item x="3465"/>
        <item x="5879"/>
        <item x="7103"/>
        <item x="1721"/>
        <item x="3664"/>
        <item x="4864"/>
        <item x="6148"/>
        <item x="2395"/>
        <item x="6172"/>
        <item x="2282"/>
        <item x="6180"/>
        <item x="3797"/>
        <item x="5984"/>
        <item x="6066"/>
        <item x="1860"/>
        <item x="1742"/>
        <item x="1165"/>
        <item x="5893"/>
        <item x="3173"/>
        <item x="3128"/>
        <item x="6297"/>
        <item x="2577"/>
        <item x="2271"/>
        <item x="93"/>
        <item x="96"/>
        <item x="7089"/>
        <item x="3759"/>
        <item x="1565"/>
        <item x="2528"/>
        <item x="1256"/>
        <item x="7050"/>
        <item x="1903"/>
        <item x="1223"/>
        <item x="309"/>
        <item x="1700"/>
        <item x="4436"/>
        <item x="4939"/>
        <item x="4283"/>
        <item x="5599"/>
        <item x="6074"/>
        <item x="4927"/>
        <item x="7057"/>
        <item x="2893"/>
        <item x="6466"/>
        <item x="4656"/>
        <item x="187"/>
        <item x="6193"/>
        <item x="3147"/>
        <item x="394"/>
        <item x="3669"/>
        <item x="112"/>
        <item x="6001"/>
        <item x="3911"/>
        <item x="3339"/>
        <item x="2711"/>
        <item x="3081"/>
        <item x="5227"/>
        <item x="2394"/>
        <item x="1625"/>
        <item x="4750"/>
        <item x="845"/>
        <item x="6767"/>
        <item x="895"/>
        <item x="530"/>
        <item x="3763"/>
        <item x="2116"/>
        <item x="2527"/>
        <item x="3346"/>
        <item x="6261"/>
        <item x="6183"/>
        <item x="2681"/>
        <item x="2683"/>
        <item x="4122"/>
        <item x="2822"/>
        <item x="1688"/>
        <item x="1198"/>
        <item x="5728"/>
        <item x="2860"/>
        <item x="2356"/>
        <item x="1254"/>
        <item x="5996"/>
        <item x="2987"/>
        <item x="744"/>
        <item x="6673"/>
        <item x="1294"/>
        <item x="4709"/>
        <item x="5398"/>
        <item x="5731"/>
        <item x="5573"/>
        <item x="5336"/>
        <item x="2401"/>
        <item x="414"/>
        <item x="6336"/>
        <item x="6281"/>
        <item x="5184"/>
        <item x="494"/>
        <item x="5401"/>
        <item x="225"/>
        <item x="489"/>
        <item x="1376"/>
        <item x="5779"/>
        <item x="2335"/>
        <item x="4885"/>
        <item x="1726"/>
        <item x="3288"/>
        <item x="4211"/>
        <item x="1716"/>
        <item x="3830"/>
        <item x="273"/>
        <item x="2435"/>
        <item x="393"/>
        <item x="3415"/>
        <item x="3467"/>
        <item x="5693"/>
        <item x="5528"/>
        <item x="6914"/>
        <item x="7055"/>
        <item x="5765"/>
        <item x="422"/>
        <item x="3680"/>
        <item x="3919"/>
        <item x="3628"/>
        <item x="5431"/>
        <item x="5567"/>
        <item x="3716"/>
        <item x="3516"/>
        <item x="5687"/>
        <item x="5939"/>
        <item x="2212"/>
        <item x="5516"/>
        <item x="1399"/>
        <item x="2850"/>
        <item x="6072"/>
        <item x="4742"/>
        <item x="4707"/>
        <item x="681"/>
        <item x="3620"/>
        <item x="1029"/>
        <item x="2905"/>
        <item x="6319"/>
        <item x="6275"/>
        <item x="1662"/>
        <item x="403"/>
        <item x="1447"/>
        <item x="3130"/>
        <item x="355"/>
        <item x="2716"/>
        <item x="1203"/>
        <item x="2192"/>
        <item x="2607"/>
        <item x="6978"/>
        <item x="2821"/>
        <item x="5248"/>
        <item x="2994"/>
        <item x="6388"/>
        <item x="4060"/>
        <item x="2925"/>
        <item x="688"/>
        <item x="4447"/>
        <item x="4784"/>
        <item x="2221"/>
        <item x="3668"/>
        <item x="3589"/>
        <item x="5825"/>
        <item x="1585"/>
        <item x="2502"/>
        <item x="3243"/>
        <item x="4123"/>
        <item x="4325"/>
        <item x="6568"/>
        <item x="6781"/>
        <item x="2015"/>
        <item x="64"/>
        <item x="2580"/>
        <item x="3722"/>
        <item x="6782"/>
        <item x="1280"/>
        <item x="3466"/>
        <item x="5139"/>
        <item x="2454"/>
        <item x="3150"/>
        <item x="3103"/>
        <item x="2788"/>
        <item x="4414"/>
        <item x="5458"/>
        <item x="2339"/>
        <item x="7086"/>
        <item x="2621"/>
        <item x="2406"/>
        <item x="5"/>
        <item x="1285"/>
        <item x="2650"/>
        <item x="331"/>
        <item x="2020"/>
        <item x="2657"/>
        <item x="46"/>
        <item x="989"/>
        <item x="435"/>
        <item x="5038"/>
        <item x="3400"/>
        <item x="635"/>
        <item x="3987"/>
        <item x="6235"/>
        <item x="7051"/>
        <item x="5370"/>
        <item x="3232"/>
        <item x="594"/>
        <item x="921"/>
        <item x="2206"/>
        <item x="1932"/>
        <item x="1272"/>
        <item x="2147"/>
        <item x="6653"/>
        <item x="5447"/>
        <item x="1386"/>
        <item x="6628"/>
        <item x="1208"/>
        <item x="3268"/>
        <item x="6087"/>
        <item x="4238"/>
        <item x="5508"/>
        <item x="349"/>
        <item x="4102"/>
        <item x="4666"/>
        <item x="3224"/>
        <item x="4534"/>
        <item x="397"/>
        <item x="4003"/>
        <item x="5902"/>
        <item x="1298"/>
        <item x="1401"/>
        <item x="2525"/>
        <item x="3710"/>
        <item x="6198"/>
        <item x="2909"/>
        <item x="61"/>
        <item x="2481"/>
        <item x="6913"/>
        <item x="4949"/>
        <item x="6157"/>
        <item x="5608"/>
        <item x="2507"/>
        <item x="2908"/>
        <item x="6586"/>
        <item x="3104"/>
        <item x="5809"/>
        <item x="2882"/>
        <item x="3368"/>
        <item x="1630"/>
        <item x="5887"/>
        <item x="1754"/>
        <item x="1873"/>
        <item x="5357"/>
        <item x="4203"/>
        <item x="3264"/>
        <item x="2181"/>
        <item x="176"/>
        <item x="4924"/>
        <item x="2791"/>
        <item x="1429"/>
        <item x="5424"/>
        <item x="45"/>
        <item x="6825"/>
        <item x="6435"/>
        <item x="4050"/>
        <item x="3776"/>
        <item x="3237"/>
        <item x="5661"/>
        <item x="4121"/>
        <item x="6032"/>
        <item x="1365"/>
        <item x="6260"/>
        <item x="6827"/>
        <item x="1019"/>
        <item x="6517"/>
        <item x="171"/>
        <item x="6884"/>
        <item x="3746"/>
        <item x="4328"/>
        <item x="5191"/>
        <item x="2024"/>
        <item x="5735"/>
        <item x="6344"/>
        <item x="4186"/>
        <item x="686"/>
        <item x="205"/>
        <item x="6064"/>
        <item x="4843"/>
        <item x="4680"/>
        <item x="117"/>
        <item x="1974"/>
        <item x="1037"/>
        <item x="3518"/>
        <item x="5839"/>
        <item x="442"/>
        <item x="3510"/>
        <item x="2559"/>
        <item x="5876"/>
        <item x="5408"/>
        <item x="4720"/>
        <item x="1770"/>
        <item x="3392"/>
        <item x="3916"/>
        <item x="4554"/>
        <item x="1555"/>
        <item x="4610"/>
        <item x="495"/>
        <item x="5582"/>
        <item x="5609"/>
        <item x="5515"/>
        <item x="5047"/>
        <item x="5933"/>
        <item x="1618"/>
        <item x="847"/>
        <item x="3082"/>
        <item x="2438"/>
        <item x="6605"/>
        <item x="5569"/>
        <item x="2309"/>
        <item x="1894"/>
        <item x="1958"/>
        <item x="2290"/>
        <item x="4059"/>
        <item x="4585"/>
        <item x="68"/>
        <item x="5225"/>
        <item x="3178"/>
        <item x="3887"/>
        <item x="6695"/>
        <item x="5281"/>
        <item x="5883"/>
        <item x="5135"/>
        <item x="4823"/>
        <item x="4093"/>
        <item x="6982"/>
        <item x="4980"/>
        <item x="5389"/>
        <item x="5727"/>
        <item x="625"/>
        <item x="7006"/>
        <item x="5477"/>
        <item x="937"/>
        <item x="6742"/>
        <item x="4473"/>
        <item x="6264"/>
        <item x="5900"/>
        <item x="2961"/>
        <item x="3728"/>
        <item x="5589"/>
        <item x="3242"/>
        <item x="4515"/>
        <item x="4768"/>
        <item x="6535"/>
        <item x="3500"/>
        <item x="3801"/>
        <item x="5081"/>
        <item x="3777"/>
        <item x="5713"/>
        <item x="4876"/>
        <item x="4188"/>
        <item x="2089"/>
        <item x="1967"/>
        <item x="4725"/>
        <item x="5874"/>
        <item x="2004"/>
        <item x="6611"/>
        <item x="2817"/>
        <item x="105"/>
        <item x="946"/>
        <item x="4659"/>
        <item x="1706"/>
        <item x="7088"/>
        <item x="474"/>
        <item x="1889"/>
        <item x="2631"/>
        <item x="705"/>
        <item x="1017"/>
        <item x="6598"/>
        <item x="2052"/>
        <item x="6686"/>
        <item x="6345"/>
        <item x="4068"/>
        <item x="1855"/>
        <item x="5965"/>
        <item x="4402"/>
        <item x="7093"/>
        <item x="170"/>
        <item x="4995"/>
        <item x="5723"/>
        <item x="2485"/>
        <item x="4409"/>
        <item x="7095"/>
        <item x="1892"/>
        <item x="5543"/>
        <item x="7122"/>
        <item x="3596"/>
        <item x="4850"/>
        <item x="4461"/>
        <item x="6920"/>
        <item x="1475"/>
        <item x="4710"/>
        <item x="7127"/>
        <item x="756"/>
        <item x="210"/>
        <item x="425"/>
        <item x="634"/>
        <item x="5409"/>
        <item x="2938"/>
        <item x="5524"/>
        <item x="792"/>
        <item x="3342"/>
        <item x="3546"/>
        <item x="799"/>
        <item x="1046"/>
        <item x="5387"/>
        <item x="984"/>
        <item x="1225"/>
        <item x="5559"/>
        <item x="3954"/>
        <item x="905"/>
        <item x="5120"/>
        <item x="4507"/>
        <item x="2627"/>
        <item x="3111"/>
        <item x="1319"/>
        <item x="6522"/>
        <item x="2242"/>
        <item x="6999"/>
        <item x="3456"/>
        <item x="2251"/>
        <item x="2714"/>
        <item x="802"/>
        <item x="1469"/>
        <item x="4873"/>
        <item x="2278"/>
        <item x="2450"/>
        <item x="3207"/>
        <item x="6086"/>
        <item x="2754"/>
        <item x="588"/>
        <item x="3134"/>
        <item x="6552"/>
        <item x="4219"/>
        <item x="5122"/>
        <item x="6779"/>
        <item x="4670"/>
        <item x="723"/>
        <item x="1518"/>
        <item x="1132"/>
        <item x="3495"/>
        <item x="3942"/>
        <item x="1073"/>
        <item x="2385"/>
        <item x="3697"/>
        <item x="226"/>
        <item x="5192"/>
        <item x="1325"/>
        <item x="5046"/>
        <item x="6070"/>
        <item x="5450"/>
        <item x="3867"/>
        <item x="4655"/>
        <item x="5928"/>
        <item x="1675"/>
        <item x="5660"/>
        <item x="5138"/>
        <item x="2723"/>
        <item x="600"/>
        <item x="3426"/>
        <item x="2551"/>
        <item x="1510"/>
        <item x="4266"/>
        <item x="3325"/>
        <item x="2728"/>
        <item x="6537"/>
        <item x="892"/>
        <item x="1008"/>
        <item x="6277"/>
        <item x="1831"/>
        <item x="1364"/>
        <item x="2926"/>
        <item x="1343"/>
        <item x="1725"/>
        <item x="4719"/>
        <item x="2444"/>
        <item x="1828"/>
        <item x="2675"/>
        <item x="300"/>
        <item x="2379"/>
        <item x="2614"/>
        <item x="656"/>
        <item x="2489"/>
        <item x="6540"/>
        <item x="4688"/>
        <item x="979"/>
        <item x="6747"/>
        <item x="2574"/>
        <item x="6544"/>
        <item x="5745"/>
        <item x="2312"/>
        <item x="4599"/>
        <item x="3892"/>
        <item x="6316"/>
        <item x="760"/>
        <item x="5279"/>
        <item x="1099"/>
        <item x="4061"/>
        <item x="2771"/>
        <item x="1732"/>
        <item x="5228"/>
        <item x="2016"/>
        <item x="1045"/>
        <item x="203"/>
        <item x="4001"/>
        <item x="4127"/>
        <item x="4731"/>
        <item x="2195"/>
        <item x="2407"/>
        <item x="3779"/>
        <item x="1640"/>
        <item x="4524"/>
        <item x="4848"/>
        <item x="476"/>
        <item x="4274"/>
        <item x="3489"/>
        <item x="2239"/>
        <item x="6366"/>
        <item x="4379"/>
        <item x="5372"/>
        <item x="4373"/>
        <item x="3689"/>
        <item x="737"/>
        <item x="6184"/>
        <item x="1719"/>
        <item x="6320"/>
        <item x="3411"/>
        <item x="5816"/>
        <item x="2808"/>
        <item x="5252"/>
        <item x="4887"/>
        <item x="4073"/>
        <item x="2785"/>
        <item x="1950"/>
        <item x="6731"/>
        <item x="2671"/>
        <item x="7000"/>
        <item x="4795"/>
        <item x="2349"/>
        <item x="5921"/>
        <item x="350"/>
        <item x="2173"/>
        <item x="5828"/>
        <item x="5414"/>
        <item x="3536"/>
        <item x="2204"/>
        <item x="1669"/>
        <item x="6616"/>
        <item x="5250"/>
        <item x="6286"/>
        <item x="1811"/>
        <item sd="0" x="667"/>
        <item x="2958"/>
        <item x="1939"/>
        <item x="4322"/>
        <item x="4545"/>
        <item x="5561"/>
        <item x="4475"/>
        <item x="7114"/>
        <item x="2322"/>
        <item x="4330"/>
        <item x="4748"/>
        <item x="2368"/>
        <item x="3301"/>
        <item x="3829"/>
        <item x="3955"/>
        <item x="3404"/>
        <item x="3238"/>
        <item x="67"/>
        <item x="3555"/>
        <item x="6666"/>
        <item x="3824"/>
        <item x="4097"/>
        <item x="5590"/>
        <item x="4157"/>
        <item x="5163"/>
        <item x="3559"/>
        <item x="4921"/>
        <item x="1648"/>
        <item x="553"/>
        <item x="4020"/>
        <item x="4066"/>
        <item x="2164"/>
        <item x="5564"/>
        <item x="53"/>
        <item x="2663"/>
        <item x="6285"/>
        <item x="4286"/>
        <item x="7026"/>
        <item x="1251"/>
        <item x="6447"/>
        <item x="6539"/>
        <item x="2110"/>
        <item x="6207"/>
        <item x="1703"/>
        <item x="4630"/>
        <item x="183"/>
        <item x="999"/>
        <item x="2634"/>
        <item x="662"/>
        <item x="1880"/>
        <item x="3461"/>
        <item x="4779"/>
        <item x="1049"/>
        <item x="1289"/>
        <item x="5180"/>
        <item x="4010"/>
        <item x="1148"/>
        <item x="6958"/>
        <item x="1076"/>
        <item x="1263"/>
        <item x="6609"/>
        <item x="2589"/>
        <item x="2243"/>
        <item x="3915"/>
        <item x="1222"/>
        <item x="1050"/>
        <item x="3450"/>
        <item x="6909"/>
        <item x="5205"/>
        <item x="3127"/>
        <item x="6220"/>
        <item x="1407"/>
        <item x="4647"/>
        <item x="4568"/>
        <item x="3720"/>
        <item x="5436"/>
        <item x="3285"/>
        <item x="3434"/>
        <item x="962"/>
        <item x="6453"/>
        <item x="3420"/>
        <item x="3551"/>
        <item x="5785"/>
        <item x="2198"/>
        <item x="2002"/>
        <item x="4416"/>
        <item x="4014"/>
        <item x="5598"/>
        <item x="2266"/>
        <item x="7084"/>
        <item x="1378"/>
        <item x="1916"/>
        <item x="826"/>
        <item x="2583"/>
        <item x="6745"/>
        <item x="1499"/>
        <item x="4366"/>
        <item x="6400"/>
        <item x="1532"/>
        <item x="4362"/>
        <item x="69"/>
        <item x="707"/>
        <item x="1478"/>
        <item x="1229"/>
        <item x="4567"/>
        <item x="367"/>
        <item x="244"/>
        <item x="2872"/>
        <item x="4661"/>
        <item x="761"/>
        <item x="281"/>
        <item x="6794"/>
        <item x="930"/>
        <item x="2945"/>
        <item x="4755"/>
        <item x="1651"/>
        <item x="5925"/>
        <item x="6976"/>
        <item x="140"/>
        <item x="1465"/>
        <item x="2922"/>
        <item x="1139"/>
        <item x="6179"/>
        <item x="2608"/>
        <item x="4396"/>
        <item x="2226"/>
        <item x="4571"/>
        <item x="5797"/>
        <item x="1038"/>
        <item x="3085"/>
        <item x="2594"/>
        <item x="2086"/>
        <item x="4904"/>
        <item x="4155"/>
        <item x="5289"/>
        <item x="6146"/>
        <item x="278"/>
        <item x="803"/>
        <item x="5885"/>
        <item x="5218"/>
        <item x="4756"/>
        <item x="1562"/>
        <item x="6224"/>
        <item x="3592"/>
        <item x="3341"/>
        <item x="3146"/>
        <item x="4592"/>
        <item x="4096"/>
        <item x="2470"/>
        <item x="5872"/>
        <item x="1479"/>
        <item x="3995"/>
        <item x="1058"/>
        <item x="3561"/>
        <item x="4563"/>
        <item x="2101"/>
        <item x="319"/>
        <item x="3855"/>
        <item x="6833"/>
        <item x="5087"/>
        <item x="1159"/>
        <item x="2099"/>
        <item x="4463"/>
        <item x="116"/>
        <item x="5702"/>
        <item x="3149"/>
        <item x="1530"/>
        <item x="2245"/>
        <item x="4037"/>
        <item x="1521"/>
        <item x="1199"/>
        <item x="568"/>
        <item x="5400"/>
        <item x="1405"/>
        <item x="3305"/>
        <item x="3468"/>
        <item x="6310"/>
        <item x="6839"/>
        <item x="1192"/>
        <item x="2096"/>
        <item x="1915"/>
        <item x="262"/>
        <item x="2573"/>
        <item x="5211"/>
        <item x="2701"/>
        <item x="2917"/>
        <item x="6965"/>
        <item x="5113"/>
        <item x="4985"/>
        <item x="3770"/>
        <item x="3233"/>
        <item x="6462"/>
        <item x="330"/>
        <item x="3143"/>
        <item x="5140"/>
        <item x="4329"/>
        <item x="1723"/>
        <item x="4508"/>
        <item x="178"/>
        <item x="6595"/>
        <item x="1761"/>
        <item x="3293"/>
        <item x="6121"/>
        <item x="3702"/>
        <item x="2476"/>
        <item x="6705"/>
        <item x="6034"/>
        <item x="2345"/>
        <item x="3049"/>
        <item x="4045"/>
        <item x="6776"/>
        <item x="2488"/>
        <item x="6384"/>
        <item x="3460"/>
        <item x="6925"/>
        <item x="5946"/>
        <item x="4851"/>
        <item x="6003"/>
        <item x="5962"/>
        <item x="1547"/>
        <item x="2179"/>
        <item x="3972"/>
        <item x="973"/>
        <item x="6449"/>
        <item x="2027"/>
        <item x="6514"/>
        <item x="4248"/>
        <item x="2568"/>
        <item x="6490"/>
        <item x="4577"/>
        <item x="4608"/>
        <item x="544"/>
        <item x="2017"/>
        <item x="126"/>
        <item x="6987"/>
        <item x="2724"/>
        <item x="4202"/>
        <item x="6951"/>
        <item x="4438"/>
        <item x="4006"/>
        <item x="2513"/>
        <item x="430"/>
        <item x="2910"/>
        <item x="2125"/>
        <item x="307"/>
        <item x="5558"/>
        <item x="6722"/>
        <item x="3334"/>
        <item x="73"/>
        <item x="6787"/>
        <item x="4171"/>
        <item x="6803"/>
        <item x="4764"/>
        <item x="6868"/>
        <item x="155"/>
        <item x="5646"/>
        <item x="4530"/>
        <item x="5021"/>
        <item x="6824"/>
        <item x="1423"/>
        <item x="2227"/>
        <item x="6208"/>
        <item x="514"/>
        <item x="2268"/>
        <item x="5187"/>
        <item x="6625"/>
        <item x="5802"/>
        <item x="1617"/>
        <item x="3119"/>
        <item x="143"/>
        <item x="206"/>
        <item x="4723"/>
        <item x="1834"/>
        <item x="6507"/>
        <item x="3000"/>
        <item x="750"/>
        <item x="6354"/>
        <item x="5365"/>
        <item x="0"/>
        <item x="6394"/>
        <item x="1502"/>
        <item x="2246"/>
        <item x="2519"/>
        <item x="5379"/>
        <item x="1696"/>
        <item x="2733"/>
        <item x="2831"/>
        <item x="1578"/>
        <item x="6709"/>
        <item x="791"/>
        <item x="2540"/>
        <item x="4421"/>
        <item x="4695"/>
        <item x="4917"/>
        <item x="6197"/>
        <item x="134"/>
        <item x="5621"/>
        <item x="2213"/>
        <item x="405"/>
        <item x="6290"/>
        <item x="1593"/>
        <item x="6057"/>
        <item x="2654"/>
        <item x="3604"/>
        <item x="5566"/>
        <item x="1981"/>
        <item x="6251"/>
        <item x="3180"/>
        <item x="7040"/>
        <item x="6804"/>
        <item x="5717"/>
        <item x="248"/>
        <item x="3446"/>
        <item x="5206"/>
        <item x="4429"/>
        <item x="3156"/>
        <item x="6512"/>
        <item x="2360"/>
        <item x="3895"/>
        <item x="975"/>
        <item x="574"/>
        <item x="4830"/>
        <item x="4099"/>
        <item x="2722"/>
        <item x="5369"/>
        <item x="3810"/>
        <item x="5856"/>
        <item x="6850"/>
        <item x="5751"/>
        <item x="2129"/>
        <item x="1444"/>
        <item x="3890"/>
        <item x="1994"/>
        <item x="2334"/>
        <item x="6822"/>
        <item x="4673"/>
        <item x="6469"/>
        <item x="6547"/>
        <item x="5074"/>
        <item x="7056"/>
        <item x="3320"/>
        <item x="1900"/>
        <item x="5271"/>
        <item x="2656"/>
        <item x="6161"/>
        <item x="3217"/>
        <item x="6226"/>
        <item x="3310"/>
        <item x="6832"/>
        <item x="879"/>
        <item x="4926"/>
        <item x="3077"/>
        <item x="2062"/>
        <item x="4297"/>
        <item x="5698"/>
        <item x="7011"/>
        <item x="5407"/>
        <item x="3806"/>
        <item x="1277"/>
        <item x="4780"/>
        <item x="7003"/>
        <item x="5806"/>
        <item x="6327"/>
        <item x="6606"/>
        <item x="1410"/>
        <item x="1372"/>
        <item x="1265"/>
        <item x="3405"/>
        <item x="3780"/>
        <item x="4978"/>
        <item x="6730"/>
        <item x="2392"/>
        <item x="1241"/>
        <item x="1529"/>
        <item x="4496"/>
        <item x="6636"/>
        <item x="3294"/>
        <item x="2630"/>
        <item x="3028"/>
        <item x="1322"/>
        <item x="1626"/>
        <item x="2618"/>
        <item x="2113"/>
        <item x="6807"/>
        <item x="2637"/>
        <item x="2175"/>
        <item x="512"/>
        <item x="3033"/>
        <item x="2298"/>
        <item x="4348"/>
        <item x="7101"/>
        <item x="4831"/>
        <item x="4845"/>
        <item x="5704"/>
        <item x="4239"/>
        <item x="4562"/>
        <item x="5572"/>
        <item x="6848"/>
        <item x="6556"/>
        <item x="4557"/>
        <item x="3788"/>
        <item x="5291"/>
        <item x="5678"/>
        <item x="5954"/>
        <item x="5539"/>
        <item x="4697"/>
        <item x="2196"/>
        <item x="1247"/>
        <item x="1580"/>
        <item x="2340"/>
        <item x="3205"/>
        <item x="6710"/>
        <item x="2585"/>
        <item x="621"/>
        <item x="1977"/>
        <item x="5633"/>
        <item x="4825"/>
        <item x="3825"/>
        <item x="3838"/>
        <item x="4259"/>
        <item x="265"/>
        <item x="3945"/>
        <item x="1224"/>
        <item x="6990"/>
        <item x="5006"/>
        <item x="1389"/>
        <item x="4505"/>
        <item x="6629"/>
        <item x="2790"/>
        <item x="1269"/>
        <item x="3463"/>
        <item x="1302"/>
        <item x="138"/>
        <item x="3929"/>
        <item x="566"/>
        <item x="590"/>
        <item x="2915"/>
        <item x="5329"/>
        <item x="6757"/>
        <item x="2162"/>
        <item x="211"/>
        <item x="6422"/>
        <item x="1730"/>
        <item x="2363"/>
        <item x="3402"/>
        <item x="4181"/>
        <item x="6292"/>
        <item x="3022"/>
        <item x="6139"/>
        <item x="4856"/>
        <item x="1185"/>
        <item x="611"/>
        <item x="3480"/>
        <item x="7032"/>
        <item x="2647"/>
        <item x="2157"/>
        <item x="6569"/>
        <item x="5453"/>
        <item x="5753"/>
        <item x="1051"/>
        <item x="5321"/>
        <item x="4549"/>
        <item x="4011"/>
        <item x="2300"/>
        <item x="7079"/>
        <item x="6374"/>
        <item x="540"/>
        <item x="5232"/>
        <item x="5796"/>
        <item x="6216"/>
        <item x="3290"/>
        <item x="3790"/>
        <item x="3313"/>
        <item x="2216"/>
        <item x="3821"/>
        <item x="1197"/>
        <item x="2264"/>
        <item x="3970"/>
        <item x="1778"/>
        <item x="5754"/>
        <item x="3245"/>
        <item x="1717"/>
        <item x="6306"/>
        <item x="4192"/>
        <item x="4019"/>
        <item x="5630"/>
        <item x="2969"/>
        <item x="2346"/>
        <item x="1938"/>
        <item x="5132"/>
        <item x="782"/>
        <item x="6802"/>
        <item x="3212"/>
        <item x="4263"/>
        <item x="145"/>
        <item x="2391"/>
        <item x="5152"/>
        <item x="4321"/>
        <item x="291"/>
        <item x="647"/>
        <item x="5871"/>
        <item x="2404"/>
        <item x="3453"/>
        <item x="2357"/>
        <item x="5577"/>
        <item x="778"/>
        <item x="3962"/>
        <item x="6389"/>
        <item x="3928"/>
        <item x="6704"/>
        <item x="3387"/>
        <item x="987"/>
        <item x="5275"/>
        <item x="1642"/>
        <item x="3123"/>
        <item x="729"/>
        <item x="5330"/>
        <item x="3218"/>
        <item x="2539"/>
        <item x="2825"/>
        <item x="2337"/>
        <item x="657"/>
        <item x="4866"/>
        <item x="238"/>
        <item x="5345"/>
        <item x="7067"/>
        <item x="3177"/>
        <item x="996"/>
        <item x="5625"/>
        <item x="4143"/>
        <item x="4326"/>
        <item x="5679"/>
        <item x="1784"/>
        <item x="1134"/>
        <item x="6588"/>
        <item x="3550"/>
        <item x="5126"/>
        <item x="6912"/>
        <item x="2880"/>
        <item x="5798"/>
        <item x="6608"/>
        <item x="5696"/>
        <item x="6350"/>
        <item x="4808"/>
        <item x="4318"/>
        <item x="5562"/>
        <item x="6005"/>
        <item x="2111"/>
        <item x="1362"/>
        <item x="408"/>
        <item x="5755"/>
        <item x="335"/>
        <item x="6761"/>
        <item x="2026"/>
        <item x="5041"/>
        <item x="2762"/>
        <item x="3165"/>
        <item x="1865"/>
        <item x="4869"/>
        <item x="1616"/>
        <item x="2371"/>
        <item x="1979"/>
        <item x="5880"/>
        <item x="1935"/>
        <item x="5241"/>
        <item x="6672"/>
        <item x="6191"/>
        <item x="3244"/>
        <item x="2900"/>
        <item x="1467"/>
        <item x="3691"/>
        <item x="1905"/>
        <item x="6299"/>
        <item x="3740"/>
        <item x="4029"/>
        <item x="691"/>
        <item x="4623"/>
        <item x="1081"/>
        <item x="3760"/>
        <item x="1409"/>
        <item x="359"/>
        <item x="5402"/>
        <item x="3247"/>
        <item x="1312"/>
        <item x="4314"/>
        <item x="2307"/>
        <item x="2085"/>
        <item x="458"/>
        <item x="4952"/>
        <item x="5178"/>
        <item x="6325"/>
        <item x="4905"/>
        <item x="4874"/>
        <item x="959"/>
        <item x="3661"/>
        <item x="6283"/>
        <item x="2511"/>
        <item x="2975"/>
        <item x="3"/>
        <item x="1476"/>
        <item x="1383"/>
        <item x="1472"/>
        <item x="3993"/>
        <item x="3904"/>
        <item x="5680"/>
        <item x="6175"/>
        <item x="2935"/>
        <item x="454"/>
        <item x="490"/>
        <item x="5706"/>
        <item x="4246"/>
        <item x="6864"/>
        <item x="5700"/>
        <item x="3345"/>
        <item x="6917"/>
        <item x="5945"/>
        <item x="4027"/>
        <item x="2798"/>
        <item x="6254"/>
        <item x="5705"/>
        <item x="660"/>
        <item x="728"/>
        <item x="2316"/>
        <item x="4740"/>
        <item x="721"/>
        <item x="4582"/>
        <item x="2362"/>
        <item x="7023"/>
        <item x="739"/>
        <item x="3608"/>
        <item x="3455"/>
        <item x="9"/>
        <item x="1744"/>
        <item x="5195"/>
        <item x="4319"/>
        <item x="5560"/>
        <item x="3355"/>
        <item x="1162"/>
        <item x="1195"/>
        <item x="1496"/>
        <item x="6572"/>
        <item x="2907"/>
        <item x="5421"/>
        <item x="4551"/>
        <item x="2800"/>
        <item x="3903"/>
        <item x="231"/>
        <item x="6259"/>
        <item x="7087"/>
        <item x="853"/>
        <item x="7034"/>
        <item x="81"/>
        <item x="7007"/>
        <item x="789"/>
        <item x="2665"/>
        <item x="6546"/>
        <item x="2373"/>
        <item x="2805"/>
        <item x="2465"/>
        <item x="3741"/>
        <item x="5534"/>
        <item x="3403"/>
        <item x="1283"/>
        <item x="3443"/>
        <item x="742"/>
        <item x="4663"/>
        <item x="6122"/>
        <item x="271"/>
        <item x="1785"/>
        <item x="3732"/>
        <item x="3417"/>
        <item x="5540"/>
        <item x="3379"/>
        <item x="1898"/>
        <item x="4180"/>
        <item x="1394"/>
        <item x="661"/>
        <item x="6236"/>
        <item x="2324"/>
        <item x="1388"/>
        <item x="6874"/>
        <item x="7020"/>
        <item x="3444"/>
        <item x="5840"/>
        <item x="2458"/>
        <item x="2672"/>
        <item x="2801"/>
        <item x="909"/>
        <item x="3897"/>
        <item x="1190"/>
        <item x="2640"/>
        <item x="44"/>
        <item x="4392"/>
        <item x="5119"/>
        <item x="4334"/>
        <item x="2758"/>
        <item x="40"/>
        <item x="2789"/>
        <item x="7029"/>
        <item x="6996"/>
        <item x="3252"/>
        <item x="2855"/>
        <item x="4815"/>
        <item x="5656"/>
        <item x="2983"/>
        <item x="2612"/>
        <item x="482"/>
        <item x="263"/>
        <item x="6637"/>
        <item x="3069"/>
        <item x="5889"/>
        <item x="3822"/>
        <item x="5110"/>
        <item x="4217"/>
        <item x="6852"/>
        <item x="4418"/>
        <item x="4005"/>
        <item x="6118"/>
        <item x="2842"/>
        <item x="4872"/>
        <item x="2533"/>
        <item x="5737"/>
        <item x="1013"/>
        <item x="3724"/>
        <item x="4364"/>
        <item x="6558"/>
        <item x="3424"/>
        <item x="3296"/>
        <item x="398"/>
        <item x="1243"/>
        <item x="3871"/>
        <item x="1022"/>
        <item x="3429"/>
        <item x="2505"/>
        <item x="6433"/>
        <item x="5451"/>
        <item x="5154"/>
        <item x="7118"/>
        <item x="633"/>
        <item x="5446"/>
        <item x="3685"/>
        <item x="420"/>
        <item x="3240"/>
        <item x="457"/>
        <item x="2776"/>
        <item x="5183"/>
        <item x="3719"/>
        <item x="5851"/>
        <item x="5826"/>
        <item x="1432"/>
        <item x="1252"/>
        <item x="841"/>
        <item x="4311"/>
        <item x="1012"/>
        <item x="1805"/>
        <item x="2415"/>
        <item x="5295"/>
        <item x="2007"/>
        <item x="4957"/>
        <item x="1316"/>
        <item x="1461"/>
        <item x="1438"/>
        <item x="5845"/>
        <item x="84"/>
        <item x="868"/>
        <item x="4791"/>
        <item x="2112"/>
        <item x="1612"/>
        <item x="98"/>
        <item x="3828"/>
        <item x="5403"/>
        <item x="2615"/>
        <item x="5958"/>
        <item x="6076"/>
        <item x="1232"/>
        <item x="5124"/>
        <item x="4448"/>
        <item x="6681"/>
        <item x="5145"/>
        <item x="200"/>
        <item x="246"/>
        <item x="4818"/>
        <item x="843"/>
        <item x="4256"/>
        <item x="4038"/>
        <item x="4048"/>
        <item x="2896"/>
        <item x="6614"/>
        <item x="1663"/>
        <item x="870"/>
        <item x="1833"/>
        <item x="7021"/>
        <item x="6529"/>
        <item x="1628"/>
        <item x="1771"/>
        <item x="2692"/>
        <item x="107"/>
        <item x="1141"/>
        <item x="6170"/>
        <item x="2968"/>
        <item x="2793"/>
        <item x="4499"/>
        <item x="4224"/>
        <item x="2451"/>
        <item x="832"/>
        <item x="3754"/>
        <item x="2837"/>
        <item x="7108"/>
        <item x="1959"/>
        <item x="1797"/>
        <item x="6748"/>
        <item x="2569"/>
        <item x="2323"/>
        <item x="4120"/>
        <item x="4651"/>
        <item x="564"/>
        <item x="6871"/>
        <item x="6956"/>
        <item x="3802"/>
        <item x="919"/>
        <item x="2426"/>
        <item x="7077"/>
        <item x="1424"/>
        <item x="5721"/>
        <item x="3638"/>
        <item x="4753"/>
        <item x="3614"/>
        <item x="1357"/>
        <item x="4790"/>
        <item x="2743"/>
        <item x="5776"/>
        <item x="3939"/>
        <item x="1564"/>
        <item x="2543"/>
        <item x="3084"/>
        <item x="6334"/>
        <item x="3988"/>
        <item x="3234"/>
        <item x="218"/>
        <item x="5001"/>
        <item x="6793"/>
        <item x="290"/>
        <item x="5307"/>
        <item x="6524"/>
        <item x="1279"/>
        <item x="5299"/>
        <item x="2219"/>
        <item x="4649"/>
        <item x="6308"/>
        <item x="7066"/>
        <item x="340"/>
        <item x="154"/>
        <item x="6150"/>
        <item x="4420"/>
        <item x="217"/>
        <item x="5091"/>
        <item x="6044"/>
        <item x="1901"/>
        <item x="4272"/>
        <item x="4500"/>
        <item x="5991"/>
        <item x="3699"/>
        <item x="3899"/>
        <item x="4472"/>
        <item x="2931"/>
        <item x="1025"/>
        <item x="951"/>
        <item x="1366"/>
        <item x="6006"/>
        <item x="543"/>
        <item x="3990"/>
        <item x="2122"/>
        <item x="1673"/>
        <item x="6661"/>
        <item x="2418"/>
        <item x="3650"/>
        <item x="1799"/>
        <item x="2066"/>
        <item x="2753"/>
        <item x="169"/>
        <item x="4940"/>
        <item x="4598"/>
        <item x="5527"/>
        <item x="5953"/>
        <item x="6414"/>
        <item x="5002"/>
        <item x="5310"/>
        <item x="2030"/>
        <item x="874"/>
        <item x="1149"/>
        <item x="4397"/>
        <item x="122"/>
        <item x="493"/>
        <item x="3547"/>
        <item x="5493"/>
        <item x="5490"/>
        <item x="867"/>
        <item x="478"/>
        <item x="4826"/>
        <item x="2815"/>
        <item x="5198"/>
        <item x="3735"/>
        <item x="4243"/>
        <item x="2952"/>
        <item x="2796"/>
        <item x="2423"/>
        <item x="4809"/>
        <item x="3544"/>
        <item x="1729"/>
        <item x="5509"/>
        <item x="5255"/>
        <item x="4734"/>
        <item x="2735"/>
        <item x="5651"/>
        <item x="4955"/>
        <item x="5488"/>
        <item x="2098"/>
        <item x="1584"/>
        <item x="1634"/>
        <item x="1282"/>
        <item x="3037"/>
        <item x="1946"/>
        <item x="1209"/>
        <item x="6393"/>
        <item x="4906"/>
        <item x="2709"/>
        <item x="3393"/>
        <item x="2944"/>
        <item x="2691"/>
        <item x="978"/>
        <item x="4994"/>
        <item x="4907"/>
        <item x="6928"/>
        <item x="1638"/>
        <item x="6564"/>
        <item x="3201"/>
        <item x="607"/>
        <item x="1678"/>
        <item x="4941"/>
        <item x="1111"/>
        <item x="101"/>
        <item x="4828"/>
        <item x="3503"/>
        <item x="6399"/>
        <item x="5989"/>
        <item x="3162"/>
        <item x="3314"/>
        <item x="6369"/>
        <item x="3365"/>
        <item x="3571"/>
        <item x="1775"/>
        <item x="3228"/>
        <item x="5404"/>
        <item x="3261"/>
        <item x="3300"/>
        <item x="1395"/>
        <item x="5956"/>
        <item x="5440"/>
        <item x="6230"/>
        <item x="5410"/>
        <item x="4077"/>
        <item x="6445"/>
        <item x="2848"/>
        <item x="2254"/>
        <item x="4962"/>
        <item x="1559"/>
        <item x="5689"/>
        <item x="2479"/>
        <item x="4486"/>
        <item x="4065"/>
        <item x="5200"/>
        <item x="357"/>
        <item x="3273"/>
        <item x="3124"/>
        <item x="5223"/>
        <item x="6008"/>
        <item x="90"/>
        <item x="2682"/>
        <item x="4888"/>
        <item x="6581"/>
        <item x="247"/>
        <item x="6727"/>
        <item x="352"/>
        <item x="5972"/>
        <item x="1557"/>
        <item x="1572"/>
        <item x="5513"/>
        <item x="5948"/>
        <item x="5584"/>
        <item x="6554"/>
        <item x="3983"/>
        <item x="3471"/>
        <item x="159"/>
        <item x="3427"/>
        <item x="1048"/>
        <item x="5212"/>
        <item x="1710"/>
        <item x="192"/>
        <item x="6689"/>
        <item x="3408"/>
        <item x="4512"/>
        <item x="3493"/>
        <item x="1965"/>
        <item x="4347"/>
        <item x="4619"/>
        <item x="1731"/>
        <item x="2436"/>
        <item x="5719"/>
        <item x="6372"/>
        <item x="193"/>
        <item x="6649"/>
        <item x="1339"/>
        <item x="6201"/>
        <item x="6691"/>
        <item x="1352"/>
        <item x="1888"/>
        <item x="1047"/>
        <item x="2873"/>
        <item x="2011"/>
        <item x="830"/>
        <item x="3898"/>
        <item x="2524"/>
        <item x="2730"/>
        <item x="1341"/>
        <item x="5285"/>
        <item x="2734"/>
        <item x="2140"/>
        <item x="4449"/>
        <item x="2708"/>
        <item x="55"/>
        <item x="5386"/>
        <item x="6633"/>
        <item x="4597"/>
        <item x="1466"/>
        <item x="1313"/>
        <item x="5286"/>
        <item x="3570"/>
        <item x="6493"/>
        <item x="6218"/>
        <item x="4975"/>
        <item x="6641"/>
        <item x="3901"/>
        <item x="4376"/>
        <item x="201"/>
        <item x="2232"/>
        <item x="605"/>
        <item x="1639"/>
        <item x="1690"/>
        <item x="3833"/>
        <item x="7048"/>
        <item x="3479"/>
        <item x="4892"/>
        <item x="2738"/>
        <item x="3823"/>
        <item x="1789"/>
        <item x="2617"/>
        <item x="5761"/>
        <item x="6724"/>
        <item x="4317"/>
        <item x="6412"/>
        <item x="4611"/>
        <item x="6343"/>
        <item x="2378"/>
        <item x="1237"/>
        <item x="7107"/>
        <item x="1920"/>
        <item x="3817"/>
        <item x="2342"/>
        <item x="6872"/>
        <item x="6454"/>
        <item x="5303"/>
        <item x="6615"/>
        <item x="3784"/>
        <item x="6402"/>
        <item x="5486"/>
        <item x="3335"/>
        <item x="2311"/>
        <item x="3412"/>
        <item x="6348"/>
        <item x="6549"/>
        <item x="5052"/>
        <item x="7136"/>
        <item x="275"/>
        <item x="3742"/>
        <item x="3655"/>
        <item x="3253"/>
        <item x="3748"/>
        <item x="3008"/>
        <item x="5884"/>
        <item x="4112"/>
        <item x="6733"/>
        <item x="5375"/>
        <item x="384"/>
        <item x="5350"/>
        <item x="243"/>
        <item x="123"/>
        <item x="939"/>
        <item x="487"/>
        <item x="3757"/>
        <item x="4280"/>
        <item x="1425"/>
        <item x="3267"/>
        <item x="5261"/>
        <item x="80"/>
        <item x="5538"/>
        <item x="1477"/>
        <item x="7121"/>
        <item x="603"/>
        <item x="6634"/>
        <item x="4600"/>
        <item x="4798"/>
        <item x="4426"/>
        <item x="2235"/>
        <item x="4814"/>
        <item x="5912"/>
        <item x="3148"/>
        <item x="5167"/>
        <item x="3885"/>
        <item x="837"/>
        <item x="3349"/>
        <item x="4658"/>
        <item x="1987"/>
        <item x="5927"/>
        <item x="6092"/>
        <item x="1000"/>
        <item x="5003"/>
        <item x="2207"/>
        <item x="556"/>
        <item x="3755"/>
        <item x="5377"/>
        <item x="65"/>
        <item x="99"/>
        <item x="1883"/>
        <item x="1787"/>
        <item x="4166"/>
        <item x="3440"/>
        <item x="519"/>
        <item x="4165"/>
        <item x="4717"/>
        <item x="855"/>
        <item x="2737"/>
        <item x="3227"/>
        <item x="5240"/>
        <item x="6972"/>
        <item x="2826"/>
        <item x="3070"/>
        <item x="2759"/>
        <item x="251"/>
        <item x="1594"/>
        <item x="6386"/>
        <item x="1307"/>
        <item x="3566"/>
        <item x="3756"/>
        <item x="965"/>
        <item x="3773"/>
        <item x="5657"/>
        <item x="2500"/>
        <item x="1092"/>
        <item x="6954"/>
        <item x="990"/>
        <item x="3520"/>
        <item x="2178"/>
        <item x="1774"/>
        <item x="926"/>
        <item x="3859"/>
        <item x="2605"/>
        <item x="1545"/>
        <item x="6888"/>
        <item x="732"/>
        <item x="4456"/>
        <item x="5814"/>
        <item x="344"/>
        <item x="5932"/>
        <item x="5395"/>
        <item x="2427"/>
        <item x="5882"/>
        <item x="5209"/>
        <item x="157"/>
        <item x="4878"/>
        <item x="1586"/>
        <item x="1853"/>
        <item x="2138"/>
        <item x="5941"/>
        <item x="5922"/>
        <item x="3295"/>
        <item x="321"/>
        <item x="4987"/>
        <item x="1481"/>
        <item x="3203"/>
        <item x="4360"/>
        <item x="505"/>
        <item x="3276"/>
        <item x="2455"/>
        <item x="1435"/>
        <item x="337"/>
        <item x="196"/>
        <item x="5273"/>
        <item x="3612"/>
        <item x="2782"/>
        <item x="3649"/>
        <item x="1007"/>
        <item x="6523"/>
        <item x="1381"/>
        <item x="4331"/>
        <item x="3036"/>
        <item x="3425"/>
        <item x="5070"/>
        <item x="5789"/>
        <item x="3329"/>
        <item x="676"/>
        <item x="4111"/>
        <item x="1858"/>
        <item x="6659"/>
        <item x="1040"/>
        <item x="5390"/>
        <item x="5239"/>
        <item x="758"/>
        <item x="6826"/>
        <item x="3941"/>
        <item x="6667"/>
        <item x="1070"/>
        <item x="3730"/>
        <item x="5352"/>
        <item x="3772"/>
        <item x="3703"/>
        <item x="2747"/>
        <item x="1689"/>
        <item x="18"/>
        <item x="6417"/>
        <item x="6580"/>
        <item x="2799"/>
        <item x="1812"/>
        <item x="6906"/>
        <item x="1128"/>
        <item x="3528"/>
        <item x="5575"/>
        <item x="4268"/>
        <item x="3626"/>
        <item x="796"/>
        <item x="5264"/>
        <item x="212"/>
        <item x="6133"/>
        <item x="652"/>
        <item x="818"/>
        <item x="3351"/>
        <item x="4378"/>
        <item x="4082"/>
        <item x="341"/>
        <item x="1356"/>
        <item x="6854"/>
        <item x="4745"/>
        <item x="4914"/>
        <item x="253"/>
        <item x="3963"/>
        <item x="4729"/>
        <item x="1793"/>
        <item x="3557"/>
        <item x="293"/>
        <item x="6984"/>
        <item x="622"/>
        <item x="5316"/>
        <item x="4025"/>
        <item x="1525"/>
        <item x="1359"/>
        <item x="6905"/>
        <item x="7120"/>
        <item x="10"/>
        <item x="4142"/>
        <item x="1538"/>
        <item x="4320"/>
        <item x="5512"/>
        <item x="2422"/>
        <item x="5025"/>
        <item x="6471"/>
        <item x="3564"/>
        <item x="6743"/>
        <item x="4691"/>
        <item x="2069"/>
        <item x="5491"/>
        <item x="5380"/>
        <item x="125"/>
        <item x="1936"/>
        <item x="3514"/>
        <item x="1613"/>
        <item x="2188"/>
        <item x="6446"/>
        <item x="3877"/>
        <item x="6036"/>
        <item x="3193"/>
        <item x="4668"/>
        <item x="1645"/>
        <item x="3671"/>
        <item x="6721"/>
        <item x="5618"/>
        <item x="6346"/>
        <item x="4587"/>
        <item x="3066"/>
        <item x="3568"/>
        <item x="561"/>
        <item x="5888"/>
        <item x="5510"/>
        <item x="6338"/>
        <item x="5637"/>
        <item x="220"/>
        <item x="6927"/>
        <item x="5977"/>
        <item x="4346"/>
        <item x="587"/>
        <item x="280"/>
        <item x="332"/>
        <item x="3073"/>
        <item x="5031"/>
        <item x="3641"/>
        <item x="333"/>
        <item x="6916"/>
        <item x="995"/>
        <item x="3937"/>
        <item x="6014"/>
        <item x="2689"/>
        <item x="3745"/>
        <item x="6674"/>
        <item x="5545"/>
        <item x="3017"/>
        <item x="5817"/>
        <item x="3767"/>
        <item x="816"/>
        <item x="4741"/>
        <item x="2830"/>
        <item x="1682"/>
        <item x="4117"/>
        <item x="3286"/>
        <item x="4925"/>
        <item x="314"/>
        <item x="4834"/>
        <item x="3041"/>
        <item x="1021"/>
        <item x="2431"/>
        <item x="346"/>
        <item x="5613"/>
        <item x="3277"/>
        <item x="669"/>
        <item x="507"/>
        <item x="4922"/>
        <item x="483"/>
        <item x="1595"/>
        <item x="6425"/>
        <item x="1091"/>
        <item x="654"/>
        <item x="1160"/>
        <item x="1001"/>
        <item x="3952"/>
        <item x="5219"/>
        <item x="4634"/>
        <item x="1329"/>
        <item x="6030"/>
        <item x="7099"/>
        <item x="2172"/>
        <item x="7064"/>
        <item x="2982"/>
        <item x="7097"/>
        <item x="894"/>
        <item x="1955"/>
        <item x="624"/>
        <item x="4570"/>
        <item x="6071"/>
        <item x="4626"/>
        <item x="4255"/>
        <item x="7111"/>
        <item x="7027"/>
        <item x="2849"/>
        <item x="4487"/>
        <item x="2359"/>
        <item x="1963"/>
        <item x="5462"/>
        <item x="2222"/>
        <item x="5471"/>
        <item x="2233"/>
        <item x="1194"/>
        <item x="3445"/>
        <item x="1094"/>
        <item x="4799"/>
        <item x="6387"/>
        <item x="6102"/>
        <item x="2386"/>
        <item x="2610"/>
        <item x="6206"/>
        <item x="2348"/>
        <item x="6107"/>
        <item x="3170"/>
        <item x="4260"/>
        <item x="1503"/>
        <item x="2835"/>
        <item x="2624"/>
        <item x="5747"/>
        <item x="2706"/>
        <item x="643"/>
        <item x="5093"/>
        <item x="1308"/>
        <item x="5994"/>
        <item x="2487"/>
        <item x="4744"/>
        <item x="2032"/>
        <item x="4083"/>
        <item x="6131"/>
        <item x="2717"/>
        <item x="5542"/>
        <item x="5136"/>
        <item x="3381"/>
        <item x="2881"/>
        <item x="5827"/>
        <item x="1624"/>
        <item x="4863"/>
        <item x="3714"/>
        <item x="6019"/>
        <item x="5229"/>
        <item x="6243"/>
        <item sd="0" x="13"/>
        <item x="4305"/>
        <item x="6685"/>
        <item x="3783"/>
        <item x="4344"/>
        <item x="5311"/>
        <item x="2177"/>
        <item x="3110"/>
        <item x="308"/>
        <item x="6550"/>
        <item x="4913"/>
        <item x="5530"/>
        <item x="7017"/>
        <item x="4776"/>
        <item x="6497"/>
        <item x="4622"/>
        <item x="4132"/>
        <item x="2440"/>
        <item x="4837"/>
        <item x="774"/>
        <item x="3043"/>
        <item x="3590"/>
        <item x="6818"/>
        <item x="6863"/>
        <item x="6652"/>
        <item x="185"/>
        <item x="2959"/>
        <item x="3861"/>
        <item x="6528"/>
        <item x="5523"/>
        <item x="6817"/>
        <item x="1068"/>
        <item x="6204"/>
        <item x="4498"/>
        <item x="2347"/>
        <item x="752"/>
        <item x="1059"/>
        <item x="6560"/>
        <item x="4190"/>
        <item x="1893"/>
        <item x="4374"/>
        <item x="988"/>
        <item x="5484"/>
        <item x="3092"/>
        <item x="6257"/>
        <item x="3811"/>
        <item x="5323"/>
        <item x="2023"/>
        <item x="1186"/>
        <item x="6790"/>
        <item x="6975"/>
        <item x="3257"/>
        <item x="4911"/>
        <item x="2670"/>
        <item x="743"/>
        <item x="1528"/>
        <item x="4946"/>
        <item x="5325"/>
        <item x="5443"/>
        <item x="4999"/>
        <item x="5328"/>
        <item x="5949"/>
        <item x="6339"/>
        <item x="3478"/>
        <item x="2217"/>
        <item x="1694"/>
        <item x="5106"/>
        <item x="4900"/>
        <item x="890"/>
        <item x="4556"/>
        <item x="4672"/>
        <item x="3457"/>
        <item x="6881"/>
        <item x="3705"/>
        <item x="6478"/>
        <item x="693"/>
        <item x="1066"/>
        <item x="4480"/>
        <item x="1931"/>
        <item x="5937"/>
        <item x="4671"/>
        <item x="5202"/>
        <item x="6438"/>
        <item x="2784"/>
        <item x="747"/>
        <item x="172"/>
        <item x="2354"/>
        <item x="242"/>
        <item x="5039"/>
        <item x="4141"/>
        <item x="85"/>
        <item x="1474"/>
        <item x="2553"/>
        <item x="2845"/>
        <item x="2870"/>
        <item x="5986"/>
        <item x="6683"/>
        <item x="4573"/>
        <item x="4355"/>
        <item x="3733"/>
        <item x="6532"/>
        <item x="6489"/>
        <item x="5631"/>
        <item x="6601"/>
        <item x="2963"/>
        <item x="3009"/>
        <item x="5366"/>
        <item x="773"/>
        <item x="5172"/>
        <item x="3262"/>
        <item x="3541"/>
        <item x="4591"/>
        <item x="1175"/>
        <item x="4504"/>
        <item x="6116"/>
        <item x="4129"/>
        <item x="4241"/>
        <item x="4071"/>
        <item x="3679"/>
        <item x="1151"/>
        <item x="6475"/>
        <item x="700"/>
        <item x="1374"/>
        <item x="4172"/>
        <item x="5346"/>
        <item x="1813"/>
        <item x="2498"/>
        <item x="1910"/>
        <item x="3223"/>
        <item x="2291"/>
        <item x="4307"/>
        <item x="4506"/>
        <item x="664"/>
        <item x="4816"/>
        <item x="2694"/>
        <item x="223"/>
        <item x="102"/>
        <item x="4938"/>
        <item x="7016"/>
        <item x="2777"/>
        <item x="6866"/>
        <item x="5361"/>
        <item x="3922"/>
        <item x="4062"/>
        <item x="2293"/>
        <item x="2794"/>
        <item x="1041"/>
        <item x="1561"/>
        <item x="5428"/>
        <item x="6138"/>
        <item x="2054"/>
        <item x="2820"/>
        <item x="3496"/>
        <item x="764"/>
        <item x="5280"/>
        <item x="6708"/>
        <item x="5071"/>
        <item x="5669"/>
        <item x="1635"/>
        <item x="6002"/>
        <item x="3864"/>
        <item x="5177"/>
        <item x="5153"/>
        <item x="3629"/>
        <item x="4560"/>
        <item x="59"/>
        <item x="1422"/>
        <item x="4633"/>
        <item x="3764"/>
        <item x="1206"/>
        <item x="5312"/>
        <item x="3072"/>
        <item x="5587"/>
        <item x="4743"/>
        <item x="6879"/>
        <item x="4206"/>
        <item x="1988"/>
        <item x="1052"/>
        <item x="6178"/>
        <item x="1913"/>
        <item x="63"/>
        <item x="903"/>
        <item x="6591"/>
        <item x="5290"/>
        <item x="2294"/>
        <item x="94"/>
        <item x="1890"/>
        <item x="1983"/>
        <item x="927"/>
        <item x="5627"/>
        <item x="5012"/>
        <item x="306"/>
        <item x="4265"/>
        <item x="142"/>
        <item x="5416"/>
        <item x="2330"/>
        <item x="5603"/>
        <item x="5155"/>
        <item x="5951"/>
        <item x="6729"/>
        <item x="3432"/>
        <item x="767"/>
        <item x="861"/>
        <item x="3001"/>
        <item x="2224"/>
        <item x="593"/>
        <item x="3352"/>
        <item x="6356"/>
        <item x="6284"/>
        <item x="4275"/>
        <item x="6630"/>
        <item x="3438"/>
        <item x="736"/>
        <item x="5466"/>
        <item x="5692"/>
        <item x="5331"/>
        <item x="2425"/>
        <item x="3194"/>
        <item x="1576"/>
        <item x="6428"/>
        <item x="451"/>
        <item x="3272"/>
        <item x="6867"/>
        <item x="3526"/>
        <item x="4792"/>
        <item x="4177"/>
        <item x="2145"/>
        <item x="5384"/>
        <item x="3254"/>
        <item x="5686"/>
        <item x="5813"/>
        <item x="5364"/>
        <item x="3190"/>
        <item x="2486"/>
        <item x="3581"/>
        <item x="77"/>
        <item x="583"/>
        <item x="5100"/>
        <item x="6499"/>
        <item x="6671"/>
        <item x="6797"/>
        <item x="3410"/>
        <item x="4967"/>
        <item x="6239"/>
        <item x="6302"/>
        <item x="1984"/>
        <item x="4910"/>
        <item x="6392"/>
        <item x="2127"/>
        <item x="2228"/>
        <item x="3839"/>
        <item x="6770"/>
        <item x="5479"/>
        <item x="3595"/>
        <item x="148"/>
        <item x="4558"/>
        <item x="3391"/>
        <item x="1036"/>
        <item x="554"/>
        <item x="5532"/>
        <item x="115"/>
        <item x="4412"/>
        <item x="5495"/>
        <item x="5262"/>
        <item x="2166"/>
        <item x="1763"/>
        <item x="1852"/>
        <item x="42"/>
        <item x="2818"/>
        <item x="3083"/>
        <item x="1123"/>
        <item x="6103"/>
        <item x="318"/>
        <item x="2105"/>
        <item x="2468"/>
        <item x="6640"/>
        <item x="3893"/>
        <item x="301"/>
        <item x="3630"/>
        <item x="5116"/>
        <item x="1180"/>
        <item x="5105"/>
        <item x="5502"/>
        <item x="1065"/>
        <item x="5943"/>
        <item x="3026"/>
        <item x="6406"/>
        <item x="3462"/>
        <item x="49"/>
        <item x="5413"/>
        <item x="4279"/>
        <item x="1765"/>
        <item x="3712"/>
        <item x="3474"/>
        <item x="3994"/>
        <item x="3812"/>
        <item x="7098"/>
        <item x="2220"/>
        <item x="2548"/>
        <item x="3032"/>
        <item x="5853"/>
        <item x="1501"/>
        <item x="289"/>
        <item x="1867"/>
        <item x="4324"/>
        <item x="4446"/>
        <item x="5837"/>
        <item x="3248"/>
        <item x="1504"/>
        <item x="7090"/>
        <item x="6450"/>
        <item x="3046"/>
        <item x="166"/>
        <item x="5008"/>
        <item x="6828"/>
        <item x="3781"/>
        <item x="463"/>
        <item x="5860"/>
        <item x="4732"/>
        <item x="675"/>
        <item x="7116"/>
        <item x="2726"/>
        <item x="5014"/>
        <item x="5348"/>
        <item x="6140"/>
        <item x="4607"/>
        <item x="5243"/>
        <item x="3974"/>
        <item x="5576"/>
        <item x="2763"/>
        <item x="6732"/>
        <item x="714"/>
        <item x="1509"/>
        <item x="5268"/>
        <item x="1347"/>
        <item x="7126"/>
        <item x="4270"/>
        <item x="2160"/>
        <item x="6886"/>
        <item x="3428"/>
        <item x="5254"/>
        <item x="3419"/>
        <item x="274"/>
        <item x="1353"/>
        <item x="6177"/>
        <item x="944"/>
        <item x="1367"/>
        <item x="3269"/>
        <item x="6570"/>
        <item x="2993"/>
        <item x="6401"/>
        <item x="404"/>
        <item x="2556"/>
        <item x="3185"/>
        <item x="1145"/>
        <item x="1309"/>
        <item x="3280"/>
        <item x="6330"/>
        <item x="3002"/>
        <item x="4739"/>
        <item x="6156"/>
        <item x="3327"/>
        <item x="4301"/>
        <item x="1748"/>
        <item x="3888"/>
        <item x="6865"/>
        <item x="3337"/>
        <item x="5234"/>
        <item x="4007"/>
        <item x="5596"/>
        <item x="4464"/>
        <item x="2725"/>
        <item x="1746"/>
        <item x="6024"/>
        <item x="3619"/>
        <item x="5494"/>
        <item x="2564"/>
        <item x="1287"/>
        <item x="5775"/>
        <item x="2518"/>
        <item x="6065"/>
        <item x="940"/>
        <item x="4394"/>
        <item x="3666"/>
        <item x="5556"/>
        <item x="629"/>
        <item x="1766"/>
        <item x="6967"/>
        <item x="6247"/>
        <item x="1219"/>
        <item x="365"/>
        <item x="2503"/>
        <item x="1127"/>
        <item x="4405"/>
        <item x="6952"/>
        <item x="3607"/>
        <item x="2644"/>
        <item x="3805"/>
        <item x="4538"/>
        <item x="424"/>
        <item x="4230"/>
        <item x="3369"/>
        <item x="904"/>
        <item x="6380"/>
        <item x="3307"/>
        <item x="6823"/>
        <item x="1733"/>
        <item x="1558"/>
        <item x="2040"/>
        <item x="3796"/>
        <item x="3639"/>
        <item x="1933"/>
        <item x="1513"/>
        <item x="4616"/>
        <item x="446"/>
        <item x="315"/>
        <item x="1044"/>
        <item x="1534"/>
        <item x="6498"/>
        <item x="4488"/>
        <item x="5554"/>
        <item x="1919"/>
        <item x="4458"/>
        <item x="7028"/>
        <item x="4103"/>
        <item x="7043"/>
        <item x="2918"/>
        <item x="3794"/>
        <item x="111"/>
        <item x="6924"/>
        <item x="2857"/>
        <item x="6012"/>
        <item x="6331"/>
        <item x="32"/>
        <item x="5392"/>
        <item x="6083"/>
        <item x="1665"/>
        <item x="4522"/>
        <item x="4769"/>
        <item x="2865"/>
        <item x="3356"/>
        <item x="5260"/>
        <item x="5483"/>
        <item x="5875"/>
        <item x="4057"/>
        <item x="2600"/>
        <item x="6746"/>
        <item x="4153"/>
        <item x="2130"/>
        <item x="7024"/>
        <item x="5134"/>
        <item x="1089"/>
        <item x="6007"/>
        <item x="4298"/>
        <item x="1412"/>
        <item x="1609"/>
        <item x="3548"/>
        <item x="3058"/>
        <item x="3706"/>
        <item x="479"/>
        <item x="1773"/>
        <item x="3613"/>
        <item x="3331"/>
        <item x="410"/>
        <item x="4547"/>
        <item x="6903"/>
        <item x="560"/>
        <item x="2526"/>
        <item x="6505"/>
        <item x="2950"/>
        <item x="663"/>
        <item x="3884"/>
        <item x="5552"/>
        <item x="4693"/>
        <item x="998"/>
        <item x="4976"/>
        <item x="2013"/>
        <item x="2331"/>
        <item x="1220"/>
        <item x="2285"/>
        <item x="918"/>
        <item x="2751"/>
        <item x="1954"/>
        <item x="5287"/>
        <item x="3554"/>
        <item x="6813"/>
        <item x="5533"/>
        <item x="2306"/>
        <item x="4642"/>
        <item x="5983"/>
        <item x="1391"/>
        <item x="6098"/>
        <item x="4947"/>
        <item x="4782"/>
        <item x="673"/>
        <item x="4333"/>
        <item x="4195"/>
        <item x="5672"/>
        <item x="3623"/>
        <item x="6058"/>
        <item x="3395"/>
        <item x="5501"/>
        <item x="3539"/>
        <item x="4477"/>
        <item x="5923"/>
        <item x="66"/>
        <item x="2155"/>
        <item x="1136"/>
        <item x="5159"/>
        <item x="3385"/>
        <item x="2888"/>
        <item x="5258"/>
        <item x="5697"/>
        <item x="100"/>
        <item x="6240"/>
        <item x="1275"/>
        <item x="4170"/>
        <item x="5640"/>
        <item x="5044"/>
        <item x="599"/>
        <item x="2041"/>
        <item x="5358"/>
        <item x="6427"/>
        <item x="6390"/>
        <item x="639"/>
        <item x="2215"/>
        <item x="470"/>
        <item x="3643"/>
        <item x="2947"/>
        <item x="808"/>
        <item x="1255"/>
        <item x="4857"/>
        <item x="4561"/>
        <item x="6244"/>
        <item x="2332"/>
        <item x="6679"/>
        <item x="7112"/>
        <item x="6321"/>
        <item x="2495"/>
        <item x="1752"/>
        <item x="2662"/>
        <item x="277"/>
        <item x="7135"/>
        <item x="1709"/>
        <item x="5161"/>
        <item x="2402"/>
        <item x="1619"/>
        <item x="3034"/>
        <item x="2076"/>
        <item x="4304"/>
        <item x="2913"/>
        <item x="1539"/>
        <item x="1968"/>
        <item x="4713"/>
        <item x="6352"/>
        <item x="6542"/>
        <item x="2916"/>
        <item x="7058"/>
        <item x="6162"/>
        <item x="484"/>
        <item x="1792"/>
        <item x="1911"/>
        <item x="6045"/>
        <item x="6643"/>
        <item x="4777"/>
        <item x="5973"/>
        <item x="2732"/>
        <item x="4520"/>
        <item x="1877"/>
        <item x="5207"/>
        <item x="5638"/>
        <item x="4236"/>
        <item x="3145"/>
        <item x="4247"/>
        <item x="6101"/>
        <item x="2988"/>
        <item x="2750"/>
        <item x="368"/>
        <item x="2625"/>
        <item x="911"/>
        <item x="2119"/>
        <item x="1658"/>
        <item x="6680"/>
        <item x="3625"/>
        <item x="4759"/>
        <item x="1018"/>
        <item x="4576"/>
        <item x="4184"/>
        <item x="6784"/>
        <item x="775"/>
        <item x="5112"/>
        <item x="6596"/>
        <item x="4539"/>
        <item x="6112"/>
        <item x="4789"/>
        <item x="5256"/>
        <item x="4200"/>
        <item x="636"/>
        <item x="6452"/>
        <item x="2302"/>
        <item x="2299"/>
        <item x="735"/>
        <item x="2923"/>
        <item x="6271"/>
        <item x="5847"/>
        <item x="48"/>
        <item x="6093"/>
        <item x="343"/>
        <item x="6669"/>
        <item x="6882"/>
        <item x="3010"/>
        <item x="5472"/>
        <item x="4601"/>
        <item x="6541"/>
        <item x="1033"/>
        <item x="7096"/>
        <item x="6902"/>
        <item x="1862"/>
        <item x="4882"/>
        <item x="6559"/>
        <item x="1497"/>
        <item x="6594"/>
        <item x="4648"/>
        <item x="7022"/>
        <item x="2693"/>
        <item x="1142"/>
        <item x="1436"/>
        <item x="2570"/>
        <item x="5767"/>
        <item x="6016"/>
        <item x="186"/>
        <item x="1596"/>
        <item x="1926"/>
        <item x="2352"/>
        <item x="1130"/>
        <item x="5594"/>
        <item x="6862"/>
        <item x="5367"/>
        <item x="1627"/>
        <item x="4113"/>
        <item x="5781"/>
        <item x="1956"/>
        <item x="6922"/>
        <item x="2280"/>
        <item x="6084"/>
        <item x="1541"/>
        <item x="7061"/>
        <item x="2885"/>
        <item x="3172"/>
        <item x="3086"/>
        <item x="687"/>
        <item x="1144"/>
        <item x="1261"/>
        <item x="4189"/>
        <item x="6363"/>
        <item x="852"/>
        <item x="5269"/>
        <item x="3064"/>
        <item x="6145"/>
        <item x="261"/>
        <item x="4032"/>
        <item x="2286"/>
        <item x="703"/>
        <item x="6219"/>
        <item x="1236"/>
        <item x="793"/>
        <item x="5259"/>
        <item x="4844"/>
        <item x="5506"/>
        <item x="4107"/>
        <item x="6110"/>
        <item x="6624"/>
        <item x="5072"/>
        <item x="5435"/>
        <item x="1428"/>
        <item x="3451"/>
        <item x="3024"/>
        <item x="3850"/>
        <item x="2236"/>
        <item x="5738"/>
        <item x="6035"/>
        <item x="4645"/>
        <item x="2828"/>
        <item x="6484"/>
        <item x="5694"/>
        <item x="6381"/>
        <item x="5715"/>
        <item x="4493"/>
        <item x="4490"/>
        <item x="850"/>
        <item x="4466"/>
        <item x="6379"/>
        <item x="6771"/>
        <item x="227"/>
        <item x="7045"/>
        <item x="4890"/>
        <item x="5478"/>
        <item x="4718"/>
        <item x="5469"/>
        <item x="5026"/>
        <item x="356"/>
        <item x="1755"/>
        <item x="1928"/>
        <item x="956"/>
        <item x="5708"/>
        <item x="4425"/>
        <item x="6519"/>
        <item x="4880"/>
        <item x="1607"/>
        <item x="3464"/>
        <item x="1929"/>
        <item x="731"/>
        <item x="2365"/>
        <item x="5709"/>
        <item x="5881"/>
        <item x="2690"/>
        <item x="4091"/>
        <item x="2839"/>
        <item x="1079"/>
        <item x="6997"/>
        <item x="6734"/>
        <item x="1064"/>
        <item x="5455"/>
        <item x="3946"/>
        <item x="4765"/>
        <item x="6347"/>
        <item x="6738"/>
        <item x="5108"/>
        <item x="3711"/>
        <item x="4176"/>
        <item x="1622"/>
        <item x="4982"/>
        <item x="616"/>
        <item x="4084"/>
        <item x="2374"/>
        <item x="4428"/>
        <item x="1745"/>
        <item x="2269"/>
        <item x="1500"/>
        <item x="5123"/>
        <item x="2840"/>
        <item x="5868"/>
        <item x="6115"/>
        <item x="6521"/>
        <item x="3924"/>
        <item x="4024"/>
        <item x="1054"/>
        <item x="7123"/>
        <item x="6436"/>
        <item x="168"/>
        <item x="3610"/>
        <item x="2056"/>
        <item x="6043"/>
        <item x="4474"/>
        <item x="740"/>
        <item x="4916"/>
        <item x="648"/>
        <item x="6543"/>
        <item x="1210"/>
        <item x="3906"/>
        <item x="4100"/>
        <item x="374"/>
        <item x="1996"/>
        <item x="6861"/>
        <item x="6482"/>
        <item x="2649"/>
        <item x="1333"/>
        <item x="2421"/>
        <item x="963"/>
        <item x="2606"/>
        <item x="637"/>
        <item x="114"/>
        <item x="3380"/>
        <item x="2666"/>
        <item x="2645"/>
        <item x="3376"/>
        <item x="2655"/>
        <item x="6717"/>
        <item x="5077"/>
        <item x="3328"/>
        <item x="907"/>
        <item x="2149"/>
        <item x="1821"/>
        <item x="6000"/>
        <item x="2093"/>
        <item x="190"/>
        <item x="6081"/>
        <item x="1171"/>
        <item x="1370"/>
        <item x="5320"/>
        <item x="496"/>
        <item x="5756"/>
        <item x="3841"/>
        <item x="1062"/>
        <item x="5301"/>
        <item x="4423"/>
        <item x="5844"/>
        <item x="5834"/>
        <item x="4602"/>
        <item x="6335"/>
        <item x="982"/>
        <item x="670"/>
        <item x="2305"/>
        <item x="11"/>
        <item x="6536"/>
        <item x="5253"/>
        <item x="5535"/>
        <item x="3509"/>
        <item x="6040"/>
        <item x="1809"/>
        <item x="1552"/>
        <item x="1014"/>
        <item x="5944"/>
        <item x="1993"/>
        <item x="7015"/>
        <item x="3441"/>
        <item x="3118"/>
        <item x="3973"/>
        <item x="369"/>
        <item x="6583"/>
        <item x="3621"/>
        <item x="1246"/>
        <item x="4231"/>
        <item x="2867"/>
        <item x="3067"/>
        <item x="4109"/>
        <item x="1087"/>
        <item x="4114"/>
        <item x="2596"/>
        <item x="3161"/>
        <item x="1420"/>
        <item x="6623"/>
        <item x="5347"/>
        <item x="5504"/>
        <item x="6361"/>
        <item x="3292"/>
        <item x="7018"/>
        <item x="6574"/>
        <item x="4502"/>
        <item x="3842"/>
        <item x="6332"/>
        <item x="6664"/>
        <item x="3263"/>
        <item x="4442"/>
        <item x="3597"/>
        <item x="2170"/>
        <item x="3552"/>
        <item x="2237"/>
        <item x="5602"/>
        <item x="465"/>
        <item x="3753"/>
        <item x="1009"/>
        <item x="3849"/>
        <item x="3482"/>
        <item x="131"/>
        <item x="1551"/>
        <item x="3312"/>
        <item x="2258"/>
        <item x="295"/>
        <item x="3896"/>
        <item x="2036"/>
        <item x="5955"/>
        <item x="1030"/>
        <item x="1015"/>
        <item x="4358"/>
        <item x="5733"/>
        <item x="5643"/>
        <item x="1992"/>
        <item x="5858"/>
        <item x="1845"/>
        <item x="6831"/>
        <item x="119"/>
        <item x="1927"/>
        <item x="6269"/>
        <item x="4148"/>
        <item x="6953"/>
        <item sd="0" x="5007"/>
        <item x="6736"/>
        <item x="1485"/>
        <item x="1801"/>
        <item x="4528"/>
        <item x="1837"/>
        <item x="438"/>
        <item x="6943"/>
        <item x="4369"/>
        <item x="1131"/>
        <item x="2804"/>
        <item x="4451"/>
        <item x="508"/>
        <item x="3768"/>
        <item x="2051"/>
        <item x="759"/>
        <item x="4041"/>
        <item x="5363"/>
        <item x="1986"/>
        <item x="614"/>
        <item x="4419"/>
        <item x="5800"/>
        <item x="6957"/>
        <item x="1517"/>
        <item x="3627"/>
        <item x="5974"/>
        <item x="6357"/>
        <item x="3673"/>
        <item x="5032"/>
        <item x="5842"/>
        <item x="4942"/>
        <item x="3389"/>
        <item x="2742"/>
        <item x="968"/>
        <item x="2469"/>
        <item x="6423"/>
        <item x="6167"/>
        <item x="3231"/>
        <item x="3050"/>
        <item x="2491"/>
        <item x="4149"/>
        <item x="156"/>
        <item x="1923"/>
        <item x="4716"/>
        <item x="2341"/>
        <item x="4042"/>
        <item x="7019"/>
        <item x="3576"/>
        <item x="4009"/>
        <item x="5210"/>
        <item x="1200"/>
        <item x="3690"/>
        <item x="3938"/>
        <item x="1508"/>
        <item x="5711"/>
        <item x="2273"/>
        <item x="7130"/>
        <item x="4216"/>
        <item x="2184"/>
        <item x="5744"/>
        <item x="4285"/>
        <item x="1486"/>
        <item x="857"/>
        <item x="4471"/>
        <item x="4665"/>
        <item x="2602"/>
        <item x="2641"/>
        <item x="5133"/>
        <item x="2167"/>
        <item x="1433"/>
        <item x="1332"/>
        <item x="3815"/>
        <item x="5782"/>
        <item x="6443"/>
        <item x="3019"/>
        <item x="4478"/>
        <item x="1505"/>
        <item x="3512"/>
        <item x="4403"/>
        <item x="833"/>
        <item x="7091"/>
        <item x="4182"/>
        <item x="5763"/>
        <item x="3200"/>
        <item x="4098"/>
        <item x="2420"/>
        <item x="541"/>
        <item x="3021"/>
        <item x="6323"/>
        <item x="6214"/>
        <item x="6410"/>
        <item x="3530"/>
        <item x="3637"/>
        <item x="6658"/>
        <item x="2520"/>
        <item x="3642"/>
        <item x="2158"/>
        <item x="2545"/>
        <item x="1344"/>
        <item x="2260"/>
        <item x="5059"/>
        <item x="6465"/>
        <item x="74"/>
        <item x="5293"/>
        <item x="6604"/>
        <item x="5821"/>
        <item x="436"/>
        <item x="1817"/>
        <item x="7031"/>
        <item x="2797"/>
        <item x="2939"/>
        <item x="4757"/>
        <item x="2067"/>
        <item x="4101"/>
        <item x="3338"/>
        <item x="2572"/>
        <item x="2403"/>
        <item x="659"/>
        <item x="2895"/>
        <item x="5101"/>
        <item x="130"/>
        <item x="4049"/>
        <item x="2544"/>
        <item x="3298"/>
        <item x="7113"/>
        <item x="3360"/>
        <item x="4746"/>
        <item x="3004"/>
        <item x="6789"/>
        <item x="4767"/>
        <item x="4167"/>
        <item x="766"/>
        <item x="4840"/>
        <item x="6714"/>
        <item x="6617"/>
        <item x="5642"/>
        <item x="1402"/>
        <item x="1196"/>
        <item x="1767"/>
        <item x="358"/>
        <item x="6262"/>
        <item x="2029"/>
        <item x="1907"/>
        <item x="6719"/>
        <item x="1649"/>
        <item x="3291"/>
        <item x="6437"/>
        <item x="1878"/>
        <item x="5341"/>
        <item x="5111"/>
        <item x="4191"/>
        <item x="2586"/>
        <item x="5144"/>
        <item x="5162"/>
        <item x="2234"/>
        <item x="4700"/>
        <item x="2410"/>
        <item x="811"/>
        <item x="1221"/>
        <item x="2094"/>
        <item x="5302"/>
        <item x="4730"/>
        <item x="5157"/>
        <item x="2137"/>
        <item x="6234"/>
        <item x="2684"/>
        <item x="7129"/>
        <item x="2057"/>
        <item x="4264"/>
        <item x="3166"/>
        <item x="2034"/>
        <item x="4460"/>
        <item x="3616"/>
        <item x="1960"/>
        <item x="5156"/>
        <item x="2205"/>
        <item x="5865"/>
        <item x="2182"/>
        <item x="1218"/>
        <item x="1069"/>
        <item x="3657"/>
        <item x="7140"/>
        <item x="7047"/>
        <item x="1705"/>
        <item x="509"/>
        <item x="776"/>
        <item x="592"/>
        <item x="372"/>
        <item x="6981"/>
        <item x="1666"/>
        <item x="1644"/>
        <item x="6153"/>
        <item x="2879"/>
        <item x="3095"/>
        <item x="4543"/>
        <item x="3978"/>
        <item x="709"/>
        <item x="5764"/>
        <item x="1720"/>
        <item x="1167"/>
        <item x="3647"/>
        <item x="6209"/>
        <item x="4898"/>
        <item x="4476"/>
        <item x="5283"/>
        <item x="2303"/>
        <item x="1762"/>
        <item x="3578"/>
        <item x="6876"/>
        <item x="3744"/>
        <item x="1239"/>
        <item x="1178"/>
        <item x="1373"/>
        <item x="416"/>
        <item x="5801"/>
        <item x="141"/>
        <item x="1264"/>
        <item x="3682"/>
        <item x="5891"/>
        <item x="2522"/>
        <item x="5570"/>
        <item x="546"/>
        <item x="87"/>
        <item x="3241"/>
        <item x="2704"/>
        <item x="6901"/>
        <item x="412"/>
        <item x="872"/>
        <item x="33"/>
        <item x="6765"/>
        <item x="1114"/>
        <item x="1363"/>
        <item x="2189"/>
        <item x="2043"/>
        <item x="447"/>
        <item x="5224"/>
        <item x="2377"/>
        <item x="6758"/>
        <item x="950"/>
        <item x="1375"/>
        <item x="232"/>
        <item x="6477"/>
        <item x="2071"/>
        <item x="6415"/>
        <item x="5196"/>
        <item x="947"/>
        <item x="5092"/>
        <item x="7082"/>
        <item x="3958"/>
        <item x="6725"/>
        <item x="1494"/>
        <item x="6812"/>
        <item x="5930"/>
        <item x="1487"/>
        <item x="3708"/>
        <item x="3927"/>
        <item x="2599"/>
        <item x="4338"/>
        <item x="6612"/>
        <item x="3344"/>
        <item x="6534"/>
        <item x="5456"/>
        <item x="2218"/>
        <item x="3332"/>
        <item x="1129"/>
        <item x="1071"/>
        <item x="5918"/>
        <item x="2673"/>
        <item x="1105"/>
        <item x="6986"/>
        <item x="2667"/>
        <item x="3966"/>
        <item x="3860"/>
        <item x="6073"/>
        <item x="3477"/>
        <item x="4715"/>
        <item x="1857"/>
        <item x="6950"/>
        <item x="2389"/>
        <item x="4489"/>
        <item x="1133"/>
        <item x="6603"/>
        <item x="4136"/>
        <item x="4353"/>
        <item x="6563"/>
        <item x="1271"/>
        <item x="757"/>
        <item x="7071"/>
        <item x="1814"/>
        <item x="6893"/>
        <item x="3752"/>
        <item x="5712"/>
        <item x="4817"/>
        <item x="3115"/>
        <item x="2428"/>
        <item x="4842"/>
        <item x="5188"/>
        <item x="6059"/>
        <item x="5098"/>
        <item x="1495"/>
        <item x="2581"/>
        <item x="108"/>
        <item x="4205"/>
        <item x="6635"/>
        <item x="1652"/>
        <item x="1078"/>
        <item x="1964"/>
        <item x="2851"/>
        <item x="441"/>
        <item x="719"/>
        <item x="1413"/>
        <item x="179"/>
        <item x="2937"/>
        <item x="3633"/>
        <item x="5197"/>
        <item x="6011"/>
        <item x="2045"/>
        <item x="6963"/>
        <item x="4934"/>
        <item x="835"/>
        <item x="4105"/>
        <item x="1656"/>
        <item x="6228"/>
        <item x="7094"/>
        <item x="6311"/>
        <item x="2554"/>
        <item x="2079"/>
        <item x="1462"/>
        <item x="4996"/>
        <item x="6919"/>
        <item x="4232"/>
        <item x="6128"/>
        <item x="5742"/>
        <item x="2903"/>
        <item x="3195"/>
        <item x="4185"/>
        <item x="6355"/>
        <item x="1214"/>
        <item x="6383"/>
        <item x="3421"/>
        <item x="4945"/>
        <item x="770"/>
        <item x="6082"/>
        <item x="4564"/>
        <item x="3846"/>
        <item x="3617"/>
        <item x="834"/>
        <item x="4838"/>
        <item x="1396"/>
        <item x="5417"/>
        <item x="2720"/>
        <item x="1096"/>
        <item x="2736"/>
        <item x="4444"/>
        <item x="3739"/>
        <item x="2792"/>
        <item x="6985"/>
        <item x="6079"/>
        <item x="5620"/>
        <item x="3976"/>
        <item x="3715"/>
        <item x="4589"/>
        <item x="6875"/>
        <item x="5824"/>
        <item x="805"/>
        <item x="1695"/>
        <item x="2310"/>
        <item x="491"/>
        <item x="6799"/>
        <item x="6094"/>
        <item x="4088"/>
        <item x="4196"/>
        <item x="2990"/>
        <item x="4636"/>
        <item x="6846"/>
        <item x="1520"/>
        <item x="3266"/>
        <item x="2072"/>
        <item x="2252"/>
        <item x="5179"/>
        <item x="2244"/>
        <item x="5877"/>
        <item x="3774"/>
        <item x="3367"/>
        <item x="3863"/>
        <item x="2809"/>
        <item x="3113"/>
        <item x="6171"/>
        <item x="1788"/>
        <item x="865"/>
        <item x="2457"/>
        <item x="4175"/>
        <item x="4302"/>
        <item x="5730"/>
        <item x="3882"/>
        <item x="2811"/>
        <item x="5886"/>
        <item x="6939"/>
        <item x="4352"/>
        <item x="3382"/>
        <item x="3881"/>
        <item x="2920"/>
        <item x="1591"/>
        <item x="4824"/>
        <item x="4983"/>
        <item x="4368"/>
        <item x="1418"/>
        <item x="6324"/>
        <item x="260"/>
        <item x="4288"/>
        <item x="4225"/>
        <item x="3826"/>
        <item x="2411"/>
        <item sd="0" x="666"/>
        <item x="3785"/>
        <item x="3490"/>
        <item x="4544"/>
        <item x="7030"/>
        <item x="182"/>
        <item x="4144"/>
        <item x="4413"/>
        <item x="3308"/>
        <item x="5441"/>
        <item x="3734"/>
        <item x="4953"/>
        <item x="2317"/>
        <item x="2862"/>
        <item x="326"/>
        <item x="426"/>
        <item x="3216"/>
        <item x="3199"/>
        <item x="2992"/>
        <item x="2901"/>
        <item x="5076"/>
        <item x="825"/>
        <item x="1884"/>
        <item x="5226"/>
        <item x="6806"/>
        <item x="3575"/>
        <item x="3501"/>
        <item x="2869"/>
        <item x="6004"/>
        <item x="4390"/>
        <item x="1841"/>
        <item x="5867"/>
        <item x="2651"/>
        <item x="1039"/>
        <item x="5009"/>
        <item x="83"/>
        <item x="1226"/>
        <item x="2194"/>
        <item x="4981"/>
        <item x="3603"/>
        <item x="3736"/>
        <item x="228"/>
        <item x="810"/>
        <item x="4711"/>
        <item x="1978"/>
        <item x="2048"/>
        <item x="6995"/>
        <item x="6631"/>
        <item x="4566"/>
        <item x="4714"/>
        <item x="5629"/>
        <item x="5170"/>
        <item x="6232"/>
        <item x="4675"/>
        <item x="249"/>
        <item x="5919"/>
        <item x="7002"/>
        <item x="869"/>
        <item x="3843"/>
        <item x="1057"/>
        <item x="1699"/>
        <item x="5964"/>
        <item x="1464"/>
        <item x="522"/>
        <item x="2080"/>
        <item x="5966"/>
        <item x="224"/>
        <item x="4728"/>
        <item x="6249"/>
        <item x="5901"/>
        <item x="902"/>
        <item x="3601"/>
        <item x="2039"/>
        <item x="3378"/>
        <item x="2494"/>
        <item x="1953"/>
        <item x="6225"/>
        <item x="4249"/>
        <item x="2997"/>
        <item x="1249"/>
        <item x="3872"/>
        <item x="3965"/>
        <item x="1063"/>
        <item x="4411"/>
        <item x="429"/>
        <item x="5429"/>
        <item x="3219"/>
        <item x="1451"/>
        <item x="559"/>
        <item x="5263"/>
        <item x="2223"/>
        <item x="1914"/>
        <item x="3522"/>
        <item x="5216"/>
        <item x="738"/>
        <item x="4963"/>
        <item x="3481"/>
        <item x="3309"/>
        <item x="896"/>
        <item x="6894"/>
        <item x="3317"/>
        <item x="174"/>
        <item x="684"/>
        <item x="136"/>
        <item x="348"/>
        <item x="2315"/>
        <item x="4535"/>
        <item x="6173"/>
        <item x="6897"/>
        <item x="6977"/>
        <item x="4774"/>
        <item x="5131"/>
        <item x="2859"/>
        <item x="6199"/>
        <item x="4579"/>
        <item x="3959"/>
        <item x="3876"/>
        <item x="2550"/>
        <item x="5772"/>
        <item x="2764"/>
        <item x="5030"/>
        <item x="1355"/>
        <item x="1450"/>
        <item x="815"/>
        <item x="4459"/>
        <item x="5391"/>
        <item x="1384"/>
        <item x="1540"/>
        <item x="1140"/>
        <item x="6048"/>
        <item x="4273"/>
        <item x="4822"/>
        <item x="5671"/>
        <item x="88"/>
        <item x="160"/>
        <item x="4008"/>
        <item x="5068"/>
        <item x="787"/>
        <item x="6516"/>
        <item x="6265"/>
        <item x="3933"/>
        <item x="2936"/>
        <item x="2561"/>
        <item x="3133"/>
        <item x="3204"/>
        <item x="1632"/>
        <item x="128"/>
        <item x="7134"/>
        <item x="1836"/>
        <item x="2084"/>
        <item x="627"/>
        <item x="5600"/>
        <item x="6740"/>
        <item x="5987"/>
        <item x="2552"/>
        <item x="4629"/>
        <item x="958"/>
        <item x="1489"/>
        <item x="4615"/>
        <item x="6618"/>
        <item x="3491"/>
        <item x="6155"/>
        <item x="1299"/>
        <item x="3459"/>
        <item x="1126"/>
        <item x="1459"/>
        <item x="4076"/>
        <item x="2375"/>
        <item x="1942"/>
        <item x="1944"/>
        <item x="4758"/>
        <item x="1750"/>
        <item x="1918"/>
        <item x="1667"/>
        <item x="6460"/>
        <item x="2979"/>
        <item x="4054"/>
        <item x="1288"/>
        <item x="449"/>
        <item x="2124"/>
        <item x="2358"/>
        <item x="1560"/>
        <item x="1573"/>
        <item x="17"/>
        <item x="3542"/>
        <item x="5203"/>
        <item x="1082"/>
        <item x="1100"/>
        <item x="401"/>
        <item x="4886"/>
        <item x="2780"/>
        <item x="6476"/>
        <item x="1653"/>
        <item x="6060"/>
        <item x="195"/>
        <item x="4794"/>
        <item x="6592"/>
        <item x="4918"/>
        <item x="3931"/>
        <item x="525"/>
        <item x="432"/>
        <item x="6291"/>
        <item x="3316"/>
        <item x="5667"/>
        <item x="5305"/>
        <item x="5049"/>
        <item x="5979"/>
        <item x="5420"/>
        <item x="5581"/>
        <item x="3125"/>
        <item x="3447"/>
        <item x="6750"/>
        <item x="456"/>
        <item x="2061"/>
        <item x="5546"/>
        <item x="6090"/>
        <item x="3582"/>
        <item x="5652"/>
        <item x="5078"/>
        <item x="5676"/>
        <item x="2699"/>
        <item x="2010"/>
        <item x="8"/>
        <item x="3874"/>
        <item x="854"/>
        <item x="3160"/>
        <item x="1582"/>
        <item x="3729"/>
        <item x="1305"/>
        <item x="3880"/>
        <item x="1537"/>
        <item x="957"/>
        <item x="2283"/>
        <item x="3540"/>
        <item x="2376"/>
        <item x="5437"/>
        <item x="6663"/>
        <item x="7106"/>
        <item x="4705"/>
        <item x="3562"/>
        <item x="6763"/>
        <item x="3814"/>
        <item x="5360"/>
        <item x="6229"/>
        <item x="1460"/>
        <item x="6125"/>
        <item x="2834"/>
        <item x="269"/>
        <item x="5051"/>
        <item x="1872"/>
        <item x="310"/>
        <item x="6289"/>
        <item x="6106"/>
        <item x="5015"/>
        <item x="3996"/>
        <item x="6693"/>
        <item x="645"/>
        <item x="586"/>
        <item x="6468"/>
        <item x="6508"/>
        <item x="4635"/>
        <item x="4793"/>
        <item x="4931"/>
        <item x="4586"/>
        <item x="3667"/>
        <item x="4862"/>
        <item x="702"/>
        <item x="6980"/>
        <item x="2441"/>
        <item x="5033"/>
        <item x="5035"/>
        <item x="3507"/>
        <item x="1369"/>
        <item x="2582"/>
        <item x="2604"/>
        <item x="2272"/>
        <item x="3042"/>
        <item x="202"/>
        <item x="4638"/>
        <item x="4722"/>
        <item x="3538"/>
        <item x="569"/>
        <item x="749"/>
        <item x="3688"/>
        <item x="1747"/>
        <item x="1011"/>
        <item x="5997"/>
        <item x="6553"/>
        <item x="2584"/>
        <item x="6114"/>
        <item x="2593"/>
        <item x="572"/>
        <item x="3840"/>
        <item x="1154"/>
        <item x="1999"/>
        <item x="5967"/>
        <item x="6769"/>
        <item x="846"/>
        <item x="6129"/>
        <item x="2929"/>
        <item x="2344"/>
        <item x="2248"/>
        <item x="209"/>
        <item x="6194"/>
        <item x="2249"/>
        <item x="5632"/>
        <item x="5673"/>
        <item x="2871"/>
        <item x="5531"/>
        <item x="6432"/>
        <item x="1827"/>
        <item x="501"/>
        <item x="3695"/>
        <item x="6576"/>
        <item x="4970"/>
        <item x="5314"/>
        <item x="6944"/>
        <item x="6518"/>
        <item x="1414"/>
        <item x="2702"/>
        <item x="4871"/>
        <item x="690"/>
        <item x="6936"/>
        <item x="3101"/>
        <item x="29"/>
        <item x="3883"/>
        <item x="1569"/>
        <item x="6217"/>
        <item x="6420"/>
        <item x="3762"/>
        <item x="3577"/>
        <item x="2902"/>
        <item x="2646"/>
        <item x="6328"/>
        <item x="3068"/>
        <item x="2277"/>
        <item x="144"/>
        <item x="608"/>
        <item x="823"/>
        <item x="5335"/>
        <item x="6210"/>
        <item x="632"/>
        <item x="5910"/>
        <item x="4674"/>
        <item x="1390"/>
        <item x="2456"/>
        <item x="7110"/>
        <item x="7036"/>
        <item x="6047"/>
        <item x="5079"/>
        <item x="4130"/>
        <item x="5838"/>
        <item x="5568"/>
        <item x="3251"/>
        <item x="6908"/>
        <item x="3508"/>
        <item x="3357"/>
        <item x="5028"/>
        <item x="1917"/>
        <item x="4580"/>
        <item x="1864"/>
        <item x="4233"/>
        <item x="6192"/>
        <item x="1056"/>
        <item x="6600"/>
        <item x="1431"/>
        <item x="3222"/>
        <item x="4104"/>
        <item x="3713"/>
        <item x="5394"/>
        <item x="2999"/>
        <item x="5034"/>
        <item x="7070"/>
        <item x="5766"/>
        <item x="286"/>
        <item x="5668"/>
        <item x="6113"/>
        <item x="6039"/>
        <item x="258"/>
        <item x="5670"/>
        <item x="4253"/>
        <item x="104"/>
        <item x="1120"/>
        <item x="4923"/>
        <item x="1419"/>
        <item x="5430"/>
        <item x="1230"/>
        <item x="6575"/>
        <item x="2628"/>
        <item x="4514"/>
        <item x="3818"/>
        <item x="6571"/>
        <item x="891"/>
        <item x="6579"/>
        <item x="1887"/>
        <item x="748"/>
        <item x="461"/>
        <item x="3640"/>
        <item x="557"/>
        <item x="3183"/>
        <item x="4310"/>
        <item x="615"/>
        <item x="5611"/>
        <item x="3593"/>
        <item x="5327"/>
        <item x="6165"/>
        <item x="2063"/>
        <item x="5588"/>
        <item x="6883"/>
        <item x="5917"/>
        <item x="5597"/>
        <item x="1028"/>
        <item x="609"/>
        <item x="2719"/>
        <item x="6834"/>
        <item x="1411"/>
        <item x="5270"/>
        <item x="644"/>
        <item x="1739"/>
        <item x="5820"/>
        <item x="4432"/>
        <item x="2700"/>
        <item x="1235"/>
        <item x="1084"/>
        <item x="679"/>
        <item x="4031"/>
        <item x="2678"/>
        <item x="1262"/>
        <item x="591"/>
        <item x="25"/>
        <item x="6202"/>
        <item x="5199"/>
        <item x="3371"/>
        <item x="395"/>
        <item x="5141"/>
        <item x="72"/>
        <item x="6751"/>
        <item x="1727"/>
        <item x="3087"/>
        <item x="4424"/>
        <item x="6031"/>
        <item x="6857"/>
        <item x="5468"/>
        <item x="431"/>
        <item x="6526"/>
        <item x="1970"/>
        <item x="1274"/>
        <item x="5057"/>
        <item x="499"/>
        <item x="6091"/>
        <item x="1631"/>
        <item x="3563"/>
        <item x="2619"/>
        <item x="1377"/>
        <item x="2429"/>
        <item x="4133"/>
        <item x="4594"/>
        <item x="6250"/>
        <item x="6124"/>
        <item x="406"/>
        <item x="6597"/>
        <item x="4212"/>
        <item x="5794"/>
        <item x="5894"/>
        <item x="5890"/>
        <item x="2082"/>
        <item x="3153"/>
        <item x="1031"/>
        <item x="2301"/>
        <item x="3306"/>
        <item x="7124"/>
        <item x="1764"/>
        <item x="6439"/>
        <item x="4993"/>
        <item x="2453"/>
        <item x="6026"/>
        <item x="4086"/>
        <item x="6052"/>
        <item x="4227"/>
        <item x="6213"/>
        <item x="1683"/>
        <item x="4965"/>
        <item x="504"/>
        <item x="320"/>
        <item x="6136"/>
        <item x="5056"/>
        <item x="109"/>
        <item x="906"/>
        <item x="4218"/>
        <item x="4410"/>
        <item x="849"/>
        <item x="1796"/>
        <item x="2336"/>
        <item x="3587"/>
        <item x="6657"/>
        <item x="581"/>
        <item x="5758"/>
        <item x="6749"/>
        <item x="5778"/>
        <item x="4276"/>
        <item x="3442"/>
        <item x="5725"/>
        <item x="19"/>
        <item x="2200"/>
        <item x="1579"/>
        <item x="3900"/>
        <item x="4267"/>
        <item x="5683"/>
        <item x="882"/>
        <item x="6645"/>
        <item x="276"/>
        <item x="6754"/>
        <item x="1103"/>
        <item x="444"/>
        <item x="3574"/>
        <item x="5085"/>
        <item x="5623"/>
        <item x="6407"/>
        <item x="79"/>
        <item x="5976"/>
        <item x="5265"/>
        <item x="3311"/>
        <item x="5104"/>
        <item x="2287"/>
        <item x="5062"/>
        <item x="1835"/>
        <item x="6176"/>
        <item x="4752"/>
        <item x="1125"/>
        <item x="5480"/>
        <item x="1574"/>
        <item x="284"/>
        <item x="3348"/>
        <item x="6780"/>
        <item x="7049"/>
        <item x="127"/>
        <item x="548"/>
        <item x="2966"/>
        <item x="6431"/>
        <item x="3845"/>
        <item x="2616"/>
        <item x="2611"/>
        <item x="6062"/>
        <item x="5896"/>
        <item x="214"/>
        <item x="3136"/>
        <item x="536"/>
        <item x="4251"/>
        <item x="375"/>
        <item x="5166"/>
        <item x="4950"/>
        <item x="1897"/>
        <item x="2150"/>
        <item x="1972"/>
        <item x="6309"/>
        <item x="4588"/>
        <item x="3524"/>
        <item x="3211"/>
        <item x="4388"/>
        <item x="2981"/>
        <item x="51"/>
        <item x="5857"/>
        <item x="5019"/>
        <item x="6762"/>
        <item x="3789"/>
        <item x="4737"/>
        <item x="4208"/>
        <item x="4559"/>
        <item x="5526"/>
        <item x="4650"/>
        <item x="6788"/>
        <item x="4316"/>
        <item x="2320"/>
        <item x="5846"/>
        <item x="5961"/>
        <item x="6712"/>
        <item x="2806"/>
        <item x="5465"/>
        <item x="641"/>
        <item x="2430"/>
        <item x="2018"/>
        <item x="3618"/>
        <item x="2721"/>
        <item x="1636"/>
        <item x="1973"/>
        <item x="1536"/>
        <item x="1170"/>
        <item x="4935"/>
        <item x="1512"/>
        <item x="1620"/>
        <item x="7115"/>
        <item x="1003"/>
        <item x="4294"/>
        <item x="409"/>
        <item x="3676"/>
        <item x="3144"/>
        <item x="3837"/>
        <item x="3013"/>
        <item x="4303"/>
        <item x="6488"/>
        <item x="6149"/>
        <item x="6940"/>
        <item x="3209"/>
        <item x="4492"/>
        <item x="3299"/>
        <item x="2911"/>
        <item x="983"/>
        <item x="1340"/>
        <item x="204"/>
        <item x="328"/>
        <item x="2534"/>
        <item x="5292"/>
        <item x="901"/>
        <item x="1856"/>
        <item x="6288"/>
        <item x="3816"/>
        <item x="1212"/>
        <item x="4452"/>
        <item x="2325"/>
        <item x="2676"/>
        <item x="2748"/>
        <item x="6104"/>
        <item x="6409"/>
        <item x="2998"/>
        <item x="2853"/>
        <item x="2786"/>
        <item x="2186"/>
        <item x="2769"/>
        <item x="3249"/>
        <item x="7069"/>
        <item x="7025"/>
        <item x="373"/>
        <item x="3383"/>
        <item x="4437"/>
        <item x="1392"/>
        <item x="1471"/>
        <item x="6567"/>
        <item x="4012"/>
        <item x="2629"/>
        <item x="4254"/>
        <item x="139"/>
        <item x="2370"/>
        <item x="60"/>
        <item x="6509"/>
        <item x="4548"/>
        <item x="6593"/>
        <item x="3094"/>
        <item x="3054"/>
        <item x="4128"/>
        <item x="2639"/>
        <item x="2008"/>
        <item x="2289"/>
        <item x="2208"/>
        <item x="3175"/>
        <item x="851"/>
        <item x="2795"/>
        <item x="1379"/>
        <item x="1882"/>
        <item x="6097"/>
        <item x="2416"/>
        <item x="392"/>
        <item x="216"/>
        <item x="1397"/>
        <item x="2749"/>
        <item x="3012"/>
        <item x="2180"/>
        <item x="2106"/>
        <item x="1599"/>
        <item x="5645"/>
        <item x="161"/>
        <item x="5251"/>
        <item x="3018"/>
        <item x="6127"/>
        <item x="4237"/>
        <item x="503"/>
        <item x="2445"/>
        <item x="4835"/>
        <item x="5968"/>
        <item x="6364"/>
        <item x="5914"/>
        <item x="118"/>
        <item x="6160"/>
        <item x="4377"/>
        <item x="1570"/>
        <item x="5812"/>
        <item x="1032"/>
        <item x="2452"/>
        <item x="3847"/>
        <item x="2919"/>
        <item x="5674"/>
        <item x="5324"/>
        <item x="824"/>
        <item x="2921"/>
        <item x="6270"/>
        <item x="4861"/>
        <item x="1301"/>
        <item x="4040"/>
        <item x="640"/>
        <item x="734"/>
        <item x="3992"/>
        <item x="329"/>
        <item x="814"/>
        <item x="5855"/>
        <item x="2957"/>
        <item x="5619"/>
        <item x="1803"/>
        <item x="6891"/>
        <item x="6312"/>
        <item x="6627"/>
        <item x="4385"/>
        <item x="2114"/>
        <item x="4151"/>
        <item x="2265"/>
        <item x="2613"/>
        <item x="3198"/>
        <item x="598"/>
        <item x="3678"/>
        <item x="363"/>
        <item x="6143"/>
        <item x="772"/>
        <item x="585"/>
        <item x="6349"/>
        <item x="1825"/>
        <item x="1443"/>
        <item x="2970"/>
        <item x="534"/>
        <item x="2262"/>
        <item x="1182"/>
        <item x="2191"/>
        <item x="4401"/>
        <item x="612"/>
        <item x="1446"/>
        <item x="2447"/>
        <item x="4250"/>
        <item x="3982"/>
        <item x="5547"/>
        <item x="6590"/>
        <item x="2203"/>
        <item x="6252"/>
        <item x="452"/>
        <item x="386"/>
        <item x="282"/>
        <item x="3504"/>
        <item x="2501"/>
        <item x="3878"/>
        <item x="3281"/>
        <item x="5083"/>
        <item x="6690"/>
        <item x="2652"/>
        <item x="2688"/>
        <item x="1830"/>
        <item x="795"/>
        <item x="3857"/>
        <item x="4375"/>
        <item x="2053"/>
        <item x="1760"/>
        <item x="3917"/>
        <item x="151"/>
        <item x="3135"/>
        <item x="4521"/>
        <item x="685"/>
        <item x="5981"/>
        <item x="3359"/>
        <item x="3315"/>
        <item x="5985"/>
        <item x="4919"/>
        <item x="1445"/>
        <item x="1686"/>
        <item x="4553"/>
        <item x="7042"/>
        <item x="4881"/>
        <item x="6684"/>
        <item x="2712"/>
        <item x="4797"/>
        <item x="197"/>
        <item x="5931"/>
        <item x="4178"/>
        <item x="4359"/>
        <item x="1697"/>
        <item x="1080"/>
        <item x="6889"/>
        <item x="208"/>
        <item x="6548"/>
        <item x="1715"/>
        <item x="993"/>
        <item x="6969"/>
        <item x="5795"/>
        <item x="2858"/>
        <item x="2781"/>
        <item x="5010"/>
        <item x="5864"/>
        <item x="1074"/>
        <item x="3698"/>
        <item x="936"/>
        <item x="3304"/>
        <item x="746"/>
        <item x="1598"/>
        <item x="1439"/>
        <item x="5434"/>
        <item x="5655"/>
        <item x="3600"/>
        <item x="5147"/>
        <item x="3912"/>
        <item x="2263"/>
        <item x="5911"/>
        <item x="163"/>
        <item x="713"/>
        <item x="2510"/>
        <item x="1266"/>
        <item x="5096"/>
        <item x="5685"/>
        <item x="2328"/>
        <item x="2760"/>
        <item x="1870"/>
        <item x="3675"/>
        <item x="2471"/>
        <item x="5016"/>
        <item x="1798"/>
        <item x="5467"/>
        <item x="132"/>
        <item x="2343"/>
        <item x="5022"/>
        <item x="2108"/>
        <item x="342"/>
        <item x="5970"/>
        <item x="1698"/>
        <item x="317"/>
        <item x="730"/>
        <item x="475"/>
        <item x="527"/>
        <item x="1314"/>
        <item x="322"/>
        <item x="2679"/>
        <item x="3950"/>
        <item x="5604"/>
        <item x="4160"/>
        <item x="5294"/>
        <item x="440"/>
        <item x="6665"/>
        <item x="1166"/>
        <item x="5726"/>
        <item x="2314"/>
        <item x="2953"/>
        <item x="21"/>
        <item x="1085"/>
        <item x="4015"/>
        <item x="6829"/>
        <item x="2841"/>
        <item x="6900"/>
        <item x="6470"/>
        <item x="1548"/>
        <item x="3726"/>
        <item x="1290"/>
        <item x="6276"/>
        <item x="2874"/>
        <item x="4841"/>
        <item x="6713"/>
        <item x="6772"/>
        <item x="3787"/>
        <item x="7060"/>
        <item x="3105"/>
        <item x="2768"/>
        <item x="6067"/>
        <item x="2832"/>
        <item x="710"/>
        <item x="5349"/>
        <item x="4139"/>
        <item x="4235"/>
        <item x="3848"/>
        <item x="3775"/>
        <item x="6020"/>
        <item x="180"/>
        <item x="683"/>
        <item x="6313"/>
        <item x="4860"/>
        <item x="3852"/>
        <item x="2065"/>
        <item x="6613"/>
        <item x="4422"/>
        <item x="1337"/>
        <item x="6405"/>
        <item x="1741"/>
        <item x="5549"/>
        <item x="6457"/>
        <item x="5520"/>
        <item x="4772"/>
        <item x="3672"/>
        <item x="2705"/>
        <item x="2697"/>
        <item x="469"/>
        <item x="6267"/>
        <item x="4846"/>
        <item x="312"/>
        <item x="6921"/>
        <item x="1899"/>
        <item x="6181"/>
        <item x="5174"/>
        <item x="110"/>
        <item x="1440"/>
        <item x="2974"/>
        <item x="5950"/>
        <item x="2405"/>
        <item x="5971"/>
        <item x="6088"/>
        <item x="3778"/>
        <item x="915"/>
        <item x="529"/>
        <item x="3040"/>
        <item x="294"/>
        <item x="6053"/>
        <item x="518"/>
        <item x="6130"/>
        <item x="5739"/>
        <item x="4300"/>
        <item x="3374"/>
        <item x="5418"/>
        <item x="1088"/>
        <item x="897"/>
        <item x="5831"/>
        <item x="5405"/>
        <item x="3615"/>
        <item x="1077"/>
        <item x="5439"/>
        <item x="2765"/>
        <item x="6840"/>
        <item x="1795"/>
        <item x="899"/>
        <item x="3398"/>
        <item x="1473"/>
        <item x="6185"/>
        <item x="2115"/>
        <item x="5426"/>
        <item x="2432"/>
        <item x="3809"/>
        <item x="2807"/>
        <item x="256"/>
        <item x="6700"/>
        <item x="3870"/>
        <item x="3750"/>
        <item x="638"/>
        <item x="2661"/>
        <item x="4094"/>
        <item x="2014"/>
        <item x="4852"/>
        <item x="1137"/>
        <item x="7081"/>
        <item x="5067"/>
        <item x="2473"/>
        <item x="41"/>
        <item x="6918"/>
        <item x="3020"/>
        <item x="6621"/>
        <item x="976"/>
        <item x="5616"/>
        <item x="5160"/>
        <item x="1172"/>
        <item x="2523"/>
        <item x="517"/>
        <item x="5736"/>
        <item x="5082"/>
        <item x="3782"/>
        <item x="5521"/>
        <item x="3265"/>
        <item x="6506"/>
        <item x="6205"/>
        <item x="6966"/>
        <item x="1098"/>
        <item x="6973"/>
        <item x="5432"/>
        <item x="2930"/>
        <item x="3665"/>
        <item x="4527"/>
        <item x="6801"/>
        <item x="6100"/>
        <item x="26"/>
        <item x="2103"/>
        <item x="2812"/>
        <item x="981"/>
        <item x="2578"/>
        <item x="5563"/>
        <item x="3747"/>
        <item x="4399"/>
        <item x="3565"/>
        <item x="4565"/>
        <item x="5464"/>
        <item x="6856"/>
        <item x="2035"/>
        <item x="2275"/>
        <item x="917"/>
        <item x="5246"/>
        <item x="2516"/>
        <item x="222"/>
        <item x="4435"/>
        <item x="89"/>
        <item x="4679"/>
        <item x="888"/>
        <item x="3163"/>
        <item x="6697"/>
        <item x="1681"/>
        <item x="4415"/>
        <item x="6258"/>
        <item x="1995"/>
        <item x="2696"/>
        <item x="5507"/>
        <item x="1441"/>
        <item x="1297"/>
        <item x="6755"/>
        <item x="1664"/>
        <item x="1163"/>
        <item x="6215"/>
        <item x="783"/>
        <item x="4884"/>
        <item x="2118"/>
        <item x="7068"/>
        <item x="362"/>
        <item x="4973"/>
        <item x="4855"/>
        <item x="680"/>
        <item x="3423"/>
        <item x="2136"/>
        <item x="1004"/>
        <item x="961"/>
        <item x="5768"/>
        <item x="2514"/>
        <item x="914"/>
        <item x="1924"/>
        <item x="6481"/>
        <item x="4039"/>
        <item x="5662"/>
        <item x="5004"/>
        <item x="4482"/>
        <item x="4641"/>
        <item x="513"/>
        <item x="5073"/>
        <item x="92"/>
        <item x="417"/>
        <item x="5701"/>
        <item x="7037"/>
        <item x="4786"/>
        <item x="6255"/>
        <item x="5780"/>
        <item x="5356"/>
        <item x="5452"/>
        <item x="6108"/>
        <item x="1969"/>
        <item x="6440"/>
        <item x="6333"/>
        <item x="1692"/>
        <item x="1006"/>
        <item x="4827"/>
        <item x="1601"/>
        <item x="5444"/>
        <item x="848"/>
        <item x="5355"/>
        <item x="3074"/>
        <item x="2576"/>
        <item x="2081"/>
        <item x="2255"/>
        <item x="953"/>
        <item x="3635"/>
        <item x="3141"/>
        <item x="4457"/>
        <item x="2361"/>
        <item x="831"/>
        <item x="2940"/>
        <item x="4234"/>
        <item x="2464"/>
        <item x="3229"/>
        <item x="5337"/>
        <item x="4393"/>
        <item x="1823"/>
        <item x="1213"/>
        <item x="2558"/>
        <item x="3413"/>
        <item x="4222"/>
        <item x="2134"/>
        <item x="334"/>
        <item x="3858"/>
        <item x="5242"/>
        <item x="6929"/>
        <item x="5326"/>
        <item x="267"/>
        <item x="7012"/>
        <item x="4126"/>
        <item x="427"/>
        <item x="2197"/>
        <item x="563"/>
        <item x="4290"/>
        <item x="784"/>
        <item x="788"/>
        <item x="4407"/>
        <item x="3602"/>
        <item x="1324"/>
        <item x="6018"/>
        <item x="390"/>
        <item x="2046"/>
        <item x="2274"/>
        <item x="2906"/>
        <item x="5238"/>
        <item x="4572"/>
        <item x="6241"/>
        <item x="5612"/>
        <item x="339"/>
        <item x="893"/>
        <item x="2861"/>
        <item x="1020"/>
        <item x="5042"/>
        <item x="4395"/>
        <item x="798"/>
        <item x="6513"/>
        <item x="1604"/>
        <item x="2601"/>
        <item x="3007"/>
        <item x="2955"/>
        <item x="6895"/>
        <item x="3492"/>
        <item x="924"/>
        <item x="3060"/>
        <item x="2148"/>
        <item x="5306"/>
        <item x="628"/>
        <item x="5897"/>
        <item x="3230"/>
        <item x="4295"/>
        <item x="5381"/>
        <item x="481"/>
        <item x="1943"/>
        <item x="2397"/>
        <item x="4853"/>
        <item x="2230"/>
        <item x="6890"/>
        <item x="3388"/>
        <item x="3283"/>
        <item x="229"/>
        <item x="5058"/>
        <item x="2171"/>
        <item x="3749"/>
        <item x="2475"/>
        <item x="3591"/>
        <item x="6246"/>
        <item x="6773"/>
        <item x="4979"/>
        <item x="6960"/>
        <item x="6492"/>
        <item x="797"/>
        <item x="3856"/>
        <item x="1843"/>
        <item x="5148"/>
        <item x="1273"/>
        <item x="5815"/>
        <item x="6798"/>
        <item x="7053"/>
        <item x="5230"/>
        <item x="6737"/>
        <item x="2707"/>
        <item x="706"/>
        <item x="250"/>
        <item x="3651"/>
        <item x="5036"/>
        <item x="6195"/>
        <item x="4932"/>
        <item x="2070"/>
        <item x="2531"/>
        <item x="6988"/>
        <item x="259"/>
        <item x="2383"/>
        <item x="3278"/>
        <item x="2508"/>
        <item x="4309"/>
        <item x="5013"/>
        <item x="5908"/>
        <item x="3159"/>
        <item x="3039"/>
        <item x="387"/>
        <item x="2174"/>
        <item x="1839"/>
        <item x="4736"/>
        <item x="4028"/>
        <item x="5591"/>
        <item x="6945"/>
        <item x="1259"/>
        <item x="1368"/>
        <item x="3122"/>
        <item x="3246"/>
        <item x="6869"/>
        <item x="573"/>
        <item x="1776"/>
        <item x="103"/>
        <item x="2304"/>
        <item x="298"/>
        <item x="4269"/>
        <item x="2059"/>
        <item x="4339"/>
        <item x="3961"/>
        <item x="3208"/>
        <item x="3579"/>
        <item x="1786"/>
        <item x="4865"/>
        <item x="5419"/>
        <item x="147"/>
        <item x="3406"/>
        <item x="433"/>
        <item x="2980"/>
        <item x="5952"/>
        <item x="2238"/>
        <item x="6294"/>
        <item x="5909"/>
        <item x="1321"/>
        <item x="5354"/>
        <item x="6675"/>
        <item x="5171"/>
        <item x="165"/>
        <item x="4513"/>
        <item x="1822"/>
        <item x="3925"/>
        <item x="5544"/>
        <item x="2338"/>
        <item x="1320"/>
        <item x="1202"/>
        <item x="4961"/>
        <item x="3035"/>
        <item x="4383"/>
        <item x="5313"/>
        <item x="4342"/>
        <item x="5204"/>
        <item x="2868"/>
        <item x="5903"/>
        <item x="2571"/>
        <item x="4433"/>
        <item x="6105"/>
        <item x="521"/>
        <item x="4063"/>
        <item x="2844"/>
        <item x="7119"/>
        <item x="6651"/>
        <item x="4361"/>
        <item x="5634"/>
        <item x="6159"/>
        <item x="6896"/>
        <item x="4058"/>
        <item x="2904"/>
        <item x="4833"/>
        <item x="6078"/>
        <item x="4640"/>
        <item x="6948"/>
        <item x="1189"/>
        <item x="1849"/>
        <item x="6027"/>
        <item x="6959"/>
        <item x="3765"/>
        <item x="699"/>
        <item x="3284"/>
        <item x="4726"/>
        <item x="1488"/>
        <item x="5957"/>
        <item x="3469"/>
        <item x="1957"/>
        <item x="1010"/>
        <item x="933"/>
        <item x="618"/>
        <item x="6266"/>
        <item x="199"/>
        <item x="2609"/>
        <item x="385"/>
        <item x="6619"/>
        <item x="23"/>
        <item x="4747"/>
        <item x="4849"/>
        <item x="716"/>
        <item x="6778"/>
        <item x="5309"/>
        <item x="5066"/>
        <item x="6858"/>
        <item x="3968"/>
        <item x="785"/>
        <item x="5786"/>
        <item x="1483"/>
        <item x="718"/>
        <item x="4389"/>
        <item x="6766"/>
        <item x="6783"/>
        <item x="2318"/>
        <item x="2668"/>
        <item x="3648"/>
        <item x="1240"/>
        <item x="4367"/>
        <item x="5777"/>
        <item x="4197"/>
        <item x="34"/>
        <item x="360"/>
        <item x="3006"/>
        <item x="2257"/>
        <item x="1276"/>
        <item x="1345"/>
        <item x="997"/>
        <item x="6677"/>
        <item x="1838"/>
        <item x="3154"/>
        <item x="3932"/>
        <item x="5277"/>
        <item x="2659"/>
        <item x="1108"/>
        <item x="31"/>
        <item x="3016"/>
        <item x="3499"/>
        <item x="6015"/>
        <item x="338"/>
        <item x="711"/>
        <item x="4194"/>
        <item x="2414"/>
        <item x="3030"/>
        <item x="6196"/>
        <item x="3151"/>
        <item x="3053"/>
        <item x="2388"/>
        <item x="3142"/>
        <item x="817"/>
        <item x="6061"/>
        <item x="2943"/>
        <item x="3250"/>
        <item x="4933"/>
        <item x="2433"/>
        <item x="5699"/>
        <item x="3324"/>
        <item x="5388"/>
        <item x="407"/>
        <item x="1350"/>
        <item x="6231"/>
        <item x="1458"/>
        <item x="6429"/>
        <item x="2787"/>
        <item x="6421"/>
        <item x="5635"/>
        <item x="4468"/>
        <item x="4686"/>
        <item x="5787"/>
        <item x="6301"/>
        <item x="377"/>
        <item x="3723"/>
        <item x="1606"/>
        <item x="2446"/>
        <item x="6418"/>
        <item x="3319"/>
        <item x="1971"/>
        <item x="1824"/>
        <item x="6964"/>
        <item x="1204"/>
        <item x="6376"/>
        <item x="2521"/>
        <item x="3766"/>
        <item x="3718"/>
        <item x="3289"/>
        <item x="6841"/>
        <item x="3140"/>
        <item x="4398"/>
        <item x="4698"/>
        <item x="4110"/>
        <item x="777"/>
        <item x="4158"/>
        <item x="5359"/>
        <item x="5215"/>
        <item x="4574"/>
        <item x="1685"/>
        <item x="4893"/>
        <item x="1233"/>
        <item x="7078"/>
        <item x="5297"/>
        <item x="655"/>
        <item x="821"/>
        <item x="2547"/>
        <item x="4546"/>
        <item x="1542"/>
        <item x="2497"/>
        <item x="5037"/>
        <item x="4969"/>
        <item x="753"/>
        <item x="533"/>
        <item x="7080"/>
        <item x="2772"/>
        <item x="725"/>
        <item x="1655"/>
        <item x="241"/>
        <item x="4372"/>
        <item x="2078"/>
        <item x="4954"/>
        <item x="2001"/>
        <item x="6699"/>
        <item x="285"/>
        <item x="2153"/>
        <item x="3696"/>
        <item x="6602"/>
        <item x="949"/>
        <item x="4271"/>
        <item x="4787"/>
        <item x="1"/>
        <item x="2478"/>
        <item x="2951"/>
        <item x="4518"/>
        <item x="6692"/>
        <item x="3031"/>
        <item x="3971"/>
        <item x="2276"/>
        <item x="2956"/>
        <item x="779"/>
        <item x="5371"/>
        <item x="7065"/>
        <item x="5743"/>
        <item x="3336"/>
        <item x="4427"/>
        <item x="4051"/>
        <item x="1998"/>
        <item x="5475"/>
        <item x="5496"/>
        <item x="555"/>
        <item x="1067"/>
        <item x="3836"/>
        <item x="3969"/>
        <item x="230"/>
        <item x="3106"/>
        <item x="3377"/>
        <item x="2755"/>
        <item x="6688"/>
        <item x="6687"/>
        <item x="3396"/>
        <item x="3947"/>
        <item x="6472"/>
        <item x="146"/>
        <item x="1335"/>
        <item x="7085"/>
        <item x="3157"/>
        <item x="268"/>
        <item x="2731"/>
        <item x="2000"/>
        <item x="3502"/>
        <item x="5151"/>
        <item x="1380"/>
        <item x="3454"/>
        <item x="5129"/>
        <item x="6280"/>
        <item x="1650"/>
        <item x="1112"/>
        <item x="5288"/>
        <item x="4690"/>
        <item x="3622"/>
        <item x="2962"/>
        <item x="741"/>
        <item x="6212"/>
        <item x="3935"/>
        <item x="2819"/>
        <item x="381"/>
        <item x="5343"/>
        <item x="2462"/>
        <item x="1757"/>
        <item x="5607"/>
        <item x="1592"/>
        <item x="2434"/>
        <item x="3944"/>
        <item x="6668"/>
        <item x="7005"/>
        <item x="6843"/>
        <item x="2595"/>
        <item x="2770"/>
        <item x="6025"/>
        <item x="5654"/>
        <item x="4023"/>
        <item x="3692"/>
        <item x="396"/>
        <item x="2209"/>
        <item x="2729"/>
        <item x="2073"/>
        <item x="5759"/>
        <item x="1546"/>
        <item x="5998"/>
        <item x="4168"/>
        <item x="4511"/>
        <item x="1181"/>
        <item x="1260"/>
        <item x="6085"/>
        <item x="1891"/>
        <item x="967"/>
        <item x="4614"/>
        <item x="5703"/>
        <item x="4454"/>
        <item x="1463"/>
        <item x="6038"/>
        <item x="7059"/>
        <item x="5963"/>
        <item x="5399"/>
        <item x="3930"/>
        <item x="6853"/>
        <item x="3114"/>
        <item x="2474"/>
        <item x="794"/>
        <item x="7013"/>
        <item x="3029"/>
        <item x="6298"/>
        <item x="30"/>
        <item x="1937"/>
        <item x="1623"/>
        <item x="1908"/>
        <item x="610"/>
        <item x="1201"/>
        <item x="5186"/>
        <item x="3997"/>
        <item x="5222"/>
        <item x="1756"/>
        <item x="4053"/>
        <item x="1777"/>
        <item x="7033"/>
        <item x="3437"/>
        <item x="4092"/>
        <item x="972"/>
        <item x="539"/>
        <item x="5143"/>
        <item x="5724"/>
        <item x="2126"/>
        <item x="5383"/>
        <item x="4363"/>
        <item x="1415"/>
        <item x="2967"/>
        <item x="558"/>
        <item x="3677"/>
        <item x="6307"/>
        <item x="6715"/>
        <item x="2767"/>
        <item x="938"/>
        <item x="722"/>
        <item x="2256"/>
        <item x="2100"/>
        <item x="75"/>
        <item x="1300"/>
        <item x="2068"/>
        <item x="5935"/>
        <item x="1382"/>
        <item x="1270"/>
        <item x="6538"/>
        <item x="2408"/>
        <item x="1452"/>
        <item x="4652"/>
        <item x="1055"/>
        <item x="4075"/>
        <item x="5498"/>
        <item x="532"/>
        <item x="6983"/>
        <item x="3333"/>
        <item x="485"/>
        <item x="3003"/>
        <item x="4215"/>
        <item x="5792"/>
        <item x="2012"/>
        <item x="2493"/>
        <item x="5574"/>
        <item x="7138"/>
        <item x="5099"/>
        <item x="1075"/>
        <item x="3107"/>
        <item x="5626"/>
        <item x="5746"/>
        <item x="388"/>
        <item x="1930"/>
        <item x="6370"/>
        <item x="1523"/>
        <item x="6282"/>
        <item x="2091"/>
        <item x="4727"/>
        <item x="1492"/>
        <item x="5519"/>
        <item x="6937"/>
        <item x="2168"/>
        <item x="1687"/>
        <item x="2591"/>
        <item x="2727"/>
        <item x="3853"/>
        <item x="3096"/>
        <item x="4646"/>
        <item x="5266"/>
        <item x="2159"/>
        <item x="762"/>
        <item x="7035"/>
        <item x="4603"/>
        <item x="4820"/>
        <item x="4894"/>
        <item x="7131"/>
        <item x="3800"/>
        <item x="4631"/>
        <item x="2814"/>
        <item x="6741"/>
        <item x="2892"/>
        <item x="5415"/>
        <item x="24"/>
        <item x="3701"/>
        <item x="1568"/>
        <item x="3594"/>
        <item x="6451"/>
        <item x="6880"/>
        <item x="1519"/>
        <item x="1881"/>
        <item x="2241"/>
        <item x="1544"/>
        <item x="6413"/>
        <item x="6878"/>
        <item x="4087"/>
        <item x="2201"/>
        <item x="5551"/>
        <item x="2163"/>
        <item x="3523"/>
        <item x="3051"/>
        <item x="5235"/>
        <item x="266"/>
        <item x="1701"/>
        <item x="5541"/>
        <item x="3585"/>
        <item x="678"/>
        <item x="292"/>
        <item x="1904"/>
        <item x="2355"/>
        <item x="5823"/>
        <item x="5592"/>
        <item x="3913"/>
        <item x="2107"/>
        <item x="3056"/>
        <item x="4470"/>
        <item x="1611"/>
        <item x="4161"/>
        <item x="4677"/>
        <item x="2437"/>
        <item x="1522"/>
        <item x="1794"/>
        <item x="6444"/>
        <item x="613"/>
        <item x="4450"/>
        <item x="6391"/>
        <item x="3769"/>
        <item x="1629"/>
        <item x="1989"/>
        <item x="2889"/>
        <item x="1869"/>
        <item x="6785"/>
        <item x="2843"/>
        <item x="1147"/>
        <item x="2883"/>
        <item x="1470"/>
        <item x="188"/>
        <item x="3511"/>
        <item x="6678"/>
        <item x="4350"/>
        <item x="5075"/>
        <item x="2050"/>
        <item x="650"/>
        <item x="4391"/>
        <item x="5791"/>
        <item x="6315"/>
        <item x="931"/>
        <item x="3287"/>
        <item x="2587"/>
        <item x="4971"/>
        <item x="313"/>
        <item x="4131"/>
        <item x="4951"/>
        <item x="2622"/>
        <item x="4228"/>
        <item x="6701"/>
        <item x="3586"/>
        <item x="7109"/>
        <item x="1188"/>
        <item x="5511"/>
        <item x="3192"/>
        <item x="2083"/>
        <item x="5990"/>
        <item x="1951"/>
        <item x="5803"/>
        <item x="5103"/>
        <item x="4964"/>
        <item x="3255"/>
        <item x="4067"/>
        <item x="4223"/>
        <item x="1922"/>
        <item x="2623"/>
        <item x="6711"/>
        <item x="6892"/>
        <item x="1605"/>
        <item x="6337"/>
        <item x="5916"/>
        <item x="1217"/>
        <item x="6511"/>
        <item x="316"/>
        <item x="4135"/>
        <item x="5690"/>
        <item x="4469"/>
        <item x="6189"/>
        <item x="2660"/>
        <item x="5804"/>
        <item x="6989"/>
        <item x="5537"/>
        <item x="4417"/>
        <item x="3168"/>
        <item x="4998"/>
        <item x="7014"/>
        <item x="1769"/>
        <item x="1122"/>
        <item x="4336"/>
        <item x="606"/>
        <item x="2417"/>
        <item x="6141"/>
        <item x="2190"/>
        <item x="3569"/>
        <item x="6096"/>
        <item x="5830"/>
        <item x="2185"/>
        <item x="6774"/>
        <item x="1646"/>
        <item x="1533"/>
        <item x="1484"/>
        <item x="6256"/>
        <item x="3401"/>
        <item x="3449"/>
        <item x="5097"/>
        <item x="4455"/>
        <item x="498"/>
        <item x="4536"/>
        <item x="1714"/>
        <item x="4069"/>
        <item x="3889"/>
        <item x="345"/>
        <item x="5722"/>
        <item x="5659"/>
        <item x="6800"/>
        <item x="4277"/>
        <item x="6887"/>
        <item x="6263"/>
        <item x="5000"/>
        <item x="2055"/>
        <item x="2483"/>
        <item x="2006"/>
        <item x="2329"/>
        <item x="6304"/>
        <item x="37"/>
        <item x="6054"/>
        <item x="1660"/>
        <item x="712"/>
        <item x="135"/>
        <item x="7074"/>
        <item x="1164"/>
        <item x="2021"/>
        <item x="6971"/>
        <item x="6962"/>
        <item x="977"/>
        <item x="5978"/>
        <item x="6707"/>
        <item x="5060"/>
        <item x="4575"/>
        <item x="38"/>
        <item x="2442"/>
        <item x="1844"/>
        <item x="2448"/>
        <item x="3080"/>
        <item x="547"/>
        <item x="2467"/>
        <item x="4289"/>
        <item x="6"/>
        <item x="1751"/>
        <item x="421"/>
        <item x="5220"/>
        <item x="6274"/>
        <item x="43"/>
        <item x="4984"/>
        <item x="2399"/>
        <item x="3045"/>
        <item x="4972"/>
        <item x="6968"/>
        <item x="5304"/>
        <item x="1179"/>
        <item x="4278"/>
        <item x="3951"/>
        <item x="434"/>
        <item x="4702"/>
        <item x="6041"/>
        <item x="2459"/>
        <item x="3556"/>
        <item x="2996"/>
        <item x="1876"/>
        <item x="1184"/>
        <item x="1820"/>
        <item x="150"/>
        <item x="520"/>
        <item x="6398"/>
        <item x="2092"/>
        <item x="3179"/>
        <item x="5422"/>
        <item x="2884"/>
        <item x="3213"/>
        <item x="3793"/>
        <item x="5193"/>
        <item x="1416"/>
        <item x="2972"/>
        <item x="4354"/>
        <item x="932"/>
        <item x="5975"/>
        <item x="4944"/>
        <item x="467"/>
        <item x="7125"/>
        <item x="2898"/>
        <item x="1035"/>
        <item x="2176"/>
        <item x="727"/>
        <item x="3187"/>
        <item x="6295"/>
        <item x="62"/>
        <item x="5482"/>
        <item x="2592"/>
        <item x="2049"/>
        <item x="2897"/>
        <item x="4287"/>
        <item x="769"/>
        <item x="3761"/>
        <item x="4072"/>
        <item x="2680"/>
        <item x="4751"/>
        <item x="5550"/>
        <item x="6821"/>
        <item x="1952"/>
        <item x="3112"/>
        <item x="3011"/>
        <item x="5688"/>
        <item x="6142"/>
        <item x="152"/>
        <item x="1034"/>
        <item x="4733"/>
        <item x="4199"/>
        <item x="3717"/>
        <item x="6654"/>
        <item x="1430"/>
        <item x="4108"/>
        <item x="3792"/>
        <item x="755"/>
        <item x="5503"/>
        <item x="235"/>
        <item x="4106"/>
        <item x="5374"/>
        <item x="28"/>
        <item x="6123"/>
        <item x="6182"/>
        <item x="6911"/>
        <item x="1328"/>
        <item x="3553"/>
        <item x="992"/>
        <item x="236"/>
        <item x="6720"/>
        <item x="3795"/>
        <item x="1850"/>
        <item x="6455"/>
        <item x="6760"/>
        <item x="4775"/>
        <item x="4839"/>
        <item x="5580"/>
        <item x="3886"/>
        <item x="5639"/>
        <item x="3303"/>
        <item x="4441"/>
        <item x="3055"/>
        <item x="4497"/>
        <item x="6819"/>
        <item x="3687"/>
        <item x="3167"/>
        <item x="4430"/>
        <item x="820"/>
        <item x="5841"/>
        <item x="3498"/>
        <item x="6565"/>
        <item x="1753"/>
        <item x="1906"/>
        <item x="6739"/>
        <item x="1526"/>
        <item x="5624"/>
        <item x="3700"/>
        <item x="2132"/>
        <item x="5628"/>
        <item x="6838"/>
        <item x="7128"/>
        <item x="5729"/>
        <item x="5086"/>
        <item x="900"/>
        <item x="3521"/>
        <item x="5182"/>
        <item x="439"/>
        <item x="3188"/>
        <item x="6010"/>
        <item x="1707"/>
        <item x="1713"/>
        <item x="4902"/>
        <item x="7117"/>
        <item x="745"/>
        <item x="1668"/>
        <item x="5130"/>
        <item x="3100"/>
        <item x="2588"/>
        <item x="1118"/>
        <item x="2161"/>
        <item x="1427"/>
        <item x="4516"/>
        <item x="1158"/>
        <item x="6126"/>
        <item x="5586"/>
        <item x="1704"/>
        <item x="804"/>
        <item x="1654"/>
        <item x="724"/>
        <item x="812"/>
        <item x="448"/>
        <item x="3171"/>
        <item x="617"/>
        <item x="3488"/>
        <item x="6970"/>
        <item x="2225"/>
        <item x="5720"/>
        <item x="2778"/>
        <item x="1684"/>
        <item x="3197"/>
        <item x="3061"/>
        <item x="986"/>
        <item x="4525"/>
        <item x="971"/>
        <item x="3108"/>
        <item x="5529"/>
        <item x="5169"/>
        <item x="575"/>
        <item x="2496"/>
        <item x="6464"/>
        <item x="2590"/>
        <item x="1448"/>
        <item x="1768"/>
        <item x="942"/>
        <item x="651"/>
        <item x="1104"/>
        <item x="1712"/>
        <item x="82"/>
        <item x="1702"/>
        <item x="325"/>
        <item x="2117"/>
        <item x="6163"/>
        <item x="2364"/>
        <item x="3910"/>
        <item x="4612"/>
        <item x="5376"/>
        <item x="4531"/>
        <item x="3116"/>
        <item x="4908"/>
        <item x="22"/>
        <item x="6341"/>
        <item x="922"/>
        <item x="4064"/>
        <item x="980"/>
        <item x="4299"/>
        <item x="1711"/>
        <item x="1349"/>
        <item x="3448"/>
        <item sd="0" x="4989"/>
        <item x="6551"/>
        <item x="920"/>
        <item x="2156"/>
        <item x="5497"/>
        <item x="3047"/>
        <item x="5362"/>
        <item x="1361"/>
        <item x="6486"/>
        <item x="6860"/>
        <item x="3079"/>
        <item x="5117"/>
        <item x="4609"/>
        <item x="364"/>
        <item x="5829"/>
        <item x="3956"/>
        <item x="3535"/>
        <item x="5150"/>
        <item x="5181"/>
        <item x="5920"/>
        <item x="1863"/>
        <item x="5578"/>
        <item x="2366"/>
        <item x="4578"/>
        <item x="2816"/>
        <item x="1886"/>
        <item x="3960"/>
        <item x="4323"/>
        <item x="3907"/>
        <item x="6373"/>
        <item x="3174"/>
        <item x="885"/>
        <item x="4169"/>
        <item x="466"/>
        <item x="3527"/>
        <item x="698"/>
        <item x="5378"/>
        <item x="5843"/>
        <item x="3686"/>
        <item x="3905"/>
        <item x="2942"/>
        <item x="1454"/>
        <item x="4296"/>
        <item x="665"/>
        <item x="5819"/>
        <item x="4204"/>
        <item x="1975"/>
        <item x="1110"/>
        <item x="3534"/>
        <item x="3394"/>
        <item x="4891"/>
        <item x="411"/>
        <item x="2648"/>
        <item x="2369"/>
        <item x="1527"/>
        <item x="5214"/>
        <item x="6899"/>
        <item x="4988"/>
        <item x="5487"/>
        <item x="4692"/>
        <item x="3494"/>
        <item x="2813"/>
        <item x="2484"/>
        <item x="3819"/>
        <item x="2319"/>
        <item x="3545"/>
        <item x="2740"/>
        <item x="1728"/>
        <item x="875"/>
        <item x="1043"/>
        <item x="2109"/>
        <item x="3483"/>
        <item x="2367"/>
        <item x="2674"/>
        <item x="6898"/>
        <item x="866"/>
        <item x="1871"/>
        <item x="4628"/>
        <item x="6646"/>
        <item x="4479"/>
        <item x="1982"/>
        <item x="4617"/>
        <item x="6238"/>
        <item x="1161"/>
        <item x="5069"/>
        <item x="371"/>
        <item x="4540"/>
        <item x="5342"/>
        <item x="4867"/>
        <item x="4632"/>
        <item x="4183"/>
        <item x="3475"/>
        <item x="5644"/>
        <item x="3485"/>
        <item x="4879"/>
        <item x="4762"/>
        <item x="2620"/>
        <item x="5557"/>
        <item x="840"/>
        <item x="2854"/>
        <item x="5835"/>
        <item x="7141"/>
        <item t="default"/>
      </items>
    </pivotField>
    <pivotField axis="axisRow" showAll="0">
      <items count="5819">
        <item x="1350"/>
        <item x="3002"/>
        <item x="3338"/>
        <item x="3339"/>
        <item x="1364"/>
        <item x="1363"/>
        <item x="0"/>
        <item x="3845"/>
        <item x="24"/>
        <item x="2440"/>
        <item x="2441"/>
        <item x="4808"/>
        <item x="4807"/>
        <item x="1664"/>
        <item x="3263"/>
        <item x="1209"/>
        <item x="1208"/>
        <item x="23"/>
        <item x="4468"/>
        <item x="4469"/>
        <item x="20"/>
        <item x="2523"/>
        <item x="1927"/>
        <item x="26"/>
        <item x="3208"/>
        <item x="2180"/>
        <item x="2181"/>
        <item x="2182"/>
        <item x="5032"/>
        <item x="4880"/>
        <item x="1840"/>
        <item x="4892"/>
        <item x="1194"/>
        <item x="16"/>
        <item x="17"/>
        <item x="18"/>
        <item x="4737"/>
        <item x="4529"/>
        <item x="4454"/>
        <item x="4768"/>
        <item x="4452"/>
        <item x="4769"/>
        <item x="4453"/>
        <item x="4"/>
        <item x="2599"/>
        <item x="2600"/>
        <item x="2601"/>
        <item x="4692"/>
        <item x="3732"/>
        <item x="3449"/>
        <item x="9"/>
        <item x="25"/>
        <item x="1786"/>
        <item x="1635"/>
        <item x="1518"/>
        <item x="2886"/>
        <item x="2779"/>
        <item x="19"/>
        <item x="4827"/>
        <item x="4828"/>
        <item x="4829"/>
        <item x="2196"/>
        <item x="3846"/>
        <item x="3847"/>
        <item x="3848"/>
        <item x="3453"/>
        <item x="4484"/>
        <item x="21"/>
        <item x="22"/>
        <item x="4811"/>
        <item x="4812"/>
        <item x="4813"/>
        <item x="2210"/>
        <item x="2211"/>
        <item x="2563"/>
        <item x="1832"/>
        <item x="1831"/>
        <item x="92"/>
        <item x="48"/>
        <item x="2728"/>
        <item x="4820"/>
        <item x="1893"/>
        <item x="1894"/>
        <item x="1998"/>
        <item x="90"/>
        <item x="91"/>
        <item x="93"/>
        <item x="4574"/>
        <item x="4461"/>
        <item x="4462"/>
        <item x="4743"/>
        <item x="2055"/>
        <item x="2056"/>
        <item x="5174"/>
        <item x="5175"/>
        <item x="4777"/>
        <item x="2684"/>
        <item x="4780"/>
        <item x="4778"/>
        <item x="1895"/>
        <item x="1896"/>
        <item x="4465"/>
        <item x="4498"/>
        <item x="2605"/>
        <item x="2606"/>
        <item x="2607"/>
        <item x="3356"/>
        <item x="3186"/>
        <item x="3482"/>
        <item x="3483"/>
        <item x="3359"/>
        <item x="4779"/>
        <item x="1973"/>
        <item x="2884"/>
        <item x="4575"/>
        <item x="96"/>
        <item x="5041"/>
        <item x="5042"/>
        <item x="1259"/>
        <item x="4485"/>
        <item x="1591"/>
        <item x="3429"/>
        <item x="95"/>
        <item x="94"/>
        <item x="4989"/>
        <item x="3680"/>
        <item x="3678"/>
        <item x="3679"/>
        <item x="3681"/>
        <item x="1678"/>
        <item x="2517"/>
        <item x="3192"/>
        <item x="3193"/>
        <item x="2518"/>
        <item x="3194"/>
        <item x="3943"/>
        <item x="2295"/>
        <item x="2608"/>
        <item x="2609"/>
        <item x="2610"/>
        <item x="2972"/>
        <item x="106"/>
        <item x="107"/>
        <item x="4917"/>
        <item x="1721"/>
        <item x="1720"/>
        <item x="5182"/>
        <item x="2167"/>
        <item x="2168"/>
        <item x="4680"/>
        <item x="4681"/>
        <item x="4830"/>
        <item x="70"/>
        <item x="4756"/>
        <item x="4757"/>
        <item x="5205"/>
        <item x="2882"/>
        <item x="3388"/>
        <item x="3063"/>
        <item x="1722"/>
        <item x="2830"/>
        <item x="4628"/>
        <item x="102"/>
        <item x="103"/>
        <item x="4954"/>
        <item x="4955"/>
        <item x="3004"/>
        <item x="4971"/>
        <item x="97"/>
        <item x="98"/>
        <item x="99"/>
        <item x="4972"/>
        <item x="105"/>
        <item x="3210"/>
        <item x="3754"/>
        <item x="3755"/>
        <item x="3756"/>
        <item x="2834"/>
        <item x="2835"/>
        <item x="2836"/>
        <item x="2837"/>
        <item x="104"/>
        <item x="2752"/>
        <item x="2753"/>
        <item x="2754"/>
        <item x="2705"/>
        <item x="100"/>
        <item x="101"/>
        <item x="1923"/>
        <item x="1390"/>
        <item x="2955"/>
        <item x="1389"/>
        <item x="3770"/>
        <item x="1924"/>
        <item x="4499"/>
        <item x="4500"/>
        <item x="4501"/>
        <item x="2151"/>
        <item x="4956"/>
        <item x="5067"/>
        <item x="2559"/>
        <item x="2560"/>
        <item x="3052"/>
        <item x="1597"/>
        <item x="4772"/>
        <item x="5087"/>
        <item x="4831"/>
        <item x="4744"/>
        <item x="4745"/>
        <item x="4746"/>
        <item x="4747"/>
        <item x="3568"/>
        <item x="1646"/>
        <item x="4710"/>
        <item x="109"/>
        <item x="110"/>
        <item x="111"/>
        <item x="1976"/>
        <item x="1977"/>
        <item x="113"/>
        <item x="114"/>
        <item x="2883"/>
        <item x="4715"/>
        <item x="4620"/>
        <item x="115"/>
        <item x="5097"/>
        <item x="4711"/>
        <item x="4712"/>
        <item x="1922"/>
        <item x="3221"/>
        <item x="3124"/>
        <item x="112"/>
        <item x="4629"/>
        <item x="4630"/>
        <item x="4700"/>
        <item x="4701"/>
        <item x="4702"/>
        <item x="4466"/>
        <item x="2121"/>
        <item x="1704"/>
        <item x="3993"/>
        <item x="4764"/>
        <item x="4765"/>
        <item x="4766"/>
        <item x="4767"/>
        <item x="3352"/>
        <item x="3353"/>
        <item x="2134"/>
        <item x="1596"/>
        <item x="1592"/>
        <item x="2736"/>
        <item x="2100"/>
        <item x="2101"/>
        <item x="3970"/>
        <item x="3971"/>
        <item x="1361"/>
        <item x="2320"/>
        <item x="2321"/>
        <item x="121"/>
        <item x="4891"/>
        <item x="4688"/>
        <item x="125"/>
        <item x="2904"/>
        <item x="2905"/>
        <item x="1734"/>
        <item x="4957"/>
        <item x="3181"/>
        <item x="2342"/>
        <item x="2519"/>
        <item x="2329"/>
        <item x="4893"/>
        <item x="3305"/>
        <item x="3800"/>
        <item x="3801"/>
        <item x="123"/>
        <item x="124"/>
        <item x="2057"/>
        <item x="1402"/>
        <item x="4851"/>
        <item x="4852"/>
        <item x="122"/>
        <item x="126"/>
        <item x="118"/>
        <item x="5170"/>
        <item x="5171"/>
        <item x="4790"/>
        <item x="4791"/>
        <item x="1970"/>
        <item x="2382"/>
        <item x="1971"/>
        <item x="1972"/>
        <item x="4761"/>
        <item x="5016"/>
        <item x="3677"/>
        <item x="127"/>
        <item x="4973"/>
        <item x="3461"/>
        <item x="3462"/>
        <item x="3460"/>
        <item x="117"/>
        <item x="3354"/>
        <item x="2740"/>
        <item x="12"/>
        <item x="4014"/>
        <item x="1276"/>
        <item x="119"/>
        <item x="120"/>
        <item x="2153"/>
        <item x="5213"/>
        <item x="116"/>
        <item x="1980"/>
        <item x="1981"/>
        <item x="1982"/>
        <item x="1983"/>
        <item x="4898"/>
        <item x="2154"/>
        <item x="3880"/>
        <item x="2706"/>
        <item x="1636"/>
        <item x="3417"/>
        <item x="3418"/>
        <item x="3419"/>
        <item x="3420"/>
        <item x="1352"/>
        <item x="5120"/>
        <item x="5121"/>
        <item x="130"/>
        <item x="131"/>
        <item x="132"/>
        <item x="4894"/>
        <item x="4895"/>
        <item x="4015"/>
        <item x="137"/>
        <item x="2857"/>
        <item x="2856"/>
        <item x="3136"/>
        <item x="133"/>
        <item x="134"/>
        <item x="2520"/>
        <item x="3125"/>
        <item x="3126"/>
        <item x="4899"/>
        <item x="4796"/>
        <item x="1897"/>
        <item x="1833"/>
        <item x="1834"/>
        <item x="1835"/>
        <item x="3316"/>
        <item x="3317"/>
        <item x="5172"/>
        <item x="5173"/>
        <item x="3593"/>
        <item x="1911"/>
        <item x="2122"/>
        <item x="1557"/>
        <item x="1558"/>
        <item x="3630"/>
        <item x="3631"/>
        <item x="2697"/>
        <item x="3349"/>
        <item x="4554"/>
        <item x="128"/>
        <item x="129"/>
        <item x="4974"/>
        <item x="2791"/>
        <item x="4022"/>
        <item x="4023"/>
        <item x="1391"/>
        <item x="1392"/>
        <item x="5178"/>
        <item x="5179"/>
        <item x="1800"/>
        <item x="1898"/>
        <item x="2818"/>
        <item x="1637"/>
        <item x="3555"/>
        <item x="4463"/>
        <item x="5224"/>
        <item x="4450"/>
        <item x="4451"/>
        <item x="3771"/>
        <item x="4492"/>
        <item x="4459"/>
        <item x="3454"/>
        <item x="3456"/>
        <item x="3455"/>
        <item x="139"/>
        <item x="4953"/>
        <item x="4586"/>
        <item x="140"/>
        <item x="141"/>
        <item x="5180"/>
        <item x="1559"/>
        <item x="5144"/>
        <item x="5145"/>
        <item x="3742"/>
        <item x="3434"/>
        <item x="3435"/>
        <item x="2744"/>
        <item x="138"/>
        <item x="3437"/>
        <item x="5098"/>
        <item x="5033"/>
        <item x="5034"/>
        <item x="1984"/>
        <item x="2716"/>
        <item x="143"/>
        <item x="144"/>
        <item x="145"/>
        <item x="142"/>
        <item x="4961"/>
        <item x="146"/>
        <item x="3457"/>
        <item x="3458"/>
        <item x="5193"/>
        <item x="5191"/>
        <item x="5192"/>
        <item x="147"/>
        <item x="3355"/>
        <item x="4865"/>
        <item x="4866"/>
        <item x="4867"/>
        <item x="3638"/>
        <item x="3556"/>
        <item x="2796"/>
        <item x="2797"/>
        <item x="4535"/>
        <item x="4536"/>
        <item x="4970"/>
        <item x="2533"/>
        <item x="1978"/>
        <item x="3664"/>
        <item x="3665"/>
        <item x="2197"/>
        <item x="4847"/>
        <item x="4845"/>
        <item x="4846"/>
        <item x="5190"/>
        <item x="4797"/>
        <item x="1197"/>
        <item x="1993"/>
        <item x="3144"/>
        <item x="3234"/>
        <item x="2942"/>
        <item x="3744"/>
        <item x="3436"/>
        <item x="4537"/>
        <item x="4538"/>
        <item x="4539"/>
        <item x="4448"/>
        <item x="2586"/>
        <item x="2587"/>
        <item x="3279"/>
        <item x="4483"/>
        <item x="4481"/>
        <item x="4482"/>
        <item x="29"/>
        <item x="2556"/>
        <item x="3412"/>
        <item x="3413"/>
        <item x="30"/>
        <item x="32"/>
        <item x="7"/>
        <item x="8"/>
        <item x="1316"/>
        <item x="1317"/>
        <item x="1318"/>
        <item x="2165"/>
        <item x="3426"/>
        <item x="3427"/>
        <item x="3428"/>
        <item x="1539"/>
        <item x="1257"/>
        <item x="4685"/>
        <item x="4460"/>
        <item x="2"/>
        <item x="4809"/>
        <item x="3"/>
        <item x="3515"/>
        <item x="3516"/>
        <item x="3209"/>
        <item x="2887"/>
        <item x="2889"/>
        <item x="2888"/>
        <item x="27"/>
        <item x="28"/>
        <item x="4875"/>
        <item x="4876"/>
        <item x="4877"/>
        <item x="2602"/>
        <item x="3550"/>
        <item x="2004"/>
        <item x="2005"/>
        <item x="3060"/>
        <item x="3061"/>
        <item x="2991"/>
        <item x="2992"/>
        <item x="2993"/>
        <item x="2994"/>
        <item x="4775"/>
        <item x="2202"/>
        <item x="14"/>
        <item x="15"/>
        <item x="31"/>
        <item x="3386"/>
        <item x="1177"/>
        <item x="1278"/>
        <item x="1178"/>
        <item x="2727"/>
        <item x="4758"/>
        <item x="3879"/>
        <item x="2296"/>
        <item x="156"/>
        <item x="2782"/>
        <item x="2780"/>
        <item x="2781"/>
        <item x="1461"/>
        <item x="1462"/>
        <item x="4782"/>
        <item x="1463"/>
        <item x="2885"/>
        <item x="5231"/>
        <item x="4783"/>
        <item x="5116"/>
        <item x="1260"/>
        <item x="157"/>
        <item x="4773"/>
        <item x="158"/>
        <item x="149"/>
        <item x="150"/>
        <item x="151"/>
        <item x="152"/>
        <item x="2820"/>
        <item x="3901"/>
        <item x="1252"/>
        <item x="4467"/>
        <item x="2442"/>
        <item x="2204"/>
        <item x="2203"/>
        <item x="2205"/>
        <item x="148"/>
        <item x="153"/>
        <item x="4759"/>
        <item x="4760"/>
        <item x="2973"/>
        <item x="2974"/>
        <item x="4940"/>
        <item x="2090"/>
        <item x="4792"/>
        <item x="4793"/>
        <item x="4639"/>
        <item x="4640"/>
        <item x="2091"/>
        <item x="1775"/>
        <item x="1776"/>
        <item x="1288"/>
        <item x="1289"/>
        <item x="154"/>
        <item x="155"/>
        <item x="4919"/>
        <item x="4918"/>
        <item x="3053"/>
        <item x="3054"/>
        <item x="4787"/>
        <item x="4788"/>
        <item x="1195"/>
        <item x="165"/>
        <item x="172"/>
        <item x="2730"/>
        <item x="2729"/>
        <item x="2613"/>
        <item x="2614"/>
        <item x="2783"/>
        <item x="163"/>
        <item x="164"/>
        <item x="108"/>
        <item x="169"/>
        <item x="1586"/>
        <item x="4835"/>
        <item x="2049"/>
        <item x="173"/>
        <item x="174"/>
        <item x="5214"/>
        <item x="2572"/>
        <item x="2573"/>
        <item x="168"/>
        <item x="167"/>
        <item x="2745"/>
        <item x="2284"/>
        <item x="166"/>
        <item x="4703"/>
        <item x="1445"/>
        <item x="2058"/>
        <item x="2059"/>
        <item x="170"/>
        <item x="171"/>
        <item x="2347"/>
        <item x="2821"/>
        <item x="1293"/>
        <item x="1294"/>
        <item x="1436"/>
        <item x="159"/>
        <item x="160"/>
        <item x="162"/>
        <item x="161"/>
        <item x="2443"/>
        <item x="1607"/>
        <item x="2491"/>
        <item x="1325"/>
        <item x="1326"/>
        <item x="3068"/>
        <item x="1327"/>
        <item x="1328"/>
        <item x="4641"/>
        <item x="4642"/>
        <item x="3540"/>
        <item x="60"/>
        <item x="189"/>
        <item x="4576"/>
        <item x="3517"/>
        <item x="3518"/>
        <item x="3632"/>
        <item x="3633"/>
        <item x="177"/>
        <item x="3729"/>
        <item x="3661"/>
        <item x="178"/>
        <item x="179"/>
        <item x="3932"/>
        <item x="3933"/>
        <item x="3934"/>
        <item x="3935"/>
        <item x="4573"/>
        <item x="1843"/>
        <item x="1842"/>
        <item x="4980"/>
        <item x="4883"/>
        <item x="2784"/>
        <item x="3220"/>
        <item x="2218"/>
        <item x="187"/>
        <item x="188"/>
        <item x="2906"/>
        <item x="2907"/>
        <item x="3038"/>
        <item x="1230"/>
        <item x="180"/>
        <item x="181"/>
        <item x="182"/>
        <item x="2534"/>
        <item x="2535"/>
        <item x="1541"/>
        <item x="3137"/>
        <item x="3138"/>
        <item x="2565"/>
        <item x="4884"/>
        <item x="4885"/>
        <item x="175"/>
        <item x="5117"/>
        <item x="183"/>
        <item x="4942"/>
        <item x="4941"/>
        <item x="4717"/>
        <item x="4718"/>
        <item x="5091"/>
        <item x="2169"/>
        <item x="176"/>
        <item x="2170"/>
        <item x="184"/>
        <item x="185"/>
        <item x="2171"/>
        <item x="2668"/>
        <item x="2669"/>
        <item x="3076"/>
        <item x="2670"/>
        <item x="3385"/>
        <item x="2050"/>
        <item x="1185"/>
        <item x="3344"/>
        <item x="4943"/>
        <item x="4944"/>
        <item x="3343"/>
        <item x="5065"/>
        <item x="1196"/>
        <item x="1617"/>
        <item x="1618"/>
        <item x="4975"/>
        <item x="4976"/>
        <item x="4977"/>
        <item x="4978"/>
        <item x="4053"/>
        <item x="2399"/>
        <item x="3629"/>
        <item x="4494"/>
        <item x="2330"/>
        <item x="2331"/>
        <item x="2332"/>
        <item x="190"/>
        <item x="191"/>
        <item x="3260"/>
        <item x="3261"/>
        <item x="3262"/>
        <item x="4456"/>
        <item x="2102"/>
        <item x="2103"/>
        <item x="2104"/>
        <item x="4016"/>
        <item x="4017"/>
        <item x="1297"/>
        <item x="2854"/>
        <item x="2855"/>
        <item x="5310"/>
        <item x="5311"/>
        <item x="2252"/>
        <item x="3700"/>
        <item x="1613"/>
        <item x="1614"/>
        <item x="1615"/>
        <item x="1616"/>
        <item x="4814"/>
        <item x="1938"/>
        <item x="1939"/>
        <item x="1940"/>
        <item x="1647"/>
        <item x="1648"/>
        <item x="5195"/>
        <item x="5194"/>
        <item x="1526"/>
        <item x="3390"/>
        <item x="1258"/>
        <item x="1362"/>
        <item x="1527"/>
        <item x="1528"/>
        <item x="3286"/>
        <item x="5196"/>
        <item x="5066"/>
        <item x="4958"/>
        <item x="4959"/>
        <item x="2566"/>
        <item x="2567"/>
        <item x="2568"/>
        <item x="4698"/>
        <item x="2022"/>
        <item x="2023"/>
        <item x="2025"/>
        <item x="2024"/>
        <item x="3594"/>
        <item x="3595"/>
        <item x="2549"/>
        <item x="4914"/>
        <item x="4915"/>
        <item x="3709"/>
        <item x="3710"/>
        <item x="4795"/>
        <item x="2755"/>
        <item x="2756"/>
        <item x="2757"/>
        <item x="5176"/>
        <item x="5177"/>
        <item x="5253"/>
        <item x="5254"/>
        <item x="3849"/>
        <item x="3850"/>
        <item x="3851"/>
        <item x="3463"/>
        <item x="3464"/>
        <item x="3465"/>
        <item x="1548"/>
        <item x="1549"/>
        <item x="3596"/>
        <item x="3597"/>
        <item x="5096"/>
        <item x="2105"/>
        <item x="2106"/>
        <item x="2107"/>
        <item x="2124"/>
        <item x="3852"/>
        <item x="196"/>
        <item x="3166"/>
        <item x="3167"/>
        <item x="3168"/>
        <item x="3169"/>
        <item x="2108"/>
        <item x="4588"/>
        <item x="4587"/>
        <item x="195"/>
        <item x="200"/>
        <item x="2792"/>
        <item x="2793"/>
        <item x="201"/>
        <item x="202"/>
        <item x="194"/>
        <item x="5007"/>
        <item x="197"/>
        <item x="198"/>
        <item x="4920"/>
        <item x="4921"/>
        <item x="4922"/>
        <item x="4923"/>
        <item x="4924"/>
        <item x="3258"/>
        <item x="2581"/>
        <item x="3306"/>
        <item x="3170"/>
        <item x="3171"/>
        <item x="3172"/>
        <item x="1556"/>
        <item x="5327"/>
        <item x="199"/>
        <item x="4751"/>
        <item x="2383"/>
        <item x="2384"/>
        <item x="1767"/>
        <item x="1203"/>
        <item x="1348"/>
        <item x="1493"/>
        <item x="2531"/>
        <item x="3302"/>
        <item x="3303"/>
        <item x="3502"/>
        <item x="3937"/>
        <item x="193"/>
        <item x="4704"/>
        <item x="4705"/>
        <item x="2322"/>
        <item x="2323"/>
        <item x="3802"/>
        <item x="4631"/>
        <item x="4116"/>
        <item x="4117"/>
        <item x="215"/>
        <item x="216"/>
        <item x="1579"/>
        <item x="1580"/>
        <item x="2868"/>
        <item x="3666"/>
        <item x="217"/>
        <item x="218"/>
        <item x="219"/>
        <item x="2799"/>
        <item x="2798"/>
        <item x="4018"/>
        <item x="4019"/>
        <item x="1844"/>
        <item x="2741"/>
        <item x="208"/>
        <item x="211"/>
        <item x="209"/>
        <item x="210"/>
        <item x="4457"/>
        <item x="3264"/>
        <item x="192"/>
        <item x="3507"/>
        <item x="1444"/>
        <item x="2611"/>
        <item x="212"/>
        <item x="213"/>
        <item x="214"/>
        <item x="4784"/>
        <item x="3296"/>
        <item x="220"/>
        <item x="1773"/>
        <item x="1774"/>
        <item x="206"/>
        <item x="207"/>
        <item x="1489"/>
        <item x="2343"/>
        <item x="1304"/>
        <item x="1306"/>
        <item x="1305"/>
        <item x="4682"/>
        <item x="4683"/>
        <item x="4684"/>
        <item x="3757"/>
        <item x="3758"/>
        <item x="4472"/>
        <item x="4470"/>
        <item x="4471"/>
        <item x="5207"/>
        <item x="3122"/>
        <item x="3360"/>
        <item x="1687"/>
        <item x="3591"/>
        <item x="4825"/>
        <item x="203"/>
        <item x="204"/>
        <item x="205"/>
        <item x="4945"/>
        <item x="226"/>
        <item x="227"/>
        <item x="228"/>
        <item x="229"/>
        <item x="224"/>
        <item x="4853"/>
        <item x="234"/>
        <item x="4997"/>
        <item x="1861"/>
        <item x="4998"/>
        <item x="4600"/>
        <item x="3855"/>
        <item x="3856"/>
        <item x="233"/>
        <item x="225"/>
        <item x="4643"/>
        <item x="4597"/>
        <item x="1821"/>
        <item x="221"/>
        <item x="3519"/>
        <item x="1989"/>
        <item x="2030"/>
        <item x="2249"/>
        <item x="2250"/>
        <item x="2251"/>
        <item x="3946"/>
        <item x="3947"/>
        <item x="4785"/>
        <item x="4966"/>
        <item x="2310"/>
        <item x="3774"/>
        <item x="3775"/>
        <item x="2787"/>
        <item x="2788"/>
        <item x="4776"/>
        <item x="2492"/>
        <item x="3558"/>
        <item x="3559"/>
        <item x="3560"/>
        <item x="2026"/>
        <item x="4930"/>
        <item x="1494"/>
        <item x="1495"/>
        <item x="3287"/>
        <item x="3288"/>
        <item x="3289"/>
        <item x="3173"/>
        <item x="235"/>
        <item x="2060"/>
        <item x="2061"/>
        <item x="222"/>
        <item x="223"/>
        <item x="2145"/>
        <item x="3670"/>
        <item x="2031"/>
        <item x="2962"/>
        <item x="4066"/>
        <item x="2032"/>
        <item x="3843"/>
        <item x="5232"/>
        <item x="3598"/>
        <item x="3599"/>
        <item x="5118"/>
        <item x="5215"/>
        <item x="241"/>
        <item x="242"/>
        <item x="249"/>
        <item x="1862"/>
        <item x="4696"/>
        <item x="1863"/>
        <item x="1657"/>
        <item x="3857"/>
        <item x="3858"/>
        <item x="4541"/>
        <item x="4542"/>
        <item x="5112"/>
        <item x="2785"/>
        <item x="2786"/>
        <item x="2794"/>
        <item x="2109"/>
        <item x="2110"/>
        <item x="2111"/>
        <item x="2033"/>
        <item x="54"/>
        <item x="55"/>
        <item x="2704"/>
        <item x="1658"/>
        <item x="238"/>
        <item x="2968"/>
        <item x="2724"/>
        <item x="5008"/>
        <item x="5009"/>
        <item x="248"/>
        <item x="4816"/>
        <item x="5069"/>
        <item x="5068"/>
        <item x="5070"/>
        <item x="2352"/>
        <item x="2027"/>
        <item x="2028"/>
        <item x="5248"/>
        <item x="3682"/>
        <item x="5023"/>
        <item x="239"/>
        <item x="240"/>
        <item x="4999"/>
        <item x="5000"/>
        <item x="1659"/>
        <item x="1660"/>
        <item x="2737"/>
        <item x="2738"/>
        <item x="2739"/>
        <item x="3683"/>
        <item x="3684"/>
        <item x="244"/>
        <item x="243"/>
        <item x="2867"/>
        <item x="2966"/>
        <item x="2967"/>
        <item x="1673"/>
        <item x="245"/>
        <item x="246"/>
        <item x="2253"/>
        <item x="4604"/>
        <item x="4603"/>
        <item x="135"/>
        <item x="136"/>
        <item x="2391"/>
        <item x="2392"/>
        <item x="1424"/>
        <item x="3375"/>
        <item x="1683"/>
        <item x="1496"/>
        <item x="33"/>
        <item x="4714"/>
        <item x="2326"/>
        <item x="2327"/>
        <item x="2665"/>
        <item x="2194"/>
        <item x="2195"/>
        <item x="1481"/>
        <item x="3626"/>
        <item x="3627"/>
        <item x="3628"/>
        <item x="3414"/>
        <item x="4653"/>
        <item x="4654"/>
        <item x="2892"/>
        <item x="2890"/>
        <item x="2891"/>
        <item x="3504"/>
        <item x="3505"/>
        <item x="3506"/>
        <item x="4589"/>
        <item x="4590"/>
        <item x="5302"/>
        <item x="2034"/>
        <item x="1255"/>
        <item x="5204"/>
        <item x="4495"/>
        <item x="3853"/>
        <item x="3466"/>
        <item x="3467"/>
        <item x="3541"/>
        <item x="3487"/>
        <item x="4774"/>
        <item x="5017"/>
        <item x="5018"/>
        <item x="4981"/>
        <item x="5369"/>
        <item x="5370"/>
        <item x="4486"/>
        <item x="4487"/>
        <item x="1917"/>
        <item x="1918"/>
        <item x="1919"/>
        <item x="2434"/>
        <item x="3278"/>
        <item x="3276"/>
        <item x="3277"/>
        <item x="3938"/>
        <item x="3939"/>
        <item x="3940"/>
        <item x="3778"/>
        <item x="3776"/>
        <item x="3777"/>
        <item x="4612"/>
        <item x="251"/>
        <item x="3667"/>
        <item x="3974"/>
        <item x="2212"/>
        <item x="2213"/>
        <item x="2214"/>
        <item x="3520"/>
        <item x="186"/>
        <item x="2969"/>
        <item x="1845"/>
        <item x="2831"/>
        <item x="3235"/>
        <item x="3259"/>
        <item x="5197"/>
        <item x="5198"/>
        <item x="5249"/>
        <item x="252"/>
        <item x="253"/>
        <item x="4118"/>
        <item x="1253"/>
        <item x="1254"/>
        <item x="2146"/>
        <item x="2147"/>
        <item x="2148"/>
        <item x="2149"/>
        <item x="4564"/>
        <item x="4565"/>
        <item x="4566"/>
        <item x="4567"/>
        <item x="256"/>
        <item x="1865"/>
        <item x="1948"/>
        <item x="2676"/>
        <item x="2677"/>
        <item x="2921"/>
        <item x="1864"/>
        <item x="5119"/>
        <item x="2725"/>
        <item x="2726"/>
        <item x="5200"/>
        <item x="5199"/>
        <item x="4474"/>
        <item x="4475"/>
        <item x="4476"/>
        <item x="2633"/>
        <item x="4928"/>
        <item x="4925"/>
        <item x="4926"/>
        <item x="4927"/>
        <item x="258"/>
        <item x="2444"/>
        <item x="2445"/>
        <item x="2446"/>
        <item x="1688"/>
        <item x="3687"/>
        <item x="3688"/>
        <item x="3689"/>
        <item x="3174"/>
        <item x="2946"/>
        <item x="2947"/>
        <item x="2948"/>
        <item x="3512"/>
        <item x="1649"/>
        <item x="4886"/>
        <item x="3140"/>
        <item x="2731"/>
        <item x="2333"/>
        <item x="2334"/>
        <item x="5035"/>
        <item x="4933"/>
        <item x="2902"/>
        <item x="5209"/>
        <item x="5010"/>
        <item x="5011"/>
        <item x="2235"/>
        <item x="2236"/>
        <item x="1319"/>
        <item x="1320"/>
        <item x="4934"/>
        <item x="3048"/>
        <item x="38"/>
        <item x="4882"/>
        <item x="4608"/>
        <item x="1467"/>
        <item x="36"/>
        <item x="37"/>
        <item x="4823"/>
        <item x="4824"/>
        <item x="4655"/>
        <item x="4656"/>
        <item x="46"/>
        <item x="4550"/>
        <item x="4551"/>
        <item x="3733"/>
        <item x="3251"/>
        <item x="3252"/>
        <item x="3253"/>
        <item x="39"/>
        <item x="1723"/>
        <item x="5046"/>
        <item x="5047"/>
        <item x="3003"/>
        <item x="42"/>
        <item x="43"/>
        <item x="44"/>
        <item x="45"/>
        <item x="4635"/>
        <item x="2750"/>
        <item x="2751"/>
        <item x="4464"/>
        <item x="3836"/>
        <item x="3206"/>
        <item x="5086"/>
        <item x="40"/>
        <item x="41"/>
        <item x="1540"/>
        <item x="2353"/>
        <item x="1343"/>
        <item x="4694"/>
        <item x="1310"/>
        <item x="2580"/>
        <item x="2748"/>
        <item x="1366"/>
        <item x="2749"/>
        <item x="1892"/>
        <item x="3121"/>
        <item x="1238"/>
        <item x="3049"/>
        <item x="4770"/>
        <item x="1451"/>
        <item x="1841"/>
        <item x="2832"/>
        <item x="2833"/>
        <item x="2286"/>
        <item x="51"/>
        <item x="52"/>
        <item x="53"/>
        <item x="4473"/>
        <item x="57"/>
        <item x="2136"/>
        <item x="2137"/>
        <item x="47"/>
        <item x="3898"/>
        <item x="5"/>
        <item x="3254"/>
        <item x="3255"/>
        <item x="3333"/>
        <item x="3334"/>
        <item x="2346"/>
        <item x="3450"/>
        <item x="3451"/>
        <item x="4552"/>
        <item x="4913"/>
        <item x="3734"/>
        <item x="3735"/>
        <item x="2051"/>
        <item x="2052"/>
        <item x="2053"/>
        <item x="1367"/>
        <item x="2603"/>
        <item x="2604"/>
        <item x="49"/>
        <item x="50"/>
        <item x="4900"/>
        <item x="4789"/>
        <item x="2183"/>
        <item x="2184"/>
        <item x="4609"/>
        <item x="1"/>
        <item x="2133"/>
        <item x="56"/>
        <item x="1928"/>
        <item x="3885"/>
        <item x="3886"/>
        <item x="58"/>
        <item x="1510"/>
        <item x="1476"/>
        <item x="1909"/>
        <item x="3592"/>
        <item x="1910"/>
        <item x="2318"/>
        <item x="1891"/>
        <item x="2132"/>
        <item x="4695"/>
        <item x="10"/>
        <item x="11"/>
        <item x="63"/>
        <item x="1906"/>
        <item x="4890"/>
        <item x="3899"/>
        <item x="3900"/>
        <item x="59"/>
        <item x="3622"/>
        <item x="4644"/>
        <item x="4645"/>
        <item x="4646"/>
        <item x="4647"/>
        <item x="64"/>
        <item x="65"/>
        <item x="3362"/>
        <item x="3363"/>
        <item x="3387"/>
        <item x="69"/>
        <item x="4449"/>
        <item x="66"/>
        <item x="4881"/>
        <item x="4740"/>
        <item x="62"/>
        <item x="2328"/>
        <item x="61"/>
        <item x="2812"/>
        <item x="2813"/>
        <item x="2185"/>
        <item x="2186"/>
        <item x="2187"/>
        <item x="67"/>
        <item x="68"/>
        <item x="4458"/>
        <item x="1778"/>
        <item x="3617"/>
        <item x="1703"/>
        <item x="2494"/>
        <item x="1202"/>
        <item x="2319"/>
        <item x="1979"/>
        <item x="4864"/>
        <item x="2557"/>
        <item x="2558"/>
        <item x="76"/>
        <item x="3050"/>
        <item x="3051"/>
        <item x="3391"/>
        <item x="3452"/>
        <item x="3837"/>
        <item x="2433"/>
        <item x="3200"/>
        <item x="1999"/>
        <item x="2000"/>
        <item x="2001"/>
        <item x="4693"/>
        <item x="4916"/>
        <item x="3430"/>
        <item x="1365"/>
        <item x="1239"/>
        <item x="3180"/>
        <item x="4553"/>
        <item x="1368"/>
        <item x="1351"/>
        <item x="4771"/>
        <item x="2970"/>
        <item x="2971"/>
        <item x="4936"/>
        <item x="1429"/>
        <item x="1430"/>
        <item x="1431"/>
        <item x="2152"/>
        <item x="3459"/>
        <item x="4815"/>
        <item x="2495"/>
        <item x="77"/>
        <item x="78"/>
        <item x="72"/>
        <item x="73"/>
        <item x="74"/>
        <item x="75"/>
        <item x="71"/>
        <item x="80"/>
        <item x="79"/>
        <item x="4832"/>
        <item x="4833"/>
        <item x="2138"/>
        <item x="2139"/>
        <item x="4618"/>
        <item x="4619"/>
        <item x="1766"/>
        <item x="3618"/>
        <item x="3619"/>
        <item x="3660"/>
        <item x="4781"/>
        <item x="3062"/>
        <item x="4480"/>
        <item x="3382"/>
        <item x="4636"/>
        <item x="2002"/>
        <item x="4637"/>
        <item x="2003"/>
        <item x="3698"/>
        <item x="3699"/>
        <item x="83"/>
        <item x="84"/>
        <item x="13"/>
        <item x="2054"/>
        <item x="3376"/>
        <item x="3377"/>
        <item x="6"/>
        <item x="1509"/>
        <item x="85"/>
        <item x="88"/>
        <item x="89"/>
        <item x="81"/>
        <item x="34"/>
        <item x="35"/>
        <item x="4738"/>
        <item x="4739"/>
        <item x="1228"/>
        <item x="1229"/>
        <item x="1860"/>
        <item x="3874"/>
        <item x="3875"/>
        <item x="2014"/>
        <item x="86"/>
        <item x="87"/>
        <item x="3340"/>
        <item x="3341"/>
        <item x="3342"/>
        <item x="5138"/>
        <item x="5139"/>
        <item x="1324"/>
        <item x="3103"/>
        <item x="5048"/>
        <item x="5049"/>
        <item x="3992"/>
        <item x="4755"/>
        <item x="4530"/>
        <item x="1240"/>
        <item x="1242"/>
        <item x="1241"/>
        <item x="1243"/>
        <item x="4455"/>
        <item x="3736"/>
        <item x="2529"/>
        <item x="2530"/>
        <item x="2229"/>
        <item x="2230"/>
        <item x="2231"/>
        <item x="2232"/>
        <item x="4834"/>
        <item x="4479"/>
        <item x="2041"/>
        <item x="2042"/>
        <item x="3481"/>
        <item x="3284"/>
        <item x="3285"/>
        <item x="2354"/>
        <item x="4754"/>
        <item x="82"/>
        <item x="4810"/>
        <item x="4020"/>
        <item x="2635"/>
        <item x="259"/>
        <item x="5303"/>
        <item x="4502"/>
        <item x="4503"/>
        <item x="5280"/>
        <item x="5281"/>
        <item x="5036"/>
        <item x="3600"/>
        <item x="3601"/>
        <item x="3602"/>
        <item x="4021"/>
        <item x="236"/>
        <item x="237"/>
        <item x="247"/>
        <item x="1425"/>
        <item x="3854"/>
        <item x="340"/>
        <item x="336"/>
        <item x="337"/>
        <item x="338"/>
        <item x="2583"/>
        <item x="5320"/>
        <item x="5321"/>
        <item x="5322"/>
        <item x="5323"/>
        <item x="5324"/>
        <item x="3642"/>
        <item x="3643"/>
        <item x="1501"/>
        <item x="339"/>
        <item x="3265"/>
        <item x="4580"/>
        <item x="3575"/>
        <item x="3639"/>
        <item x="3640"/>
        <item x="2177"/>
        <item x="3641"/>
        <item x="5236"/>
        <item x="3211"/>
        <item x="3212"/>
        <item x="4949"/>
        <item x="1777"/>
        <item x="2454"/>
        <item x="2451"/>
        <item x="3761"/>
        <item x="3582"/>
        <item x="349"/>
        <item x="4991"/>
        <item x="4992"/>
        <item x="4993"/>
        <item x="2759"/>
        <item x="2760"/>
        <item x="5140"/>
        <item x="350"/>
        <item x="2718"/>
        <item x="5216"/>
        <item x="5217"/>
        <item x="5218"/>
        <item x="5219"/>
        <item x="5012"/>
        <item x="3513"/>
        <item x="5013"/>
        <item x="346"/>
        <item x="347"/>
        <item x="4802"/>
        <item x="4624"/>
        <item x="4625"/>
        <item x="4626"/>
        <item x="4627"/>
        <item x="2679"/>
        <item x="2680"/>
        <item x="3911"/>
        <item x="3912"/>
        <item x="2616"/>
        <item x="341"/>
        <item x="5075"/>
        <item x="5076"/>
        <item x="5077"/>
        <item x="5078"/>
        <item x="4569"/>
        <item x="2455"/>
        <item x="2456"/>
        <item x="3803"/>
        <item x="3213"/>
        <item x="3214"/>
        <item x="3160"/>
        <item x="3161"/>
        <item x="3162"/>
        <item x="4577"/>
        <item x="5313"/>
        <item x="5314"/>
        <item x="5315"/>
        <item x="342"/>
        <item x="343"/>
        <item x="344"/>
        <item x="4578"/>
        <item x="1604"/>
        <item x="1605"/>
        <item x="4504"/>
        <item x="5003"/>
        <item x="5428"/>
        <item x="348"/>
        <item x="3822"/>
        <item x="2381"/>
        <item x="345"/>
        <item x="2435"/>
        <item x="1847"/>
        <item x="1171"/>
        <item x="1210"/>
        <item x="2035"/>
        <item x="1172"/>
        <item x="2686"/>
        <item x="3583"/>
        <item x="3584"/>
        <item x="2695"/>
        <item x="1756"/>
        <item x="359"/>
        <item x="360"/>
        <item x="1757"/>
        <item x="5391"/>
        <item x="354"/>
        <item x="355"/>
        <item x="356"/>
        <item x="3215"/>
        <item x="3216"/>
        <item x="3290"/>
        <item x="2596"/>
        <item x="2595"/>
        <item x="353"/>
        <item x="352"/>
        <item x="5233"/>
        <item x="5234"/>
        <item x="1655"/>
        <item x="1702"/>
        <item x="2457"/>
        <item x="2458"/>
        <item x="2459"/>
        <item x="257"/>
        <item x="361"/>
        <item x="2800"/>
        <item x="2801"/>
        <item x="2802"/>
        <item x="1768"/>
        <item x="1769"/>
        <item x="1631"/>
        <item x="4686"/>
        <item x="1307"/>
        <item x="4070"/>
        <item x="4071"/>
        <item x="3191"/>
        <item x="357"/>
        <item x="358"/>
        <item x="5136"/>
        <item x="351"/>
        <item x="3686"/>
        <item x="3685"/>
        <item x="3913"/>
        <item x="3469"/>
        <item x="1754"/>
        <item x="1710"/>
        <item x="4157"/>
        <item x="1755"/>
        <item x="4950"/>
        <item x="3005"/>
        <item x="3576"/>
        <item x="3577"/>
        <item x="3578"/>
        <item x="4994"/>
        <item x="3861"/>
        <item x="4614"/>
        <item x="230"/>
        <item x="231"/>
        <item x="232"/>
        <item x="3392"/>
        <item x="1731"/>
        <item x="1732"/>
        <item x="4868"/>
        <item x="4505"/>
        <item x="4506"/>
        <item x="286"/>
        <item x="3623"/>
        <item x="5004"/>
        <item x="5005"/>
        <item x="1407"/>
        <item x="1408"/>
        <item x="1409"/>
        <item x="1689"/>
        <item x="3227"/>
        <item x="3228"/>
        <item x="2401"/>
        <item x="5099"/>
        <item x="3145"/>
        <item x="3146"/>
        <item x="4508"/>
        <item x="4509"/>
        <item x="5154"/>
        <item x="366"/>
        <item x="1473"/>
        <item x="5152"/>
        <item x="5153"/>
        <item x="362"/>
        <item x="363"/>
        <item x="364"/>
        <item x="365"/>
        <item x="2400"/>
        <item x="5037"/>
        <item x="4106"/>
        <item x="2574"/>
        <item x="2297"/>
        <item x="2298"/>
        <item x="1536"/>
        <item x="3351"/>
        <item x="271"/>
        <item x="272"/>
        <item x="4869"/>
        <item x="369"/>
        <item x="3983"/>
        <item x="2681"/>
        <item x="3521"/>
        <item x="3182"/>
        <item x="3183"/>
        <item x="4951"/>
        <item x="367"/>
        <item x="368"/>
        <item x="4593"/>
        <item x="370"/>
        <item x="2385"/>
        <item x="1502"/>
        <item x="1503"/>
        <item x="1608"/>
        <item x="1609"/>
        <item x="5393"/>
        <item x="312"/>
        <item x="4946"/>
        <item x="1537"/>
        <item x="1538"/>
        <item x="371"/>
        <item x="4581"/>
        <item x="4582"/>
        <item x="2436"/>
        <item x="2437"/>
        <item x="5100"/>
        <item x="5102"/>
        <item x="5101"/>
        <item x="4598"/>
        <item x="4599"/>
        <item x="372"/>
        <item x="373"/>
        <item x="4716"/>
        <item x="5228"/>
        <item x="4870"/>
        <item x="4871"/>
        <item x="4193"/>
        <item x="1729"/>
        <item x="1730"/>
        <item x="250"/>
        <item x="5392"/>
        <item x="3071"/>
        <item x="2008"/>
        <item x="389"/>
        <item x="388"/>
        <item x="5498"/>
        <item x="390"/>
        <item x="374"/>
        <item x="4528"/>
        <item x="4527"/>
        <item x="375"/>
        <item x="2438"/>
        <item x="4615"/>
        <item x="2532"/>
        <item x="5124"/>
        <item x="5125"/>
        <item x="5126"/>
        <item x="5127"/>
        <item x="5128"/>
        <item x="1349"/>
        <item x="376"/>
        <item x="379"/>
        <item x="380"/>
        <item x="381"/>
        <item x="1232"/>
        <item x="4191"/>
        <item x="4192"/>
        <item x="3486"/>
        <item x="386"/>
        <item x="3772"/>
        <item x="3773"/>
        <item x="4142"/>
        <item x="5001"/>
        <item x="377"/>
        <item x="5473"/>
        <item x="3713"/>
        <item x="4687"/>
        <item x="387"/>
        <item x="3976"/>
        <item x="3810"/>
        <item x="1994"/>
        <item x="1995"/>
        <item x="4215"/>
        <item x="4039"/>
        <item x="2983"/>
        <item x="2984"/>
        <item x="3634"/>
        <item x="1758"/>
        <item x="1759"/>
        <item x="395"/>
        <item x="1437"/>
        <item x="3008"/>
        <item x="1690"/>
        <item x="1691"/>
        <item x="4570"/>
        <item x="4753"/>
        <item x="3995"/>
        <item x="3672"/>
        <item x="3673"/>
        <item x="3674"/>
        <item x="394"/>
        <item x="3759"/>
        <item x="3760"/>
        <item x="2822"/>
        <item x="2823"/>
        <item x="396"/>
        <item x="1675"/>
        <item x="2299"/>
        <item x="2300"/>
        <item x="3542"/>
        <item x="5188"/>
        <item x="3543"/>
        <item x="5189"/>
        <item x="5058"/>
        <item x="5229"/>
        <item x="400"/>
        <item x="3804"/>
        <item x="3950"/>
        <item x="3310"/>
        <item x="3312"/>
        <item x="3311"/>
        <item x="3910"/>
        <item x="4212"/>
        <item x="3379"/>
        <item x="393"/>
        <item x="5460"/>
        <item x="5014"/>
        <item x="4001"/>
        <item x="4002"/>
        <item x="4003"/>
        <item x="401"/>
        <item x="1173"/>
        <item x="4056"/>
        <item x="2311"/>
        <item x="1286"/>
        <item x="2956"/>
        <item x="399"/>
        <item x="397"/>
        <item x="4515"/>
        <item x="398"/>
        <item x="4516"/>
        <item x="411"/>
        <item x="1656"/>
        <item x="4856"/>
        <item x="4857"/>
        <item x="4858"/>
        <item x="5185"/>
        <item x="5186"/>
        <item x="5187"/>
        <item x="4478"/>
        <item x="407"/>
        <item x="408"/>
        <item x="409"/>
        <item x="410"/>
        <item x="2978"/>
        <item x="412"/>
        <item x="413"/>
        <item x="414"/>
        <item x="4512"/>
        <item x="418"/>
        <item x="5474"/>
        <item x="406"/>
        <item x="1742"/>
        <item x="1415"/>
        <item x="403"/>
        <item x="404"/>
        <item x="3838"/>
        <item x="3839"/>
        <item x="3840"/>
        <item x="4216"/>
        <item x="416"/>
        <item x="417"/>
        <item x="4217"/>
        <item x="4032"/>
        <item x="1416"/>
        <item x="4952"/>
        <item x="2077"/>
        <item x="2078"/>
        <item x="2460"/>
        <item x="405"/>
        <item x="1410"/>
        <item x="2309"/>
        <item x="415"/>
        <item x="4545"/>
        <item x="1438"/>
        <item x="4669"/>
        <item x="4531"/>
        <item x="4532"/>
        <item x="4533"/>
        <item x="5430"/>
        <item x="5429"/>
        <item x="2735"/>
        <item x="1741"/>
        <item x="5157"/>
        <item x="3811"/>
        <item x="1499"/>
        <item x="5475"/>
        <item x="5476"/>
        <item x="5477"/>
        <item x="3914"/>
        <item x="3915"/>
        <item x="5394"/>
        <item x="3805"/>
        <item x="2461"/>
        <item x="419"/>
        <item x="2079"/>
        <item x="2080"/>
        <item x="4111"/>
        <item x="3281"/>
        <item x="421"/>
        <item x="2301"/>
        <item x="1439"/>
        <item x="420"/>
        <item x="3404"/>
        <item x="3405"/>
        <item x="422"/>
        <item x="2215"/>
        <item x="2216"/>
        <item x="2217"/>
        <item x="423"/>
        <item x="3897"/>
        <item x="2687"/>
        <item x="2688"/>
        <item x="5252"/>
        <item x="1514"/>
        <item x="1515"/>
        <item x="5425"/>
        <item x="1644"/>
        <item x="5362"/>
        <item x="5363"/>
        <item x="1456"/>
        <item x="4252"/>
        <item x="1802"/>
        <item x="2829"/>
        <item x="2188"/>
        <item x="5201"/>
        <item x="3222"/>
        <item x="3188"/>
        <item x="1213"/>
        <item x="1214"/>
        <item x="1215"/>
        <item x="3997"/>
        <item x="3998"/>
        <item x="3961"/>
        <item x="265"/>
        <item x="5050"/>
        <item x="5051"/>
        <item x="5015"/>
        <item x="266"/>
        <item x="267"/>
        <item x="1666"/>
        <item x="2963"/>
        <item x="4067"/>
        <item x="3975"/>
        <item x="3962"/>
        <item x="5304"/>
        <item x="3963"/>
        <item x="264"/>
        <item x="1244"/>
        <item x="2406"/>
        <item x="2407"/>
        <item x="2408"/>
        <item x="260"/>
        <item x="261"/>
        <item x="262"/>
        <item x="3690"/>
        <item x="263"/>
        <item x="2178"/>
        <item x="4990"/>
        <item x="4854"/>
        <item x="1961"/>
        <item x="3567"/>
        <item x="3904"/>
        <item x="2345"/>
        <item x="3905"/>
        <item x="3722"/>
        <item x="3906"/>
        <item x="2112"/>
        <item x="3579"/>
        <item x="402"/>
        <item x="2462"/>
        <item x="2463"/>
        <item x="2979"/>
        <item x="2980"/>
        <item x="4248"/>
        <item x="4249"/>
        <item x="4126"/>
        <item x="442"/>
        <item x="3996"/>
        <item x="441"/>
        <item x="1692"/>
        <item x="3133"/>
        <item x="438"/>
        <item x="439"/>
        <item x="440"/>
        <item x="2764"/>
        <item x="2402"/>
        <item x="2403"/>
        <item x="5325"/>
        <item x="5326"/>
        <item x="431"/>
        <item x="432"/>
        <item x="433"/>
        <item x="434"/>
        <item x="5262"/>
        <item x="426"/>
        <item x="427"/>
        <item x="1211"/>
        <item x="3806"/>
        <item x="435"/>
        <item x="436"/>
        <item x="4218"/>
        <item x="2790"/>
        <item x="430"/>
        <item x="2536"/>
        <item x="5109"/>
        <item x="5110"/>
        <item x="1533"/>
        <item x="4872"/>
        <item x="4873"/>
        <item x="425"/>
        <item x="443"/>
        <item x="2709"/>
        <item x="2710"/>
        <item x="4996"/>
        <item x="4995"/>
        <item x="3544"/>
        <item x="3545"/>
        <item x="3546"/>
        <item x="3547"/>
        <item x="4124"/>
        <item x="4125"/>
        <item x="1711"/>
        <item x="1712"/>
        <item x="1713"/>
        <item x="437"/>
        <item x="444"/>
        <item x="4257"/>
        <item x="2570"/>
        <item x="2569"/>
        <item x="2259"/>
        <item x="4092"/>
        <item x="428"/>
        <item x="429"/>
        <item x="3823"/>
        <item x="3824"/>
        <item x="424"/>
        <item x="2976"/>
        <item x="5038"/>
        <item x="1676"/>
        <item x="1677"/>
        <item x="1464"/>
        <item x="1465"/>
        <item x="446"/>
        <item x="5337"/>
        <item x="5338"/>
        <item x="445"/>
        <item x="4594"/>
        <item x="2761"/>
        <item x="2762"/>
        <item x="2763"/>
        <item x="2940"/>
        <item x="3113"/>
        <item x="3114"/>
        <item x="3115"/>
        <item x="3116"/>
        <item x="3117"/>
        <item x="5282"/>
        <item x="3448"/>
        <item x="4182"/>
        <item x="4183"/>
        <item x="5426"/>
        <item x="1474"/>
        <item x="2379"/>
        <item x="2380"/>
        <item x="2378"/>
        <item x="4258"/>
        <item x="4259"/>
        <item x="4260"/>
        <item x="449"/>
        <item x="3825"/>
        <item x="5245"/>
        <item x="5489"/>
        <item x="5490"/>
        <item x="5081"/>
        <item x="5082"/>
        <item x="4969"/>
        <item x="453"/>
        <item x="454"/>
        <item x="455"/>
        <item x="456"/>
        <item x="3099"/>
        <item x="3149"/>
        <item x="448"/>
        <item x="450"/>
        <item x="451"/>
        <item x="452"/>
        <item x="447"/>
        <item x="459"/>
        <item x="2985"/>
        <item x="1221"/>
        <item x="3557"/>
        <item x="469"/>
        <item x="467"/>
        <item x="468"/>
        <item x="1466"/>
        <item x="1504"/>
        <item x="1590"/>
        <item x="5043"/>
        <item x="2452"/>
        <item x="2453"/>
        <item x="4488"/>
        <item x="2082"/>
        <item x="2081"/>
        <item x="2464"/>
        <item x="3916"/>
        <item x="3919"/>
        <item x="3917"/>
        <item x="3918"/>
        <item x="466"/>
        <item x="462"/>
        <item x="463"/>
        <item x="461"/>
        <item x="4826"/>
        <item x="464"/>
        <item x="1448"/>
        <item x="1447"/>
        <item x="2302"/>
        <item x="2303"/>
        <item x="5404"/>
        <item x="5403"/>
        <item x="3522"/>
        <item x="4072"/>
        <item x="460"/>
        <item x="4054"/>
        <item x="465"/>
        <item x="3202"/>
        <item x="1247"/>
        <item x="3201"/>
        <item x="3999"/>
        <item x="1446"/>
        <item x="473"/>
        <item x="4127"/>
        <item x="4113"/>
        <item x="4114"/>
        <item x="4040"/>
        <item x="2659"/>
        <item x="4605"/>
        <item x="4606"/>
        <item x="5020"/>
        <item x="5021"/>
        <item x="2941"/>
        <item x="3730"/>
        <item x="3731"/>
        <item x="4903"/>
        <item x="2919"/>
        <item x="2920"/>
        <item x="5297"/>
        <item x="1353"/>
        <item x="3920"/>
        <item x="5053"/>
        <item x="1733"/>
        <item x="5499"/>
        <item x="5554"/>
        <item x="5555"/>
        <item x="5556"/>
        <item x="3422"/>
        <item x="3423"/>
        <item x="3424"/>
        <item x="5155"/>
        <item x="5350"/>
        <item x="1262"/>
        <item x="5088"/>
        <item x="5089"/>
        <item x="4184"/>
        <item x="2009"/>
        <item x="3548"/>
        <item x="4024"/>
        <item x="472"/>
        <item x="5424"/>
        <item x="475"/>
        <item x="5225"/>
        <item x="2260"/>
        <item x="2261"/>
        <item x="471"/>
        <item x="3019"/>
        <item x="3020"/>
        <item x="470"/>
        <item x="474"/>
        <item x="3018"/>
        <item x="3438"/>
        <item x="3439"/>
        <item x="4204"/>
        <item x="1222"/>
        <item x="1925"/>
        <item x="3514"/>
        <item x="1975"/>
        <item x="2588"/>
        <item x="2773"/>
        <item x="5246"/>
        <item x="4203"/>
        <item x="4664"/>
        <item x="476"/>
        <item x="477"/>
        <item x="5371"/>
        <item x="3921"/>
        <item x="479"/>
        <item x="480"/>
        <item x="481"/>
        <item x="2150"/>
        <item x="2617"/>
        <item x="3163"/>
        <item x="3164"/>
        <item x="4732"/>
        <item x="4733"/>
        <item x="2405"/>
        <item x="2404"/>
        <item x="3021"/>
        <item x="3022"/>
        <item x="4719"/>
        <item x="4720"/>
        <item x="4721"/>
        <item x="5373"/>
        <item x="3320"/>
        <item x="3321"/>
        <item x="5247"/>
        <item x="3322"/>
        <item x="3323"/>
        <item x="3324"/>
        <item x="1942"/>
        <item x="5339"/>
        <item x="5340"/>
        <item x="4937"/>
        <item x="5341"/>
        <item x="5342"/>
        <item x="483"/>
        <item x="2277"/>
        <item x="2278"/>
        <item x="1344"/>
        <item x="1345"/>
        <item x="1346"/>
        <item x="5557"/>
        <item x="5090"/>
        <item x="1449"/>
        <item x="478"/>
        <item x="3203"/>
        <item x="2500"/>
        <item x="5456"/>
        <item x="5457"/>
        <item x="2877"/>
        <item x="2878"/>
        <item x="2879"/>
        <item x="2880"/>
        <item x="4748"/>
        <item x="3862"/>
        <item x="3876"/>
        <item x="484"/>
        <item x="4489"/>
        <item x="3066"/>
        <item x="3067"/>
        <item x="3365"/>
        <item x="4033"/>
        <item x="5478"/>
        <item x="2915"/>
        <item x="2315"/>
        <item x="2316"/>
        <item x="2317"/>
        <item x="4041"/>
        <item x="4042"/>
        <item x="2361"/>
        <item x="2363"/>
        <item x="2362"/>
        <item x="1610"/>
        <item x="1534"/>
        <item x="1535"/>
        <item x="3380"/>
        <item x="3381"/>
        <item x="2869"/>
        <item x="2870"/>
        <item x="2871"/>
        <item x="487"/>
        <item x="3785"/>
        <item x="3784"/>
        <item x="5162"/>
        <item x="492"/>
        <item x="3580"/>
        <item x="3581"/>
        <item x="5166"/>
        <item x="5167"/>
        <item x="2539"/>
        <item x="5064"/>
        <item x="5226"/>
        <item x="5227"/>
        <item x="3808"/>
        <item x="3807"/>
        <item x="4128"/>
        <item x="5446"/>
        <item x="5447"/>
        <item x="491"/>
        <item x="2254"/>
        <item x="4093"/>
        <item x="1611"/>
        <item x="1612"/>
        <item x="5514"/>
        <item x="2575"/>
        <item x="2576"/>
        <item x="2577"/>
        <item x="5054"/>
        <item x="488"/>
        <item x="486"/>
        <item x="5220"/>
        <item x="4104"/>
        <item x="4105"/>
        <item x="2903"/>
        <item x="3470"/>
        <item x="5137"/>
        <item x="5208"/>
        <item x="2143"/>
        <item x="2144"/>
        <item x="490"/>
        <item x="5479"/>
        <item x="1674"/>
        <item x="1524"/>
        <item x="493"/>
        <item x="494"/>
        <item x="495"/>
        <item x="3035"/>
        <item x="2338"/>
        <item x="1186"/>
        <item x="1519"/>
        <item x="485"/>
        <item x="1347"/>
        <item x="3484"/>
        <item x="3485"/>
        <item x="3358"/>
        <item x="511"/>
        <item x="2465"/>
        <item x="2765"/>
        <item x="3207"/>
        <item x="5055"/>
        <item x="5056"/>
        <item x="5057"/>
        <item x="4673"/>
        <item x="3229"/>
        <item x="3230"/>
        <item x="3231"/>
        <item x="3232"/>
        <item x="499"/>
        <item x="500"/>
        <item x="3552"/>
        <item x="510"/>
        <item x="1848"/>
        <item x="512"/>
        <item x="1849"/>
        <item x="509"/>
        <item x="378"/>
        <item x="5129"/>
        <item x="5130"/>
        <item x="2083"/>
        <item x="2084"/>
        <item x="2085"/>
        <item x="2086"/>
        <item x="5221"/>
        <item x="5222"/>
        <item x="4616"/>
        <item x="2369"/>
        <item x="2370"/>
        <item x="5255"/>
        <item x="5256"/>
        <item x="5257"/>
        <item x="1735"/>
        <item x="506"/>
        <item x="507"/>
        <item x="513"/>
        <item x="514"/>
        <item x="2916"/>
        <item x="2917"/>
        <item x="2918"/>
        <item x="515"/>
        <item x="516"/>
        <item x="5357"/>
        <item x="503"/>
        <item x="504"/>
        <item x="505"/>
        <item x="3184"/>
        <item x="3185"/>
        <item x="5374"/>
        <item x="2537"/>
        <item x="5103"/>
        <item x="5104"/>
        <item x="5105"/>
        <item x="508"/>
        <item x="2658"/>
        <item x="5372"/>
        <item x="3701"/>
        <item x="3702"/>
        <item x="3703"/>
        <item x="1811"/>
        <item x="1868"/>
        <item x="1871"/>
        <item x="3177"/>
        <item x="1869"/>
        <item x="1870"/>
        <item x="1812"/>
        <item x="518"/>
        <item x="5443"/>
        <item x="5500"/>
        <item x="3809"/>
        <item x="519"/>
        <item x="520"/>
        <item x="1693"/>
        <item x="517"/>
        <item x="521"/>
        <item x="522"/>
        <item x="523"/>
        <item x="2977"/>
        <item x="3104"/>
        <item x="3105"/>
        <item x="4160"/>
        <item x="524"/>
        <item x="5283"/>
        <item x="5284"/>
        <item x="2662"/>
        <item x="2663"/>
        <item x="4874"/>
        <item x="528"/>
        <item x="526"/>
        <item x="527"/>
        <item x="5083"/>
        <item x="529"/>
        <item x="530"/>
        <item x="2589"/>
        <item x="5230"/>
        <item x="2597"/>
        <item x="2598"/>
        <item x="3023"/>
        <item x="3024"/>
        <item x="3025"/>
        <item x="5405"/>
        <item x="525"/>
        <item x="5565"/>
        <item x="5292"/>
        <item x="5293"/>
        <item x="5458"/>
        <item x="5459"/>
        <item x="5358"/>
        <item x="2466"/>
        <item x="2467"/>
        <item x="2468"/>
        <item x="2469"/>
        <item x="1216"/>
        <item x="1866"/>
        <item x="1867"/>
        <item x="4855"/>
        <item x="275"/>
        <item x="3297"/>
        <item x="3603"/>
        <item x="2409"/>
        <item x="2410"/>
        <item x="4525"/>
        <item x="4526"/>
        <item x="270"/>
        <item x="268"/>
        <item x="269"/>
        <item x="5095"/>
        <item x="3941"/>
        <item x="276"/>
        <item x="3223"/>
        <item x="2029"/>
        <item x="4579"/>
        <item x="1440"/>
        <item x="3907"/>
        <item x="2795"/>
        <item x="3280"/>
        <item x="3378"/>
        <item x="4613"/>
        <item x="5356"/>
        <item x="273"/>
        <item x="3569"/>
        <item x="3570"/>
        <item x="4591"/>
        <item x="4592"/>
        <item x="5160"/>
        <item x="5161"/>
        <item x="5164"/>
        <item x="5165"/>
        <item x="3224"/>
        <item x="4671"/>
        <item x="4672"/>
        <item x="279"/>
        <item x="280"/>
        <item x="5092"/>
        <item x="274"/>
        <item x="3859"/>
        <item x="3860"/>
        <item x="5002"/>
        <item x="2758"/>
        <item x="2113"/>
        <item x="277"/>
        <item x="278"/>
        <item x="1500"/>
        <item x="4159"/>
        <item x="3361"/>
        <item x="2594"/>
        <item x="2006"/>
        <item x="1274"/>
        <item x="2287"/>
        <item x="1275"/>
        <item x="3574"/>
        <item x="3831"/>
        <item x="3832"/>
        <item x="3833"/>
        <item x="3834"/>
        <item x="3835"/>
        <item x="533"/>
        <item x="1475"/>
        <item x="4051"/>
        <item x="4052"/>
        <item x="4749"/>
        <item x="4750"/>
        <item x="2233"/>
        <item x="2234"/>
        <item x="536"/>
        <item x="4034"/>
        <item x="4035"/>
        <item x="4036"/>
        <item x="537"/>
        <item x="538"/>
        <item x="2893"/>
        <item x="2894"/>
        <item x="4617"/>
        <item x="2895"/>
        <item x="2896"/>
        <item x="2897"/>
        <item x="2898"/>
        <item x="3204"/>
        <item x="531"/>
        <item x="534"/>
        <item x="5316"/>
        <item x="1174"/>
        <item x="1175"/>
        <item x="4910"/>
        <item x="4595"/>
        <item x="4596"/>
        <item x="3969"/>
        <item x="3645"/>
        <item x="535"/>
        <item x="3357"/>
        <item x="539"/>
        <item x="540"/>
        <item x="5039"/>
        <item x="2841"/>
        <item x="2842"/>
        <item x="2064"/>
        <item x="1233"/>
        <item x="2065"/>
        <item x="3644"/>
        <item x="2066"/>
        <item x="2067"/>
        <item x="2068"/>
        <item x="5599"/>
        <item x="501"/>
        <item x="502"/>
        <item x="2114"/>
        <item x="2115"/>
        <item x="284"/>
        <item x="285"/>
        <item x="3942"/>
        <item x="1301"/>
        <item x="2350"/>
        <item x="281"/>
        <item x="4568"/>
        <item x="1926"/>
        <item x="2657"/>
        <item x="2656"/>
        <item x="289"/>
        <item x="290"/>
        <item x="4477"/>
        <item x="3668"/>
        <item x="4931"/>
        <item x="4932"/>
        <item x="3318"/>
        <item x="2615"/>
        <item x="3319"/>
        <item x="5183"/>
        <item x="3147"/>
        <item x="3447"/>
        <item x="4493"/>
        <item x="3902"/>
        <item x="3903"/>
        <item x="291"/>
        <item x="292"/>
        <item x="3712"/>
        <item x="5202"/>
        <item x="282"/>
        <item x="283"/>
        <item x="3936"/>
        <item x="254"/>
        <item x="255"/>
        <item x="2671"/>
        <item x="2672"/>
        <item x="287"/>
        <item x="288"/>
        <item x="4962"/>
        <item x="4963"/>
        <item x="1560"/>
        <item x="2348"/>
        <item x="2349"/>
        <item x="2975"/>
        <item x="1204"/>
        <item x="1738"/>
        <item x="2221"/>
        <item x="1739"/>
        <item x="1740"/>
        <item x="5052"/>
        <item x="297"/>
        <item x="293"/>
        <item x="294"/>
        <item x="1725"/>
        <item x="1726"/>
        <item x="1810"/>
        <item x="5235"/>
        <item x="5093"/>
        <item x="5094"/>
        <item x="1217"/>
        <item x="1218"/>
        <item x="2198"/>
        <item x="2698"/>
        <item x="2699"/>
        <item x="300"/>
        <item x="4800"/>
        <item x="4798"/>
        <item x="4799"/>
        <item x="3955"/>
        <item x="4947"/>
        <item x="4948"/>
        <item x="3237"/>
        <item x="304"/>
        <item x="296"/>
        <item x="1309"/>
        <item x="306"/>
        <item x="307"/>
        <item x="5250"/>
        <item x="305"/>
        <item x="1601"/>
        <item x="1602"/>
        <item x="1603"/>
        <item x="1912"/>
        <item x="1913"/>
        <item x="1914"/>
        <item x="4887"/>
        <item x="4888"/>
        <item x="4889"/>
        <item x="4068"/>
        <item x="303"/>
        <item x="4513"/>
        <item x="4514"/>
        <item x="4122"/>
        <item x="4123"/>
        <item x="302"/>
        <item x="295"/>
        <item x="5148"/>
        <item x="5149"/>
        <item x="5150"/>
        <item x="1529"/>
        <item x="5151"/>
        <item x="1530"/>
        <item x="3077"/>
        <item x="4069"/>
        <item x="1962"/>
        <item x="1963"/>
        <item x="1964"/>
        <item x="1846"/>
        <item x="4571"/>
        <item x="298"/>
        <item x="299"/>
        <item x="2007"/>
        <item x="1498"/>
        <item x="1497"/>
        <item x="308"/>
        <item x="3402"/>
        <item x="3403"/>
        <item x="4572"/>
        <item x="4786"/>
        <item x="3102"/>
        <item x="5146"/>
        <item x="5147"/>
        <item x="1256"/>
        <item x="1329"/>
        <item x="1330"/>
        <item x="4929"/>
        <item x="2789"/>
        <item x="3488"/>
        <item x="1650"/>
        <item x="1651"/>
        <item x="1652"/>
        <item x="1653"/>
        <item x="1654"/>
        <item x="1949"/>
        <item x="1950"/>
        <item x="3711"/>
        <item x="2908"/>
        <item x="2685"/>
        <item x="5019"/>
        <item x="5296"/>
        <item x="4510"/>
        <item x="4511"/>
        <item x="5184"/>
        <item x="3468"/>
        <item x="5071"/>
        <item x="5072"/>
        <item x="5073"/>
        <item x="5156"/>
        <item x="4801"/>
        <item x="4000"/>
        <item x="2909"/>
        <item x="2910"/>
        <item x="313"/>
        <item x="3489"/>
        <item x="1511"/>
        <item x="1512"/>
        <item x="1513"/>
        <item x="3112"/>
        <item x="309"/>
        <item x="1965"/>
        <item x="3691"/>
        <item x="3692"/>
        <item x="4030"/>
        <item x="3693"/>
        <item x="3694"/>
        <item x="4031"/>
        <item x="3225"/>
        <item x="3226"/>
        <item x="4063"/>
        <item x="4064"/>
        <item x="1915"/>
        <item x="1916"/>
        <item x="1587"/>
        <item x="1588"/>
        <item x="1589"/>
        <item x="2344"/>
        <item x="4979"/>
        <item x="3817"/>
        <item x="310"/>
        <item x="311"/>
        <item x="1245"/>
        <item x="1246"/>
        <item x="2702"/>
        <item x="2703"/>
        <item x="3389"/>
        <item x="2227"/>
        <item x="2678"/>
        <item x="3175"/>
        <item x="3176"/>
        <item x="2922"/>
        <item x="5267"/>
        <item x="3078"/>
        <item x="2628"/>
        <item x="3908"/>
        <item x="3909"/>
        <item x="4496"/>
        <item x="4497"/>
        <item x="2825"/>
        <item x="5123"/>
        <item x="3994"/>
        <item x="1684"/>
        <item x="4632"/>
        <item x="3148"/>
        <item x="1231"/>
        <item x="3561"/>
        <item x="314"/>
        <item x="315"/>
        <item x="5251"/>
        <item x="1920"/>
        <item x="1302"/>
        <item x="5223"/>
        <item x="320"/>
        <item x="316"/>
        <item x="317"/>
        <item x="319"/>
        <item x="5353"/>
        <item x="2707"/>
        <item x="2708"/>
        <item x="318"/>
        <item x="331"/>
        <item x="2166"/>
        <item x="3562"/>
        <item x="3624"/>
        <item x="3625"/>
        <item x="5203"/>
        <item x="323"/>
        <item x="324"/>
        <item x="325"/>
        <item x="326"/>
        <item x="1727"/>
        <item x="1728"/>
        <item x="5401"/>
        <item x="5402"/>
        <item x="4152"/>
        <item x="2179"/>
        <item x="2228"/>
        <item x="5352"/>
        <item x="1531"/>
        <item x="1532"/>
        <item x="5448"/>
        <item x="5449"/>
        <item x="333"/>
        <item x="332"/>
        <item x="4555"/>
        <item x="334"/>
        <item x="335"/>
        <item x="327"/>
        <item x="328"/>
        <item x="322"/>
        <item x="3671"/>
        <item x="1219"/>
        <item x="1220"/>
        <item x="5074"/>
        <item x="2237"/>
        <item x="1261"/>
        <item x="2074"/>
        <item x="4210"/>
        <item x="4211"/>
        <item x="329"/>
        <item x="330"/>
        <item x="2911"/>
        <item x="2912"/>
        <item x="2913"/>
        <item x="2914"/>
        <item x="3123"/>
        <item x="550"/>
        <item x="2304"/>
        <item x="1760"/>
        <item x="4674"/>
        <item x="4675"/>
        <item x="5330"/>
        <item x="3345"/>
        <item x="2189"/>
        <item x="2190"/>
        <item x="5413"/>
        <item x="4219"/>
        <item x="4220"/>
        <item x="542"/>
        <item x="2636"/>
        <item x="2637"/>
        <item x="4058"/>
        <item x="4057"/>
        <item x="541"/>
        <item x="556"/>
        <item x="543"/>
        <item x="4037"/>
        <item x="546"/>
        <item x="547"/>
        <item x="548"/>
        <item x="549"/>
        <item x="4689"/>
        <item x="2981"/>
        <item x="553"/>
        <item x="4234"/>
        <item x="545"/>
        <item x="1872"/>
        <item x="1354"/>
        <item x="1355"/>
        <item x="2355"/>
        <item x="3891"/>
        <item x="4273"/>
        <item x="4667"/>
        <item x="3095"/>
        <item x="5343"/>
        <item x="5344"/>
        <item x="4147"/>
        <item x="5237"/>
        <item x="3743"/>
        <item x="5573"/>
        <item x="4134"/>
        <item x="4135"/>
        <item x="1799"/>
        <item x="1632"/>
        <item x="1633"/>
        <item x="2593"/>
        <item x="2388"/>
        <item x="1634"/>
        <item x="551"/>
        <item x="552"/>
        <item x="1696"/>
        <item x="4304"/>
        <item x="4305"/>
        <item x="4306"/>
        <item x="3765"/>
        <item x="1457"/>
        <item x="1458"/>
        <item x="5575"/>
        <item x="647"/>
        <item x="3766"/>
        <item x="3767"/>
        <item x="646"/>
        <item x="4287"/>
        <item x="4288"/>
        <item x="4289"/>
        <item x="2225"/>
        <item x="636"/>
        <item x="637"/>
        <item x="5301"/>
        <item x="648"/>
        <item x="3399"/>
        <item x="3396"/>
        <item x="3397"/>
        <item x="3398"/>
        <item x="3675"/>
        <item x="3676"/>
        <item x="2069"/>
        <item x="2070"/>
        <item x="2071"/>
        <item x="4181"/>
        <item x="650"/>
        <item x="3794"/>
        <item x="457"/>
        <item x="458"/>
        <item x="2711"/>
        <item x="1520"/>
        <item x="2512"/>
        <item x="2513"/>
        <item x="649"/>
        <item x="3179"/>
        <item x="5631"/>
        <item x="5632"/>
        <item x="5633"/>
        <item x="3526"/>
        <item x="3525"/>
        <item x="3527"/>
        <item x="3528"/>
        <item x="2578"/>
        <item x="2591"/>
        <item x="2592"/>
        <item x="1428"/>
        <item x="645"/>
        <item x="644"/>
        <item x="3738"/>
        <item x="575"/>
        <item x="577"/>
        <item x="576"/>
        <item x="1179"/>
        <item x="3646"/>
        <item x="3647"/>
        <item x="3648"/>
        <item x="3178"/>
        <item x="1491"/>
        <item x="1492"/>
        <item x="3473"/>
        <item x="3474"/>
        <item x="4167"/>
        <item x="4165"/>
        <item x="4166"/>
        <item x="1805"/>
        <item x="1432"/>
        <item x="1427"/>
        <item x="2163"/>
        <item x="4301"/>
        <item x="5163"/>
        <item x="2826"/>
        <item x="2827"/>
        <item x="2828"/>
        <item x="4938"/>
        <item x="4939"/>
        <item x="1525"/>
        <item x="496"/>
        <item x="497"/>
        <item x="5285"/>
        <item x="5286"/>
        <item x="2650"/>
        <item x="5287"/>
        <item x="3029"/>
        <item x="3030"/>
        <item x="653"/>
        <item x="1959"/>
        <item x="4983"/>
        <item x="4982"/>
        <item x="655"/>
        <item x="656"/>
        <item x="654"/>
        <item x="4200"/>
        <item x="4141"/>
        <item x="5406"/>
        <item x="5407"/>
        <item x="5418"/>
        <item x="5419"/>
        <item x="657"/>
        <item x="1921"/>
        <item x="4209"/>
        <item x="4904"/>
        <item x="5387"/>
        <item x="4556"/>
        <item x="4557"/>
        <item x="3768"/>
        <item x="4558"/>
        <item x="5258"/>
        <item x="2814"/>
        <item x="2815"/>
        <item x="2816"/>
        <item x="4171"/>
        <item x="4170"/>
        <item x="3780"/>
        <item x="3781"/>
        <item x="3782"/>
        <item x="2273"/>
        <item x="1875"/>
        <item x="1876"/>
        <item x="1877"/>
        <item x="1878"/>
        <item x="1879"/>
        <item x="5444"/>
        <item x="5445"/>
        <item x="2226"/>
        <item x="5349"/>
        <item x="5366"/>
        <item x="2541"/>
        <item x="1550"/>
        <item x="4734"/>
        <item x="4699"/>
        <item x="3330"/>
        <item x="3331"/>
        <item x="2622"/>
        <item x="3028"/>
        <item x="4112"/>
        <item x="4155"/>
        <item x="4156"/>
        <item x="4055"/>
        <item x="5501"/>
        <item x="5502"/>
        <item x="658"/>
        <item x="5263"/>
        <item x="3549"/>
        <item x="5294"/>
        <item x="5295"/>
        <item x="3134"/>
        <item x="4261"/>
        <item x="4262"/>
        <item x="3096"/>
        <item x="3097"/>
        <item x="3475"/>
        <item x="5289"/>
        <item x="5288"/>
        <item x="1191"/>
        <item x="1192"/>
        <item x="662"/>
        <item x="663"/>
        <item x="623"/>
        <item x="624"/>
        <item x="5600"/>
        <item x="5601"/>
        <item x="5602"/>
        <item x="3534"/>
        <item x="5241"/>
        <item x="4837"/>
        <item x="4838"/>
        <item x="5381"/>
        <item x="659"/>
        <item x="660"/>
        <item x="661"/>
        <item x="3295"/>
        <item x="4517"/>
        <item x="4518"/>
        <item x="4621"/>
        <item x="4622"/>
        <item x="4623"/>
        <item x="4984"/>
        <item x="4985"/>
        <item x="4986"/>
        <item x="664"/>
        <item x="4549"/>
        <item x="2571"/>
        <item x="5242"/>
        <item x="5243"/>
        <item x="5244"/>
        <item x="4546"/>
        <item x="2673"/>
        <item x="668"/>
        <item x="667"/>
        <item x="5692"/>
        <item x="665"/>
        <item x="1638"/>
        <item x="3966"/>
        <item x="3967"/>
        <item x="5544"/>
        <item x="680"/>
        <item x="5611"/>
        <item x="2474"/>
        <item x="2475"/>
        <item x="677"/>
        <item x="678"/>
        <item x="679"/>
        <item x="3769"/>
        <item x="4290"/>
        <item x="3536"/>
        <item x="3535"/>
        <item x="5423"/>
        <item x="2579"/>
        <item x="682"/>
        <item x="4302"/>
        <item x="3537"/>
        <item x="2516"/>
        <item x="3347"/>
        <item x="2209"/>
        <item x="2351"/>
        <item x="625"/>
        <item x="1422"/>
        <item x="1517"/>
        <item x="3031"/>
        <item x="638"/>
        <item x="671"/>
        <item x="672"/>
        <item x="544"/>
        <item x="2123"/>
        <item x="669"/>
        <item x="670"/>
        <item x="673"/>
        <item x="5674"/>
        <item x="681"/>
        <item x="674"/>
        <item x="675"/>
        <item x="676"/>
        <item x="3714"/>
        <item x="1403"/>
        <item x="1830"/>
        <item x="1974"/>
        <item x="4044"/>
        <item x="2140"/>
        <item x="2653"/>
        <item x="4045"/>
        <item x="2634"/>
        <item x="685"/>
        <item x="683"/>
        <item x="4274"/>
        <item x="688"/>
        <item x="2654"/>
        <item x="3109"/>
        <item x="3110"/>
        <item x="2386"/>
        <item x="3233"/>
        <item x="5108"/>
        <item x="686"/>
        <item x="4670"/>
        <item x="5113"/>
        <item x="5114"/>
        <item x="2732"/>
        <item x="3815"/>
        <item x="3816"/>
        <item x="690"/>
        <item x="3923"/>
        <item x="684"/>
        <item x="1990"/>
        <item x="2305"/>
        <item x="2306"/>
        <item x="3924"/>
        <item x="3724"/>
        <item x="3725"/>
        <item x="691"/>
        <item x="3726"/>
        <item x="687"/>
        <item x="5259"/>
        <item x="5260"/>
        <item x="5480"/>
        <item x="3538"/>
        <item x="3539"/>
        <item x="5312"/>
        <item x="1694"/>
        <item x="2881"/>
        <item x="2011"/>
        <item x="4107"/>
        <item x="2012"/>
        <item x="4108"/>
        <item x="1695"/>
        <item x="692"/>
        <item x="699"/>
        <item x="701"/>
        <item x="1899"/>
        <item x="1900"/>
        <item x="573"/>
        <item x="4075"/>
        <item x="4077"/>
        <item x="4076"/>
        <item x="1624"/>
        <item x="1625"/>
        <item x="1626"/>
        <item x="1627"/>
        <item x="1629"/>
        <item x="1628"/>
        <item x="1685"/>
        <item x="3009"/>
        <item x="4263"/>
        <item x="694"/>
        <item x="695"/>
        <item x="696"/>
        <item x="3001"/>
        <item x="3187"/>
        <item x="693"/>
        <item x="2651"/>
        <item x="2357"/>
        <item x="1838"/>
        <item x="4102"/>
        <item x="4103"/>
        <item x="1880"/>
        <item x="2072"/>
        <item x="698"/>
        <item x="3111"/>
        <item x="1736"/>
        <item x="3094"/>
        <item x="697"/>
        <item x="5422"/>
        <item x="5420"/>
        <item x="5421"/>
        <item x="4862"/>
        <item x="4153"/>
        <item x="1837"/>
        <item x="5040"/>
        <item x="1206"/>
        <item x="1207"/>
        <item x="2038"/>
        <item x="2039"/>
        <item x="2964"/>
        <item x="666"/>
        <item x="1545"/>
        <item x="1546"/>
        <item x="1547"/>
        <item x="5317"/>
        <item x="4078"/>
        <item x="4079"/>
        <item x="1779"/>
        <item x="4303"/>
        <item x="1522"/>
        <item x="1523"/>
        <item x="2274"/>
        <item x="5264"/>
        <item x="5265"/>
        <item x="1737"/>
        <item x="3649"/>
        <item x="3650"/>
        <item x="3651"/>
        <item x="1544"/>
        <item x="704"/>
        <item x="705"/>
        <item x="706"/>
        <item x="2220"/>
        <item x="3968"/>
        <item x="713"/>
        <item x="5318"/>
        <item x="5319"/>
        <item x="2623"/>
        <item x="3364"/>
        <item x="3787"/>
        <item x="3789"/>
        <item x="3788"/>
        <item x="4559"/>
        <item x="4560"/>
        <item x="4561"/>
        <item x="4562"/>
        <item x="3010"/>
        <item x="711"/>
        <item x="5376"/>
        <item x="710"/>
        <item x="1686"/>
        <item x="2953"/>
        <item x="2954"/>
        <item x="712"/>
        <item x="707"/>
        <item x="708"/>
        <item x="709"/>
        <item x="4201"/>
        <item x="4202"/>
        <item x="4250"/>
        <item x="5268"/>
        <item x="1881"/>
        <item x="1882"/>
        <item x="703"/>
        <item x="3034"/>
        <item x="3032"/>
        <item x="3033"/>
        <item x="3866"/>
        <item x="3867"/>
        <item x="5111"/>
        <item x="3986"/>
        <item x="3987"/>
        <item x="2245"/>
        <item x="2246"/>
        <item x="2247"/>
        <item x="2248"/>
        <item x="5536"/>
        <item x="1806"/>
        <item x="1339"/>
        <item x="1340"/>
        <item x="4584"/>
        <item x="3079"/>
        <item x="3080"/>
        <item x="3081"/>
        <item x="3082"/>
        <item x="3083"/>
        <item x="4185"/>
        <item x="4253"/>
        <item x="723"/>
        <item x="5603"/>
        <item x="5604"/>
        <item x="5510"/>
        <item x="2368"/>
        <item x="1311"/>
        <item x="2527"/>
        <item x="2528"/>
        <item x="716"/>
        <item x="717"/>
        <item x="5115"/>
        <item x="3332"/>
        <item x="1426"/>
        <item x="3256"/>
        <item x="727"/>
        <item x="728"/>
        <item x="729"/>
        <item x="4238"/>
        <item x="4239"/>
        <item x="3084"/>
        <item x="3085"/>
        <item x="3086"/>
        <item x="720"/>
        <item x="721"/>
        <item x="722"/>
        <item x="715"/>
        <item x="620"/>
        <item x="1193"/>
        <item x="724"/>
        <item x="725"/>
        <item x="726"/>
        <item x="3636"/>
        <item x="2087"/>
        <item x="2088"/>
        <item x="2291"/>
        <item x="2292"/>
        <item x="2293"/>
        <item x="5693"/>
        <item x="1714"/>
        <item x="1715"/>
        <item x="2015"/>
        <item x="1369"/>
        <item x="1370"/>
        <item x="1371"/>
        <item x="1372"/>
        <item x="482"/>
        <item x="3529"/>
        <item x="4172"/>
        <item x="1823"/>
        <item x="1619"/>
        <item x="1620"/>
        <item x="2807"/>
        <item x="1564"/>
        <item x="1565"/>
        <item x="1566"/>
        <item x="5694"/>
        <item x="5695"/>
        <item x="2075"/>
        <item x="2838"/>
        <item x="632"/>
        <item x="4221"/>
        <item x="4222"/>
        <item x="4223"/>
        <item x="5516"/>
        <item x="5517"/>
        <item x="5518"/>
        <item x="2548"/>
        <item x="4967"/>
        <item x="4968"/>
        <item x="2135"/>
        <item x="1561"/>
        <item x="1562"/>
        <item x="3141"/>
        <item x="3039"/>
        <item x="2923"/>
        <item x="1563"/>
        <item x="2696"/>
        <item x="3723"/>
        <item x="5663"/>
        <item x="4027"/>
        <item x="4028"/>
        <item x="730"/>
        <item x="3795"/>
        <item x="3796"/>
        <item x="5519"/>
        <item x="4548"/>
        <item x="2647"/>
        <item x="4148"/>
        <item x="1341"/>
        <item x="2666"/>
        <item x="2667"/>
        <item x="3695"/>
        <item x="3696"/>
        <item x="4029"/>
        <item x="5122"/>
        <item x="5706"/>
        <item x="4563"/>
        <item x="560"/>
        <item x="5530"/>
        <item x="5531"/>
        <item x="3325"/>
        <item x="3956"/>
        <item x="2674"/>
        <item x="562"/>
        <item x="3072"/>
        <item x="5515"/>
        <item x="2524"/>
        <item x="2525"/>
        <item x="2526"/>
        <item x="2872"/>
        <item x="2873"/>
        <item x="2874"/>
        <item x="2875"/>
        <item x="1187"/>
        <item x="2876"/>
        <item x="566"/>
        <item x="567"/>
        <item x="1188"/>
        <item x="561"/>
        <item x="4583"/>
        <item x="2982"/>
        <item x="3779"/>
        <item x="5345"/>
        <item x="5346"/>
        <item x="1279"/>
        <item x="1280"/>
        <item x="1281"/>
        <item x="2612"/>
        <item x="3523"/>
        <item x="565"/>
        <item x="5347"/>
        <item x="2364"/>
        <item x="321"/>
        <item x="1490"/>
        <item x="2766"/>
        <item x="2767"/>
        <item x="563"/>
        <item x="4540"/>
        <item x="4208"/>
        <item x="559"/>
        <item x="3989"/>
        <item x="3990"/>
        <item x="3282"/>
        <item x="564"/>
        <item x="558"/>
        <item x="3106"/>
        <item x="3107"/>
        <item x="5375"/>
        <item x="2036"/>
        <item x="1516"/>
        <item x="2037"/>
        <item x="3532"/>
        <item x="3533"/>
        <item x="1746"/>
        <item x="4730"/>
        <item x="4731"/>
        <item x="689"/>
        <item x="5550"/>
        <item x="5549"/>
        <item x="5307"/>
        <item x="5731"/>
        <item x="731"/>
        <item x="5334"/>
        <item x="5335"/>
        <item x="4254"/>
        <item x="4255"/>
        <item x="4519"/>
        <item x="4520"/>
        <item x="2924"/>
        <item x="1621"/>
        <item x="745"/>
        <item x="746"/>
        <item x="1332"/>
        <item x="741"/>
        <item x="742"/>
        <item x="2721"/>
        <item x="2155"/>
        <item x="2156"/>
        <item x="2543"/>
        <item x="2544"/>
        <item x="1567"/>
        <item x="1570"/>
        <item x="1568"/>
        <item x="1569"/>
        <item x="1571"/>
        <item x="1572"/>
        <item x="5520"/>
        <item x="3783"/>
        <item x="734"/>
        <item x="735"/>
        <item x="4224"/>
        <item x="4225"/>
        <item x="743"/>
        <item x="736"/>
        <item x="737"/>
        <item x="744"/>
        <item x="5434"/>
        <item x="5463"/>
        <item x="5169"/>
        <item x="2582"/>
        <item x="1743"/>
        <item x="2542"/>
        <item x="1282"/>
        <item x="2808"/>
        <item x="1827"/>
        <item x="2416"/>
        <item x="5660"/>
        <item x="4291"/>
        <item x="752"/>
        <item x="3415"/>
        <item x="1645"/>
        <item x="4059"/>
        <item x="2127"/>
        <item x="2128"/>
        <item x="2129"/>
        <item x="5025"/>
        <item x="2925"/>
        <item x="2927"/>
        <item x="2926"/>
        <item x="2928"/>
        <item x="756"/>
        <item x="3425"/>
        <item x="2986"/>
        <item x="2987"/>
        <item x="758"/>
        <item x="4046"/>
        <item x="4047"/>
        <item x="759"/>
        <item x="760"/>
        <item x="4666"/>
        <item x="4272"/>
        <item x="751"/>
        <item x="749"/>
        <item x="2839"/>
        <item x="2840"/>
        <item x="4905"/>
        <item x="3977"/>
        <item x="753"/>
        <item x="754"/>
        <item x="755"/>
        <item x="3243"/>
        <item x="3244"/>
        <item x="3245"/>
        <item x="2476"/>
        <item x="1807"/>
        <item x="1808"/>
        <item x="2389"/>
        <item x="714"/>
        <item x="5367"/>
        <item x="700"/>
        <item x="2157"/>
        <item x="757"/>
        <item x="750"/>
        <item x="3745"/>
        <item x="3746"/>
        <item x="3007"/>
        <item x="4543"/>
        <item x="2624"/>
        <item x="2626"/>
        <item x="2625"/>
        <item x="651"/>
        <item x="652"/>
        <item x="4314"/>
        <item x="2521"/>
        <item x="2522"/>
        <item x="761"/>
        <item x="762"/>
        <item x="4356"/>
        <item x="4357"/>
        <item x="4358"/>
        <item x="1284"/>
        <item x="3615"/>
        <item x="1285"/>
        <item x="1839"/>
        <item x="3431"/>
        <item x="4395"/>
        <item x="3604"/>
        <item x="718"/>
        <item x="719"/>
        <item x="3988"/>
        <item x="2013"/>
        <item x="3348"/>
        <item x="5026"/>
        <item x="3120"/>
        <item x="3973"/>
        <item x="766"/>
        <item x="765"/>
        <item x="764"/>
        <item x="1997"/>
        <item x="770"/>
        <item x="3011"/>
        <item x="1385"/>
        <item x="1386"/>
        <item x="557"/>
        <item x="4251"/>
        <item x="4158"/>
        <item x="767"/>
        <item x="1551"/>
        <item x="1552"/>
        <item x="1553"/>
        <item x="2627"/>
        <item x="3565"/>
        <item x="5486"/>
        <item x="5291"/>
        <item x="771"/>
        <item x="772"/>
        <item x="773"/>
        <item x="1484"/>
        <item x="5290"/>
        <item x="763"/>
        <item x="3925"/>
        <item x="3926"/>
        <item x="3927"/>
        <item x="4226"/>
        <item x="769"/>
        <item x="2294"/>
        <item x="1747"/>
        <item x="1670"/>
        <item x="3790"/>
        <item x="3957"/>
        <item x="1748"/>
        <item x="3791"/>
        <item x="4350"/>
        <item x="4198"/>
        <item x="2219"/>
        <item x="2988"/>
        <item x="2989"/>
        <item x="3727"/>
        <item x="5389"/>
        <item x="776"/>
        <item x="777"/>
        <item x="781"/>
        <item x="3652"/>
        <item x="4283"/>
        <item x="2094"/>
        <item x="4151"/>
        <item x="3637"/>
        <item x="784"/>
        <item x="785"/>
        <item x="786"/>
        <item x="787"/>
        <item x="732"/>
        <item x="733"/>
        <item x="5395"/>
        <item x="5396"/>
        <item x="4275"/>
        <item x="4276"/>
        <item x="4277"/>
        <item x="4278"/>
        <item x="5737"/>
        <item x="5738"/>
        <item x="2990"/>
        <item x="3978"/>
        <item x="3979"/>
        <item x="3980"/>
        <item x="3156"/>
        <item x="1744"/>
        <item x="4384"/>
        <item x="4385"/>
        <item x="1441"/>
        <item x="783"/>
        <item x="5730"/>
        <item x="4227"/>
        <item x="4341"/>
        <item x="1263"/>
        <item x="775"/>
        <item x="788"/>
        <item x="789"/>
        <item x="782"/>
        <item x="5721"/>
        <item x="3432"/>
        <item x="3433"/>
        <item x="778"/>
        <item x="779"/>
        <item x="2358"/>
        <item x="747"/>
        <item x="748"/>
        <item x="4547"/>
        <item x="780"/>
        <item x="774"/>
        <item x="301"/>
        <item x="1937"/>
        <item x="2335"/>
        <item x="3620"/>
        <item x="4317"/>
        <item x="5584"/>
        <item x="4197"/>
        <item x="1822"/>
        <item x="1373"/>
        <item x="4762"/>
        <item x="4763"/>
        <item x="800"/>
        <item x="4060"/>
        <item x="4061"/>
        <item x="4292"/>
        <item x="795"/>
        <item x="796"/>
        <item x="797"/>
        <item x="798"/>
        <item x="3948"/>
        <item x="3949"/>
        <item x="3669"/>
        <item x="5471"/>
        <item x="5472"/>
        <item x="790"/>
        <item x="4168"/>
        <item x="1423"/>
        <item x="4062"/>
        <item x="2689"/>
        <item x="793"/>
        <item x="799"/>
        <item x="4342"/>
        <item x="4659"/>
        <item x="5408"/>
        <item x="3040"/>
        <item x="3041"/>
        <item x="3042"/>
        <item x="4878"/>
        <item x="4879"/>
        <item x="3416"/>
        <item x="5030"/>
        <item x="5027"/>
        <item x="5028"/>
        <item x="5029"/>
        <item x="4240"/>
        <item x="4080"/>
        <item x="4081"/>
        <item x="4706"/>
        <item x="4707"/>
        <item x="801"/>
        <item x="802"/>
        <item x="1382"/>
        <item x="791"/>
        <item x="792"/>
        <item x="5742"/>
        <item x="5368"/>
        <item x="4896"/>
        <item x="4897"/>
        <item x="803"/>
        <item x="1312"/>
        <item x="1623"/>
        <item x="1272"/>
        <item x="1273"/>
        <item x="1313"/>
        <item x="1665"/>
        <item x="1573"/>
        <item x="2417"/>
        <item x="5482"/>
        <item x="5483"/>
        <item x="5484"/>
        <item x="3715"/>
        <item x="5506"/>
        <item x="5507"/>
        <item x="3868"/>
        <item x="5585"/>
        <item x="702"/>
        <item x="3411"/>
        <item x="5266"/>
        <item x="5671"/>
        <item x="5672"/>
        <item x="805"/>
        <item x="806"/>
        <item x="807"/>
        <item x="1901"/>
        <item x="1902"/>
        <item x="4241"/>
        <item x="4242"/>
        <item x="2141"/>
        <item x="2142"/>
        <item x="3440"/>
        <item x="3441"/>
        <item x="3442"/>
        <item x="3960"/>
        <item x="3964"/>
        <item x="2359"/>
        <item x="2360"/>
        <item x="4373"/>
        <item x="804"/>
        <item x="5691"/>
        <item x="3564"/>
        <item x="2092"/>
        <item x="4362"/>
        <item x="4363"/>
        <item x="810"/>
        <item x="811"/>
        <item x="5759"/>
        <item x="808"/>
        <item x="809"/>
        <item x="2093"/>
        <item x="5503"/>
        <item x="812"/>
        <item x="3016"/>
        <item x="4660"/>
        <item x="4841"/>
        <item x="1943"/>
        <item x="3792"/>
        <item x="4709"/>
        <item x="2803"/>
        <item x="2804"/>
        <item x="2393"/>
        <item x="2394"/>
        <item x="2395"/>
        <item x="5598"/>
        <item x="2629"/>
        <item x="1413"/>
        <item x="2682"/>
        <item x="816"/>
        <item x="817"/>
        <item x="818"/>
        <item x="819"/>
        <item x="2413"/>
        <item x="2411"/>
        <item x="2412"/>
        <item x="815"/>
        <item x="2418"/>
        <item x="2419"/>
        <item x="2420"/>
        <item x="1771"/>
        <item x="2700"/>
        <item x="2701"/>
        <item x="3098"/>
        <item x="2376"/>
        <item x="2377"/>
        <item x="813"/>
        <item x="814"/>
        <item x="5635"/>
        <item x="5636"/>
        <item x="5637"/>
        <item x="5534"/>
        <item x="4906"/>
        <item x="4907"/>
        <item x="4285"/>
        <item x="4286"/>
        <item x="1574"/>
        <item x="1575"/>
        <item x="1817"/>
        <item x="1818"/>
        <item x="1819"/>
        <item x="1820"/>
        <item x="1412"/>
        <item x="3058"/>
        <item x="1772"/>
        <item x="3118"/>
        <item x="3055"/>
        <item x="2095"/>
        <item x="2096"/>
        <item x="2097"/>
        <item x="1780"/>
        <item x="824"/>
        <item x="3890"/>
        <item x="4359"/>
        <item x="4803"/>
        <item x="827"/>
        <item x="3151"/>
        <item x="4265"/>
        <item x="2824"/>
        <item x="2843"/>
        <item x="825"/>
        <item x="832"/>
        <item x="1298"/>
        <item x="1299"/>
        <item x="4270"/>
        <item x="2853"/>
        <item x="1824"/>
        <item x="3606"/>
        <item x="3607"/>
        <item x="3608"/>
        <item x="768"/>
        <item x="1374"/>
        <item x="1375"/>
        <item x="1376"/>
        <item x="1377"/>
        <item x="3139"/>
        <item x="4353"/>
        <item x="4318"/>
        <item x="4319"/>
        <item x="4320"/>
        <item x="4321"/>
        <item x="4343"/>
        <item x="4344"/>
        <item x="4345"/>
        <item x="4179"/>
        <item x="4098"/>
        <item x="3991"/>
        <item x="4407"/>
        <item x="4408"/>
        <item x="1393"/>
        <item x="4842"/>
        <item x="4987"/>
        <item x="4988"/>
        <item x="3056"/>
        <item x="822"/>
        <item x="5739"/>
        <item x="2493"/>
        <item x="831"/>
        <item x="5397"/>
        <item x="3662"/>
        <item x="2477"/>
        <item x="2396"/>
        <item x="820"/>
        <item x="5044"/>
        <item x="833"/>
        <item x="3944"/>
        <item x="2089"/>
        <item x="5079"/>
        <item x="5080"/>
        <item x="2308"/>
        <item x="1198"/>
        <item x="2172"/>
        <item x="823"/>
        <item x="2098"/>
        <item x="2173"/>
        <item x="826"/>
        <item x="4025"/>
        <item x="5438"/>
        <item x="5439"/>
        <item x="5440"/>
        <item x="4610"/>
        <item x="2538"/>
        <item x="3922"/>
        <item x="5106"/>
        <item x="5298"/>
        <item x="2540"/>
        <item x="3635"/>
        <item x="3189"/>
        <item x="3889"/>
        <item x="3190"/>
        <item x="3026"/>
        <item x="5547"/>
        <item x="5181"/>
        <item x="4544"/>
        <item x="574"/>
        <item x="580"/>
        <item x="5415"/>
        <item x="5416"/>
        <item x="5417"/>
        <item x="498"/>
        <item x="4607"/>
        <item x="3892"/>
        <item x="3893"/>
        <item x="4490"/>
        <item x="4491"/>
        <item x="3958"/>
        <item x="3959"/>
        <item x="568"/>
        <item x="4026"/>
        <item x="571"/>
        <item x="572"/>
        <item x="1825"/>
        <item x="1826"/>
        <item x="4091"/>
        <item x="5239"/>
        <item x="5240"/>
        <item x="5359"/>
        <item x="2365"/>
        <item x="5382"/>
        <item x="578"/>
        <item x="579"/>
        <item x="5491"/>
        <item x="5492"/>
        <item x="2470"/>
        <item x="569"/>
        <item x="570"/>
        <item x="1554"/>
        <item x="3985"/>
        <item x="1555"/>
        <item x="3813"/>
        <item x="3814"/>
        <item x="1180"/>
        <item x="848"/>
        <item x="3739"/>
        <item x="838"/>
        <item x="2957"/>
        <item x="2958"/>
        <item x="2959"/>
        <item x="3877"/>
        <item x="839"/>
        <item x="1697"/>
        <item x="1698"/>
        <item x="3530"/>
        <item x="3152"/>
        <item x="3153"/>
        <item x="3154"/>
        <item x="2932"/>
        <item x="2933"/>
        <item x="3930"/>
        <item x="3931"/>
        <item x="4199"/>
        <item x="2336"/>
        <item x="846"/>
        <item x="1991"/>
        <item x="1992"/>
        <item x="844"/>
        <item x="2722"/>
        <item x="4634"/>
        <item x="847"/>
        <item x="3012"/>
        <item x="845"/>
        <item x="2550"/>
        <item x="2551"/>
        <item x="5551"/>
        <item x="4082"/>
        <item x="4083"/>
        <item x="2929"/>
        <item x="4326"/>
        <item x="4327"/>
        <item x="4409"/>
        <item x="3945"/>
        <item x="5586"/>
        <item x="840"/>
        <item x="841"/>
        <item x="4295"/>
        <item x="1705"/>
        <item x="1706"/>
        <item x="1707"/>
        <item x="1708"/>
        <item x="1716"/>
        <item x="1717"/>
        <item x="5675"/>
        <item x="2040"/>
        <item x="835"/>
        <item x="5481"/>
        <item x="5511"/>
        <item x="5409"/>
        <item x="5410"/>
        <item x="5411"/>
        <item x="5412"/>
        <item x="4410"/>
        <item x="4411"/>
        <item x="837"/>
        <item x="3928"/>
        <item x="3929"/>
        <item x="1300"/>
        <item x="842"/>
        <item x="843"/>
        <item x="834"/>
        <item x="1383"/>
        <item x="1384"/>
        <item x="2421"/>
        <item x="2422"/>
        <item x="1801"/>
        <item x="1929"/>
        <item x="4386"/>
        <item x="1679"/>
        <item x="2995"/>
        <item x="2996"/>
        <item x="3869"/>
        <item x="3870"/>
        <item x="3871"/>
        <item x="3972"/>
        <item x="5348"/>
        <item x="1770"/>
        <item x="3043"/>
        <item x="1387"/>
        <item x="1388"/>
        <item x="851"/>
        <item x="2506"/>
        <item x="2423"/>
        <item x="2424"/>
        <item x="2425"/>
        <item x="5763"/>
        <item x="3605"/>
        <item x="850"/>
        <item x="828"/>
        <item x="829"/>
        <item x="830"/>
        <item x="5485"/>
        <item x="3406"/>
        <item x="5435"/>
        <item x="4264"/>
        <item x="2397"/>
        <item x="2398"/>
        <item x="2199"/>
        <item x="4388"/>
        <item x="4389"/>
        <item x="2337"/>
        <item x="4296"/>
        <item x="4173"/>
        <item x="4174"/>
        <item x="4175"/>
        <item x="4585"/>
        <item x="1930"/>
        <item x="1931"/>
        <item x="1932"/>
        <item x="4084"/>
        <item x="849"/>
        <item x="2630"/>
        <item x="2631"/>
        <item x="2723"/>
        <item x="2339"/>
        <item x="1264"/>
        <item x="1265"/>
        <item x="1266"/>
        <item x="3291"/>
        <item x="3292"/>
        <item x="3293"/>
        <item x="3294"/>
        <item x="2720"/>
        <item x="3108"/>
        <item x="3826"/>
        <item x="3827"/>
        <item x="2618"/>
        <item x="2619"/>
        <item x="2620"/>
        <item x="1521"/>
        <item x="1308"/>
        <item x="4794"/>
        <item x="5494"/>
        <item x="5495"/>
        <item x="5496"/>
        <item x="3763"/>
        <item x="3764"/>
        <item x="3863"/>
        <item x="3864"/>
        <item x="5261"/>
        <item x="5546"/>
        <item x="3394"/>
        <item x="3395"/>
        <item x="3205"/>
        <item x="3865"/>
        <item x="382"/>
        <item x="383"/>
        <item x="554"/>
        <item x="555"/>
        <item x="5351"/>
        <item x="4523"/>
        <item x="5131"/>
        <item x="5132"/>
        <item x="589"/>
        <item x="590"/>
        <item x="591"/>
        <item x="4038"/>
        <item x="3524"/>
        <item x="5537"/>
        <item x="5513"/>
        <item x="5512"/>
        <item x="595"/>
        <item x="596"/>
        <item x="1873"/>
        <item x="1874"/>
        <item x="585"/>
        <item x="586"/>
        <item x="587"/>
        <item x="588"/>
        <item x="1850"/>
        <item x="1814"/>
        <item x="2805"/>
        <item x="2806"/>
        <item x="3283"/>
        <item x="2949"/>
        <item x="2950"/>
        <item x="4901"/>
        <item x="4902"/>
        <item x="4722"/>
        <item x="4723"/>
        <item x="4724"/>
        <item x="4725"/>
        <item x="583"/>
        <item x="584"/>
        <item x="4087"/>
        <item x="4088"/>
        <item x="4136"/>
        <item x="2590"/>
        <item x="489"/>
        <item x="4849"/>
        <item x="4848"/>
        <item x="1581"/>
        <item x="1582"/>
        <item x="594"/>
        <item x="4073"/>
        <item x="4074"/>
        <item x="581"/>
        <item x="582"/>
        <item x="5299"/>
        <item x="5300"/>
        <item x="2356"/>
        <item x="592"/>
        <item x="3346"/>
        <item x="593"/>
        <item x="2514"/>
        <item x="2515"/>
        <item x="1296"/>
        <item x="1223"/>
        <item x="1295"/>
        <item x="4043"/>
        <item x="3335"/>
        <item x="4911"/>
        <item x="4912"/>
        <item x="1583"/>
        <item x="5084"/>
        <item x="5085"/>
        <item x="4665"/>
        <item x="1321"/>
        <item x="3036"/>
        <item x="4859"/>
        <item x="4729"/>
        <item x="5134"/>
        <item x="5135"/>
        <item x="597"/>
        <item x="598"/>
        <item x="5562"/>
        <item x="5563"/>
        <item x="4836"/>
        <item x="3091"/>
        <item x="3092"/>
        <item x="2255"/>
        <item x="2256"/>
        <item x="4676"/>
        <item x="5427"/>
        <item x="601"/>
        <item x="5618"/>
        <item x="599"/>
        <item x="2043"/>
        <item x="5383"/>
        <item x="5384"/>
        <item x="5385"/>
        <item x="4115"/>
        <item x="385"/>
        <item x="384"/>
        <item x="606"/>
        <item x="5377"/>
        <item x="5378"/>
        <item x="5379"/>
        <item x="603"/>
        <item x="1828"/>
        <item x="1829"/>
        <item x="607"/>
        <item x="608"/>
        <item x="609"/>
        <item x="4860"/>
        <item x="4861"/>
        <item x="391"/>
        <item x="392"/>
        <item x="1816"/>
        <item x="1815"/>
        <item x="3027"/>
        <item x="1248"/>
        <item x="1322"/>
        <item x="1323"/>
        <item x="2207"/>
        <item x="2208"/>
        <item x="2191"/>
        <item x="604"/>
        <item x="2471"/>
        <item x="2472"/>
        <item x="2473"/>
        <item x="602"/>
        <item x="605"/>
        <item x="2206"/>
        <item x="4534"/>
        <item x="5583"/>
        <item x="4663"/>
        <item x="1542"/>
        <item x="1331"/>
        <item x="1543"/>
        <item x="3421"/>
        <item x="2643"/>
        <item x="5628"/>
        <item x="3093"/>
        <item x="4120"/>
        <item x="5364"/>
        <item x="4121"/>
        <item x="5365"/>
        <item x="4138"/>
        <item x="4524"/>
        <item x="4697"/>
        <item x="627"/>
        <item x="3471"/>
        <item x="3472"/>
        <item x="617"/>
        <item x="618"/>
        <item x="5022"/>
        <item x="619"/>
        <item x="1765"/>
        <item x="611"/>
        <item x="612"/>
        <item x="613"/>
        <item x="614"/>
        <item x="2390"/>
        <item x="628"/>
        <item x="629"/>
        <item x="630"/>
        <item x="631"/>
        <item x="1813"/>
        <item x="2125"/>
        <item x="2126"/>
        <item x="615"/>
        <item x="616"/>
        <item x="3327"/>
        <item x="3326"/>
        <item x="5574"/>
        <item x="3238"/>
        <item x="3239"/>
        <item x="3240"/>
        <item x="4908"/>
        <item x="4909"/>
        <item x="5278"/>
        <item x="5279"/>
        <item x="1584"/>
        <item x="1585"/>
        <item x="5386"/>
        <item x="5535"/>
        <item x="626"/>
        <item x="4065"/>
        <item x="5629"/>
        <item x="5630"/>
        <item x="4298"/>
        <item x="4299"/>
        <item x="4300"/>
        <item x="621"/>
        <item x="622"/>
        <item x="2010"/>
        <item x="1189"/>
        <item x="1190"/>
        <item x="4611"/>
        <item x="532"/>
        <item x="610"/>
        <item x="3159"/>
        <item x="5548"/>
        <item x="2734"/>
        <item x="1315"/>
        <item x="1303"/>
        <item x="2242"/>
        <item x="2243"/>
        <item x="1507"/>
        <item x="2244"/>
        <item x="1508"/>
        <item x="4726"/>
        <item x="3037"/>
        <item x="642"/>
        <item x="643"/>
        <item x="1836"/>
        <item x="2644"/>
        <item x="2645"/>
        <item x="2646"/>
        <item x="2648"/>
        <item x="2649"/>
        <item x="5107"/>
        <item x="5133"/>
        <item x="1411"/>
        <item x="4507"/>
        <item x="4819"/>
        <item x="3704"/>
        <item x="3705"/>
        <item x="640"/>
        <item x="641"/>
        <item x="2366"/>
        <item x="2367"/>
        <item x="5619"/>
        <item x="4863"/>
        <item x="1764"/>
        <item x="2664"/>
        <item x="4169"/>
        <item x="3786"/>
        <item x="2943"/>
        <item x="2944"/>
        <item x="2945"/>
        <item x="639"/>
        <item x="3100"/>
        <item x="1468"/>
        <item x="3314"/>
        <item x="5414"/>
        <item x="633"/>
        <item x="2951"/>
        <item x="2952"/>
        <item x="2621"/>
        <item x="4727"/>
        <item x="4728"/>
        <item x="1176"/>
        <item x="5331"/>
        <item x="5332"/>
        <item x="5333"/>
        <item x="4521"/>
        <item x="4522"/>
        <item x="5354"/>
        <item x="5355"/>
        <item x="2660"/>
        <item x="5639"/>
        <item x="3894"/>
        <item x="3895"/>
        <item x="5450"/>
        <item x="5451"/>
        <item x="634"/>
        <item x="635"/>
        <item x="2778"/>
        <item x="3951"/>
        <item x="1482"/>
        <item x="1483"/>
        <item x="1593"/>
        <item x="1594"/>
        <item x="1595"/>
        <item x="4678"/>
        <item x="4677"/>
        <item x="4679"/>
        <item x="5390"/>
        <item x="5745"/>
        <item x="5746"/>
        <item x="860"/>
        <item x="863"/>
        <item x="2712"/>
        <item x="2713"/>
        <item x="2714"/>
        <item x="2934"/>
        <item x="2935"/>
        <item x="5464"/>
        <item x="3621"/>
        <item x="3829"/>
        <item x="3830"/>
        <item x="2810"/>
        <item x="2809"/>
        <item x="2811"/>
        <item x="853"/>
        <item x="5269"/>
        <item x="5270"/>
        <item x="5271"/>
        <item x="3491"/>
        <item x="1356"/>
        <item x="1357"/>
        <item x="5497"/>
        <item x="5640"/>
        <item x="855"/>
        <item x="2099"/>
        <item x="4354"/>
        <item x="3716"/>
        <item x="3718"/>
        <item x="3717"/>
        <item x="861"/>
        <item x="862"/>
        <item x="4374"/>
        <item x="864"/>
        <item x="865"/>
        <item x="866"/>
        <item x="856"/>
        <item x="5206"/>
        <item x="4154"/>
        <item x="3492"/>
        <item x="3493"/>
        <item x="3494"/>
        <item x="3015"/>
        <item x="1907"/>
        <item x="1908"/>
        <item x="1225"/>
        <item x="738"/>
        <item x="2552"/>
        <item x="2553"/>
        <item x="2554"/>
        <item x="5740"/>
        <item x="2414"/>
        <item x="2415"/>
        <item x="5558"/>
        <item x="4348"/>
        <item x="4382"/>
        <item x="3304"/>
        <item x="5564"/>
        <item x="852"/>
        <item x="3984"/>
        <item x="857"/>
        <item x="858"/>
        <item x="859"/>
        <item x="1951"/>
        <item x="1630"/>
        <item x="1952"/>
        <item x="2262"/>
        <item x="1883"/>
        <item x="1953"/>
        <item x="1224"/>
        <item x="821"/>
        <item x="3155"/>
        <item x="2960"/>
        <item x="2961"/>
        <item x="5655"/>
        <item x="5398"/>
        <item x="942"/>
        <item x="943"/>
        <item x="944"/>
        <item x="2257"/>
        <item x="2258"/>
        <item x="1381"/>
        <item x="959"/>
        <item x="5724"/>
        <item x="5541"/>
        <item x="3328"/>
        <item x="952"/>
        <item x="3266"/>
        <item x="961"/>
        <item x="962"/>
        <item x="1314"/>
        <item x="4405"/>
        <item x="4406"/>
        <item x="4843"/>
        <item x="5566"/>
        <item x="5567"/>
        <item x="1888"/>
        <item x="1889"/>
        <item x="953"/>
        <item x="954"/>
        <item x="5455"/>
        <item x="5453"/>
        <item x="949"/>
        <item x="5454"/>
        <item x="950"/>
        <item x="1941"/>
        <item x="1956"/>
        <item x="960"/>
        <item x="963"/>
        <item x="964"/>
        <item x="947"/>
        <item x="948"/>
        <item x="951"/>
        <item x="945"/>
        <item x="946"/>
        <item x="3490"/>
        <item x="4394"/>
        <item x="955"/>
        <item x="5308"/>
        <item x="5309"/>
        <item x="4324"/>
        <item x="958"/>
        <item x="3119"/>
        <item x="5461"/>
        <item x="5462"/>
        <item x="4325"/>
        <item x="2279"/>
        <item x="2280"/>
        <item x="921"/>
        <item x="922"/>
        <item x="5764"/>
        <item x="5765"/>
        <item x="3747"/>
        <item x="1472"/>
        <item x="2852"/>
        <item x="4048"/>
        <item x="3748"/>
        <item x="4049"/>
        <item x="969"/>
        <item x="967"/>
        <item x="979"/>
        <item x="968"/>
        <item x="4090"/>
        <item x="1443"/>
        <item x="5725"/>
        <item x="5726"/>
        <item x="4652"/>
        <item x="974"/>
        <item x="975"/>
        <item x="971"/>
        <item x="972"/>
        <item x="4284"/>
        <item x="5770"/>
        <item x="5024"/>
        <item x="3315"/>
        <item x="3749"/>
        <item x="3750"/>
        <item x="3751"/>
        <item x="3752"/>
        <item x="1269"/>
        <item x="1270"/>
        <item x="2062"/>
        <item x="965"/>
        <item x="966"/>
        <item x="970"/>
        <item x="4422"/>
        <item x="4817"/>
        <item x="600"/>
        <item x="2439"/>
        <item x="5797"/>
        <item x="976"/>
        <item x="977"/>
        <item x="978"/>
        <item x="1794"/>
        <item x="4243"/>
        <item x="2690"/>
        <item x="1418"/>
        <item x="1419"/>
        <item x="1420"/>
        <item x="1421"/>
        <item x="1417"/>
        <item x="5442"/>
        <item x="3476"/>
        <item x="3477"/>
        <item x="984"/>
        <item x="2307"/>
        <item x="5522"/>
        <item x="1433"/>
        <item x="1434"/>
        <item x="1435"/>
        <item x="4432"/>
        <item x="2510"/>
        <item x="3157"/>
        <item x="2997"/>
        <item x="3400"/>
        <item x="3401"/>
        <item x="5774"/>
        <item x="4050"/>
        <item x="5274"/>
        <item x="5766"/>
        <item x="4109"/>
        <item x="4110"/>
        <item x="3585"/>
        <item x="2312"/>
        <item x="5722"/>
        <item x="5723"/>
        <item x="3372"/>
        <item x="983"/>
        <item x="985"/>
        <item x="986"/>
        <item x="1290"/>
        <item x="3236"/>
        <item x="4372"/>
        <item x="4244"/>
        <item x="4245"/>
        <item x="4935"/>
        <item x="739"/>
        <item x="740"/>
        <item x="4822"/>
        <item x="5031"/>
        <item x="4096"/>
        <item x="4097"/>
        <item x="990"/>
        <item x="2547"/>
        <item x="3044"/>
        <item x="991"/>
        <item x="992"/>
        <item x="987"/>
        <item x="4668"/>
        <item x="3198"/>
        <item x="1724"/>
        <item x="5623"/>
        <item x="5624"/>
        <item x="988"/>
        <item x="989"/>
        <item x="5676"/>
        <item x="5678"/>
        <item x="5679"/>
        <item x="5677"/>
        <item x="980"/>
        <item x="981"/>
        <item x="982"/>
        <item x="2158"/>
        <item x="3127"/>
        <item x="4119"/>
        <item x="2693"/>
        <item x="2694"/>
        <item x="3241"/>
        <item x="5568"/>
        <item x="5569"/>
        <item x="2511"/>
        <item x="1000"/>
        <item x="5466"/>
        <item x="5467"/>
        <item x="3274"/>
        <item x="3272"/>
        <item x="3273"/>
        <item x="2313"/>
        <item x="2652"/>
        <item x="2844"/>
        <item x="2845"/>
        <item x="5158"/>
        <item x="3165"/>
        <item x="2432"/>
        <item x="5388"/>
        <item x="5643"/>
        <item x="999"/>
        <item x="995"/>
        <item x="4364"/>
        <item x="4633"/>
        <item x="998"/>
        <item x="1287"/>
        <item x="3551"/>
        <item x="2775"/>
        <item x="2774"/>
        <item x="2776"/>
        <item x="5649"/>
        <item x="996"/>
        <item x="997"/>
        <item x="994"/>
        <item x="5685"/>
        <item x="993"/>
        <item x="1358"/>
        <item x="5771"/>
        <item x="1359"/>
        <item x="3142"/>
        <item x="3143"/>
        <item x="905"/>
        <item x="906"/>
        <item x="3374"/>
        <item x="3373"/>
        <item x="5799"/>
        <item x="1781"/>
        <item x="1181"/>
        <item x="1182"/>
        <item x="1851"/>
        <item x="1852"/>
        <item x="4433"/>
        <item x="1853"/>
        <item x="1001"/>
        <item x="4417"/>
        <item x="4418"/>
        <item x="1004"/>
        <item x="1005"/>
        <item x="1006"/>
        <item x="2483"/>
        <item x="5542"/>
        <item x="5661"/>
        <item x="5798"/>
        <item x="4964"/>
        <item x="4965"/>
        <item x="5523"/>
        <item x="3881"/>
        <item x="1002"/>
        <item x="3610"/>
        <item x="3611"/>
        <item x="5468"/>
        <item x="2063"/>
        <item x="2545"/>
        <item x="2546"/>
        <item x="3267"/>
        <item x="3268"/>
        <item x="2691"/>
        <item x="3248"/>
        <item x="3249"/>
        <item x="3818"/>
        <item x="4246"/>
        <item x="2073"/>
        <item x="4396"/>
        <item x="5772"/>
        <item x="5616"/>
        <item x="5617"/>
        <item x="4434"/>
        <item x="4435"/>
        <item x="1745"/>
        <item x="1003"/>
        <item x="3242"/>
        <item x="1782"/>
        <item x="1783"/>
        <item x="2487"/>
        <item x="4713"/>
        <item x="4005"/>
        <item x="2044"/>
        <item x="3350"/>
        <item x="1576"/>
        <item x="1577"/>
        <item x="2045"/>
        <item x="1578"/>
        <item x="1414"/>
        <item x="1012"/>
        <item x="1013"/>
        <item x="4658"/>
        <item x="3719"/>
        <item x="5700"/>
        <item x="5701"/>
        <item x="1010"/>
        <item x="5702"/>
        <item x="5703"/>
        <item x="927"/>
        <item x="928"/>
        <item x="3571"/>
        <item x="3572"/>
        <item x="5715"/>
        <item x="1011"/>
        <item x="5670"/>
        <item x="5758"/>
        <item x="2746"/>
        <item x="2747"/>
        <item x="4393"/>
        <item x="4375"/>
        <item x="3566"/>
        <item x="4140"/>
        <item x="4010"/>
        <item x="3872"/>
        <item x="2268"/>
        <item x="4129"/>
        <item x="1007"/>
        <item x="5431"/>
        <item x="1008"/>
        <item x="1009"/>
        <item x="2325"/>
        <item x="5708"/>
        <item x="5709"/>
        <item x="4161"/>
        <item x="4162"/>
        <item x="5690"/>
        <item x="4280"/>
        <item x="3953"/>
        <item x="3087"/>
        <item x="1014"/>
        <item x="1283"/>
        <item x="5804"/>
        <item x="1015"/>
        <item x="2159"/>
        <item x="3819"/>
        <item x="3820"/>
        <item x="3821"/>
        <item x="1018"/>
        <item x="1019"/>
        <item x="3017"/>
        <item x="1016"/>
        <item x="5805"/>
        <item x="5806"/>
        <item x="5686"/>
        <item x="5687"/>
        <item x="5688"/>
        <item x="3508"/>
        <item x="3509"/>
        <item x="1020"/>
        <item x="5710"/>
        <item x="5711"/>
        <item x="1030"/>
        <item x="5609"/>
        <item x="1023"/>
        <item x="1026"/>
        <item x="1027"/>
        <item x="3708"/>
        <item x="3663"/>
        <item x="2266"/>
        <item x="2267"/>
        <item x="1024"/>
        <item x="1028"/>
        <item x="1661"/>
        <item x="1662"/>
        <item x="2488"/>
        <item x="4818"/>
        <item x="5524"/>
        <item x="5605"/>
        <item x="5606"/>
        <item x="1029"/>
        <item x="3013"/>
        <item x="4436"/>
        <item x="3014"/>
        <item x="3443"/>
        <item x="4267"/>
        <item x="1022"/>
        <item x="5793"/>
        <item x="5613"/>
        <item x="1025"/>
        <item x="2777"/>
        <item x="973"/>
        <item x="3313"/>
        <item x="2769"/>
        <item x="3410"/>
        <item x="3195"/>
        <item x="4266"/>
        <item x="3654"/>
        <item x="3196"/>
        <item x="4094"/>
        <item x="5778"/>
        <item x="5779"/>
        <item x="5168"/>
        <item x="3329"/>
        <item x="2341"/>
        <item x="4293"/>
        <item x="4294"/>
        <item x="5650"/>
        <item x="5651"/>
        <item x="4427"/>
        <item x="4307"/>
        <item x="4308"/>
        <item x="4309"/>
        <item x="1183"/>
        <item x="1184"/>
        <item x="1032"/>
        <item x="5707"/>
        <item x="1034"/>
        <item x="1035"/>
        <item x="1036"/>
        <item x="2314"/>
        <item x="5360"/>
        <item x="5361"/>
        <item x="4328"/>
        <item x="4329"/>
        <item x="1787"/>
        <item x="5525"/>
        <item x="5532"/>
        <item x="5533"/>
        <item x="3753"/>
        <item x="1038"/>
        <item x="1039"/>
        <item x="1033"/>
        <item x="4439"/>
        <item x="3307"/>
        <item x="3308"/>
        <item x="3309"/>
        <item x="3135"/>
        <item x="1249"/>
        <item x="1250"/>
        <item x="1337"/>
        <item x="1338"/>
        <item x="1040"/>
        <item x="1043"/>
        <item x="1041"/>
        <item x="1042"/>
        <item x="3217"/>
        <item x="2768"/>
        <item x="2269"/>
        <item x="3269"/>
        <item x="3270"/>
        <item x="3271"/>
        <item x="5652"/>
        <item x="2692"/>
        <item x="2046"/>
        <item x="2047"/>
        <item x="1796"/>
        <item x="1797"/>
        <item x="4346"/>
        <item x="4347"/>
        <item x="1798"/>
        <item x="4149"/>
        <item x="1699"/>
        <item x="1031"/>
        <item x="2288"/>
        <item x="3613"/>
        <item x="1477"/>
        <item x="3655"/>
        <item x="2289"/>
        <item x="2290"/>
        <item x="3656"/>
        <item x="3657"/>
        <item x="1037"/>
        <item x="1809"/>
        <item x="868"/>
        <item x="4007"/>
        <item x="4271"/>
        <item x="794"/>
        <item x="5336"/>
        <item x="3503"/>
        <item x="2661"/>
        <item x="867"/>
        <item x="5553"/>
        <item x="1442"/>
        <item x="5380"/>
        <item x="4390"/>
        <item x="1944"/>
        <item x="1945"/>
        <item x="1946"/>
        <item x="4601"/>
        <item x="4352"/>
        <item x="1342"/>
        <item x="5059"/>
        <item x="5060"/>
        <item x="4139"/>
        <item x="3366"/>
        <item x="3367"/>
        <item x="3368"/>
        <item x="3371"/>
        <item x="3369"/>
        <item x="3370"/>
        <item x="4377"/>
        <item x="4376"/>
        <item x="5277"/>
        <item x="5275"/>
        <item x="5276"/>
        <item x="1045"/>
        <item x="5493"/>
        <item x="1784"/>
        <item x="1795"/>
        <item x="5653"/>
        <item x="4095"/>
        <item x="3882"/>
        <item x="3883"/>
        <item x="3884"/>
        <item x="1046"/>
        <item x="1047"/>
        <item x="1452"/>
        <item x="2858"/>
        <item x="5559"/>
        <item x="5560"/>
        <item x="1052"/>
        <item x="4337"/>
        <item x="4338"/>
        <item x="1053"/>
        <item x="1057"/>
        <item x="5800"/>
        <item x="5801"/>
        <item x="5751"/>
        <item x="2200"/>
        <item x="2201"/>
        <item x="2859"/>
        <item x="2860"/>
        <item x="2862"/>
        <item x="2861"/>
        <item x="1271"/>
        <item x="2863"/>
        <item x="1054"/>
        <item x="1055"/>
        <item x="1056"/>
        <item x="1048"/>
        <item x="5662"/>
        <item x="1021"/>
        <item x="5716"/>
        <item x="4231"/>
        <item x="4229"/>
        <item x="4230"/>
        <item x="1017"/>
        <item x="4336"/>
        <item x="2240"/>
        <item x="2241"/>
        <item x="2564"/>
        <item x="5769"/>
        <item x="1044"/>
        <item x="3878"/>
        <item x="3158"/>
        <item x="1398"/>
        <item x="1399"/>
        <item x="5741"/>
        <item x="5780"/>
        <item x="1071"/>
        <item x="1072"/>
        <item x="3793"/>
        <item x="1067"/>
        <item x="4143"/>
        <item x="1074"/>
        <item x="5654"/>
        <item x="4235"/>
        <item x="1065"/>
        <item x="1066"/>
        <item x="1069"/>
        <item x="1957"/>
        <item x="2048"/>
        <item x="1201"/>
        <item x="4004"/>
        <item x="4180"/>
        <item x="1073"/>
        <item x="4397"/>
        <item x="5732"/>
        <item x="5733"/>
        <item x="5734"/>
        <item x="5735"/>
        <item x="5736"/>
        <item x="1070"/>
        <item x="2846"/>
        <item x="2847"/>
        <item x="2496"/>
        <item x="2497"/>
        <item x="2498"/>
        <item x="1068"/>
        <item x="3393"/>
        <item x="1291"/>
        <item x="1060"/>
        <item x="1061"/>
        <item x="1062"/>
        <item x="2848"/>
        <item x="1077"/>
        <item x="1078"/>
        <item x="1059"/>
        <item x="5638"/>
        <item x="5807"/>
        <item x="2486"/>
        <item x="3088"/>
        <item x="3089"/>
        <item x="3090"/>
        <item x="2998"/>
        <item x="2999"/>
        <item x="3000"/>
        <item x="1890"/>
        <item x="4187"/>
        <item x="4188"/>
        <item x="4189"/>
        <item x="4190"/>
        <item x="3797"/>
        <item x="3798"/>
        <item x="3799"/>
        <item x="1063"/>
        <item x="1064"/>
        <item x="1360"/>
        <item x="1936"/>
        <item x="1485"/>
        <item x="3218"/>
        <item x="1486"/>
        <item x="4330"/>
        <item x="5796"/>
        <item x="5781"/>
        <item x="5782"/>
        <item x="5783"/>
        <item x="956"/>
        <item x="957"/>
        <item x="1663"/>
        <item x="3612"/>
        <item x="1080"/>
        <item x="1075"/>
        <item x="1076"/>
        <item x="1088"/>
        <item x="1089"/>
        <item x="4247"/>
        <item x="3073"/>
        <item x="3074"/>
        <item x="3075"/>
        <item x="1091"/>
        <item x="4437"/>
        <item x="2849"/>
        <item x="3741"/>
        <item x="1049"/>
        <item x="4164"/>
        <item x="4131"/>
        <item x="5656"/>
        <item x="5577"/>
        <item x="5578"/>
        <item x="1788"/>
        <item x="1789"/>
        <item x="1790"/>
        <item x="1791"/>
        <item x="1792"/>
        <item x="1793"/>
        <item x="3586"/>
        <item x="3587"/>
        <item x="3588"/>
        <item x="2281"/>
        <item x="1854"/>
        <item x="1855"/>
        <item x="5809"/>
        <item x="4366"/>
        <item x="4367"/>
        <item x="4368"/>
        <item x="4369"/>
        <item x="1085"/>
        <item x="1086"/>
        <item x="1081"/>
        <item x="1090"/>
        <item x="4839"/>
        <item x="4236"/>
        <item x="4237"/>
        <item x="5469"/>
        <item x="1082"/>
        <item x="1083"/>
        <item x="5747"/>
        <item x="1087"/>
        <item x="4339"/>
        <item x="1092"/>
        <item x="1093"/>
        <item x="3128"/>
        <item x="3129"/>
        <item x="4428"/>
        <item x="4365"/>
        <item x="1079"/>
        <item x="2501"/>
        <item x="1487"/>
        <item x="2120"/>
        <item x="2638"/>
        <item x="2639"/>
        <item x="2275"/>
        <item x="2276"/>
        <item x="3697"/>
        <item x="1094"/>
        <item x="1095"/>
        <item x="1096"/>
        <item x="5756"/>
        <item x="5712"/>
        <item x="3478"/>
        <item x="1097"/>
        <item x="1098"/>
        <item x="1234"/>
        <item x="1235"/>
        <item x="1236"/>
        <item x="1680"/>
        <item x="5159"/>
        <item x="4383"/>
        <item x="1404"/>
        <item x="1405"/>
        <item x="1406"/>
        <item x="2817"/>
        <item x="3336"/>
        <item x="3337"/>
        <item x="5785"/>
        <item x="3130"/>
        <item x="3131"/>
        <item x="1237"/>
        <item x="4657"/>
        <item x="4429"/>
        <item x="1099"/>
        <item x="4340"/>
        <item x="1100"/>
        <item x="5790"/>
        <item x="2160"/>
        <item x="1478"/>
        <item x="1479"/>
        <item x="4349"/>
        <item x="1700"/>
        <item x="1701"/>
        <item x="3069"/>
        <item x="3070"/>
        <item x="1105"/>
        <item x="4268"/>
        <item x="3563"/>
        <item x="5644"/>
        <item x="5645"/>
        <item x="5646"/>
        <item x="5647"/>
        <item x="2561"/>
        <item x="2562"/>
        <item x="5579"/>
        <item x="5580"/>
        <item x="4176"/>
        <item x="5581"/>
        <item x="1103"/>
        <item x="1104"/>
        <item x="3045"/>
        <item x="3046"/>
        <item x="5753"/>
        <item x="5752"/>
        <item x="1107"/>
        <item x="1084"/>
        <item x="1102"/>
        <item x="1641"/>
        <item x="5802"/>
        <item x="1106"/>
        <item x="1333"/>
        <item x="1334"/>
        <item x="1488"/>
        <item x="2683"/>
        <item x="4144"/>
        <item x="4145"/>
        <item x="4146"/>
        <item x="4332"/>
        <item x="1101"/>
        <item x="4297"/>
        <item x="1118"/>
        <item x="5791"/>
        <item x="4232"/>
        <item x="4233"/>
        <item x="2489"/>
        <item x="4310"/>
        <item x="2490"/>
        <item x="5816"/>
        <item x="4378"/>
        <item x="5582"/>
        <item x="4379"/>
        <item x="4380"/>
        <item x="3250"/>
        <item x="5622"/>
        <item x="1108"/>
        <item x="4431"/>
        <item x="2864"/>
        <item x="5561"/>
        <item x="5470"/>
        <item x="5508"/>
        <item x="5509"/>
        <item x="3299"/>
        <item x="1966"/>
        <item x="1117"/>
        <item x="1967"/>
        <item x="1968"/>
        <item x="1969"/>
        <item x="1116"/>
        <item x="5784"/>
        <item x="1114"/>
        <item x="1115"/>
        <item x="3614"/>
        <item x="1112"/>
        <item x="1113"/>
        <item x="1119"/>
        <item x="1111"/>
        <item x="1109"/>
        <item x="1110"/>
        <item x="4101"/>
        <item x="1453"/>
        <item x="1642"/>
        <item x="1120"/>
        <item x="1121"/>
        <item x="1122"/>
        <item x="1050"/>
        <item x="1051"/>
        <item x="2851"/>
        <item x="4399"/>
        <item x="2387"/>
        <item x="3954"/>
        <item x="5539"/>
        <item x="5540"/>
        <item x="3553"/>
        <item x="3554"/>
        <item x="2164"/>
        <item x="1454"/>
        <item x="1455"/>
        <item x="4315"/>
        <item x="4316"/>
        <item x="4438"/>
        <item x="3762"/>
        <item x="2850"/>
        <item x="4844"/>
        <item x="4440"/>
        <item x="4441"/>
        <item x="4442"/>
        <item x="1935"/>
        <item x="2282"/>
        <item x="5775"/>
        <item x="5776"/>
        <item x="4381"/>
        <item x="5526"/>
        <item x="5527"/>
        <item x="1469"/>
        <item x="1470"/>
        <item x="5683"/>
        <item x="5684"/>
        <item x="3531"/>
        <item x="1123"/>
        <item x="3101"/>
        <item x="3199"/>
        <item x="5808"/>
        <item x="1459"/>
        <item x="1460"/>
        <item x="2283"/>
        <item x="3257"/>
        <item x="4006"/>
        <item x="1124"/>
        <item x="1125"/>
        <item x="1126"/>
        <item x="4398"/>
        <item x="1127"/>
        <item x="4402"/>
        <item x="4404"/>
        <item x="4403"/>
        <item x="1128"/>
        <item x="1129"/>
        <item x="5767"/>
        <item x="5768"/>
        <item x="2161"/>
        <item x="2162"/>
        <item x="4850"/>
        <item x="5810"/>
        <item x="1292"/>
        <item x="3384"/>
        <item x="5570"/>
        <item x="5571"/>
        <item x="5572"/>
        <item x="1681"/>
        <item x="1682"/>
        <item x="3047"/>
        <item x="1480"/>
        <item x="5543"/>
        <item x="3573"/>
        <item x="3300"/>
        <item x="1205"/>
        <item x="1606"/>
        <item x="2719"/>
        <item x="2965"/>
        <item x="1150"/>
        <item x="4444"/>
        <item x="4445"/>
        <item x="4446"/>
        <item x="1130"/>
        <item x="1131"/>
        <item x="1136"/>
        <item x="1137"/>
        <item x="1133"/>
        <item x="1147"/>
        <item x="4195"/>
        <item x="4196"/>
        <item x="1145"/>
        <item x="1146"/>
        <item x="1144"/>
        <item x="5432"/>
        <item x="2373"/>
        <item x="4085"/>
        <item x="1058"/>
        <item x="3275"/>
        <item x="2865"/>
        <item x="2866"/>
        <item x="1138"/>
        <item x="1139"/>
        <item x="1153"/>
        <item x="4414"/>
        <item x="5680"/>
        <item x="5681"/>
        <item x="4443"/>
        <item x="5811"/>
        <item x="4741"/>
        <item x="5812"/>
        <item x="1132"/>
        <item x="4400"/>
        <item x="4401"/>
        <item x="5305"/>
        <item x="5306"/>
        <item x="1135"/>
        <item x="3844"/>
        <item x="5754"/>
        <item x="5755"/>
        <item x="5777"/>
        <item x="1151"/>
        <item x="1152"/>
        <item x="1148"/>
        <item x="1149"/>
        <item x="4177"/>
        <item x="4178"/>
        <item x="5238"/>
        <item x="1140"/>
        <item x="1141"/>
        <item x="1142"/>
        <item x="1143"/>
        <item x="1134"/>
        <item x="2371"/>
        <item x="3383"/>
        <item x="3812"/>
        <item x="3737"/>
        <item x="2372"/>
        <item x="4735"/>
        <item x="4736"/>
        <item x="2222"/>
        <item x="2223"/>
        <item x="2224"/>
        <item x="5704"/>
        <item x="3589"/>
        <item x="3590"/>
        <item x="5705"/>
        <item x="2584"/>
        <item x="2585"/>
        <item x="2819"/>
        <item x="1505"/>
        <item x="1226"/>
        <item x="1227"/>
        <item x="5788"/>
        <item x="5789"/>
        <item x="1161"/>
        <item x="4086"/>
        <item x="5614"/>
        <item x="1162"/>
        <item x="1163"/>
        <item x="4334"/>
        <item x="4335"/>
        <item x="5648"/>
        <item x="1751"/>
        <item x="1752"/>
        <item x="1753"/>
        <item x="4132"/>
        <item x="3479"/>
        <item x="3480"/>
        <item x="5399"/>
        <item x="4742"/>
        <item x="5795"/>
        <item x="2374"/>
        <item x="2270"/>
        <item x="2375"/>
        <item x="4370"/>
        <item x="1160"/>
        <item x="4331"/>
        <item x="5689"/>
        <item x="5665"/>
        <item x="5666"/>
        <item x="5667"/>
        <item x="5668"/>
        <item x="2119"/>
        <item x="5803"/>
        <item x="1155"/>
        <item x="1159"/>
        <item x="1643"/>
        <item x="5328"/>
        <item x="5329"/>
        <item x="1450"/>
        <item x="2499"/>
        <item x="5669"/>
        <item x="3841"/>
        <item x="3842"/>
        <item x="4447"/>
        <item x="4333"/>
        <item x="1154"/>
        <item x="1905"/>
        <item x="1718"/>
        <item x="1958"/>
        <item x="2675"/>
        <item x="5786"/>
        <item x="5787"/>
        <item x="2076"/>
        <item x="872"/>
        <item x="1884"/>
        <item x="5061"/>
        <item x="5062"/>
        <item x="5696"/>
        <item x="5697"/>
        <item x="869"/>
        <item x="870"/>
        <item x="3981"/>
        <item x="4602"/>
        <item x="5212"/>
        <item x="5210"/>
        <item x="5211"/>
        <item x="2484"/>
        <item x="871"/>
        <item x="4392"/>
        <item x="4391"/>
        <item x="1157"/>
        <item x="1156"/>
        <item x="1719"/>
        <item x="5607"/>
        <item x="5608"/>
        <item x="1164"/>
        <item x="5528"/>
        <item x="5529"/>
        <item x="5006"/>
        <item x="1165"/>
        <item x="4430"/>
        <item x="3132"/>
        <item x="5657"/>
        <item x="5658"/>
        <item x="5659"/>
        <item x="4360"/>
        <item x="4361"/>
        <item x="1506"/>
        <item x="2271"/>
        <item x="2272"/>
        <item x="5433"/>
        <item x="3510"/>
        <item x="3511"/>
        <item x="2503"/>
        <item x="2504"/>
        <item x="2505"/>
        <item x="5141"/>
        <item x="1166"/>
        <item x="3219"/>
        <item x="1167"/>
        <item x="5717"/>
        <item x="5718"/>
        <item x="3873"/>
        <item x="4840"/>
        <item x="5813"/>
        <item x="5814"/>
        <item x="5815"/>
        <item x="1158"/>
        <item x="4130"/>
        <item x="5792"/>
        <item x="1785"/>
        <item x="5713"/>
        <item x="3658"/>
        <item x="3659"/>
        <item x="1169"/>
        <item x="3888"/>
        <item x="4752"/>
        <item x="1170"/>
        <item x="5400"/>
        <item x="3150"/>
        <item x="1168"/>
        <item x="5597"/>
        <item x="881"/>
        <item x="882"/>
        <item x="4661"/>
        <item x="4662"/>
        <item x="5063"/>
        <item x="5612"/>
        <item x="883"/>
        <item x="880"/>
        <item x="876"/>
        <item x="877"/>
        <item x="5142"/>
        <item x="5143"/>
        <item x="878"/>
        <item x="879"/>
        <item x="4213"/>
        <item x="4214"/>
        <item x="4194"/>
        <item x="5634"/>
        <item x="3828"/>
        <item x="5545"/>
        <item x="873"/>
        <item x="3059"/>
        <item x="2930"/>
        <item x="884"/>
        <item x="2931"/>
        <item x="1885"/>
        <item x="5757"/>
        <item x="5743"/>
        <item x="5744"/>
        <item x="2340"/>
        <item x="2426"/>
        <item x="5748"/>
        <item x="5749"/>
        <item x="5750"/>
        <item x="874"/>
        <item x="2742"/>
        <item x="1471"/>
        <item x="1199"/>
        <item x="1200"/>
        <item x="875"/>
        <item x="3197"/>
        <item x="5436"/>
        <item x="5437"/>
        <item x="836"/>
        <item x="4690"/>
        <item x="1336"/>
        <item x="1335"/>
        <item x="3720"/>
        <item x="3064"/>
        <item x="1996"/>
        <item x="3721"/>
        <item x="4163"/>
        <item x="3982"/>
        <item x="4804"/>
        <item x="4806"/>
        <item x="2655"/>
        <item x="4805"/>
        <item x="1886"/>
        <item x="893"/>
        <item x="894"/>
        <item x="895"/>
        <item x="2743"/>
        <item x="4708"/>
        <item x="4412"/>
        <item x="4413"/>
        <item x="5588"/>
        <item x="5589"/>
        <item x="5590"/>
        <item x="5591"/>
        <item x="889"/>
        <item x="890"/>
        <item x="891"/>
        <item x="2447"/>
        <item x="5682"/>
        <item x="4282"/>
        <item x="2427"/>
        <item x="2428"/>
        <item x="2429"/>
        <item x="3495"/>
        <item x="3496"/>
        <item x="1709"/>
        <item x="1903"/>
        <item x="1904"/>
        <item x="2715"/>
        <item x="885"/>
        <item x="886"/>
        <item x="1947"/>
        <item x="5621"/>
        <item x="5620"/>
        <item x="896"/>
        <item x="4387"/>
        <item x="2502"/>
        <item x="5610"/>
        <item x="2016"/>
        <item x="2017"/>
        <item x="2936"/>
        <item x="2937"/>
        <item x="2938"/>
        <item x="2555"/>
        <item x="2238"/>
        <item x="2239"/>
        <item x="3301"/>
        <item x="2018"/>
        <item x="2019"/>
        <item x="2020"/>
        <item x="4099"/>
        <item x="4100"/>
        <item x="3616"/>
        <item x="3952"/>
        <item x="2733"/>
        <item x="2285"/>
        <item x="2021"/>
        <item x="1954"/>
        <item x="4355"/>
        <item x="4207"/>
        <item x="1667"/>
        <item x="4150"/>
        <item x="4011"/>
        <item x="4012"/>
        <item x="4013"/>
        <item x="1668"/>
        <item x="1669"/>
        <item x="3728"/>
        <item x="3896"/>
        <item x="4205"/>
        <item x="4206"/>
        <item x="3497"/>
        <item x="3498"/>
        <item x="3499"/>
        <item x="3500"/>
        <item x="3501"/>
        <item x="5593"/>
        <item x="5594"/>
        <item x="4691"/>
        <item x="903"/>
        <item x="904"/>
        <item x="897"/>
        <item x="898"/>
        <item x="899"/>
        <item x="2263"/>
        <item x="2264"/>
        <item x="2265"/>
        <item x="902"/>
        <item x="5760"/>
        <item x="5761"/>
        <item x="5762"/>
        <item x="2478"/>
        <item x="2479"/>
        <item x="2480"/>
        <item x="4311"/>
        <item x="4312"/>
        <item x="907"/>
        <item x="908"/>
        <item x="909"/>
        <item x="910"/>
        <item x="900"/>
        <item x="5727"/>
        <item x="5728"/>
        <item x="5729"/>
        <item x="3298"/>
        <item x="2192"/>
        <item x="5714"/>
        <item x="2430"/>
        <item x="2431"/>
        <item x="4638"/>
        <item x="2448"/>
        <item x="2449"/>
        <item x="5272"/>
        <item x="5273"/>
        <item x="4648"/>
        <item x="4416"/>
        <item x="1761"/>
        <item x="1762"/>
        <item x="1763"/>
        <item x="4228"/>
        <item x="2640"/>
        <item x="4269"/>
        <item x="1598"/>
        <item x="1599"/>
        <item x="901"/>
        <item x="2116"/>
        <item x="1251"/>
        <item x="1985"/>
        <item x="1986"/>
        <item x="1987"/>
        <item x="1988"/>
        <item x="5592"/>
        <item x="5719"/>
        <item x="5720"/>
        <item x="2717"/>
        <item x="4649"/>
        <item x="2117"/>
        <item x="2118"/>
        <item x="911"/>
        <item x="4133"/>
        <item x="923"/>
        <item x="2450"/>
        <item x="5452"/>
        <item x="4089"/>
        <item x="4256"/>
        <item x="5595"/>
        <item x="5596"/>
        <item x="3965"/>
        <item x="4650"/>
        <item x="4651"/>
        <item x="925"/>
        <item x="926"/>
        <item x="3407"/>
        <item x="1212"/>
        <item x="3408"/>
        <item x="5641"/>
        <item x="5642"/>
        <item x="2481"/>
        <item x="2482"/>
        <item x="4008"/>
        <item x="4009"/>
        <item x="1622"/>
        <item x="914"/>
        <item x="915"/>
        <item x="2939"/>
        <item x="916"/>
        <item x="917"/>
        <item x="918"/>
        <item x="3740"/>
        <item x="1887"/>
        <item x="4423"/>
        <item x="912"/>
        <item x="5045"/>
        <item x="913"/>
        <item x="919"/>
        <item x="1804"/>
        <item x="920"/>
        <item x="1803"/>
        <item x="3246"/>
        <item x="5587"/>
        <item x="4821"/>
        <item x="4137"/>
        <item x="5615"/>
        <item x="2324"/>
        <item x="2193"/>
        <item x="2641"/>
        <item x="2642"/>
        <item x="2130"/>
        <item x="2131"/>
        <item x="924"/>
        <item x="1933"/>
        <item x="1934"/>
        <item x="4419"/>
        <item x="4420"/>
        <item x="4421"/>
        <item x="5441"/>
        <item x="4424"/>
        <item x="2507"/>
        <item x="1639"/>
        <item x="1277"/>
        <item x="1857"/>
        <item x="1856"/>
        <item x="1640"/>
        <item x="3706"/>
        <item x="3707"/>
        <item x="5504"/>
        <item x="5505"/>
        <item x="1671"/>
        <item x="1672"/>
        <item x="929"/>
        <item x="2899"/>
        <item x="2900"/>
        <item x="2901"/>
        <item x="4313"/>
        <item x="4371"/>
        <item x="934"/>
        <item x="935"/>
        <item x="2770"/>
        <item x="2772"/>
        <item x="2771"/>
        <item x="2174"/>
        <item x="1858"/>
        <item x="1859"/>
        <item x="1955"/>
        <item x="3006"/>
        <item x="2632"/>
        <item x="1394"/>
        <item x="1395"/>
        <item x="1396"/>
        <item x="1397"/>
        <item x="3887"/>
        <item x="1749"/>
        <item x="1750"/>
        <item x="932"/>
        <item x="3247"/>
        <item x="887"/>
        <item x="888"/>
        <item x="1267"/>
        <item x="1268"/>
        <item x="4279"/>
        <item x="3065"/>
        <item x="938"/>
        <item x="939"/>
        <item x="933"/>
        <item x="5538"/>
        <item x="4186"/>
        <item x="5699"/>
        <item x="5794"/>
        <item x="5487"/>
        <item x="4322"/>
        <item x="5488"/>
        <item x="4323"/>
        <item x="3653"/>
        <item x="2508"/>
        <item x="4425"/>
        <item x="4426"/>
        <item x="936"/>
        <item x="4415"/>
        <item x="930"/>
        <item x="931"/>
        <item x="1600"/>
        <item x="937"/>
        <item x="5698"/>
        <item x="3409"/>
        <item x="5625"/>
        <item x="5626"/>
        <item x="5627"/>
        <item x="1960"/>
        <item x="1400"/>
        <item x="1401"/>
        <item x="1378"/>
        <item x="1379"/>
        <item x="1380"/>
        <item x="2176"/>
        <item x="2175"/>
        <item x="892"/>
        <item x="4351"/>
        <item x="5664"/>
        <item x="2485"/>
        <item x="940"/>
        <item x="941"/>
        <item x="5673"/>
        <item x="5552"/>
        <item x="3609"/>
        <item x="3444"/>
        <item x="3445"/>
        <item x="3446"/>
        <item x="5576"/>
        <item x="4281"/>
        <item x="3057"/>
        <item x="5521"/>
        <item x="854"/>
        <item x="5773"/>
        <item x="4960"/>
        <item x="2509"/>
        <item x="5465"/>
        <item x="5817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axis="axisRow" showAll="0">
      <items count="5">
        <item x="2"/>
        <item sd="0" x="1"/>
        <item x="0"/>
        <item x="3"/>
        <item t="default"/>
      </items>
    </pivotField>
    <pivotField axis="axisPage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>
      <items count="18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16"/>
        <item t="default"/>
      </items>
    </pivotField>
    <pivotField axis="axisRow" showAll="0">
      <items count="17">
        <item sd="0" x="5"/>
        <item sd="0" x="11"/>
        <item sd="0" x="1"/>
        <item sd="0" x="0"/>
        <item sd="0" x="12"/>
        <item sd="0" x="7"/>
        <item sd="0" x="2"/>
        <item sd="0" x="6"/>
        <item sd="0" x="8"/>
        <item sd="0" x="3"/>
        <item x="9"/>
        <item x="10"/>
        <item x="4"/>
        <item x="14"/>
        <item x="13"/>
        <item x="15"/>
        <item t="default"/>
      </items>
    </pivotField>
    <pivotField showAll="0"/>
    <pivotField dataField="1" showAll="0"/>
  </pivotFields>
  <rowFields count="5">
    <field x="7"/>
    <field x="2"/>
    <field x="0"/>
    <field x="4"/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Count of applications" fld="9" subtotal="count" baseField="0" baseItem="163"/>
    <dataField name="Sum of updated offered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22B7B2-12C5-4B50-9F35-895FDB301FE8}" autoFormatId="16" applyNumberFormats="0" applyBorderFormats="0" applyFontFormats="0" applyPatternFormats="0" applyAlignmentFormats="0" applyWidthHeightFormats="0">
  <queryTableRefresh nextId="14" unboundColumnsRight="2">
    <queryTableFields count="11">
      <queryTableField id="1" name="application_id" tableColumnId="1"/>
      <queryTableField id="2" name="Interview Taken on" tableColumnId="2"/>
      <queryTableField id="3" name="Status" tableColumnId="3"/>
      <queryTableField id="4" name="event_name" tableColumnId="4"/>
      <queryTableField id="10" dataBound="0" tableColumnId="10"/>
      <queryTableField id="5" name="Department" tableColumnId="5"/>
      <queryTableField id="6" name="Post Name" tableColumnId="6"/>
      <queryTableField id="11" dataBound="0" tableColumnId="11"/>
      <queryTableField id="7" name="Offered Salary" tableColumnId="7"/>
      <queryTableField id="8" dataBound="0" tableColumnId="8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C4748-DDE3-4670-8E59-51041126B860}" name="Statistics_xlsx___Sheet1" displayName="Statistics_xlsx___Sheet1" ref="A1:K7166" tableType="queryTable" totalsRowShown="0">
  <autoFilter ref="A1:K7166" xr:uid="{BABC4748-DDE3-4670-8E59-51041126B860}"/>
  <tableColumns count="11">
    <tableColumn id="1" xr3:uid="{060EAF47-71AF-4B28-86F1-989C41895A46}" uniqueName="1" name="application_id" queryTableFieldId="1"/>
    <tableColumn id="2" xr3:uid="{343F39D2-0FBB-48A4-B130-46F361E5A7B1}" uniqueName="2" name="Interview Taken on" queryTableFieldId="2" dataDxfId="8"/>
    <tableColumn id="3" xr3:uid="{4978250D-D101-4C43-96E2-EED1AE2569B4}" uniqueName="3" name="Status" queryTableFieldId="3" dataDxfId="7"/>
    <tableColumn id="4" xr3:uid="{23C9C569-6853-4EFF-BED4-0308130A48BF}" uniqueName="4" name="event_name" queryTableFieldId="4" dataDxfId="6"/>
    <tableColumn id="10" xr3:uid="{10E1FDB1-22C2-400E-873D-04D1581D7B4D}" uniqueName="10" name="Updated_event_name" queryTableFieldId="10" dataDxfId="5">
      <calculatedColumnFormula>IF(Statistics_xlsx___Sheet1[[#This Row],[event_name]]="-","Male",Statistics_xlsx___Sheet1[[#This Row],[event_name]])</calculatedColumnFormula>
    </tableColumn>
    <tableColumn id="5" xr3:uid="{499C1B74-5CC3-46B9-9FF3-709C6D4B993B}" uniqueName="5" name="Department" queryTableFieldId="5" dataDxfId="4"/>
    <tableColumn id="6" xr3:uid="{320B26F3-9EC1-45E0-A70B-15FDD4D60B4D}" uniqueName="6" name="Post Name" queryTableFieldId="6" dataDxfId="3"/>
    <tableColumn id="11" xr3:uid="{4632FEAC-381F-4BAB-B15B-129D1B95F931}" uniqueName="11" name="Updated_post_Name" queryTableFieldId="11" dataDxfId="2">
      <calculatedColumnFormula>IF(Statistics_xlsx___Sheet1[[#This Row],[Post Name]]="-",IF(G3=0,G1,G3),Statistics_xlsx___Sheet1[[#This Row],[Post Name]])</calculatedColumnFormula>
    </tableColumn>
    <tableColumn id="7" xr3:uid="{3A68F0A4-686D-4887-BC8C-19D4E6C2F9D9}" uniqueName="7" name="Offered Salary" queryTableFieldId="7"/>
    <tableColumn id="8" xr3:uid="{C7453761-7306-45BA-9EC3-43C2F3DD9DEE}" uniqueName="8" name="updated offered salary" queryTableFieldId="8" dataDxfId="1">
      <calculatedColumnFormula>IF(Statistics_xlsx___Sheet1[[#This Row],[Offered Salary]]&lt;=0,AVERAGE($I$2:$I$7166),Statistics_xlsx___Sheet1[[#This Row],[Offered Salary]])</calculatedColumnFormula>
    </tableColumn>
    <tableColumn id="12" xr3:uid="{CA8F44F4-4E93-4EB2-A767-5F474B24CBDD}" uniqueName="12" name="Outlier?" queryTableFieldId="12" dataDxfId="0">
      <calculatedColumnFormula>OR((Statistics_xlsx___Sheet1[[#This Row],[updated offered salary]]&lt;$N$39),(Statistics_xlsx___Sheet1[[#This Row],[updated offered salary]]&gt;$N$40))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DB7B-7BD1-45DA-A171-C5CE5E6B2BCB}">
  <dimension ref="A1:R7166"/>
  <sheetViews>
    <sheetView tabSelected="1" zoomScale="86" zoomScaleNormal="99" workbookViewId="0">
      <selection activeCell="AC69" sqref="AC69"/>
    </sheetView>
  </sheetViews>
  <sheetFormatPr defaultRowHeight="14.4" x14ac:dyDescent="0.3"/>
  <cols>
    <col min="1" max="1" width="15.109375" bestFit="1" customWidth="1"/>
    <col min="2" max="2" width="19.5546875" bestFit="1" customWidth="1"/>
    <col min="3" max="3" width="8.44140625" bestFit="1" customWidth="1"/>
    <col min="4" max="5" width="15.5546875" customWidth="1"/>
    <col min="6" max="6" width="25.44140625" bestFit="1" customWidth="1"/>
    <col min="7" max="7" width="12.33203125" bestFit="1" customWidth="1"/>
    <col min="8" max="8" width="12.33203125" customWidth="1"/>
    <col min="9" max="10" width="15.33203125" bestFit="1" customWidth="1"/>
    <col min="13" max="13" width="34.6640625" bestFit="1" customWidth="1"/>
    <col min="17" max="17" width="34.6640625" bestFit="1" customWidth="1"/>
    <col min="18" max="18" width="19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5860</v>
      </c>
      <c r="F1" t="s">
        <v>4</v>
      </c>
      <c r="G1" t="s">
        <v>5</v>
      </c>
      <c r="H1" t="s">
        <v>5867</v>
      </c>
      <c r="I1" t="s">
        <v>6</v>
      </c>
      <c r="J1" t="s">
        <v>5851</v>
      </c>
      <c r="K1" t="s">
        <v>5879</v>
      </c>
    </row>
    <row r="2" spans="1:18" x14ac:dyDescent="0.3">
      <c r="A2">
        <v>383422</v>
      </c>
      <c r="B2" t="s">
        <v>7</v>
      </c>
      <c r="C2" t="s">
        <v>8</v>
      </c>
      <c r="D2" t="s">
        <v>9</v>
      </c>
      <c r="E2" t="str">
        <f>IF(Statistics_xlsx___Sheet1[[#This Row],[event_name]]="-","Male",Statistics_xlsx___Sheet1[[#This Row],[event_name]])</f>
        <v>Male</v>
      </c>
      <c r="F2" t="s">
        <v>10</v>
      </c>
      <c r="G2" t="s">
        <v>11</v>
      </c>
      <c r="H2" t="str">
        <f>IF(Statistics_xlsx___Sheet1[[#This Row],[Post Name]]="-",IF(G3=0,G1,G3),Statistics_xlsx___Sheet1[[#This Row],[Post Name]])</f>
        <v>c8</v>
      </c>
      <c r="I2">
        <v>56553</v>
      </c>
      <c r="J2">
        <f>IF(Statistics_xlsx___Sheet1[[#This Row],[Offered Salary]]&lt;=0,AVERAGE($I$2:$I$7166),Statistics_xlsx___Sheet1[[#This Row],[Offered Salary]])</f>
        <v>56553</v>
      </c>
      <c r="K2" t="b">
        <f>OR((Statistics_xlsx___Sheet1[[#This Row],[updated offered salary]]&lt;$N$39),(Statistics_xlsx___Sheet1[[#This Row],[updated offered salary]]&gt;$N$40))</f>
        <v>0</v>
      </c>
    </row>
    <row r="3" spans="1:18" x14ac:dyDescent="0.3">
      <c r="A3">
        <v>907518</v>
      </c>
      <c r="B3" t="s">
        <v>12</v>
      </c>
      <c r="C3" t="s">
        <v>8</v>
      </c>
      <c r="D3" t="s">
        <v>13</v>
      </c>
      <c r="E3" t="str">
        <f>IF(Statistics_xlsx___Sheet1[[#This Row],[event_name]]="-","Male",Statistics_xlsx___Sheet1[[#This Row],[event_name]])</f>
        <v>Female</v>
      </c>
      <c r="F3" t="s">
        <v>10</v>
      </c>
      <c r="G3" t="s">
        <v>14</v>
      </c>
      <c r="H3" t="str">
        <f>IF(Statistics_xlsx___Sheet1[[#This Row],[Post Name]]="-",IF(G4=0,G2,G4),Statistics_xlsx___Sheet1[[#This Row],[Post Name]])</f>
        <v>c5</v>
      </c>
      <c r="I3">
        <v>22075</v>
      </c>
      <c r="J3">
        <f>IF(Statistics_xlsx___Sheet1[[#This Row],[Offered Salary]]&lt;=0,AVERAGE($I$2:$I$7166),Statistics_xlsx___Sheet1[[#This Row],[Offered Salary]])</f>
        <v>22075</v>
      </c>
      <c r="K3" t="b">
        <f>OR((Statistics_xlsx___Sheet1[[#This Row],[updated offered salary]]&lt;$N$39),(Statistics_xlsx___Sheet1[[#This Row],[updated offered salary]]&gt;$N$40))</f>
        <v>0</v>
      </c>
    </row>
    <row r="4" spans="1:18" x14ac:dyDescent="0.3">
      <c r="A4">
        <v>176719</v>
      </c>
      <c r="B4" t="s">
        <v>12</v>
      </c>
      <c r="C4" t="s">
        <v>15</v>
      </c>
      <c r="D4" t="s">
        <v>9</v>
      </c>
      <c r="E4" t="str">
        <f>IF(Statistics_xlsx___Sheet1[[#This Row],[event_name]]="-","Male",Statistics_xlsx___Sheet1[[#This Row],[event_name]])</f>
        <v>Male</v>
      </c>
      <c r="F4" t="s">
        <v>10</v>
      </c>
      <c r="G4" t="s">
        <v>14</v>
      </c>
      <c r="H4" t="str">
        <f>IF(Statistics_xlsx___Sheet1[[#This Row],[Post Name]]="-",IF(G5=0,G3,G5),Statistics_xlsx___Sheet1[[#This Row],[Post Name]])</f>
        <v>c5</v>
      </c>
      <c r="I4">
        <v>70069</v>
      </c>
      <c r="J4">
        <f>IF(Statistics_xlsx___Sheet1[[#This Row],[Offered Salary]]&lt;=0,AVERAGE($I$2:$I$7166),Statistics_xlsx___Sheet1[[#This Row],[Offered Salary]])</f>
        <v>70069</v>
      </c>
      <c r="K4" t="b">
        <f>OR((Statistics_xlsx___Sheet1[[#This Row],[updated offered salary]]&lt;$N$39),(Statistics_xlsx___Sheet1[[#This Row],[updated offered salary]]&gt;$N$40))</f>
        <v>0</v>
      </c>
    </row>
    <row r="5" spans="1:18" x14ac:dyDescent="0.3">
      <c r="A5">
        <v>429799</v>
      </c>
      <c r="B5" t="s">
        <v>16</v>
      </c>
      <c r="C5" t="s">
        <v>15</v>
      </c>
      <c r="D5" t="s">
        <v>13</v>
      </c>
      <c r="E5" t="str">
        <f>IF(Statistics_xlsx___Sheet1[[#This Row],[event_name]]="-","Male",Statistics_xlsx___Sheet1[[#This Row],[event_name]])</f>
        <v>Female</v>
      </c>
      <c r="F5" t="s">
        <v>17</v>
      </c>
      <c r="G5" t="s">
        <v>18</v>
      </c>
      <c r="H5" t="str">
        <f>IF(Statistics_xlsx___Sheet1[[#This Row],[Post Name]]="-",IF(G6=0,G4,G6),Statistics_xlsx___Sheet1[[#This Row],[Post Name]])</f>
        <v>i4</v>
      </c>
      <c r="I5">
        <v>3207</v>
      </c>
      <c r="J5">
        <f>IF(Statistics_xlsx___Sheet1[[#This Row],[Offered Salary]]&lt;=0,AVERAGE($I$2:$I$7166),Statistics_xlsx___Sheet1[[#This Row],[Offered Salary]])</f>
        <v>3207</v>
      </c>
      <c r="K5" t="b">
        <f>OR((Statistics_xlsx___Sheet1[[#This Row],[updated offered salary]]&lt;$N$39),(Statistics_xlsx___Sheet1[[#This Row],[updated offered salary]]&gt;$N$40))</f>
        <v>0</v>
      </c>
    </row>
    <row r="6" spans="1:18" x14ac:dyDescent="0.3">
      <c r="A6">
        <v>253651</v>
      </c>
      <c r="B6" t="s">
        <v>19</v>
      </c>
      <c r="C6" t="s">
        <v>8</v>
      </c>
      <c r="D6" t="s">
        <v>9</v>
      </c>
      <c r="E6" t="str">
        <f>IF(Statistics_xlsx___Sheet1[[#This Row],[event_name]]="-","Male",Statistics_xlsx___Sheet1[[#This Row],[event_name]])</f>
        <v>Male</v>
      </c>
      <c r="F6" t="s">
        <v>17</v>
      </c>
      <c r="G6" t="s">
        <v>18</v>
      </c>
      <c r="H6" t="str">
        <f>IF(Statistics_xlsx___Sheet1[[#This Row],[Post Name]]="-",IF(G7=0,G5,G7),Statistics_xlsx___Sheet1[[#This Row],[Post Name]])</f>
        <v>i4</v>
      </c>
      <c r="I6">
        <v>29668</v>
      </c>
      <c r="J6">
        <f>IF(Statistics_xlsx___Sheet1[[#This Row],[Offered Salary]]&lt;=0,AVERAGE($I$2:$I$7166),Statistics_xlsx___Sheet1[[#This Row],[Offered Salary]])</f>
        <v>29668</v>
      </c>
      <c r="K6" t="b">
        <f>OR((Statistics_xlsx___Sheet1[[#This Row],[updated offered salary]]&lt;$N$39),(Statistics_xlsx___Sheet1[[#This Row],[updated offered salary]]&gt;$N$40))</f>
        <v>0</v>
      </c>
      <c r="M6" s="8" t="s">
        <v>5873</v>
      </c>
    </row>
    <row r="7" spans="1:18" x14ac:dyDescent="0.3">
      <c r="A7">
        <v>289907</v>
      </c>
      <c r="B7" t="s">
        <v>20</v>
      </c>
      <c r="C7" t="s">
        <v>8</v>
      </c>
      <c r="D7" t="s">
        <v>9</v>
      </c>
      <c r="E7" t="str">
        <f>IF(Statistics_xlsx___Sheet1[[#This Row],[event_name]]="-","Male",Statistics_xlsx___Sheet1[[#This Row],[event_name]])</f>
        <v>Male</v>
      </c>
      <c r="F7" t="s">
        <v>21</v>
      </c>
      <c r="G7" t="s">
        <v>22</v>
      </c>
      <c r="H7" t="str">
        <f>IF(Statistics_xlsx___Sheet1[[#This Row],[Post Name]]="-",IF(G8=0,G6,G8),Statistics_xlsx___Sheet1[[#This Row],[Post Name]])</f>
        <v>i7</v>
      </c>
      <c r="I7">
        <v>85914</v>
      </c>
      <c r="J7">
        <f>IF(Statistics_xlsx___Sheet1[[#This Row],[Offered Salary]]&lt;=0,AVERAGE($I$2:$I$7166),Statistics_xlsx___Sheet1[[#This Row],[Offered Salary]])</f>
        <v>85914</v>
      </c>
      <c r="K7" t="b">
        <f>OR((Statistics_xlsx___Sheet1[[#This Row],[updated offered salary]]&lt;$N$39),(Statistics_xlsx___Sheet1[[#This Row],[updated offered salary]]&gt;$N$40))</f>
        <v>0</v>
      </c>
    </row>
    <row r="8" spans="1:18" x14ac:dyDescent="0.3">
      <c r="A8">
        <v>959124</v>
      </c>
      <c r="B8" t="s">
        <v>23</v>
      </c>
      <c r="C8" t="s">
        <v>15</v>
      </c>
      <c r="D8" t="s">
        <v>9</v>
      </c>
      <c r="E8" t="str">
        <f>IF(Statistics_xlsx___Sheet1[[#This Row],[event_name]]="-","Male",Statistics_xlsx___Sheet1[[#This Row],[event_name]])</f>
        <v>Male</v>
      </c>
      <c r="F8" t="s">
        <v>21</v>
      </c>
      <c r="G8" t="s">
        <v>24</v>
      </c>
      <c r="H8" t="str">
        <f>IF(Statistics_xlsx___Sheet1[[#This Row],[Post Name]]="-",IF(G9=0,G7,G9),Statistics_xlsx___Sheet1[[#This Row],[Post Name]])</f>
        <v>i7</v>
      </c>
      <c r="I8">
        <v>69904</v>
      </c>
      <c r="J8">
        <f>IF(Statistics_xlsx___Sheet1[[#This Row],[Offered Salary]]&lt;=0,AVERAGE($I$2:$I$7166),Statistics_xlsx___Sheet1[[#This Row],[Offered Salary]])</f>
        <v>69904</v>
      </c>
      <c r="K8" t="b">
        <f>OR((Statistics_xlsx___Sheet1[[#This Row],[updated offered salary]]&lt;$N$39),(Statistics_xlsx___Sheet1[[#This Row],[updated offered salary]]&gt;$N$40))</f>
        <v>0</v>
      </c>
      <c r="M8" t="s">
        <v>5852</v>
      </c>
      <c r="N8">
        <f>COUNTIF(D:D,"Male")</f>
        <v>4084</v>
      </c>
      <c r="Q8" s="2" t="s">
        <v>5884</v>
      </c>
    </row>
    <row r="9" spans="1:18" x14ac:dyDescent="0.3">
      <c r="A9">
        <v>86642</v>
      </c>
      <c r="B9" t="s">
        <v>25</v>
      </c>
      <c r="C9" t="s">
        <v>15</v>
      </c>
      <c r="D9" t="s">
        <v>9</v>
      </c>
      <c r="E9" t="str">
        <f>IF(Statistics_xlsx___Sheet1[[#This Row],[event_name]]="-","Male",Statistics_xlsx___Sheet1[[#This Row],[event_name]])</f>
        <v>Male</v>
      </c>
      <c r="F9" t="s">
        <v>21</v>
      </c>
      <c r="G9" t="s">
        <v>24</v>
      </c>
      <c r="H9" t="str">
        <f>IF(Statistics_xlsx___Sheet1[[#This Row],[Post Name]]="-",IF(G10=0,G8,G10),Statistics_xlsx___Sheet1[[#This Row],[Post Name]])</f>
        <v>i7</v>
      </c>
      <c r="I9">
        <v>11758</v>
      </c>
      <c r="J9">
        <f>IF(Statistics_xlsx___Sheet1[[#This Row],[Offered Salary]]&lt;=0,AVERAGE($I$2:$I$7166),Statistics_xlsx___Sheet1[[#This Row],[Offered Salary]])</f>
        <v>11758</v>
      </c>
      <c r="K9" t="b">
        <f>OR((Statistics_xlsx___Sheet1[[#This Row],[updated offered salary]]&lt;$N$39),(Statistics_xlsx___Sheet1[[#This Row],[updated offered salary]]&gt;$N$40))</f>
        <v>0</v>
      </c>
      <c r="M9" t="s">
        <v>5853</v>
      </c>
      <c r="N9">
        <f>COUNTIF(D:D,"Female")</f>
        <v>2673</v>
      </c>
    </row>
    <row r="10" spans="1:18" x14ac:dyDescent="0.3">
      <c r="A10">
        <v>751029</v>
      </c>
      <c r="B10" t="s">
        <v>26</v>
      </c>
      <c r="C10" t="s">
        <v>8</v>
      </c>
      <c r="D10" t="s">
        <v>13</v>
      </c>
      <c r="E10" t="str">
        <f>IF(Statistics_xlsx___Sheet1[[#This Row],[event_name]]="-","Male",Statistics_xlsx___Sheet1[[#This Row],[event_name]])</f>
        <v>Female</v>
      </c>
      <c r="F10" t="s">
        <v>10</v>
      </c>
      <c r="G10" t="s">
        <v>18</v>
      </c>
      <c r="H10" t="str">
        <f>IF(Statistics_xlsx___Sheet1[[#This Row],[Post Name]]="-",IF(G11=0,G9,G11),Statistics_xlsx___Sheet1[[#This Row],[Post Name]])</f>
        <v>i4</v>
      </c>
      <c r="I10">
        <v>15156</v>
      </c>
      <c r="J10">
        <f>IF(Statistics_xlsx___Sheet1[[#This Row],[Offered Salary]]&lt;=0,AVERAGE($I$2:$I$7166),Statistics_xlsx___Sheet1[[#This Row],[Offered Salary]])</f>
        <v>15156</v>
      </c>
      <c r="K10" t="b">
        <f>OR((Statistics_xlsx___Sheet1[[#This Row],[updated offered salary]]&lt;$N$39),(Statistics_xlsx___Sheet1[[#This Row],[updated offered salary]]&gt;$N$40))</f>
        <v>0</v>
      </c>
      <c r="M10" s="5" t="s">
        <v>42</v>
      </c>
      <c r="N10">
        <f>COUNTIF(D:D,"Don’t want to say")</f>
        <v>393</v>
      </c>
      <c r="Q10" t="s">
        <v>5885</v>
      </c>
      <c r="R10">
        <f>COUNTIFS(E2:E7169,"Male",C2:C7169,"Hired")</f>
        <v>2572</v>
      </c>
    </row>
    <row r="11" spans="1:18" x14ac:dyDescent="0.3">
      <c r="A11">
        <v>434547</v>
      </c>
      <c r="B11" t="s">
        <v>27</v>
      </c>
      <c r="C11" t="s">
        <v>15</v>
      </c>
      <c r="D11" t="s">
        <v>13</v>
      </c>
      <c r="E11" t="str">
        <f>IF(Statistics_xlsx___Sheet1[[#This Row],[event_name]]="-","Male",Statistics_xlsx___Sheet1[[#This Row],[event_name]])</f>
        <v>Female</v>
      </c>
      <c r="F11" t="s">
        <v>10</v>
      </c>
      <c r="G11" t="s">
        <v>18</v>
      </c>
      <c r="H11" t="str">
        <f>IF(Statistics_xlsx___Sheet1[[#This Row],[Post Name]]="-",IF(G12=0,G10,G12),Statistics_xlsx___Sheet1[[#This Row],[Post Name]])</f>
        <v>i4</v>
      </c>
      <c r="I11">
        <v>49515</v>
      </c>
      <c r="J11">
        <f>IF(Statistics_xlsx___Sheet1[[#This Row],[Offered Salary]]&lt;=0,AVERAGE($I$2:$I$7166),Statistics_xlsx___Sheet1[[#This Row],[Offered Salary]])</f>
        <v>49515</v>
      </c>
      <c r="K11" t="b">
        <f>OR((Statistics_xlsx___Sheet1[[#This Row],[updated offered salary]]&lt;$N$39),(Statistics_xlsx___Sheet1[[#This Row],[updated offered salary]]&gt;$N$40))</f>
        <v>0</v>
      </c>
      <c r="M11" t="s">
        <v>5863</v>
      </c>
      <c r="N11">
        <f>N8+N9+N10</f>
        <v>7150</v>
      </c>
      <c r="Q11" t="s">
        <v>5886</v>
      </c>
      <c r="R11">
        <f>COUNTIFS(E3:E7170,"Female",C3:C7170,"Hired")</f>
        <v>1854</v>
      </c>
    </row>
    <row r="12" spans="1:18" x14ac:dyDescent="0.3">
      <c r="A12">
        <v>518854</v>
      </c>
      <c r="B12" t="s">
        <v>28</v>
      </c>
      <c r="C12" t="s">
        <v>15</v>
      </c>
      <c r="D12" t="s">
        <v>9</v>
      </c>
      <c r="E12" t="str">
        <f>IF(Statistics_xlsx___Sheet1[[#This Row],[event_name]]="-","Male",Statistics_xlsx___Sheet1[[#This Row],[event_name]])</f>
        <v>Male</v>
      </c>
      <c r="F12" t="s">
        <v>10</v>
      </c>
      <c r="G12" t="s">
        <v>29</v>
      </c>
      <c r="H12" t="str">
        <f>IF(Statistics_xlsx___Sheet1[[#This Row],[Post Name]]="-",IF(#REF!=0,G11,#REF!),Statistics_xlsx___Sheet1[[#This Row],[Post Name]])</f>
        <v>n10</v>
      </c>
      <c r="I12">
        <v>26990</v>
      </c>
      <c r="J12">
        <f>IF(Statistics_xlsx___Sheet1[[#This Row],[Offered Salary]]&lt;=0,AVERAGE($I$2:$I$7166),Statistics_xlsx___Sheet1[[#This Row],[Offered Salary]])</f>
        <v>26990</v>
      </c>
      <c r="K12" t="b">
        <f>OR((Statistics_xlsx___Sheet1[[#This Row],[updated offered salary]]&lt;$N$39),(Statistics_xlsx___Sheet1[[#This Row],[updated offered salary]]&gt;$N$40))</f>
        <v>0</v>
      </c>
      <c r="M12" t="s">
        <v>5864</v>
      </c>
      <c r="N12">
        <f>COUNTA(E2:E7166)</f>
        <v>7165</v>
      </c>
    </row>
    <row r="13" spans="1:18" x14ac:dyDescent="0.3">
      <c r="A13">
        <v>199526</v>
      </c>
      <c r="B13" t="s">
        <v>31</v>
      </c>
      <c r="C13" t="s">
        <v>8</v>
      </c>
      <c r="D13" t="s">
        <v>9</v>
      </c>
      <c r="E13" t="str">
        <f>IF(Statistics_xlsx___Sheet1[[#This Row],[event_name]]="-","Male",Statistics_xlsx___Sheet1[[#This Row],[event_name]])</f>
        <v>Male</v>
      </c>
      <c r="F13" t="s">
        <v>10</v>
      </c>
      <c r="G13" t="s">
        <v>30</v>
      </c>
      <c r="H13" t="str">
        <f>IF(Statistics_xlsx___Sheet1[[#This Row],[Post Name]]="-",IF(G14=0,#REF!,G14),Statistics_xlsx___Sheet1[[#This Row],[Post Name]])</f>
        <v>b9</v>
      </c>
      <c r="I13">
        <v>86787</v>
      </c>
      <c r="J13">
        <f>IF(Statistics_xlsx___Sheet1[[#This Row],[Offered Salary]]&lt;=0,AVERAGE($I$2:$I$7166),Statistics_xlsx___Sheet1[[#This Row],[Offered Salary]])</f>
        <v>86787</v>
      </c>
      <c r="K13" t="b">
        <f>OR((Statistics_xlsx___Sheet1[[#This Row],[updated offered salary]]&lt;$N$39),(Statistics_xlsx___Sheet1[[#This Row],[updated offered salary]]&gt;$N$40))</f>
        <v>0</v>
      </c>
      <c r="M13" s="4" t="s">
        <v>5854</v>
      </c>
      <c r="N13" s="2">
        <f>COUNTIFS(D2:D7166,"&lt;&gt;Male",D2:D7166,"&lt;&gt;Female",D2:D7166,"&lt;&gt;Don’t want to say")</f>
        <v>15</v>
      </c>
    </row>
    <row r="14" spans="1:18" x14ac:dyDescent="0.3">
      <c r="A14">
        <v>539803</v>
      </c>
      <c r="B14" t="s">
        <v>32</v>
      </c>
      <c r="C14" t="s">
        <v>8</v>
      </c>
      <c r="D14" t="s">
        <v>9</v>
      </c>
      <c r="E14" t="str">
        <f>IF(Statistics_xlsx___Sheet1[[#This Row],[event_name]]="-","Male",Statistics_xlsx___Sheet1[[#This Row],[event_name]])</f>
        <v>Male</v>
      </c>
      <c r="F14" t="s">
        <v>33</v>
      </c>
      <c r="G14" t="s">
        <v>30</v>
      </c>
      <c r="H14" t="str">
        <f>IF(Statistics_xlsx___Sheet1[[#This Row],[Post Name]]="-",IF(G15=0,G13,G15),Statistics_xlsx___Sheet1[[#This Row],[Post Name]])</f>
        <v>b9</v>
      </c>
      <c r="I14">
        <v>2308</v>
      </c>
      <c r="J14">
        <f>IF(Statistics_xlsx___Sheet1[[#This Row],[Offered Salary]]&lt;=0,AVERAGE($I$2:$I$7166),Statistics_xlsx___Sheet1[[#This Row],[Offered Salary]])</f>
        <v>2308</v>
      </c>
      <c r="K14" t="b">
        <f>OR((Statistics_xlsx___Sheet1[[#This Row],[updated offered salary]]&lt;$N$39),(Statistics_xlsx___Sheet1[[#This Row],[updated offered salary]]&gt;$N$40))</f>
        <v>0</v>
      </c>
      <c r="M14" s="3"/>
      <c r="Q14" s="2" t="s">
        <v>5887</v>
      </c>
    </row>
    <row r="15" spans="1:18" x14ac:dyDescent="0.3">
      <c r="A15">
        <v>191009</v>
      </c>
      <c r="B15" t="s">
        <v>34</v>
      </c>
      <c r="C15" t="s">
        <v>8</v>
      </c>
      <c r="D15" t="s">
        <v>13</v>
      </c>
      <c r="E15" t="str">
        <f>IF(Statistics_xlsx___Sheet1[[#This Row],[event_name]]="-","Male",Statistics_xlsx___Sheet1[[#This Row],[event_name]])</f>
        <v>Female</v>
      </c>
      <c r="F15" t="s">
        <v>10</v>
      </c>
      <c r="G15" t="s">
        <v>24</v>
      </c>
      <c r="H15" t="str">
        <f>IF(Statistics_xlsx___Sheet1[[#This Row],[Post Name]]="-",IF(G16=0,G14,G16),Statistics_xlsx___Sheet1[[#This Row],[Post Name]])</f>
        <v>i7</v>
      </c>
      <c r="I15">
        <v>56688</v>
      </c>
      <c r="J15">
        <f>IF(Statistics_xlsx___Sheet1[[#This Row],[Offered Salary]]&lt;=0,AVERAGE($I$2:$I$7166),Statistics_xlsx___Sheet1[[#This Row],[Offered Salary]])</f>
        <v>56688</v>
      </c>
      <c r="K15" t="b">
        <f>OR((Statistics_xlsx___Sheet1[[#This Row],[updated offered salary]]&lt;$N$39),(Statistics_xlsx___Sheet1[[#This Row],[updated offered salary]]&gt;$N$40))</f>
        <v>0</v>
      </c>
      <c r="M15" s="3" t="s">
        <v>5862</v>
      </c>
    </row>
    <row r="16" spans="1:18" x14ac:dyDescent="0.3">
      <c r="A16">
        <v>195323</v>
      </c>
      <c r="B16" t="s">
        <v>34</v>
      </c>
      <c r="C16" t="s">
        <v>8</v>
      </c>
      <c r="D16" t="s">
        <v>22</v>
      </c>
      <c r="E16" t="str">
        <f>IF(Statistics_xlsx___Sheet1[[#This Row],[event_name]]="-","Male",Statistics_xlsx___Sheet1[[#This Row],[event_name]])</f>
        <v>Male</v>
      </c>
      <c r="F16" t="s">
        <v>10</v>
      </c>
      <c r="G16" t="s">
        <v>24</v>
      </c>
      <c r="H16" t="str">
        <f>IF(Statistics_xlsx___Sheet1[[#This Row],[Post Name]]="-",IF(G17=0,G15,G17),Statistics_xlsx___Sheet1[[#This Row],[Post Name]])</f>
        <v>i7</v>
      </c>
      <c r="I16">
        <v>81757</v>
      </c>
      <c r="J16">
        <f>IF(Statistics_xlsx___Sheet1[[#This Row],[Offered Salary]]&lt;=0,AVERAGE($I$2:$I$7166),Statistics_xlsx___Sheet1[[#This Row],[Offered Salary]])</f>
        <v>81757</v>
      </c>
      <c r="K16" t="b">
        <f>OR((Statistics_xlsx___Sheet1[[#This Row],[updated offered salary]]&lt;$N$39),(Statistics_xlsx___Sheet1[[#This Row],[updated offered salary]]&gt;$N$40))</f>
        <v>0</v>
      </c>
      <c r="M16" s="3" t="s">
        <v>5865</v>
      </c>
      <c r="Q16" t="s">
        <v>5888</v>
      </c>
      <c r="R16">
        <f>AVERAGE(J2:J7169)</f>
        <v>49878.33179787828</v>
      </c>
    </row>
    <row r="17" spans="1:18" x14ac:dyDescent="0.3">
      <c r="A17">
        <v>51318</v>
      </c>
      <c r="B17" t="s">
        <v>35</v>
      </c>
      <c r="C17" t="s">
        <v>8</v>
      </c>
      <c r="D17" t="s">
        <v>9</v>
      </c>
      <c r="E17" t="str">
        <f>IF(Statistics_xlsx___Sheet1[[#This Row],[event_name]]="-","Male",Statistics_xlsx___Sheet1[[#This Row],[event_name]])</f>
        <v>Male</v>
      </c>
      <c r="F17" t="s">
        <v>10</v>
      </c>
      <c r="G17" t="s">
        <v>36</v>
      </c>
      <c r="H17" t="str">
        <f>IF(Statistics_xlsx___Sheet1[[#This Row],[Post Name]]="-",IF(G18=0,G16,G18),Statistics_xlsx___Sheet1[[#This Row],[Post Name]])</f>
        <v>i5</v>
      </c>
      <c r="I17">
        <v>15134</v>
      </c>
      <c r="J17">
        <f>IF(Statistics_xlsx___Sheet1[[#This Row],[Offered Salary]]&lt;=0,AVERAGE($I$2:$I$7166),Statistics_xlsx___Sheet1[[#This Row],[Offered Salary]])</f>
        <v>15134</v>
      </c>
      <c r="K17" t="b">
        <f>OR((Statistics_xlsx___Sheet1[[#This Row],[updated offered salary]]&lt;$N$39),(Statistics_xlsx___Sheet1[[#This Row],[updated offered salary]]&gt;$N$40))</f>
        <v>0</v>
      </c>
      <c r="M17" s="3" t="s">
        <v>5866</v>
      </c>
      <c r="Q17" t="s">
        <v>5892</v>
      </c>
      <c r="R17">
        <f>MIN(J2:J7169)</f>
        <v>100</v>
      </c>
    </row>
    <row r="18" spans="1:18" x14ac:dyDescent="0.3">
      <c r="A18">
        <v>742283</v>
      </c>
      <c r="B18" t="s">
        <v>37</v>
      </c>
      <c r="C18" t="s">
        <v>15</v>
      </c>
      <c r="D18" t="s">
        <v>22</v>
      </c>
      <c r="E18" t="str">
        <f>IF(Statistics_xlsx___Sheet1[[#This Row],[event_name]]="-","Male",Statistics_xlsx___Sheet1[[#This Row],[event_name]])</f>
        <v>Male</v>
      </c>
      <c r="F18" t="s">
        <v>10</v>
      </c>
      <c r="G18" t="s">
        <v>36</v>
      </c>
      <c r="H18" t="str">
        <f>IF(Statistics_xlsx___Sheet1[[#This Row],[Post Name]]="-",IF(G19=0,G17,G19),Statistics_xlsx___Sheet1[[#This Row],[Post Name]])</f>
        <v>i5</v>
      </c>
      <c r="I18">
        <v>100</v>
      </c>
      <c r="J18">
        <f>IF(Statistics_xlsx___Sheet1[[#This Row],[Offered Salary]]&lt;=0,AVERAGE($I$2:$I$7166),Statistics_xlsx___Sheet1[[#This Row],[Offered Salary]])</f>
        <v>100</v>
      </c>
      <c r="K18" t="b">
        <f>OR((Statistics_xlsx___Sheet1[[#This Row],[updated offered salary]]&lt;$N$39),(Statistics_xlsx___Sheet1[[#This Row],[updated offered salary]]&gt;$N$40))</f>
        <v>0</v>
      </c>
      <c r="M18" s="2" t="s">
        <v>5855</v>
      </c>
      <c r="N18" s="2">
        <f>COUNTIFS($C$2:$C$7166,"&lt;&gt;Hired",$C$2:$C$7166,"&lt;&gt;Rejected")</f>
        <v>0</v>
      </c>
      <c r="Q18" t="s">
        <v>5893</v>
      </c>
      <c r="R18">
        <f>MAX(J3:J7170)</f>
        <v>99967</v>
      </c>
    </row>
    <row r="19" spans="1:18" x14ac:dyDescent="0.3">
      <c r="A19">
        <v>513166</v>
      </c>
      <c r="B19" t="s">
        <v>38</v>
      </c>
      <c r="C19" t="s">
        <v>8</v>
      </c>
      <c r="D19" t="s">
        <v>13</v>
      </c>
      <c r="E19" t="str">
        <f>IF(Statistics_xlsx___Sheet1[[#This Row],[event_name]]="-","Male",Statistics_xlsx___Sheet1[[#This Row],[event_name]])</f>
        <v>Female</v>
      </c>
      <c r="F19" t="s">
        <v>17</v>
      </c>
      <c r="G19" t="s">
        <v>39</v>
      </c>
      <c r="H19" t="str">
        <f>IF(Statistics_xlsx___Sheet1[[#This Row],[Post Name]]="-",IF(G20=0,G18,G20),Statistics_xlsx___Sheet1[[#This Row],[Post Name]])</f>
        <v>i1</v>
      </c>
      <c r="I19">
        <v>73579</v>
      </c>
      <c r="J19">
        <f>IF(Statistics_xlsx___Sheet1[[#This Row],[Offered Salary]]&lt;=0,AVERAGE($I$2:$I$7166),Statistics_xlsx___Sheet1[[#This Row],[Offered Salary]])</f>
        <v>73579</v>
      </c>
      <c r="K19" t="b">
        <f>OR((Statistics_xlsx___Sheet1[[#This Row],[updated offered salary]]&lt;$N$39),(Statistics_xlsx___Sheet1[[#This Row],[updated offered salary]]&gt;$N$40))</f>
        <v>0</v>
      </c>
      <c r="M19" s="3"/>
    </row>
    <row r="20" spans="1:18" x14ac:dyDescent="0.3">
      <c r="A20">
        <v>791372</v>
      </c>
      <c r="B20" t="s">
        <v>40</v>
      </c>
      <c r="C20" t="s">
        <v>15</v>
      </c>
      <c r="D20" t="s">
        <v>9</v>
      </c>
      <c r="E20" t="str">
        <f>IF(Statistics_xlsx___Sheet1[[#This Row],[event_name]]="-","Male",Statistics_xlsx___Sheet1[[#This Row],[event_name]])</f>
        <v>Male</v>
      </c>
      <c r="F20" t="s">
        <v>17</v>
      </c>
      <c r="G20" t="s">
        <v>39</v>
      </c>
      <c r="H20" t="str">
        <f>IF(Statistics_xlsx___Sheet1[[#This Row],[Post Name]]="-",IF(G21=0,G19,G21),Statistics_xlsx___Sheet1[[#This Row],[Post Name]])</f>
        <v>i1</v>
      </c>
      <c r="I20">
        <v>50351</v>
      </c>
      <c r="J20">
        <f>IF(Statistics_xlsx___Sheet1[[#This Row],[Offered Salary]]&lt;=0,AVERAGE($I$2:$I$7166),Statistics_xlsx___Sheet1[[#This Row],[Offered Salary]])</f>
        <v>50351</v>
      </c>
      <c r="K20" t="b">
        <f>OR((Statistics_xlsx___Sheet1[[#This Row],[updated offered salary]]&lt;$N$39),(Statistics_xlsx___Sheet1[[#This Row],[updated offered salary]]&gt;$N$40))</f>
        <v>0</v>
      </c>
    </row>
    <row r="21" spans="1:18" x14ac:dyDescent="0.3">
      <c r="A21">
        <v>47857</v>
      </c>
      <c r="B21" t="s">
        <v>41</v>
      </c>
      <c r="C21" t="s">
        <v>15</v>
      </c>
      <c r="D21" t="s">
        <v>13</v>
      </c>
      <c r="E21" t="str">
        <f>IF(Statistics_xlsx___Sheet1[[#This Row],[event_name]]="-","Male",Statistics_xlsx___Sheet1[[#This Row],[event_name]])</f>
        <v>Female</v>
      </c>
      <c r="F21" t="s">
        <v>17</v>
      </c>
      <c r="G21" t="s">
        <v>39</v>
      </c>
      <c r="H21" t="str">
        <f>IF(Statistics_xlsx___Sheet1[[#This Row],[Post Name]]="-",IF(G22=0,G20,G22),Statistics_xlsx___Sheet1[[#This Row],[Post Name]])</f>
        <v>i1</v>
      </c>
      <c r="I21">
        <v>38462</v>
      </c>
      <c r="J21">
        <f>IF(Statistics_xlsx___Sheet1[[#This Row],[Offered Salary]]&lt;=0,AVERAGE($I$2:$I$7166),Statistics_xlsx___Sheet1[[#This Row],[Offered Salary]])</f>
        <v>38462</v>
      </c>
      <c r="K21" t="b">
        <f>OR((Statistics_xlsx___Sheet1[[#This Row],[updated offered salary]]&lt;$N$39),(Statistics_xlsx___Sheet1[[#This Row],[updated offered salary]]&gt;$N$40))</f>
        <v>0</v>
      </c>
      <c r="M21" s="2" t="s">
        <v>5856</v>
      </c>
      <c r="N21" s="2">
        <f>COUNTBLANK(F2:F7146)+COUNTIF(F2:F7166,"-")</f>
        <v>0</v>
      </c>
      <c r="Q21" s="2" t="s">
        <v>5889</v>
      </c>
    </row>
    <row r="22" spans="1:18" x14ac:dyDescent="0.3">
      <c r="A22">
        <v>834101</v>
      </c>
      <c r="B22" t="s">
        <v>38</v>
      </c>
      <c r="C22" t="s">
        <v>15</v>
      </c>
      <c r="D22" t="s">
        <v>42</v>
      </c>
      <c r="E22" t="str">
        <f>IF(Statistics_xlsx___Sheet1[[#This Row],[event_name]]="-","Male",Statistics_xlsx___Sheet1[[#This Row],[event_name]])</f>
        <v>Don’t want to say</v>
      </c>
      <c r="F22" t="s">
        <v>17</v>
      </c>
      <c r="G22" t="s">
        <v>39</v>
      </c>
      <c r="H22" t="str">
        <f>IF(Statistics_xlsx___Sheet1[[#This Row],[Post Name]]="-",IF(G23=0,G21,G23),Statistics_xlsx___Sheet1[[#This Row],[Post Name]])</f>
        <v>i1</v>
      </c>
      <c r="I22">
        <v>82510</v>
      </c>
      <c r="J22">
        <f>IF(Statistics_xlsx___Sheet1[[#This Row],[Offered Salary]]&lt;=0,AVERAGE($I$2:$I$7166),Statistics_xlsx___Sheet1[[#This Row],[Offered Salary]])</f>
        <v>82510</v>
      </c>
      <c r="K22" t="b">
        <f>OR((Statistics_xlsx___Sheet1[[#This Row],[updated offered salary]]&lt;$N$39),(Statistics_xlsx___Sheet1[[#This Row],[updated offered salary]]&gt;$N$40))</f>
        <v>0</v>
      </c>
    </row>
    <row r="23" spans="1:18" x14ac:dyDescent="0.3">
      <c r="A23">
        <v>985008</v>
      </c>
      <c r="B23" t="s">
        <v>43</v>
      </c>
      <c r="C23" t="s">
        <v>15</v>
      </c>
      <c r="D23" t="s">
        <v>9</v>
      </c>
      <c r="E23" t="str">
        <f>IF(Statistics_xlsx___Sheet1[[#This Row],[event_name]]="-","Male",Statistics_xlsx___Sheet1[[#This Row],[event_name]])</f>
        <v>Male</v>
      </c>
      <c r="F23" t="s">
        <v>10</v>
      </c>
      <c r="G23" t="s">
        <v>44</v>
      </c>
      <c r="H23" t="str">
        <f>IF(Statistics_xlsx___Sheet1[[#This Row],[Post Name]]="-",IF(G24=0,G22,G24),Statistics_xlsx___Sheet1[[#This Row],[Post Name]])</f>
        <v>i6</v>
      </c>
      <c r="I23">
        <v>52554</v>
      </c>
      <c r="J23">
        <f>IF(Statistics_xlsx___Sheet1[[#This Row],[Offered Salary]]&lt;=0,AVERAGE($I$2:$I$7166),Statistics_xlsx___Sheet1[[#This Row],[Offered Salary]])</f>
        <v>52554</v>
      </c>
      <c r="K23" t="b">
        <f>OR((Statistics_xlsx___Sheet1[[#This Row],[updated offered salary]]&lt;$N$39),(Statistics_xlsx___Sheet1[[#This Row],[updated offered salary]]&gt;$N$40))</f>
        <v>0</v>
      </c>
      <c r="Q23" s="9" t="s">
        <v>5890</v>
      </c>
      <c r="R23" s="10" t="s">
        <v>5891</v>
      </c>
    </row>
    <row r="24" spans="1:18" x14ac:dyDescent="0.3">
      <c r="A24">
        <v>891568</v>
      </c>
      <c r="B24" t="s">
        <v>45</v>
      </c>
      <c r="C24" t="s">
        <v>8</v>
      </c>
      <c r="D24" t="s">
        <v>13</v>
      </c>
      <c r="E24" t="str">
        <f>IF(Statistics_xlsx___Sheet1[[#This Row],[event_name]]="-","Male",Statistics_xlsx___Sheet1[[#This Row],[event_name]])</f>
        <v>Female</v>
      </c>
      <c r="F24" t="s">
        <v>17</v>
      </c>
      <c r="G24" t="s">
        <v>24</v>
      </c>
      <c r="H24" t="str">
        <f>IF(Statistics_xlsx___Sheet1[[#This Row],[Post Name]]="-",IF(G25=0,G23,G25),Statistics_xlsx___Sheet1[[#This Row],[Post Name]])</f>
        <v>i7</v>
      </c>
      <c r="I24">
        <v>3423</v>
      </c>
      <c r="J24">
        <f>IF(Statistics_xlsx___Sheet1[[#This Row],[Offered Salary]]&lt;=0,AVERAGE($I$2:$I$7166),Statistics_xlsx___Sheet1[[#This Row],[Offered Salary]])</f>
        <v>3423</v>
      </c>
      <c r="K24" t="b">
        <f>OR((Statistics_xlsx___Sheet1[[#This Row],[updated offered salary]]&lt;$N$39),(Statistics_xlsx___Sheet1[[#This Row],[updated offered salary]]&gt;$N$40))</f>
        <v>0</v>
      </c>
      <c r="M24" s="2" t="s">
        <v>5857</v>
      </c>
      <c r="N24" s="2">
        <f>COUNTBLANK(G2:G7166)+COUNTIF(G2:G7166,"-")</f>
        <v>1</v>
      </c>
      <c r="Q24" t="s">
        <v>5894</v>
      </c>
      <c r="R24">
        <f>COUNTIFS($J$2:$J$7169,"&gt;99",$J$2:$J$7169,"&lt;500")</f>
        <v>1</v>
      </c>
    </row>
    <row r="25" spans="1:18" x14ac:dyDescent="0.3">
      <c r="A25">
        <v>935899</v>
      </c>
      <c r="B25" t="s">
        <v>46</v>
      </c>
      <c r="C25" t="s">
        <v>15</v>
      </c>
      <c r="D25" t="s">
        <v>9</v>
      </c>
      <c r="E25" t="str">
        <f>IF(Statistics_xlsx___Sheet1[[#This Row],[event_name]]="-","Male",Statistics_xlsx___Sheet1[[#This Row],[event_name]])</f>
        <v>Male</v>
      </c>
      <c r="F25" t="s">
        <v>10</v>
      </c>
      <c r="G25" t="s">
        <v>39</v>
      </c>
      <c r="H25" t="str">
        <f>IF(Statistics_xlsx___Sheet1[[#This Row],[Post Name]]="-",IF(G26=0,G24,G26),Statistics_xlsx___Sheet1[[#This Row],[Post Name]])</f>
        <v>i1</v>
      </c>
      <c r="I25">
        <v>88744</v>
      </c>
      <c r="J25">
        <f>IF(Statistics_xlsx___Sheet1[[#This Row],[Offered Salary]]&lt;=0,AVERAGE($I$2:$I$7166),Statistics_xlsx___Sheet1[[#This Row],[Offered Salary]])</f>
        <v>88744</v>
      </c>
      <c r="K25" t="b">
        <f>OR((Statistics_xlsx___Sheet1[[#This Row],[updated offered salary]]&lt;$N$39),(Statistics_xlsx___Sheet1[[#This Row],[updated offered salary]]&gt;$N$40))</f>
        <v>0</v>
      </c>
      <c r="Q25" t="s">
        <v>5895</v>
      </c>
      <c r="R25">
        <f>COUNTIFS($J$2:$J$7169,"&gt;499",$J$2:$J$7169,"&lt;1000")</f>
        <v>1</v>
      </c>
    </row>
    <row r="26" spans="1:18" x14ac:dyDescent="0.3">
      <c r="A26">
        <v>780839</v>
      </c>
      <c r="B26" t="s">
        <v>47</v>
      </c>
      <c r="C26" t="s">
        <v>8</v>
      </c>
      <c r="D26" t="s">
        <v>13</v>
      </c>
      <c r="E26" t="str">
        <f>IF(Statistics_xlsx___Sheet1[[#This Row],[event_name]]="-","Male",Statistics_xlsx___Sheet1[[#This Row],[event_name]])</f>
        <v>Female</v>
      </c>
      <c r="F26" t="s">
        <v>10</v>
      </c>
      <c r="G26" t="s">
        <v>39</v>
      </c>
      <c r="H26" t="str">
        <f>IF(Statistics_xlsx___Sheet1[[#This Row],[Post Name]]="-",IF(G27=0,G25,G27),Statistics_xlsx___Sheet1[[#This Row],[Post Name]])</f>
        <v>i1</v>
      </c>
      <c r="I26">
        <v>70979</v>
      </c>
      <c r="J26">
        <f>IF(Statistics_xlsx___Sheet1[[#This Row],[Offered Salary]]&lt;=0,AVERAGE($I$2:$I$7166),Statistics_xlsx___Sheet1[[#This Row],[Offered Salary]])</f>
        <v>70979</v>
      </c>
      <c r="K26" t="b">
        <f>OR((Statistics_xlsx___Sheet1[[#This Row],[updated offered salary]]&lt;$N$39),(Statistics_xlsx___Sheet1[[#This Row],[updated offered salary]]&gt;$N$40))</f>
        <v>0</v>
      </c>
      <c r="M26" s="3" t="s">
        <v>5861</v>
      </c>
      <c r="Q26" t="s">
        <v>5896</v>
      </c>
      <c r="R26">
        <f>COUNTIFS($J$2:$J$7169,"&gt;999",$J$2:$J$7169,"&lt;5000")</f>
        <v>294</v>
      </c>
    </row>
    <row r="27" spans="1:18" x14ac:dyDescent="0.3">
      <c r="A27">
        <v>851764</v>
      </c>
      <c r="B27" t="s">
        <v>48</v>
      </c>
      <c r="C27" t="s">
        <v>15</v>
      </c>
      <c r="D27" t="s">
        <v>9</v>
      </c>
      <c r="E27" t="str">
        <f>IF(Statistics_xlsx___Sheet1[[#This Row],[event_name]]="-","Male",Statistics_xlsx___Sheet1[[#This Row],[event_name]])</f>
        <v>Male</v>
      </c>
      <c r="F27" t="s">
        <v>17</v>
      </c>
      <c r="G27" t="s">
        <v>44</v>
      </c>
      <c r="H27" t="str">
        <f>IF(Statistics_xlsx___Sheet1[[#This Row],[Post Name]]="-",IF(G28=0,G26,G28),Statistics_xlsx___Sheet1[[#This Row],[Post Name]])</f>
        <v>i6</v>
      </c>
      <c r="I27">
        <v>99574</v>
      </c>
      <c r="J27">
        <f>IF(Statistics_xlsx___Sheet1[[#This Row],[Offered Salary]]&lt;=0,AVERAGE($I$2:$I$7166),Statistics_xlsx___Sheet1[[#This Row],[Offered Salary]])</f>
        <v>99574</v>
      </c>
      <c r="K27" t="b">
        <f>OR((Statistics_xlsx___Sheet1[[#This Row],[updated offered salary]]&lt;$N$39),(Statistics_xlsx___Sheet1[[#This Row],[updated offered salary]]&gt;$N$40))</f>
        <v>0</v>
      </c>
      <c r="M27" t="s">
        <v>5868</v>
      </c>
      <c r="Q27" t="s">
        <v>5897</v>
      </c>
      <c r="R27">
        <f>COUNTIFS($J$2:$J$7169,"&gt;4999",$J$2:$J$7169,"&lt;10000")</f>
        <v>382</v>
      </c>
    </row>
    <row r="28" spans="1:18" x14ac:dyDescent="0.3">
      <c r="A28">
        <v>202821</v>
      </c>
      <c r="B28" t="s">
        <v>48</v>
      </c>
      <c r="C28" t="s">
        <v>8</v>
      </c>
      <c r="D28" t="s">
        <v>9</v>
      </c>
      <c r="E28" t="str">
        <f>IF(Statistics_xlsx___Sheet1[[#This Row],[event_name]]="-","Male",Statistics_xlsx___Sheet1[[#This Row],[event_name]])</f>
        <v>Male</v>
      </c>
      <c r="F28" t="s">
        <v>17</v>
      </c>
      <c r="G28" t="s">
        <v>44</v>
      </c>
      <c r="H28" t="str">
        <f>IF(Statistics_xlsx___Sheet1[[#This Row],[Post Name]]="-",IF(G29=0,G27,G29),Statistics_xlsx___Sheet1[[#This Row],[Post Name]])</f>
        <v>i6</v>
      </c>
      <c r="I28">
        <v>52176</v>
      </c>
      <c r="J28">
        <f>IF(Statistics_xlsx___Sheet1[[#This Row],[Offered Salary]]&lt;=0,AVERAGE($I$2:$I$7166),Statistics_xlsx___Sheet1[[#This Row],[Offered Salary]])</f>
        <v>52176</v>
      </c>
      <c r="K28" t="b">
        <f>OR((Statistics_xlsx___Sheet1[[#This Row],[updated offered salary]]&lt;$N$39),(Statistics_xlsx___Sheet1[[#This Row],[updated offered salary]]&gt;$N$40))</f>
        <v>0</v>
      </c>
      <c r="Q28" t="s">
        <v>5898</v>
      </c>
      <c r="R28">
        <f>COUNTIFS($J$2:$J$7169,"&gt;9999",$J$2:$J$7169,"&lt;50000")</f>
        <v>2934</v>
      </c>
    </row>
    <row r="29" spans="1:18" x14ac:dyDescent="0.3">
      <c r="A29">
        <v>969924</v>
      </c>
      <c r="B29" t="s">
        <v>49</v>
      </c>
      <c r="C29" t="s">
        <v>15</v>
      </c>
      <c r="D29" t="s">
        <v>9</v>
      </c>
      <c r="E29" t="str">
        <f>IF(Statistics_xlsx___Sheet1[[#This Row],[event_name]]="-","Male",Statistics_xlsx___Sheet1[[#This Row],[event_name]])</f>
        <v>Male</v>
      </c>
      <c r="F29" t="s">
        <v>33</v>
      </c>
      <c r="G29" t="s">
        <v>39</v>
      </c>
      <c r="H29" t="str">
        <f>IF(Statistics_xlsx___Sheet1[[#This Row],[Post Name]]="-",IF(G30=0,G28,G30),Statistics_xlsx___Sheet1[[#This Row],[Post Name]])</f>
        <v>i1</v>
      </c>
      <c r="I29">
        <v>61432</v>
      </c>
      <c r="J29">
        <f>IF(Statistics_xlsx___Sheet1[[#This Row],[Offered Salary]]&lt;=0,AVERAGE($I$2:$I$7166),Statistics_xlsx___Sheet1[[#This Row],[Offered Salary]])</f>
        <v>61432</v>
      </c>
      <c r="K29" t="b">
        <f>OR((Statistics_xlsx___Sheet1[[#This Row],[updated offered salary]]&lt;$N$39),(Statistics_xlsx___Sheet1[[#This Row],[updated offered salary]]&gt;$N$40))</f>
        <v>0</v>
      </c>
      <c r="Q29" t="s">
        <v>5899</v>
      </c>
      <c r="R29">
        <f>COUNTIFS($J$2:$J$7169,"&gt;49999",$J$2:$J$7169,"&lt;100000")</f>
        <v>3553</v>
      </c>
    </row>
    <row r="30" spans="1:18" x14ac:dyDescent="0.3">
      <c r="A30">
        <v>765579</v>
      </c>
      <c r="B30" t="s">
        <v>50</v>
      </c>
      <c r="C30" t="s">
        <v>15</v>
      </c>
      <c r="D30" t="s">
        <v>9</v>
      </c>
      <c r="E30" t="str">
        <f>IF(Statistics_xlsx___Sheet1[[#This Row],[event_name]]="-","Male",Statistics_xlsx___Sheet1[[#This Row],[event_name]])</f>
        <v>Male</v>
      </c>
      <c r="F30" t="s">
        <v>21</v>
      </c>
      <c r="G30" t="s">
        <v>18</v>
      </c>
      <c r="H30" t="str">
        <f>IF(Statistics_xlsx___Sheet1[[#This Row],[Post Name]]="-",IF(G31=0,G29,G31),Statistics_xlsx___Sheet1[[#This Row],[Post Name]])</f>
        <v>i4</v>
      </c>
      <c r="I30">
        <v>87884</v>
      </c>
      <c r="J30">
        <f>IF(Statistics_xlsx___Sheet1[[#This Row],[Offered Salary]]&lt;=0,AVERAGE($I$2:$I$7166),Statistics_xlsx___Sheet1[[#This Row],[Offered Salary]])</f>
        <v>87884</v>
      </c>
      <c r="K30" t="b">
        <f>OR((Statistics_xlsx___Sheet1[[#This Row],[updated offered salary]]&lt;$N$39),(Statistics_xlsx___Sheet1[[#This Row],[updated offered salary]]&gt;$N$40))</f>
        <v>0</v>
      </c>
      <c r="M30" s="2" t="s">
        <v>5858</v>
      </c>
      <c r="N30" s="2">
        <f>COUNTBLANK(I2:I7146)</f>
        <v>1</v>
      </c>
      <c r="Q30" t="s">
        <v>5900</v>
      </c>
      <c r="R30">
        <f>R24+R25+R26+R27+R28+R29</f>
        <v>7165</v>
      </c>
    </row>
    <row r="31" spans="1:18" x14ac:dyDescent="0.3">
      <c r="A31">
        <v>924976</v>
      </c>
      <c r="B31" t="s">
        <v>50</v>
      </c>
      <c r="C31" t="s">
        <v>15</v>
      </c>
      <c r="D31" t="s">
        <v>9</v>
      </c>
      <c r="E31" t="str">
        <f>IF(Statistics_xlsx___Sheet1[[#This Row],[event_name]]="-","Male",Statistics_xlsx___Sheet1[[#This Row],[event_name]])</f>
        <v>Male</v>
      </c>
      <c r="F31" t="s">
        <v>21</v>
      </c>
      <c r="G31" t="s">
        <v>18</v>
      </c>
      <c r="H31" t="str">
        <f>IF(Statistics_xlsx___Sheet1[[#This Row],[Post Name]]="-",IF(G32=0,G30,G32),Statistics_xlsx___Sheet1[[#This Row],[Post Name]])</f>
        <v>i4</v>
      </c>
      <c r="I31">
        <v>56229</v>
      </c>
      <c r="J31">
        <f>IF(Statistics_xlsx___Sheet1[[#This Row],[Offered Salary]]&lt;=0,AVERAGE($I$2:$I$7166),Statistics_xlsx___Sheet1[[#This Row],[Offered Salary]])</f>
        <v>56229</v>
      </c>
      <c r="K31" t="b">
        <f>OR((Statistics_xlsx___Sheet1[[#This Row],[updated offered salary]]&lt;$N$39),(Statistics_xlsx___Sheet1[[#This Row],[updated offered salary]]&gt;$N$40))</f>
        <v>0</v>
      </c>
    </row>
    <row r="32" spans="1:18" x14ac:dyDescent="0.3">
      <c r="A32">
        <v>896164</v>
      </c>
      <c r="B32" t="s">
        <v>51</v>
      </c>
      <c r="C32" t="s">
        <v>8</v>
      </c>
      <c r="D32" t="s">
        <v>42</v>
      </c>
      <c r="E32" t="str">
        <f>IF(Statistics_xlsx___Sheet1[[#This Row],[event_name]]="-","Male",Statistics_xlsx___Sheet1[[#This Row],[event_name]])</f>
        <v>Don’t want to say</v>
      </c>
      <c r="F32" t="s">
        <v>52</v>
      </c>
      <c r="G32" t="s">
        <v>24</v>
      </c>
      <c r="H32" t="str">
        <f>IF(Statistics_xlsx___Sheet1[[#This Row],[Post Name]]="-",IF(G33=0,G31,G33),Statistics_xlsx___Sheet1[[#This Row],[Post Name]])</f>
        <v>i7</v>
      </c>
      <c r="I32">
        <v>37947</v>
      </c>
      <c r="J32">
        <f>IF(Statistics_xlsx___Sheet1[[#This Row],[Offered Salary]]&lt;=0,AVERAGE($I$2:$I$7166),Statistics_xlsx___Sheet1[[#This Row],[Offered Salary]])</f>
        <v>37947</v>
      </c>
      <c r="K32" t="b">
        <f>OR((Statistics_xlsx___Sheet1[[#This Row],[updated offered salary]]&lt;$N$39),(Statistics_xlsx___Sheet1[[#This Row],[updated offered salary]]&gt;$N$40))</f>
        <v>0</v>
      </c>
      <c r="M32" s="3" t="s">
        <v>5861</v>
      </c>
      <c r="Q32" s="2" t="s">
        <v>5901</v>
      </c>
    </row>
    <row r="33" spans="1:18" x14ac:dyDescent="0.3">
      <c r="A33">
        <v>600625</v>
      </c>
      <c r="B33" t="s">
        <v>53</v>
      </c>
      <c r="C33" t="s">
        <v>15</v>
      </c>
      <c r="D33" t="s">
        <v>9</v>
      </c>
      <c r="E33" t="str">
        <f>IF(Statistics_xlsx___Sheet1[[#This Row],[event_name]]="-","Male",Statistics_xlsx___Sheet1[[#This Row],[event_name]])</f>
        <v>Male</v>
      </c>
      <c r="F33" t="s">
        <v>10</v>
      </c>
      <c r="G33" t="s">
        <v>14</v>
      </c>
      <c r="H33" t="str">
        <f>IF(Statistics_xlsx___Sheet1[[#This Row],[Post Name]]="-",IF(G34=0,G32,G34),Statistics_xlsx___Sheet1[[#This Row],[Post Name]])</f>
        <v>c5</v>
      </c>
      <c r="I33">
        <v>88057</v>
      </c>
      <c r="J33">
        <f>IF(Statistics_xlsx___Sheet1[[#This Row],[Offered Salary]]&lt;=0,AVERAGE($I$2:$I$7166),Statistics_xlsx___Sheet1[[#This Row],[Offered Salary]])</f>
        <v>88057</v>
      </c>
      <c r="K33" t="b">
        <f>OR((Statistics_xlsx___Sheet1[[#This Row],[updated offered salary]]&lt;$N$39),(Statistics_xlsx___Sheet1[[#This Row],[updated offered salary]]&gt;$N$40))</f>
        <v>0</v>
      </c>
      <c r="M33" t="s">
        <v>5859</v>
      </c>
    </row>
    <row r="34" spans="1:18" x14ac:dyDescent="0.3">
      <c r="A34">
        <v>692533</v>
      </c>
      <c r="B34" t="s">
        <v>54</v>
      </c>
      <c r="C34" t="s">
        <v>8</v>
      </c>
      <c r="D34" t="s">
        <v>9</v>
      </c>
      <c r="E34" t="str">
        <f>IF(Statistics_xlsx___Sheet1[[#This Row],[event_name]]="-","Male",Statistics_xlsx___Sheet1[[#This Row],[event_name]])</f>
        <v>Male</v>
      </c>
      <c r="F34" t="s">
        <v>10</v>
      </c>
      <c r="G34" t="s">
        <v>14</v>
      </c>
      <c r="H34" t="str">
        <f>IF(Statistics_xlsx___Sheet1[[#This Row],[Post Name]]="-",IF(G35=0,G33,G35),Statistics_xlsx___Sheet1[[#This Row],[Post Name]])</f>
        <v>c5</v>
      </c>
      <c r="I34">
        <v>72843</v>
      </c>
      <c r="J34">
        <f>IF(Statistics_xlsx___Sheet1[[#This Row],[Offered Salary]]&lt;=0,AVERAGE($I$2:$I$7166),Statistics_xlsx___Sheet1[[#This Row],[Offered Salary]])</f>
        <v>72843</v>
      </c>
      <c r="K34" t="b">
        <f>OR((Statistics_xlsx___Sheet1[[#This Row],[updated offered salary]]&lt;$N$39),(Statistics_xlsx___Sheet1[[#This Row],[updated offered salary]]&gt;$N$40))</f>
        <v>0</v>
      </c>
      <c r="Q34" s="9" t="s">
        <v>4</v>
      </c>
      <c r="R34" s="10" t="s">
        <v>5904</v>
      </c>
    </row>
    <row r="35" spans="1:18" x14ac:dyDescent="0.3">
      <c r="A35">
        <v>894276</v>
      </c>
      <c r="B35" t="s">
        <v>55</v>
      </c>
      <c r="C35" t="s">
        <v>15</v>
      </c>
      <c r="D35" t="s">
        <v>9</v>
      </c>
      <c r="E35" t="str">
        <f>IF(Statistics_xlsx___Sheet1[[#This Row],[event_name]]="-","Male",Statistics_xlsx___Sheet1[[#This Row],[event_name]])</f>
        <v>Male</v>
      </c>
      <c r="F35" t="s">
        <v>17</v>
      </c>
      <c r="G35" t="s">
        <v>18</v>
      </c>
      <c r="H35" t="str">
        <f>IF(Statistics_xlsx___Sheet1[[#This Row],[Post Name]]="-",IF(G36=0,G34,G36),Statistics_xlsx___Sheet1[[#This Row],[Post Name]])</f>
        <v>i4</v>
      </c>
      <c r="I35">
        <v>84513</v>
      </c>
      <c r="J35">
        <f>IF(Statistics_xlsx___Sheet1[[#This Row],[Offered Salary]]&lt;=0,AVERAGE($I$2:$I$7166),Statistics_xlsx___Sheet1[[#This Row],[Offered Salary]])</f>
        <v>84513</v>
      </c>
      <c r="K35" t="b">
        <f>OR((Statistics_xlsx___Sheet1[[#This Row],[updated offered salary]]&lt;$N$39),(Statistics_xlsx___Sheet1[[#This Row],[updated offered salary]]&gt;$N$40))</f>
        <v>0</v>
      </c>
      <c r="Q35" t="str">
        <f>F2</f>
        <v>Service Department</v>
      </c>
      <c r="R35">
        <f>COUNTIFS($F$2:$F$7169,Q35,$C$2:$C$7169,$C$2)</f>
        <v>1331</v>
      </c>
    </row>
    <row r="36" spans="1:18" x14ac:dyDescent="0.3">
      <c r="A36">
        <v>121909</v>
      </c>
      <c r="B36" t="s">
        <v>56</v>
      </c>
      <c r="C36" t="s">
        <v>15</v>
      </c>
      <c r="D36" t="s">
        <v>9</v>
      </c>
      <c r="E36" t="str">
        <f>IF(Statistics_xlsx___Sheet1[[#This Row],[event_name]]="-","Male",Statistics_xlsx___Sheet1[[#This Row],[event_name]])</f>
        <v>Male</v>
      </c>
      <c r="F36" t="s">
        <v>17</v>
      </c>
      <c r="G36" t="s">
        <v>18</v>
      </c>
      <c r="H36" t="str">
        <f>IF(Statistics_xlsx___Sheet1[[#This Row],[Post Name]]="-",IF(G37=0,G35,G37),Statistics_xlsx___Sheet1[[#This Row],[Post Name]])</f>
        <v>i4</v>
      </c>
      <c r="I36">
        <v>23129</v>
      </c>
      <c r="J36">
        <f>IF(Statistics_xlsx___Sheet1[[#This Row],[Offered Salary]]&lt;=0,AVERAGE($I$2:$I$7166),Statistics_xlsx___Sheet1[[#This Row],[Offered Salary]])</f>
        <v>23129</v>
      </c>
      <c r="K36" t="b">
        <f>OR((Statistics_xlsx___Sheet1[[#This Row],[updated offered salary]]&lt;$N$39),(Statistics_xlsx___Sheet1[[#This Row],[updated offered salary]]&gt;$N$40))</f>
        <v>0</v>
      </c>
      <c r="M36" s="2" t="s">
        <v>5874</v>
      </c>
      <c r="Q36" t="str">
        <f>F5</f>
        <v>Operations Department</v>
      </c>
      <c r="R36">
        <f t="shared" ref="R36:R43" si="0">COUNTIFS($F$2:$F$7169,Q36,$C$2:$C$7169,$C$2)</f>
        <v>1843</v>
      </c>
    </row>
    <row r="37" spans="1:18" x14ac:dyDescent="0.3">
      <c r="A37">
        <v>176467</v>
      </c>
      <c r="B37" t="s">
        <v>56</v>
      </c>
      <c r="C37" t="s">
        <v>15</v>
      </c>
      <c r="D37" t="s">
        <v>9</v>
      </c>
      <c r="E37" t="str">
        <f>IF(Statistics_xlsx___Sheet1[[#This Row],[event_name]]="-","Male",Statistics_xlsx___Sheet1[[#This Row],[event_name]])</f>
        <v>Male</v>
      </c>
      <c r="F37" t="s">
        <v>17</v>
      </c>
      <c r="G37" t="s">
        <v>18</v>
      </c>
      <c r="H37" t="str">
        <f>IF(Statistics_xlsx___Sheet1[[#This Row],[Post Name]]="-",IF(G38=0,G36,G38),Statistics_xlsx___Sheet1[[#This Row],[Post Name]])</f>
        <v>i4</v>
      </c>
      <c r="I37">
        <v>73304</v>
      </c>
      <c r="J37">
        <f>IF(Statistics_xlsx___Sheet1[[#This Row],[Offered Salary]]&lt;=0,AVERAGE($I$2:$I$7166),Statistics_xlsx___Sheet1[[#This Row],[Offered Salary]])</f>
        <v>73304</v>
      </c>
      <c r="K37" t="b">
        <f>OR((Statistics_xlsx___Sheet1[[#This Row],[updated offered salary]]&lt;$N$39),(Statistics_xlsx___Sheet1[[#This Row],[updated offered salary]]&gt;$N$40))</f>
        <v>0</v>
      </c>
      <c r="M37" t="s">
        <v>5875</v>
      </c>
      <c r="N37">
        <f>AVERAGE(J2:J7166)</f>
        <v>49878.33179787828</v>
      </c>
      <c r="Q37" t="str">
        <f>F7</f>
        <v>Sales Department</v>
      </c>
      <c r="R37">
        <f t="shared" si="0"/>
        <v>485</v>
      </c>
    </row>
    <row r="38" spans="1:18" x14ac:dyDescent="0.3">
      <c r="A38">
        <v>955372</v>
      </c>
      <c r="B38" t="s">
        <v>57</v>
      </c>
      <c r="C38" t="s">
        <v>15</v>
      </c>
      <c r="D38" t="s">
        <v>13</v>
      </c>
      <c r="E38" t="str">
        <f>IF(Statistics_xlsx___Sheet1[[#This Row],[event_name]]="-","Male",Statistics_xlsx___Sheet1[[#This Row],[event_name]])</f>
        <v>Female</v>
      </c>
      <c r="F38" t="s">
        <v>21</v>
      </c>
      <c r="G38" t="s">
        <v>30</v>
      </c>
      <c r="H38" t="str">
        <f>IF(Statistics_xlsx___Sheet1[[#This Row],[Post Name]]="-",IF(G39=0,G37,G39),Statistics_xlsx___Sheet1[[#This Row],[Post Name]])</f>
        <v>b9</v>
      </c>
      <c r="I38">
        <v>85176</v>
      </c>
      <c r="J38">
        <f>IF(Statistics_xlsx___Sheet1[[#This Row],[Offered Salary]]&lt;=0,AVERAGE($I$2:$I$7166),Statistics_xlsx___Sheet1[[#This Row],[Offered Salary]])</f>
        <v>85176</v>
      </c>
      <c r="K38" t="b">
        <f>OR((Statistics_xlsx___Sheet1[[#This Row],[updated offered salary]]&lt;$N$39),(Statistics_xlsx___Sheet1[[#This Row],[updated offered salary]]&gt;$N$40))</f>
        <v>0</v>
      </c>
      <c r="M38" t="s">
        <v>5876</v>
      </c>
      <c r="N38">
        <f>_xlfn.STDEV.S(J2:J7166)</f>
        <v>28351.669668316521</v>
      </c>
      <c r="Q38" t="str">
        <f>F14</f>
        <v>Finance Department</v>
      </c>
      <c r="R38">
        <f t="shared" si="0"/>
        <v>176</v>
      </c>
    </row>
    <row r="39" spans="1:18" x14ac:dyDescent="0.3">
      <c r="A39">
        <v>958058</v>
      </c>
      <c r="B39" t="s">
        <v>58</v>
      </c>
      <c r="C39" t="s">
        <v>15</v>
      </c>
      <c r="D39" t="s">
        <v>9</v>
      </c>
      <c r="E39" t="str">
        <f>IF(Statistics_xlsx___Sheet1[[#This Row],[event_name]]="-","Male",Statistics_xlsx___Sheet1[[#This Row],[event_name]])</f>
        <v>Male</v>
      </c>
      <c r="F39" t="s">
        <v>10</v>
      </c>
      <c r="G39" t="s">
        <v>30</v>
      </c>
      <c r="H39" t="str">
        <f>IF(Statistics_xlsx___Sheet1[[#This Row],[Post Name]]="-",IF(G40=0,G38,G40),Statistics_xlsx___Sheet1[[#This Row],[Post Name]])</f>
        <v>b9</v>
      </c>
      <c r="I39">
        <v>31854</v>
      </c>
      <c r="J39">
        <f>IF(Statistics_xlsx___Sheet1[[#This Row],[Offered Salary]]&lt;=0,AVERAGE($I$2:$I$7166),Statistics_xlsx___Sheet1[[#This Row],[Offered Salary]])</f>
        <v>31854</v>
      </c>
      <c r="K39" t="b">
        <f>OR((Statistics_xlsx___Sheet1[[#This Row],[updated offered salary]]&lt;$N$39),(Statistics_xlsx___Sheet1[[#This Row],[updated offered salary]]&gt;$N$40))</f>
        <v>0</v>
      </c>
      <c r="M39" t="s">
        <v>5877</v>
      </c>
      <c r="N39">
        <f>N37-(N38*2)</f>
        <v>-6825.0075387547622</v>
      </c>
      <c r="Q39" t="str">
        <f>F32</f>
        <v>Production Department</v>
      </c>
      <c r="R39">
        <f t="shared" si="0"/>
        <v>246</v>
      </c>
    </row>
    <row r="40" spans="1:18" x14ac:dyDescent="0.3">
      <c r="A40">
        <v>15712</v>
      </c>
      <c r="B40" t="s">
        <v>59</v>
      </c>
      <c r="C40" t="s">
        <v>15</v>
      </c>
      <c r="D40" t="s">
        <v>9</v>
      </c>
      <c r="E40" t="str">
        <f>IF(Statistics_xlsx___Sheet1[[#This Row],[event_name]]="-","Male",Statistics_xlsx___Sheet1[[#This Row],[event_name]])</f>
        <v>Male</v>
      </c>
      <c r="F40" t="s">
        <v>21</v>
      </c>
      <c r="G40" t="s">
        <v>44</v>
      </c>
      <c r="H40" t="str">
        <f>IF(Statistics_xlsx___Sheet1[[#This Row],[Post Name]]="-",IF(G41=0,G39,G41),Statistics_xlsx___Sheet1[[#This Row],[Post Name]])</f>
        <v>i6</v>
      </c>
      <c r="I40">
        <v>11970</v>
      </c>
      <c r="J40">
        <f>IF(Statistics_xlsx___Sheet1[[#This Row],[Offered Salary]]&lt;=0,AVERAGE($I$2:$I$7166),Statistics_xlsx___Sheet1[[#This Row],[Offered Salary]])</f>
        <v>11970</v>
      </c>
      <c r="K40" t="b">
        <f>OR((Statistics_xlsx___Sheet1[[#This Row],[updated offered salary]]&lt;$N$39),(Statistics_xlsx___Sheet1[[#This Row],[updated offered salary]]&gt;$N$40))</f>
        <v>0</v>
      </c>
      <c r="M40" t="s">
        <v>5878</v>
      </c>
      <c r="N40">
        <f>N37+(N38*2)</f>
        <v>106581.67113451133</v>
      </c>
      <c r="Q40" t="str">
        <f>F47</f>
        <v>Purchase Department</v>
      </c>
      <c r="R40">
        <f t="shared" si="0"/>
        <v>230</v>
      </c>
    </row>
    <row r="41" spans="1:18" x14ac:dyDescent="0.3">
      <c r="A41">
        <v>443525</v>
      </c>
      <c r="B41" t="s">
        <v>60</v>
      </c>
      <c r="C41" t="s">
        <v>15</v>
      </c>
      <c r="D41" t="s">
        <v>9</v>
      </c>
      <c r="E41" t="str">
        <f>IF(Statistics_xlsx___Sheet1[[#This Row],[event_name]]="-","Male",Statistics_xlsx___Sheet1[[#This Row],[event_name]])</f>
        <v>Male</v>
      </c>
      <c r="F41" t="s">
        <v>10</v>
      </c>
      <c r="G41" t="s">
        <v>36</v>
      </c>
      <c r="H41" t="str">
        <f>IF(Statistics_xlsx___Sheet1[[#This Row],[Post Name]]="-",IF(G42=0,G40,G42),Statistics_xlsx___Sheet1[[#This Row],[Post Name]])</f>
        <v>i5</v>
      </c>
      <c r="I41">
        <v>2085</v>
      </c>
      <c r="J41">
        <f>IF(Statistics_xlsx___Sheet1[[#This Row],[Offered Salary]]&lt;=0,AVERAGE($I$2:$I$7166),Statistics_xlsx___Sheet1[[#This Row],[Offered Salary]])</f>
        <v>2085</v>
      </c>
      <c r="K41" t="b">
        <f>OR((Statistics_xlsx___Sheet1[[#This Row],[updated offered salary]]&lt;$N$39),(Statistics_xlsx___Sheet1[[#This Row],[updated offered salary]]&gt;$N$40))</f>
        <v>0</v>
      </c>
      <c r="Q41" t="str">
        <f>F64</f>
        <v>Marketing Department</v>
      </c>
      <c r="R41">
        <f t="shared" si="0"/>
        <v>202</v>
      </c>
    </row>
    <row r="42" spans="1:18" x14ac:dyDescent="0.3">
      <c r="A42">
        <v>847880</v>
      </c>
      <c r="B42" t="s">
        <v>61</v>
      </c>
      <c r="C42" t="s">
        <v>8</v>
      </c>
      <c r="D42" t="s">
        <v>13</v>
      </c>
      <c r="E42" t="str">
        <f>IF(Statistics_xlsx___Sheet1[[#This Row],[event_name]]="-","Male",Statistics_xlsx___Sheet1[[#This Row],[event_name]])</f>
        <v>Female</v>
      </c>
      <c r="F42" t="s">
        <v>10</v>
      </c>
      <c r="G42" t="s">
        <v>62</v>
      </c>
      <c r="H42" t="str">
        <f>IF(Statistics_xlsx___Sheet1[[#This Row],[Post Name]]="-",IF(G43=0,G41,G43),Statistics_xlsx___Sheet1[[#This Row],[Post Name]])</f>
        <v>m6</v>
      </c>
      <c r="I42">
        <v>800</v>
      </c>
      <c r="J42">
        <f>IF(Statistics_xlsx___Sheet1[[#This Row],[Offered Salary]]&lt;=0,AVERAGE($I$2:$I$7166),Statistics_xlsx___Sheet1[[#This Row],[Offered Salary]])</f>
        <v>800</v>
      </c>
      <c r="K42" t="b">
        <f>OR((Statistics_xlsx___Sheet1[[#This Row],[updated offered salary]]&lt;$N$39),(Statistics_xlsx___Sheet1[[#This Row],[updated offered salary]]&gt;$N$40))</f>
        <v>0</v>
      </c>
      <c r="M42" s="2" t="s">
        <v>5880</v>
      </c>
      <c r="N42">
        <f>COUNTIF(K2:K7166,"true")</f>
        <v>0</v>
      </c>
      <c r="Q42" t="str">
        <f>F96</f>
        <v>General Management</v>
      </c>
      <c r="R42">
        <f t="shared" si="0"/>
        <v>111</v>
      </c>
    </row>
    <row r="43" spans="1:18" x14ac:dyDescent="0.3">
      <c r="A43">
        <v>577498</v>
      </c>
      <c r="B43" t="s">
        <v>63</v>
      </c>
      <c r="C43" t="s">
        <v>15</v>
      </c>
      <c r="D43" t="s">
        <v>9</v>
      </c>
      <c r="E43" t="str">
        <f>IF(Statistics_xlsx___Sheet1[[#This Row],[event_name]]="-","Male",Statistics_xlsx___Sheet1[[#This Row],[event_name]])</f>
        <v>Male</v>
      </c>
      <c r="F43" t="s">
        <v>10</v>
      </c>
      <c r="G43" t="s">
        <v>64</v>
      </c>
      <c r="H43" t="str">
        <f>IF(Statistics_xlsx___Sheet1[[#This Row],[Post Name]]="-",IF(G44=0,G42,G44),Statistics_xlsx___Sheet1[[#This Row],[Post Name]])</f>
        <v>m7</v>
      </c>
      <c r="I43">
        <v>41402</v>
      </c>
      <c r="J43">
        <f>IF(Statistics_xlsx___Sheet1[[#This Row],[Offered Salary]]&lt;=0,AVERAGE($I$2:$I$7166),Statistics_xlsx___Sheet1[[#This Row],[Offered Salary]])</f>
        <v>41402</v>
      </c>
      <c r="K43" t="b">
        <f>OR((Statistics_xlsx___Sheet1[[#This Row],[updated offered salary]]&lt;$N$39),(Statistics_xlsx___Sheet1[[#This Row],[updated offered salary]]&gt;$N$40))</f>
        <v>0</v>
      </c>
      <c r="M43" t="s">
        <v>5881</v>
      </c>
      <c r="Q43" t="str">
        <f>F158</f>
        <v>Human Resource Department</v>
      </c>
      <c r="R43">
        <f t="shared" si="0"/>
        <v>70</v>
      </c>
    </row>
    <row r="44" spans="1:18" x14ac:dyDescent="0.3">
      <c r="A44">
        <v>959638</v>
      </c>
      <c r="B44" t="s">
        <v>65</v>
      </c>
      <c r="C44" t="s">
        <v>15</v>
      </c>
      <c r="D44" t="s">
        <v>9</v>
      </c>
      <c r="E44" t="str">
        <f>IF(Statistics_xlsx___Sheet1[[#This Row],[event_name]]="-","Male",Statistics_xlsx___Sheet1[[#This Row],[event_name]])</f>
        <v>Male</v>
      </c>
      <c r="F44" t="s">
        <v>10</v>
      </c>
      <c r="G44" t="s">
        <v>24</v>
      </c>
      <c r="H44" t="str">
        <f>IF(Statistics_xlsx___Sheet1[[#This Row],[Post Name]]="-",IF(G45=0,G43,G45),Statistics_xlsx___Sheet1[[#This Row],[Post Name]])</f>
        <v>i7</v>
      </c>
      <c r="I44">
        <v>48028</v>
      </c>
      <c r="J44">
        <f>IF(Statistics_xlsx___Sheet1[[#This Row],[Offered Salary]]&lt;=0,AVERAGE($I$2:$I$7166),Statistics_xlsx___Sheet1[[#This Row],[Offered Salary]])</f>
        <v>48028</v>
      </c>
      <c r="K44" t="b">
        <f>OR((Statistics_xlsx___Sheet1[[#This Row],[updated offered salary]]&lt;$N$39),(Statistics_xlsx___Sheet1[[#This Row],[updated offered salary]]&gt;$N$40))</f>
        <v>0</v>
      </c>
    </row>
    <row r="45" spans="1:18" x14ac:dyDescent="0.3">
      <c r="A45">
        <v>442311</v>
      </c>
      <c r="B45" t="s">
        <v>66</v>
      </c>
      <c r="C45" t="s">
        <v>15</v>
      </c>
      <c r="D45" t="s">
        <v>9</v>
      </c>
      <c r="E45" t="str">
        <f>IF(Statistics_xlsx___Sheet1[[#This Row],[event_name]]="-","Male",Statistics_xlsx___Sheet1[[#This Row],[event_name]])</f>
        <v>Male</v>
      </c>
      <c r="F45" t="s">
        <v>10</v>
      </c>
      <c r="G45" t="s">
        <v>36</v>
      </c>
      <c r="H45" t="str">
        <f>IF(Statistics_xlsx___Sheet1[[#This Row],[Post Name]]="-",IF(G46=0,G44,G46),Statistics_xlsx___Sheet1[[#This Row],[Post Name]])</f>
        <v>i5</v>
      </c>
      <c r="I45">
        <v>22832</v>
      </c>
      <c r="J45">
        <f>IF(Statistics_xlsx___Sheet1[[#This Row],[Offered Salary]]&lt;=0,AVERAGE($I$2:$I$7166),Statistics_xlsx___Sheet1[[#This Row],[Offered Salary]])</f>
        <v>22832</v>
      </c>
      <c r="K45" t="b">
        <f>OR((Statistics_xlsx___Sheet1[[#This Row],[updated offered salary]]&lt;$N$39),(Statistics_xlsx___Sheet1[[#This Row],[updated offered salary]]&gt;$N$40))</f>
        <v>0</v>
      </c>
      <c r="M45" s="2" t="s">
        <v>5882</v>
      </c>
    </row>
    <row r="46" spans="1:18" x14ac:dyDescent="0.3">
      <c r="A46">
        <v>300293</v>
      </c>
      <c r="B46" t="s">
        <v>67</v>
      </c>
      <c r="C46" t="s">
        <v>15</v>
      </c>
      <c r="D46" t="s">
        <v>9</v>
      </c>
      <c r="E46" t="str">
        <f>IF(Statistics_xlsx___Sheet1[[#This Row],[event_name]]="-","Male",Statistics_xlsx___Sheet1[[#This Row],[event_name]])</f>
        <v>Male</v>
      </c>
      <c r="F46" t="s">
        <v>17</v>
      </c>
      <c r="G46" t="s">
        <v>24</v>
      </c>
      <c r="H46" t="str">
        <f>IF(Statistics_xlsx___Sheet1[[#This Row],[Post Name]]="-",IF(G47=0,G45,G47),Statistics_xlsx___Sheet1[[#This Row],[Post Name]])</f>
        <v>i7</v>
      </c>
      <c r="I46">
        <v>5664</v>
      </c>
      <c r="J46">
        <f>IF(Statistics_xlsx___Sheet1[[#This Row],[Offered Salary]]&lt;=0,AVERAGE($I$2:$I$7166),Statistics_xlsx___Sheet1[[#This Row],[Offered Salary]])</f>
        <v>5664</v>
      </c>
      <c r="K46" t="b">
        <f>OR((Statistics_xlsx___Sheet1[[#This Row],[updated offered salary]]&lt;$N$39),(Statistics_xlsx___Sheet1[[#This Row],[updated offered salary]]&gt;$N$40))</f>
        <v>0</v>
      </c>
      <c r="M46" s="2" t="s">
        <v>5883</v>
      </c>
    </row>
    <row r="47" spans="1:18" x14ac:dyDescent="0.3">
      <c r="A47">
        <v>290946</v>
      </c>
      <c r="B47" t="s">
        <v>68</v>
      </c>
      <c r="C47" t="s">
        <v>15</v>
      </c>
      <c r="D47" t="s">
        <v>9</v>
      </c>
      <c r="E47" t="str">
        <f>IF(Statistics_xlsx___Sheet1[[#This Row],[event_name]]="-","Male",Statistics_xlsx___Sheet1[[#This Row],[event_name]])</f>
        <v>Male</v>
      </c>
      <c r="F47" t="s">
        <v>69</v>
      </c>
      <c r="G47" t="s">
        <v>24</v>
      </c>
      <c r="H47" t="str">
        <f>IF(Statistics_xlsx___Sheet1[[#This Row],[Post Name]]="-",IF(G48=0,G46,G48),Statistics_xlsx___Sheet1[[#This Row],[Post Name]])</f>
        <v>i7</v>
      </c>
      <c r="I47">
        <v>89786</v>
      </c>
      <c r="J47">
        <f>IF(Statistics_xlsx___Sheet1[[#This Row],[Offered Salary]]&lt;=0,AVERAGE($I$2:$I$7166),Statistics_xlsx___Sheet1[[#This Row],[Offered Salary]])</f>
        <v>89786</v>
      </c>
      <c r="K47" t="b">
        <f>OR((Statistics_xlsx___Sheet1[[#This Row],[updated offered salary]]&lt;$N$39),(Statistics_xlsx___Sheet1[[#This Row],[updated offered salary]]&gt;$N$40))</f>
        <v>0</v>
      </c>
    </row>
    <row r="48" spans="1:18" x14ac:dyDescent="0.3">
      <c r="A48">
        <v>37073</v>
      </c>
      <c r="B48" t="s">
        <v>70</v>
      </c>
      <c r="C48" t="s">
        <v>8</v>
      </c>
      <c r="D48" t="s">
        <v>13</v>
      </c>
      <c r="E48" t="str">
        <f>IF(Statistics_xlsx___Sheet1[[#This Row],[event_name]]="-","Male",Statistics_xlsx___Sheet1[[#This Row],[event_name]])</f>
        <v>Female</v>
      </c>
      <c r="F48" t="s">
        <v>69</v>
      </c>
      <c r="G48" t="s">
        <v>24</v>
      </c>
      <c r="H48" t="str">
        <f>IF(Statistics_xlsx___Sheet1[[#This Row],[Post Name]]="-",IF(G49=0,G47,G49),Statistics_xlsx___Sheet1[[#This Row],[Post Name]])</f>
        <v>i7</v>
      </c>
      <c r="I48">
        <v>51645</v>
      </c>
      <c r="J48">
        <f>IF(Statistics_xlsx___Sheet1[[#This Row],[Offered Salary]]&lt;=0,AVERAGE($I$2:$I$7166),Statistics_xlsx___Sheet1[[#This Row],[Offered Salary]])</f>
        <v>51645</v>
      </c>
      <c r="K48" t="b">
        <f>OR((Statistics_xlsx___Sheet1[[#This Row],[updated offered salary]]&lt;$N$39),(Statistics_xlsx___Sheet1[[#This Row],[updated offered salary]]&gt;$N$40))</f>
        <v>0</v>
      </c>
    </row>
    <row r="49" spans="1:18" x14ac:dyDescent="0.3">
      <c r="A49">
        <v>622677</v>
      </c>
      <c r="B49" t="s">
        <v>71</v>
      </c>
      <c r="C49" t="s">
        <v>15</v>
      </c>
      <c r="D49" t="s">
        <v>9</v>
      </c>
      <c r="E49" t="str">
        <f>IF(Statistics_xlsx___Sheet1[[#This Row],[event_name]]="-","Male",Statistics_xlsx___Sheet1[[#This Row],[event_name]])</f>
        <v>Male</v>
      </c>
      <c r="F49" t="s">
        <v>33</v>
      </c>
      <c r="G49" t="s">
        <v>14</v>
      </c>
      <c r="H49" t="str">
        <f>IF(Statistics_xlsx___Sheet1[[#This Row],[Post Name]]="-",IF(G50=0,G48,G50),Statistics_xlsx___Sheet1[[#This Row],[Post Name]])</f>
        <v>c5</v>
      </c>
      <c r="I49">
        <v>60294</v>
      </c>
      <c r="J49">
        <f>IF(Statistics_xlsx___Sheet1[[#This Row],[Offered Salary]]&lt;=0,AVERAGE($I$2:$I$7166),Statistics_xlsx___Sheet1[[#This Row],[Offered Salary]])</f>
        <v>60294</v>
      </c>
      <c r="K49" t="b">
        <f>OR((Statistics_xlsx___Sheet1[[#This Row],[updated offered salary]]&lt;$N$39),(Statistics_xlsx___Sheet1[[#This Row],[updated offered salary]]&gt;$N$40))</f>
        <v>0</v>
      </c>
      <c r="Q49" s="2" t="s">
        <v>5902</v>
      </c>
    </row>
    <row r="50" spans="1:18" x14ac:dyDescent="0.3">
      <c r="A50">
        <v>580633</v>
      </c>
      <c r="B50" t="s">
        <v>72</v>
      </c>
      <c r="C50" t="s">
        <v>15</v>
      </c>
      <c r="D50" t="s">
        <v>9</v>
      </c>
      <c r="E50" t="str">
        <f>IF(Statistics_xlsx___Sheet1[[#This Row],[event_name]]="-","Male",Statistics_xlsx___Sheet1[[#This Row],[event_name]])</f>
        <v>Male</v>
      </c>
      <c r="F50" t="s">
        <v>33</v>
      </c>
      <c r="G50" t="s">
        <v>14</v>
      </c>
      <c r="H50" t="str">
        <f>IF(Statistics_xlsx___Sheet1[[#This Row],[Post Name]]="-",IF(G51=0,G49,G51),Statistics_xlsx___Sheet1[[#This Row],[Post Name]])</f>
        <v>c5</v>
      </c>
      <c r="I50">
        <v>53465</v>
      </c>
      <c r="J50">
        <f>IF(Statistics_xlsx___Sheet1[[#This Row],[Offered Salary]]&lt;=0,AVERAGE($I$2:$I$7166),Statistics_xlsx___Sheet1[[#This Row],[Offered Salary]])</f>
        <v>53465</v>
      </c>
      <c r="K50" t="b">
        <f>OR((Statistics_xlsx___Sheet1[[#This Row],[updated offered salary]]&lt;$N$39),(Statistics_xlsx___Sheet1[[#This Row],[updated offered salary]]&gt;$N$40))</f>
        <v>0</v>
      </c>
    </row>
    <row r="51" spans="1:18" x14ac:dyDescent="0.3">
      <c r="A51">
        <v>116456</v>
      </c>
      <c r="B51" t="s">
        <v>73</v>
      </c>
      <c r="C51" t="s">
        <v>8</v>
      </c>
      <c r="D51" t="s">
        <v>13</v>
      </c>
      <c r="E51" t="str">
        <f>IF(Statistics_xlsx___Sheet1[[#This Row],[event_name]]="-","Male",Statistics_xlsx___Sheet1[[#This Row],[event_name]])</f>
        <v>Female</v>
      </c>
      <c r="F51" t="s">
        <v>33</v>
      </c>
      <c r="G51" t="s">
        <v>14</v>
      </c>
      <c r="H51" t="str">
        <f>IF(Statistics_xlsx___Sheet1[[#This Row],[Post Name]]="-",IF(G52=0,G50,G52),Statistics_xlsx___Sheet1[[#This Row],[Post Name]])</f>
        <v>c5</v>
      </c>
      <c r="I51">
        <v>52285</v>
      </c>
      <c r="J51">
        <f>IF(Statistics_xlsx___Sheet1[[#This Row],[Offered Salary]]&lt;=0,AVERAGE($I$2:$I$7166),Statistics_xlsx___Sheet1[[#This Row],[Offered Salary]])</f>
        <v>52285</v>
      </c>
      <c r="K51" t="b">
        <f>OR((Statistics_xlsx___Sheet1[[#This Row],[updated offered salary]]&lt;$N$39),(Statistics_xlsx___Sheet1[[#This Row],[updated offered salary]]&gt;$N$40))</f>
        <v>0</v>
      </c>
      <c r="Q51" s="9" t="s">
        <v>5903</v>
      </c>
      <c r="R51" s="10" t="s">
        <v>5891</v>
      </c>
    </row>
    <row r="52" spans="1:18" x14ac:dyDescent="0.3">
      <c r="A52">
        <v>798741</v>
      </c>
      <c r="B52" t="s">
        <v>74</v>
      </c>
      <c r="C52" t="s">
        <v>15</v>
      </c>
      <c r="D52" t="s">
        <v>13</v>
      </c>
      <c r="E52" t="str">
        <f>IF(Statistics_xlsx___Sheet1[[#This Row],[event_name]]="-","Male",Statistics_xlsx___Sheet1[[#This Row],[event_name]])</f>
        <v>Female</v>
      </c>
      <c r="F52" t="s">
        <v>33</v>
      </c>
      <c r="G52" t="s">
        <v>14</v>
      </c>
      <c r="H52" t="str">
        <f>IF(Statistics_xlsx___Sheet1[[#This Row],[Post Name]]="-",IF(G53=0,G51,G53),Statistics_xlsx___Sheet1[[#This Row],[Post Name]])</f>
        <v>c5</v>
      </c>
      <c r="I52">
        <v>2013</v>
      </c>
      <c r="J52">
        <f>IF(Statistics_xlsx___Sheet1[[#This Row],[Offered Salary]]&lt;=0,AVERAGE($I$2:$I$7166),Statistics_xlsx___Sheet1[[#This Row],[Offered Salary]])</f>
        <v>2013</v>
      </c>
      <c r="K52" t="b">
        <f>OR((Statistics_xlsx___Sheet1[[#This Row],[updated offered salary]]&lt;$N$39),(Statistics_xlsx___Sheet1[[#This Row],[updated offered salary]]&gt;$N$40))</f>
        <v>0</v>
      </c>
      <c r="Q52" t="str">
        <f>H2</f>
        <v>c8</v>
      </c>
      <c r="R52">
        <f t="shared" ref="R52:R66" si="1">COUNTIF(H2:H7169,Q52)</f>
        <v>320</v>
      </c>
    </row>
    <row r="53" spans="1:18" x14ac:dyDescent="0.3">
      <c r="A53">
        <v>39036</v>
      </c>
      <c r="B53" t="s">
        <v>75</v>
      </c>
      <c r="C53" t="s">
        <v>15</v>
      </c>
      <c r="D53" t="s">
        <v>9</v>
      </c>
      <c r="E53" t="str">
        <f>IF(Statistics_xlsx___Sheet1[[#This Row],[event_name]]="-","Male",Statistics_xlsx___Sheet1[[#This Row],[event_name]])</f>
        <v>Male</v>
      </c>
      <c r="F53" t="s">
        <v>17</v>
      </c>
      <c r="G53" t="s">
        <v>18</v>
      </c>
      <c r="H53" t="str">
        <f>IF(Statistics_xlsx___Sheet1[[#This Row],[Post Name]]="-",IF(G54=0,G52,G54),Statistics_xlsx___Sheet1[[#This Row],[Post Name]])</f>
        <v>i4</v>
      </c>
      <c r="I53">
        <v>98622</v>
      </c>
      <c r="J53">
        <f>IF(Statistics_xlsx___Sheet1[[#This Row],[Offered Salary]]&lt;=0,AVERAGE($I$2:$I$7166),Statistics_xlsx___Sheet1[[#This Row],[Offered Salary]])</f>
        <v>98622</v>
      </c>
      <c r="K53" t="b">
        <f>OR((Statistics_xlsx___Sheet1[[#This Row],[updated offered salary]]&lt;$N$39),(Statistics_xlsx___Sheet1[[#This Row],[updated offered salary]]&gt;$N$40))</f>
        <v>0</v>
      </c>
      <c r="Q53" t="str">
        <f>G3</f>
        <v>c5</v>
      </c>
      <c r="R53">
        <f t="shared" si="1"/>
        <v>1747</v>
      </c>
    </row>
    <row r="54" spans="1:18" x14ac:dyDescent="0.3">
      <c r="A54">
        <v>349039</v>
      </c>
      <c r="B54" t="s">
        <v>76</v>
      </c>
      <c r="C54" t="s">
        <v>15</v>
      </c>
      <c r="D54" t="s">
        <v>9</v>
      </c>
      <c r="E54" t="str">
        <f>IF(Statistics_xlsx___Sheet1[[#This Row],[event_name]]="-","Male",Statistics_xlsx___Sheet1[[#This Row],[event_name]])</f>
        <v>Male</v>
      </c>
      <c r="F54" t="s">
        <v>17</v>
      </c>
      <c r="G54" t="s">
        <v>14</v>
      </c>
      <c r="H54" t="str">
        <f>IF(Statistics_xlsx___Sheet1[[#This Row],[Post Name]]="-",IF(G55=0,G53,G55),Statistics_xlsx___Sheet1[[#This Row],[Post Name]])</f>
        <v>c5</v>
      </c>
      <c r="I54">
        <v>68666</v>
      </c>
      <c r="J54">
        <f>IF(Statistics_xlsx___Sheet1[[#This Row],[Offered Salary]]&lt;=0,AVERAGE($I$2:$I$7166),Statistics_xlsx___Sheet1[[#This Row],[Offered Salary]])</f>
        <v>68666</v>
      </c>
      <c r="K54" t="b">
        <f>OR((Statistics_xlsx___Sheet1[[#This Row],[updated offered salary]]&lt;$N$39),(Statistics_xlsx___Sheet1[[#This Row],[updated offered salary]]&gt;$N$40))</f>
        <v>0</v>
      </c>
      <c r="Q54" t="str">
        <f>G5</f>
        <v>i4</v>
      </c>
      <c r="R54">
        <f t="shared" si="1"/>
        <v>87</v>
      </c>
    </row>
    <row r="55" spans="1:18" x14ac:dyDescent="0.3">
      <c r="A55">
        <v>94068</v>
      </c>
      <c r="B55" t="s">
        <v>77</v>
      </c>
      <c r="C55" t="s">
        <v>8</v>
      </c>
      <c r="D55" t="s">
        <v>9</v>
      </c>
      <c r="E55" t="str">
        <f>IF(Statistics_xlsx___Sheet1[[#This Row],[event_name]]="-","Male",Statistics_xlsx___Sheet1[[#This Row],[event_name]])</f>
        <v>Male</v>
      </c>
      <c r="F55" t="s">
        <v>17</v>
      </c>
      <c r="G55" t="s">
        <v>18</v>
      </c>
      <c r="H55" t="str">
        <f>IF(Statistics_xlsx___Sheet1[[#This Row],[Post Name]]="-",IF(G56=0,G54,G56),Statistics_xlsx___Sheet1[[#This Row],[Post Name]])</f>
        <v>i4</v>
      </c>
      <c r="I55">
        <v>67434</v>
      </c>
      <c r="J55">
        <f>IF(Statistics_xlsx___Sheet1[[#This Row],[Offered Salary]]&lt;=0,AVERAGE($I$2:$I$7166),Statistics_xlsx___Sheet1[[#This Row],[Offered Salary]])</f>
        <v>67434</v>
      </c>
      <c r="K55" t="b">
        <f>OR((Statistics_xlsx___Sheet1[[#This Row],[updated offered salary]]&lt;$N$39),(Statistics_xlsx___Sheet1[[#This Row],[updated offered salary]]&gt;$N$40))</f>
        <v>0</v>
      </c>
      <c r="Q55" t="str">
        <f>G8</f>
        <v>i7</v>
      </c>
      <c r="R55">
        <f t="shared" si="1"/>
        <v>982</v>
      </c>
    </row>
    <row r="56" spans="1:18" x14ac:dyDescent="0.3">
      <c r="A56">
        <v>487441</v>
      </c>
      <c r="B56" t="s">
        <v>77</v>
      </c>
      <c r="C56" t="s">
        <v>8</v>
      </c>
      <c r="D56" t="s">
        <v>13</v>
      </c>
      <c r="E56" t="str">
        <f>IF(Statistics_xlsx___Sheet1[[#This Row],[event_name]]="-","Male",Statistics_xlsx___Sheet1[[#This Row],[event_name]])</f>
        <v>Female</v>
      </c>
      <c r="F56" t="s">
        <v>17</v>
      </c>
      <c r="G56" t="s">
        <v>18</v>
      </c>
      <c r="H56" t="str">
        <f>IF(Statistics_xlsx___Sheet1[[#This Row],[Post Name]]="-",IF(G57=0,G55,G57),Statistics_xlsx___Sheet1[[#This Row],[Post Name]])</f>
        <v>i4</v>
      </c>
      <c r="I56">
        <v>12624</v>
      </c>
      <c r="J56">
        <f>IF(Statistics_xlsx___Sheet1[[#This Row],[Offered Salary]]&lt;=0,AVERAGE($I$2:$I$7166),Statistics_xlsx___Sheet1[[#This Row],[Offered Salary]])</f>
        <v>12624</v>
      </c>
      <c r="K56" t="b">
        <f>OR((Statistics_xlsx___Sheet1[[#This Row],[updated offered salary]]&lt;$N$39),(Statistics_xlsx___Sheet1[[#This Row],[updated offered salary]]&gt;$N$40))</f>
        <v>0</v>
      </c>
      <c r="Q56" t="str">
        <f>G12</f>
        <v>n10</v>
      </c>
      <c r="R56">
        <f t="shared" si="1"/>
        <v>1</v>
      </c>
    </row>
    <row r="57" spans="1:18" x14ac:dyDescent="0.3">
      <c r="A57">
        <v>235574</v>
      </c>
      <c r="B57" t="s">
        <v>78</v>
      </c>
      <c r="C57" t="s">
        <v>15</v>
      </c>
      <c r="D57" t="s">
        <v>9</v>
      </c>
      <c r="E57" t="str">
        <f>IF(Statistics_xlsx___Sheet1[[#This Row],[event_name]]="-","Male",Statistics_xlsx___Sheet1[[#This Row],[event_name]])</f>
        <v>Male</v>
      </c>
      <c r="F57" t="s">
        <v>10</v>
      </c>
      <c r="G57" t="s">
        <v>62</v>
      </c>
      <c r="H57" t="str">
        <f>IF(Statistics_xlsx___Sheet1[[#This Row],[Post Name]]="-",IF(G58=0,G56,G58),Statistics_xlsx___Sheet1[[#This Row],[Post Name]])</f>
        <v>m6</v>
      </c>
      <c r="I57">
        <v>68466</v>
      </c>
      <c r="J57">
        <f>IF(Statistics_xlsx___Sheet1[[#This Row],[Offered Salary]]&lt;=0,AVERAGE($I$2:$I$7166),Statistics_xlsx___Sheet1[[#This Row],[Offered Salary]])</f>
        <v>68466</v>
      </c>
      <c r="K57" t="b">
        <f>OR((Statistics_xlsx___Sheet1[[#This Row],[updated offered salary]]&lt;$N$39),(Statistics_xlsx___Sheet1[[#This Row],[updated offered salary]]&gt;$N$40))</f>
        <v>0</v>
      </c>
      <c r="Q57" t="str">
        <f>G14</f>
        <v>b9</v>
      </c>
      <c r="R57">
        <f t="shared" si="1"/>
        <v>462</v>
      </c>
    </row>
    <row r="58" spans="1:18" x14ac:dyDescent="0.3">
      <c r="A58">
        <v>180166</v>
      </c>
      <c r="B58" t="s">
        <v>79</v>
      </c>
      <c r="C58" t="s">
        <v>15</v>
      </c>
      <c r="D58" t="s">
        <v>9</v>
      </c>
      <c r="E58" t="str">
        <f>IF(Statistics_xlsx___Sheet1[[#This Row],[event_name]]="-","Male",Statistics_xlsx___Sheet1[[#This Row],[event_name]])</f>
        <v>Male</v>
      </c>
      <c r="F58" t="s">
        <v>17</v>
      </c>
      <c r="G58" t="s">
        <v>30</v>
      </c>
      <c r="H58" t="str">
        <f>IF(Statistics_xlsx___Sheet1[[#This Row],[Post Name]]="-",IF(G59=0,G57,G59),Statistics_xlsx___Sheet1[[#This Row],[Post Name]])</f>
        <v>b9</v>
      </c>
      <c r="I58">
        <v>27418</v>
      </c>
      <c r="J58">
        <f>IF(Statistics_xlsx___Sheet1[[#This Row],[Offered Salary]]&lt;=0,AVERAGE($I$2:$I$7166),Statistics_xlsx___Sheet1[[#This Row],[Offered Salary]])</f>
        <v>27418</v>
      </c>
      <c r="K58" t="b">
        <f>OR((Statistics_xlsx___Sheet1[[#This Row],[updated offered salary]]&lt;$N$39),(Statistics_xlsx___Sheet1[[#This Row],[updated offered salary]]&gt;$N$40))</f>
        <v>0</v>
      </c>
      <c r="Q58" t="str">
        <f>H17</f>
        <v>i5</v>
      </c>
      <c r="R58">
        <f t="shared" si="1"/>
        <v>787</v>
      </c>
    </row>
    <row r="59" spans="1:18" x14ac:dyDescent="0.3">
      <c r="A59">
        <v>249045</v>
      </c>
      <c r="B59" t="s">
        <v>80</v>
      </c>
      <c r="C59" t="s">
        <v>15</v>
      </c>
      <c r="D59" t="s">
        <v>13</v>
      </c>
      <c r="E59" t="str">
        <f>IF(Statistics_xlsx___Sheet1[[#This Row],[event_name]]="-","Male",Statistics_xlsx___Sheet1[[#This Row],[event_name]])</f>
        <v>Female</v>
      </c>
      <c r="F59" t="s">
        <v>33</v>
      </c>
      <c r="G59" t="s">
        <v>14</v>
      </c>
      <c r="H59" t="str">
        <f>IF(Statistics_xlsx___Sheet1[[#This Row],[Post Name]]="-",IF(G60=0,G58,G60),Statistics_xlsx___Sheet1[[#This Row],[Post Name]])</f>
        <v>c5</v>
      </c>
      <c r="I59">
        <v>9009</v>
      </c>
      <c r="J59">
        <f>IF(Statistics_xlsx___Sheet1[[#This Row],[Offered Salary]]&lt;=0,AVERAGE($I$2:$I$7166),Statistics_xlsx___Sheet1[[#This Row],[Offered Salary]])</f>
        <v>9009</v>
      </c>
      <c r="K59" t="b">
        <f>OR((Statistics_xlsx___Sheet1[[#This Row],[updated offered salary]]&lt;$N$39),(Statistics_xlsx___Sheet1[[#This Row],[updated offered salary]]&gt;$N$40))</f>
        <v>0</v>
      </c>
      <c r="Q59" t="str">
        <f>G22</f>
        <v>i1</v>
      </c>
      <c r="R59">
        <f t="shared" si="1"/>
        <v>222</v>
      </c>
    </row>
    <row r="60" spans="1:18" x14ac:dyDescent="0.3">
      <c r="A60">
        <v>563405</v>
      </c>
      <c r="B60" t="s">
        <v>81</v>
      </c>
      <c r="C60" t="s">
        <v>15</v>
      </c>
      <c r="D60" t="s">
        <v>13</v>
      </c>
      <c r="E60" t="str">
        <f>IF(Statistics_xlsx___Sheet1[[#This Row],[event_name]]="-","Male",Statistics_xlsx___Sheet1[[#This Row],[event_name]])</f>
        <v>Female</v>
      </c>
      <c r="F60" t="s">
        <v>33</v>
      </c>
      <c r="G60" t="s">
        <v>14</v>
      </c>
      <c r="H60" t="str">
        <f>IF(Statistics_xlsx___Sheet1[[#This Row],[Post Name]]="-",IF(G61=0,G59,G61),Statistics_xlsx___Sheet1[[#This Row],[Post Name]])</f>
        <v>c5</v>
      </c>
      <c r="I60">
        <v>40831</v>
      </c>
      <c r="J60">
        <f>IF(Statistics_xlsx___Sheet1[[#This Row],[Offered Salary]]&lt;=0,AVERAGE($I$2:$I$7166),Statistics_xlsx___Sheet1[[#This Row],[Offered Salary]])</f>
        <v>40831</v>
      </c>
      <c r="K60" t="b">
        <f>OR((Statistics_xlsx___Sheet1[[#This Row],[updated offered salary]]&lt;$N$39),(Statistics_xlsx___Sheet1[[#This Row],[updated offered salary]]&gt;$N$40))</f>
        <v>0</v>
      </c>
      <c r="Q60" t="str">
        <f>G27</f>
        <v>i6</v>
      </c>
      <c r="R60">
        <f t="shared" si="1"/>
        <v>527</v>
      </c>
    </row>
    <row r="61" spans="1:18" x14ac:dyDescent="0.3">
      <c r="A61">
        <v>810490</v>
      </c>
      <c r="B61" t="s">
        <v>82</v>
      </c>
      <c r="C61" t="s">
        <v>15</v>
      </c>
      <c r="D61" t="s">
        <v>13</v>
      </c>
      <c r="E61" t="str">
        <f>IF(Statistics_xlsx___Sheet1[[#This Row],[event_name]]="-","Male",Statistics_xlsx___Sheet1[[#This Row],[event_name]])</f>
        <v>Female</v>
      </c>
      <c r="F61" t="s">
        <v>33</v>
      </c>
      <c r="G61" t="s">
        <v>14</v>
      </c>
      <c r="H61" t="str">
        <f>IF(Statistics_xlsx___Sheet1[[#This Row],[Post Name]]="-",IF(G62=0,G60,G62),Statistics_xlsx___Sheet1[[#This Row],[Post Name]])</f>
        <v>c5</v>
      </c>
      <c r="I61">
        <v>85140</v>
      </c>
      <c r="J61">
        <f>IF(Statistics_xlsx___Sheet1[[#This Row],[Offered Salary]]&lt;=0,AVERAGE($I$2:$I$7166),Statistics_xlsx___Sheet1[[#This Row],[Offered Salary]])</f>
        <v>85140</v>
      </c>
      <c r="K61" t="b">
        <f>OR((Statistics_xlsx___Sheet1[[#This Row],[updated offered salary]]&lt;$N$39),(Statistics_xlsx___Sheet1[[#This Row],[updated offered salary]]&gt;$N$40))</f>
        <v>0</v>
      </c>
      <c r="Q61" t="str">
        <f>G42</f>
        <v>m6</v>
      </c>
      <c r="R61">
        <f t="shared" si="1"/>
        <v>3</v>
      </c>
    </row>
    <row r="62" spans="1:18" x14ac:dyDescent="0.3">
      <c r="A62">
        <v>296052</v>
      </c>
      <c r="B62" t="s">
        <v>83</v>
      </c>
      <c r="C62" t="s">
        <v>8</v>
      </c>
      <c r="D62" t="s">
        <v>13</v>
      </c>
      <c r="E62" t="str">
        <f>IF(Statistics_xlsx___Sheet1[[#This Row],[event_name]]="-","Male",Statistics_xlsx___Sheet1[[#This Row],[event_name]])</f>
        <v>Female</v>
      </c>
      <c r="F62" t="s">
        <v>33</v>
      </c>
      <c r="G62" t="s">
        <v>14</v>
      </c>
      <c r="H62" t="str">
        <f>IF(Statistics_xlsx___Sheet1[[#This Row],[Post Name]]="-",IF(G63=0,G61,G63),Statistics_xlsx___Sheet1[[#This Row],[Post Name]])</f>
        <v>c5</v>
      </c>
      <c r="I62">
        <v>1141</v>
      </c>
      <c r="J62">
        <f>IF(Statistics_xlsx___Sheet1[[#This Row],[Offered Salary]]&lt;=0,AVERAGE($I$2:$I$7166),Statistics_xlsx___Sheet1[[#This Row],[Offered Salary]])</f>
        <v>1141</v>
      </c>
      <c r="K62" t="b">
        <f>OR((Statistics_xlsx___Sheet1[[#This Row],[updated offered salary]]&lt;$N$39),(Statistics_xlsx___Sheet1[[#This Row],[updated offered salary]]&gt;$N$40))</f>
        <v>0</v>
      </c>
      <c r="Q62" t="str">
        <f>G43</f>
        <v>m7</v>
      </c>
      <c r="R62">
        <f t="shared" si="1"/>
        <v>1</v>
      </c>
    </row>
    <row r="63" spans="1:18" x14ac:dyDescent="0.3">
      <c r="A63">
        <v>964704</v>
      </c>
      <c r="B63" t="s">
        <v>84</v>
      </c>
      <c r="C63" t="s">
        <v>8</v>
      </c>
      <c r="D63" t="s">
        <v>13</v>
      </c>
      <c r="E63" t="str">
        <f>IF(Statistics_xlsx___Sheet1[[#This Row],[event_name]]="-","Male",Statistics_xlsx___Sheet1[[#This Row],[event_name]])</f>
        <v>Female</v>
      </c>
      <c r="F63" t="s">
        <v>33</v>
      </c>
      <c r="G63" t="s">
        <v>14</v>
      </c>
      <c r="H63" t="str">
        <f>IF(Statistics_xlsx___Sheet1[[#This Row],[Post Name]]="-",IF(G64=0,G62,G64),Statistics_xlsx___Sheet1[[#This Row],[Post Name]])</f>
        <v>c5</v>
      </c>
      <c r="I63">
        <v>39485</v>
      </c>
      <c r="J63">
        <f>IF(Statistics_xlsx___Sheet1[[#This Row],[Offered Salary]]&lt;=0,AVERAGE($I$2:$I$7166),Statistics_xlsx___Sheet1[[#This Row],[Offered Salary]])</f>
        <v>39485</v>
      </c>
      <c r="K63" t="b">
        <f>OR((Statistics_xlsx___Sheet1[[#This Row],[updated offered salary]]&lt;$N$39),(Statistics_xlsx___Sheet1[[#This Row],[updated offered salary]]&gt;$N$40))</f>
        <v>0</v>
      </c>
      <c r="Q63" t="str">
        <f>G141</f>
        <v>c-10</v>
      </c>
      <c r="R63">
        <f t="shared" si="1"/>
        <v>232</v>
      </c>
    </row>
    <row r="64" spans="1:18" x14ac:dyDescent="0.3">
      <c r="A64">
        <v>565183</v>
      </c>
      <c r="B64" t="s">
        <v>85</v>
      </c>
      <c r="C64" t="s">
        <v>15</v>
      </c>
      <c r="D64" t="s">
        <v>9</v>
      </c>
      <c r="E64" t="str">
        <f>IF(Statistics_xlsx___Sheet1[[#This Row],[event_name]]="-","Male",Statistics_xlsx___Sheet1[[#This Row],[event_name]])</f>
        <v>Male</v>
      </c>
      <c r="F64" t="s">
        <v>86</v>
      </c>
      <c r="G64" t="s">
        <v>30</v>
      </c>
      <c r="H64" t="str">
        <f>IF(Statistics_xlsx___Sheet1[[#This Row],[Post Name]]="-",IF(G65=0,G63,G65),Statistics_xlsx___Sheet1[[#This Row],[Post Name]])</f>
        <v>b9</v>
      </c>
      <c r="I64">
        <v>84675</v>
      </c>
      <c r="J64">
        <f>IF(Statistics_xlsx___Sheet1[[#This Row],[Offered Salary]]&lt;=0,AVERAGE($I$2:$I$7166),Statistics_xlsx___Sheet1[[#This Row],[Offered Salary]])</f>
        <v>84675</v>
      </c>
      <c r="K64" t="b">
        <f>OR((Statistics_xlsx___Sheet1[[#This Row],[updated offered salary]]&lt;$N$39),(Statistics_xlsx___Sheet1[[#This Row],[updated offered salary]]&gt;$N$40))</f>
        <v>0</v>
      </c>
      <c r="Q64" t="s">
        <v>345</v>
      </c>
      <c r="R64">
        <f t="shared" si="1"/>
        <v>1792</v>
      </c>
    </row>
    <row r="65" spans="1:18" x14ac:dyDescent="0.3">
      <c r="A65">
        <v>288171</v>
      </c>
      <c r="B65" t="s">
        <v>87</v>
      </c>
      <c r="C65" t="s">
        <v>8</v>
      </c>
      <c r="D65" t="s">
        <v>13</v>
      </c>
      <c r="E65" t="str">
        <f>IF(Statistics_xlsx___Sheet1[[#This Row],[event_name]]="-","Male",Statistics_xlsx___Sheet1[[#This Row],[event_name]])</f>
        <v>Female</v>
      </c>
      <c r="F65" t="s">
        <v>86</v>
      </c>
      <c r="G65" t="s">
        <v>18</v>
      </c>
      <c r="H65" t="str">
        <f>IF(Statistics_xlsx___Sheet1[[#This Row],[Post Name]]="-",IF(G66=0,G64,G66),Statistics_xlsx___Sheet1[[#This Row],[Post Name]])</f>
        <v>i4</v>
      </c>
      <c r="I65">
        <v>33631</v>
      </c>
      <c r="J65">
        <f>IF(Statistics_xlsx___Sheet1[[#This Row],[Offered Salary]]&lt;=0,AVERAGE($I$2:$I$7166),Statistics_xlsx___Sheet1[[#This Row],[Offered Salary]])</f>
        <v>33631</v>
      </c>
      <c r="K65" t="b">
        <f>OR((Statistics_xlsx___Sheet1[[#This Row],[updated offered salary]]&lt;$N$39),(Statistics_xlsx___Sheet1[[#This Row],[updated offered salary]]&gt;$N$40))</f>
        <v>0</v>
      </c>
      <c r="Q65" t="s">
        <v>3950</v>
      </c>
      <c r="R65">
        <f t="shared" si="1"/>
        <v>1</v>
      </c>
    </row>
    <row r="66" spans="1:18" x14ac:dyDescent="0.3">
      <c r="A66">
        <v>499643</v>
      </c>
      <c r="B66" t="s">
        <v>88</v>
      </c>
      <c r="C66" t="s">
        <v>15</v>
      </c>
      <c r="D66" t="s">
        <v>13</v>
      </c>
      <c r="E66" t="str">
        <f>IF(Statistics_xlsx___Sheet1[[#This Row],[event_name]]="-","Male",Statistics_xlsx___Sheet1[[#This Row],[event_name]])</f>
        <v>Female</v>
      </c>
      <c r="F66" t="s">
        <v>10</v>
      </c>
      <c r="G66" t="s">
        <v>18</v>
      </c>
      <c r="H66" t="str">
        <f>IF(Statistics_xlsx___Sheet1[[#This Row],[Post Name]]="-",IF(G67=0,G65,G67),Statistics_xlsx___Sheet1[[#This Row],[Post Name]])</f>
        <v>i4</v>
      </c>
      <c r="I66">
        <v>45288</v>
      </c>
      <c r="J66">
        <f>IF(Statistics_xlsx___Sheet1[[#This Row],[Offered Salary]]&lt;=0,AVERAGE($I$2:$I$7166),Statistics_xlsx___Sheet1[[#This Row],[Offered Salary]])</f>
        <v>45288</v>
      </c>
      <c r="K66" t="b">
        <f>OR((Statistics_xlsx___Sheet1[[#This Row],[updated offered salary]]&lt;$N$39),(Statistics_xlsx___Sheet1[[#This Row],[updated offered salary]]&gt;$N$40))</f>
        <v>0</v>
      </c>
      <c r="Q66" t="s">
        <v>3948</v>
      </c>
      <c r="R66">
        <f t="shared" si="1"/>
        <v>1</v>
      </c>
    </row>
    <row r="67" spans="1:18" x14ac:dyDescent="0.3">
      <c r="A67">
        <v>610176</v>
      </c>
      <c r="B67" t="s">
        <v>89</v>
      </c>
      <c r="C67" t="s">
        <v>15</v>
      </c>
      <c r="D67" t="s">
        <v>9</v>
      </c>
      <c r="E67" t="str">
        <f>IF(Statistics_xlsx___Sheet1[[#This Row],[event_name]]="-","Male",Statistics_xlsx___Sheet1[[#This Row],[event_name]])</f>
        <v>Male</v>
      </c>
      <c r="F67" t="s">
        <v>10</v>
      </c>
      <c r="G67" t="s">
        <v>18</v>
      </c>
      <c r="H67" t="str">
        <f>IF(Statistics_xlsx___Sheet1[[#This Row],[Post Name]]="-",IF(G68=0,G66,G68),Statistics_xlsx___Sheet1[[#This Row],[Post Name]])</f>
        <v>i4</v>
      </c>
      <c r="I67">
        <v>46980</v>
      </c>
      <c r="J67">
        <f>IF(Statistics_xlsx___Sheet1[[#This Row],[Offered Salary]]&lt;=0,AVERAGE($I$2:$I$7166),Statistics_xlsx___Sheet1[[#This Row],[Offered Salary]])</f>
        <v>46980</v>
      </c>
      <c r="K67" t="b">
        <f>OR((Statistics_xlsx___Sheet1[[#This Row],[updated offered salary]]&lt;$N$39),(Statistics_xlsx___Sheet1[[#This Row],[updated offered salary]]&gt;$N$40))</f>
        <v>0</v>
      </c>
    </row>
    <row r="68" spans="1:18" x14ac:dyDescent="0.3">
      <c r="A68">
        <v>346219</v>
      </c>
      <c r="B68" t="s">
        <v>90</v>
      </c>
      <c r="C68" t="s">
        <v>15</v>
      </c>
      <c r="D68" t="s">
        <v>13</v>
      </c>
      <c r="E68" t="str">
        <f>IF(Statistics_xlsx___Sheet1[[#This Row],[event_name]]="-","Male",Statistics_xlsx___Sheet1[[#This Row],[event_name]])</f>
        <v>Female</v>
      </c>
      <c r="F68" t="s">
        <v>17</v>
      </c>
      <c r="G68" t="s">
        <v>36</v>
      </c>
      <c r="H68" t="str">
        <f>IF(Statistics_xlsx___Sheet1[[#This Row],[Post Name]]="-",IF(G69=0,G67,G69),Statistics_xlsx___Sheet1[[#This Row],[Post Name]])</f>
        <v>i5</v>
      </c>
      <c r="I68">
        <v>25621</v>
      </c>
      <c r="J68">
        <f>IF(Statistics_xlsx___Sheet1[[#This Row],[Offered Salary]]&lt;=0,AVERAGE($I$2:$I$7166),Statistics_xlsx___Sheet1[[#This Row],[Offered Salary]])</f>
        <v>25621</v>
      </c>
      <c r="K68" t="b">
        <f>OR((Statistics_xlsx___Sheet1[[#This Row],[updated offered salary]]&lt;$N$39),(Statistics_xlsx___Sheet1[[#This Row],[updated offered salary]]&gt;$N$40))</f>
        <v>0</v>
      </c>
    </row>
    <row r="69" spans="1:18" x14ac:dyDescent="0.3">
      <c r="A69">
        <v>310984</v>
      </c>
      <c r="B69" t="s">
        <v>91</v>
      </c>
      <c r="C69" t="s">
        <v>15</v>
      </c>
      <c r="D69" t="s">
        <v>9</v>
      </c>
      <c r="E69" t="str">
        <f>IF(Statistics_xlsx___Sheet1[[#This Row],[event_name]]="-","Male",Statistics_xlsx___Sheet1[[#This Row],[event_name]])</f>
        <v>Male</v>
      </c>
      <c r="F69" t="s">
        <v>10</v>
      </c>
      <c r="G69" t="s">
        <v>24</v>
      </c>
      <c r="H69" t="str">
        <f>IF(Statistics_xlsx___Sheet1[[#This Row],[Post Name]]="-",IF(G70=0,G68,G70),Statistics_xlsx___Sheet1[[#This Row],[Post Name]])</f>
        <v>i7</v>
      </c>
      <c r="I69">
        <v>6472</v>
      </c>
      <c r="J69">
        <f>IF(Statistics_xlsx___Sheet1[[#This Row],[Offered Salary]]&lt;=0,AVERAGE($I$2:$I$7166),Statistics_xlsx___Sheet1[[#This Row],[Offered Salary]])</f>
        <v>6472</v>
      </c>
      <c r="K69" t="b">
        <f>OR((Statistics_xlsx___Sheet1[[#This Row],[updated offered salary]]&lt;$N$39),(Statistics_xlsx___Sheet1[[#This Row],[updated offered salary]]&gt;$N$40))</f>
        <v>0</v>
      </c>
    </row>
    <row r="70" spans="1:18" x14ac:dyDescent="0.3">
      <c r="A70">
        <v>357945</v>
      </c>
      <c r="B70" t="s">
        <v>91</v>
      </c>
      <c r="C70" t="s">
        <v>15</v>
      </c>
      <c r="D70" t="s">
        <v>9</v>
      </c>
      <c r="E70" t="str">
        <f>IF(Statistics_xlsx___Sheet1[[#This Row],[event_name]]="-","Male",Statistics_xlsx___Sheet1[[#This Row],[event_name]])</f>
        <v>Male</v>
      </c>
      <c r="F70" t="s">
        <v>10</v>
      </c>
      <c r="G70" t="s">
        <v>24</v>
      </c>
      <c r="H70" t="str">
        <f>IF(Statistics_xlsx___Sheet1[[#This Row],[Post Name]]="-",IF(G71=0,G69,G71),Statistics_xlsx___Sheet1[[#This Row],[Post Name]])</f>
        <v>i7</v>
      </c>
      <c r="I70">
        <v>25239</v>
      </c>
      <c r="J70">
        <f>IF(Statistics_xlsx___Sheet1[[#This Row],[Offered Salary]]&lt;=0,AVERAGE($I$2:$I$7166),Statistics_xlsx___Sheet1[[#This Row],[Offered Salary]])</f>
        <v>25239</v>
      </c>
      <c r="K70" t="b">
        <f>OR((Statistics_xlsx___Sheet1[[#This Row],[updated offered salary]]&lt;$N$39),(Statistics_xlsx___Sheet1[[#This Row],[updated offered salary]]&gt;$N$40))</f>
        <v>0</v>
      </c>
    </row>
    <row r="71" spans="1:18" x14ac:dyDescent="0.3">
      <c r="A71">
        <v>188820</v>
      </c>
      <c r="B71" t="s">
        <v>92</v>
      </c>
      <c r="C71" t="s">
        <v>15</v>
      </c>
      <c r="D71" t="s">
        <v>9</v>
      </c>
      <c r="E71" t="str">
        <f>IF(Statistics_xlsx___Sheet1[[#This Row],[event_name]]="-","Male",Statistics_xlsx___Sheet1[[#This Row],[event_name]])</f>
        <v>Male</v>
      </c>
      <c r="F71" t="s">
        <v>21</v>
      </c>
      <c r="G71" t="s">
        <v>18</v>
      </c>
      <c r="H71" t="str">
        <f>IF(Statistics_xlsx___Sheet1[[#This Row],[Post Name]]="-",IF(G72=0,G70,G72),Statistics_xlsx___Sheet1[[#This Row],[Post Name]])</f>
        <v>i4</v>
      </c>
      <c r="I71">
        <v>94869</v>
      </c>
      <c r="J71">
        <f>IF(Statistics_xlsx___Sheet1[[#This Row],[Offered Salary]]&lt;=0,AVERAGE($I$2:$I$7166),Statistics_xlsx___Sheet1[[#This Row],[Offered Salary]])</f>
        <v>94869</v>
      </c>
      <c r="K71" t="b">
        <f>OR((Statistics_xlsx___Sheet1[[#This Row],[updated offered salary]]&lt;$N$39),(Statistics_xlsx___Sheet1[[#This Row],[updated offered salary]]&gt;$N$40))</f>
        <v>0</v>
      </c>
    </row>
    <row r="72" spans="1:18" x14ac:dyDescent="0.3">
      <c r="A72">
        <v>193244</v>
      </c>
      <c r="B72" t="s">
        <v>93</v>
      </c>
      <c r="C72" t="s">
        <v>15</v>
      </c>
      <c r="D72" t="s">
        <v>9</v>
      </c>
      <c r="E72" t="str">
        <f>IF(Statistics_xlsx___Sheet1[[#This Row],[event_name]]="-","Male",Statistics_xlsx___Sheet1[[#This Row],[event_name]])</f>
        <v>Male</v>
      </c>
      <c r="F72" t="s">
        <v>17</v>
      </c>
      <c r="G72" t="s">
        <v>44</v>
      </c>
      <c r="H72" t="str">
        <f>IF(Statistics_xlsx___Sheet1[[#This Row],[Post Name]]="-",IF(G73=0,G71,G73),Statistics_xlsx___Sheet1[[#This Row],[Post Name]])</f>
        <v>i6</v>
      </c>
      <c r="I72">
        <v>77157</v>
      </c>
      <c r="J72">
        <f>IF(Statistics_xlsx___Sheet1[[#This Row],[Offered Salary]]&lt;=0,AVERAGE($I$2:$I$7166),Statistics_xlsx___Sheet1[[#This Row],[Offered Salary]])</f>
        <v>77157</v>
      </c>
      <c r="K72" t="b">
        <f>OR((Statistics_xlsx___Sheet1[[#This Row],[updated offered salary]]&lt;$N$39),(Statistics_xlsx___Sheet1[[#This Row],[updated offered salary]]&gt;$N$40))</f>
        <v>0</v>
      </c>
    </row>
    <row r="73" spans="1:18" x14ac:dyDescent="0.3">
      <c r="A73">
        <v>781620</v>
      </c>
      <c r="B73" t="s">
        <v>94</v>
      </c>
      <c r="C73" t="s">
        <v>15</v>
      </c>
      <c r="D73" t="s">
        <v>9</v>
      </c>
      <c r="E73" t="str">
        <f>IF(Statistics_xlsx___Sheet1[[#This Row],[event_name]]="-","Male",Statistics_xlsx___Sheet1[[#This Row],[event_name]])</f>
        <v>Male</v>
      </c>
      <c r="F73" t="s">
        <v>52</v>
      </c>
      <c r="G73" t="s">
        <v>18</v>
      </c>
      <c r="H73" t="str">
        <f>IF(Statistics_xlsx___Sheet1[[#This Row],[Post Name]]="-",IF(G74=0,G72,G74),Statistics_xlsx___Sheet1[[#This Row],[Post Name]])</f>
        <v>i4</v>
      </c>
      <c r="I73">
        <v>62894</v>
      </c>
      <c r="J73">
        <f>IF(Statistics_xlsx___Sheet1[[#This Row],[Offered Salary]]&lt;=0,AVERAGE($I$2:$I$7166),Statistics_xlsx___Sheet1[[#This Row],[Offered Salary]])</f>
        <v>62894</v>
      </c>
      <c r="K73" t="b">
        <f>OR((Statistics_xlsx___Sheet1[[#This Row],[updated offered salary]]&lt;$N$39),(Statistics_xlsx___Sheet1[[#This Row],[updated offered salary]]&gt;$N$40))</f>
        <v>0</v>
      </c>
    </row>
    <row r="74" spans="1:18" x14ac:dyDescent="0.3">
      <c r="A74">
        <v>379557</v>
      </c>
      <c r="B74" t="s">
        <v>94</v>
      </c>
      <c r="C74" t="s">
        <v>8</v>
      </c>
      <c r="D74" t="s">
        <v>13</v>
      </c>
      <c r="E74" t="str">
        <f>IF(Statistics_xlsx___Sheet1[[#This Row],[event_name]]="-","Male",Statistics_xlsx___Sheet1[[#This Row],[event_name]])</f>
        <v>Female</v>
      </c>
      <c r="F74" t="s">
        <v>52</v>
      </c>
      <c r="G74" t="s">
        <v>18</v>
      </c>
      <c r="H74" t="str">
        <f>IF(Statistics_xlsx___Sheet1[[#This Row],[Post Name]]="-",IF(G75=0,G73,G75),Statistics_xlsx___Sheet1[[#This Row],[Post Name]])</f>
        <v>i4</v>
      </c>
      <c r="I74">
        <v>61532</v>
      </c>
      <c r="J74">
        <f>IF(Statistics_xlsx___Sheet1[[#This Row],[Offered Salary]]&lt;=0,AVERAGE($I$2:$I$7166),Statistics_xlsx___Sheet1[[#This Row],[Offered Salary]])</f>
        <v>61532</v>
      </c>
      <c r="K74" t="b">
        <f>OR((Statistics_xlsx___Sheet1[[#This Row],[updated offered salary]]&lt;$N$39),(Statistics_xlsx___Sheet1[[#This Row],[updated offered salary]]&gt;$N$40))</f>
        <v>0</v>
      </c>
    </row>
    <row r="75" spans="1:18" x14ac:dyDescent="0.3">
      <c r="A75">
        <v>674051</v>
      </c>
      <c r="B75" t="s">
        <v>95</v>
      </c>
      <c r="C75" t="s">
        <v>15</v>
      </c>
      <c r="D75" t="s">
        <v>13</v>
      </c>
      <c r="E75" t="str">
        <f>IF(Statistics_xlsx___Sheet1[[#This Row],[event_name]]="-","Male",Statistics_xlsx___Sheet1[[#This Row],[event_name]])</f>
        <v>Female</v>
      </c>
      <c r="F75" t="s">
        <v>52</v>
      </c>
      <c r="G75" t="s">
        <v>18</v>
      </c>
      <c r="H75" t="str">
        <f>IF(Statistics_xlsx___Sheet1[[#This Row],[Post Name]]="-",IF(G76=0,G74,G76),Statistics_xlsx___Sheet1[[#This Row],[Post Name]])</f>
        <v>i4</v>
      </c>
      <c r="I75">
        <v>81261</v>
      </c>
      <c r="J75">
        <f>IF(Statistics_xlsx___Sheet1[[#This Row],[Offered Salary]]&lt;=0,AVERAGE($I$2:$I$7166),Statistics_xlsx___Sheet1[[#This Row],[Offered Salary]])</f>
        <v>81261</v>
      </c>
      <c r="K75" t="b">
        <f>OR((Statistics_xlsx___Sheet1[[#This Row],[updated offered salary]]&lt;$N$39),(Statistics_xlsx___Sheet1[[#This Row],[updated offered salary]]&gt;$N$40))</f>
        <v>0</v>
      </c>
    </row>
    <row r="76" spans="1:18" x14ac:dyDescent="0.3">
      <c r="A76">
        <v>928902</v>
      </c>
      <c r="B76" t="s">
        <v>96</v>
      </c>
      <c r="C76" t="s">
        <v>15</v>
      </c>
      <c r="D76" t="s">
        <v>13</v>
      </c>
      <c r="E76" t="str">
        <f>IF(Statistics_xlsx___Sheet1[[#This Row],[event_name]]="-","Male",Statistics_xlsx___Sheet1[[#This Row],[event_name]])</f>
        <v>Female</v>
      </c>
      <c r="F76" t="s">
        <v>33</v>
      </c>
      <c r="G76" t="s">
        <v>30</v>
      </c>
      <c r="H76" t="str">
        <f>IF(Statistics_xlsx___Sheet1[[#This Row],[Post Name]]="-",IF(G77=0,G75,G77),Statistics_xlsx___Sheet1[[#This Row],[Post Name]])</f>
        <v>b9</v>
      </c>
      <c r="I76">
        <v>59644</v>
      </c>
      <c r="J76">
        <f>IF(Statistics_xlsx___Sheet1[[#This Row],[Offered Salary]]&lt;=0,AVERAGE($I$2:$I$7166),Statistics_xlsx___Sheet1[[#This Row],[Offered Salary]])</f>
        <v>59644</v>
      </c>
      <c r="K76" t="b">
        <f>OR((Statistics_xlsx___Sheet1[[#This Row],[updated offered salary]]&lt;$N$39),(Statistics_xlsx___Sheet1[[#This Row],[updated offered salary]]&gt;$N$40))</f>
        <v>0</v>
      </c>
    </row>
    <row r="77" spans="1:18" x14ac:dyDescent="0.3">
      <c r="A77">
        <v>22155</v>
      </c>
      <c r="B77" t="s">
        <v>96</v>
      </c>
      <c r="C77" t="s">
        <v>15</v>
      </c>
      <c r="D77" t="s">
        <v>13</v>
      </c>
      <c r="E77" t="str">
        <f>IF(Statistics_xlsx___Sheet1[[#This Row],[event_name]]="-","Male",Statistics_xlsx___Sheet1[[#This Row],[event_name]])</f>
        <v>Female</v>
      </c>
      <c r="F77" t="s">
        <v>33</v>
      </c>
      <c r="G77" t="s">
        <v>30</v>
      </c>
      <c r="H77" t="str">
        <f>IF(Statistics_xlsx___Sheet1[[#This Row],[Post Name]]="-",IF(G78=0,G76,G78),Statistics_xlsx___Sheet1[[#This Row],[Post Name]])</f>
        <v>b9</v>
      </c>
      <c r="I77">
        <v>46852</v>
      </c>
      <c r="J77">
        <f>IF(Statistics_xlsx___Sheet1[[#This Row],[Offered Salary]]&lt;=0,AVERAGE($I$2:$I$7166),Statistics_xlsx___Sheet1[[#This Row],[Offered Salary]])</f>
        <v>46852</v>
      </c>
      <c r="K77" t="b">
        <f>OR((Statistics_xlsx___Sheet1[[#This Row],[updated offered salary]]&lt;$N$39),(Statistics_xlsx___Sheet1[[#This Row],[updated offered salary]]&gt;$N$40))</f>
        <v>0</v>
      </c>
    </row>
    <row r="78" spans="1:18" x14ac:dyDescent="0.3">
      <c r="A78">
        <v>572422</v>
      </c>
      <c r="B78" t="s">
        <v>97</v>
      </c>
      <c r="C78" t="s">
        <v>15</v>
      </c>
      <c r="D78" t="s">
        <v>9</v>
      </c>
      <c r="E78" t="str">
        <f>IF(Statistics_xlsx___Sheet1[[#This Row],[event_name]]="-","Male",Statistics_xlsx___Sheet1[[#This Row],[event_name]])</f>
        <v>Male</v>
      </c>
      <c r="F78" t="s">
        <v>21</v>
      </c>
      <c r="G78" t="s">
        <v>24</v>
      </c>
      <c r="H78" t="str">
        <f>IF(Statistics_xlsx___Sheet1[[#This Row],[Post Name]]="-",IF(G79=0,G77,G79),Statistics_xlsx___Sheet1[[#This Row],[Post Name]])</f>
        <v>i7</v>
      </c>
      <c r="I78">
        <v>61488</v>
      </c>
      <c r="J78">
        <f>IF(Statistics_xlsx___Sheet1[[#This Row],[Offered Salary]]&lt;=0,AVERAGE($I$2:$I$7166),Statistics_xlsx___Sheet1[[#This Row],[Offered Salary]])</f>
        <v>61488</v>
      </c>
      <c r="K78" t="b">
        <f>OR((Statistics_xlsx___Sheet1[[#This Row],[updated offered salary]]&lt;$N$39),(Statistics_xlsx___Sheet1[[#This Row],[updated offered salary]]&gt;$N$40))</f>
        <v>0</v>
      </c>
    </row>
    <row r="79" spans="1:18" x14ac:dyDescent="0.3">
      <c r="A79">
        <v>114584</v>
      </c>
      <c r="B79" t="s">
        <v>98</v>
      </c>
      <c r="C79" t="s">
        <v>15</v>
      </c>
      <c r="D79" t="s">
        <v>9</v>
      </c>
      <c r="E79" t="str">
        <f>IF(Statistics_xlsx___Sheet1[[#This Row],[event_name]]="-","Male",Statistics_xlsx___Sheet1[[#This Row],[event_name]])</f>
        <v>Male</v>
      </c>
      <c r="F79" t="s">
        <v>21</v>
      </c>
      <c r="G79" t="s">
        <v>24</v>
      </c>
      <c r="H79" t="str">
        <f>IF(Statistics_xlsx___Sheet1[[#This Row],[Post Name]]="-",IF(G80=0,G78,G80),Statistics_xlsx___Sheet1[[#This Row],[Post Name]])</f>
        <v>i7</v>
      </c>
      <c r="J79" s="1">
        <f>IF(Statistics_xlsx___Sheet1[[#This Row],[Offered Salary]]&lt;=0,AVERAGE($I$2:$I$7166),Statistics_xlsx___Sheet1[[#This Row],[Offered Salary]])</f>
        <v>49878.33179787828</v>
      </c>
      <c r="K79" t="b">
        <f>OR((Statistics_xlsx___Sheet1[[#This Row],[updated offered salary]]&lt;$N$39),(Statistics_xlsx___Sheet1[[#This Row],[updated offered salary]]&gt;$N$40))</f>
        <v>0</v>
      </c>
    </row>
    <row r="80" spans="1:18" x14ac:dyDescent="0.3">
      <c r="A80">
        <v>794226</v>
      </c>
      <c r="B80" t="s">
        <v>99</v>
      </c>
      <c r="C80" t="s">
        <v>15</v>
      </c>
      <c r="D80" t="s">
        <v>9</v>
      </c>
      <c r="E80" t="str">
        <f>IF(Statistics_xlsx___Sheet1[[#This Row],[event_name]]="-","Male",Statistics_xlsx___Sheet1[[#This Row],[event_name]])</f>
        <v>Male</v>
      </c>
      <c r="F80" t="s">
        <v>10</v>
      </c>
      <c r="G80" t="s">
        <v>24</v>
      </c>
      <c r="H80" t="str">
        <f>IF(Statistics_xlsx___Sheet1[[#This Row],[Post Name]]="-",IF(G81=0,G79,G81),Statistics_xlsx___Sheet1[[#This Row],[Post Name]])</f>
        <v>i7</v>
      </c>
      <c r="I80">
        <v>16090</v>
      </c>
      <c r="J80">
        <f>IF(Statistics_xlsx___Sheet1[[#This Row],[Offered Salary]]&lt;=0,AVERAGE($I$2:$I$7166),Statistics_xlsx___Sheet1[[#This Row],[Offered Salary]])</f>
        <v>16090</v>
      </c>
      <c r="K80" t="b">
        <f>OR((Statistics_xlsx___Sheet1[[#This Row],[updated offered salary]]&lt;$N$39),(Statistics_xlsx___Sheet1[[#This Row],[updated offered salary]]&gt;$N$40))</f>
        <v>0</v>
      </c>
    </row>
    <row r="81" spans="1:11" x14ac:dyDescent="0.3">
      <c r="A81">
        <v>496573</v>
      </c>
      <c r="B81" t="s">
        <v>99</v>
      </c>
      <c r="C81" t="s">
        <v>15</v>
      </c>
      <c r="D81" t="s">
        <v>9</v>
      </c>
      <c r="E81" t="str">
        <f>IF(Statistics_xlsx___Sheet1[[#This Row],[event_name]]="-","Male",Statistics_xlsx___Sheet1[[#This Row],[event_name]])</f>
        <v>Male</v>
      </c>
      <c r="F81" t="s">
        <v>10</v>
      </c>
      <c r="G81" t="s">
        <v>24</v>
      </c>
      <c r="H81" t="str">
        <f>IF(Statistics_xlsx___Sheet1[[#This Row],[Post Name]]="-",IF(G82=0,G80,G82),Statistics_xlsx___Sheet1[[#This Row],[Post Name]])</f>
        <v>i7</v>
      </c>
      <c r="I81">
        <v>83364</v>
      </c>
      <c r="J81">
        <f>IF(Statistics_xlsx___Sheet1[[#This Row],[Offered Salary]]&lt;=0,AVERAGE($I$2:$I$7166),Statistics_xlsx___Sheet1[[#This Row],[Offered Salary]])</f>
        <v>83364</v>
      </c>
      <c r="K81" t="b">
        <f>OR((Statistics_xlsx___Sheet1[[#This Row],[updated offered salary]]&lt;$N$39),(Statistics_xlsx___Sheet1[[#This Row],[updated offered salary]]&gt;$N$40))</f>
        <v>0</v>
      </c>
    </row>
    <row r="82" spans="1:11" x14ac:dyDescent="0.3">
      <c r="A82">
        <v>437695</v>
      </c>
      <c r="B82" t="s">
        <v>100</v>
      </c>
      <c r="C82" t="s">
        <v>15</v>
      </c>
      <c r="D82" t="s">
        <v>9</v>
      </c>
      <c r="E82" t="str">
        <f>IF(Statistics_xlsx___Sheet1[[#This Row],[event_name]]="-","Male",Statistics_xlsx___Sheet1[[#This Row],[event_name]])</f>
        <v>Male</v>
      </c>
      <c r="F82" t="s">
        <v>10</v>
      </c>
      <c r="G82" t="s">
        <v>24</v>
      </c>
      <c r="H82" t="str">
        <f>IF(Statistics_xlsx___Sheet1[[#This Row],[Post Name]]="-",IF(G83=0,G81,G83),Statistics_xlsx___Sheet1[[#This Row],[Post Name]])</f>
        <v>i7</v>
      </c>
      <c r="I82">
        <v>77517</v>
      </c>
      <c r="J82">
        <f>IF(Statistics_xlsx___Sheet1[[#This Row],[Offered Salary]]&lt;=0,AVERAGE($I$2:$I$7166),Statistics_xlsx___Sheet1[[#This Row],[Offered Salary]])</f>
        <v>77517</v>
      </c>
      <c r="K82" t="b">
        <f>OR((Statistics_xlsx___Sheet1[[#This Row],[updated offered salary]]&lt;$N$39),(Statistics_xlsx___Sheet1[[#This Row],[updated offered salary]]&gt;$N$40))</f>
        <v>0</v>
      </c>
    </row>
    <row r="83" spans="1:11" x14ac:dyDescent="0.3">
      <c r="A83">
        <v>983577</v>
      </c>
      <c r="B83" t="s">
        <v>101</v>
      </c>
      <c r="C83" t="s">
        <v>15</v>
      </c>
      <c r="D83" t="s">
        <v>9</v>
      </c>
      <c r="E83" t="str">
        <f>IF(Statistics_xlsx___Sheet1[[#This Row],[event_name]]="-","Male",Statistics_xlsx___Sheet1[[#This Row],[event_name]])</f>
        <v>Male</v>
      </c>
      <c r="F83" t="s">
        <v>10</v>
      </c>
      <c r="G83" t="s">
        <v>30</v>
      </c>
      <c r="H83" t="str">
        <f>IF(Statistics_xlsx___Sheet1[[#This Row],[Post Name]]="-",IF(G84=0,G82,G84),Statistics_xlsx___Sheet1[[#This Row],[Post Name]])</f>
        <v>b9</v>
      </c>
      <c r="I83">
        <v>84746</v>
      </c>
      <c r="J83">
        <f>IF(Statistics_xlsx___Sheet1[[#This Row],[Offered Salary]]&lt;=0,AVERAGE($I$2:$I$7166),Statistics_xlsx___Sheet1[[#This Row],[Offered Salary]])</f>
        <v>84746</v>
      </c>
      <c r="K83" t="b">
        <f>OR((Statistics_xlsx___Sheet1[[#This Row],[updated offered salary]]&lt;$N$39),(Statistics_xlsx___Sheet1[[#This Row],[updated offered salary]]&gt;$N$40))</f>
        <v>0</v>
      </c>
    </row>
    <row r="84" spans="1:11" x14ac:dyDescent="0.3">
      <c r="A84">
        <v>720850</v>
      </c>
      <c r="B84" t="s">
        <v>102</v>
      </c>
      <c r="C84" t="s">
        <v>15</v>
      </c>
      <c r="D84" t="s">
        <v>9</v>
      </c>
      <c r="E84" t="str">
        <f>IF(Statistics_xlsx___Sheet1[[#This Row],[event_name]]="-","Male",Statistics_xlsx___Sheet1[[#This Row],[event_name]])</f>
        <v>Male</v>
      </c>
      <c r="F84" t="s">
        <v>21</v>
      </c>
      <c r="G84" t="s">
        <v>44</v>
      </c>
      <c r="H84" t="str">
        <f>IF(Statistics_xlsx___Sheet1[[#This Row],[Post Name]]="-",IF(G85=0,G83,G85),Statistics_xlsx___Sheet1[[#This Row],[Post Name]])</f>
        <v>i6</v>
      </c>
      <c r="I84">
        <v>80600</v>
      </c>
      <c r="J84">
        <f>IF(Statistics_xlsx___Sheet1[[#This Row],[Offered Salary]]&lt;=0,AVERAGE($I$2:$I$7166),Statistics_xlsx___Sheet1[[#This Row],[Offered Salary]])</f>
        <v>80600</v>
      </c>
      <c r="K84" t="b">
        <f>OR((Statistics_xlsx___Sheet1[[#This Row],[updated offered salary]]&lt;$N$39),(Statistics_xlsx___Sheet1[[#This Row],[updated offered salary]]&gt;$N$40))</f>
        <v>0</v>
      </c>
    </row>
    <row r="85" spans="1:11" x14ac:dyDescent="0.3">
      <c r="A85">
        <v>453498</v>
      </c>
      <c r="B85" t="s">
        <v>103</v>
      </c>
      <c r="C85" t="s">
        <v>8</v>
      </c>
      <c r="D85" t="s">
        <v>9</v>
      </c>
      <c r="E85" t="str">
        <f>IF(Statistics_xlsx___Sheet1[[#This Row],[event_name]]="-","Male",Statistics_xlsx___Sheet1[[#This Row],[event_name]])</f>
        <v>Male</v>
      </c>
      <c r="F85" t="s">
        <v>21</v>
      </c>
      <c r="G85" t="s">
        <v>18</v>
      </c>
      <c r="H85" t="str">
        <f>IF(Statistics_xlsx___Sheet1[[#This Row],[Post Name]]="-",IF(G86=0,G84,G86),Statistics_xlsx___Sheet1[[#This Row],[Post Name]])</f>
        <v>i4</v>
      </c>
      <c r="I85">
        <v>62937</v>
      </c>
      <c r="J85">
        <f>IF(Statistics_xlsx___Sheet1[[#This Row],[Offered Salary]]&lt;=0,AVERAGE($I$2:$I$7166),Statistics_xlsx___Sheet1[[#This Row],[Offered Salary]])</f>
        <v>62937</v>
      </c>
      <c r="K85" t="b">
        <f>OR((Statistics_xlsx___Sheet1[[#This Row],[updated offered salary]]&lt;$N$39),(Statistics_xlsx___Sheet1[[#This Row],[updated offered salary]]&gt;$N$40))</f>
        <v>0</v>
      </c>
    </row>
    <row r="86" spans="1:11" x14ac:dyDescent="0.3">
      <c r="A86">
        <v>550914</v>
      </c>
      <c r="B86" t="s">
        <v>104</v>
      </c>
      <c r="C86" t="s">
        <v>15</v>
      </c>
      <c r="D86" t="s">
        <v>13</v>
      </c>
      <c r="E86" t="str">
        <f>IF(Statistics_xlsx___Sheet1[[#This Row],[event_name]]="-","Male",Statistics_xlsx___Sheet1[[#This Row],[event_name]])</f>
        <v>Female</v>
      </c>
      <c r="F86" t="s">
        <v>21</v>
      </c>
      <c r="G86" t="s">
        <v>18</v>
      </c>
      <c r="H86" t="str">
        <f>IF(Statistics_xlsx___Sheet1[[#This Row],[Post Name]]="-",IF(G87=0,G85,G87),Statistics_xlsx___Sheet1[[#This Row],[Post Name]])</f>
        <v>i4</v>
      </c>
      <c r="I86">
        <v>18921</v>
      </c>
      <c r="J86">
        <f>IF(Statistics_xlsx___Sheet1[[#This Row],[Offered Salary]]&lt;=0,AVERAGE($I$2:$I$7166),Statistics_xlsx___Sheet1[[#This Row],[Offered Salary]])</f>
        <v>18921</v>
      </c>
      <c r="K86" t="b">
        <f>OR((Statistics_xlsx___Sheet1[[#This Row],[updated offered salary]]&lt;$N$39),(Statistics_xlsx___Sheet1[[#This Row],[updated offered salary]]&gt;$N$40))</f>
        <v>0</v>
      </c>
    </row>
    <row r="87" spans="1:11" x14ac:dyDescent="0.3">
      <c r="A87">
        <v>37906</v>
      </c>
      <c r="B87" t="s">
        <v>105</v>
      </c>
      <c r="C87" t="s">
        <v>8</v>
      </c>
      <c r="D87" t="s">
        <v>13</v>
      </c>
      <c r="E87" t="str">
        <f>IF(Statistics_xlsx___Sheet1[[#This Row],[event_name]]="-","Male",Statistics_xlsx___Sheet1[[#This Row],[event_name]])</f>
        <v>Female</v>
      </c>
      <c r="F87" t="s">
        <v>21</v>
      </c>
      <c r="G87" t="s">
        <v>18</v>
      </c>
      <c r="H87" t="str">
        <f>IF(Statistics_xlsx___Sheet1[[#This Row],[Post Name]]="-",IF(G88=0,G86,G88),Statistics_xlsx___Sheet1[[#This Row],[Post Name]])</f>
        <v>i4</v>
      </c>
      <c r="I87">
        <v>95603</v>
      </c>
      <c r="J87">
        <f>IF(Statistics_xlsx___Sheet1[[#This Row],[Offered Salary]]&lt;=0,AVERAGE($I$2:$I$7166),Statistics_xlsx___Sheet1[[#This Row],[Offered Salary]])</f>
        <v>95603</v>
      </c>
      <c r="K87" t="b">
        <f>OR((Statistics_xlsx___Sheet1[[#This Row],[updated offered salary]]&lt;$N$39),(Statistics_xlsx___Sheet1[[#This Row],[updated offered salary]]&gt;$N$40))</f>
        <v>0</v>
      </c>
    </row>
    <row r="88" spans="1:11" x14ac:dyDescent="0.3">
      <c r="A88">
        <v>692080</v>
      </c>
      <c r="B88" t="s">
        <v>105</v>
      </c>
      <c r="C88" t="s">
        <v>8</v>
      </c>
      <c r="D88" t="s">
        <v>9</v>
      </c>
      <c r="E88" t="str">
        <f>IF(Statistics_xlsx___Sheet1[[#This Row],[event_name]]="-","Male",Statistics_xlsx___Sheet1[[#This Row],[event_name]])</f>
        <v>Male</v>
      </c>
      <c r="F88" t="s">
        <v>21</v>
      </c>
      <c r="G88" t="s">
        <v>18</v>
      </c>
      <c r="H88" t="str">
        <f>IF(Statistics_xlsx___Sheet1[[#This Row],[Post Name]]="-",IF(G89=0,G87,G89),Statistics_xlsx___Sheet1[[#This Row],[Post Name]])</f>
        <v>i4</v>
      </c>
      <c r="I88">
        <v>79230</v>
      </c>
      <c r="J88">
        <f>IF(Statistics_xlsx___Sheet1[[#This Row],[Offered Salary]]&lt;=0,AVERAGE($I$2:$I$7166),Statistics_xlsx___Sheet1[[#This Row],[Offered Salary]])</f>
        <v>79230</v>
      </c>
      <c r="K88" t="b">
        <f>OR((Statistics_xlsx___Sheet1[[#This Row],[updated offered salary]]&lt;$N$39),(Statistics_xlsx___Sheet1[[#This Row],[updated offered salary]]&gt;$N$40))</f>
        <v>0</v>
      </c>
    </row>
    <row r="89" spans="1:11" x14ac:dyDescent="0.3">
      <c r="A89">
        <v>735087</v>
      </c>
      <c r="B89" t="s">
        <v>105</v>
      </c>
      <c r="C89" t="s">
        <v>15</v>
      </c>
      <c r="D89" t="s">
        <v>9</v>
      </c>
      <c r="E89" t="str">
        <f>IF(Statistics_xlsx___Sheet1[[#This Row],[event_name]]="-","Male",Statistics_xlsx___Sheet1[[#This Row],[event_name]])</f>
        <v>Male</v>
      </c>
      <c r="F89" t="s">
        <v>21</v>
      </c>
      <c r="G89" t="s">
        <v>18</v>
      </c>
      <c r="H89" t="str">
        <f>IF(Statistics_xlsx___Sheet1[[#This Row],[Post Name]]="-",IF(G90=0,G88,G90),Statistics_xlsx___Sheet1[[#This Row],[Post Name]])</f>
        <v>i4</v>
      </c>
      <c r="I89">
        <v>56650</v>
      </c>
      <c r="J89">
        <f>IF(Statistics_xlsx___Sheet1[[#This Row],[Offered Salary]]&lt;=0,AVERAGE($I$2:$I$7166),Statistics_xlsx___Sheet1[[#This Row],[Offered Salary]])</f>
        <v>56650</v>
      </c>
      <c r="K89" t="b">
        <f>OR((Statistics_xlsx___Sheet1[[#This Row],[updated offered salary]]&lt;$N$39),(Statistics_xlsx___Sheet1[[#This Row],[updated offered salary]]&gt;$N$40))</f>
        <v>0</v>
      </c>
    </row>
    <row r="90" spans="1:11" x14ac:dyDescent="0.3">
      <c r="A90">
        <v>855558</v>
      </c>
      <c r="B90" t="s">
        <v>106</v>
      </c>
      <c r="C90" t="s">
        <v>15</v>
      </c>
      <c r="D90" t="s">
        <v>13</v>
      </c>
      <c r="E90" t="str">
        <f>IF(Statistics_xlsx___Sheet1[[#This Row],[event_name]]="-","Male",Statistics_xlsx___Sheet1[[#This Row],[event_name]])</f>
        <v>Female</v>
      </c>
      <c r="F90" t="s">
        <v>52</v>
      </c>
      <c r="G90" t="s">
        <v>14</v>
      </c>
      <c r="H90" t="str">
        <f>IF(Statistics_xlsx___Sheet1[[#This Row],[Post Name]]="-",IF(G91=0,G89,G91),Statistics_xlsx___Sheet1[[#This Row],[Post Name]])</f>
        <v>c5</v>
      </c>
      <c r="I90">
        <v>75158</v>
      </c>
      <c r="J90">
        <f>IF(Statistics_xlsx___Sheet1[[#This Row],[Offered Salary]]&lt;=0,AVERAGE($I$2:$I$7166),Statistics_xlsx___Sheet1[[#This Row],[Offered Salary]])</f>
        <v>75158</v>
      </c>
      <c r="K90" t="b">
        <f>OR((Statistics_xlsx___Sheet1[[#This Row],[updated offered salary]]&lt;$N$39),(Statistics_xlsx___Sheet1[[#This Row],[updated offered salary]]&gt;$N$40))</f>
        <v>0</v>
      </c>
    </row>
    <row r="91" spans="1:11" x14ac:dyDescent="0.3">
      <c r="A91">
        <v>480514</v>
      </c>
      <c r="B91" t="s">
        <v>107</v>
      </c>
      <c r="C91" t="s">
        <v>15</v>
      </c>
      <c r="D91" t="s">
        <v>13</v>
      </c>
      <c r="E91" t="str">
        <f>IF(Statistics_xlsx___Sheet1[[#This Row],[event_name]]="-","Male",Statistics_xlsx___Sheet1[[#This Row],[event_name]])</f>
        <v>Female</v>
      </c>
      <c r="F91" t="s">
        <v>17</v>
      </c>
      <c r="G91" t="s">
        <v>39</v>
      </c>
      <c r="H91" t="str">
        <f>IF(Statistics_xlsx___Sheet1[[#This Row],[Post Name]]="-",IF(G92=0,G90,G92),Statistics_xlsx___Sheet1[[#This Row],[Post Name]])</f>
        <v>i1</v>
      </c>
      <c r="I91">
        <v>50125</v>
      </c>
      <c r="J91">
        <f>IF(Statistics_xlsx___Sheet1[[#This Row],[Offered Salary]]&lt;=0,AVERAGE($I$2:$I$7166),Statistics_xlsx___Sheet1[[#This Row],[Offered Salary]])</f>
        <v>50125</v>
      </c>
      <c r="K91" t="b">
        <f>OR((Statistics_xlsx___Sheet1[[#This Row],[updated offered salary]]&lt;$N$39),(Statistics_xlsx___Sheet1[[#This Row],[updated offered salary]]&gt;$N$40))</f>
        <v>0</v>
      </c>
    </row>
    <row r="92" spans="1:11" x14ac:dyDescent="0.3">
      <c r="A92">
        <v>111017</v>
      </c>
      <c r="B92" t="s">
        <v>108</v>
      </c>
      <c r="C92" t="s">
        <v>15</v>
      </c>
      <c r="D92" t="s">
        <v>13</v>
      </c>
      <c r="E92" t="str">
        <f>IF(Statistics_xlsx___Sheet1[[#This Row],[event_name]]="-","Male",Statistics_xlsx___Sheet1[[#This Row],[event_name]])</f>
        <v>Female</v>
      </c>
      <c r="F92" t="s">
        <v>17</v>
      </c>
      <c r="G92" t="s">
        <v>39</v>
      </c>
      <c r="H92" t="str">
        <f>IF(Statistics_xlsx___Sheet1[[#This Row],[Post Name]]="-",IF(G93=0,G91,G93),Statistics_xlsx___Sheet1[[#This Row],[Post Name]])</f>
        <v>i1</v>
      </c>
      <c r="I92">
        <v>11072</v>
      </c>
      <c r="J92">
        <f>IF(Statistics_xlsx___Sheet1[[#This Row],[Offered Salary]]&lt;=0,AVERAGE($I$2:$I$7166),Statistics_xlsx___Sheet1[[#This Row],[Offered Salary]])</f>
        <v>11072</v>
      </c>
      <c r="K92" t="b">
        <f>OR((Statistics_xlsx___Sheet1[[#This Row],[updated offered salary]]&lt;$N$39),(Statistics_xlsx___Sheet1[[#This Row],[updated offered salary]]&gt;$N$40))</f>
        <v>0</v>
      </c>
    </row>
    <row r="93" spans="1:11" x14ac:dyDescent="0.3">
      <c r="A93">
        <v>860311</v>
      </c>
      <c r="B93" t="s">
        <v>109</v>
      </c>
      <c r="C93" t="s">
        <v>8</v>
      </c>
      <c r="D93" t="s">
        <v>9</v>
      </c>
      <c r="E93" t="str">
        <f>IF(Statistics_xlsx___Sheet1[[#This Row],[event_name]]="-","Male",Statistics_xlsx___Sheet1[[#This Row],[event_name]])</f>
        <v>Male</v>
      </c>
      <c r="F93" t="s">
        <v>69</v>
      </c>
      <c r="G93" t="s">
        <v>36</v>
      </c>
      <c r="H93" t="str">
        <f>IF(Statistics_xlsx___Sheet1[[#This Row],[Post Name]]="-",IF(G94=0,G92,G94),Statistics_xlsx___Sheet1[[#This Row],[Post Name]])</f>
        <v>i5</v>
      </c>
      <c r="I93">
        <v>14781</v>
      </c>
      <c r="J93">
        <f>IF(Statistics_xlsx___Sheet1[[#This Row],[Offered Salary]]&lt;=0,AVERAGE($I$2:$I$7166),Statistics_xlsx___Sheet1[[#This Row],[Offered Salary]])</f>
        <v>14781</v>
      </c>
      <c r="K93" t="b">
        <f>OR((Statistics_xlsx___Sheet1[[#This Row],[updated offered salary]]&lt;$N$39),(Statistics_xlsx___Sheet1[[#This Row],[updated offered salary]]&gt;$N$40))</f>
        <v>0</v>
      </c>
    </row>
    <row r="94" spans="1:11" x14ac:dyDescent="0.3">
      <c r="A94">
        <v>269204</v>
      </c>
      <c r="B94" t="s">
        <v>110</v>
      </c>
      <c r="C94" t="s">
        <v>8</v>
      </c>
      <c r="D94" t="s">
        <v>42</v>
      </c>
      <c r="E94" t="str">
        <f>IF(Statistics_xlsx___Sheet1[[#This Row],[event_name]]="-","Male",Statistics_xlsx___Sheet1[[#This Row],[event_name]])</f>
        <v>Don’t want to say</v>
      </c>
      <c r="F94" t="s">
        <v>69</v>
      </c>
      <c r="G94" t="s">
        <v>36</v>
      </c>
      <c r="H94" t="str">
        <f>IF(Statistics_xlsx___Sheet1[[#This Row],[Post Name]]="-",IF(G95=0,G93,G95),Statistics_xlsx___Sheet1[[#This Row],[Post Name]])</f>
        <v>i5</v>
      </c>
      <c r="I94">
        <v>43093</v>
      </c>
      <c r="J94">
        <f>IF(Statistics_xlsx___Sheet1[[#This Row],[Offered Salary]]&lt;=0,AVERAGE($I$2:$I$7166),Statistics_xlsx___Sheet1[[#This Row],[Offered Salary]])</f>
        <v>43093</v>
      </c>
      <c r="K94" t="b">
        <f>OR((Statistics_xlsx___Sheet1[[#This Row],[updated offered salary]]&lt;$N$39),(Statistics_xlsx___Sheet1[[#This Row],[updated offered salary]]&gt;$N$40))</f>
        <v>0</v>
      </c>
    </row>
    <row r="95" spans="1:11" x14ac:dyDescent="0.3">
      <c r="A95">
        <v>566403</v>
      </c>
      <c r="B95" t="s">
        <v>111</v>
      </c>
      <c r="C95" t="s">
        <v>8</v>
      </c>
      <c r="D95" t="s">
        <v>13</v>
      </c>
      <c r="E95" t="str">
        <f>IF(Statistics_xlsx___Sheet1[[#This Row],[event_name]]="-","Male",Statistics_xlsx___Sheet1[[#This Row],[event_name]])</f>
        <v>Female</v>
      </c>
      <c r="F95" t="s">
        <v>17</v>
      </c>
      <c r="G95" t="s">
        <v>14</v>
      </c>
      <c r="H95" t="str">
        <f>IF(Statistics_xlsx___Sheet1[[#This Row],[Post Name]]="-",IF(G96=0,G94,G96),Statistics_xlsx___Sheet1[[#This Row],[Post Name]])</f>
        <v>c5</v>
      </c>
      <c r="I95">
        <v>85201</v>
      </c>
      <c r="J95">
        <f>IF(Statistics_xlsx___Sheet1[[#This Row],[Offered Salary]]&lt;=0,AVERAGE($I$2:$I$7166),Statistics_xlsx___Sheet1[[#This Row],[Offered Salary]])</f>
        <v>85201</v>
      </c>
      <c r="K95" t="b">
        <f>OR((Statistics_xlsx___Sheet1[[#This Row],[updated offered salary]]&lt;$N$39),(Statistics_xlsx___Sheet1[[#This Row],[updated offered salary]]&gt;$N$40))</f>
        <v>0</v>
      </c>
    </row>
    <row r="96" spans="1:11" x14ac:dyDescent="0.3">
      <c r="A96">
        <v>63871</v>
      </c>
      <c r="B96" t="s">
        <v>112</v>
      </c>
      <c r="C96" t="s">
        <v>15</v>
      </c>
      <c r="D96" t="s">
        <v>13</v>
      </c>
      <c r="E96" t="str">
        <f>IF(Statistics_xlsx___Sheet1[[#This Row],[event_name]]="-","Male",Statistics_xlsx___Sheet1[[#This Row],[event_name]])</f>
        <v>Female</v>
      </c>
      <c r="F96" t="s">
        <v>113</v>
      </c>
      <c r="G96" t="s">
        <v>14</v>
      </c>
      <c r="H96" t="str">
        <f>IF(Statistics_xlsx___Sheet1[[#This Row],[Post Name]]="-",IF(G97=0,G95,G97),Statistics_xlsx___Sheet1[[#This Row],[Post Name]])</f>
        <v>c5</v>
      </c>
      <c r="I96">
        <v>16236</v>
      </c>
      <c r="J96">
        <f>IF(Statistics_xlsx___Sheet1[[#This Row],[Offered Salary]]&lt;=0,AVERAGE($I$2:$I$7166),Statistics_xlsx___Sheet1[[#This Row],[Offered Salary]])</f>
        <v>16236</v>
      </c>
      <c r="K96" t="b">
        <f>OR((Statistics_xlsx___Sheet1[[#This Row],[updated offered salary]]&lt;$N$39),(Statistics_xlsx___Sheet1[[#This Row],[updated offered salary]]&gt;$N$40))</f>
        <v>0</v>
      </c>
    </row>
    <row r="97" spans="1:11" x14ac:dyDescent="0.3">
      <c r="A97">
        <v>269231</v>
      </c>
      <c r="B97" t="s">
        <v>114</v>
      </c>
      <c r="C97" t="s">
        <v>15</v>
      </c>
      <c r="D97" t="s">
        <v>13</v>
      </c>
      <c r="E97" t="str">
        <f>IF(Statistics_xlsx___Sheet1[[#This Row],[event_name]]="-","Male",Statistics_xlsx___Sheet1[[#This Row],[event_name]])</f>
        <v>Female</v>
      </c>
      <c r="F97" t="s">
        <v>113</v>
      </c>
      <c r="G97" t="s">
        <v>36</v>
      </c>
      <c r="H97" t="str">
        <f>IF(Statistics_xlsx___Sheet1[[#This Row],[Post Name]]="-",IF(G98=0,G96,G98),Statistics_xlsx___Sheet1[[#This Row],[Post Name]])</f>
        <v>i5</v>
      </c>
      <c r="I97">
        <v>67557</v>
      </c>
      <c r="J97">
        <f>IF(Statistics_xlsx___Sheet1[[#This Row],[Offered Salary]]&lt;=0,AVERAGE($I$2:$I$7166),Statistics_xlsx___Sheet1[[#This Row],[Offered Salary]])</f>
        <v>67557</v>
      </c>
      <c r="K97" t="b">
        <f>OR((Statistics_xlsx___Sheet1[[#This Row],[updated offered salary]]&lt;$N$39),(Statistics_xlsx___Sheet1[[#This Row],[updated offered salary]]&gt;$N$40))</f>
        <v>0</v>
      </c>
    </row>
    <row r="98" spans="1:11" x14ac:dyDescent="0.3">
      <c r="A98">
        <v>45301</v>
      </c>
      <c r="B98" t="s">
        <v>115</v>
      </c>
      <c r="C98" t="s">
        <v>15</v>
      </c>
      <c r="D98" t="s">
        <v>13</v>
      </c>
      <c r="E98" t="str">
        <f>IF(Statistics_xlsx___Sheet1[[#This Row],[event_name]]="-","Male",Statistics_xlsx___Sheet1[[#This Row],[event_name]])</f>
        <v>Female</v>
      </c>
      <c r="F98" t="s">
        <v>113</v>
      </c>
      <c r="G98" t="s">
        <v>36</v>
      </c>
      <c r="H98" t="str">
        <f>IF(Statistics_xlsx___Sheet1[[#This Row],[Post Name]]="-",IF(G99=0,G97,G99),Statistics_xlsx___Sheet1[[#This Row],[Post Name]])</f>
        <v>i5</v>
      </c>
      <c r="I98">
        <v>74863</v>
      </c>
      <c r="J98">
        <f>IF(Statistics_xlsx___Sheet1[[#This Row],[Offered Salary]]&lt;=0,AVERAGE($I$2:$I$7166),Statistics_xlsx___Sheet1[[#This Row],[Offered Salary]])</f>
        <v>74863</v>
      </c>
      <c r="K98" t="b">
        <f>OR((Statistics_xlsx___Sheet1[[#This Row],[updated offered salary]]&lt;$N$39),(Statistics_xlsx___Sheet1[[#This Row],[updated offered salary]]&gt;$N$40))</f>
        <v>0</v>
      </c>
    </row>
    <row r="99" spans="1:11" x14ac:dyDescent="0.3">
      <c r="A99">
        <v>455073</v>
      </c>
      <c r="B99" t="s">
        <v>116</v>
      </c>
      <c r="C99" t="s">
        <v>8</v>
      </c>
      <c r="D99" t="s">
        <v>13</v>
      </c>
      <c r="E99" t="str">
        <f>IF(Statistics_xlsx___Sheet1[[#This Row],[event_name]]="-","Male",Statistics_xlsx___Sheet1[[#This Row],[event_name]])</f>
        <v>Female</v>
      </c>
      <c r="F99" t="s">
        <v>10</v>
      </c>
      <c r="G99" t="s">
        <v>18</v>
      </c>
      <c r="H99" t="str">
        <f>IF(Statistics_xlsx___Sheet1[[#This Row],[Post Name]]="-",IF(G100=0,G98,G100),Statistics_xlsx___Sheet1[[#This Row],[Post Name]])</f>
        <v>i4</v>
      </c>
      <c r="I99">
        <v>60370</v>
      </c>
      <c r="J99">
        <f>IF(Statistics_xlsx___Sheet1[[#This Row],[Offered Salary]]&lt;=0,AVERAGE($I$2:$I$7166),Statistics_xlsx___Sheet1[[#This Row],[Offered Salary]])</f>
        <v>60370</v>
      </c>
      <c r="K99" t="b">
        <f>OR((Statistics_xlsx___Sheet1[[#This Row],[updated offered salary]]&lt;$N$39),(Statistics_xlsx___Sheet1[[#This Row],[updated offered salary]]&gt;$N$40))</f>
        <v>0</v>
      </c>
    </row>
    <row r="100" spans="1:11" x14ac:dyDescent="0.3">
      <c r="A100">
        <v>499649</v>
      </c>
      <c r="B100" t="s">
        <v>117</v>
      </c>
      <c r="C100" t="s">
        <v>15</v>
      </c>
      <c r="D100" t="s">
        <v>13</v>
      </c>
      <c r="E100" t="str">
        <f>IF(Statistics_xlsx___Sheet1[[#This Row],[event_name]]="-","Male",Statistics_xlsx___Sheet1[[#This Row],[event_name]])</f>
        <v>Female</v>
      </c>
      <c r="F100" t="s">
        <v>17</v>
      </c>
      <c r="G100" t="s">
        <v>18</v>
      </c>
      <c r="H100" t="str">
        <f>IF(Statistics_xlsx___Sheet1[[#This Row],[Post Name]]="-",IF(G101=0,G99,G101),Statistics_xlsx___Sheet1[[#This Row],[Post Name]])</f>
        <v>i4</v>
      </c>
      <c r="I100">
        <v>33331</v>
      </c>
      <c r="J100">
        <f>IF(Statistics_xlsx___Sheet1[[#This Row],[Offered Salary]]&lt;=0,AVERAGE($I$2:$I$7166),Statistics_xlsx___Sheet1[[#This Row],[Offered Salary]])</f>
        <v>33331</v>
      </c>
      <c r="K100" t="b">
        <f>OR((Statistics_xlsx___Sheet1[[#This Row],[updated offered salary]]&lt;$N$39),(Statistics_xlsx___Sheet1[[#This Row],[updated offered salary]]&gt;$N$40))</f>
        <v>0</v>
      </c>
    </row>
    <row r="101" spans="1:11" x14ac:dyDescent="0.3">
      <c r="A101">
        <v>611809</v>
      </c>
      <c r="B101" t="s">
        <v>118</v>
      </c>
      <c r="C101" t="s">
        <v>8</v>
      </c>
      <c r="D101" t="s">
        <v>13</v>
      </c>
      <c r="E101" t="str">
        <f>IF(Statistics_xlsx___Sheet1[[#This Row],[event_name]]="-","Male",Statistics_xlsx___Sheet1[[#This Row],[event_name]])</f>
        <v>Female</v>
      </c>
      <c r="F101" t="s">
        <v>17</v>
      </c>
      <c r="G101" t="s">
        <v>18</v>
      </c>
      <c r="H101" t="str">
        <f>IF(Statistics_xlsx___Sheet1[[#This Row],[Post Name]]="-",IF(G102=0,G100,G102),Statistics_xlsx___Sheet1[[#This Row],[Post Name]])</f>
        <v>i4</v>
      </c>
      <c r="I101">
        <v>28473</v>
      </c>
      <c r="J101">
        <f>IF(Statistics_xlsx___Sheet1[[#This Row],[Offered Salary]]&lt;=0,AVERAGE($I$2:$I$7166),Statistics_xlsx___Sheet1[[#This Row],[Offered Salary]])</f>
        <v>28473</v>
      </c>
      <c r="K101" t="b">
        <f>OR((Statistics_xlsx___Sheet1[[#This Row],[updated offered salary]]&lt;$N$39),(Statistics_xlsx___Sheet1[[#This Row],[updated offered salary]]&gt;$N$40))</f>
        <v>0</v>
      </c>
    </row>
    <row r="102" spans="1:11" x14ac:dyDescent="0.3">
      <c r="A102">
        <v>475118</v>
      </c>
      <c r="B102" t="s">
        <v>119</v>
      </c>
      <c r="C102" t="s">
        <v>15</v>
      </c>
      <c r="D102" t="s">
        <v>13</v>
      </c>
      <c r="E102" t="str">
        <f>IF(Statistics_xlsx___Sheet1[[#This Row],[event_name]]="-","Male",Statistics_xlsx___Sheet1[[#This Row],[event_name]])</f>
        <v>Female</v>
      </c>
      <c r="F102" t="s">
        <v>17</v>
      </c>
      <c r="G102" t="s">
        <v>18</v>
      </c>
      <c r="H102" t="str">
        <f>IF(Statistics_xlsx___Sheet1[[#This Row],[Post Name]]="-",IF(G103=0,G101,G103),Statistics_xlsx___Sheet1[[#This Row],[Post Name]])</f>
        <v>i4</v>
      </c>
      <c r="I102">
        <v>6911</v>
      </c>
      <c r="J102">
        <f>IF(Statistics_xlsx___Sheet1[[#This Row],[Offered Salary]]&lt;=0,AVERAGE($I$2:$I$7166),Statistics_xlsx___Sheet1[[#This Row],[Offered Salary]])</f>
        <v>6911</v>
      </c>
      <c r="K102" t="b">
        <f>OR((Statistics_xlsx___Sheet1[[#This Row],[updated offered salary]]&lt;$N$39),(Statistics_xlsx___Sheet1[[#This Row],[updated offered salary]]&gt;$N$40))</f>
        <v>0</v>
      </c>
    </row>
    <row r="103" spans="1:11" x14ac:dyDescent="0.3">
      <c r="A103">
        <v>556899</v>
      </c>
      <c r="B103" t="s">
        <v>120</v>
      </c>
      <c r="C103" t="s">
        <v>15</v>
      </c>
      <c r="D103" t="s">
        <v>13</v>
      </c>
      <c r="E103" t="str">
        <f>IF(Statistics_xlsx___Sheet1[[#This Row],[event_name]]="-","Male",Statistics_xlsx___Sheet1[[#This Row],[event_name]])</f>
        <v>Female</v>
      </c>
      <c r="F103" t="s">
        <v>17</v>
      </c>
      <c r="G103" t="s">
        <v>18</v>
      </c>
      <c r="H103" t="str">
        <f>IF(Statistics_xlsx___Sheet1[[#This Row],[Post Name]]="-",IF(G104=0,G102,G104),Statistics_xlsx___Sheet1[[#This Row],[Post Name]])</f>
        <v>i4</v>
      </c>
      <c r="I103">
        <v>9397</v>
      </c>
      <c r="J103">
        <f>IF(Statistics_xlsx___Sheet1[[#This Row],[Offered Salary]]&lt;=0,AVERAGE($I$2:$I$7166),Statistics_xlsx___Sheet1[[#This Row],[Offered Salary]])</f>
        <v>9397</v>
      </c>
      <c r="K103" t="b">
        <f>OR((Statistics_xlsx___Sheet1[[#This Row],[updated offered salary]]&lt;$N$39),(Statistics_xlsx___Sheet1[[#This Row],[updated offered salary]]&gt;$N$40))</f>
        <v>0</v>
      </c>
    </row>
    <row r="104" spans="1:11" x14ac:dyDescent="0.3">
      <c r="A104">
        <v>879830</v>
      </c>
      <c r="B104" t="s">
        <v>121</v>
      </c>
      <c r="C104" t="s">
        <v>15</v>
      </c>
      <c r="D104" t="s">
        <v>9</v>
      </c>
      <c r="E104" t="str">
        <f>IF(Statistics_xlsx___Sheet1[[#This Row],[event_name]]="-","Male",Statistics_xlsx___Sheet1[[#This Row],[event_name]])</f>
        <v>Male</v>
      </c>
      <c r="F104" t="s">
        <v>21</v>
      </c>
      <c r="G104" t="s">
        <v>18</v>
      </c>
      <c r="H104" t="str">
        <f>IF(Statistics_xlsx___Sheet1[[#This Row],[Post Name]]="-",IF(G105=0,G103,G105),Statistics_xlsx___Sheet1[[#This Row],[Post Name]])</f>
        <v>i4</v>
      </c>
      <c r="I104">
        <v>25582</v>
      </c>
      <c r="J104">
        <f>IF(Statistics_xlsx___Sheet1[[#This Row],[Offered Salary]]&lt;=0,AVERAGE($I$2:$I$7166),Statistics_xlsx___Sheet1[[#This Row],[Offered Salary]])</f>
        <v>25582</v>
      </c>
      <c r="K104" t="b">
        <f>OR((Statistics_xlsx___Sheet1[[#This Row],[updated offered salary]]&lt;$N$39),(Statistics_xlsx___Sheet1[[#This Row],[updated offered salary]]&gt;$N$40))</f>
        <v>0</v>
      </c>
    </row>
    <row r="105" spans="1:11" x14ac:dyDescent="0.3">
      <c r="A105">
        <v>773816</v>
      </c>
      <c r="B105" t="s">
        <v>122</v>
      </c>
      <c r="C105" t="s">
        <v>15</v>
      </c>
      <c r="D105" t="s">
        <v>13</v>
      </c>
      <c r="E105" t="str">
        <f>IF(Statistics_xlsx___Sheet1[[#This Row],[event_name]]="-","Male",Statistics_xlsx___Sheet1[[#This Row],[event_name]])</f>
        <v>Female</v>
      </c>
      <c r="F105" t="s">
        <v>21</v>
      </c>
      <c r="G105" t="s">
        <v>18</v>
      </c>
      <c r="H105" t="str">
        <f>IF(Statistics_xlsx___Sheet1[[#This Row],[Post Name]]="-",IF(G106=0,G104,G106),Statistics_xlsx___Sheet1[[#This Row],[Post Name]])</f>
        <v>i4</v>
      </c>
      <c r="I105">
        <v>31548</v>
      </c>
      <c r="J105">
        <f>IF(Statistics_xlsx___Sheet1[[#This Row],[Offered Salary]]&lt;=0,AVERAGE($I$2:$I$7166),Statistics_xlsx___Sheet1[[#This Row],[Offered Salary]])</f>
        <v>31548</v>
      </c>
      <c r="K105" t="b">
        <f>OR((Statistics_xlsx___Sheet1[[#This Row],[updated offered salary]]&lt;$N$39),(Statistics_xlsx___Sheet1[[#This Row],[updated offered salary]]&gt;$N$40))</f>
        <v>0</v>
      </c>
    </row>
    <row r="106" spans="1:11" x14ac:dyDescent="0.3">
      <c r="A106">
        <v>316208</v>
      </c>
      <c r="B106" t="s">
        <v>123</v>
      </c>
      <c r="C106" t="s">
        <v>15</v>
      </c>
      <c r="D106" t="s">
        <v>9</v>
      </c>
      <c r="E106" t="str">
        <f>IF(Statistics_xlsx___Sheet1[[#This Row],[event_name]]="-","Male",Statistics_xlsx___Sheet1[[#This Row],[event_name]])</f>
        <v>Male</v>
      </c>
      <c r="F106" t="s">
        <v>10</v>
      </c>
      <c r="G106" t="s">
        <v>36</v>
      </c>
      <c r="H106" t="str">
        <f>IF(Statistics_xlsx___Sheet1[[#This Row],[Post Name]]="-",IF(G107=0,G105,G107),Statistics_xlsx___Sheet1[[#This Row],[Post Name]])</f>
        <v>i5</v>
      </c>
      <c r="I106">
        <v>19218</v>
      </c>
      <c r="J106">
        <f>IF(Statistics_xlsx___Sheet1[[#This Row],[Offered Salary]]&lt;=0,AVERAGE($I$2:$I$7166),Statistics_xlsx___Sheet1[[#This Row],[Offered Salary]])</f>
        <v>19218</v>
      </c>
      <c r="K106" t="b">
        <f>OR((Statistics_xlsx___Sheet1[[#This Row],[updated offered salary]]&lt;$N$39),(Statistics_xlsx___Sheet1[[#This Row],[updated offered salary]]&gt;$N$40))</f>
        <v>0</v>
      </c>
    </row>
    <row r="107" spans="1:11" x14ac:dyDescent="0.3">
      <c r="A107">
        <v>244695</v>
      </c>
      <c r="B107" t="s">
        <v>124</v>
      </c>
      <c r="C107" t="s">
        <v>15</v>
      </c>
      <c r="D107" t="s">
        <v>9</v>
      </c>
      <c r="E107" t="str">
        <f>IF(Statistics_xlsx___Sheet1[[#This Row],[event_name]]="-","Male",Statistics_xlsx___Sheet1[[#This Row],[event_name]])</f>
        <v>Male</v>
      </c>
      <c r="F107" t="s">
        <v>10</v>
      </c>
      <c r="G107" t="s">
        <v>18</v>
      </c>
      <c r="H107" t="str">
        <f>IF(Statistics_xlsx___Sheet1[[#This Row],[Post Name]]="-",IF(G108=0,G106,G108),Statistics_xlsx___Sheet1[[#This Row],[Post Name]])</f>
        <v>i4</v>
      </c>
      <c r="I107">
        <v>20095</v>
      </c>
      <c r="J107">
        <f>IF(Statistics_xlsx___Sheet1[[#This Row],[Offered Salary]]&lt;=0,AVERAGE($I$2:$I$7166),Statistics_xlsx___Sheet1[[#This Row],[Offered Salary]])</f>
        <v>20095</v>
      </c>
      <c r="K107" t="b">
        <f>OR((Statistics_xlsx___Sheet1[[#This Row],[updated offered salary]]&lt;$N$39),(Statistics_xlsx___Sheet1[[#This Row],[updated offered salary]]&gt;$N$40))</f>
        <v>0</v>
      </c>
    </row>
    <row r="108" spans="1:11" x14ac:dyDescent="0.3">
      <c r="A108">
        <v>458216</v>
      </c>
      <c r="B108" t="s">
        <v>125</v>
      </c>
      <c r="C108" t="s">
        <v>8</v>
      </c>
      <c r="D108" t="s">
        <v>13</v>
      </c>
      <c r="E108" t="str">
        <f>IF(Statistics_xlsx___Sheet1[[#This Row],[event_name]]="-","Male",Statistics_xlsx___Sheet1[[#This Row],[event_name]])</f>
        <v>Female</v>
      </c>
      <c r="F108" t="s">
        <v>17</v>
      </c>
      <c r="G108" t="s">
        <v>44</v>
      </c>
      <c r="H108" t="str">
        <f>IF(Statistics_xlsx___Sheet1[[#This Row],[Post Name]]="-",IF(G109=0,G107,G109),Statistics_xlsx___Sheet1[[#This Row],[Post Name]])</f>
        <v>i6</v>
      </c>
      <c r="I108">
        <v>67976</v>
      </c>
      <c r="J108">
        <f>IF(Statistics_xlsx___Sheet1[[#This Row],[Offered Salary]]&lt;=0,AVERAGE($I$2:$I$7166),Statistics_xlsx___Sheet1[[#This Row],[Offered Salary]])</f>
        <v>67976</v>
      </c>
      <c r="K108" t="b">
        <f>OR((Statistics_xlsx___Sheet1[[#This Row],[updated offered salary]]&lt;$N$39),(Statistics_xlsx___Sheet1[[#This Row],[updated offered salary]]&gt;$N$40))</f>
        <v>0</v>
      </c>
    </row>
    <row r="109" spans="1:11" x14ac:dyDescent="0.3">
      <c r="A109">
        <v>702304</v>
      </c>
      <c r="B109" t="s">
        <v>126</v>
      </c>
      <c r="C109" t="s">
        <v>15</v>
      </c>
      <c r="D109" t="s">
        <v>42</v>
      </c>
      <c r="E109" t="str">
        <f>IF(Statistics_xlsx___Sheet1[[#This Row],[event_name]]="-","Male",Statistics_xlsx___Sheet1[[#This Row],[event_name]])</f>
        <v>Don’t want to say</v>
      </c>
      <c r="F109" t="s">
        <v>17</v>
      </c>
      <c r="G109" t="s">
        <v>44</v>
      </c>
      <c r="H109" t="str">
        <f>IF(Statistics_xlsx___Sheet1[[#This Row],[Post Name]]="-",IF(G110=0,G108,G110),Statistics_xlsx___Sheet1[[#This Row],[Post Name]])</f>
        <v>i6</v>
      </c>
      <c r="I109">
        <v>45539</v>
      </c>
      <c r="J109">
        <f>IF(Statistics_xlsx___Sheet1[[#This Row],[Offered Salary]]&lt;=0,AVERAGE($I$2:$I$7166),Statistics_xlsx___Sheet1[[#This Row],[Offered Salary]])</f>
        <v>45539</v>
      </c>
      <c r="K109" t="b">
        <f>OR((Statistics_xlsx___Sheet1[[#This Row],[updated offered salary]]&lt;$N$39),(Statistics_xlsx___Sheet1[[#This Row],[updated offered salary]]&gt;$N$40))</f>
        <v>0</v>
      </c>
    </row>
    <row r="110" spans="1:11" x14ac:dyDescent="0.3">
      <c r="A110">
        <v>788145</v>
      </c>
      <c r="B110" t="s">
        <v>127</v>
      </c>
      <c r="C110" t="s">
        <v>15</v>
      </c>
      <c r="D110" t="s">
        <v>9</v>
      </c>
      <c r="E110" t="str">
        <f>IF(Statistics_xlsx___Sheet1[[#This Row],[event_name]]="-","Male",Statistics_xlsx___Sheet1[[#This Row],[event_name]])</f>
        <v>Male</v>
      </c>
      <c r="F110" t="s">
        <v>10</v>
      </c>
      <c r="G110" t="s">
        <v>14</v>
      </c>
      <c r="H110" t="str">
        <f>IF(Statistics_xlsx___Sheet1[[#This Row],[Post Name]]="-",IF(G111=0,G109,G111),Statistics_xlsx___Sheet1[[#This Row],[Post Name]])</f>
        <v>c5</v>
      </c>
      <c r="I110">
        <v>80465</v>
      </c>
      <c r="J110">
        <f>IF(Statistics_xlsx___Sheet1[[#This Row],[Offered Salary]]&lt;=0,AVERAGE($I$2:$I$7166),Statistics_xlsx___Sheet1[[#This Row],[Offered Salary]])</f>
        <v>80465</v>
      </c>
      <c r="K110" t="b">
        <f>OR((Statistics_xlsx___Sheet1[[#This Row],[updated offered salary]]&lt;$N$39),(Statistics_xlsx___Sheet1[[#This Row],[updated offered salary]]&gt;$N$40))</f>
        <v>0</v>
      </c>
    </row>
    <row r="111" spans="1:11" x14ac:dyDescent="0.3">
      <c r="A111">
        <v>841217</v>
      </c>
      <c r="B111" t="s">
        <v>127</v>
      </c>
      <c r="C111" t="s">
        <v>15</v>
      </c>
      <c r="D111" t="s">
        <v>9</v>
      </c>
      <c r="E111" t="str">
        <f>IF(Statistics_xlsx___Sheet1[[#This Row],[event_name]]="-","Male",Statistics_xlsx___Sheet1[[#This Row],[event_name]])</f>
        <v>Male</v>
      </c>
      <c r="F111" t="s">
        <v>10</v>
      </c>
      <c r="G111" t="s">
        <v>14</v>
      </c>
      <c r="H111" t="str">
        <f>IF(Statistics_xlsx___Sheet1[[#This Row],[Post Name]]="-",IF(G112=0,G110,G112),Statistics_xlsx___Sheet1[[#This Row],[Post Name]])</f>
        <v>c5</v>
      </c>
      <c r="I111">
        <v>85634</v>
      </c>
      <c r="J111">
        <f>IF(Statistics_xlsx___Sheet1[[#This Row],[Offered Salary]]&lt;=0,AVERAGE($I$2:$I$7166),Statistics_xlsx___Sheet1[[#This Row],[Offered Salary]])</f>
        <v>85634</v>
      </c>
      <c r="K111" t="b">
        <f>OR((Statistics_xlsx___Sheet1[[#This Row],[updated offered salary]]&lt;$N$39),(Statistics_xlsx___Sheet1[[#This Row],[updated offered salary]]&gt;$N$40))</f>
        <v>0</v>
      </c>
    </row>
    <row r="112" spans="1:11" x14ac:dyDescent="0.3">
      <c r="A112">
        <v>599654</v>
      </c>
      <c r="B112" t="s">
        <v>128</v>
      </c>
      <c r="C112" t="s">
        <v>15</v>
      </c>
      <c r="D112" t="s">
        <v>9</v>
      </c>
      <c r="E112" t="str">
        <f>IF(Statistics_xlsx___Sheet1[[#This Row],[event_name]]="-","Male",Statistics_xlsx___Sheet1[[#This Row],[event_name]])</f>
        <v>Male</v>
      </c>
      <c r="F112" t="s">
        <v>86</v>
      </c>
      <c r="G112" t="s">
        <v>39</v>
      </c>
      <c r="H112" t="str">
        <f>IF(Statistics_xlsx___Sheet1[[#This Row],[Post Name]]="-",IF(G113=0,G111,G113),Statistics_xlsx___Sheet1[[#This Row],[Post Name]])</f>
        <v>i1</v>
      </c>
      <c r="I112">
        <v>97081</v>
      </c>
      <c r="J112">
        <f>IF(Statistics_xlsx___Sheet1[[#This Row],[Offered Salary]]&lt;=0,AVERAGE($I$2:$I$7166),Statistics_xlsx___Sheet1[[#This Row],[Offered Salary]])</f>
        <v>97081</v>
      </c>
      <c r="K112" t="b">
        <f>OR((Statistics_xlsx___Sheet1[[#This Row],[updated offered salary]]&lt;$N$39),(Statistics_xlsx___Sheet1[[#This Row],[updated offered salary]]&gt;$N$40))</f>
        <v>0</v>
      </c>
    </row>
    <row r="113" spans="1:11" x14ac:dyDescent="0.3">
      <c r="A113">
        <v>272804</v>
      </c>
      <c r="B113" t="s">
        <v>129</v>
      </c>
      <c r="C113" t="s">
        <v>8</v>
      </c>
      <c r="D113" t="s">
        <v>9</v>
      </c>
      <c r="E113" t="str">
        <f>IF(Statistics_xlsx___Sheet1[[#This Row],[event_name]]="-","Male",Statistics_xlsx___Sheet1[[#This Row],[event_name]])</f>
        <v>Male</v>
      </c>
      <c r="F113" t="s">
        <v>86</v>
      </c>
      <c r="G113" t="s">
        <v>39</v>
      </c>
      <c r="H113" t="str">
        <f>IF(Statistics_xlsx___Sheet1[[#This Row],[Post Name]]="-",IF(G114=0,G112,G114),Statistics_xlsx___Sheet1[[#This Row],[Post Name]])</f>
        <v>i1</v>
      </c>
      <c r="I113">
        <v>28445</v>
      </c>
      <c r="J113">
        <f>IF(Statistics_xlsx___Sheet1[[#This Row],[Offered Salary]]&lt;=0,AVERAGE($I$2:$I$7166),Statistics_xlsx___Sheet1[[#This Row],[Offered Salary]])</f>
        <v>28445</v>
      </c>
      <c r="K113" t="b">
        <f>OR((Statistics_xlsx___Sheet1[[#This Row],[updated offered salary]]&lt;$N$39),(Statistics_xlsx___Sheet1[[#This Row],[updated offered salary]]&gt;$N$40))</f>
        <v>0</v>
      </c>
    </row>
    <row r="114" spans="1:11" x14ac:dyDescent="0.3">
      <c r="A114">
        <v>114169</v>
      </c>
      <c r="B114" t="s">
        <v>129</v>
      </c>
      <c r="C114" t="s">
        <v>8</v>
      </c>
      <c r="D114" t="s">
        <v>13</v>
      </c>
      <c r="E114" t="str">
        <f>IF(Statistics_xlsx___Sheet1[[#This Row],[event_name]]="-","Male",Statistics_xlsx___Sheet1[[#This Row],[event_name]])</f>
        <v>Female</v>
      </c>
      <c r="F114" t="s">
        <v>86</v>
      </c>
      <c r="G114" t="s">
        <v>39</v>
      </c>
      <c r="H114" t="str">
        <f>IF(Statistics_xlsx___Sheet1[[#This Row],[Post Name]]="-",IF(G115=0,G113,G115),Statistics_xlsx___Sheet1[[#This Row],[Post Name]])</f>
        <v>i1</v>
      </c>
      <c r="I114">
        <v>42946</v>
      </c>
      <c r="J114">
        <f>IF(Statistics_xlsx___Sheet1[[#This Row],[Offered Salary]]&lt;=0,AVERAGE($I$2:$I$7166),Statistics_xlsx___Sheet1[[#This Row],[Offered Salary]])</f>
        <v>42946</v>
      </c>
      <c r="K114" t="b">
        <f>OR((Statistics_xlsx___Sheet1[[#This Row],[updated offered salary]]&lt;$N$39),(Statistics_xlsx___Sheet1[[#This Row],[updated offered salary]]&gt;$N$40))</f>
        <v>0</v>
      </c>
    </row>
    <row r="115" spans="1:11" x14ac:dyDescent="0.3">
      <c r="A115">
        <v>644226</v>
      </c>
      <c r="B115" t="s">
        <v>130</v>
      </c>
      <c r="C115" t="s">
        <v>15</v>
      </c>
      <c r="D115" t="s">
        <v>13</v>
      </c>
      <c r="E115" t="str">
        <f>IF(Statistics_xlsx___Sheet1[[#This Row],[event_name]]="-","Male",Statistics_xlsx___Sheet1[[#This Row],[event_name]])</f>
        <v>Female</v>
      </c>
      <c r="F115" t="s">
        <v>86</v>
      </c>
      <c r="G115" t="s">
        <v>39</v>
      </c>
      <c r="H115" t="str">
        <f>IF(Statistics_xlsx___Sheet1[[#This Row],[Post Name]]="-",IF(G116=0,G114,G116),Statistics_xlsx___Sheet1[[#This Row],[Post Name]])</f>
        <v>i1</v>
      </c>
      <c r="I115">
        <v>73532</v>
      </c>
      <c r="J115">
        <f>IF(Statistics_xlsx___Sheet1[[#This Row],[Offered Salary]]&lt;=0,AVERAGE($I$2:$I$7166),Statistics_xlsx___Sheet1[[#This Row],[Offered Salary]])</f>
        <v>73532</v>
      </c>
      <c r="K115" t="b">
        <f>OR((Statistics_xlsx___Sheet1[[#This Row],[updated offered salary]]&lt;$N$39),(Statistics_xlsx___Sheet1[[#This Row],[updated offered salary]]&gt;$N$40))</f>
        <v>0</v>
      </c>
    </row>
    <row r="116" spans="1:11" x14ac:dyDescent="0.3">
      <c r="A116">
        <v>576340</v>
      </c>
      <c r="B116" t="s">
        <v>131</v>
      </c>
      <c r="C116" t="s">
        <v>8</v>
      </c>
      <c r="D116" t="s">
        <v>13</v>
      </c>
      <c r="E116" t="str">
        <f>IF(Statistics_xlsx___Sheet1[[#This Row],[event_name]]="-","Male",Statistics_xlsx___Sheet1[[#This Row],[event_name]])</f>
        <v>Female</v>
      </c>
      <c r="F116" t="s">
        <v>17</v>
      </c>
      <c r="G116" t="s">
        <v>24</v>
      </c>
      <c r="H116" t="str">
        <f>IF(Statistics_xlsx___Sheet1[[#This Row],[Post Name]]="-",IF(G117=0,G115,G117),Statistics_xlsx___Sheet1[[#This Row],[Post Name]])</f>
        <v>i7</v>
      </c>
      <c r="I116">
        <v>55469</v>
      </c>
      <c r="J116">
        <f>IF(Statistics_xlsx___Sheet1[[#This Row],[Offered Salary]]&lt;=0,AVERAGE($I$2:$I$7166),Statistics_xlsx___Sheet1[[#This Row],[Offered Salary]])</f>
        <v>55469</v>
      </c>
      <c r="K116" t="b">
        <f>OR((Statistics_xlsx___Sheet1[[#This Row],[updated offered salary]]&lt;$N$39),(Statistics_xlsx___Sheet1[[#This Row],[updated offered salary]]&gt;$N$40))</f>
        <v>0</v>
      </c>
    </row>
    <row r="117" spans="1:11" x14ac:dyDescent="0.3">
      <c r="A117">
        <v>368184</v>
      </c>
      <c r="B117" t="s">
        <v>131</v>
      </c>
      <c r="C117" t="s">
        <v>15</v>
      </c>
      <c r="D117" t="s">
        <v>13</v>
      </c>
      <c r="E117" t="str">
        <f>IF(Statistics_xlsx___Sheet1[[#This Row],[event_name]]="-","Male",Statistics_xlsx___Sheet1[[#This Row],[event_name]])</f>
        <v>Female</v>
      </c>
      <c r="F117" t="s">
        <v>17</v>
      </c>
      <c r="G117" t="s">
        <v>24</v>
      </c>
      <c r="H117" t="str">
        <f>IF(Statistics_xlsx___Sheet1[[#This Row],[Post Name]]="-",IF(G118=0,G116,G118),Statistics_xlsx___Sheet1[[#This Row],[Post Name]])</f>
        <v>i7</v>
      </c>
      <c r="I117">
        <v>19130</v>
      </c>
      <c r="J117">
        <f>IF(Statistics_xlsx___Sheet1[[#This Row],[Offered Salary]]&lt;=0,AVERAGE($I$2:$I$7166),Statistics_xlsx___Sheet1[[#This Row],[Offered Salary]])</f>
        <v>19130</v>
      </c>
      <c r="K117" t="b">
        <f>OR((Statistics_xlsx___Sheet1[[#This Row],[updated offered salary]]&lt;$N$39),(Statistics_xlsx___Sheet1[[#This Row],[updated offered salary]]&gt;$N$40))</f>
        <v>0</v>
      </c>
    </row>
    <row r="118" spans="1:11" x14ac:dyDescent="0.3">
      <c r="A118">
        <v>305032</v>
      </c>
      <c r="B118" t="s">
        <v>132</v>
      </c>
      <c r="C118" t="s">
        <v>8</v>
      </c>
      <c r="D118" t="s">
        <v>13</v>
      </c>
      <c r="E118" t="str">
        <f>IF(Statistics_xlsx___Sheet1[[#This Row],[event_name]]="-","Male",Statistics_xlsx___Sheet1[[#This Row],[event_name]])</f>
        <v>Female</v>
      </c>
      <c r="F118" t="s">
        <v>17</v>
      </c>
      <c r="G118" t="s">
        <v>24</v>
      </c>
      <c r="H118" t="str">
        <f>IF(Statistics_xlsx___Sheet1[[#This Row],[Post Name]]="-",IF(G119=0,G117,G119),Statistics_xlsx___Sheet1[[#This Row],[Post Name]])</f>
        <v>i7</v>
      </c>
      <c r="I118">
        <v>90807</v>
      </c>
      <c r="J118">
        <f>IF(Statistics_xlsx___Sheet1[[#This Row],[Offered Salary]]&lt;=0,AVERAGE($I$2:$I$7166),Statistics_xlsx___Sheet1[[#This Row],[Offered Salary]])</f>
        <v>90807</v>
      </c>
      <c r="K118" t="b">
        <f>OR((Statistics_xlsx___Sheet1[[#This Row],[updated offered salary]]&lt;$N$39),(Statistics_xlsx___Sheet1[[#This Row],[updated offered salary]]&gt;$N$40))</f>
        <v>0</v>
      </c>
    </row>
    <row r="119" spans="1:11" x14ac:dyDescent="0.3">
      <c r="A119">
        <v>814453</v>
      </c>
      <c r="B119" t="s">
        <v>132</v>
      </c>
      <c r="C119" t="s">
        <v>8</v>
      </c>
      <c r="D119" t="s">
        <v>42</v>
      </c>
      <c r="E119" t="str">
        <f>IF(Statistics_xlsx___Sheet1[[#This Row],[event_name]]="-","Male",Statistics_xlsx___Sheet1[[#This Row],[event_name]])</f>
        <v>Don’t want to say</v>
      </c>
      <c r="F119" t="s">
        <v>17</v>
      </c>
      <c r="G119" t="s">
        <v>24</v>
      </c>
      <c r="H119" t="str">
        <f>IF(Statistics_xlsx___Sheet1[[#This Row],[Post Name]]="-",IF(G120=0,G118,G120),Statistics_xlsx___Sheet1[[#This Row],[Post Name]])</f>
        <v>i7</v>
      </c>
      <c r="I119">
        <v>68515</v>
      </c>
      <c r="J119">
        <f>IF(Statistics_xlsx___Sheet1[[#This Row],[Offered Salary]]&lt;=0,AVERAGE($I$2:$I$7166),Statistics_xlsx___Sheet1[[#This Row],[Offered Salary]])</f>
        <v>68515</v>
      </c>
      <c r="K119" t="b">
        <f>OR((Statistics_xlsx___Sheet1[[#This Row],[updated offered salary]]&lt;$N$39),(Statistics_xlsx___Sheet1[[#This Row],[updated offered salary]]&gt;$N$40))</f>
        <v>0</v>
      </c>
    </row>
    <row r="120" spans="1:11" x14ac:dyDescent="0.3">
      <c r="A120">
        <v>658727</v>
      </c>
      <c r="B120" t="s">
        <v>133</v>
      </c>
      <c r="C120" t="s">
        <v>15</v>
      </c>
      <c r="D120" t="s">
        <v>13</v>
      </c>
      <c r="E120" t="str">
        <f>IF(Statistics_xlsx___Sheet1[[#This Row],[event_name]]="-","Male",Statistics_xlsx___Sheet1[[#This Row],[event_name]])</f>
        <v>Female</v>
      </c>
      <c r="F120" t="s">
        <v>17</v>
      </c>
      <c r="G120" t="s">
        <v>14</v>
      </c>
      <c r="H120" t="str">
        <f>IF(Statistics_xlsx___Sheet1[[#This Row],[Post Name]]="-",IF(G121=0,G119,G121),Statistics_xlsx___Sheet1[[#This Row],[Post Name]])</f>
        <v>c5</v>
      </c>
      <c r="I120">
        <v>41577</v>
      </c>
      <c r="J120">
        <f>IF(Statistics_xlsx___Sheet1[[#This Row],[Offered Salary]]&lt;=0,AVERAGE($I$2:$I$7166),Statistics_xlsx___Sheet1[[#This Row],[Offered Salary]])</f>
        <v>41577</v>
      </c>
      <c r="K120" t="b">
        <f>OR((Statistics_xlsx___Sheet1[[#This Row],[updated offered salary]]&lt;$N$39),(Statistics_xlsx___Sheet1[[#This Row],[updated offered salary]]&gt;$N$40))</f>
        <v>0</v>
      </c>
    </row>
    <row r="121" spans="1:11" x14ac:dyDescent="0.3">
      <c r="A121">
        <v>244207</v>
      </c>
      <c r="B121" t="s">
        <v>134</v>
      </c>
      <c r="C121" t="s">
        <v>15</v>
      </c>
      <c r="D121" t="s">
        <v>13</v>
      </c>
      <c r="E121" t="str">
        <f>IF(Statistics_xlsx___Sheet1[[#This Row],[event_name]]="-","Male",Statistics_xlsx___Sheet1[[#This Row],[event_name]])</f>
        <v>Female</v>
      </c>
      <c r="F121" t="s">
        <v>17</v>
      </c>
      <c r="G121" t="s">
        <v>14</v>
      </c>
      <c r="H121" t="str">
        <f>IF(Statistics_xlsx___Sheet1[[#This Row],[Post Name]]="-",IF(G122=0,G120,G122),Statistics_xlsx___Sheet1[[#This Row],[Post Name]])</f>
        <v>c5</v>
      </c>
      <c r="I121">
        <v>9681</v>
      </c>
      <c r="J121">
        <f>IF(Statistics_xlsx___Sheet1[[#This Row],[Offered Salary]]&lt;=0,AVERAGE($I$2:$I$7166),Statistics_xlsx___Sheet1[[#This Row],[Offered Salary]])</f>
        <v>9681</v>
      </c>
      <c r="K121" t="b">
        <f>OR((Statistics_xlsx___Sheet1[[#This Row],[updated offered salary]]&lt;$N$39),(Statistics_xlsx___Sheet1[[#This Row],[updated offered salary]]&gt;$N$40))</f>
        <v>0</v>
      </c>
    </row>
    <row r="122" spans="1:11" x14ac:dyDescent="0.3">
      <c r="A122">
        <v>26472</v>
      </c>
      <c r="B122" t="s">
        <v>135</v>
      </c>
      <c r="C122" t="s">
        <v>8</v>
      </c>
      <c r="D122" t="s">
        <v>9</v>
      </c>
      <c r="E122" t="str">
        <f>IF(Statistics_xlsx___Sheet1[[#This Row],[event_name]]="-","Male",Statistics_xlsx___Sheet1[[#This Row],[event_name]])</f>
        <v>Male</v>
      </c>
      <c r="F122" t="s">
        <v>69</v>
      </c>
      <c r="G122" t="s">
        <v>44</v>
      </c>
      <c r="H122" t="str">
        <f>IF(Statistics_xlsx___Sheet1[[#This Row],[Post Name]]="-",IF(G123=0,G121,G123),Statistics_xlsx___Sheet1[[#This Row],[Post Name]])</f>
        <v>i6</v>
      </c>
      <c r="I122">
        <v>43261</v>
      </c>
      <c r="J122">
        <f>IF(Statistics_xlsx___Sheet1[[#This Row],[Offered Salary]]&lt;=0,AVERAGE($I$2:$I$7166),Statistics_xlsx___Sheet1[[#This Row],[Offered Salary]])</f>
        <v>43261</v>
      </c>
      <c r="K122" t="b">
        <f>OR((Statistics_xlsx___Sheet1[[#This Row],[updated offered salary]]&lt;$N$39),(Statistics_xlsx___Sheet1[[#This Row],[updated offered salary]]&gt;$N$40))</f>
        <v>0</v>
      </c>
    </row>
    <row r="123" spans="1:11" x14ac:dyDescent="0.3">
      <c r="A123">
        <v>468867</v>
      </c>
      <c r="B123" t="s">
        <v>136</v>
      </c>
      <c r="C123" t="s">
        <v>15</v>
      </c>
      <c r="D123" t="s">
        <v>13</v>
      </c>
      <c r="E123" t="str">
        <f>IF(Statistics_xlsx___Sheet1[[#This Row],[event_name]]="-","Male",Statistics_xlsx___Sheet1[[#This Row],[event_name]])</f>
        <v>Female</v>
      </c>
      <c r="F123" t="s">
        <v>113</v>
      </c>
      <c r="G123" t="s">
        <v>14</v>
      </c>
      <c r="H123" t="str">
        <f>IF(Statistics_xlsx___Sheet1[[#This Row],[Post Name]]="-",IF(G124=0,G122,G124),Statistics_xlsx___Sheet1[[#This Row],[Post Name]])</f>
        <v>c5</v>
      </c>
      <c r="I123">
        <v>23446</v>
      </c>
      <c r="J123">
        <f>IF(Statistics_xlsx___Sheet1[[#This Row],[Offered Salary]]&lt;=0,AVERAGE($I$2:$I$7166),Statistics_xlsx___Sheet1[[#This Row],[Offered Salary]])</f>
        <v>23446</v>
      </c>
      <c r="K123" t="b">
        <f>OR((Statistics_xlsx___Sheet1[[#This Row],[updated offered salary]]&lt;$N$39),(Statistics_xlsx___Sheet1[[#This Row],[updated offered salary]]&gt;$N$40))</f>
        <v>0</v>
      </c>
    </row>
    <row r="124" spans="1:11" x14ac:dyDescent="0.3">
      <c r="A124">
        <v>495899</v>
      </c>
      <c r="B124" t="s">
        <v>136</v>
      </c>
      <c r="C124" t="s">
        <v>15</v>
      </c>
      <c r="D124" t="s">
        <v>13</v>
      </c>
      <c r="E124" t="str">
        <f>IF(Statistics_xlsx___Sheet1[[#This Row],[event_name]]="-","Male",Statistics_xlsx___Sheet1[[#This Row],[event_name]])</f>
        <v>Female</v>
      </c>
      <c r="F124" t="s">
        <v>113</v>
      </c>
      <c r="G124" t="s">
        <v>14</v>
      </c>
      <c r="H124" t="str">
        <f>IF(Statistics_xlsx___Sheet1[[#This Row],[Post Name]]="-",IF(G125=0,G123,G125),Statistics_xlsx___Sheet1[[#This Row],[Post Name]])</f>
        <v>c5</v>
      </c>
      <c r="I124">
        <v>17748</v>
      </c>
      <c r="J124">
        <f>IF(Statistics_xlsx___Sheet1[[#This Row],[Offered Salary]]&lt;=0,AVERAGE($I$2:$I$7166),Statistics_xlsx___Sheet1[[#This Row],[Offered Salary]])</f>
        <v>17748</v>
      </c>
      <c r="K124" t="b">
        <f>OR((Statistics_xlsx___Sheet1[[#This Row],[updated offered salary]]&lt;$N$39),(Statistics_xlsx___Sheet1[[#This Row],[updated offered salary]]&gt;$N$40))</f>
        <v>0</v>
      </c>
    </row>
    <row r="125" spans="1:11" x14ac:dyDescent="0.3">
      <c r="A125">
        <v>217101</v>
      </c>
      <c r="B125" t="s">
        <v>137</v>
      </c>
      <c r="C125" t="s">
        <v>15</v>
      </c>
      <c r="D125" t="s">
        <v>13</v>
      </c>
      <c r="E125" t="str">
        <f>IF(Statistics_xlsx___Sheet1[[#This Row],[event_name]]="-","Male",Statistics_xlsx___Sheet1[[#This Row],[event_name]])</f>
        <v>Female</v>
      </c>
      <c r="F125" t="s">
        <v>17</v>
      </c>
      <c r="G125" t="s">
        <v>18</v>
      </c>
      <c r="H125" t="str">
        <f>IF(Statistics_xlsx___Sheet1[[#This Row],[Post Name]]="-",IF(G126=0,G124,G126),Statistics_xlsx___Sheet1[[#This Row],[Post Name]])</f>
        <v>i4</v>
      </c>
      <c r="I125">
        <v>19261</v>
      </c>
      <c r="J125">
        <f>IF(Statistics_xlsx___Sheet1[[#This Row],[Offered Salary]]&lt;=0,AVERAGE($I$2:$I$7166),Statistics_xlsx___Sheet1[[#This Row],[Offered Salary]])</f>
        <v>19261</v>
      </c>
      <c r="K125" t="b">
        <f>OR((Statistics_xlsx___Sheet1[[#This Row],[updated offered salary]]&lt;$N$39),(Statistics_xlsx___Sheet1[[#This Row],[updated offered salary]]&gt;$N$40))</f>
        <v>0</v>
      </c>
    </row>
    <row r="126" spans="1:11" x14ac:dyDescent="0.3">
      <c r="A126">
        <v>521234</v>
      </c>
      <c r="B126" t="s">
        <v>138</v>
      </c>
      <c r="C126" t="s">
        <v>8</v>
      </c>
      <c r="D126" t="s">
        <v>42</v>
      </c>
      <c r="E126" t="str">
        <f>IF(Statistics_xlsx___Sheet1[[#This Row],[event_name]]="-","Male",Statistics_xlsx___Sheet1[[#This Row],[event_name]])</f>
        <v>Don’t want to say</v>
      </c>
      <c r="F126" t="s">
        <v>17</v>
      </c>
      <c r="G126" t="s">
        <v>18</v>
      </c>
      <c r="H126" t="str">
        <f>IF(Statistics_xlsx___Sheet1[[#This Row],[Post Name]]="-",IF(G127=0,G125,G127),Statistics_xlsx___Sheet1[[#This Row],[Post Name]])</f>
        <v>i4</v>
      </c>
      <c r="I126">
        <v>44582</v>
      </c>
      <c r="J126">
        <f>IF(Statistics_xlsx___Sheet1[[#This Row],[Offered Salary]]&lt;=0,AVERAGE($I$2:$I$7166),Statistics_xlsx___Sheet1[[#This Row],[Offered Salary]])</f>
        <v>44582</v>
      </c>
      <c r="K126" t="b">
        <f>OR((Statistics_xlsx___Sheet1[[#This Row],[updated offered salary]]&lt;$N$39),(Statistics_xlsx___Sheet1[[#This Row],[updated offered salary]]&gt;$N$40))</f>
        <v>0</v>
      </c>
    </row>
    <row r="127" spans="1:11" x14ac:dyDescent="0.3">
      <c r="A127">
        <v>377976</v>
      </c>
      <c r="B127" t="s">
        <v>139</v>
      </c>
      <c r="C127" t="s">
        <v>15</v>
      </c>
      <c r="D127" t="s">
        <v>13</v>
      </c>
      <c r="E127" t="str">
        <f>IF(Statistics_xlsx___Sheet1[[#This Row],[event_name]]="-","Male",Statistics_xlsx___Sheet1[[#This Row],[event_name]])</f>
        <v>Female</v>
      </c>
      <c r="F127" t="s">
        <v>17</v>
      </c>
      <c r="G127" t="s">
        <v>18</v>
      </c>
      <c r="H127" t="str">
        <f>IF(Statistics_xlsx___Sheet1[[#This Row],[Post Name]]="-",IF(G128=0,G126,G128),Statistics_xlsx___Sheet1[[#This Row],[Post Name]])</f>
        <v>i4</v>
      </c>
      <c r="I127">
        <v>19035</v>
      </c>
      <c r="J127">
        <f>IF(Statistics_xlsx___Sheet1[[#This Row],[Offered Salary]]&lt;=0,AVERAGE($I$2:$I$7166),Statistics_xlsx___Sheet1[[#This Row],[Offered Salary]])</f>
        <v>19035</v>
      </c>
      <c r="K127" t="b">
        <f>OR((Statistics_xlsx___Sheet1[[#This Row],[updated offered salary]]&lt;$N$39),(Statistics_xlsx___Sheet1[[#This Row],[updated offered salary]]&gt;$N$40))</f>
        <v>0</v>
      </c>
    </row>
    <row r="128" spans="1:11" x14ac:dyDescent="0.3">
      <c r="A128">
        <v>796234</v>
      </c>
      <c r="B128" t="s">
        <v>140</v>
      </c>
      <c r="C128" t="s">
        <v>15</v>
      </c>
      <c r="D128" t="s">
        <v>9</v>
      </c>
      <c r="E128" t="str">
        <f>IF(Statistics_xlsx___Sheet1[[#This Row],[event_name]]="-","Male",Statistics_xlsx___Sheet1[[#This Row],[event_name]])</f>
        <v>Male</v>
      </c>
      <c r="F128" t="s">
        <v>10</v>
      </c>
      <c r="G128" t="s">
        <v>11</v>
      </c>
      <c r="H128" t="str">
        <f>IF(Statistics_xlsx___Sheet1[[#This Row],[Post Name]]="-",IF(G129=0,G127,G129),Statistics_xlsx___Sheet1[[#This Row],[Post Name]])</f>
        <v>c8</v>
      </c>
      <c r="I128">
        <v>55777</v>
      </c>
      <c r="J128">
        <f>IF(Statistics_xlsx___Sheet1[[#This Row],[Offered Salary]]&lt;=0,AVERAGE($I$2:$I$7166),Statistics_xlsx___Sheet1[[#This Row],[Offered Salary]])</f>
        <v>55777</v>
      </c>
      <c r="K128" t="b">
        <f>OR((Statistics_xlsx___Sheet1[[#This Row],[updated offered salary]]&lt;$N$39),(Statistics_xlsx___Sheet1[[#This Row],[updated offered salary]]&gt;$N$40))</f>
        <v>0</v>
      </c>
    </row>
    <row r="129" spans="1:11" x14ac:dyDescent="0.3">
      <c r="A129">
        <v>736087</v>
      </c>
      <c r="B129" t="s">
        <v>141</v>
      </c>
      <c r="C129" t="s">
        <v>15</v>
      </c>
      <c r="D129" t="s">
        <v>9</v>
      </c>
      <c r="E129" t="str">
        <f>IF(Statistics_xlsx___Sheet1[[#This Row],[event_name]]="-","Male",Statistics_xlsx___Sheet1[[#This Row],[event_name]])</f>
        <v>Male</v>
      </c>
      <c r="F129" t="s">
        <v>10</v>
      </c>
      <c r="G129" t="s">
        <v>11</v>
      </c>
      <c r="H129" t="str">
        <f>IF(Statistics_xlsx___Sheet1[[#This Row],[Post Name]]="-",IF(G130=0,G128,G130),Statistics_xlsx___Sheet1[[#This Row],[Post Name]])</f>
        <v>c8</v>
      </c>
      <c r="I129">
        <v>91475</v>
      </c>
      <c r="J129">
        <f>IF(Statistics_xlsx___Sheet1[[#This Row],[Offered Salary]]&lt;=0,AVERAGE($I$2:$I$7166),Statistics_xlsx___Sheet1[[#This Row],[Offered Salary]])</f>
        <v>91475</v>
      </c>
      <c r="K129" t="b">
        <f>OR((Statistics_xlsx___Sheet1[[#This Row],[updated offered salary]]&lt;$N$39),(Statistics_xlsx___Sheet1[[#This Row],[updated offered salary]]&gt;$N$40))</f>
        <v>0</v>
      </c>
    </row>
    <row r="130" spans="1:11" x14ac:dyDescent="0.3">
      <c r="A130">
        <v>17030</v>
      </c>
      <c r="B130" t="s">
        <v>142</v>
      </c>
      <c r="C130" t="s">
        <v>15</v>
      </c>
      <c r="D130" t="s">
        <v>13</v>
      </c>
      <c r="E130" t="str">
        <f>IF(Statistics_xlsx___Sheet1[[#This Row],[event_name]]="-","Male",Statistics_xlsx___Sheet1[[#This Row],[event_name]])</f>
        <v>Female</v>
      </c>
      <c r="F130" t="s">
        <v>10</v>
      </c>
      <c r="G130" t="s">
        <v>11</v>
      </c>
      <c r="H130" t="str">
        <f>IF(Statistics_xlsx___Sheet1[[#This Row],[Post Name]]="-",IF(G131=0,G129,G131),Statistics_xlsx___Sheet1[[#This Row],[Post Name]])</f>
        <v>c8</v>
      </c>
      <c r="I130">
        <v>21244</v>
      </c>
      <c r="J130">
        <f>IF(Statistics_xlsx___Sheet1[[#This Row],[Offered Salary]]&lt;=0,AVERAGE($I$2:$I$7166),Statistics_xlsx___Sheet1[[#This Row],[Offered Salary]])</f>
        <v>21244</v>
      </c>
      <c r="K130" t="b">
        <f>OR((Statistics_xlsx___Sheet1[[#This Row],[updated offered salary]]&lt;$N$39),(Statistics_xlsx___Sheet1[[#This Row],[updated offered salary]]&gt;$N$40))</f>
        <v>0</v>
      </c>
    </row>
    <row r="131" spans="1:11" x14ac:dyDescent="0.3">
      <c r="A131">
        <v>677063</v>
      </c>
      <c r="B131" t="s">
        <v>143</v>
      </c>
      <c r="C131" t="s">
        <v>15</v>
      </c>
      <c r="D131" t="s">
        <v>9</v>
      </c>
      <c r="E131" t="str">
        <f>IF(Statistics_xlsx___Sheet1[[#This Row],[event_name]]="-","Male",Statistics_xlsx___Sheet1[[#This Row],[event_name]])</f>
        <v>Male</v>
      </c>
      <c r="F131" t="s">
        <v>86</v>
      </c>
      <c r="G131" t="s">
        <v>14</v>
      </c>
      <c r="H131" t="str">
        <f>IF(Statistics_xlsx___Sheet1[[#This Row],[Post Name]]="-",IF(G132=0,G130,G132),Statistics_xlsx___Sheet1[[#This Row],[Post Name]])</f>
        <v>c5</v>
      </c>
      <c r="I131">
        <v>6564</v>
      </c>
      <c r="J131">
        <f>IF(Statistics_xlsx___Sheet1[[#This Row],[Offered Salary]]&lt;=0,AVERAGE($I$2:$I$7166),Statistics_xlsx___Sheet1[[#This Row],[Offered Salary]])</f>
        <v>6564</v>
      </c>
      <c r="K131" t="b">
        <f>OR((Statistics_xlsx___Sheet1[[#This Row],[updated offered salary]]&lt;$N$39),(Statistics_xlsx___Sheet1[[#This Row],[updated offered salary]]&gt;$N$40))</f>
        <v>0</v>
      </c>
    </row>
    <row r="132" spans="1:11" x14ac:dyDescent="0.3">
      <c r="A132">
        <v>656629</v>
      </c>
      <c r="B132" t="s">
        <v>144</v>
      </c>
      <c r="C132" t="s">
        <v>15</v>
      </c>
      <c r="D132" t="s">
        <v>13</v>
      </c>
      <c r="E132" t="str">
        <f>IF(Statistics_xlsx___Sheet1[[#This Row],[event_name]]="-","Male",Statistics_xlsx___Sheet1[[#This Row],[event_name]])</f>
        <v>Female</v>
      </c>
      <c r="F132" t="s">
        <v>33</v>
      </c>
      <c r="G132" t="s">
        <v>18</v>
      </c>
      <c r="H132" t="str">
        <f>IF(Statistics_xlsx___Sheet1[[#This Row],[Post Name]]="-",IF(G133=0,G131,G133),Statistics_xlsx___Sheet1[[#This Row],[Post Name]])</f>
        <v>i4</v>
      </c>
      <c r="I132">
        <v>79762</v>
      </c>
      <c r="J132">
        <f>IF(Statistics_xlsx___Sheet1[[#This Row],[Offered Salary]]&lt;=0,AVERAGE($I$2:$I$7166),Statistics_xlsx___Sheet1[[#This Row],[Offered Salary]])</f>
        <v>79762</v>
      </c>
      <c r="K132" t="b">
        <f>OR((Statistics_xlsx___Sheet1[[#This Row],[updated offered salary]]&lt;$N$39),(Statistics_xlsx___Sheet1[[#This Row],[updated offered salary]]&gt;$N$40))</f>
        <v>0</v>
      </c>
    </row>
    <row r="133" spans="1:11" x14ac:dyDescent="0.3">
      <c r="A133">
        <v>831439</v>
      </c>
      <c r="B133" t="s">
        <v>145</v>
      </c>
      <c r="C133" t="s">
        <v>15</v>
      </c>
      <c r="D133" t="s">
        <v>13</v>
      </c>
      <c r="E133" t="str">
        <f>IF(Statistics_xlsx___Sheet1[[#This Row],[event_name]]="-","Male",Statistics_xlsx___Sheet1[[#This Row],[event_name]])</f>
        <v>Female</v>
      </c>
      <c r="F133" t="s">
        <v>33</v>
      </c>
      <c r="G133" t="s">
        <v>18</v>
      </c>
      <c r="H133" t="str">
        <f>IF(Statistics_xlsx___Sheet1[[#This Row],[Post Name]]="-",IF(G134=0,G132,G134),Statistics_xlsx___Sheet1[[#This Row],[Post Name]])</f>
        <v>i4</v>
      </c>
      <c r="I133">
        <v>69765</v>
      </c>
      <c r="J133">
        <f>IF(Statistics_xlsx___Sheet1[[#This Row],[Offered Salary]]&lt;=0,AVERAGE($I$2:$I$7166),Statistics_xlsx___Sheet1[[#This Row],[Offered Salary]])</f>
        <v>69765</v>
      </c>
      <c r="K133" t="b">
        <f>OR((Statistics_xlsx___Sheet1[[#This Row],[updated offered salary]]&lt;$N$39),(Statistics_xlsx___Sheet1[[#This Row],[updated offered salary]]&gt;$N$40))</f>
        <v>0</v>
      </c>
    </row>
    <row r="134" spans="1:11" x14ac:dyDescent="0.3">
      <c r="A134">
        <v>243961</v>
      </c>
      <c r="B134" t="s">
        <v>146</v>
      </c>
      <c r="C134" t="s">
        <v>15</v>
      </c>
      <c r="D134" t="s">
        <v>9</v>
      </c>
      <c r="E134" t="str">
        <f>IF(Statistics_xlsx___Sheet1[[#This Row],[event_name]]="-","Male",Statistics_xlsx___Sheet1[[#This Row],[event_name]])</f>
        <v>Male</v>
      </c>
      <c r="F134" t="s">
        <v>69</v>
      </c>
      <c r="G134" t="s">
        <v>14</v>
      </c>
      <c r="H134" t="str">
        <f>IF(Statistics_xlsx___Sheet1[[#This Row],[Post Name]]="-",IF(G135=0,G133,G135),Statistics_xlsx___Sheet1[[#This Row],[Post Name]])</f>
        <v>c5</v>
      </c>
      <c r="I134">
        <v>30809</v>
      </c>
      <c r="J134">
        <f>IF(Statistics_xlsx___Sheet1[[#This Row],[Offered Salary]]&lt;=0,AVERAGE($I$2:$I$7166),Statistics_xlsx___Sheet1[[#This Row],[Offered Salary]])</f>
        <v>30809</v>
      </c>
      <c r="K134" t="b">
        <f>OR((Statistics_xlsx___Sheet1[[#This Row],[updated offered salary]]&lt;$N$39),(Statistics_xlsx___Sheet1[[#This Row],[updated offered salary]]&gt;$N$40))</f>
        <v>0</v>
      </c>
    </row>
    <row r="135" spans="1:11" x14ac:dyDescent="0.3">
      <c r="A135">
        <v>385418</v>
      </c>
      <c r="B135" t="s">
        <v>147</v>
      </c>
      <c r="C135" t="s">
        <v>15</v>
      </c>
      <c r="D135" t="s">
        <v>42</v>
      </c>
      <c r="E135" t="str">
        <f>IF(Statistics_xlsx___Sheet1[[#This Row],[event_name]]="-","Male",Statistics_xlsx___Sheet1[[#This Row],[event_name]])</f>
        <v>Don’t want to say</v>
      </c>
      <c r="F135" t="s">
        <v>10</v>
      </c>
      <c r="G135" t="s">
        <v>30</v>
      </c>
      <c r="H135" t="str">
        <f>IF(Statistics_xlsx___Sheet1[[#This Row],[Post Name]]="-",IF(G136=0,G134,G136),Statistics_xlsx___Sheet1[[#This Row],[Post Name]])</f>
        <v>b9</v>
      </c>
      <c r="I135">
        <v>3527</v>
      </c>
      <c r="J135">
        <f>IF(Statistics_xlsx___Sheet1[[#This Row],[Offered Salary]]&lt;=0,AVERAGE($I$2:$I$7166),Statistics_xlsx___Sheet1[[#This Row],[Offered Salary]])</f>
        <v>3527</v>
      </c>
      <c r="K135" t="b">
        <f>OR((Statistics_xlsx___Sheet1[[#This Row],[updated offered salary]]&lt;$N$39),(Statistics_xlsx___Sheet1[[#This Row],[updated offered salary]]&gt;$N$40))</f>
        <v>0</v>
      </c>
    </row>
    <row r="136" spans="1:11" x14ac:dyDescent="0.3">
      <c r="A136">
        <v>956145</v>
      </c>
      <c r="B136" t="s">
        <v>148</v>
      </c>
      <c r="C136" t="s">
        <v>15</v>
      </c>
      <c r="D136" t="s">
        <v>9</v>
      </c>
      <c r="E136" t="str">
        <f>IF(Statistics_xlsx___Sheet1[[#This Row],[event_name]]="-","Male",Statistics_xlsx___Sheet1[[#This Row],[event_name]])</f>
        <v>Male</v>
      </c>
      <c r="F136" t="s">
        <v>21</v>
      </c>
      <c r="G136" t="s">
        <v>14</v>
      </c>
      <c r="H136" t="str">
        <f>IF(Statistics_xlsx___Sheet1[[#This Row],[Post Name]]="-",IF(G137=0,G135,G137),Statistics_xlsx___Sheet1[[#This Row],[Post Name]])</f>
        <v>c5</v>
      </c>
      <c r="I136">
        <v>78988</v>
      </c>
      <c r="J136">
        <f>IF(Statistics_xlsx___Sheet1[[#This Row],[Offered Salary]]&lt;=0,AVERAGE($I$2:$I$7166),Statistics_xlsx___Sheet1[[#This Row],[Offered Salary]])</f>
        <v>78988</v>
      </c>
      <c r="K136" t="b">
        <f>OR((Statistics_xlsx___Sheet1[[#This Row],[updated offered salary]]&lt;$N$39),(Statistics_xlsx___Sheet1[[#This Row],[updated offered salary]]&gt;$N$40))</f>
        <v>0</v>
      </c>
    </row>
    <row r="137" spans="1:11" x14ac:dyDescent="0.3">
      <c r="A137">
        <v>730676</v>
      </c>
      <c r="B137" t="s">
        <v>148</v>
      </c>
      <c r="C137" t="s">
        <v>15</v>
      </c>
      <c r="D137" t="s">
        <v>9</v>
      </c>
      <c r="E137" t="str">
        <f>IF(Statistics_xlsx___Sheet1[[#This Row],[event_name]]="-","Male",Statistics_xlsx___Sheet1[[#This Row],[event_name]])</f>
        <v>Male</v>
      </c>
      <c r="F137" t="s">
        <v>21</v>
      </c>
      <c r="G137" t="s">
        <v>14</v>
      </c>
      <c r="H137" t="str">
        <f>IF(Statistics_xlsx___Sheet1[[#This Row],[Post Name]]="-",IF(G138=0,G136,G138),Statistics_xlsx___Sheet1[[#This Row],[Post Name]])</f>
        <v>c5</v>
      </c>
      <c r="I137">
        <v>34674</v>
      </c>
      <c r="J137">
        <f>IF(Statistics_xlsx___Sheet1[[#This Row],[Offered Salary]]&lt;=0,AVERAGE($I$2:$I$7166),Statistics_xlsx___Sheet1[[#This Row],[Offered Salary]])</f>
        <v>34674</v>
      </c>
      <c r="K137" t="b">
        <f>OR((Statistics_xlsx___Sheet1[[#This Row],[updated offered salary]]&lt;$N$39),(Statistics_xlsx___Sheet1[[#This Row],[updated offered salary]]&gt;$N$40))</f>
        <v>0</v>
      </c>
    </row>
    <row r="138" spans="1:11" x14ac:dyDescent="0.3">
      <c r="A138">
        <v>255026</v>
      </c>
      <c r="B138" t="s">
        <v>148</v>
      </c>
      <c r="C138" t="s">
        <v>15</v>
      </c>
      <c r="D138" t="s">
        <v>9</v>
      </c>
      <c r="E138" t="str">
        <f>IF(Statistics_xlsx___Sheet1[[#This Row],[event_name]]="-","Male",Statistics_xlsx___Sheet1[[#This Row],[event_name]])</f>
        <v>Male</v>
      </c>
      <c r="F138" t="s">
        <v>21</v>
      </c>
      <c r="G138" t="s">
        <v>14</v>
      </c>
      <c r="H138" t="str">
        <f>IF(Statistics_xlsx___Sheet1[[#This Row],[Post Name]]="-",IF(G139=0,G137,G139),Statistics_xlsx___Sheet1[[#This Row],[Post Name]])</f>
        <v>c5</v>
      </c>
      <c r="I138">
        <v>56938</v>
      </c>
      <c r="J138">
        <f>IF(Statistics_xlsx___Sheet1[[#This Row],[Offered Salary]]&lt;=0,AVERAGE($I$2:$I$7166),Statistics_xlsx___Sheet1[[#This Row],[Offered Salary]])</f>
        <v>56938</v>
      </c>
      <c r="K138" t="b">
        <f>OR((Statistics_xlsx___Sheet1[[#This Row],[updated offered salary]]&lt;$N$39),(Statistics_xlsx___Sheet1[[#This Row],[updated offered salary]]&gt;$N$40))</f>
        <v>0</v>
      </c>
    </row>
    <row r="139" spans="1:11" x14ac:dyDescent="0.3">
      <c r="A139">
        <v>404918</v>
      </c>
      <c r="B139" t="s">
        <v>148</v>
      </c>
      <c r="C139" t="s">
        <v>15</v>
      </c>
      <c r="D139" t="s">
        <v>9</v>
      </c>
      <c r="E139" t="str">
        <f>IF(Statistics_xlsx___Sheet1[[#This Row],[event_name]]="-","Male",Statistics_xlsx___Sheet1[[#This Row],[event_name]])</f>
        <v>Male</v>
      </c>
      <c r="F139" t="s">
        <v>21</v>
      </c>
      <c r="G139" t="s">
        <v>14</v>
      </c>
      <c r="H139" t="str">
        <f>IF(Statistics_xlsx___Sheet1[[#This Row],[Post Name]]="-",IF(G140=0,G138,G140),Statistics_xlsx___Sheet1[[#This Row],[Post Name]])</f>
        <v>c5</v>
      </c>
      <c r="I139">
        <v>21848</v>
      </c>
      <c r="J139">
        <f>IF(Statistics_xlsx___Sheet1[[#This Row],[Offered Salary]]&lt;=0,AVERAGE($I$2:$I$7166),Statistics_xlsx___Sheet1[[#This Row],[Offered Salary]])</f>
        <v>21848</v>
      </c>
      <c r="K139" t="b">
        <f>OR((Statistics_xlsx___Sheet1[[#This Row],[updated offered salary]]&lt;$N$39),(Statistics_xlsx___Sheet1[[#This Row],[updated offered salary]]&gt;$N$40))</f>
        <v>0</v>
      </c>
    </row>
    <row r="140" spans="1:11" x14ac:dyDescent="0.3">
      <c r="A140">
        <v>809992</v>
      </c>
      <c r="B140" t="s">
        <v>149</v>
      </c>
      <c r="C140" t="s">
        <v>15</v>
      </c>
      <c r="D140" t="s">
        <v>9</v>
      </c>
      <c r="E140" t="str">
        <f>IF(Statistics_xlsx___Sheet1[[#This Row],[event_name]]="-","Male",Statistics_xlsx___Sheet1[[#This Row],[event_name]])</f>
        <v>Male</v>
      </c>
      <c r="F140" t="s">
        <v>86</v>
      </c>
      <c r="G140" t="s">
        <v>14</v>
      </c>
      <c r="H140" t="str">
        <f>IF(Statistics_xlsx___Sheet1[[#This Row],[Post Name]]="-",IF(G141=0,G139,G141),Statistics_xlsx___Sheet1[[#This Row],[Post Name]])</f>
        <v>c5</v>
      </c>
      <c r="I140">
        <v>55595</v>
      </c>
      <c r="J140">
        <f>IF(Statistics_xlsx___Sheet1[[#This Row],[Offered Salary]]&lt;=0,AVERAGE($I$2:$I$7166),Statistics_xlsx___Sheet1[[#This Row],[Offered Salary]])</f>
        <v>55595</v>
      </c>
      <c r="K140" t="b">
        <f>OR((Statistics_xlsx___Sheet1[[#This Row],[updated offered salary]]&lt;$N$39),(Statistics_xlsx___Sheet1[[#This Row],[updated offered salary]]&gt;$N$40))</f>
        <v>0</v>
      </c>
    </row>
    <row r="141" spans="1:11" x14ac:dyDescent="0.3">
      <c r="A141">
        <v>361096</v>
      </c>
      <c r="B141" t="s">
        <v>150</v>
      </c>
      <c r="C141" t="s">
        <v>15</v>
      </c>
      <c r="D141" t="s">
        <v>9</v>
      </c>
      <c r="E141" t="str">
        <f>IF(Statistics_xlsx___Sheet1[[#This Row],[event_name]]="-","Male",Statistics_xlsx___Sheet1[[#This Row],[event_name]])</f>
        <v>Male</v>
      </c>
      <c r="F141" t="s">
        <v>10</v>
      </c>
      <c r="G141" t="s">
        <v>151</v>
      </c>
      <c r="H141" t="str">
        <f>IF(Statistics_xlsx___Sheet1[[#This Row],[Post Name]]="-",IF(G142=0,G140,G142),Statistics_xlsx___Sheet1[[#This Row],[Post Name]])</f>
        <v>c-10</v>
      </c>
      <c r="I141">
        <v>9390</v>
      </c>
      <c r="J141">
        <f>IF(Statistics_xlsx___Sheet1[[#This Row],[Offered Salary]]&lt;=0,AVERAGE($I$2:$I$7166),Statistics_xlsx___Sheet1[[#This Row],[Offered Salary]])</f>
        <v>9390</v>
      </c>
      <c r="K141" t="b">
        <f>OR((Statistics_xlsx___Sheet1[[#This Row],[updated offered salary]]&lt;$N$39),(Statistics_xlsx___Sheet1[[#This Row],[updated offered salary]]&gt;$N$40))</f>
        <v>0</v>
      </c>
    </row>
    <row r="142" spans="1:11" x14ac:dyDescent="0.3">
      <c r="A142">
        <v>691216</v>
      </c>
      <c r="B142" t="s">
        <v>150</v>
      </c>
      <c r="C142" t="s">
        <v>15</v>
      </c>
      <c r="D142" t="s">
        <v>9</v>
      </c>
      <c r="E142" t="str">
        <f>IF(Statistics_xlsx___Sheet1[[#This Row],[event_name]]="-","Male",Statistics_xlsx___Sheet1[[#This Row],[event_name]])</f>
        <v>Male</v>
      </c>
      <c r="F142" t="s">
        <v>10</v>
      </c>
      <c r="G142" t="s">
        <v>151</v>
      </c>
      <c r="H142" t="str">
        <f>IF(Statistics_xlsx___Sheet1[[#This Row],[Post Name]]="-",IF(G143=0,G141,G143),Statistics_xlsx___Sheet1[[#This Row],[Post Name]])</f>
        <v>c-10</v>
      </c>
      <c r="I142">
        <v>67066</v>
      </c>
      <c r="J142">
        <f>IF(Statistics_xlsx___Sheet1[[#This Row],[Offered Salary]]&lt;=0,AVERAGE($I$2:$I$7166),Statistics_xlsx___Sheet1[[#This Row],[Offered Salary]])</f>
        <v>67066</v>
      </c>
      <c r="K142" t="b">
        <f>OR((Statistics_xlsx___Sheet1[[#This Row],[updated offered salary]]&lt;$N$39),(Statistics_xlsx___Sheet1[[#This Row],[updated offered salary]]&gt;$N$40))</f>
        <v>0</v>
      </c>
    </row>
    <row r="143" spans="1:11" x14ac:dyDescent="0.3">
      <c r="A143">
        <v>567661</v>
      </c>
      <c r="B143" t="s">
        <v>152</v>
      </c>
      <c r="C143" t="s">
        <v>15</v>
      </c>
      <c r="D143" t="s">
        <v>9</v>
      </c>
      <c r="E143" t="str">
        <f>IF(Statistics_xlsx___Sheet1[[#This Row],[event_name]]="-","Male",Statistics_xlsx___Sheet1[[#This Row],[event_name]])</f>
        <v>Male</v>
      </c>
      <c r="F143" t="s">
        <v>10</v>
      </c>
      <c r="G143" t="s">
        <v>151</v>
      </c>
      <c r="H143" t="str">
        <f>IF(Statistics_xlsx___Sheet1[[#This Row],[Post Name]]="-",IF(G144=0,G142,G144),Statistics_xlsx___Sheet1[[#This Row],[Post Name]])</f>
        <v>c-10</v>
      </c>
      <c r="I143">
        <v>8723</v>
      </c>
      <c r="J143">
        <f>IF(Statistics_xlsx___Sheet1[[#This Row],[Offered Salary]]&lt;=0,AVERAGE($I$2:$I$7166),Statistics_xlsx___Sheet1[[#This Row],[Offered Salary]])</f>
        <v>8723</v>
      </c>
      <c r="K143" t="b">
        <f>OR((Statistics_xlsx___Sheet1[[#This Row],[updated offered salary]]&lt;$N$39),(Statistics_xlsx___Sheet1[[#This Row],[updated offered salary]]&gt;$N$40))</f>
        <v>0</v>
      </c>
    </row>
    <row r="144" spans="1:11" x14ac:dyDescent="0.3">
      <c r="A144">
        <v>382645</v>
      </c>
      <c r="B144" t="s">
        <v>152</v>
      </c>
      <c r="C144" t="s">
        <v>8</v>
      </c>
      <c r="D144" t="s">
        <v>9</v>
      </c>
      <c r="E144" t="str">
        <f>IF(Statistics_xlsx___Sheet1[[#This Row],[event_name]]="-","Male",Statistics_xlsx___Sheet1[[#This Row],[event_name]])</f>
        <v>Male</v>
      </c>
      <c r="F144" t="s">
        <v>10</v>
      </c>
      <c r="G144" t="s">
        <v>151</v>
      </c>
      <c r="H144" t="str">
        <f>IF(Statistics_xlsx___Sheet1[[#This Row],[Post Name]]="-",IF(G145=0,G143,G145),Statistics_xlsx___Sheet1[[#This Row],[Post Name]])</f>
        <v>c-10</v>
      </c>
      <c r="I144">
        <v>65587</v>
      </c>
      <c r="J144">
        <f>IF(Statistics_xlsx___Sheet1[[#This Row],[Offered Salary]]&lt;=0,AVERAGE($I$2:$I$7166),Statistics_xlsx___Sheet1[[#This Row],[Offered Salary]])</f>
        <v>65587</v>
      </c>
      <c r="K144" t="b">
        <f>OR((Statistics_xlsx___Sheet1[[#This Row],[updated offered salary]]&lt;$N$39),(Statistics_xlsx___Sheet1[[#This Row],[updated offered salary]]&gt;$N$40))</f>
        <v>0</v>
      </c>
    </row>
    <row r="145" spans="1:11" x14ac:dyDescent="0.3">
      <c r="A145">
        <v>767003</v>
      </c>
      <c r="B145" t="s">
        <v>153</v>
      </c>
      <c r="C145" t="s">
        <v>8</v>
      </c>
      <c r="D145" t="s">
        <v>9</v>
      </c>
      <c r="E145" t="str">
        <f>IF(Statistics_xlsx___Sheet1[[#This Row],[event_name]]="-","Male",Statistics_xlsx___Sheet1[[#This Row],[event_name]])</f>
        <v>Male</v>
      </c>
      <c r="F145" t="s">
        <v>10</v>
      </c>
      <c r="G145" t="s">
        <v>151</v>
      </c>
      <c r="H145" t="str">
        <f>IF(Statistics_xlsx___Sheet1[[#This Row],[Post Name]]="-",IF(G146=0,G144,G146),Statistics_xlsx___Sheet1[[#This Row],[Post Name]])</f>
        <v>c-10</v>
      </c>
      <c r="I145">
        <v>73396</v>
      </c>
      <c r="J145">
        <f>IF(Statistics_xlsx___Sheet1[[#This Row],[Offered Salary]]&lt;=0,AVERAGE($I$2:$I$7166),Statistics_xlsx___Sheet1[[#This Row],[Offered Salary]])</f>
        <v>73396</v>
      </c>
      <c r="K145" t="b">
        <f>OR((Statistics_xlsx___Sheet1[[#This Row],[updated offered salary]]&lt;$N$39),(Statistics_xlsx___Sheet1[[#This Row],[updated offered salary]]&gt;$N$40))</f>
        <v>0</v>
      </c>
    </row>
    <row r="146" spans="1:11" x14ac:dyDescent="0.3">
      <c r="A146">
        <v>412827</v>
      </c>
      <c r="B146" t="s">
        <v>154</v>
      </c>
      <c r="C146" t="s">
        <v>15</v>
      </c>
      <c r="D146" t="s">
        <v>9</v>
      </c>
      <c r="E146" t="str">
        <f>IF(Statistics_xlsx___Sheet1[[#This Row],[event_name]]="-","Male",Statistics_xlsx___Sheet1[[#This Row],[event_name]])</f>
        <v>Male</v>
      </c>
      <c r="F146" t="s">
        <v>10</v>
      </c>
      <c r="G146" t="s">
        <v>151</v>
      </c>
      <c r="H146" t="str">
        <f>IF(Statistics_xlsx___Sheet1[[#This Row],[Post Name]]="-",IF(G147=0,G145,G147),Statistics_xlsx___Sheet1[[#This Row],[Post Name]])</f>
        <v>c-10</v>
      </c>
      <c r="I146">
        <v>76789</v>
      </c>
      <c r="J146">
        <f>IF(Statistics_xlsx___Sheet1[[#This Row],[Offered Salary]]&lt;=0,AVERAGE($I$2:$I$7166),Statistics_xlsx___Sheet1[[#This Row],[Offered Salary]])</f>
        <v>76789</v>
      </c>
      <c r="K146" t="b">
        <f>OR((Statistics_xlsx___Sheet1[[#This Row],[updated offered salary]]&lt;$N$39),(Statistics_xlsx___Sheet1[[#This Row],[updated offered salary]]&gt;$N$40))</f>
        <v>0</v>
      </c>
    </row>
    <row r="147" spans="1:11" x14ac:dyDescent="0.3">
      <c r="A147">
        <v>912261</v>
      </c>
      <c r="B147" t="s">
        <v>155</v>
      </c>
      <c r="C147" t="s">
        <v>15</v>
      </c>
      <c r="D147" t="s">
        <v>9</v>
      </c>
      <c r="E147" t="str">
        <f>IF(Statistics_xlsx___Sheet1[[#This Row],[event_name]]="-","Male",Statistics_xlsx___Sheet1[[#This Row],[event_name]])</f>
        <v>Male</v>
      </c>
      <c r="F147" t="s">
        <v>21</v>
      </c>
      <c r="G147" t="s">
        <v>36</v>
      </c>
      <c r="H147" t="str">
        <f>IF(Statistics_xlsx___Sheet1[[#This Row],[Post Name]]="-",IF(G148=0,G146,G148),Statistics_xlsx___Sheet1[[#This Row],[Post Name]])</f>
        <v>i5</v>
      </c>
      <c r="I147">
        <v>59625</v>
      </c>
      <c r="J147">
        <f>IF(Statistics_xlsx___Sheet1[[#This Row],[Offered Salary]]&lt;=0,AVERAGE($I$2:$I$7166),Statistics_xlsx___Sheet1[[#This Row],[Offered Salary]])</f>
        <v>59625</v>
      </c>
      <c r="K147" t="b">
        <f>OR((Statistics_xlsx___Sheet1[[#This Row],[updated offered salary]]&lt;$N$39),(Statistics_xlsx___Sheet1[[#This Row],[updated offered salary]]&gt;$N$40))</f>
        <v>0</v>
      </c>
    </row>
    <row r="148" spans="1:11" x14ac:dyDescent="0.3">
      <c r="A148">
        <v>881891</v>
      </c>
      <c r="B148" t="s">
        <v>156</v>
      </c>
      <c r="C148" t="s">
        <v>8</v>
      </c>
      <c r="D148" t="s">
        <v>13</v>
      </c>
      <c r="E148" t="str">
        <f>IF(Statistics_xlsx___Sheet1[[#This Row],[event_name]]="-","Male",Statistics_xlsx___Sheet1[[#This Row],[event_name]])</f>
        <v>Female</v>
      </c>
      <c r="F148" t="s">
        <v>21</v>
      </c>
      <c r="G148" t="s">
        <v>36</v>
      </c>
      <c r="H148" t="str">
        <f>IF(Statistics_xlsx___Sheet1[[#This Row],[Post Name]]="-",IF(G149=0,G147,G149),Statistics_xlsx___Sheet1[[#This Row],[Post Name]])</f>
        <v>i5</v>
      </c>
      <c r="I148">
        <v>41895</v>
      </c>
      <c r="J148">
        <f>IF(Statistics_xlsx___Sheet1[[#This Row],[Offered Salary]]&lt;=0,AVERAGE($I$2:$I$7166),Statistics_xlsx___Sheet1[[#This Row],[Offered Salary]])</f>
        <v>41895</v>
      </c>
      <c r="K148" t="b">
        <f>OR((Statistics_xlsx___Sheet1[[#This Row],[updated offered salary]]&lt;$N$39),(Statistics_xlsx___Sheet1[[#This Row],[updated offered salary]]&gt;$N$40))</f>
        <v>0</v>
      </c>
    </row>
    <row r="149" spans="1:11" x14ac:dyDescent="0.3">
      <c r="A149">
        <v>574621</v>
      </c>
      <c r="B149" t="s">
        <v>157</v>
      </c>
      <c r="C149" t="s">
        <v>15</v>
      </c>
      <c r="D149" t="s">
        <v>13</v>
      </c>
      <c r="E149" t="str">
        <f>IF(Statistics_xlsx___Sheet1[[#This Row],[event_name]]="-","Male",Statistics_xlsx___Sheet1[[#This Row],[event_name]])</f>
        <v>Female</v>
      </c>
      <c r="F149" t="s">
        <v>17</v>
      </c>
      <c r="G149" t="s">
        <v>24</v>
      </c>
      <c r="H149" t="str">
        <f>IF(Statistics_xlsx___Sheet1[[#This Row],[Post Name]]="-",IF(G150=0,G148,G150),Statistics_xlsx___Sheet1[[#This Row],[Post Name]])</f>
        <v>i7</v>
      </c>
      <c r="I149">
        <v>31546</v>
      </c>
      <c r="J149">
        <f>IF(Statistics_xlsx___Sheet1[[#This Row],[Offered Salary]]&lt;=0,AVERAGE($I$2:$I$7166),Statistics_xlsx___Sheet1[[#This Row],[Offered Salary]])</f>
        <v>31546</v>
      </c>
      <c r="K149" t="b">
        <f>OR((Statistics_xlsx___Sheet1[[#This Row],[updated offered salary]]&lt;$N$39),(Statistics_xlsx___Sheet1[[#This Row],[updated offered salary]]&gt;$N$40))</f>
        <v>0</v>
      </c>
    </row>
    <row r="150" spans="1:11" x14ac:dyDescent="0.3">
      <c r="A150">
        <v>105729</v>
      </c>
      <c r="B150" t="s">
        <v>158</v>
      </c>
      <c r="C150" t="s">
        <v>15</v>
      </c>
      <c r="D150" t="s">
        <v>9</v>
      </c>
      <c r="E150" t="str">
        <f>IF(Statistics_xlsx___Sheet1[[#This Row],[event_name]]="-","Male",Statistics_xlsx___Sheet1[[#This Row],[event_name]])</f>
        <v>Male</v>
      </c>
      <c r="F150" t="s">
        <v>10</v>
      </c>
      <c r="G150" t="s">
        <v>151</v>
      </c>
      <c r="H150" t="str">
        <f>IF(Statistics_xlsx___Sheet1[[#This Row],[Post Name]]="-",IF(G151=0,G149,G151),Statistics_xlsx___Sheet1[[#This Row],[Post Name]])</f>
        <v>c-10</v>
      </c>
      <c r="I150">
        <v>80817</v>
      </c>
      <c r="J150">
        <f>IF(Statistics_xlsx___Sheet1[[#This Row],[Offered Salary]]&lt;=0,AVERAGE($I$2:$I$7166),Statistics_xlsx___Sheet1[[#This Row],[Offered Salary]])</f>
        <v>80817</v>
      </c>
      <c r="K150" t="b">
        <f>OR((Statistics_xlsx___Sheet1[[#This Row],[updated offered salary]]&lt;$N$39),(Statistics_xlsx___Sheet1[[#This Row],[updated offered salary]]&gt;$N$40))</f>
        <v>0</v>
      </c>
    </row>
    <row r="151" spans="1:11" x14ac:dyDescent="0.3">
      <c r="A151">
        <v>961551</v>
      </c>
      <c r="B151" t="s">
        <v>159</v>
      </c>
      <c r="C151" t="s">
        <v>15</v>
      </c>
      <c r="D151" t="s">
        <v>9</v>
      </c>
      <c r="E151" t="str">
        <f>IF(Statistics_xlsx___Sheet1[[#This Row],[event_name]]="-","Male",Statistics_xlsx___Sheet1[[#This Row],[event_name]])</f>
        <v>Male</v>
      </c>
      <c r="F151" t="s">
        <v>17</v>
      </c>
      <c r="G151" t="s">
        <v>44</v>
      </c>
      <c r="H151" t="str">
        <f>IF(Statistics_xlsx___Sheet1[[#This Row],[Post Name]]="-",IF(G152=0,G150,G152),Statistics_xlsx___Sheet1[[#This Row],[Post Name]])</f>
        <v>i6</v>
      </c>
      <c r="I151">
        <v>31050</v>
      </c>
      <c r="J151">
        <f>IF(Statistics_xlsx___Sheet1[[#This Row],[Offered Salary]]&lt;=0,AVERAGE($I$2:$I$7166),Statistics_xlsx___Sheet1[[#This Row],[Offered Salary]])</f>
        <v>31050</v>
      </c>
      <c r="K151" t="b">
        <f>OR((Statistics_xlsx___Sheet1[[#This Row],[updated offered salary]]&lt;$N$39),(Statistics_xlsx___Sheet1[[#This Row],[updated offered salary]]&gt;$N$40))</f>
        <v>0</v>
      </c>
    </row>
    <row r="152" spans="1:11" x14ac:dyDescent="0.3">
      <c r="A152">
        <v>824221</v>
      </c>
      <c r="B152" t="s">
        <v>160</v>
      </c>
      <c r="C152" t="s">
        <v>8</v>
      </c>
      <c r="D152" t="s">
        <v>9</v>
      </c>
      <c r="E152" t="str">
        <f>IF(Statistics_xlsx___Sheet1[[#This Row],[event_name]]="-","Male",Statistics_xlsx___Sheet1[[#This Row],[event_name]])</f>
        <v>Male</v>
      </c>
      <c r="F152" t="s">
        <v>10</v>
      </c>
      <c r="G152" t="s">
        <v>18</v>
      </c>
      <c r="H152" t="str">
        <f>IF(Statistics_xlsx___Sheet1[[#This Row],[Post Name]]="-",IF(G153=0,G151,G153),Statistics_xlsx___Sheet1[[#This Row],[Post Name]])</f>
        <v>i4</v>
      </c>
      <c r="I152">
        <v>17815</v>
      </c>
      <c r="J152">
        <f>IF(Statistics_xlsx___Sheet1[[#This Row],[Offered Salary]]&lt;=0,AVERAGE($I$2:$I$7166),Statistics_xlsx___Sheet1[[#This Row],[Offered Salary]])</f>
        <v>17815</v>
      </c>
      <c r="K152" t="b">
        <f>OR((Statistics_xlsx___Sheet1[[#This Row],[updated offered salary]]&lt;$N$39),(Statistics_xlsx___Sheet1[[#This Row],[updated offered salary]]&gt;$N$40))</f>
        <v>0</v>
      </c>
    </row>
    <row r="153" spans="1:11" x14ac:dyDescent="0.3">
      <c r="A153">
        <v>966786</v>
      </c>
      <c r="B153" t="s">
        <v>160</v>
      </c>
      <c r="C153" t="s">
        <v>8</v>
      </c>
      <c r="D153" t="s">
        <v>13</v>
      </c>
      <c r="E153" t="str">
        <f>IF(Statistics_xlsx___Sheet1[[#This Row],[event_name]]="-","Male",Statistics_xlsx___Sheet1[[#This Row],[event_name]])</f>
        <v>Female</v>
      </c>
      <c r="F153" t="s">
        <v>10</v>
      </c>
      <c r="G153" t="s">
        <v>18</v>
      </c>
      <c r="H153" t="str">
        <f>IF(Statistics_xlsx___Sheet1[[#This Row],[Post Name]]="-",IF(G154=0,G152,G154),Statistics_xlsx___Sheet1[[#This Row],[Post Name]])</f>
        <v>i4</v>
      </c>
      <c r="I153">
        <v>13718</v>
      </c>
      <c r="J153">
        <f>IF(Statistics_xlsx___Sheet1[[#This Row],[Offered Salary]]&lt;=0,AVERAGE($I$2:$I$7166),Statistics_xlsx___Sheet1[[#This Row],[Offered Salary]])</f>
        <v>13718</v>
      </c>
      <c r="K153" t="b">
        <f>OR((Statistics_xlsx___Sheet1[[#This Row],[updated offered salary]]&lt;$N$39),(Statistics_xlsx___Sheet1[[#This Row],[updated offered salary]]&gt;$N$40))</f>
        <v>0</v>
      </c>
    </row>
    <row r="154" spans="1:11" x14ac:dyDescent="0.3">
      <c r="A154">
        <v>19370</v>
      </c>
      <c r="B154" t="s">
        <v>161</v>
      </c>
      <c r="C154" t="s">
        <v>15</v>
      </c>
      <c r="D154" t="s">
        <v>13</v>
      </c>
      <c r="E154" t="str">
        <f>IF(Statistics_xlsx___Sheet1[[#This Row],[event_name]]="-","Male",Statistics_xlsx___Sheet1[[#This Row],[event_name]])</f>
        <v>Female</v>
      </c>
      <c r="F154" t="s">
        <v>10</v>
      </c>
      <c r="G154" t="s">
        <v>18</v>
      </c>
      <c r="H154" t="str">
        <f>IF(Statistics_xlsx___Sheet1[[#This Row],[Post Name]]="-",IF(G155=0,G153,G155),Statistics_xlsx___Sheet1[[#This Row],[Post Name]])</f>
        <v>i4</v>
      </c>
      <c r="I154">
        <v>62082</v>
      </c>
      <c r="J154">
        <f>IF(Statistics_xlsx___Sheet1[[#This Row],[Offered Salary]]&lt;=0,AVERAGE($I$2:$I$7166),Statistics_xlsx___Sheet1[[#This Row],[Offered Salary]])</f>
        <v>62082</v>
      </c>
      <c r="K154" t="b">
        <f>OR((Statistics_xlsx___Sheet1[[#This Row],[updated offered salary]]&lt;$N$39),(Statistics_xlsx___Sheet1[[#This Row],[updated offered salary]]&gt;$N$40))</f>
        <v>0</v>
      </c>
    </row>
    <row r="155" spans="1:11" x14ac:dyDescent="0.3">
      <c r="A155">
        <v>462721</v>
      </c>
      <c r="B155" t="s">
        <v>162</v>
      </c>
      <c r="C155" t="s">
        <v>15</v>
      </c>
      <c r="D155" t="s">
        <v>9</v>
      </c>
      <c r="E155" t="str">
        <f>IF(Statistics_xlsx___Sheet1[[#This Row],[event_name]]="-","Male",Statistics_xlsx___Sheet1[[#This Row],[event_name]])</f>
        <v>Male</v>
      </c>
      <c r="F155" t="s">
        <v>17</v>
      </c>
      <c r="G155" t="s">
        <v>18</v>
      </c>
      <c r="H155" t="str">
        <f>IF(Statistics_xlsx___Sheet1[[#This Row],[Post Name]]="-",IF(G156=0,G154,G156),Statistics_xlsx___Sheet1[[#This Row],[Post Name]])</f>
        <v>i4</v>
      </c>
      <c r="I155">
        <v>26530</v>
      </c>
      <c r="J155">
        <f>IF(Statistics_xlsx___Sheet1[[#This Row],[Offered Salary]]&lt;=0,AVERAGE($I$2:$I$7166),Statistics_xlsx___Sheet1[[#This Row],[Offered Salary]])</f>
        <v>26530</v>
      </c>
      <c r="K155" t="b">
        <f>OR((Statistics_xlsx___Sheet1[[#This Row],[updated offered salary]]&lt;$N$39),(Statistics_xlsx___Sheet1[[#This Row],[updated offered salary]]&gt;$N$40))</f>
        <v>0</v>
      </c>
    </row>
    <row r="156" spans="1:11" x14ac:dyDescent="0.3">
      <c r="A156">
        <v>381072</v>
      </c>
      <c r="B156" t="s">
        <v>163</v>
      </c>
      <c r="C156" t="s">
        <v>8</v>
      </c>
      <c r="D156" t="s">
        <v>9</v>
      </c>
      <c r="E156" t="str">
        <f>IF(Statistics_xlsx___Sheet1[[#This Row],[event_name]]="-","Male",Statistics_xlsx___Sheet1[[#This Row],[event_name]])</f>
        <v>Male</v>
      </c>
      <c r="F156" t="s">
        <v>17</v>
      </c>
      <c r="G156" t="s">
        <v>18</v>
      </c>
      <c r="H156" t="str">
        <f>IF(Statistics_xlsx___Sheet1[[#This Row],[Post Name]]="-",IF(G157=0,G155,G157),Statistics_xlsx___Sheet1[[#This Row],[Post Name]])</f>
        <v>i4</v>
      </c>
      <c r="I156">
        <v>67685</v>
      </c>
      <c r="J156">
        <f>IF(Statistics_xlsx___Sheet1[[#This Row],[Offered Salary]]&lt;=0,AVERAGE($I$2:$I$7166),Statistics_xlsx___Sheet1[[#This Row],[Offered Salary]])</f>
        <v>67685</v>
      </c>
      <c r="K156" t="b">
        <f>OR((Statistics_xlsx___Sheet1[[#This Row],[updated offered salary]]&lt;$N$39),(Statistics_xlsx___Sheet1[[#This Row],[updated offered salary]]&gt;$N$40))</f>
        <v>0</v>
      </c>
    </row>
    <row r="157" spans="1:11" x14ac:dyDescent="0.3">
      <c r="A157">
        <v>664109</v>
      </c>
      <c r="B157" t="s">
        <v>164</v>
      </c>
      <c r="C157" t="s">
        <v>8</v>
      </c>
      <c r="D157" t="s">
        <v>9</v>
      </c>
      <c r="E157" t="str">
        <f>IF(Statistics_xlsx___Sheet1[[#This Row],[event_name]]="-","Male",Statistics_xlsx___Sheet1[[#This Row],[event_name]])</f>
        <v>Male</v>
      </c>
      <c r="F157" t="s">
        <v>17</v>
      </c>
      <c r="G157" t="s">
        <v>18</v>
      </c>
      <c r="H157" t="str">
        <f>IF(Statistics_xlsx___Sheet1[[#This Row],[Post Name]]="-",IF(G158=0,G156,G158),Statistics_xlsx___Sheet1[[#This Row],[Post Name]])</f>
        <v>i4</v>
      </c>
      <c r="I157">
        <v>42782</v>
      </c>
      <c r="J157">
        <f>IF(Statistics_xlsx___Sheet1[[#This Row],[Offered Salary]]&lt;=0,AVERAGE($I$2:$I$7166),Statistics_xlsx___Sheet1[[#This Row],[Offered Salary]])</f>
        <v>42782</v>
      </c>
      <c r="K157" t="b">
        <f>OR((Statistics_xlsx___Sheet1[[#This Row],[updated offered salary]]&lt;$N$39),(Statistics_xlsx___Sheet1[[#This Row],[updated offered salary]]&gt;$N$40))</f>
        <v>0</v>
      </c>
    </row>
    <row r="158" spans="1:11" x14ac:dyDescent="0.3">
      <c r="A158">
        <v>505365</v>
      </c>
      <c r="B158" t="s">
        <v>165</v>
      </c>
      <c r="C158" t="s">
        <v>8</v>
      </c>
      <c r="D158" t="s">
        <v>42</v>
      </c>
      <c r="E158" t="str">
        <f>IF(Statistics_xlsx___Sheet1[[#This Row],[event_name]]="-","Male",Statistics_xlsx___Sheet1[[#This Row],[event_name]])</f>
        <v>Don’t want to say</v>
      </c>
      <c r="F158" t="s">
        <v>166</v>
      </c>
      <c r="G158" t="s">
        <v>36</v>
      </c>
      <c r="H158" t="str">
        <f>IF(Statistics_xlsx___Sheet1[[#This Row],[Post Name]]="-",IF(G159=0,G157,G159),Statistics_xlsx___Sheet1[[#This Row],[Post Name]])</f>
        <v>i5</v>
      </c>
      <c r="I158">
        <v>79702</v>
      </c>
      <c r="J158">
        <f>IF(Statistics_xlsx___Sheet1[[#This Row],[Offered Salary]]&lt;=0,AVERAGE($I$2:$I$7166),Statistics_xlsx___Sheet1[[#This Row],[Offered Salary]])</f>
        <v>79702</v>
      </c>
      <c r="K158" t="b">
        <f>OR((Statistics_xlsx___Sheet1[[#This Row],[updated offered salary]]&lt;$N$39),(Statistics_xlsx___Sheet1[[#This Row],[updated offered salary]]&gt;$N$40))</f>
        <v>0</v>
      </c>
    </row>
    <row r="159" spans="1:11" x14ac:dyDescent="0.3">
      <c r="A159">
        <v>132154</v>
      </c>
      <c r="B159" t="s">
        <v>167</v>
      </c>
      <c r="C159" t="s">
        <v>15</v>
      </c>
      <c r="D159" t="s">
        <v>42</v>
      </c>
      <c r="E159" t="str">
        <f>IF(Statistics_xlsx___Sheet1[[#This Row],[event_name]]="-","Male",Statistics_xlsx___Sheet1[[#This Row],[event_name]])</f>
        <v>Don’t want to say</v>
      </c>
      <c r="F159" t="s">
        <v>166</v>
      </c>
      <c r="G159" t="s">
        <v>36</v>
      </c>
      <c r="H159" t="str">
        <f>IF(Statistics_xlsx___Sheet1[[#This Row],[Post Name]]="-",IF(G160=0,G158,G160),Statistics_xlsx___Sheet1[[#This Row],[Post Name]])</f>
        <v>i5</v>
      </c>
      <c r="I159">
        <v>82599</v>
      </c>
      <c r="J159">
        <f>IF(Statistics_xlsx___Sheet1[[#This Row],[Offered Salary]]&lt;=0,AVERAGE($I$2:$I$7166),Statistics_xlsx___Sheet1[[#This Row],[Offered Salary]])</f>
        <v>82599</v>
      </c>
      <c r="K159" t="b">
        <f>OR((Statistics_xlsx___Sheet1[[#This Row],[updated offered salary]]&lt;$N$39),(Statistics_xlsx___Sheet1[[#This Row],[updated offered salary]]&gt;$N$40))</f>
        <v>0</v>
      </c>
    </row>
    <row r="160" spans="1:11" x14ac:dyDescent="0.3">
      <c r="A160">
        <v>482656</v>
      </c>
      <c r="B160" t="s">
        <v>168</v>
      </c>
      <c r="C160" t="s">
        <v>8</v>
      </c>
      <c r="D160" t="s">
        <v>13</v>
      </c>
      <c r="E160" t="str">
        <f>IF(Statistics_xlsx___Sheet1[[#This Row],[event_name]]="-","Male",Statistics_xlsx___Sheet1[[#This Row],[event_name]])</f>
        <v>Female</v>
      </c>
      <c r="F160" t="s">
        <v>52</v>
      </c>
      <c r="G160" t="s">
        <v>24</v>
      </c>
      <c r="H160" t="str">
        <f>IF(Statistics_xlsx___Sheet1[[#This Row],[Post Name]]="-",IF(G161=0,G159,G161),Statistics_xlsx___Sheet1[[#This Row],[Post Name]])</f>
        <v>i7</v>
      </c>
      <c r="I160">
        <v>97814</v>
      </c>
      <c r="J160">
        <f>IF(Statistics_xlsx___Sheet1[[#This Row],[Offered Salary]]&lt;=0,AVERAGE($I$2:$I$7166),Statistics_xlsx___Sheet1[[#This Row],[Offered Salary]])</f>
        <v>97814</v>
      </c>
      <c r="K160" t="b">
        <f>OR((Statistics_xlsx___Sheet1[[#This Row],[updated offered salary]]&lt;$N$39),(Statistics_xlsx___Sheet1[[#This Row],[updated offered salary]]&gt;$N$40))</f>
        <v>0</v>
      </c>
    </row>
    <row r="161" spans="1:11" x14ac:dyDescent="0.3">
      <c r="A161">
        <v>735179</v>
      </c>
      <c r="B161" t="s">
        <v>169</v>
      </c>
      <c r="C161" t="s">
        <v>15</v>
      </c>
      <c r="D161" t="s">
        <v>9</v>
      </c>
      <c r="E161" t="str">
        <f>IF(Statistics_xlsx___Sheet1[[#This Row],[event_name]]="-","Male",Statistics_xlsx___Sheet1[[#This Row],[event_name]])</f>
        <v>Male</v>
      </c>
      <c r="F161" t="s">
        <v>52</v>
      </c>
      <c r="G161" t="s">
        <v>24</v>
      </c>
      <c r="H161" t="str">
        <f>IF(Statistics_xlsx___Sheet1[[#This Row],[Post Name]]="-",IF(G162=0,G160,G162),Statistics_xlsx___Sheet1[[#This Row],[Post Name]])</f>
        <v>i7</v>
      </c>
      <c r="I161">
        <v>25931</v>
      </c>
      <c r="J161">
        <f>IF(Statistics_xlsx___Sheet1[[#This Row],[Offered Salary]]&lt;=0,AVERAGE($I$2:$I$7166),Statistics_xlsx___Sheet1[[#This Row],[Offered Salary]])</f>
        <v>25931</v>
      </c>
      <c r="K161" t="b">
        <f>OR((Statistics_xlsx___Sheet1[[#This Row],[updated offered salary]]&lt;$N$39),(Statistics_xlsx___Sheet1[[#This Row],[updated offered salary]]&gt;$N$40))</f>
        <v>0</v>
      </c>
    </row>
    <row r="162" spans="1:11" x14ac:dyDescent="0.3">
      <c r="A162">
        <v>813519</v>
      </c>
      <c r="B162" t="s">
        <v>168</v>
      </c>
      <c r="C162" t="s">
        <v>15</v>
      </c>
      <c r="D162" t="s">
        <v>42</v>
      </c>
      <c r="E162" t="str">
        <f>IF(Statistics_xlsx___Sheet1[[#This Row],[event_name]]="-","Male",Statistics_xlsx___Sheet1[[#This Row],[event_name]])</f>
        <v>Don’t want to say</v>
      </c>
      <c r="F162" t="s">
        <v>52</v>
      </c>
      <c r="G162" t="s">
        <v>24</v>
      </c>
      <c r="H162" t="str">
        <f>IF(Statistics_xlsx___Sheet1[[#This Row],[Post Name]]="-",IF(G163=0,G161,G163),Statistics_xlsx___Sheet1[[#This Row],[Post Name]])</f>
        <v>i7</v>
      </c>
      <c r="I162">
        <v>83585</v>
      </c>
      <c r="J162">
        <f>IF(Statistics_xlsx___Sheet1[[#This Row],[Offered Salary]]&lt;=0,AVERAGE($I$2:$I$7166),Statistics_xlsx___Sheet1[[#This Row],[Offered Salary]])</f>
        <v>83585</v>
      </c>
      <c r="K162" t="b">
        <f>OR((Statistics_xlsx___Sheet1[[#This Row],[updated offered salary]]&lt;$N$39),(Statistics_xlsx___Sheet1[[#This Row],[updated offered salary]]&gt;$N$40))</f>
        <v>0</v>
      </c>
    </row>
    <row r="163" spans="1:11" x14ac:dyDescent="0.3">
      <c r="A163">
        <v>225116</v>
      </c>
      <c r="B163" t="s">
        <v>170</v>
      </c>
      <c r="C163" t="s">
        <v>8</v>
      </c>
      <c r="D163" t="s">
        <v>9</v>
      </c>
      <c r="E163" t="str">
        <f>IF(Statistics_xlsx___Sheet1[[#This Row],[event_name]]="-","Male",Statistics_xlsx___Sheet1[[#This Row],[event_name]])</f>
        <v>Male</v>
      </c>
      <c r="F163" t="s">
        <v>17</v>
      </c>
      <c r="G163" t="s">
        <v>39</v>
      </c>
      <c r="H163" t="str">
        <f>IF(Statistics_xlsx___Sheet1[[#This Row],[Post Name]]="-",IF(G164=0,G162,G164),Statistics_xlsx___Sheet1[[#This Row],[Post Name]])</f>
        <v>i1</v>
      </c>
      <c r="I163">
        <v>25711</v>
      </c>
      <c r="J163">
        <f>IF(Statistics_xlsx___Sheet1[[#This Row],[Offered Salary]]&lt;=0,AVERAGE($I$2:$I$7166),Statistics_xlsx___Sheet1[[#This Row],[Offered Salary]])</f>
        <v>25711</v>
      </c>
      <c r="K163" t="b">
        <f>OR((Statistics_xlsx___Sheet1[[#This Row],[updated offered salary]]&lt;$N$39),(Statistics_xlsx___Sheet1[[#This Row],[updated offered salary]]&gt;$N$40))</f>
        <v>0</v>
      </c>
    </row>
    <row r="164" spans="1:11" x14ac:dyDescent="0.3">
      <c r="A164">
        <v>830139</v>
      </c>
      <c r="B164" t="s">
        <v>171</v>
      </c>
      <c r="C164" t="s">
        <v>15</v>
      </c>
      <c r="D164" t="s">
        <v>42</v>
      </c>
      <c r="E164" t="str">
        <f>IF(Statistics_xlsx___Sheet1[[#This Row],[event_name]]="-","Male",Statistics_xlsx___Sheet1[[#This Row],[event_name]])</f>
        <v>Don’t want to say</v>
      </c>
      <c r="F164" t="s">
        <v>17</v>
      </c>
      <c r="G164" t="s">
        <v>18</v>
      </c>
      <c r="H164" t="str">
        <f>IF(Statistics_xlsx___Sheet1[[#This Row],[Post Name]]="-",IF(G165=0,G163,G165),Statistics_xlsx___Sheet1[[#This Row],[Post Name]])</f>
        <v>i4</v>
      </c>
      <c r="I164">
        <v>2103</v>
      </c>
      <c r="J164">
        <f>IF(Statistics_xlsx___Sheet1[[#This Row],[Offered Salary]]&lt;=0,AVERAGE($I$2:$I$7166),Statistics_xlsx___Sheet1[[#This Row],[Offered Salary]])</f>
        <v>2103</v>
      </c>
      <c r="K164" t="b">
        <f>OR((Statistics_xlsx___Sheet1[[#This Row],[updated offered salary]]&lt;$N$39),(Statistics_xlsx___Sheet1[[#This Row],[updated offered salary]]&gt;$N$40))</f>
        <v>0</v>
      </c>
    </row>
    <row r="165" spans="1:11" x14ac:dyDescent="0.3">
      <c r="A165">
        <v>45162</v>
      </c>
      <c r="B165" t="s">
        <v>171</v>
      </c>
      <c r="C165" t="s">
        <v>8</v>
      </c>
      <c r="D165" t="s">
        <v>42</v>
      </c>
      <c r="E165" t="str">
        <f>IF(Statistics_xlsx___Sheet1[[#This Row],[event_name]]="-","Male",Statistics_xlsx___Sheet1[[#This Row],[event_name]])</f>
        <v>Don’t want to say</v>
      </c>
      <c r="F165" t="s">
        <v>17</v>
      </c>
      <c r="G165" t="s">
        <v>18</v>
      </c>
      <c r="H165" t="str">
        <f>IF(Statistics_xlsx___Sheet1[[#This Row],[Post Name]]="-",IF(G166=0,G164,G166),Statistics_xlsx___Sheet1[[#This Row],[Post Name]])</f>
        <v>i4</v>
      </c>
      <c r="I165">
        <v>1212</v>
      </c>
      <c r="J165">
        <f>IF(Statistics_xlsx___Sheet1[[#This Row],[Offered Salary]]&lt;=0,AVERAGE($I$2:$I$7166),Statistics_xlsx___Sheet1[[#This Row],[Offered Salary]])</f>
        <v>1212</v>
      </c>
      <c r="K165" t="b">
        <f>OR((Statistics_xlsx___Sheet1[[#This Row],[updated offered salary]]&lt;$N$39),(Statistics_xlsx___Sheet1[[#This Row],[updated offered salary]]&gt;$N$40))</f>
        <v>0</v>
      </c>
    </row>
    <row r="166" spans="1:11" x14ac:dyDescent="0.3">
      <c r="A166">
        <v>883717</v>
      </c>
      <c r="B166" t="s">
        <v>172</v>
      </c>
      <c r="C166" t="s">
        <v>15</v>
      </c>
      <c r="D166" t="s">
        <v>9</v>
      </c>
      <c r="E166" t="str">
        <f>IF(Statistics_xlsx___Sheet1[[#This Row],[event_name]]="-","Male",Statistics_xlsx___Sheet1[[#This Row],[event_name]])</f>
        <v>Male</v>
      </c>
      <c r="F166" t="s">
        <v>17</v>
      </c>
      <c r="G166" t="s">
        <v>18</v>
      </c>
      <c r="H166" t="str">
        <f>IF(Statistics_xlsx___Sheet1[[#This Row],[Post Name]]="-",IF(G167=0,G165,G167),Statistics_xlsx___Sheet1[[#This Row],[Post Name]])</f>
        <v>i4</v>
      </c>
      <c r="I166">
        <v>3947</v>
      </c>
      <c r="J166">
        <f>IF(Statistics_xlsx___Sheet1[[#This Row],[Offered Salary]]&lt;=0,AVERAGE($I$2:$I$7166),Statistics_xlsx___Sheet1[[#This Row],[Offered Salary]])</f>
        <v>3947</v>
      </c>
      <c r="K166" t="b">
        <f>OR((Statistics_xlsx___Sheet1[[#This Row],[updated offered salary]]&lt;$N$39),(Statistics_xlsx___Sheet1[[#This Row],[updated offered salary]]&gt;$N$40))</f>
        <v>0</v>
      </c>
    </row>
    <row r="167" spans="1:11" x14ac:dyDescent="0.3">
      <c r="A167">
        <v>583818</v>
      </c>
      <c r="B167" t="s">
        <v>173</v>
      </c>
      <c r="C167" t="s">
        <v>15</v>
      </c>
      <c r="D167" t="s">
        <v>9</v>
      </c>
      <c r="E167" t="str">
        <f>IF(Statistics_xlsx___Sheet1[[#This Row],[event_name]]="-","Male",Statistics_xlsx___Sheet1[[#This Row],[event_name]])</f>
        <v>Male</v>
      </c>
      <c r="F167" t="s">
        <v>10</v>
      </c>
      <c r="G167" t="s">
        <v>24</v>
      </c>
      <c r="H167" t="str">
        <f>IF(Statistics_xlsx___Sheet1[[#This Row],[Post Name]]="-",IF(G168=0,G166,G168),Statistics_xlsx___Sheet1[[#This Row],[Post Name]])</f>
        <v>i7</v>
      </c>
      <c r="I167">
        <v>95633</v>
      </c>
      <c r="J167">
        <f>IF(Statistics_xlsx___Sheet1[[#This Row],[Offered Salary]]&lt;=0,AVERAGE($I$2:$I$7166),Statistics_xlsx___Sheet1[[#This Row],[Offered Salary]])</f>
        <v>95633</v>
      </c>
      <c r="K167" t="b">
        <f>OR((Statistics_xlsx___Sheet1[[#This Row],[updated offered salary]]&lt;$N$39),(Statistics_xlsx___Sheet1[[#This Row],[updated offered salary]]&gt;$N$40))</f>
        <v>0</v>
      </c>
    </row>
    <row r="168" spans="1:11" x14ac:dyDescent="0.3">
      <c r="A168">
        <v>192500</v>
      </c>
      <c r="B168" t="s">
        <v>174</v>
      </c>
      <c r="C168" t="s">
        <v>15</v>
      </c>
      <c r="D168" t="s">
        <v>9</v>
      </c>
      <c r="E168" t="str">
        <f>IF(Statistics_xlsx___Sheet1[[#This Row],[event_name]]="-","Male",Statistics_xlsx___Sheet1[[#This Row],[event_name]])</f>
        <v>Male</v>
      </c>
      <c r="F168" t="s">
        <v>17</v>
      </c>
      <c r="G168" t="s">
        <v>44</v>
      </c>
      <c r="H168" t="str">
        <f>IF(Statistics_xlsx___Sheet1[[#This Row],[Post Name]]="-",IF(G169=0,G167,G169),Statistics_xlsx___Sheet1[[#This Row],[Post Name]])</f>
        <v>i6</v>
      </c>
      <c r="I168">
        <v>78192</v>
      </c>
      <c r="J168">
        <f>IF(Statistics_xlsx___Sheet1[[#This Row],[Offered Salary]]&lt;=0,AVERAGE($I$2:$I$7166),Statistics_xlsx___Sheet1[[#This Row],[Offered Salary]])</f>
        <v>78192</v>
      </c>
      <c r="K168" t="b">
        <f>OR((Statistics_xlsx___Sheet1[[#This Row],[updated offered salary]]&lt;$N$39),(Statistics_xlsx___Sheet1[[#This Row],[updated offered salary]]&gt;$N$40))</f>
        <v>0</v>
      </c>
    </row>
    <row r="169" spans="1:11" x14ac:dyDescent="0.3">
      <c r="A169">
        <v>641336</v>
      </c>
      <c r="B169" t="s">
        <v>174</v>
      </c>
      <c r="C169" t="s">
        <v>8</v>
      </c>
      <c r="D169" t="s">
        <v>13</v>
      </c>
      <c r="E169" t="str">
        <f>IF(Statistics_xlsx___Sheet1[[#This Row],[event_name]]="-","Male",Statistics_xlsx___Sheet1[[#This Row],[event_name]])</f>
        <v>Female</v>
      </c>
      <c r="F169" t="s">
        <v>17</v>
      </c>
      <c r="G169" t="s">
        <v>44</v>
      </c>
      <c r="H169" t="str">
        <f>IF(Statistics_xlsx___Sheet1[[#This Row],[Post Name]]="-",IF(G170=0,G168,G170),Statistics_xlsx___Sheet1[[#This Row],[Post Name]])</f>
        <v>i6</v>
      </c>
      <c r="I169">
        <v>22267</v>
      </c>
      <c r="J169">
        <f>IF(Statistics_xlsx___Sheet1[[#This Row],[Offered Salary]]&lt;=0,AVERAGE($I$2:$I$7166),Statistics_xlsx___Sheet1[[#This Row],[Offered Salary]])</f>
        <v>22267</v>
      </c>
      <c r="K169" t="b">
        <f>OR((Statistics_xlsx___Sheet1[[#This Row],[updated offered salary]]&lt;$N$39),(Statistics_xlsx___Sheet1[[#This Row],[updated offered salary]]&gt;$N$40))</f>
        <v>0</v>
      </c>
    </row>
    <row r="170" spans="1:11" x14ac:dyDescent="0.3">
      <c r="A170">
        <v>466709</v>
      </c>
      <c r="B170" t="s">
        <v>175</v>
      </c>
      <c r="C170" t="s">
        <v>8</v>
      </c>
      <c r="D170" t="s">
        <v>13</v>
      </c>
      <c r="E170" t="str">
        <f>IF(Statistics_xlsx___Sheet1[[#This Row],[event_name]]="-","Male",Statistics_xlsx___Sheet1[[#This Row],[event_name]])</f>
        <v>Female</v>
      </c>
      <c r="F170" t="s">
        <v>52</v>
      </c>
      <c r="G170" t="s">
        <v>24</v>
      </c>
      <c r="H170" t="str">
        <f>IF(Statistics_xlsx___Sheet1[[#This Row],[Post Name]]="-",IF(G171=0,G169,G171),Statistics_xlsx___Sheet1[[#This Row],[Post Name]])</f>
        <v>i7</v>
      </c>
      <c r="I170">
        <v>49631</v>
      </c>
      <c r="J170">
        <f>IF(Statistics_xlsx___Sheet1[[#This Row],[Offered Salary]]&lt;=0,AVERAGE($I$2:$I$7166),Statistics_xlsx___Sheet1[[#This Row],[Offered Salary]])</f>
        <v>49631</v>
      </c>
      <c r="K170" t="b">
        <f>OR((Statistics_xlsx___Sheet1[[#This Row],[updated offered salary]]&lt;$N$39),(Statistics_xlsx___Sheet1[[#This Row],[updated offered salary]]&gt;$N$40))</f>
        <v>0</v>
      </c>
    </row>
    <row r="171" spans="1:11" x14ac:dyDescent="0.3">
      <c r="A171">
        <v>318812</v>
      </c>
      <c r="B171" t="s">
        <v>176</v>
      </c>
      <c r="C171" t="s">
        <v>8</v>
      </c>
      <c r="D171" t="s">
        <v>13</v>
      </c>
      <c r="E171" t="str">
        <f>IF(Statistics_xlsx___Sheet1[[#This Row],[event_name]]="-","Male",Statistics_xlsx___Sheet1[[#This Row],[event_name]])</f>
        <v>Female</v>
      </c>
      <c r="F171" t="s">
        <v>21</v>
      </c>
      <c r="G171" t="s">
        <v>14</v>
      </c>
      <c r="H171" t="str">
        <f>IF(Statistics_xlsx___Sheet1[[#This Row],[Post Name]]="-",IF(G172=0,G170,G172),Statistics_xlsx___Sheet1[[#This Row],[Post Name]])</f>
        <v>c5</v>
      </c>
      <c r="I171">
        <v>84858</v>
      </c>
      <c r="J171">
        <f>IF(Statistics_xlsx___Sheet1[[#This Row],[Offered Salary]]&lt;=0,AVERAGE($I$2:$I$7166),Statistics_xlsx___Sheet1[[#This Row],[Offered Salary]])</f>
        <v>84858</v>
      </c>
      <c r="K171" t="b">
        <f>OR((Statistics_xlsx___Sheet1[[#This Row],[updated offered salary]]&lt;$N$39),(Statistics_xlsx___Sheet1[[#This Row],[updated offered salary]]&gt;$N$40))</f>
        <v>0</v>
      </c>
    </row>
    <row r="172" spans="1:11" x14ac:dyDescent="0.3">
      <c r="A172">
        <v>303466</v>
      </c>
      <c r="B172" t="s">
        <v>177</v>
      </c>
      <c r="C172" t="s">
        <v>15</v>
      </c>
      <c r="D172" t="s">
        <v>9</v>
      </c>
      <c r="E172" t="str">
        <f>IF(Statistics_xlsx___Sheet1[[#This Row],[event_name]]="-","Male",Statistics_xlsx___Sheet1[[#This Row],[event_name]])</f>
        <v>Male</v>
      </c>
      <c r="F172" t="s">
        <v>52</v>
      </c>
      <c r="G172" t="s">
        <v>151</v>
      </c>
      <c r="H172" t="str">
        <f>IF(Statistics_xlsx___Sheet1[[#This Row],[Post Name]]="-",IF(G173=0,G171,G173),Statistics_xlsx___Sheet1[[#This Row],[Post Name]])</f>
        <v>c-10</v>
      </c>
      <c r="I172">
        <v>81257</v>
      </c>
      <c r="J172">
        <f>IF(Statistics_xlsx___Sheet1[[#This Row],[Offered Salary]]&lt;=0,AVERAGE($I$2:$I$7166),Statistics_xlsx___Sheet1[[#This Row],[Offered Salary]])</f>
        <v>81257</v>
      </c>
      <c r="K172" t="b">
        <f>OR((Statistics_xlsx___Sheet1[[#This Row],[updated offered salary]]&lt;$N$39),(Statistics_xlsx___Sheet1[[#This Row],[updated offered salary]]&gt;$N$40))</f>
        <v>0</v>
      </c>
    </row>
    <row r="173" spans="1:11" x14ac:dyDescent="0.3">
      <c r="A173">
        <v>549934</v>
      </c>
      <c r="B173" t="s">
        <v>178</v>
      </c>
      <c r="C173" t="s">
        <v>15</v>
      </c>
      <c r="D173" t="s">
        <v>9</v>
      </c>
      <c r="E173" t="str">
        <f>IF(Statistics_xlsx___Sheet1[[#This Row],[event_name]]="-","Male",Statistics_xlsx___Sheet1[[#This Row],[event_name]])</f>
        <v>Male</v>
      </c>
      <c r="F173" t="s">
        <v>52</v>
      </c>
      <c r="G173" t="s">
        <v>151</v>
      </c>
      <c r="H173" t="str">
        <f>IF(Statistics_xlsx___Sheet1[[#This Row],[Post Name]]="-",IF(G174=0,G172,G174),Statistics_xlsx___Sheet1[[#This Row],[Post Name]])</f>
        <v>c-10</v>
      </c>
      <c r="I173">
        <v>59735</v>
      </c>
      <c r="J173">
        <f>IF(Statistics_xlsx___Sheet1[[#This Row],[Offered Salary]]&lt;=0,AVERAGE($I$2:$I$7166),Statistics_xlsx___Sheet1[[#This Row],[Offered Salary]])</f>
        <v>59735</v>
      </c>
      <c r="K173" t="b">
        <f>OR((Statistics_xlsx___Sheet1[[#This Row],[updated offered salary]]&lt;$N$39),(Statistics_xlsx___Sheet1[[#This Row],[updated offered salary]]&gt;$N$40))</f>
        <v>0</v>
      </c>
    </row>
    <row r="174" spans="1:11" x14ac:dyDescent="0.3">
      <c r="A174">
        <v>40385</v>
      </c>
      <c r="B174" t="s">
        <v>179</v>
      </c>
      <c r="C174" t="s">
        <v>8</v>
      </c>
      <c r="D174" t="s">
        <v>9</v>
      </c>
      <c r="E174" t="str">
        <f>IF(Statistics_xlsx___Sheet1[[#This Row],[event_name]]="-","Male",Statistics_xlsx___Sheet1[[#This Row],[event_name]])</f>
        <v>Male</v>
      </c>
      <c r="F174" t="s">
        <v>17</v>
      </c>
      <c r="G174" t="s">
        <v>18</v>
      </c>
      <c r="H174" t="str">
        <f>IF(Statistics_xlsx___Sheet1[[#This Row],[Post Name]]="-",IF(G175=0,G173,G175),Statistics_xlsx___Sheet1[[#This Row],[Post Name]])</f>
        <v>i4</v>
      </c>
      <c r="I174">
        <v>1986</v>
      </c>
      <c r="J174">
        <f>IF(Statistics_xlsx___Sheet1[[#This Row],[Offered Salary]]&lt;=0,AVERAGE($I$2:$I$7166),Statistics_xlsx___Sheet1[[#This Row],[Offered Salary]])</f>
        <v>1986</v>
      </c>
      <c r="K174" t="b">
        <f>OR((Statistics_xlsx___Sheet1[[#This Row],[updated offered salary]]&lt;$N$39),(Statistics_xlsx___Sheet1[[#This Row],[updated offered salary]]&gt;$N$40))</f>
        <v>0</v>
      </c>
    </row>
    <row r="175" spans="1:11" x14ac:dyDescent="0.3">
      <c r="A175">
        <v>730191</v>
      </c>
      <c r="B175" t="s">
        <v>180</v>
      </c>
      <c r="C175" t="s">
        <v>15</v>
      </c>
      <c r="D175" t="s">
        <v>13</v>
      </c>
      <c r="E175" t="str">
        <f>IF(Statistics_xlsx___Sheet1[[#This Row],[event_name]]="-","Male",Statistics_xlsx___Sheet1[[#This Row],[event_name]])</f>
        <v>Female</v>
      </c>
      <c r="F175" t="s">
        <v>113</v>
      </c>
      <c r="G175" t="s">
        <v>36</v>
      </c>
      <c r="H175" t="str">
        <f>IF(Statistics_xlsx___Sheet1[[#This Row],[Post Name]]="-",IF(G176=0,G174,G176),Statistics_xlsx___Sheet1[[#This Row],[Post Name]])</f>
        <v>i5</v>
      </c>
      <c r="I175">
        <v>13753</v>
      </c>
      <c r="J175">
        <f>IF(Statistics_xlsx___Sheet1[[#This Row],[Offered Salary]]&lt;=0,AVERAGE($I$2:$I$7166),Statistics_xlsx___Sheet1[[#This Row],[Offered Salary]])</f>
        <v>13753</v>
      </c>
      <c r="K175" t="b">
        <f>OR((Statistics_xlsx___Sheet1[[#This Row],[updated offered salary]]&lt;$N$39),(Statistics_xlsx___Sheet1[[#This Row],[updated offered salary]]&gt;$N$40))</f>
        <v>0</v>
      </c>
    </row>
    <row r="176" spans="1:11" x14ac:dyDescent="0.3">
      <c r="A176">
        <v>151361</v>
      </c>
      <c r="B176" t="s">
        <v>181</v>
      </c>
      <c r="C176" t="s">
        <v>15</v>
      </c>
      <c r="D176" t="s">
        <v>13</v>
      </c>
      <c r="E176" t="str">
        <f>IF(Statistics_xlsx___Sheet1[[#This Row],[event_name]]="-","Male",Statistics_xlsx___Sheet1[[#This Row],[event_name]])</f>
        <v>Female</v>
      </c>
      <c r="F176" t="s">
        <v>10</v>
      </c>
      <c r="G176" t="s">
        <v>11</v>
      </c>
      <c r="H176" t="str">
        <f>IF(Statistics_xlsx___Sheet1[[#This Row],[Post Name]]="-",IF(G177=0,G175,G177),Statistics_xlsx___Sheet1[[#This Row],[Post Name]])</f>
        <v>c8</v>
      </c>
      <c r="I176">
        <v>87397</v>
      </c>
      <c r="J176">
        <f>IF(Statistics_xlsx___Sheet1[[#This Row],[Offered Salary]]&lt;=0,AVERAGE($I$2:$I$7166),Statistics_xlsx___Sheet1[[#This Row],[Offered Salary]])</f>
        <v>87397</v>
      </c>
      <c r="K176" t="b">
        <f>OR((Statistics_xlsx___Sheet1[[#This Row],[updated offered salary]]&lt;$N$39),(Statistics_xlsx___Sheet1[[#This Row],[updated offered salary]]&gt;$N$40))</f>
        <v>0</v>
      </c>
    </row>
    <row r="177" spans="1:11" x14ac:dyDescent="0.3">
      <c r="A177">
        <v>299540</v>
      </c>
      <c r="B177" t="s">
        <v>182</v>
      </c>
      <c r="C177" t="s">
        <v>15</v>
      </c>
      <c r="D177" t="s">
        <v>13</v>
      </c>
      <c r="E177" t="str">
        <f>IF(Statistics_xlsx___Sheet1[[#This Row],[event_name]]="-","Male",Statistics_xlsx___Sheet1[[#This Row],[event_name]])</f>
        <v>Female</v>
      </c>
      <c r="F177" t="s">
        <v>113</v>
      </c>
      <c r="G177" t="s">
        <v>151</v>
      </c>
      <c r="H177" t="str">
        <f>IF(Statistics_xlsx___Sheet1[[#This Row],[Post Name]]="-",IF(G178=0,G176,G178),Statistics_xlsx___Sheet1[[#This Row],[Post Name]])</f>
        <v>c-10</v>
      </c>
      <c r="I177">
        <v>98404</v>
      </c>
      <c r="J177">
        <f>IF(Statistics_xlsx___Sheet1[[#This Row],[Offered Salary]]&lt;=0,AVERAGE($I$2:$I$7166),Statistics_xlsx___Sheet1[[#This Row],[Offered Salary]])</f>
        <v>98404</v>
      </c>
      <c r="K177" t="b">
        <f>OR((Statistics_xlsx___Sheet1[[#This Row],[updated offered salary]]&lt;$N$39),(Statistics_xlsx___Sheet1[[#This Row],[updated offered salary]]&gt;$N$40))</f>
        <v>0</v>
      </c>
    </row>
    <row r="178" spans="1:11" x14ac:dyDescent="0.3">
      <c r="A178">
        <v>66952</v>
      </c>
      <c r="B178" t="s">
        <v>183</v>
      </c>
      <c r="C178" t="s">
        <v>15</v>
      </c>
      <c r="D178" t="s">
        <v>9</v>
      </c>
      <c r="E178" t="str">
        <f>IF(Statistics_xlsx___Sheet1[[#This Row],[event_name]]="-","Male",Statistics_xlsx___Sheet1[[#This Row],[event_name]])</f>
        <v>Male</v>
      </c>
      <c r="F178" t="s">
        <v>113</v>
      </c>
      <c r="G178" t="s">
        <v>151</v>
      </c>
      <c r="H178" t="str">
        <f>IF(Statistics_xlsx___Sheet1[[#This Row],[Post Name]]="-",IF(G179=0,G177,G179),Statistics_xlsx___Sheet1[[#This Row],[Post Name]])</f>
        <v>c-10</v>
      </c>
      <c r="I178">
        <v>58443</v>
      </c>
      <c r="J178">
        <f>IF(Statistics_xlsx___Sheet1[[#This Row],[Offered Salary]]&lt;=0,AVERAGE($I$2:$I$7166),Statistics_xlsx___Sheet1[[#This Row],[Offered Salary]])</f>
        <v>58443</v>
      </c>
      <c r="K178" t="b">
        <f>OR((Statistics_xlsx___Sheet1[[#This Row],[updated offered salary]]&lt;$N$39),(Statistics_xlsx___Sheet1[[#This Row],[updated offered salary]]&gt;$N$40))</f>
        <v>0</v>
      </c>
    </row>
    <row r="179" spans="1:11" x14ac:dyDescent="0.3">
      <c r="A179">
        <v>372707</v>
      </c>
      <c r="B179" t="s">
        <v>184</v>
      </c>
      <c r="C179" t="s">
        <v>15</v>
      </c>
      <c r="D179" t="s">
        <v>13</v>
      </c>
      <c r="E179" t="str">
        <f>IF(Statistics_xlsx___Sheet1[[#This Row],[event_name]]="-","Male",Statistics_xlsx___Sheet1[[#This Row],[event_name]])</f>
        <v>Female</v>
      </c>
      <c r="F179" t="s">
        <v>113</v>
      </c>
      <c r="G179" t="s">
        <v>151</v>
      </c>
      <c r="H179" t="str">
        <f>IF(Statistics_xlsx___Sheet1[[#This Row],[Post Name]]="-",IF(G180=0,G178,G180),Statistics_xlsx___Sheet1[[#This Row],[Post Name]])</f>
        <v>c-10</v>
      </c>
      <c r="I179">
        <v>92123</v>
      </c>
      <c r="J179">
        <f>IF(Statistics_xlsx___Sheet1[[#This Row],[Offered Salary]]&lt;=0,AVERAGE($I$2:$I$7166),Statistics_xlsx___Sheet1[[#This Row],[Offered Salary]])</f>
        <v>92123</v>
      </c>
      <c r="K179" t="b">
        <f>OR((Statistics_xlsx___Sheet1[[#This Row],[updated offered salary]]&lt;$N$39),(Statistics_xlsx___Sheet1[[#This Row],[updated offered salary]]&gt;$N$40))</f>
        <v>0</v>
      </c>
    </row>
    <row r="180" spans="1:11" x14ac:dyDescent="0.3">
      <c r="A180">
        <v>703540</v>
      </c>
      <c r="B180" t="s">
        <v>185</v>
      </c>
      <c r="C180" t="s">
        <v>8</v>
      </c>
      <c r="D180" t="s">
        <v>13</v>
      </c>
      <c r="E180" t="str">
        <f>IF(Statistics_xlsx___Sheet1[[#This Row],[event_name]]="-","Male",Statistics_xlsx___Sheet1[[#This Row],[event_name]])</f>
        <v>Female</v>
      </c>
      <c r="F180" t="s">
        <v>113</v>
      </c>
      <c r="G180" t="s">
        <v>151</v>
      </c>
      <c r="H180" t="str">
        <f>IF(Statistics_xlsx___Sheet1[[#This Row],[Post Name]]="-",IF(G181=0,G179,G181),Statistics_xlsx___Sheet1[[#This Row],[Post Name]])</f>
        <v>c-10</v>
      </c>
      <c r="I180">
        <v>77027</v>
      </c>
      <c r="J180">
        <f>IF(Statistics_xlsx___Sheet1[[#This Row],[Offered Salary]]&lt;=0,AVERAGE($I$2:$I$7166),Statistics_xlsx___Sheet1[[#This Row],[Offered Salary]])</f>
        <v>77027</v>
      </c>
      <c r="K180" t="b">
        <f>OR((Statistics_xlsx___Sheet1[[#This Row],[updated offered salary]]&lt;$N$39),(Statistics_xlsx___Sheet1[[#This Row],[updated offered salary]]&gt;$N$40))</f>
        <v>0</v>
      </c>
    </row>
    <row r="181" spans="1:11" x14ac:dyDescent="0.3">
      <c r="A181">
        <v>838911</v>
      </c>
      <c r="B181" t="s">
        <v>182</v>
      </c>
      <c r="C181" t="s">
        <v>8</v>
      </c>
      <c r="D181" t="s">
        <v>9</v>
      </c>
      <c r="E181" t="str">
        <f>IF(Statistics_xlsx___Sheet1[[#This Row],[event_name]]="-","Male",Statistics_xlsx___Sheet1[[#This Row],[event_name]])</f>
        <v>Male</v>
      </c>
      <c r="F181" t="s">
        <v>113</v>
      </c>
      <c r="G181" t="s">
        <v>151</v>
      </c>
      <c r="H181" t="str">
        <f>IF(Statistics_xlsx___Sheet1[[#This Row],[Post Name]]="-",IF(G182=0,G180,G182),Statistics_xlsx___Sheet1[[#This Row],[Post Name]])</f>
        <v>c-10</v>
      </c>
      <c r="I181">
        <v>98822</v>
      </c>
      <c r="J181">
        <f>IF(Statistics_xlsx___Sheet1[[#This Row],[Offered Salary]]&lt;=0,AVERAGE($I$2:$I$7166),Statistics_xlsx___Sheet1[[#This Row],[Offered Salary]])</f>
        <v>98822</v>
      </c>
      <c r="K181" t="b">
        <f>OR((Statistics_xlsx___Sheet1[[#This Row],[updated offered salary]]&lt;$N$39),(Statistics_xlsx___Sheet1[[#This Row],[updated offered salary]]&gt;$N$40))</f>
        <v>0</v>
      </c>
    </row>
    <row r="182" spans="1:11" x14ac:dyDescent="0.3">
      <c r="A182">
        <v>51314</v>
      </c>
      <c r="B182" t="s">
        <v>184</v>
      </c>
      <c r="C182" t="s">
        <v>8</v>
      </c>
      <c r="D182" t="s">
        <v>13</v>
      </c>
      <c r="E182" t="str">
        <f>IF(Statistics_xlsx___Sheet1[[#This Row],[event_name]]="-","Male",Statistics_xlsx___Sheet1[[#This Row],[event_name]])</f>
        <v>Female</v>
      </c>
      <c r="F182" t="s">
        <v>113</v>
      </c>
      <c r="G182" t="s">
        <v>151</v>
      </c>
      <c r="H182" t="str">
        <f>IF(Statistics_xlsx___Sheet1[[#This Row],[Post Name]]="-",IF(G183=0,G181,G183),Statistics_xlsx___Sheet1[[#This Row],[Post Name]])</f>
        <v>c-10</v>
      </c>
      <c r="I182">
        <v>18661</v>
      </c>
      <c r="J182">
        <f>IF(Statistics_xlsx___Sheet1[[#This Row],[Offered Salary]]&lt;=0,AVERAGE($I$2:$I$7166),Statistics_xlsx___Sheet1[[#This Row],[Offered Salary]])</f>
        <v>18661</v>
      </c>
      <c r="K182" t="b">
        <f>OR((Statistics_xlsx___Sheet1[[#This Row],[updated offered salary]]&lt;$N$39),(Statistics_xlsx___Sheet1[[#This Row],[updated offered salary]]&gt;$N$40))</f>
        <v>0</v>
      </c>
    </row>
    <row r="183" spans="1:11" x14ac:dyDescent="0.3">
      <c r="A183">
        <v>716333</v>
      </c>
      <c r="B183" t="s">
        <v>182</v>
      </c>
      <c r="C183" t="s">
        <v>8</v>
      </c>
      <c r="D183" t="s">
        <v>42</v>
      </c>
      <c r="E183" t="str">
        <f>IF(Statistics_xlsx___Sheet1[[#This Row],[event_name]]="-","Male",Statistics_xlsx___Sheet1[[#This Row],[event_name]])</f>
        <v>Don’t want to say</v>
      </c>
      <c r="F183" t="s">
        <v>113</v>
      </c>
      <c r="G183" t="s">
        <v>151</v>
      </c>
      <c r="H183" t="str">
        <f>IF(Statistics_xlsx___Sheet1[[#This Row],[Post Name]]="-",IF(G184=0,G182,G184),Statistics_xlsx___Sheet1[[#This Row],[Post Name]])</f>
        <v>c-10</v>
      </c>
      <c r="I183">
        <v>71461</v>
      </c>
      <c r="J183">
        <f>IF(Statistics_xlsx___Sheet1[[#This Row],[Offered Salary]]&lt;=0,AVERAGE($I$2:$I$7166),Statistics_xlsx___Sheet1[[#This Row],[Offered Salary]])</f>
        <v>71461</v>
      </c>
      <c r="K183" t="b">
        <f>OR((Statistics_xlsx___Sheet1[[#This Row],[updated offered salary]]&lt;$N$39),(Statistics_xlsx___Sheet1[[#This Row],[updated offered salary]]&gt;$N$40))</f>
        <v>0</v>
      </c>
    </row>
    <row r="184" spans="1:11" x14ac:dyDescent="0.3">
      <c r="A184">
        <v>350612</v>
      </c>
      <c r="B184" t="s">
        <v>186</v>
      </c>
      <c r="C184" t="s">
        <v>8</v>
      </c>
      <c r="D184" t="s">
        <v>9</v>
      </c>
      <c r="E184" t="str">
        <f>IF(Statistics_xlsx___Sheet1[[#This Row],[event_name]]="-","Male",Statistics_xlsx___Sheet1[[#This Row],[event_name]])</f>
        <v>Male</v>
      </c>
      <c r="F184" t="s">
        <v>10</v>
      </c>
      <c r="G184" t="s">
        <v>30</v>
      </c>
      <c r="H184" t="str">
        <f>IF(Statistics_xlsx___Sheet1[[#This Row],[Post Name]]="-",IF(G185=0,G183,G185),Statistics_xlsx___Sheet1[[#This Row],[Post Name]])</f>
        <v>b9</v>
      </c>
      <c r="I184">
        <v>56549</v>
      </c>
      <c r="J184">
        <f>IF(Statistics_xlsx___Sheet1[[#This Row],[Offered Salary]]&lt;=0,AVERAGE($I$2:$I$7166),Statistics_xlsx___Sheet1[[#This Row],[Offered Salary]])</f>
        <v>56549</v>
      </c>
      <c r="K184" t="b">
        <f>OR((Statistics_xlsx___Sheet1[[#This Row],[updated offered salary]]&lt;$N$39),(Statistics_xlsx___Sheet1[[#This Row],[updated offered salary]]&gt;$N$40))</f>
        <v>0</v>
      </c>
    </row>
    <row r="185" spans="1:11" x14ac:dyDescent="0.3">
      <c r="A185">
        <v>101674</v>
      </c>
      <c r="B185" t="s">
        <v>187</v>
      </c>
      <c r="C185" t="s">
        <v>15</v>
      </c>
      <c r="D185" t="s">
        <v>9</v>
      </c>
      <c r="E185" t="str">
        <f>IF(Statistics_xlsx___Sheet1[[#This Row],[event_name]]="-","Male",Statistics_xlsx___Sheet1[[#This Row],[event_name]])</f>
        <v>Male</v>
      </c>
      <c r="F185" t="s">
        <v>52</v>
      </c>
      <c r="G185" t="s">
        <v>14</v>
      </c>
      <c r="H185" t="str">
        <f>IF(Statistics_xlsx___Sheet1[[#This Row],[Post Name]]="-",IF(G186=0,G184,G186),Statistics_xlsx___Sheet1[[#This Row],[Post Name]])</f>
        <v>c5</v>
      </c>
      <c r="I185">
        <v>78365</v>
      </c>
      <c r="J185">
        <f>IF(Statistics_xlsx___Sheet1[[#This Row],[Offered Salary]]&lt;=0,AVERAGE($I$2:$I$7166),Statistics_xlsx___Sheet1[[#This Row],[Offered Salary]])</f>
        <v>78365</v>
      </c>
      <c r="K185" t="b">
        <f>OR((Statistics_xlsx___Sheet1[[#This Row],[updated offered salary]]&lt;$N$39),(Statistics_xlsx___Sheet1[[#This Row],[updated offered salary]]&gt;$N$40))</f>
        <v>0</v>
      </c>
    </row>
    <row r="186" spans="1:11" x14ac:dyDescent="0.3">
      <c r="A186">
        <v>542532</v>
      </c>
      <c r="B186" t="s">
        <v>188</v>
      </c>
      <c r="C186" t="s">
        <v>15</v>
      </c>
      <c r="D186" t="s">
        <v>13</v>
      </c>
      <c r="E186" t="str">
        <f>IF(Statistics_xlsx___Sheet1[[#This Row],[event_name]]="-","Male",Statistics_xlsx___Sheet1[[#This Row],[event_name]])</f>
        <v>Female</v>
      </c>
      <c r="F186" t="s">
        <v>52</v>
      </c>
      <c r="G186" t="s">
        <v>14</v>
      </c>
      <c r="H186" t="str">
        <f>IF(Statistics_xlsx___Sheet1[[#This Row],[Post Name]]="-",IF(G187=0,G185,G187),Statistics_xlsx___Sheet1[[#This Row],[Post Name]])</f>
        <v>c5</v>
      </c>
      <c r="I186">
        <v>43729</v>
      </c>
      <c r="J186">
        <f>IF(Statistics_xlsx___Sheet1[[#This Row],[Offered Salary]]&lt;=0,AVERAGE($I$2:$I$7166),Statistics_xlsx___Sheet1[[#This Row],[Offered Salary]])</f>
        <v>43729</v>
      </c>
      <c r="K186" t="b">
        <f>OR((Statistics_xlsx___Sheet1[[#This Row],[updated offered salary]]&lt;$N$39),(Statistics_xlsx___Sheet1[[#This Row],[updated offered salary]]&gt;$N$40))</f>
        <v>0</v>
      </c>
    </row>
    <row r="187" spans="1:11" x14ac:dyDescent="0.3">
      <c r="A187">
        <v>626271</v>
      </c>
      <c r="B187" t="s">
        <v>187</v>
      </c>
      <c r="C187" t="s">
        <v>15</v>
      </c>
      <c r="D187" t="s">
        <v>42</v>
      </c>
      <c r="E187" t="str">
        <f>IF(Statistics_xlsx___Sheet1[[#This Row],[event_name]]="-","Male",Statistics_xlsx___Sheet1[[#This Row],[event_name]])</f>
        <v>Don’t want to say</v>
      </c>
      <c r="F187" t="s">
        <v>52</v>
      </c>
      <c r="G187" t="s">
        <v>14</v>
      </c>
      <c r="H187" t="str">
        <f>IF(Statistics_xlsx___Sheet1[[#This Row],[Post Name]]="-",IF(G188=0,G186,G188),Statistics_xlsx___Sheet1[[#This Row],[Post Name]])</f>
        <v>c5</v>
      </c>
      <c r="I187">
        <v>84745</v>
      </c>
      <c r="J187">
        <f>IF(Statistics_xlsx___Sheet1[[#This Row],[Offered Salary]]&lt;=0,AVERAGE($I$2:$I$7166),Statistics_xlsx___Sheet1[[#This Row],[Offered Salary]])</f>
        <v>84745</v>
      </c>
      <c r="K187" t="b">
        <f>OR((Statistics_xlsx___Sheet1[[#This Row],[updated offered salary]]&lt;$N$39),(Statistics_xlsx___Sheet1[[#This Row],[updated offered salary]]&gt;$N$40))</f>
        <v>0</v>
      </c>
    </row>
    <row r="188" spans="1:11" x14ac:dyDescent="0.3">
      <c r="A188">
        <v>272182</v>
      </c>
      <c r="B188" t="s">
        <v>189</v>
      </c>
      <c r="C188" t="s">
        <v>8</v>
      </c>
      <c r="D188" t="s">
        <v>13</v>
      </c>
      <c r="E188" t="str">
        <f>IF(Statistics_xlsx___Sheet1[[#This Row],[event_name]]="-","Male",Statistics_xlsx___Sheet1[[#This Row],[event_name]])</f>
        <v>Female</v>
      </c>
      <c r="F188" t="s">
        <v>10</v>
      </c>
      <c r="G188" t="s">
        <v>44</v>
      </c>
      <c r="H188" t="str">
        <f>IF(Statistics_xlsx___Sheet1[[#This Row],[Post Name]]="-",IF(G189=0,G187,G189),Statistics_xlsx___Sheet1[[#This Row],[Post Name]])</f>
        <v>i6</v>
      </c>
      <c r="I188">
        <v>56534</v>
      </c>
      <c r="J188">
        <f>IF(Statistics_xlsx___Sheet1[[#This Row],[Offered Salary]]&lt;=0,AVERAGE($I$2:$I$7166),Statistics_xlsx___Sheet1[[#This Row],[Offered Salary]])</f>
        <v>56534</v>
      </c>
      <c r="K188" t="b">
        <f>OR((Statistics_xlsx___Sheet1[[#This Row],[updated offered salary]]&lt;$N$39),(Statistics_xlsx___Sheet1[[#This Row],[updated offered salary]]&gt;$N$40))</f>
        <v>0</v>
      </c>
    </row>
    <row r="189" spans="1:11" x14ac:dyDescent="0.3">
      <c r="A189">
        <v>942393</v>
      </c>
      <c r="B189" t="s">
        <v>190</v>
      </c>
      <c r="C189" t="s">
        <v>15</v>
      </c>
      <c r="D189" t="s">
        <v>9</v>
      </c>
      <c r="E189" t="str">
        <f>IF(Statistics_xlsx___Sheet1[[#This Row],[event_name]]="-","Male",Statistics_xlsx___Sheet1[[#This Row],[event_name]])</f>
        <v>Male</v>
      </c>
      <c r="F189" t="s">
        <v>69</v>
      </c>
      <c r="G189" t="s">
        <v>18</v>
      </c>
      <c r="H189" t="str">
        <f>IF(Statistics_xlsx___Sheet1[[#This Row],[Post Name]]="-",IF(G190=0,G188,G190),Statistics_xlsx___Sheet1[[#This Row],[Post Name]])</f>
        <v>i4</v>
      </c>
      <c r="I189">
        <v>71981</v>
      </c>
      <c r="J189">
        <f>IF(Statistics_xlsx___Sheet1[[#This Row],[Offered Salary]]&lt;=0,AVERAGE($I$2:$I$7166),Statistics_xlsx___Sheet1[[#This Row],[Offered Salary]])</f>
        <v>71981</v>
      </c>
      <c r="K189" t="b">
        <f>OR((Statistics_xlsx___Sheet1[[#This Row],[updated offered salary]]&lt;$N$39),(Statistics_xlsx___Sheet1[[#This Row],[updated offered salary]]&gt;$N$40))</f>
        <v>0</v>
      </c>
    </row>
    <row r="190" spans="1:11" x14ac:dyDescent="0.3">
      <c r="A190">
        <v>118533</v>
      </c>
      <c r="B190" t="s">
        <v>191</v>
      </c>
      <c r="C190" t="s">
        <v>8</v>
      </c>
      <c r="D190" t="s">
        <v>9</v>
      </c>
      <c r="E190" t="str">
        <f>IF(Statistics_xlsx___Sheet1[[#This Row],[event_name]]="-","Male",Statistics_xlsx___Sheet1[[#This Row],[event_name]])</f>
        <v>Male</v>
      </c>
      <c r="F190" t="s">
        <v>69</v>
      </c>
      <c r="G190" t="s">
        <v>18</v>
      </c>
      <c r="H190" t="str">
        <f>IF(Statistics_xlsx___Sheet1[[#This Row],[Post Name]]="-",IF(G191=0,G189,G191),Statistics_xlsx___Sheet1[[#This Row],[Post Name]])</f>
        <v>i4</v>
      </c>
      <c r="I190">
        <v>68969</v>
      </c>
      <c r="J190">
        <f>IF(Statistics_xlsx___Sheet1[[#This Row],[Offered Salary]]&lt;=0,AVERAGE($I$2:$I$7166),Statistics_xlsx___Sheet1[[#This Row],[Offered Salary]])</f>
        <v>68969</v>
      </c>
      <c r="K190" t="b">
        <f>OR((Statistics_xlsx___Sheet1[[#This Row],[updated offered salary]]&lt;$N$39),(Statistics_xlsx___Sheet1[[#This Row],[updated offered salary]]&gt;$N$40))</f>
        <v>0</v>
      </c>
    </row>
    <row r="191" spans="1:11" x14ac:dyDescent="0.3">
      <c r="A191">
        <v>646468</v>
      </c>
      <c r="B191" t="s">
        <v>192</v>
      </c>
      <c r="C191" t="s">
        <v>15</v>
      </c>
      <c r="D191" t="s">
        <v>9</v>
      </c>
      <c r="E191" t="str">
        <f>IF(Statistics_xlsx___Sheet1[[#This Row],[event_name]]="-","Male",Statistics_xlsx___Sheet1[[#This Row],[event_name]])</f>
        <v>Male</v>
      </c>
      <c r="F191" t="s">
        <v>10</v>
      </c>
      <c r="G191" t="s">
        <v>18</v>
      </c>
      <c r="H191" t="str">
        <f>IF(Statistics_xlsx___Sheet1[[#This Row],[Post Name]]="-",IF(G192=0,G190,G192),Statistics_xlsx___Sheet1[[#This Row],[Post Name]])</f>
        <v>i4</v>
      </c>
      <c r="I191">
        <v>47396</v>
      </c>
      <c r="J191">
        <f>IF(Statistics_xlsx___Sheet1[[#This Row],[Offered Salary]]&lt;=0,AVERAGE($I$2:$I$7166),Statistics_xlsx___Sheet1[[#This Row],[Offered Salary]])</f>
        <v>47396</v>
      </c>
      <c r="K191" t="b">
        <f>OR((Statistics_xlsx___Sheet1[[#This Row],[updated offered salary]]&lt;$N$39),(Statistics_xlsx___Sheet1[[#This Row],[updated offered salary]]&gt;$N$40))</f>
        <v>0</v>
      </c>
    </row>
    <row r="192" spans="1:11" x14ac:dyDescent="0.3">
      <c r="A192">
        <v>29796</v>
      </c>
      <c r="B192" t="s">
        <v>193</v>
      </c>
      <c r="C192" t="s">
        <v>15</v>
      </c>
      <c r="D192" t="s">
        <v>9</v>
      </c>
      <c r="E192" t="str">
        <f>IF(Statistics_xlsx___Sheet1[[#This Row],[event_name]]="-","Male",Statistics_xlsx___Sheet1[[#This Row],[event_name]])</f>
        <v>Male</v>
      </c>
      <c r="F192" t="s">
        <v>10</v>
      </c>
      <c r="G192" t="s">
        <v>18</v>
      </c>
      <c r="H192" t="str">
        <f>IF(Statistics_xlsx___Sheet1[[#This Row],[Post Name]]="-",IF(G193=0,G191,G193),Statistics_xlsx___Sheet1[[#This Row],[Post Name]])</f>
        <v>i4</v>
      </c>
      <c r="I192">
        <v>31993</v>
      </c>
      <c r="J192">
        <f>IF(Statistics_xlsx___Sheet1[[#This Row],[Offered Salary]]&lt;=0,AVERAGE($I$2:$I$7166),Statistics_xlsx___Sheet1[[#This Row],[Offered Salary]])</f>
        <v>31993</v>
      </c>
      <c r="K192" t="b">
        <f>OR((Statistics_xlsx___Sheet1[[#This Row],[updated offered salary]]&lt;$N$39),(Statistics_xlsx___Sheet1[[#This Row],[updated offered salary]]&gt;$N$40))</f>
        <v>0</v>
      </c>
    </row>
    <row r="193" spans="1:11" x14ac:dyDescent="0.3">
      <c r="A193">
        <v>484007</v>
      </c>
      <c r="B193" t="s">
        <v>194</v>
      </c>
      <c r="C193" t="s">
        <v>15</v>
      </c>
      <c r="D193" t="s">
        <v>9</v>
      </c>
      <c r="E193" t="str">
        <f>IF(Statistics_xlsx___Sheet1[[#This Row],[event_name]]="-","Male",Statistics_xlsx___Sheet1[[#This Row],[event_name]])</f>
        <v>Male</v>
      </c>
      <c r="F193" t="s">
        <v>10</v>
      </c>
      <c r="G193" t="s">
        <v>18</v>
      </c>
      <c r="H193" t="str">
        <f>IF(Statistics_xlsx___Sheet1[[#This Row],[Post Name]]="-",IF(G194=0,G192,G194),Statistics_xlsx___Sheet1[[#This Row],[Post Name]])</f>
        <v>i4</v>
      </c>
      <c r="I193">
        <v>38842</v>
      </c>
      <c r="J193">
        <f>IF(Statistics_xlsx___Sheet1[[#This Row],[Offered Salary]]&lt;=0,AVERAGE($I$2:$I$7166),Statistics_xlsx___Sheet1[[#This Row],[Offered Salary]])</f>
        <v>38842</v>
      </c>
      <c r="K193" t="b">
        <f>OR((Statistics_xlsx___Sheet1[[#This Row],[updated offered salary]]&lt;$N$39),(Statistics_xlsx___Sheet1[[#This Row],[updated offered salary]]&gt;$N$40))</f>
        <v>0</v>
      </c>
    </row>
    <row r="194" spans="1:11" x14ac:dyDescent="0.3">
      <c r="A194">
        <v>485806</v>
      </c>
      <c r="B194" t="s">
        <v>195</v>
      </c>
      <c r="C194" t="s">
        <v>15</v>
      </c>
      <c r="D194" t="s">
        <v>13</v>
      </c>
      <c r="E194" t="str">
        <f>IF(Statistics_xlsx___Sheet1[[#This Row],[event_name]]="-","Male",Statistics_xlsx___Sheet1[[#This Row],[event_name]])</f>
        <v>Female</v>
      </c>
      <c r="F194" t="s">
        <v>10</v>
      </c>
      <c r="G194" t="s">
        <v>18</v>
      </c>
      <c r="H194" t="str">
        <f>IF(Statistics_xlsx___Sheet1[[#This Row],[Post Name]]="-",IF(G195=0,G193,G195),Statistics_xlsx___Sheet1[[#This Row],[Post Name]])</f>
        <v>i4</v>
      </c>
      <c r="I194">
        <v>98316</v>
      </c>
      <c r="J194">
        <f>IF(Statistics_xlsx___Sheet1[[#This Row],[Offered Salary]]&lt;=0,AVERAGE($I$2:$I$7166),Statistics_xlsx___Sheet1[[#This Row],[Offered Salary]])</f>
        <v>98316</v>
      </c>
      <c r="K194" t="b">
        <f>OR((Statistics_xlsx___Sheet1[[#This Row],[updated offered salary]]&lt;$N$39),(Statistics_xlsx___Sheet1[[#This Row],[updated offered salary]]&gt;$N$40))</f>
        <v>0</v>
      </c>
    </row>
    <row r="195" spans="1:11" x14ac:dyDescent="0.3">
      <c r="A195">
        <v>34378</v>
      </c>
      <c r="B195" t="s">
        <v>196</v>
      </c>
      <c r="C195" t="s">
        <v>15</v>
      </c>
      <c r="D195" t="s">
        <v>13</v>
      </c>
      <c r="E195" t="str">
        <f>IF(Statistics_xlsx___Sheet1[[#This Row],[event_name]]="-","Male",Statistics_xlsx___Sheet1[[#This Row],[event_name]])</f>
        <v>Female</v>
      </c>
      <c r="F195" t="s">
        <v>10</v>
      </c>
      <c r="G195" t="s">
        <v>24</v>
      </c>
      <c r="H195" t="str">
        <f>IF(Statistics_xlsx___Sheet1[[#This Row],[Post Name]]="-",IF(G196=0,G194,G196),Statistics_xlsx___Sheet1[[#This Row],[Post Name]])</f>
        <v>i7</v>
      </c>
      <c r="I195">
        <v>80894</v>
      </c>
      <c r="J195">
        <f>IF(Statistics_xlsx___Sheet1[[#This Row],[Offered Salary]]&lt;=0,AVERAGE($I$2:$I$7166),Statistics_xlsx___Sheet1[[#This Row],[Offered Salary]])</f>
        <v>80894</v>
      </c>
      <c r="K195" t="b">
        <f>OR((Statistics_xlsx___Sheet1[[#This Row],[updated offered salary]]&lt;$N$39),(Statistics_xlsx___Sheet1[[#This Row],[updated offered salary]]&gt;$N$40))</f>
        <v>0</v>
      </c>
    </row>
    <row r="196" spans="1:11" x14ac:dyDescent="0.3">
      <c r="A196">
        <v>745574</v>
      </c>
      <c r="B196" t="s">
        <v>196</v>
      </c>
      <c r="C196" t="s">
        <v>15</v>
      </c>
      <c r="D196" t="s">
        <v>9</v>
      </c>
      <c r="E196" t="str">
        <f>IF(Statistics_xlsx___Sheet1[[#This Row],[event_name]]="-","Male",Statistics_xlsx___Sheet1[[#This Row],[event_name]])</f>
        <v>Male</v>
      </c>
      <c r="F196" t="s">
        <v>10</v>
      </c>
      <c r="G196" t="s">
        <v>24</v>
      </c>
      <c r="H196" t="str">
        <f>IF(Statistics_xlsx___Sheet1[[#This Row],[Post Name]]="-",IF(G197=0,G195,G197),Statistics_xlsx___Sheet1[[#This Row],[Post Name]])</f>
        <v>i7</v>
      </c>
      <c r="I196">
        <v>84147</v>
      </c>
      <c r="J196">
        <f>IF(Statistics_xlsx___Sheet1[[#This Row],[Offered Salary]]&lt;=0,AVERAGE($I$2:$I$7166),Statistics_xlsx___Sheet1[[#This Row],[Offered Salary]])</f>
        <v>84147</v>
      </c>
      <c r="K196" t="b">
        <f>OR((Statistics_xlsx___Sheet1[[#This Row],[updated offered salary]]&lt;$N$39),(Statistics_xlsx___Sheet1[[#This Row],[updated offered salary]]&gt;$N$40))</f>
        <v>0</v>
      </c>
    </row>
    <row r="197" spans="1:11" x14ac:dyDescent="0.3">
      <c r="A197">
        <v>508134</v>
      </c>
      <c r="B197" t="s">
        <v>197</v>
      </c>
      <c r="C197" t="s">
        <v>15</v>
      </c>
      <c r="D197" t="s">
        <v>9</v>
      </c>
      <c r="E197" t="str">
        <f>IF(Statistics_xlsx___Sheet1[[#This Row],[event_name]]="-","Male",Statistics_xlsx___Sheet1[[#This Row],[event_name]])</f>
        <v>Male</v>
      </c>
      <c r="F197" t="s">
        <v>10</v>
      </c>
      <c r="G197" t="s">
        <v>24</v>
      </c>
      <c r="H197" t="str">
        <f>IF(Statistics_xlsx___Sheet1[[#This Row],[Post Name]]="-",IF(G198=0,G196,G198),Statistics_xlsx___Sheet1[[#This Row],[Post Name]])</f>
        <v>i7</v>
      </c>
      <c r="I197">
        <v>65393</v>
      </c>
      <c r="J197">
        <f>IF(Statistics_xlsx___Sheet1[[#This Row],[Offered Salary]]&lt;=0,AVERAGE($I$2:$I$7166),Statistics_xlsx___Sheet1[[#This Row],[Offered Salary]])</f>
        <v>65393</v>
      </c>
      <c r="K197" t="b">
        <f>OR((Statistics_xlsx___Sheet1[[#This Row],[updated offered salary]]&lt;$N$39),(Statistics_xlsx___Sheet1[[#This Row],[updated offered salary]]&gt;$N$40))</f>
        <v>0</v>
      </c>
    </row>
    <row r="198" spans="1:11" x14ac:dyDescent="0.3">
      <c r="A198">
        <v>826902</v>
      </c>
      <c r="B198" t="s">
        <v>198</v>
      </c>
      <c r="C198" t="s">
        <v>15</v>
      </c>
      <c r="D198" t="s">
        <v>13</v>
      </c>
      <c r="E198" t="str">
        <f>IF(Statistics_xlsx___Sheet1[[#This Row],[event_name]]="-","Male",Statistics_xlsx___Sheet1[[#This Row],[event_name]])</f>
        <v>Female</v>
      </c>
      <c r="F198" t="s">
        <v>33</v>
      </c>
      <c r="G198" t="s">
        <v>151</v>
      </c>
      <c r="H198" t="str">
        <f>IF(Statistics_xlsx___Sheet1[[#This Row],[Post Name]]="-",IF(G199=0,G197,G199),Statistics_xlsx___Sheet1[[#This Row],[Post Name]])</f>
        <v>c-10</v>
      </c>
      <c r="I198">
        <v>23823</v>
      </c>
      <c r="J198">
        <f>IF(Statistics_xlsx___Sheet1[[#This Row],[Offered Salary]]&lt;=0,AVERAGE($I$2:$I$7166),Statistics_xlsx___Sheet1[[#This Row],[Offered Salary]])</f>
        <v>23823</v>
      </c>
      <c r="K198" t="b">
        <f>OR((Statistics_xlsx___Sheet1[[#This Row],[updated offered salary]]&lt;$N$39),(Statistics_xlsx___Sheet1[[#This Row],[updated offered salary]]&gt;$N$40))</f>
        <v>0</v>
      </c>
    </row>
    <row r="199" spans="1:11" x14ac:dyDescent="0.3">
      <c r="A199">
        <v>25028</v>
      </c>
      <c r="B199" t="s">
        <v>199</v>
      </c>
      <c r="C199" t="s">
        <v>15</v>
      </c>
      <c r="D199" t="s">
        <v>9</v>
      </c>
      <c r="E199" t="str">
        <f>IF(Statistics_xlsx___Sheet1[[#This Row],[event_name]]="-","Male",Statistics_xlsx___Sheet1[[#This Row],[event_name]])</f>
        <v>Male</v>
      </c>
      <c r="F199" t="s">
        <v>10</v>
      </c>
      <c r="G199" t="s">
        <v>14</v>
      </c>
      <c r="H199" t="str">
        <f>IF(Statistics_xlsx___Sheet1[[#This Row],[Post Name]]="-",IF(G200=0,G198,G200),Statistics_xlsx___Sheet1[[#This Row],[Post Name]])</f>
        <v>c5</v>
      </c>
      <c r="I199">
        <v>35787</v>
      </c>
      <c r="J199">
        <f>IF(Statistics_xlsx___Sheet1[[#This Row],[Offered Salary]]&lt;=0,AVERAGE($I$2:$I$7166),Statistics_xlsx___Sheet1[[#This Row],[Offered Salary]])</f>
        <v>35787</v>
      </c>
      <c r="K199" t="b">
        <f>OR((Statistics_xlsx___Sheet1[[#This Row],[updated offered salary]]&lt;$N$39),(Statistics_xlsx___Sheet1[[#This Row],[updated offered salary]]&gt;$N$40))</f>
        <v>0</v>
      </c>
    </row>
    <row r="200" spans="1:11" x14ac:dyDescent="0.3">
      <c r="A200">
        <v>891404</v>
      </c>
      <c r="B200" t="s">
        <v>200</v>
      </c>
      <c r="C200" t="s">
        <v>15</v>
      </c>
      <c r="D200" t="s">
        <v>9</v>
      </c>
      <c r="E200" t="str">
        <f>IF(Statistics_xlsx___Sheet1[[#This Row],[event_name]]="-","Male",Statistics_xlsx___Sheet1[[#This Row],[event_name]])</f>
        <v>Male</v>
      </c>
      <c r="F200" t="s">
        <v>10</v>
      </c>
      <c r="G200" t="s">
        <v>18</v>
      </c>
      <c r="H200" t="str">
        <f>IF(Statistics_xlsx___Sheet1[[#This Row],[Post Name]]="-",IF(G201=0,G199,G201),Statistics_xlsx___Sheet1[[#This Row],[Post Name]])</f>
        <v>i4</v>
      </c>
      <c r="I200">
        <v>51426</v>
      </c>
      <c r="J200">
        <f>IF(Statistics_xlsx___Sheet1[[#This Row],[Offered Salary]]&lt;=0,AVERAGE($I$2:$I$7166),Statistics_xlsx___Sheet1[[#This Row],[Offered Salary]])</f>
        <v>51426</v>
      </c>
      <c r="K200" t="b">
        <f>OR((Statistics_xlsx___Sheet1[[#This Row],[updated offered salary]]&lt;$N$39),(Statistics_xlsx___Sheet1[[#This Row],[updated offered salary]]&gt;$N$40))</f>
        <v>0</v>
      </c>
    </row>
    <row r="201" spans="1:11" x14ac:dyDescent="0.3">
      <c r="A201">
        <v>456232</v>
      </c>
      <c r="B201" t="s">
        <v>201</v>
      </c>
      <c r="C201" t="s">
        <v>15</v>
      </c>
      <c r="D201" t="s">
        <v>9</v>
      </c>
      <c r="E201" t="str">
        <f>IF(Statistics_xlsx___Sheet1[[#This Row],[event_name]]="-","Male",Statistics_xlsx___Sheet1[[#This Row],[event_name]])</f>
        <v>Male</v>
      </c>
      <c r="F201" t="s">
        <v>10</v>
      </c>
      <c r="G201" t="s">
        <v>18</v>
      </c>
      <c r="H201" t="str">
        <f>IF(Statistics_xlsx___Sheet1[[#This Row],[Post Name]]="-",IF(G202=0,G200,G202),Statistics_xlsx___Sheet1[[#This Row],[Post Name]])</f>
        <v>i4</v>
      </c>
      <c r="I201">
        <v>23558</v>
      </c>
      <c r="J201">
        <f>IF(Statistics_xlsx___Sheet1[[#This Row],[Offered Salary]]&lt;=0,AVERAGE($I$2:$I$7166),Statistics_xlsx___Sheet1[[#This Row],[Offered Salary]])</f>
        <v>23558</v>
      </c>
      <c r="K201" t="b">
        <f>OR((Statistics_xlsx___Sheet1[[#This Row],[updated offered salary]]&lt;$N$39),(Statistics_xlsx___Sheet1[[#This Row],[updated offered salary]]&gt;$N$40))</f>
        <v>0</v>
      </c>
    </row>
    <row r="202" spans="1:11" x14ac:dyDescent="0.3">
      <c r="A202">
        <v>488788</v>
      </c>
      <c r="B202" t="s">
        <v>202</v>
      </c>
      <c r="C202" t="s">
        <v>15</v>
      </c>
      <c r="D202" t="s">
        <v>9</v>
      </c>
      <c r="E202" t="str">
        <f>IF(Statistics_xlsx___Sheet1[[#This Row],[event_name]]="-","Male",Statistics_xlsx___Sheet1[[#This Row],[event_name]])</f>
        <v>Male</v>
      </c>
      <c r="F202" t="s">
        <v>21</v>
      </c>
      <c r="G202" t="s">
        <v>14</v>
      </c>
      <c r="H202" t="str">
        <f>IF(Statistics_xlsx___Sheet1[[#This Row],[Post Name]]="-",IF(G203=0,G201,G203),Statistics_xlsx___Sheet1[[#This Row],[Post Name]])</f>
        <v>c5</v>
      </c>
      <c r="I202">
        <v>65543</v>
      </c>
      <c r="J202">
        <f>IF(Statistics_xlsx___Sheet1[[#This Row],[Offered Salary]]&lt;=0,AVERAGE($I$2:$I$7166),Statistics_xlsx___Sheet1[[#This Row],[Offered Salary]])</f>
        <v>65543</v>
      </c>
      <c r="K202" t="b">
        <f>OR((Statistics_xlsx___Sheet1[[#This Row],[updated offered salary]]&lt;$N$39),(Statistics_xlsx___Sheet1[[#This Row],[updated offered salary]]&gt;$N$40))</f>
        <v>0</v>
      </c>
    </row>
    <row r="203" spans="1:11" x14ac:dyDescent="0.3">
      <c r="A203">
        <v>757514</v>
      </c>
      <c r="B203" t="s">
        <v>203</v>
      </c>
      <c r="C203" t="s">
        <v>8</v>
      </c>
      <c r="D203" t="s">
        <v>13</v>
      </c>
      <c r="E203" t="str">
        <f>IF(Statistics_xlsx___Sheet1[[#This Row],[event_name]]="-","Male",Statistics_xlsx___Sheet1[[#This Row],[event_name]])</f>
        <v>Female</v>
      </c>
      <c r="F203" t="s">
        <v>17</v>
      </c>
      <c r="G203" t="s">
        <v>14</v>
      </c>
      <c r="H203" t="str">
        <f>IF(Statistics_xlsx___Sheet1[[#This Row],[Post Name]]="-",IF(G204=0,G202,G204),Statistics_xlsx___Sheet1[[#This Row],[Post Name]])</f>
        <v>c5</v>
      </c>
      <c r="I203">
        <v>76575</v>
      </c>
      <c r="J203">
        <f>IF(Statistics_xlsx___Sheet1[[#This Row],[Offered Salary]]&lt;=0,AVERAGE($I$2:$I$7166),Statistics_xlsx___Sheet1[[#This Row],[Offered Salary]])</f>
        <v>76575</v>
      </c>
      <c r="K203" t="b">
        <f>OR((Statistics_xlsx___Sheet1[[#This Row],[updated offered salary]]&lt;$N$39),(Statistics_xlsx___Sheet1[[#This Row],[updated offered salary]]&gt;$N$40))</f>
        <v>0</v>
      </c>
    </row>
    <row r="204" spans="1:11" x14ac:dyDescent="0.3">
      <c r="A204">
        <v>337880</v>
      </c>
      <c r="B204" t="s">
        <v>204</v>
      </c>
      <c r="C204" t="s">
        <v>8</v>
      </c>
      <c r="D204" t="s">
        <v>9</v>
      </c>
      <c r="E204" t="str">
        <f>IF(Statistics_xlsx___Sheet1[[#This Row],[event_name]]="-","Male",Statistics_xlsx___Sheet1[[#This Row],[event_name]])</f>
        <v>Male</v>
      </c>
      <c r="F204" t="s">
        <v>17</v>
      </c>
      <c r="G204" t="s">
        <v>14</v>
      </c>
      <c r="H204" t="str">
        <f>IF(Statistics_xlsx___Sheet1[[#This Row],[Post Name]]="-",IF(G205=0,G203,G205),Statistics_xlsx___Sheet1[[#This Row],[Post Name]])</f>
        <v>c5</v>
      </c>
      <c r="I204">
        <v>50520</v>
      </c>
      <c r="J204">
        <f>IF(Statistics_xlsx___Sheet1[[#This Row],[Offered Salary]]&lt;=0,AVERAGE($I$2:$I$7166),Statistics_xlsx___Sheet1[[#This Row],[Offered Salary]])</f>
        <v>50520</v>
      </c>
      <c r="K204" t="b">
        <f>OR((Statistics_xlsx___Sheet1[[#This Row],[updated offered salary]]&lt;$N$39),(Statistics_xlsx___Sheet1[[#This Row],[updated offered salary]]&gt;$N$40))</f>
        <v>0</v>
      </c>
    </row>
    <row r="205" spans="1:11" x14ac:dyDescent="0.3">
      <c r="A205">
        <v>806305</v>
      </c>
      <c r="B205" t="s">
        <v>205</v>
      </c>
      <c r="C205" t="s">
        <v>8</v>
      </c>
      <c r="D205" t="s">
        <v>9</v>
      </c>
      <c r="E205" t="str">
        <f>IF(Statistics_xlsx___Sheet1[[#This Row],[event_name]]="-","Male",Statistics_xlsx___Sheet1[[#This Row],[event_name]])</f>
        <v>Male</v>
      </c>
      <c r="F205" t="s">
        <v>17</v>
      </c>
      <c r="G205" t="s">
        <v>24</v>
      </c>
      <c r="H205" t="str">
        <f>IF(Statistics_xlsx___Sheet1[[#This Row],[Post Name]]="-",IF(G206=0,G204,G206),Statistics_xlsx___Sheet1[[#This Row],[Post Name]])</f>
        <v>i7</v>
      </c>
      <c r="I205">
        <v>97253</v>
      </c>
      <c r="J205">
        <f>IF(Statistics_xlsx___Sheet1[[#This Row],[Offered Salary]]&lt;=0,AVERAGE($I$2:$I$7166),Statistics_xlsx___Sheet1[[#This Row],[Offered Salary]])</f>
        <v>97253</v>
      </c>
      <c r="K205" t="b">
        <f>OR((Statistics_xlsx___Sheet1[[#This Row],[updated offered salary]]&lt;$N$39),(Statistics_xlsx___Sheet1[[#This Row],[updated offered salary]]&gt;$N$40))</f>
        <v>0</v>
      </c>
    </row>
    <row r="206" spans="1:11" x14ac:dyDescent="0.3">
      <c r="A206">
        <v>304630</v>
      </c>
      <c r="B206" t="s">
        <v>206</v>
      </c>
      <c r="C206" t="s">
        <v>15</v>
      </c>
      <c r="D206" t="s">
        <v>9</v>
      </c>
      <c r="E206" t="str">
        <f>IF(Statistics_xlsx___Sheet1[[#This Row],[event_name]]="-","Male",Statistics_xlsx___Sheet1[[#This Row],[event_name]])</f>
        <v>Male</v>
      </c>
      <c r="F206" t="s">
        <v>10</v>
      </c>
      <c r="G206" t="s">
        <v>11</v>
      </c>
      <c r="H206" t="str">
        <f>IF(Statistics_xlsx___Sheet1[[#This Row],[Post Name]]="-",IF(G207=0,G205,G207),Statistics_xlsx___Sheet1[[#This Row],[Post Name]])</f>
        <v>c8</v>
      </c>
      <c r="I206">
        <v>2686</v>
      </c>
      <c r="J206">
        <f>IF(Statistics_xlsx___Sheet1[[#This Row],[Offered Salary]]&lt;=0,AVERAGE($I$2:$I$7166),Statistics_xlsx___Sheet1[[#This Row],[Offered Salary]])</f>
        <v>2686</v>
      </c>
      <c r="K206" t="b">
        <f>OR((Statistics_xlsx___Sheet1[[#This Row],[updated offered salary]]&lt;$N$39),(Statistics_xlsx___Sheet1[[#This Row],[updated offered salary]]&gt;$N$40))</f>
        <v>0</v>
      </c>
    </row>
    <row r="207" spans="1:11" x14ac:dyDescent="0.3">
      <c r="A207">
        <v>382693</v>
      </c>
      <c r="B207" t="s">
        <v>207</v>
      </c>
      <c r="C207" t="s">
        <v>15</v>
      </c>
      <c r="D207" t="s">
        <v>13</v>
      </c>
      <c r="E207" t="str">
        <f>IF(Statistics_xlsx___Sheet1[[#This Row],[event_name]]="-","Male",Statistics_xlsx___Sheet1[[#This Row],[event_name]])</f>
        <v>Female</v>
      </c>
      <c r="F207" t="s">
        <v>10</v>
      </c>
      <c r="G207" t="s">
        <v>11</v>
      </c>
      <c r="H207" t="str">
        <f>IF(Statistics_xlsx___Sheet1[[#This Row],[Post Name]]="-",IF(G208=0,G206,G208),Statistics_xlsx___Sheet1[[#This Row],[Post Name]])</f>
        <v>c8</v>
      </c>
      <c r="I207">
        <v>87084</v>
      </c>
      <c r="J207">
        <f>IF(Statistics_xlsx___Sheet1[[#This Row],[Offered Salary]]&lt;=0,AVERAGE($I$2:$I$7166),Statistics_xlsx___Sheet1[[#This Row],[Offered Salary]])</f>
        <v>87084</v>
      </c>
      <c r="K207" t="b">
        <f>OR((Statistics_xlsx___Sheet1[[#This Row],[updated offered salary]]&lt;$N$39),(Statistics_xlsx___Sheet1[[#This Row],[updated offered salary]]&gt;$N$40))</f>
        <v>0</v>
      </c>
    </row>
    <row r="208" spans="1:11" x14ac:dyDescent="0.3">
      <c r="A208">
        <v>150277</v>
      </c>
      <c r="B208" t="s">
        <v>208</v>
      </c>
      <c r="C208" t="s">
        <v>15</v>
      </c>
      <c r="D208" t="s">
        <v>9</v>
      </c>
      <c r="E208" t="str">
        <f>IF(Statistics_xlsx___Sheet1[[#This Row],[event_name]]="-","Male",Statistics_xlsx___Sheet1[[#This Row],[event_name]])</f>
        <v>Male</v>
      </c>
      <c r="F208" t="s">
        <v>21</v>
      </c>
      <c r="G208" t="s">
        <v>151</v>
      </c>
      <c r="H208" t="str">
        <f>IF(Statistics_xlsx___Sheet1[[#This Row],[Post Name]]="-",IF(G209=0,G207,G209),Statistics_xlsx___Sheet1[[#This Row],[Post Name]])</f>
        <v>c-10</v>
      </c>
      <c r="I208">
        <v>91928</v>
      </c>
      <c r="J208">
        <f>IF(Statistics_xlsx___Sheet1[[#This Row],[Offered Salary]]&lt;=0,AVERAGE($I$2:$I$7166),Statistics_xlsx___Sheet1[[#This Row],[Offered Salary]])</f>
        <v>91928</v>
      </c>
      <c r="K208" t="b">
        <f>OR((Statistics_xlsx___Sheet1[[#This Row],[updated offered salary]]&lt;$N$39),(Statistics_xlsx___Sheet1[[#This Row],[updated offered salary]]&gt;$N$40))</f>
        <v>0</v>
      </c>
    </row>
    <row r="209" spans="1:11" x14ac:dyDescent="0.3">
      <c r="A209">
        <v>827372</v>
      </c>
      <c r="B209" t="s">
        <v>209</v>
      </c>
      <c r="C209" t="s">
        <v>15</v>
      </c>
      <c r="D209" t="s">
        <v>9</v>
      </c>
      <c r="E209" t="str">
        <f>IF(Statistics_xlsx___Sheet1[[#This Row],[event_name]]="-","Male",Statistics_xlsx___Sheet1[[#This Row],[event_name]])</f>
        <v>Male</v>
      </c>
      <c r="F209" t="s">
        <v>10</v>
      </c>
      <c r="G209" t="s">
        <v>24</v>
      </c>
      <c r="H209" t="str">
        <f>IF(Statistics_xlsx___Sheet1[[#This Row],[Post Name]]="-",IF(G210=0,G208,G210),Statistics_xlsx___Sheet1[[#This Row],[Post Name]])</f>
        <v>i7</v>
      </c>
      <c r="I209">
        <v>28224</v>
      </c>
      <c r="J209">
        <f>IF(Statistics_xlsx___Sheet1[[#This Row],[Offered Salary]]&lt;=0,AVERAGE($I$2:$I$7166),Statistics_xlsx___Sheet1[[#This Row],[Offered Salary]])</f>
        <v>28224</v>
      </c>
      <c r="K209" t="b">
        <f>OR((Statistics_xlsx___Sheet1[[#This Row],[updated offered salary]]&lt;$N$39),(Statistics_xlsx___Sheet1[[#This Row],[updated offered salary]]&gt;$N$40))</f>
        <v>0</v>
      </c>
    </row>
    <row r="210" spans="1:11" x14ac:dyDescent="0.3">
      <c r="A210">
        <v>761496</v>
      </c>
      <c r="B210" t="s">
        <v>210</v>
      </c>
      <c r="C210" t="s">
        <v>15</v>
      </c>
      <c r="D210" t="s">
        <v>13</v>
      </c>
      <c r="E210" t="str">
        <f>IF(Statistics_xlsx___Sheet1[[#This Row],[event_name]]="-","Male",Statistics_xlsx___Sheet1[[#This Row],[event_name]])</f>
        <v>Female</v>
      </c>
      <c r="F210" t="s">
        <v>33</v>
      </c>
      <c r="G210" t="s">
        <v>18</v>
      </c>
      <c r="H210" t="str">
        <f>IF(Statistics_xlsx___Sheet1[[#This Row],[Post Name]]="-",IF(G211=0,G209,G211),Statistics_xlsx___Sheet1[[#This Row],[Post Name]])</f>
        <v>i4</v>
      </c>
      <c r="I210">
        <v>11052</v>
      </c>
      <c r="J210">
        <f>IF(Statistics_xlsx___Sheet1[[#This Row],[Offered Salary]]&lt;=0,AVERAGE($I$2:$I$7166),Statistics_xlsx___Sheet1[[#This Row],[Offered Salary]])</f>
        <v>11052</v>
      </c>
      <c r="K210" t="b">
        <f>OR((Statistics_xlsx___Sheet1[[#This Row],[updated offered salary]]&lt;$N$39),(Statistics_xlsx___Sheet1[[#This Row],[updated offered salary]]&gt;$N$40))</f>
        <v>0</v>
      </c>
    </row>
    <row r="211" spans="1:11" x14ac:dyDescent="0.3">
      <c r="A211">
        <v>321721</v>
      </c>
      <c r="B211" t="s">
        <v>211</v>
      </c>
      <c r="C211" t="s">
        <v>8</v>
      </c>
      <c r="D211" t="s">
        <v>13</v>
      </c>
      <c r="E211" t="str">
        <f>IF(Statistics_xlsx___Sheet1[[#This Row],[event_name]]="-","Male",Statistics_xlsx___Sheet1[[#This Row],[event_name]])</f>
        <v>Female</v>
      </c>
      <c r="F211" t="s">
        <v>52</v>
      </c>
      <c r="G211" t="s">
        <v>24</v>
      </c>
      <c r="H211" t="str">
        <f>IF(Statistics_xlsx___Sheet1[[#This Row],[Post Name]]="-",IF(G212=0,G210,G212),Statistics_xlsx___Sheet1[[#This Row],[Post Name]])</f>
        <v>i7</v>
      </c>
      <c r="I211">
        <v>86922</v>
      </c>
      <c r="J211">
        <f>IF(Statistics_xlsx___Sheet1[[#This Row],[Offered Salary]]&lt;=0,AVERAGE($I$2:$I$7166),Statistics_xlsx___Sheet1[[#This Row],[Offered Salary]])</f>
        <v>86922</v>
      </c>
      <c r="K211" t="b">
        <f>OR((Statistics_xlsx___Sheet1[[#This Row],[updated offered salary]]&lt;$N$39),(Statistics_xlsx___Sheet1[[#This Row],[updated offered salary]]&gt;$N$40))</f>
        <v>0</v>
      </c>
    </row>
    <row r="212" spans="1:11" x14ac:dyDescent="0.3">
      <c r="A212">
        <v>406013</v>
      </c>
      <c r="B212" t="s">
        <v>212</v>
      </c>
      <c r="C212" t="s">
        <v>15</v>
      </c>
      <c r="D212" t="s">
        <v>9</v>
      </c>
      <c r="E212" t="str">
        <f>IF(Statistics_xlsx___Sheet1[[#This Row],[event_name]]="-","Male",Statistics_xlsx___Sheet1[[#This Row],[event_name]])</f>
        <v>Male</v>
      </c>
      <c r="F212" t="s">
        <v>52</v>
      </c>
      <c r="G212" t="s">
        <v>24</v>
      </c>
      <c r="H212" t="str">
        <f>IF(Statistics_xlsx___Sheet1[[#This Row],[Post Name]]="-",IF(G213=0,G211,G213),Statistics_xlsx___Sheet1[[#This Row],[Post Name]])</f>
        <v>i7</v>
      </c>
      <c r="I212">
        <v>39389</v>
      </c>
      <c r="J212">
        <f>IF(Statistics_xlsx___Sheet1[[#This Row],[Offered Salary]]&lt;=0,AVERAGE($I$2:$I$7166),Statistics_xlsx___Sheet1[[#This Row],[Offered Salary]])</f>
        <v>39389</v>
      </c>
      <c r="K212" t="b">
        <f>OR((Statistics_xlsx___Sheet1[[#This Row],[updated offered salary]]&lt;$N$39),(Statistics_xlsx___Sheet1[[#This Row],[updated offered salary]]&gt;$N$40))</f>
        <v>0</v>
      </c>
    </row>
    <row r="213" spans="1:11" x14ac:dyDescent="0.3">
      <c r="A213">
        <v>515475</v>
      </c>
      <c r="B213" t="s">
        <v>213</v>
      </c>
      <c r="C213" t="s">
        <v>15</v>
      </c>
      <c r="D213" t="s">
        <v>9</v>
      </c>
      <c r="E213" t="str">
        <f>IF(Statistics_xlsx___Sheet1[[#This Row],[event_name]]="-","Male",Statistics_xlsx___Sheet1[[#This Row],[event_name]])</f>
        <v>Male</v>
      </c>
      <c r="F213" t="s">
        <v>21</v>
      </c>
      <c r="G213" t="s">
        <v>36</v>
      </c>
      <c r="H213" t="str">
        <f>IF(Statistics_xlsx___Sheet1[[#This Row],[Post Name]]="-",IF(G214=0,G212,G214),Statistics_xlsx___Sheet1[[#This Row],[Post Name]])</f>
        <v>i5</v>
      </c>
      <c r="I213">
        <v>79905</v>
      </c>
      <c r="J213">
        <f>IF(Statistics_xlsx___Sheet1[[#This Row],[Offered Salary]]&lt;=0,AVERAGE($I$2:$I$7166),Statistics_xlsx___Sheet1[[#This Row],[Offered Salary]])</f>
        <v>79905</v>
      </c>
      <c r="K213" t="b">
        <f>OR((Statistics_xlsx___Sheet1[[#This Row],[updated offered salary]]&lt;$N$39),(Statistics_xlsx___Sheet1[[#This Row],[updated offered salary]]&gt;$N$40))</f>
        <v>0</v>
      </c>
    </row>
    <row r="214" spans="1:11" x14ac:dyDescent="0.3">
      <c r="A214">
        <v>29574</v>
      </c>
      <c r="B214" t="s">
        <v>214</v>
      </c>
      <c r="C214" t="s">
        <v>15</v>
      </c>
      <c r="D214" t="s">
        <v>13</v>
      </c>
      <c r="E214" t="str">
        <f>IF(Statistics_xlsx___Sheet1[[#This Row],[event_name]]="-","Male",Statistics_xlsx___Sheet1[[#This Row],[event_name]])</f>
        <v>Female</v>
      </c>
      <c r="F214" t="s">
        <v>21</v>
      </c>
      <c r="G214" t="s">
        <v>36</v>
      </c>
      <c r="H214" t="str">
        <f>IF(Statistics_xlsx___Sheet1[[#This Row],[Post Name]]="-",IF(G215=0,G213,G215),Statistics_xlsx___Sheet1[[#This Row],[Post Name]])</f>
        <v>i5</v>
      </c>
      <c r="I214">
        <v>45265</v>
      </c>
      <c r="J214">
        <f>IF(Statistics_xlsx___Sheet1[[#This Row],[Offered Salary]]&lt;=0,AVERAGE($I$2:$I$7166),Statistics_xlsx___Sheet1[[#This Row],[Offered Salary]])</f>
        <v>45265</v>
      </c>
      <c r="K214" t="b">
        <f>OR((Statistics_xlsx___Sheet1[[#This Row],[updated offered salary]]&lt;$N$39),(Statistics_xlsx___Sheet1[[#This Row],[updated offered salary]]&gt;$N$40))</f>
        <v>0</v>
      </c>
    </row>
    <row r="215" spans="1:11" x14ac:dyDescent="0.3">
      <c r="A215">
        <v>797115</v>
      </c>
      <c r="B215" t="s">
        <v>215</v>
      </c>
      <c r="C215" t="s">
        <v>8</v>
      </c>
      <c r="D215" t="s">
        <v>9</v>
      </c>
      <c r="E215" t="str">
        <f>IF(Statistics_xlsx___Sheet1[[#This Row],[event_name]]="-","Male",Statistics_xlsx___Sheet1[[#This Row],[event_name]])</f>
        <v>Male</v>
      </c>
      <c r="F215" t="s">
        <v>21</v>
      </c>
      <c r="G215" t="s">
        <v>36</v>
      </c>
      <c r="H215" t="str">
        <f>IF(Statistics_xlsx___Sheet1[[#This Row],[Post Name]]="-",IF(G216=0,G214,G216),Statistics_xlsx___Sheet1[[#This Row],[Post Name]])</f>
        <v>i5</v>
      </c>
      <c r="I215">
        <v>21768</v>
      </c>
      <c r="J215">
        <f>IF(Statistics_xlsx___Sheet1[[#This Row],[Offered Salary]]&lt;=0,AVERAGE($I$2:$I$7166),Statistics_xlsx___Sheet1[[#This Row],[Offered Salary]])</f>
        <v>21768</v>
      </c>
      <c r="K215" t="b">
        <f>OR((Statistics_xlsx___Sheet1[[#This Row],[updated offered salary]]&lt;$N$39),(Statistics_xlsx___Sheet1[[#This Row],[updated offered salary]]&gt;$N$40))</f>
        <v>0</v>
      </c>
    </row>
    <row r="216" spans="1:11" x14ac:dyDescent="0.3">
      <c r="A216">
        <v>183456</v>
      </c>
      <c r="B216" t="s">
        <v>216</v>
      </c>
      <c r="C216" t="s">
        <v>15</v>
      </c>
      <c r="D216" t="s">
        <v>9</v>
      </c>
      <c r="E216" t="str">
        <f>IF(Statistics_xlsx___Sheet1[[#This Row],[event_name]]="-","Male",Statistics_xlsx___Sheet1[[#This Row],[event_name]])</f>
        <v>Male</v>
      </c>
      <c r="F216" t="s">
        <v>10</v>
      </c>
      <c r="G216" t="s">
        <v>18</v>
      </c>
      <c r="H216" t="str">
        <f>IF(Statistics_xlsx___Sheet1[[#This Row],[Post Name]]="-",IF(G217=0,G215,G217),Statistics_xlsx___Sheet1[[#This Row],[Post Name]])</f>
        <v>i4</v>
      </c>
      <c r="I216">
        <v>68579</v>
      </c>
      <c r="J216">
        <f>IF(Statistics_xlsx___Sheet1[[#This Row],[Offered Salary]]&lt;=0,AVERAGE($I$2:$I$7166),Statistics_xlsx___Sheet1[[#This Row],[Offered Salary]])</f>
        <v>68579</v>
      </c>
      <c r="K216" t="b">
        <f>OR((Statistics_xlsx___Sheet1[[#This Row],[updated offered salary]]&lt;$N$39),(Statistics_xlsx___Sheet1[[#This Row],[updated offered salary]]&gt;$N$40))</f>
        <v>0</v>
      </c>
    </row>
    <row r="217" spans="1:11" x14ac:dyDescent="0.3">
      <c r="A217">
        <v>812987</v>
      </c>
      <c r="B217" t="s">
        <v>217</v>
      </c>
      <c r="C217" t="s">
        <v>8</v>
      </c>
      <c r="D217" t="s">
        <v>13</v>
      </c>
      <c r="E217" t="str">
        <f>IF(Statistics_xlsx___Sheet1[[#This Row],[event_name]]="-","Male",Statistics_xlsx___Sheet1[[#This Row],[event_name]])</f>
        <v>Female</v>
      </c>
      <c r="F217" t="s">
        <v>69</v>
      </c>
      <c r="G217" t="s">
        <v>24</v>
      </c>
      <c r="H217" t="str">
        <f>IF(Statistics_xlsx___Sheet1[[#This Row],[Post Name]]="-",IF(G218=0,G216,G218),Statistics_xlsx___Sheet1[[#This Row],[Post Name]])</f>
        <v>i7</v>
      </c>
      <c r="I217">
        <v>82746</v>
      </c>
      <c r="J217">
        <f>IF(Statistics_xlsx___Sheet1[[#This Row],[Offered Salary]]&lt;=0,AVERAGE($I$2:$I$7166),Statistics_xlsx___Sheet1[[#This Row],[Offered Salary]])</f>
        <v>82746</v>
      </c>
      <c r="K217" t="b">
        <f>OR((Statistics_xlsx___Sheet1[[#This Row],[updated offered salary]]&lt;$N$39),(Statistics_xlsx___Sheet1[[#This Row],[updated offered salary]]&gt;$N$40))</f>
        <v>0</v>
      </c>
    </row>
    <row r="218" spans="1:11" x14ac:dyDescent="0.3">
      <c r="A218">
        <v>463120</v>
      </c>
      <c r="B218" t="s">
        <v>218</v>
      </c>
      <c r="C218" t="s">
        <v>8</v>
      </c>
      <c r="D218" t="s">
        <v>13</v>
      </c>
      <c r="E218" t="str">
        <f>IF(Statistics_xlsx___Sheet1[[#This Row],[event_name]]="-","Male",Statistics_xlsx___Sheet1[[#This Row],[event_name]])</f>
        <v>Female</v>
      </c>
      <c r="F218" t="s">
        <v>69</v>
      </c>
      <c r="G218" t="s">
        <v>24</v>
      </c>
      <c r="H218" t="str">
        <f>IF(Statistics_xlsx___Sheet1[[#This Row],[Post Name]]="-",IF(G219=0,G217,G219),Statistics_xlsx___Sheet1[[#This Row],[Post Name]])</f>
        <v>i7</v>
      </c>
      <c r="I218">
        <v>87381</v>
      </c>
      <c r="J218">
        <f>IF(Statistics_xlsx___Sheet1[[#This Row],[Offered Salary]]&lt;=0,AVERAGE($I$2:$I$7166),Statistics_xlsx___Sheet1[[#This Row],[Offered Salary]])</f>
        <v>87381</v>
      </c>
      <c r="K218" t="b">
        <f>OR((Statistics_xlsx___Sheet1[[#This Row],[updated offered salary]]&lt;$N$39),(Statistics_xlsx___Sheet1[[#This Row],[updated offered salary]]&gt;$N$40))</f>
        <v>0</v>
      </c>
    </row>
    <row r="219" spans="1:11" x14ac:dyDescent="0.3">
      <c r="A219">
        <v>461901</v>
      </c>
      <c r="B219" t="s">
        <v>219</v>
      </c>
      <c r="C219" t="s">
        <v>8</v>
      </c>
      <c r="D219" t="s">
        <v>13</v>
      </c>
      <c r="E219" t="str">
        <f>IF(Statistics_xlsx___Sheet1[[#This Row],[event_name]]="-","Male",Statistics_xlsx___Sheet1[[#This Row],[event_name]])</f>
        <v>Female</v>
      </c>
      <c r="F219" t="s">
        <v>69</v>
      </c>
      <c r="G219" t="s">
        <v>24</v>
      </c>
      <c r="H219" t="str">
        <f>IF(Statistics_xlsx___Sheet1[[#This Row],[Post Name]]="-",IF(G220=0,G218,G220),Statistics_xlsx___Sheet1[[#This Row],[Post Name]])</f>
        <v>i7</v>
      </c>
      <c r="I219">
        <v>17864</v>
      </c>
      <c r="J219">
        <f>IF(Statistics_xlsx___Sheet1[[#This Row],[Offered Salary]]&lt;=0,AVERAGE($I$2:$I$7166),Statistics_xlsx___Sheet1[[#This Row],[Offered Salary]])</f>
        <v>17864</v>
      </c>
      <c r="K219" t="b">
        <f>OR((Statistics_xlsx___Sheet1[[#This Row],[updated offered salary]]&lt;$N$39),(Statistics_xlsx___Sheet1[[#This Row],[updated offered salary]]&gt;$N$40))</f>
        <v>0</v>
      </c>
    </row>
    <row r="220" spans="1:11" x14ac:dyDescent="0.3">
      <c r="A220">
        <v>256912</v>
      </c>
      <c r="B220" t="s">
        <v>220</v>
      </c>
      <c r="C220" t="s">
        <v>8</v>
      </c>
      <c r="D220" t="s">
        <v>9</v>
      </c>
      <c r="E220" t="str">
        <f>IF(Statistics_xlsx___Sheet1[[#This Row],[event_name]]="-","Male",Statistics_xlsx___Sheet1[[#This Row],[event_name]])</f>
        <v>Male</v>
      </c>
      <c r="F220" t="s">
        <v>17</v>
      </c>
      <c r="G220" t="s">
        <v>36</v>
      </c>
      <c r="H220" t="str">
        <f>IF(Statistics_xlsx___Sheet1[[#This Row],[Post Name]]="-",IF(G221=0,G219,G221),Statistics_xlsx___Sheet1[[#This Row],[Post Name]])</f>
        <v>i5</v>
      </c>
      <c r="I220">
        <v>95863</v>
      </c>
      <c r="J220">
        <f>IF(Statistics_xlsx___Sheet1[[#This Row],[Offered Salary]]&lt;=0,AVERAGE($I$2:$I$7166),Statistics_xlsx___Sheet1[[#This Row],[Offered Salary]])</f>
        <v>95863</v>
      </c>
      <c r="K220" t="b">
        <f>OR((Statistics_xlsx___Sheet1[[#This Row],[updated offered salary]]&lt;$N$39),(Statistics_xlsx___Sheet1[[#This Row],[updated offered salary]]&gt;$N$40))</f>
        <v>0</v>
      </c>
    </row>
    <row r="221" spans="1:11" x14ac:dyDescent="0.3">
      <c r="A221">
        <v>524606</v>
      </c>
      <c r="B221" t="s">
        <v>221</v>
      </c>
      <c r="C221" t="s">
        <v>15</v>
      </c>
      <c r="D221" t="s">
        <v>9</v>
      </c>
      <c r="E221" t="str">
        <f>IF(Statistics_xlsx___Sheet1[[#This Row],[event_name]]="-","Male",Statistics_xlsx___Sheet1[[#This Row],[event_name]])</f>
        <v>Male</v>
      </c>
      <c r="F221" t="s">
        <v>17</v>
      </c>
      <c r="G221" t="s">
        <v>36</v>
      </c>
      <c r="H221" t="str">
        <f>IF(Statistics_xlsx___Sheet1[[#This Row],[Post Name]]="-",IF(G222=0,G220,G222),Statistics_xlsx___Sheet1[[#This Row],[Post Name]])</f>
        <v>i5</v>
      </c>
      <c r="I221">
        <v>29743</v>
      </c>
      <c r="J221">
        <f>IF(Statistics_xlsx___Sheet1[[#This Row],[Offered Salary]]&lt;=0,AVERAGE($I$2:$I$7166),Statistics_xlsx___Sheet1[[#This Row],[Offered Salary]])</f>
        <v>29743</v>
      </c>
      <c r="K221" t="b">
        <f>OR((Statistics_xlsx___Sheet1[[#This Row],[updated offered salary]]&lt;$N$39),(Statistics_xlsx___Sheet1[[#This Row],[updated offered salary]]&gt;$N$40))</f>
        <v>0</v>
      </c>
    </row>
    <row r="222" spans="1:11" x14ac:dyDescent="0.3">
      <c r="A222">
        <v>206017</v>
      </c>
      <c r="B222" t="s">
        <v>222</v>
      </c>
      <c r="C222" t="s">
        <v>15</v>
      </c>
      <c r="D222" t="s">
        <v>9</v>
      </c>
      <c r="E222" t="str">
        <f>IF(Statistics_xlsx___Sheet1[[#This Row],[event_name]]="-","Male",Statistics_xlsx___Sheet1[[#This Row],[event_name]])</f>
        <v>Male</v>
      </c>
      <c r="F222" t="s">
        <v>10</v>
      </c>
      <c r="G222" t="s">
        <v>18</v>
      </c>
      <c r="H222" t="str">
        <f>IF(Statistics_xlsx___Sheet1[[#This Row],[Post Name]]="-",IF(G223=0,G221,G223),Statistics_xlsx___Sheet1[[#This Row],[Post Name]])</f>
        <v>i4</v>
      </c>
      <c r="I222">
        <v>48490</v>
      </c>
      <c r="J222">
        <f>IF(Statistics_xlsx___Sheet1[[#This Row],[Offered Salary]]&lt;=0,AVERAGE($I$2:$I$7166),Statistics_xlsx___Sheet1[[#This Row],[Offered Salary]])</f>
        <v>48490</v>
      </c>
      <c r="K222" t="b">
        <f>OR((Statistics_xlsx___Sheet1[[#This Row],[updated offered salary]]&lt;$N$39),(Statistics_xlsx___Sheet1[[#This Row],[updated offered salary]]&gt;$N$40))</f>
        <v>0</v>
      </c>
    </row>
    <row r="223" spans="1:11" x14ac:dyDescent="0.3">
      <c r="A223">
        <v>855219</v>
      </c>
      <c r="B223" t="s">
        <v>223</v>
      </c>
      <c r="C223" t="s">
        <v>15</v>
      </c>
      <c r="D223" t="s">
        <v>9</v>
      </c>
      <c r="E223" t="str">
        <f>IF(Statistics_xlsx___Sheet1[[#This Row],[event_name]]="-","Male",Statistics_xlsx___Sheet1[[#This Row],[event_name]])</f>
        <v>Male</v>
      </c>
      <c r="F223" t="s">
        <v>10</v>
      </c>
      <c r="G223" t="s">
        <v>11</v>
      </c>
      <c r="H223" t="str">
        <f>IF(Statistics_xlsx___Sheet1[[#This Row],[Post Name]]="-",IF(G224=0,G222,G224),Statistics_xlsx___Sheet1[[#This Row],[Post Name]])</f>
        <v>c8</v>
      </c>
      <c r="I223">
        <v>96918</v>
      </c>
      <c r="J223">
        <f>IF(Statistics_xlsx___Sheet1[[#This Row],[Offered Salary]]&lt;=0,AVERAGE($I$2:$I$7166),Statistics_xlsx___Sheet1[[#This Row],[Offered Salary]])</f>
        <v>96918</v>
      </c>
      <c r="K223" t="b">
        <f>OR((Statistics_xlsx___Sheet1[[#This Row],[updated offered salary]]&lt;$N$39),(Statistics_xlsx___Sheet1[[#This Row],[updated offered salary]]&gt;$N$40))</f>
        <v>0</v>
      </c>
    </row>
    <row r="224" spans="1:11" x14ac:dyDescent="0.3">
      <c r="A224">
        <v>556830</v>
      </c>
      <c r="B224" t="s">
        <v>224</v>
      </c>
      <c r="C224" t="s">
        <v>8</v>
      </c>
      <c r="D224" t="s">
        <v>13</v>
      </c>
      <c r="E224" t="str">
        <f>IF(Statistics_xlsx___Sheet1[[#This Row],[event_name]]="-","Male",Statistics_xlsx___Sheet1[[#This Row],[event_name]])</f>
        <v>Female</v>
      </c>
      <c r="F224" t="s">
        <v>10</v>
      </c>
      <c r="G224" t="s">
        <v>11</v>
      </c>
      <c r="H224" t="str">
        <f>IF(Statistics_xlsx___Sheet1[[#This Row],[Post Name]]="-",IF(G225=0,G223,G225),Statistics_xlsx___Sheet1[[#This Row],[Post Name]])</f>
        <v>c8</v>
      </c>
      <c r="I224">
        <v>8812</v>
      </c>
      <c r="J224">
        <f>IF(Statistics_xlsx___Sheet1[[#This Row],[Offered Salary]]&lt;=0,AVERAGE($I$2:$I$7166),Statistics_xlsx___Sheet1[[#This Row],[Offered Salary]])</f>
        <v>8812</v>
      </c>
      <c r="K224" t="b">
        <f>OR((Statistics_xlsx___Sheet1[[#This Row],[updated offered salary]]&lt;$N$39),(Statistics_xlsx___Sheet1[[#This Row],[updated offered salary]]&gt;$N$40))</f>
        <v>0</v>
      </c>
    </row>
    <row r="225" spans="1:11" x14ac:dyDescent="0.3">
      <c r="A225">
        <v>725295</v>
      </c>
      <c r="B225" t="s">
        <v>225</v>
      </c>
      <c r="C225" t="s">
        <v>15</v>
      </c>
      <c r="D225" t="s">
        <v>9</v>
      </c>
      <c r="E225" t="str">
        <f>IF(Statistics_xlsx___Sheet1[[#This Row],[event_name]]="-","Male",Statistics_xlsx___Sheet1[[#This Row],[event_name]])</f>
        <v>Male</v>
      </c>
      <c r="F225" t="s">
        <v>17</v>
      </c>
      <c r="G225" t="s">
        <v>151</v>
      </c>
      <c r="H225" t="str">
        <f>IF(Statistics_xlsx___Sheet1[[#This Row],[Post Name]]="-",IF(G226=0,G224,G226),Statistics_xlsx___Sheet1[[#This Row],[Post Name]])</f>
        <v>c-10</v>
      </c>
      <c r="I225">
        <v>45985</v>
      </c>
      <c r="J225">
        <f>IF(Statistics_xlsx___Sheet1[[#This Row],[Offered Salary]]&lt;=0,AVERAGE($I$2:$I$7166),Statistics_xlsx___Sheet1[[#This Row],[Offered Salary]])</f>
        <v>45985</v>
      </c>
      <c r="K225" t="b">
        <f>OR((Statistics_xlsx___Sheet1[[#This Row],[updated offered salary]]&lt;$N$39),(Statistics_xlsx___Sheet1[[#This Row],[updated offered salary]]&gt;$N$40))</f>
        <v>0</v>
      </c>
    </row>
    <row r="226" spans="1:11" x14ac:dyDescent="0.3">
      <c r="A226">
        <v>278581</v>
      </c>
      <c r="B226" t="s">
        <v>226</v>
      </c>
      <c r="C226" t="s">
        <v>8</v>
      </c>
      <c r="D226" t="s">
        <v>9</v>
      </c>
      <c r="E226" t="str">
        <f>IF(Statistics_xlsx___Sheet1[[#This Row],[event_name]]="-","Male",Statistics_xlsx___Sheet1[[#This Row],[event_name]])</f>
        <v>Male</v>
      </c>
      <c r="F226" t="s">
        <v>17</v>
      </c>
      <c r="G226" t="s">
        <v>30</v>
      </c>
      <c r="H226" t="str">
        <f>IF(Statistics_xlsx___Sheet1[[#This Row],[Post Name]]="-",IF(G227=0,G225,G227),Statistics_xlsx___Sheet1[[#This Row],[Post Name]])</f>
        <v>b9</v>
      </c>
      <c r="I226">
        <v>15137</v>
      </c>
      <c r="J226">
        <f>IF(Statistics_xlsx___Sheet1[[#This Row],[Offered Salary]]&lt;=0,AVERAGE($I$2:$I$7166),Statistics_xlsx___Sheet1[[#This Row],[Offered Salary]])</f>
        <v>15137</v>
      </c>
      <c r="K226" t="b">
        <f>OR((Statistics_xlsx___Sheet1[[#This Row],[updated offered salary]]&lt;$N$39),(Statistics_xlsx___Sheet1[[#This Row],[updated offered salary]]&gt;$N$40))</f>
        <v>0</v>
      </c>
    </row>
    <row r="227" spans="1:11" x14ac:dyDescent="0.3">
      <c r="A227">
        <v>328190</v>
      </c>
      <c r="B227" t="s">
        <v>227</v>
      </c>
      <c r="C227" t="s">
        <v>15</v>
      </c>
      <c r="D227" t="s">
        <v>9</v>
      </c>
      <c r="E227" t="str">
        <f>IF(Statistics_xlsx___Sheet1[[#This Row],[event_name]]="-","Male",Statistics_xlsx___Sheet1[[#This Row],[event_name]])</f>
        <v>Male</v>
      </c>
      <c r="F227" t="s">
        <v>69</v>
      </c>
      <c r="G227" t="s">
        <v>151</v>
      </c>
      <c r="H227" t="str">
        <f>IF(Statistics_xlsx___Sheet1[[#This Row],[Post Name]]="-",IF(G228=0,G226,G228),Statistics_xlsx___Sheet1[[#This Row],[Post Name]])</f>
        <v>c-10</v>
      </c>
      <c r="I227">
        <v>58037</v>
      </c>
      <c r="J227">
        <f>IF(Statistics_xlsx___Sheet1[[#This Row],[Offered Salary]]&lt;=0,AVERAGE($I$2:$I$7166),Statistics_xlsx___Sheet1[[#This Row],[Offered Salary]])</f>
        <v>58037</v>
      </c>
      <c r="K227" t="b">
        <f>OR((Statistics_xlsx___Sheet1[[#This Row],[updated offered salary]]&lt;$N$39),(Statistics_xlsx___Sheet1[[#This Row],[updated offered salary]]&gt;$N$40))</f>
        <v>0</v>
      </c>
    </row>
    <row r="228" spans="1:11" x14ac:dyDescent="0.3">
      <c r="A228">
        <v>634463</v>
      </c>
      <c r="B228" t="s">
        <v>228</v>
      </c>
      <c r="C228" t="s">
        <v>15</v>
      </c>
      <c r="D228" t="s">
        <v>9</v>
      </c>
      <c r="E228" t="str">
        <f>IF(Statistics_xlsx___Sheet1[[#This Row],[event_name]]="-","Male",Statistics_xlsx___Sheet1[[#This Row],[event_name]])</f>
        <v>Male</v>
      </c>
      <c r="F228" t="s">
        <v>86</v>
      </c>
      <c r="G228" t="s">
        <v>24</v>
      </c>
      <c r="H228" t="str">
        <f>IF(Statistics_xlsx___Sheet1[[#This Row],[Post Name]]="-",IF(G229=0,G227,G229),Statistics_xlsx___Sheet1[[#This Row],[Post Name]])</f>
        <v>i7</v>
      </c>
      <c r="I228">
        <v>21913</v>
      </c>
      <c r="J228">
        <f>IF(Statistics_xlsx___Sheet1[[#This Row],[Offered Salary]]&lt;=0,AVERAGE($I$2:$I$7166),Statistics_xlsx___Sheet1[[#This Row],[Offered Salary]])</f>
        <v>21913</v>
      </c>
      <c r="K228" t="b">
        <f>OR((Statistics_xlsx___Sheet1[[#This Row],[updated offered salary]]&lt;$N$39),(Statistics_xlsx___Sheet1[[#This Row],[updated offered salary]]&gt;$N$40))</f>
        <v>0</v>
      </c>
    </row>
    <row r="229" spans="1:11" x14ac:dyDescent="0.3">
      <c r="A229">
        <v>721691</v>
      </c>
      <c r="B229" t="s">
        <v>229</v>
      </c>
      <c r="C229" t="s">
        <v>15</v>
      </c>
      <c r="D229" t="s">
        <v>13</v>
      </c>
      <c r="E229" t="str">
        <f>IF(Statistics_xlsx___Sheet1[[#This Row],[event_name]]="-","Male",Statistics_xlsx___Sheet1[[#This Row],[event_name]])</f>
        <v>Female</v>
      </c>
      <c r="F229" t="s">
        <v>33</v>
      </c>
      <c r="G229" t="s">
        <v>11</v>
      </c>
      <c r="H229" t="str">
        <f>IF(Statistics_xlsx___Sheet1[[#This Row],[Post Name]]="-",IF(G230=0,G228,G230),Statistics_xlsx___Sheet1[[#This Row],[Post Name]])</f>
        <v>c8</v>
      </c>
      <c r="I229">
        <v>48957</v>
      </c>
      <c r="J229">
        <f>IF(Statistics_xlsx___Sheet1[[#This Row],[Offered Salary]]&lt;=0,AVERAGE($I$2:$I$7166),Statistics_xlsx___Sheet1[[#This Row],[Offered Salary]])</f>
        <v>48957</v>
      </c>
      <c r="K229" t="b">
        <f>OR((Statistics_xlsx___Sheet1[[#This Row],[updated offered salary]]&lt;$N$39),(Statistics_xlsx___Sheet1[[#This Row],[updated offered salary]]&gt;$N$40))</f>
        <v>0</v>
      </c>
    </row>
    <row r="230" spans="1:11" x14ac:dyDescent="0.3">
      <c r="A230">
        <v>872878</v>
      </c>
      <c r="B230" t="s">
        <v>230</v>
      </c>
      <c r="C230" t="s">
        <v>15</v>
      </c>
      <c r="D230" t="s">
        <v>9</v>
      </c>
      <c r="E230" t="str">
        <f>IF(Statistics_xlsx___Sheet1[[#This Row],[event_name]]="-","Male",Statistics_xlsx___Sheet1[[#This Row],[event_name]])</f>
        <v>Male</v>
      </c>
      <c r="F230" t="s">
        <v>52</v>
      </c>
      <c r="G230" t="s">
        <v>36</v>
      </c>
      <c r="H230" t="str">
        <f>IF(Statistics_xlsx___Sheet1[[#This Row],[Post Name]]="-",IF(G231=0,G229,G231),Statistics_xlsx___Sheet1[[#This Row],[Post Name]])</f>
        <v>i5</v>
      </c>
      <c r="I230">
        <v>22549</v>
      </c>
      <c r="J230">
        <f>IF(Statistics_xlsx___Sheet1[[#This Row],[Offered Salary]]&lt;=0,AVERAGE($I$2:$I$7166),Statistics_xlsx___Sheet1[[#This Row],[Offered Salary]])</f>
        <v>22549</v>
      </c>
      <c r="K230" t="b">
        <f>OR((Statistics_xlsx___Sheet1[[#This Row],[updated offered salary]]&lt;$N$39),(Statistics_xlsx___Sheet1[[#This Row],[updated offered salary]]&gt;$N$40))</f>
        <v>0</v>
      </c>
    </row>
    <row r="231" spans="1:11" x14ac:dyDescent="0.3">
      <c r="A231">
        <v>910501</v>
      </c>
      <c r="B231" t="s">
        <v>231</v>
      </c>
      <c r="C231" t="s">
        <v>15</v>
      </c>
      <c r="D231" t="s">
        <v>9</v>
      </c>
      <c r="E231" t="str">
        <f>IF(Statistics_xlsx___Sheet1[[#This Row],[event_name]]="-","Male",Statistics_xlsx___Sheet1[[#This Row],[event_name]])</f>
        <v>Male</v>
      </c>
      <c r="F231" t="s">
        <v>52</v>
      </c>
      <c r="G231" t="s">
        <v>36</v>
      </c>
      <c r="H231" t="str">
        <f>IF(Statistics_xlsx___Sheet1[[#This Row],[Post Name]]="-",IF(G232=0,G230,G232),Statistics_xlsx___Sheet1[[#This Row],[Post Name]])</f>
        <v>i5</v>
      </c>
      <c r="I231">
        <v>13490</v>
      </c>
      <c r="J231">
        <f>IF(Statistics_xlsx___Sheet1[[#This Row],[Offered Salary]]&lt;=0,AVERAGE($I$2:$I$7166),Statistics_xlsx___Sheet1[[#This Row],[Offered Salary]])</f>
        <v>13490</v>
      </c>
      <c r="K231" t="b">
        <f>OR((Statistics_xlsx___Sheet1[[#This Row],[updated offered salary]]&lt;$N$39),(Statistics_xlsx___Sheet1[[#This Row],[updated offered salary]]&gt;$N$40))</f>
        <v>0</v>
      </c>
    </row>
    <row r="232" spans="1:11" x14ac:dyDescent="0.3">
      <c r="A232">
        <v>437082</v>
      </c>
      <c r="B232" t="s">
        <v>232</v>
      </c>
      <c r="C232" t="s">
        <v>15</v>
      </c>
      <c r="D232" t="s">
        <v>9</v>
      </c>
      <c r="E232" t="str">
        <f>IF(Statistics_xlsx___Sheet1[[#This Row],[event_name]]="-","Male",Statistics_xlsx___Sheet1[[#This Row],[event_name]])</f>
        <v>Male</v>
      </c>
      <c r="F232" t="s">
        <v>17</v>
      </c>
      <c r="G232" t="s">
        <v>18</v>
      </c>
      <c r="H232" t="str">
        <f>IF(Statistics_xlsx___Sheet1[[#This Row],[Post Name]]="-",IF(G233=0,G231,G233),Statistics_xlsx___Sheet1[[#This Row],[Post Name]])</f>
        <v>i4</v>
      </c>
      <c r="I232">
        <v>88483</v>
      </c>
      <c r="J232">
        <f>IF(Statistics_xlsx___Sheet1[[#This Row],[Offered Salary]]&lt;=0,AVERAGE($I$2:$I$7166),Statistics_xlsx___Sheet1[[#This Row],[Offered Salary]])</f>
        <v>88483</v>
      </c>
      <c r="K232" t="b">
        <f>OR((Statistics_xlsx___Sheet1[[#This Row],[updated offered salary]]&lt;$N$39),(Statistics_xlsx___Sheet1[[#This Row],[updated offered salary]]&gt;$N$40))</f>
        <v>0</v>
      </c>
    </row>
    <row r="233" spans="1:11" x14ac:dyDescent="0.3">
      <c r="A233">
        <v>693950</v>
      </c>
      <c r="B233" t="s">
        <v>233</v>
      </c>
      <c r="C233" t="s">
        <v>15</v>
      </c>
      <c r="D233" t="s">
        <v>9</v>
      </c>
      <c r="E233" t="str">
        <f>IF(Statistics_xlsx___Sheet1[[#This Row],[event_name]]="-","Male",Statistics_xlsx___Sheet1[[#This Row],[event_name]])</f>
        <v>Male</v>
      </c>
      <c r="F233" t="s">
        <v>10</v>
      </c>
      <c r="G233" t="s">
        <v>11</v>
      </c>
      <c r="H233" t="str">
        <f>IF(Statistics_xlsx___Sheet1[[#This Row],[Post Name]]="-",IF(G234=0,G232,G234),Statistics_xlsx___Sheet1[[#This Row],[Post Name]])</f>
        <v>c8</v>
      </c>
      <c r="I233">
        <v>20489</v>
      </c>
      <c r="J233">
        <f>IF(Statistics_xlsx___Sheet1[[#This Row],[Offered Salary]]&lt;=0,AVERAGE($I$2:$I$7166),Statistics_xlsx___Sheet1[[#This Row],[Offered Salary]])</f>
        <v>20489</v>
      </c>
      <c r="K233" t="b">
        <f>OR((Statistics_xlsx___Sheet1[[#This Row],[updated offered salary]]&lt;$N$39),(Statistics_xlsx___Sheet1[[#This Row],[updated offered salary]]&gt;$N$40))</f>
        <v>0</v>
      </c>
    </row>
    <row r="234" spans="1:11" x14ac:dyDescent="0.3">
      <c r="A234">
        <v>213968</v>
      </c>
      <c r="B234" t="s">
        <v>234</v>
      </c>
      <c r="C234" t="s">
        <v>15</v>
      </c>
      <c r="D234" t="s">
        <v>9</v>
      </c>
      <c r="E234" t="str">
        <f>IF(Statistics_xlsx___Sheet1[[#This Row],[event_name]]="-","Male",Statistics_xlsx___Sheet1[[#This Row],[event_name]])</f>
        <v>Male</v>
      </c>
      <c r="F234" t="s">
        <v>17</v>
      </c>
      <c r="G234" t="s">
        <v>18</v>
      </c>
      <c r="H234" t="str">
        <f>IF(Statistics_xlsx___Sheet1[[#This Row],[Post Name]]="-",IF(G235=0,G233,G235),Statistics_xlsx___Sheet1[[#This Row],[Post Name]])</f>
        <v>i4</v>
      </c>
      <c r="I234">
        <v>33603</v>
      </c>
      <c r="J234">
        <f>IF(Statistics_xlsx___Sheet1[[#This Row],[Offered Salary]]&lt;=0,AVERAGE($I$2:$I$7166),Statistics_xlsx___Sheet1[[#This Row],[Offered Salary]])</f>
        <v>33603</v>
      </c>
      <c r="K234" t="b">
        <f>OR((Statistics_xlsx___Sheet1[[#This Row],[updated offered salary]]&lt;$N$39),(Statistics_xlsx___Sheet1[[#This Row],[updated offered salary]]&gt;$N$40))</f>
        <v>0</v>
      </c>
    </row>
    <row r="235" spans="1:11" x14ac:dyDescent="0.3">
      <c r="A235">
        <v>207860</v>
      </c>
      <c r="B235" t="s">
        <v>235</v>
      </c>
      <c r="C235" t="s">
        <v>8</v>
      </c>
      <c r="D235" t="s">
        <v>9</v>
      </c>
      <c r="E235" t="str">
        <f>IF(Statistics_xlsx___Sheet1[[#This Row],[event_name]]="-","Male",Statistics_xlsx___Sheet1[[#This Row],[event_name]])</f>
        <v>Male</v>
      </c>
      <c r="F235" t="s">
        <v>17</v>
      </c>
      <c r="G235" t="s">
        <v>18</v>
      </c>
      <c r="H235" t="str">
        <f>IF(Statistics_xlsx___Sheet1[[#This Row],[Post Name]]="-",IF(G236=0,G234,G236),Statistics_xlsx___Sheet1[[#This Row],[Post Name]])</f>
        <v>i4</v>
      </c>
      <c r="I235">
        <v>9864</v>
      </c>
      <c r="J235">
        <f>IF(Statistics_xlsx___Sheet1[[#This Row],[Offered Salary]]&lt;=0,AVERAGE($I$2:$I$7166),Statistics_xlsx___Sheet1[[#This Row],[Offered Salary]])</f>
        <v>9864</v>
      </c>
      <c r="K235" t="b">
        <f>OR((Statistics_xlsx___Sheet1[[#This Row],[updated offered salary]]&lt;$N$39),(Statistics_xlsx___Sheet1[[#This Row],[updated offered salary]]&gt;$N$40))</f>
        <v>0</v>
      </c>
    </row>
    <row r="236" spans="1:11" x14ac:dyDescent="0.3">
      <c r="A236">
        <v>968918</v>
      </c>
      <c r="B236" t="s">
        <v>236</v>
      </c>
      <c r="C236" t="s">
        <v>15</v>
      </c>
      <c r="D236" t="s">
        <v>9</v>
      </c>
      <c r="E236" t="str">
        <f>IF(Statistics_xlsx___Sheet1[[#This Row],[event_name]]="-","Male",Statistics_xlsx___Sheet1[[#This Row],[event_name]])</f>
        <v>Male</v>
      </c>
      <c r="F236" t="s">
        <v>17</v>
      </c>
      <c r="G236" t="s">
        <v>44</v>
      </c>
      <c r="H236" t="str">
        <f>IF(Statistics_xlsx___Sheet1[[#This Row],[Post Name]]="-",IF(G237=0,G235,G237),Statistics_xlsx___Sheet1[[#This Row],[Post Name]])</f>
        <v>i6</v>
      </c>
      <c r="I236">
        <v>86860</v>
      </c>
      <c r="J236">
        <f>IF(Statistics_xlsx___Sheet1[[#This Row],[Offered Salary]]&lt;=0,AVERAGE($I$2:$I$7166),Statistics_xlsx___Sheet1[[#This Row],[Offered Salary]])</f>
        <v>86860</v>
      </c>
      <c r="K236" t="b">
        <f>OR((Statistics_xlsx___Sheet1[[#This Row],[updated offered salary]]&lt;$N$39),(Statistics_xlsx___Sheet1[[#This Row],[updated offered salary]]&gt;$N$40))</f>
        <v>0</v>
      </c>
    </row>
    <row r="237" spans="1:11" x14ac:dyDescent="0.3">
      <c r="A237">
        <v>970445</v>
      </c>
      <c r="B237" t="s">
        <v>237</v>
      </c>
      <c r="C237" t="s">
        <v>8</v>
      </c>
      <c r="D237" t="s">
        <v>9</v>
      </c>
      <c r="E237" t="str">
        <f>IF(Statistics_xlsx___Sheet1[[#This Row],[event_name]]="-","Male",Statistics_xlsx___Sheet1[[#This Row],[event_name]])</f>
        <v>Male</v>
      </c>
      <c r="F237" t="s">
        <v>17</v>
      </c>
      <c r="G237" t="s">
        <v>44</v>
      </c>
      <c r="H237" t="str">
        <f>IF(Statistics_xlsx___Sheet1[[#This Row],[Post Name]]="-",IF(G238=0,G236,G238),Statistics_xlsx___Sheet1[[#This Row],[Post Name]])</f>
        <v>i6</v>
      </c>
      <c r="I237">
        <v>6974</v>
      </c>
      <c r="J237">
        <f>IF(Statistics_xlsx___Sheet1[[#This Row],[Offered Salary]]&lt;=0,AVERAGE($I$2:$I$7166),Statistics_xlsx___Sheet1[[#This Row],[Offered Salary]])</f>
        <v>6974</v>
      </c>
      <c r="K237" t="b">
        <f>OR((Statistics_xlsx___Sheet1[[#This Row],[updated offered salary]]&lt;$N$39),(Statistics_xlsx___Sheet1[[#This Row],[updated offered salary]]&gt;$N$40))</f>
        <v>0</v>
      </c>
    </row>
    <row r="238" spans="1:11" x14ac:dyDescent="0.3">
      <c r="A238">
        <v>200462</v>
      </c>
      <c r="B238" t="s">
        <v>238</v>
      </c>
      <c r="C238" t="s">
        <v>8</v>
      </c>
      <c r="D238" t="s">
        <v>9</v>
      </c>
      <c r="E238" t="str">
        <f>IF(Statistics_xlsx___Sheet1[[#This Row],[event_name]]="-","Male",Statistics_xlsx___Sheet1[[#This Row],[event_name]])</f>
        <v>Male</v>
      </c>
      <c r="F238" t="s">
        <v>17</v>
      </c>
      <c r="G238" t="s">
        <v>44</v>
      </c>
      <c r="H238" t="str">
        <f>IF(Statistics_xlsx___Sheet1[[#This Row],[Post Name]]="-",IF(G239=0,G237,G239),Statistics_xlsx___Sheet1[[#This Row],[Post Name]])</f>
        <v>i6</v>
      </c>
      <c r="I238">
        <v>42285</v>
      </c>
      <c r="J238">
        <f>IF(Statistics_xlsx___Sheet1[[#This Row],[Offered Salary]]&lt;=0,AVERAGE($I$2:$I$7166),Statistics_xlsx___Sheet1[[#This Row],[Offered Salary]])</f>
        <v>42285</v>
      </c>
      <c r="K238" t="b">
        <f>OR((Statistics_xlsx___Sheet1[[#This Row],[updated offered salary]]&lt;$N$39),(Statistics_xlsx___Sheet1[[#This Row],[updated offered salary]]&gt;$N$40))</f>
        <v>0</v>
      </c>
    </row>
    <row r="239" spans="1:11" x14ac:dyDescent="0.3">
      <c r="A239">
        <v>417540</v>
      </c>
      <c r="B239" t="s">
        <v>239</v>
      </c>
      <c r="C239" t="s">
        <v>15</v>
      </c>
      <c r="D239" t="s">
        <v>9</v>
      </c>
      <c r="E239" t="str">
        <f>IF(Statistics_xlsx___Sheet1[[#This Row],[event_name]]="-","Male",Statistics_xlsx___Sheet1[[#This Row],[event_name]])</f>
        <v>Male</v>
      </c>
      <c r="F239" t="s">
        <v>86</v>
      </c>
      <c r="G239" t="s">
        <v>151</v>
      </c>
      <c r="H239" t="str">
        <f>IF(Statistics_xlsx___Sheet1[[#This Row],[Post Name]]="-",IF(G240=0,G238,G240),Statistics_xlsx___Sheet1[[#This Row],[Post Name]])</f>
        <v>c-10</v>
      </c>
      <c r="I239">
        <v>2121</v>
      </c>
      <c r="J239">
        <f>IF(Statistics_xlsx___Sheet1[[#This Row],[Offered Salary]]&lt;=0,AVERAGE($I$2:$I$7166),Statistics_xlsx___Sheet1[[#This Row],[Offered Salary]])</f>
        <v>2121</v>
      </c>
      <c r="K239" t="b">
        <f>OR((Statistics_xlsx___Sheet1[[#This Row],[updated offered salary]]&lt;$N$39),(Statistics_xlsx___Sheet1[[#This Row],[updated offered salary]]&gt;$N$40))</f>
        <v>0</v>
      </c>
    </row>
    <row r="240" spans="1:11" x14ac:dyDescent="0.3">
      <c r="A240">
        <v>180642</v>
      </c>
      <c r="B240" t="s">
        <v>240</v>
      </c>
      <c r="C240" t="s">
        <v>15</v>
      </c>
      <c r="D240" t="s">
        <v>9</v>
      </c>
      <c r="E240" t="str">
        <f>IF(Statistics_xlsx___Sheet1[[#This Row],[event_name]]="-","Male",Statistics_xlsx___Sheet1[[#This Row],[event_name]])</f>
        <v>Male</v>
      </c>
      <c r="F240" t="s">
        <v>86</v>
      </c>
      <c r="G240" t="s">
        <v>151</v>
      </c>
      <c r="H240" t="str">
        <f>IF(Statistics_xlsx___Sheet1[[#This Row],[Post Name]]="-",IF(G241=0,G239,G241),Statistics_xlsx___Sheet1[[#This Row],[Post Name]])</f>
        <v>c-10</v>
      </c>
      <c r="I240">
        <v>69642</v>
      </c>
      <c r="J240">
        <f>IF(Statistics_xlsx___Sheet1[[#This Row],[Offered Salary]]&lt;=0,AVERAGE($I$2:$I$7166),Statistics_xlsx___Sheet1[[#This Row],[Offered Salary]])</f>
        <v>69642</v>
      </c>
      <c r="K240" t="b">
        <f>OR((Statistics_xlsx___Sheet1[[#This Row],[updated offered salary]]&lt;$N$39),(Statistics_xlsx___Sheet1[[#This Row],[updated offered salary]]&gt;$N$40))</f>
        <v>0</v>
      </c>
    </row>
    <row r="241" spans="1:11" x14ac:dyDescent="0.3">
      <c r="A241">
        <v>231975</v>
      </c>
      <c r="B241" t="s">
        <v>241</v>
      </c>
      <c r="C241" t="s">
        <v>15</v>
      </c>
      <c r="D241" t="s">
        <v>13</v>
      </c>
      <c r="E241" t="str">
        <f>IF(Statistics_xlsx___Sheet1[[#This Row],[event_name]]="-","Male",Statistics_xlsx___Sheet1[[#This Row],[event_name]])</f>
        <v>Female</v>
      </c>
      <c r="F241" t="s">
        <v>17</v>
      </c>
      <c r="G241" t="s">
        <v>18</v>
      </c>
      <c r="H241" t="str">
        <f>IF(Statistics_xlsx___Sheet1[[#This Row],[Post Name]]="-",IF(G242=0,G240,G242),Statistics_xlsx___Sheet1[[#This Row],[Post Name]])</f>
        <v>i4</v>
      </c>
      <c r="I241">
        <v>31465</v>
      </c>
      <c r="J241">
        <f>IF(Statistics_xlsx___Sheet1[[#This Row],[Offered Salary]]&lt;=0,AVERAGE($I$2:$I$7166),Statistics_xlsx___Sheet1[[#This Row],[Offered Salary]])</f>
        <v>31465</v>
      </c>
      <c r="K241" t="b">
        <f>OR((Statistics_xlsx___Sheet1[[#This Row],[updated offered salary]]&lt;$N$39),(Statistics_xlsx___Sheet1[[#This Row],[updated offered salary]]&gt;$N$40))</f>
        <v>0</v>
      </c>
    </row>
    <row r="242" spans="1:11" x14ac:dyDescent="0.3">
      <c r="A242">
        <v>905452</v>
      </c>
      <c r="B242" t="s">
        <v>242</v>
      </c>
      <c r="C242" t="s">
        <v>8</v>
      </c>
      <c r="D242" t="s">
        <v>13</v>
      </c>
      <c r="E242" t="str">
        <f>IF(Statistics_xlsx___Sheet1[[#This Row],[event_name]]="-","Male",Statistics_xlsx___Sheet1[[#This Row],[event_name]])</f>
        <v>Female</v>
      </c>
      <c r="F242" t="s">
        <v>17</v>
      </c>
      <c r="G242" t="s">
        <v>18</v>
      </c>
      <c r="H242" t="str">
        <f>IF(Statistics_xlsx___Sheet1[[#This Row],[Post Name]]="-",IF(G243=0,G241,G243),Statistics_xlsx___Sheet1[[#This Row],[Post Name]])</f>
        <v>i4</v>
      </c>
      <c r="I242">
        <v>55812</v>
      </c>
      <c r="J242">
        <f>IF(Statistics_xlsx___Sheet1[[#This Row],[Offered Salary]]&lt;=0,AVERAGE($I$2:$I$7166),Statistics_xlsx___Sheet1[[#This Row],[Offered Salary]])</f>
        <v>55812</v>
      </c>
      <c r="K242" t="b">
        <f>OR((Statistics_xlsx___Sheet1[[#This Row],[updated offered salary]]&lt;$N$39),(Statistics_xlsx___Sheet1[[#This Row],[updated offered salary]]&gt;$N$40))</f>
        <v>0</v>
      </c>
    </row>
    <row r="243" spans="1:11" x14ac:dyDescent="0.3">
      <c r="A243">
        <v>550693</v>
      </c>
      <c r="B243" t="s">
        <v>243</v>
      </c>
      <c r="C243" t="s">
        <v>15</v>
      </c>
      <c r="D243" t="s">
        <v>9</v>
      </c>
      <c r="E243" t="str">
        <f>IF(Statistics_xlsx___Sheet1[[#This Row],[event_name]]="-","Male",Statistics_xlsx___Sheet1[[#This Row],[event_name]])</f>
        <v>Male</v>
      </c>
      <c r="F243" t="s">
        <v>17</v>
      </c>
      <c r="G243" t="s">
        <v>18</v>
      </c>
      <c r="H243" t="str">
        <f>IF(Statistics_xlsx___Sheet1[[#This Row],[Post Name]]="-",IF(G244=0,G242,G244),Statistics_xlsx___Sheet1[[#This Row],[Post Name]])</f>
        <v>i4</v>
      </c>
      <c r="I243">
        <v>79788</v>
      </c>
      <c r="J243">
        <f>IF(Statistics_xlsx___Sheet1[[#This Row],[Offered Salary]]&lt;=0,AVERAGE($I$2:$I$7166),Statistics_xlsx___Sheet1[[#This Row],[Offered Salary]])</f>
        <v>79788</v>
      </c>
      <c r="K243" t="b">
        <f>OR((Statistics_xlsx___Sheet1[[#This Row],[updated offered salary]]&lt;$N$39),(Statistics_xlsx___Sheet1[[#This Row],[updated offered salary]]&gt;$N$40))</f>
        <v>0</v>
      </c>
    </row>
    <row r="244" spans="1:11" x14ac:dyDescent="0.3">
      <c r="A244">
        <v>495892</v>
      </c>
      <c r="B244" t="s">
        <v>244</v>
      </c>
      <c r="C244" t="s">
        <v>8</v>
      </c>
      <c r="D244" t="s">
        <v>42</v>
      </c>
      <c r="E244" t="str">
        <f>IF(Statistics_xlsx___Sheet1[[#This Row],[event_name]]="-","Male",Statistics_xlsx___Sheet1[[#This Row],[event_name]])</f>
        <v>Don’t want to say</v>
      </c>
      <c r="F244" t="s">
        <v>17</v>
      </c>
      <c r="G244" t="s">
        <v>18</v>
      </c>
      <c r="H244" t="str">
        <f>IF(Statistics_xlsx___Sheet1[[#This Row],[Post Name]]="-",IF(G245=0,G243,G245),Statistics_xlsx___Sheet1[[#This Row],[Post Name]])</f>
        <v>i4</v>
      </c>
      <c r="I244">
        <v>39922</v>
      </c>
      <c r="J244">
        <f>IF(Statistics_xlsx___Sheet1[[#This Row],[Offered Salary]]&lt;=0,AVERAGE($I$2:$I$7166),Statistics_xlsx___Sheet1[[#This Row],[Offered Salary]])</f>
        <v>39922</v>
      </c>
      <c r="K244" t="b">
        <f>OR((Statistics_xlsx___Sheet1[[#This Row],[updated offered salary]]&lt;$N$39),(Statistics_xlsx___Sheet1[[#This Row],[updated offered salary]]&gt;$N$40))</f>
        <v>0</v>
      </c>
    </row>
    <row r="245" spans="1:11" x14ac:dyDescent="0.3">
      <c r="A245">
        <v>359390</v>
      </c>
      <c r="B245" t="s">
        <v>245</v>
      </c>
      <c r="C245" t="s">
        <v>15</v>
      </c>
      <c r="D245" t="s">
        <v>9</v>
      </c>
      <c r="E245" t="str">
        <f>IF(Statistics_xlsx___Sheet1[[#This Row],[event_name]]="-","Male",Statistics_xlsx___Sheet1[[#This Row],[event_name]])</f>
        <v>Male</v>
      </c>
      <c r="F245" t="s">
        <v>17</v>
      </c>
      <c r="G245" t="s">
        <v>24</v>
      </c>
      <c r="H245" t="str">
        <f>IF(Statistics_xlsx___Sheet1[[#This Row],[Post Name]]="-",IF(G246=0,G244,G246),Statistics_xlsx___Sheet1[[#This Row],[Post Name]])</f>
        <v>i7</v>
      </c>
      <c r="I245">
        <v>87516</v>
      </c>
      <c r="J245">
        <f>IF(Statistics_xlsx___Sheet1[[#This Row],[Offered Salary]]&lt;=0,AVERAGE($I$2:$I$7166),Statistics_xlsx___Sheet1[[#This Row],[Offered Salary]])</f>
        <v>87516</v>
      </c>
      <c r="K245" t="b">
        <f>OR((Statistics_xlsx___Sheet1[[#This Row],[updated offered salary]]&lt;$N$39),(Statistics_xlsx___Sheet1[[#This Row],[updated offered salary]]&gt;$N$40))</f>
        <v>0</v>
      </c>
    </row>
    <row r="246" spans="1:11" x14ac:dyDescent="0.3">
      <c r="A246">
        <v>167998</v>
      </c>
      <c r="B246" t="s">
        <v>246</v>
      </c>
      <c r="C246" t="s">
        <v>8</v>
      </c>
      <c r="D246" t="s">
        <v>13</v>
      </c>
      <c r="E246" t="str">
        <f>IF(Statistics_xlsx___Sheet1[[#This Row],[event_name]]="-","Male",Statistics_xlsx___Sheet1[[#This Row],[event_name]])</f>
        <v>Female</v>
      </c>
      <c r="F246" t="s">
        <v>17</v>
      </c>
      <c r="G246" t="s">
        <v>24</v>
      </c>
      <c r="H246" t="str">
        <f>IF(Statistics_xlsx___Sheet1[[#This Row],[Post Name]]="-",IF(G247=0,G245,G247),Statistics_xlsx___Sheet1[[#This Row],[Post Name]])</f>
        <v>i7</v>
      </c>
      <c r="I246">
        <v>49768</v>
      </c>
      <c r="J246">
        <f>IF(Statistics_xlsx___Sheet1[[#This Row],[Offered Salary]]&lt;=0,AVERAGE($I$2:$I$7166),Statistics_xlsx___Sheet1[[#This Row],[Offered Salary]])</f>
        <v>49768</v>
      </c>
      <c r="K246" t="b">
        <f>OR((Statistics_xlsx___Sheet1[[#This Row],[updated offered salary]]&lt;$N$39),(Statistics_xlsx___Sheet1[[#This Row],[updated offered salary]]&gt;$N$40))</f>
        <v>0</v>
      </c>
    </row>
    <row r="247" spans="1:11" x14ac:dyDescent="0.3">
      <c r="A247">
        <v>456321</v>
      </c>
      <c r="B247" t="s">
        <v>247</v>
      </c>
      <c r="C247" t="s">
        <v>15</v>
      </c>
      <c r="D247" t="s">
        <v>9</v>
      </c>
      <c r="E247" t="str">
        <f>IF(Statistics_xlsx___Sheet1[[#This Row],[event_name]]="-","Male",Statistics_xlsx___Sheet1[[#This Row],[event_name]])</f>
        <v>Male</v>
      </c>
      <c r="F247" t="s">
        <v>17</v>
      </c>
      <c r="G247" t="s">
        <v>24</v>
      </c>
      <c r="H247" t="str">
        <f>IF(Statistics_xlsx___Sheet1[[#This Row],[Post Name]]="-",IF(G248=0,G246,G248),Statistics_xlsx___Sheet1[[#This Row],[Post Name]])</f>
        <v>i7</v>
      </c>
      <c r="I247">
        <v>18830</v>
      </c>
      <c r="J247">
        <f>IF(Statistics_xlsx___Sheet1[[#This Row],[Offered Salary]]&lt;=0,AVERAGE($I$2:$I$7166),Statistics_xlsx___Sheet1[[#This Row],[Offered Salary]])</f>
        <v>18830</v>
      </c>
      <c r="K247" t="b">
        <f>OR((Statistics_xlsx___Sheet1[[#This Row],[updated offered salary]]&lt;$N$39),(Statistics_xlsx___Sheet1[[#This Row],[updated offered salary]]&gt;$N$40))</f>
        <v>0</v>
      </c>
    </row>
    <row r="248" spans="1:11" x14ac:dyDescent="0.3">
      <c r="A248">
        <v>481220</v>
      </c>
      <c r="B248" t="s">
        <v>248</v>
      </c>
      <c r="C248" t="s">
        <v>15</v>
      </c>
      <c r="D248" t="s">
        <v>9</v>
      </c>
      <c r="E248" t="str">
        <f>IF(Statistics_xlsx___Sheet1[[#This Row],[event_name]]="-","Male",Statistics_xlsx___Sheet1[[#This Row],[event_name]])</f>
        <v>Male</v>
      </c>
      <c r="F248" t="s">
        <v>10</v>
      </c>
      <c r="G248" t="s">
        <v>24</v>
      </c>
      <c r="H248" t="str">
        <f>IF(Statistics_xlsx___Sheet1[[#This Row],[Post Name]]="-",IF(G249=0,G247,G249),Statistics_xlsx___Sheet1[[#This Row],[Post Name]])</f>
        <v>i7</v>
      </c>
      <c r="I248">
        <v>58968</v>
      </c>
      <c r="J248">
        <f>IF(Statistics_xlsx___Sheet1[[#This Row],[Offered Salary]]&lt;=0,AVERAGE($I$2:$I$7166),Statistics_xlsx___Sheet1[[#This Row],[Offered Salary]])</f>
        <v>58968</v>
      </c>
      <c r="K248" t="b">
        <f>OR((Statistics_xlsx___Sheet1[[#This Row],[updated offered salary]]&lt;$N$39),(Statistics_xlsx___Sheet1[[#This Row],[updated offered salary]]&gt;$N$40))</f>
        <v>0</v>
      </c>
    </row>
    <row r="249" spans="1:11" x14ac:dyDescent="0.3">
      <c r="A249">
        <v>387131</v>
      </c>
      <c r="B249" t="s">
        <v>249</v>
      </c>
      <c r="C249" t="s">
        <v>15</v>
      </c>
      <c r="D249" t="s">
        <v>9</v>
      </c>
      <c r="E249" t="str">
        <f>IF(Statistics_xlsx___Sheet1[[#This Row],[event_name]]="-","Male",Statistics_xlsx___Sheet1[[#This Row],[event_name]])</f>
        <v>Male</v>
      </c>
      <c r="F249" t="s">
        <v>10</v>
      </c>
      <c r="G249" t="s">
        <v>24</v>
      </c>
      <c r="H249" t="str">
        <f>IF(Statistics_xlsx___Sheet1[[#This Row],[Post Name]]="-",IF(G250=0,G248,G250),Statistics_xlsx___Sheet1[[#This Row],[Post Name]])</f>
        <v>i7</v>
      </c>
      <c r="I249">
        <v>95697</v>
      </c>
      <c r="J249">
        <f>IF(Statistics_xlsx___Sheet1[[#This Row],[Offered Salary]]&lt;=0,AVERAGE($I$2:$I$7166),Statistics_xlsx___Sheet1[[#This Row],[Offered Salary]])</f>
        <v>95697</v>
      </c>
      <c r="K249" t="b">
        <f>OR((Statistics_xlsx___Sheet1[[#This Row],[updated offered salary]]&lt;$N$39),(Statistics_xlsx___Sheet1[[#This Row],[updated offered salary]]&gt;$N$40))</f>
        <v>0</v>
      </c>
    </row>
    <row r="250" spans="1:11" x14ac:dyDescent="0.3">
      <c r="A250">
        <v>723507</v>
      </c>
      <c r="B250" t="s">
        <v>250</v>
      </c>
      <c r="C250" t="s">
        <v>15</v>
      </c>
      <c r="D250" t="s">
        <v>13</v>
      </c>
      <c r="E250" t="str">
        <f>IF(Statistics_xlsx___Sheet1[[#This Row],[event_name]]="-","Male",Statistics_xlsx___Sheet1[[#This Row],[event_name]])</f>
        <v>Female</v>
      </c>
      <c r="F250" t="s">
        <v>113</v>
      </c>
      <c r="G250" t="s">
        <v>14</v>
      </c>
      <c r="H250" t="str">
        <f>IF(Statistics_xlsx___Sheet1[[#This Row],[Post Name]]="-",IF(G251=0,G249,G251),Statistics_xlsx___Sheet1[[#This Row],[Post Name]])</f>
        <v>c5</v>
      </c>
      <c r="I250">
        <v>55511</v>
      </c>
      <c r="J250">
        <f>IF(Statistics_xlsx___Sheet1[[#This Row],[Offered Salary]]&lt;=0,AVERAGE($I$2:$I$7166),Statistics_xlsx___Sheet1[[#This Row],[Offered Salary]])</f>
        <v>55511</v>
      </c>
      <c r="K250" t="b">
        <f>OR((Statistics_xlsx___Sheet1[[#This Row],[updated offered salary]]&lt;$N$39),(Statistics_xlsx___Sheet1[[#This Row],[updated offered salary]]&gt;$N$40))</f>
        <v>0</v>
      </c>
    </row>
    <row r="251" spans="1:11" x14ac:dyDescent="0.3">
      <c r="A251">
        <v>874807</v>
      </c>
      <c r="B251" t="s">
        <v>251</v>
      </c>
      <c r="C251" t="s">
        <v>15</v>
      </c>
      <c r="D251" t="s">
        <v>13</v>
      </c>
      <c r="E251" t="str">
        <f>IF(Statistics_xlsx___Sheet1[[#This Row],[event_name]]="-","Male",Statistics_xlsx___Sheet1[[#This Row],[event_name]])</f>
        <v>Female</v>
      </c>
      <c r="F251" t="s">
        <v>113</v>
      </c>
      <c r="G251" t="s">
        <v>14</v>
      </c>
      <c r="H251" t="str">
        <f>IF(Statistics_xlsx___Sheet1[[#This Row],[Post Name]]="-",IF(G252=0,G250,G252),Statistics_xlsx___Sheet1[[#This Row],[Post Name]])</f>
        <v>c5</v>
      </c>
      <c r="I251">
        <v>81603</v>
      </c>
      <c r="J251">
        <f>IF(Statistics_xlsx___Sheet1[[#This Row],[Offered Salary]]&lt;=0,AVERAGE($I$2:$I$7166),Statistics_xlsx___Sheet1[[#This Row],[Offered Salary]])</f>
        <v>81603</v>
      </c>
      <c r="K251" t="b">
        <f>OR((Statistics_xlsx___Sheet1[[#This Row],[updated offered salary]]&lt;$N$39),(Statistics_xlsx___Sheet1[[#This Row],[updated offered salary]]&gt;$N$40))</f>
        <v>0</v>
      </c>
    </row>
    <row r="252" spans="1:11" x14ac:dyDescent="0.3">
      <c r="A252">
        <v>501620</v>
      </c>
      <c r="B252" t="s">
        <v>252</v>
      </c>
      <c r="C252" t="s">
        <v>15</v>
      </c>
      <c r="D252" t="s">
        <v>13</v>
      </c>
      <c r="E252" t="str">
        <f>IF(Statistics_xlsx___Sheet1[[#This Row],[event_name]]="-","Male",Statistics_xlsx___Sheet1[[#This Row],[event_name]])</f>
        <v>Female</v>
      </c>
      <c r="F252" t="s">
        <v>113</v>
      </c>
      <c r="G252" t="s">
        <v>14</v>
      </c>
      <c r="H252" t="str">
        <f>IF(Statistics_xlsx___Sheet1[[#This Row],[Post Name]]="-",IF(G253=0,G251,G253),Statistics_xlsx___Sheet1[[#This Row],[Post Name]])</f>
        <v>c5</v>
      </c>
      <c r="I252">
        <v>58559</v>
      </c>
      <c r="J252">
        <f>IF(Statistics_xlsx___Sheet1[[#This Row],[Offered Salary]]&lt;=0,AVERAGE($I$2:$I$7166),Statistics_xlsx___Sheet1[[#This Row],[Offered Salary]])</f>
        <v>58559</v>
      </c>
      <c r="K252" t="b">
        <f>OR((Statistics_xlsx___Sheet1[[#This Row],[updated offered salary]]&lt;$N$39),(Statistics_xlsx___Sheet1[[#This Row],[updated offered salary]]&gt;$N$40))</f>
        <v>0</v>
      </c>
    </row>
    <row r="253" spans="1:11" x14ac:dyDescent="0.3">
      <c r="A253">
        <v>109266</v>
      </c>
      <c r="B253" t="s">
        <v>253</v>
      </c>
      <c r="C253" t="s">
        <v>8</v>
      </c>
      <c r="D253" t="s">
        <v>13</v>
      </c>
      <c r="E253" t="str">
        <f>IF(Statistics_xlsx___Sheet1[[#This Row],[event_name]]="-","Male",Statistics_xlsx___Sheet1[[#This Row],[event_name]])</f>
        <v>Female</v>
      </c>
      <c r="F253" t="s">
        <v>33</v>
      </c>
      <c r="G253" t="s">
        <v>24</v>
      </c>
      <c r="H253" t="str">
        <f>IF(Statistics_xlsx___Sheet1[[#This Row],[Post Name]]="-",IF(G254=0,G252,G254),Statistics_xlsx___Sheet1[[#This Row],[Post Name]])</f>
        <v>i7</v>
      </c>
      <c r="I253">
        <v>68952</v>
      </c>
      <c r="J253">
        <f>IF(Statistics_xlsx___Sheet1[[#This Row],[Offered Salary]]&lt;=0,AVERAGE($I$2:$I$7166),Statistics_xlsx___Sheet1[[#This Row],[Offered Salary]])</f>
        <v>68952</v>
      </c>
      <c r="K253" t="b">
        <f>OR((Statistics_xlsx___Sheet1[[#This Row],[updated offered salary]]&lt;$N$39),(Statistics_xlsx___Sheet1[[#This Row],[updated offered salary]]&gt;$N$40))</f>
        <v>0</v>
      </c>
    </row>
    <row r="254" spans="1:11" x14ac:dyDescent="0.3">
      <c r="A254">
        <v>516967</v>
      </c>
      <c r="B254" t="s">
        <v>253</v>
      </c>
      <c r="C254" t="s">
        <v>8</v>
      </c>
      <c r="D254" t="s">
        <v>42</v>
      </c>
      <c r="E254" t="str">
        <f>IF(Statistics_xlsx___Sheet1[[#This Row],[event_name]]="-","Male",Statistics_xlsx___Sheet1[[#This Row],[event_name]])</f>
        <v>Don’t want to say</v>
      </c>
      <c r="F254" t="s">
        <v>33</v>
      </c>
      <c r="G254" t="s">
        <v>24</v>
      </c>
      <c r="H254" t="str">
        <f>IF(Statistics_xlsx___Sheet1[[#This Row],[Post Name]]="-",IF(G255=0,G253,G255),Statistics_xlsx___Sheet1[[#This Row],[Post Name]])</f>
        <v>i7</v>
      </c>
      <c r="I254">
        <v>48308</v>
      </c>
      <c r="J254">
        <f>IF(Statistics_xlsx___Sheet1[[#This Row],[Offered Salary]]&lt;=0,AVERAGE($I$2:$I$7166),Statistics_xlsx___Sheet1[[#This Row],[Offered Salary]])</f>
        <v>48308</v>
      </c>
      <c r="K254" t="b">
        <f>OR((Statistics_xlsx___Sheet1[[#This Row],[updated offered salary]]&lt;$N$39),(Statistics_xlsx___Sheet1[[#This Row],[updated offered salary]]&gt;$N$40))</f>
        <v>0</v>
      </c>
    </row>
    <row r="255" spans="1:11" x14ac:dyDescent="0.3">
      <c r="A255">
        <v>265784</v>
      </c>
      <c r="B255" t="s">
        <v>254</v>
      </c>
      <c r="C255" t="s">
        <v>15</v>
      </c>
      <c r="D255" t="s">
        <v>13</v>
      </c>
      <c r="E255" t="str">
        <f>IF(Statistics_xlsx___Sheet1[[#This Row],[event_name]]="-","Male",Statistics_xlsx___Sheet1[[#This Row],[event_name]])</f>
        <v>Female</v>
      </c>
      <c r="F255" t="s">
        <v>33</v>
      </c>
      <c r="G255" t="s">
        <v>36</v>
      </c>
      <c r="H255" t="str">
        <f>IF(Statistics_xlsx___Sheet1[[#This Row],[Post Name]]="-",IF(G256=0,G254,G256),Statistics_xlsx___Sheet1[[#This Row],[Post Name]])</f>
        <v>i5</v>
      </c>
      <c r="I255">
        <v>59628</v>
      </c>
      <c r="J255">
        <f>IF(Statistics_xlsx___Sheet1[[#This Row],[Offered Salary]]&lt;=0,AVERAGE($I$2:$I$7166),Statistics_xlsx___Sheet1[[#This Row],[Offered Salary]])</f>
        <v>59628</v>
      </c>
      <c r="K255" t="b">
        <f>OR((Statistics_xlsx___Sheet1[[#This Row],[updated offered salary]]&lt;$N$39),(Statistics_xlsx___Sheet1[[#This Row],[updated offered salary]]&gt;$N$40))</f>
        <v>0</v>
      </c>
    </row>
    <row r="256" spans="1:11" x14ac:dyDescent="0.3">
      <c r="A256">
        <v>216582</v>
      </c>
      <c r="B256" t="s">
        <v>255</v>
      </c>
      <c r="C256" t="s">
        <v>8</v>
      </c>
      <c r="D256" t="s">
        <v>9</v>
      </c>
      <c r="E256" t="str">
        <f>IF(Statistics_xlsx___Sheet1[[#This Row],[event_name]]="-","Male",Statistics_xlsx___Sheet1[[#This Row],[event_name]])</f>
        <v>Male</v>
      </c>
      <c r="F256" t="s">
        <v>17</v>
      </c>
      <c r="G256" t="s">
        <v>18</v>
      </c>
      <c r="H256" t="str">
        <f>IF(Statistics_xlsx___Sheet1[[#This Row],[Post Name]]="-",IF(G257=0,G255,G257),Statistics_xlsx___Sheet1[[#This Row],[Post Name]])</f>
        <v>i4</v>
      </c>
      <c r="I256">
        <v>36542</v>
      </c>
      <c r="J256">
        <f>IF(Statistics_xlsx___Sheet1[[#This Row],[Offered Salary]]&lt;=0,AVERAGE($I$2:$I$7166),Statistics_xlsx___Sheet1[[#This Row],[Offered Salary]])</f>
        <v>36542</v>
      </c>
      <c r="K256" t="b">
        <f>OR((Statistics_xlsx___Sheet1[[#This Row],[updated offered salary]]&lt;$N$39),(Statistics_xlsx___Sheet1[[#This Row],[updated offered salary]]&gt;$N$40))</f>
        <v>0</v>
      </c>
    </row>
    <row r="257" spans="1:11" x14ac:dyDescent="0.3">
      <c r="A257">
        <v>846310</v>
      </c>
      <c r="B257" t="s">
        <v>256</v>
      </c>
      <c r="C257" t="s">
        <v>8</v>
      </c>
      <c r="D257" t="s">
        <v>13</v>
      </c>
      <c r="E257" t="str">
        <f>IF(Statistics_xlsx___Sheet1[[#This Row],[event_name]]="-","Male",Statistics_xlsx___Sheet1[[#This Row],[event_name]])</f>
        <v>Female</v>
      </c>
      <c r="F257" t="s">
        <v>17</v>
      </c>
      <c r="G257" t="s">
        <v>18</v>
      </c>
      <c r="H257" t="str">
        <f>IF(Statistics_xlsx___Sheet1[[#This Row],[Post Name]]="-",IF(G258=0,G256,G258),Statistics_xlsx___Sheet1[[#This Row],[Post Name]])</f>
        <v>i4</v>
      </c>
      <c r="I257">
        <v>74691</v>
      </c>
      <c r="J257">
        <f>IF(Statistics_xlsx___Sheet1[[#This Row],[Offered Salary]]&lt;=0,AVERAGE($I$2:$I$7166),Statistics_xlsx___Sheet1[[#This Row],[Offered Salary]])</f>
        <v>74691</v>
      </c>
      <c r="K257" t="b">
        <f>OR((Statistics_xlsx___Sheet1[[#This Row],[updated offered salary]]&lt;$N$39),(Statistics_xlsx___Sheet1[[#This Row],[updated offered salary]]&gt;$N$40))</f>
        <v>0</v>
      </c>
    </row>
    <row r="258" spans="1:11" x14ac:dyDescent="0.3">
      <c r="A258">
        <v>13742</v>
      </c>
      <c r="B258" t="s">
        <v>257</v>
      </c>
      <c r="C258" t="s">
        <v>8</v>
      </c>
      <c r="D258" t="s">
        <v>9</v>
      </c>
      <c r="E258" t="str">
        <f>IF(Statistics_xlsx___Sheet1[[#This Row],[event_name]]="-","Male",Statistics_xlsx___Sheet1[[#This Row],[event_name]])</f>
        <v>Male</v>
      </c>
      <c r="F258" t="s">
        <v>52</v>
      </c>
      <c r="G258" t="s">
        <v>151</v>
      </c>
      <c r="H258" t="str">
        <f>IF(Statistics_xlsx___Sheet1[[#This Row],[Post Name]]="-",IF(G259=0,G257,G259),Statistics_xlsx___Sheet1[[#This Row],[Post Name]])</f>
        <v>c-10</v>
      </c>
      <c r="I258">
        <v>40601</v>
      </c>
      <c r="J258">
        <f>IF(Statistics_xlsx___Sheet1[[#This Row],[Offered Salary]]&lt;=0,AVERAGE($I$2:$I$7166),Statistics_xlsx___Sheet1[[#This Row],[Offered Salary]])</f>
        <v>40601</v>
      </c>
      <c r="K258" t="b">
        <f>OR((Statistics_xlsx___Sheet1[[#This Row],[updated offered salary]]&lt;$N$39),(Statistics_xlsx___Sheet1[[#This Row],[updated offered salary]]&gt;$N$40))</f>
        <v>0</v>
      </c>
    </row>
    <row r="259" spans="1:11" x14ac:dyDescent="0.3">
      <c r="A259">
        <v>773059</v>
      </c>
      <c r="B259" t="s">
        <v>258</v>
      </c>
      <c r="C259" t="s">
        <v>15</v>
      </c>
      <c r="D259" t="s">
        <v>9</v>
      </c>
      <c r="E259" t="str">
        <f>IF(Statistics_xlsx___Sheet1[[#This Row],[event_name]]="-","Male",Statistics_xlsx___Sheet1[[#This Row],[event_name]])</f>
        <v>Male</v>
      </c>
      <c r="F259" t="s">
        <v>17</v>
      </c>
      <c r="G259" t="s">
        <v>18</v>
      </c>
      <c r="H259" t="str">
        <f>IF(Statistics_xlsx___Sheet1[[#This Row],[Post Name]]="-",IF(G260=0,G258,G260),Statistics_xlsx___Sheet1[[#This Row],[Post Name]])</f>
        <v>i4</v>
      </c>
      <c r="I259">
        <v>25881</v>
      </c>
      <c r="J259">
        <f>IF(Statistics_xlsx___Sheet1[[#This Row],[Offered Salary]]&lt;=0,AVERAGE($I$2:$I$7166),Statistics_xlsx___Sheet1[[#This Row],[Offered Salary]])</f>
        <v>25881</v>
      </c>
      <c r="K259" t="b">
        <f>OR((Statistics_xlsx___Sheet1[[#This Row],[updated offered salary]]&lt;$N$39),(Statistics_xlsx___Sheet1[[#This Row],[updated offered salary]]&gt;$N$40))</f>
        <v>0</v>
      </c>
    </row>
    <row r="260" spans="1:11" x14ac:dyDescent="0.3">
      <c r="A260">
        <v>876247</v>
      </c>
      <c r="B260" t="s">
        <v>259</v>
      </c>
      <c r="C260" t="s">
        <v>15</v>
      </c>
      <c r="D260" t="s">
        <v>9</v>
      </c>
      <c r="E260" t="str">
        <f>IF(Statistics_xlsx___Sheet1[[#This Row],[event_name]]="-","Male",Statistics_xlsx___Sheet1[[#This Row],[event_name]])</f>
        <v>Male</v>
      </c>
      <c r="F260" t="s">
        <v>17</v>
      </c>
      <c r="G260" t="s">
        <v>24</v>
      </c>
      <c r="H260" t="str">
        <f>IF(Statistics_xlsx___Sheet1[[#This Row],[Post Name]]="-",IF(G261=0,G259,G261),Statistics_xlsx___Sheet1[[#This Row],[Post Name]])</f>
        <v>i7</v>
      </c>
      <c r="I260">
        <v>25873</v>
      </c>
      <c r="J260">
        <f>IF(Statistics_xlsx___Sheet1[[#This Row],[Offered Salary]]&lt;=0,AVERAGE($I$2:$I$7166),Statistics_xlsx___Sheet1[[#This Row],[Offered Salary]])</f>
        <v>25873</v>
      </c>
      <c r="K260" t="b">
        <f>OR((Statistics_xlsx___Sheet1[[#This Row],[updated offered salary]]&lt;$N$39),(Statistics_xlsx___Sheet1[[#This Row],[updated offered salary]]&gt;$N$40))</f>
        <v>0</v>
      </c>
    </row>
    <row r="261" spans="1:11" x14ac:dyDescent="0.3">
      <c r="A261">
        <v>714683</v>
      </c>
      <c r="B261" t="s">
        <v>260</v>
      </c>
      <c r="C261" t="s">
        <v>8</v>
      </c>
      <c r="D261" t="s">
        <v>9</v>
      </c>
      <c r="E261" t="str">
        <f>IF(Statistics_xlsx___Sheet1[[#This Row],[event_name]]="-","Male",Statistics_xlsx___Sheet1[[#This Row],[event_name]])</f>
        <v>Male</v>
      </c>
      <c r="F261" t="s">
        <v>17</v>
      </c>
      <c r="G261" t="s">
        <v>24</v>
      </c>
      <c r="H261" t="str">
        <f>IF(Statistics_xlsx___Sheet1[[#This Row],[Post Name]]="-",IF(G262=0,G260,G262),Statistics_xlsx___Sheet1[[#This Row],[Post Name]])</f>
        <v>i7</v>
      </c>
      <c r="I261">
        <v>33839</v>
      </c>
      <c r="J261">
        <f>IF(Statistics_xlsx___Sheet1[[#This Row],[Offered Salary]]&lt;=0,AVERAGE($I$2:$I$7166),Statistics_xlsx___Sheet1[[#This Row],[Offered Salary]])</f>
        <v>33839</v>
      </c>
      <c r="K261" t="b">
        <f>OR((Statistics_xlsx___Sheet1[[#This Row],[updated offered salary]]&lt;$N$39),(Statistics_xlsx___Sheet1[[#This Row],[updated offered salary]]&gt;$N$40))</f>
        <v>0</v>
      </c>
    </row>
    <row r="262" spans="1:11" x14ac:dyDescent="0.3">
      <c r="A262">
        <v>630224</v>
      </c>
      <c r="B262" t="s">
        <v>261</v>
      </c>
      <c r="C262" t="s">
        <v>8</v>
      </c>
      <c r="D262" t="s">
        <v>9</v>
      </c>
      <c r="E262" t="str">
        <f>IF(Statistics_xlsx___Sheet1[[#This Row],[event_name]]="-","Male",Statistics_xlsx___Sheet1[[#This Row],[event_name]])</f>
        <v>Male</v>
      </c>
      <c r="F262" t="s">
        <v>17</v>
      </c>
      <c r="G262" t="s">
        <v>24</v>
      </c>
      <c r="H262" t="str">
        <f>IF(Statistics_xlsx___Sheet1[[#This Row],[Post Name]]="-",IF(G263=0,G261,G263),Statistics_xlsx___Sheet1[[#This Row],[Post Name]])</f>
        <v>i7</v>
      </c>
      <c r="I262">
        <v>29298</v>
      </c>
      <c r="J262">
        <f>IF(Statistics_xlsx___Sheet1[[#This Row],[Offered Salary]]&lt;=0,AVERAGE($I$2:$I$7166),Statistics_xlsx___Sheet1[[#This Row],[Offered Salary]])</f>
        <v>29298</v>
      </c>
      <c r="K262" t="b">
        <f>OR((Statistics_xlsx___Sheet1[[#This Row],[updated offered salary]]&lt;$N$39),(Statistics_xlsx___Sheet1[[#This Row],[updated offered salary]]&gt;$N$40))</f>
        <v>0</v>
      </c>
    </row>
    <row r="263" spans="1:11" x14ac:dyDescent="0.3">
      <c r="A263">
        <v>370968</v>
      </c>
      <c r="B263" t="s">
        <v>262</v>
      </c>
      <c r="C263" t="s">
        <v>8</v>
      </c>
      <c r="D263" t="s">
        <v>13</v>
      </c>
      <c r="E263" t="str">
        <f>IF(Statistics_xlsx___Sheet1[[#This Row],[event_name]]="-","Male",Statistics_xlsx___Sheet1[[#This Row],[event_name]])</f>
        <v>Female</v>
      </c>
      <c r="F263" t="s">
        <v>17</v>
      </c>
      <c r="G263" t="s">
        <v>24</v>
      </c>
      <c r="H263" t="str">
        <f>IF(Statistics_xlsx___Sheet1[[#This Row],[Post Name]]="-",IF(G264=0,G262,G264),Statistics_xlsx___Sheet1[[#This Row],[Post Name]])</f>
        <v>i7</v>
      </c>
      <c r="I263">
        <v>16072</v>
      </c>
      <c r="J263">
        <f>IF(Statistics_xlsx___Sheet1[[#This Row],[Offered Salary]]&lt;=0,AVERAGE($I$2:$I$7166),Statistics_xlsx___Sheet1[[#This Row],[Offered Salary]])</f>
        <v>16072</v>
      </c>
      <c r="K263" t="b">
        <f>OR((Statistics_xlsx___Sheet1[[#This Row],[updated offered salary]]&lt;$N$39),(Statistics_xlsx___Sheet1[[#This Row],[updated offered salary]]&gt;$N$40))</f>
        <v>0</v>
      </c>
    </row>
    <row r="264" spans="1:11" x14ac:dyDescent="0.3">
      <c r="A264">
        <v>445539</v>
      </c>
      <c r="B264" t="s">
        <v>263</v>
      </c>
      <c r="C264" t="s">
        <v>8</v>
      </c>
      <c r="D264" t="s">
        <v>9</v>
      </c>
      <c r="E264" t="str">
        <f>IF(Statistics_xlsx___Sheet1[[#This Row],[event_name]]="-","Male",Statistics_xlsx___Sheet1[[#This Row],[event_name]])</f>
        <v>Male</v>
      </c>
      <c r="F264" t="s">
        <v>17</v>
      </c>
      <c r="G264" t="s">
        <v>24</v>
      </c>
      <c r="H264" t="str">
        <f>IF(Statistics_xlsx___Sheet1[[#This Row],[Post Name]]="-",IF(G265=0,G263,G265),Statistics_xlsx___Sheet1[[#This Row],[Post Name]])</f>
        <v>i7</v>
      </c>
      <c r="I264">
        <v>52199</v>
      </c>
      <c r="J264">
        <f>IF(Statistics_xlsx___Sheet1[[#This Row],[Offered Salary]]&lt;=0,AVERAGE($I$2:$I$7166),Statistics_xlsx___Sheet1[[#This Row],[Offered Salary]])</f>
        <v>52199</v>
      </c>
      <c r="K264" t="b">
        <f>OR((Statistics_xlsx___Sheet1[[#This Row],[updated offered salary]]&lt;$N$39),(Statistics_xlsx___Sheet1[[#This Row],[updated offered salary]]&gt;$N$40))</f>
        <v>0</v>
      </c>
    </row>
    <row r="265" spans="1:11" x14ac:dyDescent="0.3">
      <c r="A265">
        <v>65835</v>
      </c>
      <c r="B265" t="s">
        <v>264</v>
      </c>
      <c r="C265" t="s">
        <v>15</v>
      </c>
      <c r="D265" t="s">
        <v>13</v>
      </c>
      <c r="E265" t="str">
        <f>IF(Statistics_xlsx___Sheet1[[#This Row],[event_name]]="-","Male",Statistics_xlsx___Sheet1[[#This Row],[event_name]])</f>
        <v>Female</v>
      </c>
      <c r="F265" t="s">
        <v>17</v>
      </c>
      <c r="G265" t="s">
        <v>24</v>
      </c>
      <c r="H265" t="str">
        <f>IF(Statistics_xlsx___Sheet1[[#This Row],[Post Name]]="-",IF(G266=0,G264,G266),Statistics_xlsx___Sheet1[[#This Row],[Post Name]])</f>
        <v>i7</v>
      </c>
      <c r="I265">
        <v>30886</v>
      </c>
      <c r="J265">
        <f>IF(Statistics_xlsx___Sheet1[[#This Row],[Offered Salary]]&lt;=0,AVERAGE($I$2:$I$7166),Statistics_xlsx___Sheet1[[#This Row],[Offered Salary]])</f>
        <v>30886</v>
      </c>
      <c r="K265" t="b">
        <f>OR((Statistics_xlsx___Sheet1[[#This Row],[updated offered salary]]&lt;$N$39),(Statistics_xlsx___Sheet1[[#This Row],[updated offered salary]]&gt;$N$40))</f>
        <v>0</v>
      </c>
    </row>
    <row r="266" spans="1:11" x14ac:dyDescent="0.3">
      <c r="A266">
        <v>402829</v>
      </c>
      <c r="B266" t="s">
        <v>265</v>
      </c>
      <c r="C266" t="s">
        <v>8</v>
      </c>
      <c r="D266" t="s">
        <v>9</v>
      </c>
      <c r="E266" t="str">
        <f>IF(Statistics_xlsx___Sheet1[[#This Row],[event_name]]="-","Male",Statistics_xlsx___Sheet1[[#This Row],[event_name]])</f>
        <v>Male</v>
      </c>
      <c r="F266" t="s">
        <v>17</v>
      </c>
      <c r="G266" t="s">
        <v>24</v>
      </c>
      <c r="H266" t="str">
        <f>IF(Statistics_xlsx___Sheet1[[#This Row],[Post Name]]="-",IF(G267=0,G265,G267),Statistics_xlsx___Sheet1[[#This Row],[Post Name]])</f>
        <v>i7</v>
      </c>
      <c r="I266">
        <v>22524</v>
      </c>
      <c r="J266">
        <f>IF(Statistics_xlsx___Sheet1[[#This Row],[Offered Salary]]&lt;=0,AVERAGE($I$2:$I$7166),Statistics_xlsx___Sheet1[[#This Row],[Offered Salary]])</f>
        <v>22524</v>
      </c>
      <c r="K266" t="b">
        <f>OR((Statistics_xlsx___Sheet1[[#This Row],[updated offered salary]]&lt;$N$39),(Statistics_xlsx___Sheet1[[#This Row],[updated offered salary]]&gt;$N$40))</f>
        <v>0</v>
      </c>
    </row>
    <row r="267" spans="1:11" x14ac:dyDescent="0.3">
      <c r="A267">
        <v>937743</v>
      </c>
      <c r="B267" t="s">
        <v>266</v>
      </c>
      <c r="C267" t="s">
        <v>15</v>
      </c>
      <c r="D267" t="s">
        <v>9</v>
      </c>
      <c r="E267" t="str">
        <f>IF(Statistics_xlsx___Sheet1[[#This Row],[event_name]]="-","Male",Statistics_xlsx___Sheet1[[#This Row],[event_name]])</f>
        <v>Male</v>
      </c>
      <c r="F267" t="s">
        <v>86</v>
      </c>
      <c r="G267" t="s">
        <v>14</v>
      </c>
      <c r="H267" t="str">
        <f>IF(Statistics_xlsx___Sheet1[[#This Row],[Post Name]]="-",IF(G268=0,G266,G268),Statistics_xlsx___Sheet1[[#This Row],[Post Name]])</f>
        <v>c5</v>
      </c>
      <c r="I267">
        <v>52971</v>
      </c>
      <c r="J267">
        <f>IF(Statistics_xlsx___Sheet1[[#This Row],[Offered Salary]]&lt;=0,AVERAGE($I$2:$I$7166),Statistics_xlsx___Sheet1[[#This Row],[Offered Salary]])</f>
        <v>52971</v>
      </c>
      <c r="K267" t="b">
        <f>OR((Statistics_xlsx___Sheet1[[#This Row],[updated offered salary]]&lt;$N$39),(Statistics_xlsx___Sheet1[[#This Row],[updated offered salary]]&gt;$N$40))</f>
        <v>0</v>
      </c>
    </row>
    <row r="268" spans="1:11" x14ac:dyDescent="0.3">
      <c r="A268">
        <v>865692</v>
      </c>
      <c r="B268" t="s">
        <v>267</v>
      </c>
      <c r="C268" t="s">
        <v>15</v>
      </c>
      <c r="D268" t="s">
        <v>9</v>
      </c>
      <c r="E268" t="str">
        <f>IF(Statistics_xlsx___Sheet1[[#This Row],[event_name]]="-","Male",Statistics_xlsx___Sheet1[[#This Row],[event_name]])</f>
        <v>Male</v>
      </c>
      <c r="F268" t="s">
        <v>17</v>
      </c>
      <c r="G268" t="s">
        <v>151</v>
      </c>
      <c r="H268" t="str">
        <f>IF(Statistics_xlsx___Sheet1[[#This Row],[Post Name]]="-",IF(G269=0,G267,G269),Statistics_xlsx___Sheet1[[#This Row],[Post Name]])</f>
        <v>c-10</v>
      </c>
      <c r="I268">
        <v>77581</v>
      </c>
      <c r="J268">
        <f>IF(Statistics_xlsx___Sheet1[[#This Row],[Offered Salary]]&lt;=0,AVERAGE($I$2:$I$7166),Statistics_xlsx___Sheet1[[#This Row],[Offered Salary]])</f>
        <v>77581</v>
      </c>
      <c r="K268" t="b">
        <f>OR((Statistics_xlsx___Sheet1[[#This Row],[updated offered salary]]&lt;$N$39),(Statistics_xlsx___Sheet1[[#This Row],[updated offered salary]]&gt;$N$40))</f>
        <v>0</v>
      </c>
    </row>
    <row r="269" spans="1:11" x14ac:dyDescent="0.3">
      <c r="A269">
        <v>913308</v>
      </c>
      <c r="B269" t="s">
        <v>268</v>
      </c>
      <c r="C269" t="s">
        <v>15</v>
      </c>
      <c r="D269" t="s">
        <v>9</v>
      </c>
      <c r="E269" t="str">
        <f>IF(Statistics_xlsx___Sheet1[[#This Row],[event_name]]="-","Male",Statistics_xlsx___Sheet1[[#This Row],[event_name]])</f>
        <v>Male</v>
      </c>
      <c r="F269" t="s">
        <v>52</v>
      </c>
      <c r="G269" t="s">
        <v>44</v>
      </c>
      <c r="H269" t="str">
        <f>IF(Statistics_xlsx___Sheet1[[#This Row],[Post Name]]="-",IF(G270=0,G268,G270),Statistics_xlsx___Sheet1[[#This Row],[Post Name]])</f>
        <v>i6</v>
      </c>
      <c r="I269">
        <v>65249</v>
      </c>
      <c r="J269">
        <f>IF(Statistics_xlsx___Sheet1[[#This Row],[Offered Salary]]&lt;=0,AVERAGE($I$2:$I$7166),Statistics_xlsx___Sheet1[[#This Row],[Offered Salary]])</f>
        <v>65249</v>
      </c>
      <c r="K269" t="b">
        <f>OR((Statistics_xlsx___Sheet1[[#This Row],[updated offered salary]]&lt;$N$39),(Statistics_xlsx___Sheet1[[#This Row],[updated offered salary]]&gt;$N$40))</f>
        <v>0</v>
      </c>
    </row>
    <row r="270" spans="1:11" x14ac:dyDescent="0.3">
      <c r="A270">
        <v>753595</v>
      </c>
      <c r="B270" t="s">
        <v>269</v>
      </c>
      <c r="C270" t="s">
        <v>8</v>
      </c>
      <c r="D270" t="s">
        <v>9</v>
      </c>
      <c r="E270" t="str">
        <f>IF(Statistics_xlsx___Sheet1[[#This Row],[event_name]]="-","Male",Statistics_xlsx___Sheet1[[#This Row],[event_name]])</f>
        <v>Male</v>
      </c>
      <c r="F270" t="s">
        <v>52</v>
      </c>
      <c r="G270" t="s">
        <v>44</v>
      </c>
      <c r="H270" t="str">
        <f>IF(Statistics_xlsx___Sheet1[[#This Row],[Post Name]]="-",IF(G271=0,G269,G271),Statistics_xlsx___Sheet1[[#This Row],[Post Name]])</f>
        <v>i6</v>
      </c>
      <c r="I270">
        <v>15784</v>
      </c>
      <c r="J270">
        <f>IF(Statistics_xlsx___Sheet1[[#This Row],[Offered Salary]]&lt;=0,AVERAGE($I$2:$I$7166),Statistics_xlsx___Sheet1[[#This Row],[Offered Salary]])</f>
        <v>15784</v>
      </c>
      <c r="K270" t="b">
        <f>OR((Statistics_xlsx___Sheet1[[#This Row],[updated offered salary]]&lt;$N$39),(Statistics_xlsx___Sheet1[[#This Row],[updated offered salary]]&gt;$N$40))</f>
        <v>0</v>
      </c>
    </row>
    <row r="271" spans="1:11" x14ac:dyDescent="0.3">
      <c r="A271">
        <v>231901</v>
      </c>
      <c r="B271" t="s">
        <v>270</v>
      </c>
      <c r="C271" t="s">
        <v>8</v>
      </c>
      <c r="D271" t="s">
        <v>9</v>
      </c>
      <c r="E271" t="str">
        <f>IF(Statistics_xlsx___Sheet1[[#This Row],[event_name]]="-","Male",Statistics_xlsx___Sheet1[[#This Row],[event_name]])</f>
        <v>Male</v>
      </c>
      <c r="F271" t="s">
        <v>52</v>
      </c>
      <c r="G271" t="s">
        <v>44</v>
      </c>
      <c r="H271" t="str">
        <f>IF(Statistics_xlsx___Sheet1[[#This Row],[Post Name]]="-",IF(G272=0,G270,G272),Statistics_xlsx___Sheet1[[#This Row],[Post Name]])</f>
        <v>i6</v>
      </c>
      <c r="I271">
        <v>7691</v>
      </c>
      <c r="J271">
        <f>IF(Statistics_xlsx___Sheet1[[#This Row],[Offered Salary]]&lt;=0,AVERAGE($I$2:$I$7166),Statistics_xlsx___Sheet1[[#This Row],[Offered Salary]])</f>
        <v>7691</v>
      </c>
      <c r="K271" t="b">
        <f>OR((Statistics_xlsx___Sheet1[[#This Row],[updated offered salary]]&lt;$N$39),(Statistics_xlsx___Sheet1[[#This Row],[updated offered salary]]&gt;$N$40))</f>
        <v>0</v>
      </c>
    </row>
    <row r="272" spans="1:11" x14ac:dyDescent="0.3">
      <c r="A272">
        <v>439628</v>
      </c>
      <c r="B272" t="s">
        <v>271</v>
      </c>
      <c r="C272" t="s">
        <v>15</v>
      </c>
      <c r="D272" t="s">
        <v>9</v>
      </c>
      <c r="E272" t="str">
        <f>IF(Statistics_xlsx___Sheet1[[#This Row],[event_name]]="-","Male",Statistics_xlsx___Sheet1[[#This Row],[event_name]])</f>
        <v>Male</v>
      </c>
      <c r="F272" t="s">
        <v>17</v>
      </c>
      <c r="G272" t="s">
        <v>24</v>
      </c>
      <c r="H272" t="str">
        <f>IF(Statistics_xlsx___Sheet1[[#This Row],[Post Name]]="-",IF(G273=0,G271,G273),Statistics_xlsx___Sheet1[[#This Row],[Post Name]])</f>
        <v>i7</v>
      </c>
      <c r="I272">
        <v>5510</v>
      </c>
      <c r="J272">
        <f>IF(Statistics_xlsx___Sheet1[[#This Row],[Offered Salary]]&lt;=0,AVERAGE($I$2:$I$7166),Statistics_xlsx___Sheet1[[#This Row],[Offered Salary]])</f>
        <v>5510</v>
      </c>
      <c r="K272" t="b">
        <f>OR((Statistics_xlsx___Sheet1[[#This Row],[updated offered salary]]&lt;$N$39),(Statistics_xlsx___Sheet1[[#This Row],[updated offered salary]]&gt;$N$40))</f>
        <v>0</v>
      </c>
    </row>
    <row r="273" spans="1:11" x14ac:dyDescent="0.3">
      <c r="A273">
        <v>67222</v>
      </c>
      <c r="B273" t="s">
        <v>272</v>
      </c>
      <c r="C273" t="s">
        <v>8</v>
      </c>
      <c r="D273" t="s">
        <v>9</v>
      </c>
      <c r="E273" t="str">
        <f>IF(Statistics_xlsx___Sheet1[[#This Row],[event_name]]="-","Male",Statistics_xlsx___Sheet1[[#This Row],[event_name]])</f>
        <v>Male</v>
      </c>
      <c r="F273" t="s">
        <v>17</v>
      </c>
      <c r="G273" t="s">
        <v>151</v>
      </c>
      <c r="H273" t="str">
        <f>IF(Statistics_xlsx___Sheet1[[#This Row],[Post Name]]="-",IF(G274=0,G272,G274),Statistics_xlsx___Sheet1[[#This Row],[Post Name]])</f>
        <v>c-10</v>
      </c>
      <c r="I273">
        <v>72545</v>
      </c>
      <c r="J273">
        <f>IF(Statistics_xlsx___Sheet1[[#This Row],[Offered Salary]]&lt;=0,AVERAGE($I$2:$I$7166),Statistics_xlsx___Sheet1[[#This Row],[Offered Salary]])</f>
        <v>72545</v>
      </c>
      <c r="K273" t="b">
        <f>OR((Statistics_xlsx___Sheet1[[#This Row],[updated offered salary]]&lt;$N$39),(Statistics_xlsx___Sheet1[[#This Row],[updated offered salary]]&gt;$N$40))</f>
        <v>0</v>
      </c>
    </row>
    <row r="274" spans="1:11" x14ac:dyDescent="0.3">
      <c r="A274">
        <v>280350</v>
      </c>
      <c r="B274" t="s">
        <v>273</v>
      </c>
      <c r="C274" t="s">
        <v>8</v>
      </c>
      <c r="D274" t="s">
        <v>13</v>
      </c>
      <c r="E274" t="str">
        <f>IF(Statistics_xlsx___Sheet1[[#This Row],[event_name]]="-","Male",Statistics_xlsx___Sheet1[[#This Row],[event_name]])</f>
        <v>Female</v>
      </c>
      <c r="F274" t="s">
        <v>17</v>
      </c>
      <c r="G274" t="s">
        <v>151</v>
      </c>
      <c r="H274" t="str">
        <f>IF(Statistics_xlsx___Sheet1[[#This Row],[Post Name]]="-",IF(G275=0,G273,G275),Statistics_xlsx___Sheet1[[#This Row],[Post Name]])</f>
        <v>c-10</v>
      </c>
      <c r="I274">
        <v>44767</v>
      </c>
      <c r="J274">
        <f>IF(Statistics_xlsx___Sheet1[[#This Row],[Offered Salary]]&lt;=0,AVERAGE($I$2:$I$7166),Statistics_xlsx___Sheet1[[#This Row],[Offered Salary]])</f>
        <v>44767</v>
      </c>
      <c r="K274" t="b">
        <f>OR((Statistics_xlsx___Sheet1[[#This Row],[updated offered salary]]&lt;$N$39),(Statistics_xlsx___Sheet1[[#This Row],[updated offered salary]]&gt;$N$40))</f>
        <v>0</v>
      </c>
    </row>
    <row r="275" spans="1:11" x14ac:dyDescent="0.3">
      <c r="A275">
        <v>587939</v>
      </c>
      <c r="B275" t="s">
        <v>274</v>
      </c>
      <c r="C275" t="s">
        <v>15</v>
      </c>
      <c r="D275" t="s">
        <v>9</v>
      </c>
      <c r="E275" t="str">
        <f>IF(Statistics_xlsx___Sheet1[[#This Row],[event_name]]="-","Male",Statistics_xlsx___Sheet1[[#This Row],[event_name]])</f>
        <v>Male</v>
      </c>
      <c r="F275" t="s">
        <v>17</v>
      </c>
      <c r="G275" t="s">
        <v>44</v>
      </c>
      <c r="H275" t="str">
        <f>IF(Statistics_xlsx___Sheet1[[#This Row],[Post Name]]="-",IF(G276=0,G274,G276),Statistics_xlsx___Sheet1[[#This Row],[Post Name]])</f>
        <v>i6</v>
      </c>
      <c r="I275">
        <v>28753</v>
      </c>
      <c r="J275">
        <f>IF(Statistics_xlsx___Sheet1[[#This Row],[Offered Salary]]&lt;=0,AVERAGE($I$2:$I$7166),Statistics_xlsx___Sheet1[[#This Row],[Offered Salary]])</f>
        <v>28753</v>
      </c>
      <c r="K275" t="b">
        <f>OR((Statistics_xlsx___Sheet1[[#This Row],[updated offered salary]]&lt;$N$39),(Statistics_xlsx___Sheet1[[#This Row],[updated offered salary]]&gt;$N$40))</f>
        <v>0</v>
      </c>
    </row>
    <row r="276" spans="1:11" x14ac:dyDescent="0.3">
      <c r="A276">
        <v>493551</v>
      </c>
      <c r="B276" t="s">
        <v>275</v>
      </c>
      <c r="C276" t="s">
        <v>8</v>
      </c>
      <c r="D276" t="s">
        <v>9</v>
      </c>
      <c r="E276" t="str">
        <f>IF(Statistics_xlsx___Sheet1[[#This Row],[event_name]]="-","Male",Statistics_xlsx___Sheet1[[#This Row],[event_name]])</f>
        <v>Male</v>
      </c>
      <c r="F276" t="s">
        <v>17</v>
      </c>
      <c r="G276" t="s">
        <v>44</v>
      </c>
      <c r="H276" t="str">
        <f>IF(Statistics_xlsx___Sheet1[[#This Row],[Post Name]]="-",IF(G277=0,G275,G277),Statistics_xlsx___Sheet1[[#This Row],[Post Name]])</f>
        <v>i6</v>
      </c>
      <c r="I276">
        <v>54524</v>
      </c>
      <c r="J276">
        <f>IF(Statistics_xlsx___Sheet1[[#This Row],[Offered Salary]]&lt;=0,AVERAGE($I$2:$I$7166),Statistics_xlsx___Sheet1[[#This Row],[Offered Salary]])</f>
        <v>54524</v>
      </c>
      <c r="K276" t="b">
        <f>OR((Statistics_xlsx___Sheet1[[#This Row],[updated offered salary]]&lt;$N$39),(Statistics_xlsx___Sheet1[[#This Row],[updated offered salary]]&gt;$N$40))</f>
        <v>0</v>
      </c>
    </row>
    <row r="277" spans="1:11" x14ac:dyDescent="0.3">
      <c r="A277">
        <v>792362</v>
      </c>
      <c r="B277" t="s">
        <v>276</v>
      </c>
      <c r="C277" t="s">
        <v>8</v>
      </c>
      <c r="D277" t="s">
        <v>9</v>
      </c>
      <c r="E277" t="str">
        <f>IF(Statistics_xlsx___Sheet1[[#This Row],[event_name]]="-","Male",Statistics_xlsx___Sheet1[[#This Row],[event_name]])</f>
        <v>Male</v>
      </c>
      <c r="F277" t="s">
        <v>10</v>
      </c>
      <c r="G277" t="s">
        <v>14</v>
      </c>
      <c r="H277" t="str">
        <f>IF(Statistics_xlsx___Sheet1[[#This Row],[Post Name]]="-",IF(G278=0,G276,G278),Statistics_xlsx___Sheet1[[#This Row],[Post Name]])</f>
        <v>c5</v>
      </c>
      <c r="I277">
        <v>95011</v>
      </c>
      <c r="J277">
        <f>IF(Statistics_xlsx___Sheet1[[#This Row],[Offered Salary]]&lt;=0,AVERAGE($I$2:$I$7166),Statistics_xlsx___Sheet1[[#This Row],[Offered Salary]])</f>
        <v>95011</v>
      </c>
      <c r="K277" t="b">
        <f>OR((Statistics_xlsx___Sheet1[[#This Row],[updated offered salary]]&lt;$N$39),(Statistics_xlsx___Sheet1[[#This Row],[updated offered salary]]&gt;$N$40))</f>
        <v>0</v>
      </c>
    </row>
    <row r="278" spans="1:11" x14ac:dyDescent="0.3">
      <c r="A278">
        <v>614502</v>
      </c>
      <c r="B278" t="s">
        <v>277</v>
      </c>
      <c r="C278" t="s">
        <v>8</v>
      </c>
      <c r="D278" t="s">
        <v>13</v>
      </c>
      <c r="E278" t="str">
        <f>IF(Statistics_xlsx___Sheet1[[#This Row],[event_name]]="-","Male",Statistics_xlsx___Sheet1[[#This Row],[event_name]])</f>
        <v>Female</v>
      </c>
      <c r="F278" t="s">
        <v>10</v>
      </c>
      <c r="G278" t="s">
        <v>14</v>
      </c>
      <c r="H278" t="str">
        <f>IF(Statistics_xlsx___Sheet1[[#This Row],[Post Name]]="-",IF(G279=0,G277,G279),Statistics_xlsx___Sheet1[[#This Row],[Post Name]])</f>
        <v>c5</v>
      </c>
      <c r="I278">
        <v>90897</v>
      </c>
      <c r="J278">
        <f>IF(Statistics_xlsx___Sheet1[[#This Row],[Offered Salary]]&lt;=0,AVERAGE($I$2:$I$7166),Statistics_xlsx___Sheet1[[#This Row],[Offered Salary]])</f>
        <v>90897</v>
      </c>
      <c r="K278" t="b">
        <f>OR((Statistics_xlsx___Sheet1[[#This Row],[updated offered salary]]&lt;$N$39),(Statistics_xlsx___Sheet1[[#This Row],[updated offered salary]]&gt;$N$40))</f>
        <v>0</v>
      </c>
    </row>
    <row r="279" spans="1:11" x14ac:dyDescent="0.3">
      <c r="A279">
        <v>363830</v>
      </c>
      <c r="B279" t="s">
        <v>278</v>
      </c>
      <c r="C279" t="s">
        <v>15</v>
      </c>
      <c r="D279" t="s">
        <v>9</v>
      </c>
      <c r="E279" t="str">
        <f>IF(Statistics_xlsx___Sheet1[[#This Row],[event_name]]="-","Male",Statistics_xlsx___Sheet1[[#This Row],[event_name]])</f>
        <v>Male</v>
      </c>
      <c r="F279" t="s">
        <v>69</v>
      </c>
      <c r="G279" t="s">
        <v>14</v>
      </c>
      <c r="H279" t="str">
        <f>IF(Statistics_xlsx___Sheet1[[#This Row],[Post Name]]="-",IF(G280=0,G278,G280),Statistics_xlsx___Sheet1[[#This Row],[Post Name]])</f>
        <v>c5</v>
      </c>
      <c r="I279">
        <v>41908</v>
      </c>
      <c r="J279">
        <f>IF(Statistics_xlsx___Sheet1[[#This Row],[Offered Salary]]&lt;=0,AVERAGE($I$2:$I$7166),Statistics_xlsx___Sheet1[[#This Row],[Offered Salary]])</f>
        <v>41908</v>
      </c>
      <c r="K279" t="b">
        <f>OR((Statistics_xlsx___Sheet1[[#This Row],[updated offered salary]]&lt;$N$39),(Statistics_xlsx___Sheet1[[#This Row],[updated offered salary]]&gt;$N$40))</f>
        <v>0</v>
      </c>
    </row>
    <row r="280" spans="1:11" x14ac:dyDescent="0.3">
      <c r="A280">
        <v>212493</v>
      </c>
      <c r="B280" t="s">
        <v>278</v>
      </c>
      <c r="C280" t="s">
        <v>8</v>
      </c>
      <c r="D280" t="s">
        <v>9</v>
      </c>
      <c r="E280" t="str">
        <f>IF(Statistics_xlsx___Sheet1[[#This Row],[event_name]]="-","Male",Statistics_xlsx___Sheet1[[#This Row],[event_name]])</f>
        <v>Male</v>
      </c>
      <c r="F280" t="s">
        <v>69</v>
      </c>
      <c r="G280" t="s">
        <v>14</v>
      </c>
      <c r="H280" t="str">
        <f>IF(Statistics_xlsx___Sheet1[[#This Row],[Post Name]]="-",IF(G281=0,G279,G281),Statistics_xlsx___Sheet1[[#This Row],[Post Name]])</f>
        <v>c5</v>
      </c>
      <c r="I280">
        <v>30114</v>
      </c>
      <c r="J280">
        <f>IF(Statistics_xlsx___Sheet1[[#This Row],[Offered Salary]]&lt;=0,AVERAGE($I$2:$I$7166),Statistics_xlsx___Sheet1[[#This Row],[Offered Salary]])</f>
        <v>30114</v>
      </c>
      <c r="K280" t="b">
        <f>OR((Statistics_xlsx___Sheet1[[#This Row],[updated offered salary]]&lt;$N$39),(Statistics_xlsx___Sheet1[[#This Row],[updated offered salary]]&gt;$N$40))</f>
        <v>0</v>
      </c>
    </row>
    <row r="281" spans="1:11" x14ac:dyDescent="0.3">
      <c r="A281">
        <v>524904</v>
      </c>
      <c r="B281" t="s">
        <v>279</v>
      </c>
      <c r="C281" t="s">
        <v>15</v>
      </c>
      <c r="D281" t="s">
        <v>13</v>
      </c>
      <c r="E281" t="str">
        <f>IF(Statistics_xlsx___Sheet1[[#This Row],[event_name]]="-","Male",Statistics_xlsx___Sheet1[[#This Row],[event_name]])</f>
        <v>Female</v>
      </c>
      <c r="F281" t="s">
        <v>69</v>
      </c>
      <c r="G281" t="s">
        <v>14</v>
      </c>
      <c r="H281" t="str">
        <f>IF(Statistics_xlsx___Sheet1[[#This Row],[Post Name]]="-",IF(G282=0,G280,G282),Statistics_xlsx___Sheet1[[#This Row],[Post Name]])</f>
        <v>c5</v>
      </c>
      <c r="I281">
        <v>66608</v>
      </c>
      <c r="J281">
        <f>IF(Statistics_xlsx___Sheet1[[#This Row],[Offered Salary]]&lt;=0,AVERAGE($I$2:$I$7166),Statistics_xlsx___Sheet1[[#This Row],[Offered Salary]])</f>
        <v>66608</v>
      </c>
      <c r="K281" t="b">
        <f>OR((Statistics_xlsx___Sheet1[[#This Row],[updated offered salary]]&lt;$N$39),(Statistics_xlsx___Sheet1[[#This Row],[updated offered salary]]&gt;$N$40))</f>
        <v>0</v>
      </c>
    </row>
    <row r="282" spans="1:11" x14ac:dyDescent="0.3">
      <c r="A282">
        <v>359609</v>
      </c>
      <c r="B282" t="s">
        <v>280</v>
      </c>
      <c r="C282" t="s">
        <v>8</v>
      </c>
      <c r="D282" t="s">
        <v>9</v>
      </c>
      <c r="E282" t="str">
        <f>IF(Statistics_xlsx___Sheet1[[#This Row],[event_name]]="-","Male",Statistics_xlsx___Sheet1[[#This Row],[event_name]])</f>
        <v>Male</v>
      </c>
      <c r="F282" t="s">
        <v>69</v>
      </c>
      <c r="G282" t="s">
        <v>14</v>
      </c>
      <c r="H282" t="str">
        <f>IF(Statistics_xlsx___Sheet1[[#This Row],[Post Name]]="-",IF(G283=0,G281,G283),Statistics_xlsx___Sheet1[[#This Row],[Post Name]])</f>
        <v>c5</v>
      </c>
      <c r="I282">
        <v>65247</v>
      </c>
      <c r="J282">
        <f>IF(Statistics_xlsx___Sheet1[[#This Row],[Offered Salary]]&lt;=0,AVERAGE($I$2:$I$7166),Statistics_xlsx___Sheet1[[#This Row],[Offered Salary]])</f>
        <v>65247</v>
      </c>
      <c r="K282" t="b">
        <f>OR((Statistics_xlsx___Sheet1[[#This Row],[updated offered salary]]&lt;$N$39),(Statistics_xlsx___Sheet1[[#This Row],[updated offered salary]]&gt;$N$40))</f>
        <v>0</v>
      </c>
    </row>
    <row r="283" spans="1:11" x14ac:dyDescent="0.3">
      <c r="A283">
        <v>821717</v>
      </c>
      <c r="B283" t="s">
        <v>281</v>
      </c>
      <c r="C283" t="s">
        <v>15</v>
      </c>
      <c r="D283" t="s">
        <v>9</v>
      </c>
      <c r="E283" t="str">
        <f>IF(Statistics_xlsx___Sheet1[[#This Row],[event_name]]="-","Male",Statistics_xlsx___Sheet1[[#This Row],[event_name]])</f>
        <v>Male</v>
      </c>
      <c r="F283" t="s">
        <v>10</v>
      </c>
      <c r="G283" t="s">
        <v>14</v>
      </c>
      <c r="H283" t="str">
        <f>IF(Statistics_xlsx___Sheet1[[#This Row],[Post Name]]="-",IF(G284=0,G282,G284),Statistics_xlsx___Sheet1[[#This Row],[Post Name]])</f>
        <v>c5</v>
      </c>
      <c r="I283">
        <v>5900</v>
      </c>
      <c r="J283">
        <f>IF(Statistics_xlsx___Sheet1[[#This Row],[Offered Salary]]&lt;=0,AVERAGE($I$2:$I$7166),Statistics_xlsx___Sheet1[[#This Row],[Offered Salary]])</f>
        <v>5900</v>
      </c>
      <c r="K283" t="b">
        <f>OR((Statistics_xlsx___Sheet1[[#This Row],[updated offered salary]]&lt;$N$39),(Statistics_xlsx___Sheet1[[#This Row],[updated offered salary]]&gt;$N$40))</f>
        <v>0</v>
      </c>
    </row>
    <row r="284" spans="1:11" x14ac:dyDescent="0.3">
      <c r="A284">
        <v>24310</v>
      </c>
      <c r="B284" t="s">
        <v>282</v>
      </c>
      <c r="C284" t="s">
        <v>15</v>
      </c>
      <c r="D284" t="s">
        <v>9</v>
      </c>
      <c r="E284" t="str">
        <f>IF(Statistics_xlsx___Sheet1[[#This Row],[event_name]]="-","Male",Statistics_xlsx___Sheet1[[#This Row],[event_name]])</f>
        <v>Male</v>
      </c>
      <c r="F284" t="s">
        <v>10</v>
      </c>
      <c r="G284" t="s">
        <v>18</v>
      </c>
      <c r="H284" t="str">
        <f>IF(Statistics_xlsx___Sheet1[[#This Row],[Post Name]]="-",IF(#REF!=0,G283,#REF!),Statistics_xlsx___Sheet1[[#This Row],[Post Name]])</f>
        <v>i4</v>
      </c>
      <c r="I284">
        <v>63559</v>
      </c>
      <c r="J284">
        <f>IF(Statistics_xlsx___Sheet1[[#This Row],[Offered Salary]]&lt;=0,AVERAGE($I$2:$I$7166),Statistics_xlsx___Sheet1[[#This Row],[Offered Salary]])</f>
        <v>63559</v>
      </c>
      <c r="K284" t="b">
        <f>OR((Statistics_xlsx___Sheet1[[#This Row],[updated offered salary]]&lt;$N$39),(Statistics_xlsx___Sheet1[[#This Row],[updated offered salary]]&gt;$N$40))</f>
        <v>0</v>
      </c>
    </row>
    <row r="285" spans="1:11" x14ac:dyDescent="0.3">
      <c r="A285">
        <v>906700</v>
      </c>
      <c r="B285" t="s">
        <v>283</v>
      </c>
      <c r="C285" t="s">
        <v>15</v>
      </c>
      <c r="D285" t="s">
        <v>9</v>
      </c>
      <c r="E285" t="str">
        <f>IF(Statistics_xlsx___Sheet1[[#This Row],[event_name]]="-","Male",Statistics_xlsx___Sheet1[[#This Row],[event_name]])</f>
        <v>Male</v>
      </c>
      <c r="F285" t="s">
        <v>17</v>
      </c>
      <c r="G285" t="s">
        <v>30</v>
      </c>
      <c r="H285" t="str">
        <f>IF(Statistics_xlsx___Sheet1[[#This Row],[Post Name]]="-",IF(G286=0,#REF!,G286),Statistics_xlsx___Sheet1[[#This Row],[Post Name]])</f>
        <v>b9</v>
      </c>
      <c r="I285">
        <v>55465</v>
      </c>
      <c r="J285">
        <f>IF(Statistics_xlsx___Sheet1[[#This Row],[Offered Salary]]&lt;=0,AVERAGE($I$2:$I$7166),Statistics_xlsx___Sheet1[[#This Row],[Offered Salary]])</f>
        <v>55465</v>
      </c>
      <c r="K285" t="b">
        <f>OR((Statistics_xlsx___Sheet1[[#This Row],[updated offered salary]]&lt;$N$39),(Statistics_xlsx___Sheet1[[#This Row],[updated offered salary]]&gt;$N$40))</f>
        <v>0</v>
      </c>
    </row>
    <row r="286" spans="1:11" x14ac:dyDescent="0.3">
      <c r="A286">
        <v>772644</v>
      </c>
      <c r="B286" t="s">
        <v>284</v>
      </c>
      <c r="C286" t="s">
        <v>15</v>
      </c>
      <c r="D286" t="s">
        <v>9</v>
      </c>
      <c r="E286" t="str">
        <f>IF(Statistics_xlsx___Sheet1[[#This Row],[event_name]]="-","Male",Statistics_xlsx___Sheet1[[#This Row],[event_name]])</f>
        <v>Male</v>
      </c>
      <c r="F286" t="s">
        <v>10</v>
      </c>
      <c r="G286" t="s">
        <v>151</v>
      </c>
      <c r="H286" t="str">
        <f>IF(Statistics_xlsx___Sheet1[[#This Row],[Post Name]]="-",IF(G287=0,G285,G287),Statistics_xlsx___Sheet1[[#This Row],[Post Name]])</f>
        <v>c-10</v>
      </c>
      <c r="I286">
        <v>56488</v>
      </c>
      <c r="J286">
        <f>IF(Statistics_xlsx___Sheet1[[#This Row],[Offered Salary]]&lt;=0,AVERAGE($I$2:$I$7166),Statistics_xlsx___Sheet1[[#This Row],[Offered Salary]])</f>
        <v>56488</v>
      </c>
      <c r="K286" t="b">
        <f>OR((Statistics_xlsx___Sheet1[[#This Row],[updated offered salary]]&lt;$N$39),(Statistics_xlsx___Sheet1[[#This Row],[updated offered salary]]&gt;$N$40))</f>
        <v>0</v>
      </c>
    </row>
    <row r="287" spans="1:11" x14ac:dyDescent="0.3">
      <c r="A287">
        <v>79758</v>
      </c>
      <c r="B287" t="s">
        <v>285</v>
      </c>
      <c r="C287" t="s">
        <v>15</v>
      </c>
      <c r="D287" t="s">
        <v>9</v>
      </c>
      <c r="E287" t="str">
        <f>IF(Statistics_xlsx___Sheet1[[#This Row],[event_name]]="-","Male",Statistics_xlsx___Sheet1[[#This Row],[event_name]])</f>
        <v>Male</v>
      </c>
      <c r="F287" t="s">
        <v>10</v>
      </c>
      <c r="G287" t="s">
        <v>151</v>
      </c>
      <c r="H287" t="str">
        <f>IF(Statistics_xlsx___Sheet1[[#This Row],[Post Name]]="-",IF(G288=0,G286,G288),Statistics_xlsx___Sheet1[[#This Row],[Post Name]])</f>
        <v>c-10</v>
      </c>
      <c r="I287">
        <v>55553</v>
      </c>
      <c r="J287">
        <f>IF(Statistics_xlsx___Sheet1[[#This Row],[Offered Salary]]&lt;=0,AVERAGE($I$2:$I$7166),Statistics_xlsx___Sheet1[[#This Row],[Offered Salary]])</f>
        <v>55553</v>
      </c>
      <c r="K287" t="b">
        <f>OR((Statistics_xlsx___Sheet1[[#This Row],[updated offered salary]]&lt;$N$39),(Statistics_xlsx___Sheet1[[#This Row],[updated offered salary]]&gt;$N$40))</f>
        <v>0</v>
      </c>
    </row>
    <row r="288" spans="1:11" x14ac:dyDescent="0.3">
      <c r="A288">
        <v>181028</v>
      </c>
      <c r="B288" t="s">
        <v>286</v>
      </c>
      <c r="C288" t="s">
        <v>15</v>
      </c>
      <c r="D288" t="s">
        <v>13</v>
      </c>
      <c r="E288" t="str">
        <f>IF(Statistics_xlsx___Sheet1[[#This Row],[event_name]]="-","Male",Statistics_xlsx___Sheet1[[#This Row],[event_name]])</f>
        <v>Female</v>
      </c>
      <c r="F288" t="s">
        <v>17</v>
      </c>
      <c r="G288" t="s">
        <v>11</v>
      </c>
      <c r="H288" t="str">
        <f>IF(Statistics_xlsx___Sheet1[[#This Row],[Post Name]]="-",IF(G289=0,G287,G289),Statistics_xlsx___Sheet1[[#This Row],[Post Name]])</f>
        <v>c8</v>
      </c>
      <c r="I288">
        <v>2747</v>
      </c>
      <c r="J288">
        <f>IF(Statistics_xlsx___Sheet1[[#This Row],[Offered Salary]]&lt;=0,AVERAGE($I$2:$I$7166),Statistics_xlsx___Sheet1[[#This Row],[Offered Salary]])</f>
        <v>2747</v>
      </c>
      <c r="K288" t="b">
        <f>OR((Statistics_xlsx___Sheet1[[#This Row],[updated offered salary]]&lt;$N$39),(Statistics_xlsx___Sheet1[[#This Row],[updated offered salary]]&gt;$N$40))</f>
        <v>0</v>
      </c>
    </row>
    <row r="289" spans="1:11" x14ac:dyDescent="0.3">
      <c r="A289">
        <v>582449</v>
      </c>
      <c r="B289" t="s">
        <v>287</v>
      </c>
      <c r="C289" t="s">
        <v>15</v>
      </c>
      <c r="D289" t="s">
        <v>9</v>
      </c>
      <c r="E289" t="str">
        <f>IF(Statistics_xlsx___Sheet1[[#This Row],[event_name]]="-","Male",Statistics_xlsx___Sheet1[[#This Row],[event_name]])</f>
        <v>Male</v>
      </c>
      <c r="F289" t="s">
        <v>17</v>
      </c>
      <c r="G289" t="s">
        <v>11</v>
      </c>
      <c r="H289" t="str">
        <f>IF(Statistics_xlsx___Sheet1[[#This Row],[Post Name]]="-",IF(G290=0,G288,G290),Statistics_xlsx___Sheet1[[#This Row],[Post Name]])</f>
        <v>c8</v>
      </c>
      <c r="I289">
        <v>50000</v>
      </c>
      <c r="J289">
        <f>IF(Statistics_xlsx___Sheet1[[#This Row],[Offered Salary]]&lt;=0,AVERAGE($I$2:$I$7166),Statistics_xlsx___Sheet1[[#This Row],[Offered Salary]])</f>
        <v>50000</v>
      </c>
      <c r="K289" t="b">
        <f>OR((Statistics_xlsx___Sheet1[[#This Row],[updated offered salary]]&lt;$N$39),(Statistics_xlsx___Sheet1[[#This Row],[updated offered salary]]&gt;$N$40))</f>
        <v>0</v>
      </c>
    </row>
    <row r="290" spans="1:11" x14ac:dyDescent="0.3">
      <c r="A290">
        <v>462254</v>
      </c>
      <c r="B290" t="s">
        <v>288</v>
      </c>
      <c r="C290" t="s">
        <v>8</v>
      </c>
      <c r="D290" t="s">
        <v>13</v>
      </c>
      <c r="E290" t="str">
        <f>IF(Statistics_xlsx___Sheet1[[#This Row],[event_name]]="-","Male",Statistics_xlsx___Sheet1[[#This Row],[event_name]])</f>
        <v>Female</v>
      </c>
      <c r="F290" t="s">
        <v>17</v>
      </c>
      <c r="G290" t="s">
        <v>18</v>
      </c>
      <c r="H290" t="str">
        <f>IF(Statistics_xlsx___Sheet1[[#This Row],[Post Name]]="-",IF(G291=0,G289,G291),Statistics_xlsx___Sheet1[[#This Row],[Post Name]])</f>
        <v>i4</v>
      </c>
      <c r="I290">
        <v>7210</v>
      </c>
      <c r="J290">
        <f>IF(Statistics_xlsx___Sheet1[[#This Row],[Offered Salary]]&lt;=0,AVERAGE($I$2:$I$7166),Statistics_xlsx___Sheet1[[#This Row],[Offered Salary]])</f>
        <v>7210</v>
      </c>
      <c r="K290" t="b">
        <f>OR((Statistics_xlsx___Sheet1[[#This Row],[updated offered salary]]&lt;$N$39),(Statistics_xlsx___Sheet1[[#This Row],[updated offered salary]]&gt;$N$40))</f>
        <v>0</v>
      </c>
    </row>
    <row r="291" spans="1:11" x14ac:dyDescent="0.3">
      <c r="A291">
        <v>413388</v>
      </c>
      <c r="B291" t="s">
        <v>288</v>
      </c>
      <c r="C291" t="s">
        <v>15</v>
      </c>
      <c r="D291" t="s">
        <v>42</v>
      </c>
      <c r="E291" t="str">
        <f>IF(Statistics_xlsx___Sheet1[[#This Row],[event_name]]="-","Male",Statistics_xlsx___Sheet1[[#This Row],[event_name]])</f>
        <v>Don’t want to say</v>
      </c>
      <c r="F291" t="s">
        <v>17</v>
      </c>
      <c r="G291" t="s">
        <v>18</v>
      </c>
      <c r="H291" t="str">
        <f>IF(Statistics_xlsx___Sheet1[[#This Row],[Post Name]]="-",IF(G292=0,G290,G292),Statistics_xlsx___Sheet1[[#This Row],[Post Name]])</f>
        <v>i4</v>
      </c>
      <c r="I291">
        <v>77422</v>
      </c>
      <c r="J291">
        <f>IF(Statistics_xlsx___Sheet1[[#This Row],[Offered Salary]]&lt;=0,AVERAGE($I$2:$I$7166),Statistics_xlsx___Sheet1[[#This Row],[Offered Salary]])</f>
        <v>77422</v>
      </c>
      <c r="K291" t="b">
        <f>OR((Statistics_xlsx___Sheet1[[#This Row],[updated offered salary]]&lt;$N$39),(Statistics_xlsx___Sheet1[[#This Row],[updated offered salary]]&gt;$N$40))</f>
        <v>0</v>
      </c>
    </row>
    <row r="292" spans="1:11" x14ac:dyDescent="0.3">
      <c r="A292">
        <v>938274</v>
      </c>
      <c r="B292" t="s">
        <v>289</v>
      </c>
      <c r="C292" t="s">
        <v>8</v>
      </c>
      <c r="D292" t="s">
        <v>13</v>
      </c>
      <c r="E292" t="str">
        <f>IF(Statistics_xlsx___Sheet1[[#This Row],[event_name]]="-","Male",Statistics_xlsx___Sheet1[[#This Row],[event_name]])</f>
        <v>Female</v>
      </c>
      <c r="F292" t="s">
        <v>17</v>
      </c>
      <c r="G292" t="s">
        <v>14</v>
      </c>
      <c r="H292" t="str">
        <f>IF(Statistics_xlsx___Sheet1[[#This Row],[Post Name]]="-",IF(G293=0,G291,G293),Statistics_xlsx___Sheet1[[#This Row],[Post Name]])</f>
        <v>c5</v>
      </c>
      <c r="I292">
        <v>67823</v>
      </c>
      <c r="J292">
        <f>IF(Statistics_xlsx___Sheet1[[#This Row],[Offered Salary]]&lt;=0,AVERAGE($I$2:$I$7166),Statistics_xlsx___Sheet1[[#This Row],[Offered Salary]])</f>
        <v>67823</v>
      </c>
      <c r="K292" t="b">
        <f>OR((Statistics_xlsx___Sheet1[[#This Row],[updated offered salary]]&lt;$N$39),(Statistics_xlsx___Sheet1[[#This Row],[updated offered salary]]&gt;$N$40))</f>
        <v>0</v>
      </c>
    </row>
    <row r="293" spans="1:11" x14ac:dyDescent="0.3">
      <c r="A293">
        <v>517354</v>
      </c>
      <c r="B293" t="s">
        <v>290</v>
      </c>
      <c r="C293" t="s">
        <v>15</v>
      </c>
      <c r="D293" t="s">
        <v>9</v>
      </c>
      <c r="E293" t="str">
        <f>IF(Statistics_xlsx___Sheet1[[#This Row],[event_name]]="-","Male",Statistics_xlsx___Sheet1[[#This Row],[event_name]])</f>
        <v>Male</v>
      </c>
      <c r="F293" t="s">
        <v>69</v>
      </c>
      <c r="G293" t="s">
        <v>18</v>
      </c>
      <c r="H293" t="str">
        <f>IF(Statistics_xlsx___Sheet1[[#This Row],[Post Name]]="-",IF(G294=0,G292,G294),Statistics_xlsx___Sheet1[[#This Row],[Post Name]])</f>
        <v>i4</v>
      </c>
      <c r="I293">
        <v>2988</v>
      </c>
      <c r="J293">
        <f>IF(Statistics_xlsx___Sheet1[[#This Row],[Offered Salary]]&lt;=0,AVERAGE($I$2:$I$7166),Statistics_xlsx___Sheet1[[#This Row],[Offered Salary]])</f>
        <v>2988</v>
      </c>
      <c r="K293" t="b">
        <f>OR((Statistics_xlsx___Sheet1[[#This Row],[updated offered salary]]&lt;$N$39),(Statistics_xlsx___Sheet1[[#This Row],[updated offered salary]]&gt;$N$40))</f>
        <v>0</v>
      </c>
    </row>
    <row r="294" spans="1:11" x14ac:dyDescent="0.3">
      <c r="A294">
        <v>842308</v>
      </c>
      <c r="B294" t="s">
        <v>291</v>
      </c>
      <c r="C294" t="s">
        <v>15</v>
      </c>
      <c r="D294" t="s">
        <v>9</v>
      </c>
      <c r="E294" t="str">
        <f>IF(Statistics_xlsx___Sheet1[[#This Row],[event_name]]="-","Male",Statistics_xlsx___Sheet1[[#This Row],[event_name]])</f>
        <v>Male</v>
      </c>
      <c r="F294" t="s">
        <v>10</v>
      </c>
      <c r="G294" t="s">
        <v>24</v>
      </c>
      <c r="H294" t="str">
        <f>IF(Statistics_xlsx___Sheet1[[#This Row],[Post Name]]="-",IF(G295=0,G293,G295),Statistics_xlsx___Sheet1[[#This Row],[Post Name]])</f>
        <v>i7</v>
      </c>
      <c r="I294">
        <v>4426</v>
      </c>
      <c r="J294">
        <f>IF(Statistics_xlsx___Sheet1[[#This Row],[Offered Salary]]&lt;=0,AVERAGE($I$2:$I$7166),Statistics_xlsx___Sheet1[[#This Row],[Offered Salary]])</f>
        <v>4426</v>
      </c>
      <c r="K294" t="b">
        <f>OR((Statistics_xlsx___Sheet1[[#This Row],[updated offered salary]]&lt;$N$39),(Statistics_xlsx___Sheet1[[#This Row],[updated offered salary]]&gt;$N$40))</f>
        <v>0</v>
      </c>
    </row>
    <row r="295" spans="1:11" x14ac:dyDescent="0.3">
      <c r="A295">
        <v>657117</v>
      </c>
      <c r="B295" t="s">
        <v>292</v>
      </c>
      <c r="C295" t="s">
        <v>15</v>
      </c>
      <c r="D295" t="s">
        <v>9</v>
      </c>
      <c r="E295" t="str">
        <f>IF(Statistics_xlsx___Sheet1[[#This Row],[event_name]]="-","Male",Statistics_xlsx___Sheet1[[#This Row],[event_name]])</f>
        <v>Male</v>
      </c>
      <c r="F295" t="s">
        <v>17</v>
      </c>
      <c r="G295" t="s">
        <v>18</v>
      </c>
      <c r="H295" t="str">
        <f>IF(Statistics_xlsx___Sheet1[[#This Row],[Post Name]]="-",IF(G296=0,G294,G296),Statistics_xlsx___Sheet1[[#This Row],[Post Name]])</f>
        <v>i4</v>
      </c>
      <c r="I295">
        <v>56255</v>
      </c>
      <c r="J295">
        <f>IF(Statistics_xlsx___Sheet1[[#This Row],[Offered Salary]]&lt;=0,AVERAGE($I$2:$I$7166),Statistics_xlsx___Sheet1[[#This Row],[Offered Salary]])</f>
        <v>56255</v>
      </c>
      <c r="K295" t="b">
        <f>OR((Statistics_xlsx___Sheet1[[#This Row],[updated offered salary]]&lt;$N$39),(Statistics_xlsx___Sheet1[[#This Row],[updated offered salary]]&gt;$N$40))</f>
        <v>0</v>
      </c>
    </row>
    <row r="296" spans="1:11" x14ac:dyDescent="0.3">
      <c r="A296">
        <v>22963</v>
      </c>
      <c r="B296" t="s">
        <v>293</v>
      </c>
      <c r="C296" t="s">
        <v>15</v>
      </c>
      <c r="D296" t="s">
        <v>13</v>
      </c>
      <c r="E296" t="str">
        <f>IF(Statistics_xlsx___Sheet1[[#This Row],[event_name]]="-","Male",Statistics_xlsx___Sheet1[[#This Row],[event_name]])</f>
        <v>Female</v>
      </c>
      <c r="F296" t="s">
        <v>17</v>
      </c>
      <c r="G296" t="s">
        <v>18</v>
      </c>
      <c r="H296" t="str">
        <f>IF(Statistics_xlsx___Sheet1[[#This Row],[Post Name]]="-",IF(G297=0,G295,G297),Statistics_xlsx___Sheet1[[#This Row],[Post Name]])</f>
        <v>i4</v>
      </c>
      <c r="I296">
        <v>53806</v>
      </c>
      <c r="J296">
        <f>IF(Statistics_xlsx___Sheet1[[#This Row],[Offered Salary]]&lt;=0,AVERAGE($I$2:$I$7166),Statistics_xlsx___Sheet1[[#This Row],[Offered Salary]])</f>
        <v>53806</v>
      </c>
      <c r="K296" t="b">
        <f>OR((Statistics_xlsx___Sheet1[[#This Row],[updated offered salary]]&lt;$N$39),(Statistics_xlsx___Sheet1[[#This Row],[updated offered salary]]&gt;$N$40))</f>
        <v>0</v>
      </c>
    </row>
    <row r="297" spans="1:11" x14ac:dyDescent="0.3">
      <c r="A297">
        <v>201095</v>
      </c>
      <c r="B297" t="s">
        <v>294</v>
      </c>
      <c r="C297" t="s">
        <v>15</v>
      </c>
      <c r="D297" t="s">
        <v>9</v>
      </c>
      <c r="E297" t="str">
        <f>IF(Statistics_xlsx___Sheet1[[#This Row],[event_name]]="-","Male",Statistics_xlsx___Sheet1[[#This Row],[event_name]])</f>
        <v>Male</v>
      </c>
      <c r="F297" t="s">
        <v>17</v>
      </c>
      <c r="G297" t="s">
        <v>18</v>
      </c>
      <c r="H297" t="str">
        <f>IF(Statistics_xlsx___Sheet1[[#This Row],[Post Name]]="-",IF(G298=0,G296,G298),Statistics_xlsx___Sheet1[[#This Row],[Post Name]])</f>
        <v>i4</v>
      </c>
      <c r="I297">
        <v>7775</v>
      </c>
      <c r="J297">
        <f>IF(Statistics_xlsx___Sheet1[[#This Row],[Offered Salary]]&lt;=0,AVERAGE($I$2:$I$7166),Statistics_xlsx___Sheet1[[#This Row],[Offered Salary]])</f>
        <v>7775</v>
      </c>
      <c r="K297" t="b">
        <f>OR((Statistics_xlsx___Sheet1[[#This Row],[updated offered salary]]&lt;$N$39),(Statistics_xlsx___Sheet1[[#This Row],[updated offered salary]]&gt;$N$40))</f>
        <v>0</v>
      </c>
    </row>
    <row r="298" spans="1:11" x14ac:dyDescent="0.3">
      <c r="A298">
        <v>880451</v>
      </c>
      <c r="B298" t="s">
        <v>295</v>
      </c>
      <c r="C298" t="s">
        <v>15</v>
      </c>
      <c r="D298" t="s">
        <v>9</v>
      </c>
      <c r="E298" t="str">
        <f>IF(Statistics_xlsx___Sheet1[[#This Row],[event_name]]="-","Male",Statistics_xlsx___Sheet1[[#This Row],[event_name]])</f>
        <v>Male</v>
      </c>
      <c r="F298" t="s">
        <v>17</v>
      </c>
      <c r="G298" t="s">
        <v>30</v>
      </c>
      <c r="H298" t="str">
        <f>IF(Statistics_xlsx___Sheet1[[#This Row],[Post Name]]="-",IF(G299=0,G297,G299),Statistics_xlsx___Sheet1[[#This Row],[Post Name]])</f>
        <v>b9</v>
      </c>
      <c r="I298">
        <v>90362</v>
      </c>
      <c r="J298">
        <f>IF(Statistics_xlsx___Sheet1[[#This Row],[Offered Salary]]&lt;=0,AVERAGE($I$2:$I$7166),Statistics_xlsx___Sheet1[[#This Row],[Offered Salary]])</f>
        <v>90362</v>
      </c>
      <c r="K298" t="b">
        <f>OR((Statistics_xlsx___Sheet1[[#This Row],[updated offered salary]]&lt;$N$39),(Statistics_xlsx___Sheet1[[#This Row],[updated offered salary]]&gt;$N$40))</f>
        <v>0</v>
      </c>
    </row>
    <row r="299" spans="1:11" x14ac:dyDescent="0.3">
      <c r="A299">
        <v>187096</v>
      </c>
      <c r="B299" t="s">
        <v>296</v>
      </c>
      <c r="C299" t="s">
        <v>8</v>
      </c>
      <c r="D299" t="s">
        <v>13</v>
      </c>
      <c r="E299" t="str">
        <f>IF(Statistics_xlsx___Sheet1[[#This Row],[event_name]]="-","Male",Statistics_xlsx___Sheet1[[#This Row],[event_name]])</f>
        <v>Female</v>
      </c>
      <c r="F299" t="s">
        <v>52</v>
      </c>
      <c r="G299" t="s">
        <v>14</v>
      </c>
      <c r="H299" t="str">
        <f>IF(Statistics_xlsx___Sheet1[[#This Row],[Post Name]]="-",IF(G300=0,G298,G300),Statistics_xlsx___Sheet1[[#This Row],[Post Name]])</f>
        <v>c5</v>
      </c>
      <c r="I299">
        <v>26954</v>
      </c>
      <c r="J299">
        <f>IF(Statistics_xlsx___Sheet1[[#This Row],[Offered Salary]]&lt;=0,AVERAGE($I$2:$I$7166),Statistics_xlsx___Sheet1[[#This Row],[Offered Salary]])</f>
        <v>26954</v>
      </c>
      <c r="K299" t="b">
        <f>OR((Statistics_xlsx___Sheet1[[#This Row],[updated offered salary]]&lt;$N$39),(Statistics_xlsx___Sheet1[[#This Row],[updated offered salary]]&gt;$N$40))</f>
        <v>0</v>
      </c>
    </row>
    <row r="300" spans="1:11" x14ac:dyDescent="0.3">
      <c r="A300">
        <v>333678</v>
      </c>
      <c r="B300" t="s">
        <v>297</v>
      </c>
      <c r="C300" t="s">
        <v>15</v>
      </c>
      <c r="D300" t="s">
        <v>9</v>
      </c>
      <c r="E300" t="str">
        <f>IF(Statistics_xlsx___Sheet1[[#This Row],[event_name]]="-","Male",Statistics_xlsx___Sheet1[[#This Row],[event_name]])</f>
        <v>Male</v>
      </c>
      <c r="F300" t="s">
        <v>17</v>
      </c>
      <c r="G300" t="s">
        <v>30</v>
      </c>
      <c r="H300" t="str">
        <f>IF(Statistics_xlsx___Sheet1[[#This Row],[Post Name]]="-",IF(G301=0,G299,G301),Statistics_xlsx___Sheet1[[#This Row],[Post Name]])</f>
        <v>b9</v>
      </c>
      <c r="I300">
        <v>59001</v>
      </c>
      <c r="J300">
        <f>IF(Statistics_xlsx___Sheet1[[#This Row],[Offered Salary]]&lt;=0,AVERAGE($I$2:$I$7166),Statistics_xlsx___Sheet1[[#This Row],[Offered Salary]])</f>
        <v>59001</v>
      </c>
      <c r="K300" t="b">
        <f>OR((Statistics_xlsx___Sheet1[[#This Row],[updated offered salary]]&lt;$N$39),(Statistics_xlsx___Sheet1[[#This Row],[updated offered salary]]&gt;$N$40))</f>
        <v>0</v>
      </c>
    </row>
    <row r="301" spans="1:11" x14ac:dyDescent="0.3">
      <c r="A301">
        <v>579048</v>
      </c>
      <c r="B301" t="s">
        <v>297</v>
      </c>
      <c r="C301" t="s">
        <v>8</v>
      </c>
      <c r="D301" t="s">
        <v>9</v>
      </c>
      <c r="E301" t="str">
        <f>IF(Statistics_xlsx___Sheet1[[#This Row],[event_name]]="-","Male",Statistics_xlsx___Sheet1[[#This Row],[event_name]])</f>
        <v>Male</v>
      </c>
      <c r="F301" t="s">
        <v>17</v>
      </c>
      <c r="G301" t="s">
        <v>30</v>
      </c>
      <c r="H301" t="str">
        <f>IF(Statistics_xlsx___Sheet1[[#This Row],[Post Name]]="-",IF(G302=0,G300,G302),Statistics_xlsx___Sheet1[[#This Row],[Post Name]])</f>
        <v>b9</v>
      </c>
      <c r="I301">
        <v>33534</v>
      </c>
      <c r="J301">
        <f>IF(Statistics_xlsx___Sheet1[[#This Row],[Offered Salary]]&lt;=0,AVERAGE($I$2:$I$7166),Statistics_xlsx___Sheet1[[#This Row],[Offered Salary]])</f>
        <v>33534</v>
      </c>
      <c r="K301" t="b">
        <f>OR((Statistics_xlsx___Sheet1[[#This Row],[updated offered salary]]&lt;$N$39),(Statistics_xlsx___Sheet1[[#This Row],[updated offered salary]]&gt;$N$40))</f>
        <v>0</v>
      </c>
    </row>
    <row r="302" spans="1:11" x14ac:dyDescent="0.3">
      <c r="A302">
        <v>133347</v>
      </c>
      <c r="B302" t="s">
        <v>297</v>
      </c>
      <c r="C302" t="s">
        <v>8</v>
      </c>
      <c r="D302" t="s">
        <v>9</v>
      </c>
      <c r="E302" t="str">
        <f>IF(Statistics_xlsx___Sheet1[[#This Row],[event_name]]="-","Male",Statistics_xlsx___Sheet1[[#This Row],[event_name]])</f>
        <v>Male</v>
      </c>
      <c r="F302" t="s">
        <v>17</v>
      </c>
      <c r="G302" t="s">
        <v>30</v>
      </c>
      <c r="H302" t="str">
        <f>IF(Statistics_xlsx___Sheet1[[#This Row],[Post Name]]="-",IF(G303=0,G301,G303),Statistics_xlsx___Sheet1[[#This Row],[Post Name]])</f>
        <v>b9</v>
      </c>
      <c r="I302">
        <v>47686</v>
      </c>
      <c r="J302">
        <f>IF(Statistics_xlsx___Sheet1[[#This Row],[Offered Salary]]&lt;=0,AVERAGE($I$2:$I$7166),Statistics_xlsx___Sheet1[[#This Row],[Offered Salary]])</f>
        <v>47686</v>
      </c>
      <c r="K302" t="b">
        <f>OR((Statistics_xlsx___Sheet1[[#This Row],[updated offered salary]]&lt;$N$39),(Statistics_xlsx___Sheet1[[#This Row],[updated offered salary]]&gt;$N$40))</f>
        <v>0</v>
      </c>
    </row>
    <row r="303" spans="1:11" x14ac:dyDescent="0.3">
      <c r="A303">
        <v>20595</v>
      </c>
      <c r="B303" t="s">
        <v>298</v>
      </c>
      <c r="C303" t="s">
        <v>15</v>
      </c>
      <c r="D303" t="s">
        <v>9</v>
      </c>
      <c r="E303" t="str">
        <f>IF(Statistics_xlsx___Sheet1[[#This Row],[event_name]]="-","Male",Statistics_xlsx___Sheet1[[#This Row],[event_name]])</f>
        <v>Male</v>
      </c>
      <c r="F303" t="s">
        <v>52</v>
      </c>
      <c r="G303" t="s">
        <v>11</v>
      </c>
      <c r="H303" t="str">
        <f>IF(Statistics_xlsx___Sheet1[[#This Row],[Post Name]]="-",IF(G304=0,G302,G304),Statistics_xlsx___Sheet1[[#This Row],[Post Name]])</f>
        <v>c8</v>
      </c>
      <c r="I303">
        <v>57407</v>
      </c>
      <c r="J303">
        <f>IF(Statistics_xlsx___Sheet1[[#This Row],[Offered Salary]]&lt;=0,AVERAGE($I$2:$I$7166),Statistics_xlsx___Sheet1[[#This Row],[Offered Salary]])</f>
        <v>57407</v>
      </c>
      <c r="K303" t="b">
        <f>OR((Statistics_xlsx___Sheet1[[#This Row],[updated offered salary]]&lt;$N$39),(Statistics_xlsx___Sheet1[[#This Row],[updated offered salary]]&gt;$N$40))</f>
        <v>0</v>
      </c>
    </row>
    <row r="304" spans="1:11" x14ac:dyDescent="0.3">
      <c r="A304">
        <v>12320</v>
      </c>
      <c r="B304" t="s">
        <v>299</v>
      </c>
      <c r="C304" t="s">
        <v>15</v>
      </c>
      <c r="D304" t="s">
        <v>9</v>
      </c>
      <c r="E304" t="str">
        <f>IF(Statistics_xlsx___Sheet1[[#This Row],[event_name]]="-","Male",Statistics_xlsx___Sheet1[[#This Row],[event_name]])</f>
        <v>Male</v>
      </c>
      <c r="F304" t="s">
        <v>52</v>
      </c>
      <c r="G304" t="s">
        <v>11</v>
      </c>
      <c r="H304" t="str">
        <f>IF(Statistics_xlsx___Sheet1[[#This Row],[Post Name]]="-",IF(G305=0,G303,G305),Statistics_xlsx___Sheet1[[#This Row],[Post Name]])</f>
        <v>c8</v>
      </c>
      <c r="I304">
        <v>56727</v>
      </c>
      <c r="J304">
        <f>IF(Statistics_xlsx___Sheet1[[#This Row],[Offered Salary]]&lt;=0,AVERAGE($I$2:$I$7166),Statistics_xlsx___Sheet1[[#This Row],[Offered Salary]])</f>
        <v>56727</v>
      </c>
      <c r="K304" t="b">
        <f>OR((Statistics_xlsx___Sheet1[[#This Row],[updated offered salary]]&lt;$N$39),(Statistics_xlsx___Sheet1[[#This Row],[updated offered salary]]&gt;$N$40))</f>
        <v>0</v>
      </c>
    </row>
    <row r="305" spans="1:11" x14ac:dyDescent="0.3">
      <c r="A305">
        <v>68151</v>
      </c>
      <c r="B305" t="s">
        <v>300</v>
      </c>
      <c r="C305" t="s">
        <v>15</v>
      </c>
      <c r="D305" t="s">
        <v>9</v>
      </c>
      <c r="E305" t="str">
        <f>IF(Statistics_xlsx___Sheet1[[#This Row],[event_name]]="-","Male",Statistics_xlsx___Sheet1[[#This Row],[event_name]])</f>
        <v>Male</v>
      </c>
      <c r="F305" t="s">
        <v>10</v>
      </c>
      <c r="G305" t="s">
        <v>151</v>
      </c>
      <c r="H305" t="str">
        <f>IF(Statistics_xlsx___Sheet1[[#This Row],[Post Name]]="-",IF(G306=0,G304,G306),Statistics_xlsx___Sheet1[[#This Row],[Post Name]])</f>
        <v>c-10</v>
      </c>
      <c r="I305">
        <v>86486</v>
      </c>
      <c r="J305">
        <f>IF(Statistics_xlsx___Sheet1[[#This Row],[Offered Salary]]&lt;=0,AVERAGE($I$2:$I$7166),Statistics_xlsx___Sheet1[[#This Row],[Offered Salary]])</f>
        <v>86486</v>
      </c>
      <c r="K305" t="b">
        <f>OR((Statistics_xlsx___Sheet1[[#This Row],[updated offered salary]]&lt;$N$39),(Statistics_xlsx___Sheet1[[#This Row],[updated offered salary]]&gt;$N$40))</f>
        <v>0</v>
      </c>
    </row>
    <row r="306" spans="1:11" x14ac:dyDescent="0.3">
      <c r="A306">
        <v>567549</v>
      </c>
      <c r="B306" t="s">
        <v>301</v>
      </c>
      <c r="C306" t="s">
        <v>8</v>
      </c>
      <c r="D306" t="s">
        <v>9</v>
      </c>
      <c r="E306" t="str">
        <f>IF(Statistics_xlsx___Sheet1[[#This Row],[event_name]]="-","Male",Statistics_xlsx___Sheet1[[#This Row],[event_name]])</f>
        <v>Male</v>
      </c>
      <c r="F306" t="s">
        <v>10</v>
      </c>
      <c r="G306" t="s">
        <v>151</v>
      </c>
      <c r="H306" t="str">
        <f>IF(Statistics_xlsx___Sheet1[[#This Row],[Post Name]]="-",IF(G307=0,G305,G307),Statistics_xlsx___Sheet1[[#This Row],[Post Name]])</f>
        <v>c-10</v>
      </c>
      <c r="I306">
        <v>34243</v>
      </c>
      <c r="J306">
        <f>IF(Statistics_xlsx___Sheet1[[#This Row],[Offered Salary]]&lt;=0,AVERAGE($I$2:$I$7166),Statistics_xlsx___Sheet1[[#This Row],[Offered Salary]])</f>
        <v>34243</v>
      </c>
      <c r="K306" t="b">
        <f>OR((Statistics_xlsx___Sheet1[[#This Row],[updated offered salary]]&lt;$N$39),(Statistics_xlsx___Sheet1[[#This Row],[updated offered salary]]&gt;$N$40))</f>
        <v>0</v>
      </c>
    </row>
    <row r="307" spans="1:11" x14ac:dyDescent="0.3">
      <c r="A307">
        <v>379251</v>
      </c>
      <c r="B307" t="s">
        <v>302</v>
      </c>
      <c r="C307" t="s">
        <v>15</v>
      </c>
      <c r="D307" t="s">
        <v>9</v>
      </c>
      <c r="E307" t="str">
        <f>IF(Statistics_xlsx___Sheet1[[#This Row],[event_name]]="-","Male",Statistics_xlsx___Sheet1[[#This Row],[event_name]])</f>
        <v>Male</v>
      </c>
      <c r="F307" t="s">
        <v>21</v>
      </c>
      <c r="G307" t="s">
        <v>36</v>
      </c>
      <c r="H307" t="str">
        <f>IF(Statistics_xlsx___Sheet1[[#This Row],[Post Name]]="-",IF(G308=0,G306,G308),Statistics_xlsx___Sheet1[[#This Row],[Post Name]])</f>
        <v>i5</v>
      </c>
      <c r="I307">
        <v>25492</v>
      </c>
      <c r="J307">
        <f>IF(Statistics_xlsx___Sheet1[[#This Row],[Offered Salary]]&lt;=0,AVERAGE($I$2:$I$7166),Statistics_xlsx___Sheet1[[#This Row],[Offered Salary]])</f>
        <v>25492</v>
      </c>
      <c r="K307" t="b">
        <f>OR((Statistics_xlsx___Sheet1[[#This Row],[updated offered salary]]&lt;$N$39),(Statistics_xlsx___Sheet1[[#This Row],[updated offered salary]]&gt;$N$40))</f>
        <v>0</v>
      </c>
    </row>
    <row r="308" spans="1:11" x14ac:dyDescent="0.3">
      <c r="A308">
        <v>540849</v>
      </c>
      <c r="B308" t="s">
        <v>302</v>
      </c>
      <c r="C308" t="s">
        <v>15</v>
      </c>
      <c r="D308" t="s">
        <v>9</v>
      </c>
      <c r="E308" t="str">
        <f>IF(Statistics_xlsx___Sheet1[[#This Row],[event_name]]="-","Male",Statistics_xlsx___Sheet1[[#This Row],[event_name]])</f>
        <v>Male</v>
      </c>
      <c r="F308" t="s">
        <v>21</v>
      </c>
      <c r="G308" t="s">
        <v>36</v>
      </c>
      <c r="H308" t="str">
        <f>IF(Statistics_xlsx___Sheet1[[#This Row],[Post Name]]="-",IF(G309=0,G307,G309),Statistics_xlsx___Sheet1[[#This Row],[Post Name]])</f>
        <v>i5</v>
      </c>
      <c r="I308">
        <v>38787</v>
      </c>
      <c r="J308">
        <f>IF(Statistics_xlsx___Sheet1[[#This Row],[Offered Salary]]&lt;=0,AVERAGE($I$2:$I$7166),Statistics_xlsx___Sheet1[[#This Row],[Offered Salary]])</f>
        <v>38787</v>
      </c>
      <c r="K308" t="b">
        <f>OR((Statistics_xlsx___Sheet1[[#This Row],[updated offered salary]]&lt;$N$39),(Statistics_xlsx___Sheet1[[#This Row],[updated offered salary]]&gt;$N$40))</f>
        <v>0</v>
      </c>
    </row>
    <row r="309" spans="1:11" x14ac:dyDescent="0.3">
      <c r="A309">
        <v>270850</v>
      </c>
      <c r="B309" t="s">
        <v>303</v>
      </c>
      <c r="C309" t="s">
        <v>8</v>
      </c>
      <c r="D309" t="s">
        <v>13</v>
      </c>
      <c r="E309" t="str">
        <f>IF(Statistics_xlsx___Sheet1[[#This Row],[event_name]]="-","Male",Statistics_xlsx___Sheet1[[#This Row],[event_name]])</f>
        <v>Female</v>
      </c>
      <c r="F309" t="s">
        <v>10</v>
      </c>
      <c r="G309" t="s">
        <v>18</v>
      </c>
      <c r="H309" t="str">
        <f>IF(Statistics_xlsx___Sheet1[[#This Row],[Post Name]]="-",IF(G310=0,G308,G310),Statistics_xlsx___Sheet1[[#This Row],[Post Name]])</f>
        <v>i4</v>
      </c>
      <c r="I309">
        <v>56501</v>
      </c>
      <c r="J309">
        <f>IF(Statistics_xlsx___Sheet1[[#This Row],[Offered Salary]]&lt;=0,AVERAGE($I$2:$I$7166),Statistics_xlsx___Sheet1[[#This Row],[Offered Salary]])</f>
        <v>56501</v>
      </c>
      <c r="K309" t="b">
        <f>OR((Statistics_xlsx___Sheet1[[#This Row],[updated offered salary]]&lt;$N$39),(Statistics_xlsx___Sheet1[[#This Row],[updated offered salary]]&gt;$N$40))</f>
        <v>0</v>
      </c>
    </row>
    <row r="310" spans="1:11" x14ac:dyDescent="0.3">
      <c r="A310">
        <v>754298</v>
      </c>
      <c r="B310" t="s">
        <v>304</v>
      </c>
      <c r="C310" t="s">
        <v>8</v>
      </c>
      <c r="D310" t="s">
        <v>13</v>
      </c>
      <c r="E310" t="str">
        <f>IF(Statistics_xlsx___Sheet1[[#This Row],[event_name]]="-","Male",Statistics_xlsx___Sheet1[[#This Row],[event_name]])</f>
        <v>Female</v>
      </c>
      <c r="F310" t="s">
        <v>10</v>
      </c>
      <c r="G310" t="s">
        <v>18</v>
      </c>
      <c r="H310" t="str">
        <f>IF(Statistics_xlsx___Sheet1[[#This Row],[Post Name]]="-",IF(G311=0,G309,G311),Statistics_xlsx___Sheet1[[#This Row],[Post Name]])</f>
        <v>i4</v>
      </c>
      <c r="I310">
        <v>57362</v>
      </c>
      <c r="J310">
        <f>IF(Statistics_xlsx___Sheet1[[#This Row],[Offered Salary]]&lt;=0,AVERAGE($I$2:$I$7166),Statistics_xlsx___Sheet1[[#This Row],[Offered Salary]])</f>
        <v>57362</v>
      </c>
      <c r="K310" t="b">
        <f>OR((Statistics_xlsx___Sheet1[[#This Row],[updated offered salary]]&lt;$N$39),(Statistics_xlsx___Sheet1[[#This Row],[updated offered salary]]&gt;$N$40))</f>
        <v>0</v>
      </c>
    </row>
    <row r="311" spans="1:11" x14ac:dyDescent="0.3">
      <c r="A311">
        <v>238948</v>
      </c>
      <c r="B311" t="s">
        <v>305</v>
      </c>
      <c r="C311" t="s">
        <v>15</v>
      </c>
      <c r="D311" t="s">
        <v>9</v>
      </c>
      <c r="E311" t="str">
        <f>IF(Statistics_xlsx___Sheet1[[#This Row],[event_name]]="-","Male",Statistics_xlsx___Sheet1[[#This Row],[event_name]])</f>
        <v>Male</v>
      </c>
      <c r="F311" t="s">
        <v>52</v>
      </c>
      <c r="G311" t="s">
        <v>30</v>
      </c>
      <c r="H311" t="str">
        <f>IF(Statistics_xlsx___Sheet1[[#This Row],[Post Name]]="-",IF(G312=0,G310,G312),Statistics_xlsx___Sheet1[[#This Row],[Post Name]])</f>
        <v>b9</v>
      </c>
      <c r="I311">
        <v>7104</v>
      </c>
      <c r="J311">
        <f>IF(Statistics_xlsx___Sheet1[[#This Row],[Offered Salary]]&lt;=0,AVERAGE($I$2:$I$7166),Statistics_xlsx___Sheet1[[#This Row],[Offered Salary]])</f>
        <v>7104</v>
      </c>
      <c r="K311" t="b">
        <f>OR((Statistics_xlsx___Sheet1[[#This Row],[updated offered salary]]&lt;$N$39),(Statistics_xlsx___Sheet1[[#This Row],[updated offered salary]]&gt;$N$40))</f>
        <v>0</v>
      </c>
    </row>
    <row r="312" spans="1:11" x14ac:dyDescent="0.3">
      <c r="A312">
        <v>840739</v>
      </c>
      <c r="B312" t="s">
        <v>306</v>
      </c>
      <c r="C312" t="s">
        <v>15</v>
      </c>
      <c r="D312" t="s">
        <v>13</v>
      </c>
      <c r="E312" t="str">
        <f>IF(Statistics_xlsx___Sheet1[[#This Row],[event_name]]="-","Male",Statistics_xlsx___Sheet1[[#This Row],[event_name]])</f>
        <v>Female</v>
      </c>
      <c r="F312" t="s">
        <v>69</v>
      </c>
      <c r="G312" t="s">
        <v>151</v>
      </c>
      <c r="H312" t="str">
        <f>IF(Statistics_xlsx___Sheet1[[#This Row],[Post Name]]="-",IF(G313=0,G311,G313),Statistics_xlsx___Sheet1[[#This Row],[Post Name]])</f>
        <v>c-10</v>
      </c>
      <c r="I312">
        <v>42449</v>
      </c>
      <c r="J312">
        <f>IF(Statistics_xlsx___Sheet1[[#This Row],[Offered Salary]]&lt;=0,AVERAGE($I$2:$I$7166),Statistics_xlsx___Sheet1[[#This Row],[Offered Salary]])</f>
        <v>42449</v>
      </c>
      <c r="K312" t="b">
        <f>OR((Statistics_xlsx___Sheet1[[#This Row],[updated offered salary]]&lt;$N$39),(Statistics_xlsx___Sheet1[[#This Row],[updated offered salary]]&gt;$N$40))</f>
        <v>0</v>
      </c>
    </row>
    <row r="313" spans="1:11" x14ac:dyDescent="0.3">
      <c r="A313">
        <v>944802</v>
      </c>
      <c r="B313" t="s">
        <v>307</v>
      </c>
      <c r="C313" t="s">
        <v>15</v>
      </c>
      <c r="D313" t="s">
        <v>9</v>
      </c>
      <c r="E313" t="str">
        <f>IF(Statistics_xlsx___Sheet1[[#This Row],[event_name]]="-","Male",Statistics_xlsx___Sheet1[[#This Row],[event_name]])</f>
        <v>Male</v>
      </c>
      <c r="F313" t="s">
        <v>10</v>
      </c>
      <c r="G313" t="s">
        <v>14</v>
      </c>
      <c r="H313" t="str">
        <f>IF(Statistics_xlsx___Sheet1[[#This Row],[Post Name]]="-",IF(G314=0,G312,G314),Statistics_xlsx___Sheet1[[#This Row],[Post Name]])</f>
        <v>c5</v>
      </c>
      <c r="I313">
        <v>91116</v>
      </c>
      <c r="J313">
        <f>IF(Statistics_xlsx___Sheet1[[#This Row],[Offered Salary]]&lt;=0,AVERAGE($I$2:$I$7166),Statistics_xlsx___Sheet1[[#This Row],[Offered Salary]])</f>
        <v>91116</v>
      </c>
      <c r="K313" t="b">
        <f>OR((Statistics_xlsx___Sheet1[[#This Row],[updated offered salary]]&lt;$N$39),(Statistics_xlsx___Sheet1[[#This Row],[updated offered salary]]&gt;$N$40))</f>
        <v>0</v>
      </c>
    </row>
    <row r="314" spans="1:11" x14ac:dyDescent="0.3">
      <c r="A314">
        <v>528415</v>
      </c>
      <c r="B314" t="s">
        <v>307</v>
      </c>
      <c r="C314" t="s">
        <v>8</v>
      </c>
      <c r="D314" t="s">
        <v>9</v>
      </c>
      <c r="E314" t="str">
        <f>IF(Statistics_xlsx___Sheet1[[#This Row],[event_name]]="-","Male",Statistics_xlsx___Sheet1[[#This Row],[event_name]])</f>
        <v>Male</v>
      </c>
      <c r="F314" t="s">
        <v>10</v>
      </c>
      <c r="G314" t="s">
        <v>14</v>
      </c>
      <c r="H314" t="str">
        <f>IF(Statistics_xlsx___Sheet1[[#This Row],[Post Name]]="-",IF(G315=0,G313,G315),Statistics_xlsx___Sheet1[[#This Row],[Post Name]])</f>
        <v>c5</v>
      </c>
      <c r="I314">
        <v>51584</v>
      </c>
      <c r="J314">
        <f>IF(Statistics_xlsx___Sheet1[[#This Row],[Offered Salary]]&lt;=0,AVERAGE($I$2:$I$7166),Statistics_xlsx___Sheet1[[#This Row],[Offered Salary]])</f>
        <v>51584</v>
      </c>
      <c r="K314" t="b">
        <f>OR((Statistics_xlsx___Sheet1[[#This Row],[updated offered salary]]&lt;$N$39),(Statistics_xlsx___Sheet1[[#This Row],[updated offered salary]]&gt;$N$40))</f>
        <v>0</v>
      </c>
    </row>
    <row r="315" spans="1:11" x14ac:dyDescent="0.3">
      <c r="A315">
        <v>598089</v>
      </c>
      <c r="B315" t="s">
        <v>308</v>
      </c>
      <c r="C315" t="s">
        <v>15</v>
      </c>
      <c r="D315" t="s">
        <v>13</v>
      </c>
      <c r="E315" t="str">
        <f>IF(Statistics_xlsx___Sheet1[[#This Row],[event_name]]="-","Male",Statistics_xlsx___Sheet1[[#This Row],[event_name]])</f>
        <v>Female</v>
      </c>
      <c r="F315" t="s">
        <v>10</v>
      </c>
      <c r="G315" t="s">
        <v>18</v>
      </c>
      <c r="H315" t="str">
        <f>IF(Statistics_xlsx___Sheet1[[#This Row],[Post Name]]="-",IF(G316=0,G314,G316),Statistics_xlsx___Sheet1[[#This Row],[Post Name]])</f>
        <v>i4</v>
      </c>
      <c r="I315">
        <v>15689</v>
      </c>
      <c r="J315">
        <f>IF(Statistics_xlsx___Sheet1[[#This Row],[Offered Salary]]&lt;=0,AVERAGE($I$2:$I$7166),Statistics_xlsx___Sheet1[[#This Row],[Offered Salary]])</f>
        <v>15689</v>
      </c>
      <c r="K315" t="b">
        <f>OR((Statistics_xlsx___Sheet1[[#This Row],[updated offered salary]]&lt;$N$39),(Statistics_xlsx___Sheet1[[#This Row],[updated offered salary]]&gt;$N$40))</f>
        <v>0</v>
      </c>
    </row>
    <row r="316" spans="1:11" x14ac:dyDescent="0.3">
      <c r="A316">
        <v>947903</v>
      </c>
      <c r="B316" t="s">
        <v>309</v>
      </c>
      <c r="C316" t="s">
        <v>15</v>
      </c>
      <c r="D316" t="s">
        <v>9</v>
      </c>
      <c r="E316" t="str">
        <f>IF(Statistics_xlsx___Sheet1[[#This Row],[event_name]]="-","Male",Statistics_xlsx___Sheet1[[#This Row],[event_name]])</f>
        <v>Male</v>
      </c>
      <c r="F316" t="s">
        <v>10</v>
      </c>
      <c r="G316" t="s">
        <v>18</v>
      </c>
      <c r="H316" t="str">
        <f>IF(Statistics_xlsx___Sheet1[[#This Row],[Post Name]]="-",IF(G317=0,G315,G317),Statistics_xlsx___Sheet1[[#This Row],[Post Name]])</f>
        <v>i4</v>
      </c>
      <c r="I316">
        <v>13459</v>
      </c>
      <c r="J316">
        <f>IF(Statistics_xlsx___Sheet1[[#This Row],[Offered Salary]]&lt;=0,AVERAGE($I$2:$I$7166),Statistics_xlsx___Sheet1[[#This Row],[Offered Salary]])</f>
        <v>13459</v>
      </c>
      <c r="K316" t="b">
        <f>OR((Statistics_xlsx___Sheet1[[#This Row],[updated offered salary]]&lt;$N$39),(Statistics_xlsx___Sheet1[[#This Row],[updated offered salary]]&gt;$N$40))</f>
        <v>0</v>
      </c>
    </row>
    <row r="317" spans="1:11" x14ac:dyDescent="0.3">
      <c r="A317">
        <v>831750</v>
      </c>
      <c r="B317" t="s">
        <v>310</v>
      </c>
      <c r="C317" t="s">
        <v>8</v>
      </c>
      <c r="D317" t="s">
        <v>9</v>
      </c>
      <c r="E317" t="str">
        <f>IF(Statistics_xlsx___Sheet1[[#This Row],[event_name]]="-","Male",Statistics_xlsx___Sheet1[[#This Row],[event_name]])</f>
        <v>Male</v>
      </c>
      <c r="F317" t="s">
        <v>10</v>
      </c>
      <c r="G317" t="s">
        <v>18</v>
      </c>
      <c r="H317" t="str">
        <f>IF(Statistics_xlsx___Sheet1[[#This Row],[Post Name]]="-",IF(G318=0,G316,G318),Statistics_xlsx___Sheet1[[#This Row],[Post Name]])</f>
        <v>i4</v>
      </c>
      <c r="I317">
        <v>60967</v>
      </c>
      <c r="J317">
        <f>IF(Statistics_xlsx___Sheet1[[#This Row],[Offered Salary]]&lt;=0,AVERAGE($I$2:$I$7166),Statistics_xlsx___Sheet1[[#This Row],[Offered Salary]])</f>
        <v>60967</v>
      </c>
      <c r="K317" t="b">
        <f>OR((Statistics_xlsx___Sheet1[[#This Row],[updated offered salary]]&lt;$N$39),(Statistics_xlsx___Sheet1[[#This Row],[updated offered salary]]&gt;$N$40))</f>
        <v>0</v>
      </c>
    </row>
    <row r="318" spans="1:11" x14ac:dyDescent="0.3">
      <c r="A318">
        <v>578768</v>
      </c>
      <c r="B318" t="s">
        <v>311</v>
      </c>
      <c r="C318" t="s">
        <v>15</v>
      </c>
      <c r="D318" t="s">
        <v>9</v>
      </c>
      <c r="E318" t="str">
        <f>IF(Statistics_xlsx___Sheet1[[#This Row],[event_name]]="-","Male",Statistics_xlsx___Sheet1[[#This Row],[event_name]])</f>
        <v>Male</v>
      </c>
      <c r="F318" t="s">
        <v>10</v>
      </c>
      <c r="G318" t="s">
        <v>11</v>
      </c>
      <c r="H318" t="str">
        <f>IF(Statistics_xlsx___Sheet1[[#This Row],[Post Name]]="-",IF(G319=0,G317,G319),Statistics_xlsx___Sheet1[[#This Row],[Post Name]])</f>
        <v>c8</v>
      </c>
      <c r="I318">
        <v>18013</v>
      </c>
      <c r="J318">
        <f>IF(Statistics_xlsx___Sheet1[[#This Row],[Offered Salary]]&lt;=0,AVERAGE($I$2:$I$7166),Statistics_xlsx___Sheet1[[#This Row],[Offered Salary]])</f>
        <v>18013</v>
      </c>
      <c r="K318" t="b">
        <f>OR((Statistics_xlsx___Sheet1[[#This Row],[updated offered salary]]&lt;$N$39),(Statistics_xlsx___Sheet1[[#This Row],[updated offered salary]]&gt;$N$40))</f>
        <v>0</v>
      </c>
    </row>
    <row r="319" spans="1:11" x14ac:dyDescent="0.3">
      <c r="A319">
        <v>366864</v>
      </c>
      <c r="B319" t="s">
        <v>312</v>
      </c>
      <c r="C319" t="s">
        <v>8</v>
      </c>
      <c r="D319" t="s">
        <v>9</v>
      </c>
      <c r="E319" t="str">
        <f>IF(Statistics_xlsx___Sheet1[[#This Row],[event_name]]="-","Male",Statistics_xlsx___Sheet1[[#This Row],[event_name]])</f>
        <v>Male</v>
      </c>
      <c r="F319" t="s">
        <v>10</v>
      </c>
      <c r="G319" t="s">
        <v>11</v>
      </c>
      <c r="H319" t="str">
        <f>IF(Statistics_xlsx___Sheet1[[#This Row],[Post Name]]="-",IF(G320=0,G318,G320),Statistics_xlsx___Sheet1[[#This Row],[Post Name]])</f>
        <v>c8</v>
      </c>
      <c r="I319">
        <v>55146</v>
      </c>
      <c r="J319">
        <f>IF(Statistics_xlsx___Sheet1[[#This Row],[Offered Salary]]&lt;=0,AVERAGE($I$2:$I$7166),Statistics_xlsx___Sheet1[[#This Row],[Offered Salary]])</f>
        <v>55146</v>
      </c>
      <c r="K319" t="b">
        <f>OR((Statistics_xlsx___Sheet1[[#This Row],[updated offered salary]]&lt;$N$39),(Statistics_xlsx___Sheet1[[#This Row],[updated offered salary]]&gt;$N$40))</f>
        <v>0</v>
      </c>
    </row>
    <row r="320" spans="1:11" x14ac:dyDescent="0.3">
      <c r="A320">
        <v>787584</v>
      </c>
      <c r="B320" t="s">
        <v>313</v>
      </c>
      <c r="C320" t="s">
        <v>15</v>
      </c>
      <c r="D320" t="s">
        <v>9</v>
      </c>
      <c r="E320" t="str">
        <f>IF(Statistics_xlsx___Sheet1[[#This Row],[event_name]]="-","Male",Statistics_xlsx___Sheet1[[#This Row],[event_name]])</f>
        <v>Male</v>
      </c>
      <c r="F320" t="s">
        <v>166</v>
      </c>
      <c r="G320" t="s">
        <v>36</v>
      </c>
      <c r="H320" t="str">
        <f>IF(Statistics_xlsx___Sheet1[[#This Row],[Post Name]]="-",IF(G321=0,G319,G321),Statistics_xlsx___Sheet1[[#This Row],[Post Name]])</f>
        <v>i5</v>
      </c>
      <c r="I320">
        <v>80309</v>
      </c>
      <c r="J320">
        <f>IF(Statistics_xlsx___Sheet1[[#This Row],[Offered Salary]]&lt;=0,AVERAGE($I$2:$I$7166),Statistics_xlsx___Sheet1[[#This Row],[Offered Salary]])</f>
        <v>80309</v>
      </c>
      <c r="K320" t="b">
        <f>OR((Statistics_xlsx___Sheet1[[#This Row],[updated offered salary]]&lt;$N$39),(Statistics_xlsx___Sheet1[[#This Row],[updated offered salary]]&gt;$N$40))</f>
        <v>0</v>
      </c>
    </row>
    <row r="321" spans="1:11" x14ac:dyDescent="0.3">
      <c r="A321">
        <v>506061</v>
      </c>
      <c r="B321" t="s">
        <v>314</v>
      </c>
      <c r="C321" t="s">
        <v>15</v>
      </c>
      <c r="D321" t="s">
        <v>9</v>
      </c>
      <c r="E321" t="str">
        <f>IF(Statistics_xlsx___Sheet1[[#This Row],[event_name]]="-","Male",Statistics_xlsx___Sheet1[[#This Row],[event_name]])</f>
        <v>Male</v>
      </c>
      <c r="F321" t="s">
        <v>17</v>
      </c>
      <c r="G321" t="s">
        <v>14</v>
      </c>
      <c r="H321" t="str">
        <f>IF(Statistics_xlsx___Sheet1[[#This Row],[Post Name]]="-",IF(G322=0,G320,G322),Statistics_xlsx___Sheet1[[#This Row],[Post Name]])</f>
        <v>c5</v>
      </c>
      <c r="I321">
        <v>52054</v>
      </c>
      <c r="J321">
        <f>IF(Statistics_xlsx___Sheet1[[#This Row],[Offered Salary]]&lt;=0,AVERAGE($I$2:$I$7166),Statistics_xlsx___Sheet1[[#This Row],[Offered Salary]])</f>
        <v>52054</v>
      </c>
      <c r="K321" t="b">
        <f>OR((Statistics_xlsx___Sheet1[[#This Row],[updated offered salary]]&lt;$N$39),(Statistics_xlsx___Sheet1[[#This Row],[updated offered salary]]&gt;$N$40))</f>
        <v>0</v>
      </c>
    </row>
    <row r="322" spans="1:11" x14ac:dyDescent="0.3">
      <c r="A322">
        <v>832162</v>
      </c>
      <c r="B322" t="s">
        <v>315</v>
      </c>
      <c r="C322" t="s">
        <v>15</v>
      </c>
      <c r="D322" t="s">
        <v>9</v>
      </c>
      <c r="E322" t="str">
        <f>IF(Statistics_xlsx___Sheet1[[#This Row],[event_name]]="-","Male",Statistics_xlsx___Sheet1[[#This Row],[event_name]])</f>
        <v>Male</v>
      </c>
      <c r="F322" t="s">
        <v>17</v>
      </c>
      <c r="G322" t="s">
        <v>14</v>
      </c>
      <c r="H322" t="str">
        <f>IF(Statistics_xlsx___Sheet1[[#This Row],[Post Name]]="-",IF(G323=0,G321,G323),Statistics_xlsx___Sheet1[[#This Row],[Post Name]])</f>
        <v>c5</v>
      </c>
      <c r="I322">
        <v>72134</v>
      </c>
      <c r="J322">
        <f>IF(Statistics_xlsx___Sheet1[[#This Row],[Offered Salary]]&lt;=0,AVERAGE($I$2:$I$7166),Statistics_xlsx___Sheet1[[#This Row],[Offered Salary]])</f>
        <v>72134</v>
      </c>
      <c r="K322" t="b">
        <f>OR((Statistics_xlsx___Sheet1[[#This Row],[updated offered salary]]&lt;$N$39),(Statistics_xlsx___Sheet1[[#This Row],[updated offered salary]]&gt;$N$40))</f>
        <v>0</v>
      </c>
    </row>
    <row r="323" spans="1:11" x14ac:dyDescent="0.3">
      <c r="A323">
        <v>71829</v>
      </c>
      <c r="B323" t="s">
        <v>316</v>
      </c>
      <c r="C323" t="s">
        <v>8</v>
      </c>
      <c r="D323" t="s">
        <v>13</v>
      </c>
      <c r="E323" t="str">
        <f>IF(Statistics_xlsx___Sheet1[[#This Row],[event_name]]="-","Male",Statistics_xlsx___Sheet1[[#This Row],[event_name]])</f>
        <v>Female</v>
      </c>
      <c r="F323" t="s">
        <v>10</v>
      </c>
      <c r="G323" t="s">
        <v>39</v>
      </c>
      <c r="H323" t="str">
        <f>IF(Statistics_xlsx___Sheet1[[#This Row],[Post Name]]="-",IF(G324=0,G322,G324),Statistics_xlsx___Sheet1[[#This Row],[Post Name]])</f>
        <v>i1</v>
      </c>
      <c r="I323">
        <v>47003</v>
      </c>
      <c r="J323">
        <f>IF(Statistics_xlsx___Sheet1[[#This Row],[Offered Salary]]&lt;=0,AVERAGE($I$2:$I$7166),Statistics_xlsx___Sheet1[[#This Row],[Offered Salary]])</f>
        <v>47003</v>
      </c>
      <c r="K323" t="b">
        <f>OR((Statistics_xlsx___Sheet1[[#This Row],[updated offered salary]]&lt;$N$39),(Statistics_xlsx___Sheet1[[#This Row],[updated offered salary]]&gt;$N$40))</f>
        <v>0</v>
      </c>
    </row>
    <row r="324" spans="1:11" x14ac:dyDescent="0.3">
      <c r="A324">
        <v>240857</v>
      </c>
      <c r="B324" t="s">
        <v>317</v>
      </c>
      <c r="C324" t="s">
        <v>8</v>
      </c>
      <c r="D324" t="s">
        <v>9</v>
      </c>
      <c r="E324" t="str">
        <f>IF(Statistics_xlsx___Sheet1[[#This Row],[event_name]]="-","Male",Statistics_xlsx___Sheet1[[#This Row],[event_name]])</f>
        <v>Male</v>
      </c>
      <c r="F324" t="s">
        <v>10</v>
      </c>
      <c r="G324" t="s">
        <v>30</v>
      </c>
      <c r="H324" t="str">
        <f>IF(Statistics_xlsx___Sheet1[[#This Row],[Post Name]]="-",IF(G325=0,G323,G325),Statistics_xlsx___Sheet1[[#This Row],[Post Name]])</f>
        <v>b9</v>
      </c>
      <c r="I324">
        <v>59017</v>
      </c>
      <c r="J324">
        <f>IF(Statistics_xlsx___Sheet1[[#This Row],[Offered Salary]]&lt;=0,AVERAGE($I$2:$I$7166),Statistics_xlsx___Sheet1[[#This Row],[Offered Salary]])</f>
        <v>59017</v>
      </c>
      <c r="K324" t="b">
        <f>OR((Statistics_xlsx___Sheet1[[#This Row],[updated offered salary]]&lt;$N$39),(Statistics_xlsx___Sheet1[[#This Row],[updated offered salary]]&gt;$N$40))</f>
        <v>0</v>
      </c>
    </row>
    <row r="325" spans="1:11" x14ac:dyDescent="0.3">
      <c r="A325">
        <v>983968</v>
      </c>
      <c r="B325" t="s">
        <v>318</v>
      </c>
      <c r="C325" t="s">
        <v>8</v>
      </c>
      <c r="D325" t="s">
        <v>13</v>
      </c>
      <c r="E325" t="str">
        <f>IF(Statistics_xlsx___Sheet1[[#This Row],[event_name]]="-","Male",Statistics_xlsx___Sheet1[[#This Row],[event_name]])</f>
        <v>Female</v>
      </c>
      <c r="F325" t="s">
        <v>10</v>
      </c>
      <c r="G325" t="s">
        <v>151</v>
      </c>
      <c r="H325" t="str">
        <f>IF(Statistics_xlsx___Sheet1[[#This Row],[Post Name]]="-",IF(G326=0,G324,G326),Statistics_xlsx___Sheet1[[#This Row],[Post Name]])</f>
        <v>c-10</v>
      </c>
      <c r="I325">
        <v>78320</v>
      </c>
      <c r="J325">
        <f>IF(Statistics_xlsx___Sheet1[[#This Row],[Offered Salary]]&lt;=0,AVERAGE($I$2:$I$7166),Statistics_xlsx___Sheet1[[#This Row],[Offered Salary]])</f>
        <v>78320</v>
      </c>
      <c r="K325" t="b">
        <f>OR((Statistics_xlsx___Sheet1[[#This Row],[updated offered salary]]&lt;$N$39),(Statistics_xlsx___Sheet1[[#This Row],[updated offered salary]]&gt;$N$40))</f>
        <v>0</v>
      </c>
    </row>
    <row r="326" spans="1:11" x14ac:dyDescent="0.3">
      <c r="A326">
        <v>717149</v>
      </c>
      <c r="B326" t="s">
        <v>319</v>
      </c>
      <c r="C326" t="s">
        <v>15</v>
      </c>
      <c r="D326" t="s">
        <v>9</v>
      </c>
      <c r="E326" t="str">
        <f>IF(Statistics_xlsx___Sheet1[[#This Row],[event_name]]="-","Male",Statistics_xlsx___Sheet1[[#This Row],[event_name]])</f>
        <v>Male</v>
      </c>
      <c r="F326" t="s">
        <v>17</v>
      </c>
      <c r="G326" t="s">
        <v>30</v>
      </c>
      <c r="H326" t="str">
        <f>IF(Statistics_xlsx___Sheet1[[#This Row],[Post Name]]="-",IF(G327=0,G325,G327),Statistics_xlsx___Sheet1[[#This Row],[Post Name]])</f>
        <v>b9</v>
      </c>
      <c r="I326">
        <v>60135</v>
      </c>
      <c r="J326">
        <f>IF(Statistics_xlsx___Sheet1[[#This Row],[Offered Salary]]&lt;=0,AVERAGE($I$2:$I$7166),Statistics_xlsx___Sheet1[[#This Row],[Offered Salary]])</f>
        <v>60135</v>
      </c>
      <c r="K326" t="b">
        <f>OR((Statistics_xlsx___Sheet1[[#This Row],[updated offered salary]]&lt;$N$39),(Statistics_xlsx___Sheet1[[#This Row],[updated offered salary]]&gt;$N$40))</f>
        <v>0</v>
      </c>
    </row>
    <row r="327" spans="1:11" x14ac:dyDescent="0.3">
      <c r="A327">
        <v>33558</v>
      </c>
      <c r="B327" t="s">
        <v>320</v>
      </c>
      <c r="C327" t="s">
        <v>15</v>
      </c>
      <c r="D327" t="s">
        <v>9</v>
      </c>
      <c r="E327" t="str">
        <f>IF(Statistics_xlsx___Sheet1[[#This Row],[event_name]]="-","Male",Statistics_xlsx___Sheet1[[#This Row],[event_name]])</f>
        <v>Male</v>
      </c>
      <c r="F327" t="s">
        <v>17</v>
      </c>
      <c r="G327" t="s">
        <v>30</v>
      </c>
      <c r="H327" t="str">
        <f>IF(Statistics_xlsx___Sheet1[[#This Row],[Post Name]]="-",IF(G328=0,G326,G328),Statistics_xlsx___Sheet1[[#This Row],[Post Name]])</f>
        <v>b9</v>
      </c>
      <c r="I327">
        <v>99019</v>
      </c>
      <c r="J327">
        <f>IF(Statistics_xlsx___Sheet1[[#This Row],[Offered Salary]]&lt;=0,AVERAGE($I$2:$I$7166),Statistics_xlsx___Sheet1[[#This Row],[Offered Salary]])</f>
        <v>99019</v>
      </c>
      <c r="K327" t="b">
        <f>OR((Statistics_xlsx___Sheet1[[#This Row],[updated offered salary]]&lt;$N$39),(Statistics_xlsx___Sheet1[[#This Row],[updated offered salary]]&gt;$N$40))</f>
        <v>0</v>
      </c>
    </row>
    <row r="328" spans="1:11" x14ac:dyDescent="0.3">
      <c r="A328">
        <v>806798</v>
      </c>
      <c r="B328" t="s">
        <v>321</v>
      </c>
      <c r="C328" t="s">
        <v>15</v>
      </c>
      <c r="D328" t="s">
        <v>13</v>
      </c>
      <c r="E328" t="str">
        <f>IF(Statistics_xlsx___Sheet1[[#This Row],[event_name]]="-","Male",Statistics_xlsx___Sheet1[[#This Row],[event_name]])</f>
        <v>Female</v>
      </c>
      <c r="F328" t="s">
        <v>17</v>
      </c>
      <c r="G328" t="s">
        <v>24</v>
      </c>
      <c r="H328" t="str">
        <f>IF(Statistics_xlsx___Sheet1[[#This Row],[Post Name]]="-",IF(G329=0,G327,G329),Statistics_xlsx___Sheet1[[#This Row],[Post Name]])</f>
        <v>i7</v>
      </c>
      <c r="I328">
        <v>8399</v>
      </c>
      <c r="J328">
        <f>IF(Statistics_xlsx___Sheet1[[#This Row],[Offered Salary]]&lt;=0,AVERAGE($I$2:$I$7166),Statistics_xlsx___Sheet1[[#This Row],[Offered Salary]])</f>
        <v>8399</v>
      </c>
      <c r="K328" t="b">
        <f>OR((Statistics_xlsx___Sheet1[[#This Row],[updated offered salary]]&lt;$N$39),(Statistics_xlsx___Sheet1[[#This Row],[updated offered salary]]&gt;$N$40))</f>
        <v>0</v>
      </c>
    </row>
    <row r="329" spans="1:11" x14ac:dyDescent="0.3">
      <c r="A329">
        <v>817082</v>
      </c>
      <c r="B329" t="s">
        <v>322</v>
      </c>
      <c r="C329" t="s">
        <v>15</v>
      </c>
      <c r="D329" t="s">
        <v>13</v>
      </c>
      <c r="E329" t="str">
        <f>IF(Statistics_xlsx___Sheet1[[#This Row],[event_name]]="-","Male",Statistics_xlsx___Sheet1[[#This Row],[event_name]])</f>
        <v>Female</v>
      </c>
      <c r="F329" t="s">
        <v>17</v>
      </c>
      <c r="G329" t="s">
        <v>24</v>
      </c>
      <c r="H329" t="str">
        <f>IF(Statistics_xlsx___Sheet1[[#This Row],[Post Name]]="-",IF(G330=0,G328,G330),Statistics_xlsx___Sheet1[[#This Row],[Post Name]])</f>
        <v>i7</v>
      </c>
      <c r="I329">
        <v>47617</v>
      </c>
      <c r="J329">
        <f>IF(Statistics_xlsx___Sheet1[[#This Row],[Offered Salary]]&lt;=0,AVERAGE($I$2:$I$7166),Statistics_xlsx___Sheet1[[#This Row],[Offered Salary]])</f>
        <v>47617</v>
      </c>
      <c r="K329" t="b">
        <f>OR((Statistics_xlsx___Sheet1[[#This Row],[updated offered salary]]&lt;$N$39),(Statistics_xlsx___Sheet1[[#This Row],[updated offered salary]]&gt;$N$40))</f>
        <v>0</v>
      </c>
    </row>
    <row r="330" spans="1:11" x14ac:dyDescent="0.3">
      <c r="A330">
        <v>372328</v>
      </c>
      <c r="B330" t="s">
        <v>323</v>
      </c>
      <c r="C330" t="s">
        <v>8</v>
      </c>
      <c r="D330" t="s">
        <v>9</v>
      </c>
      <c r="E330" t="str">
        <f>IF(Statistics_xlsx___Sheet1[[#This Row],[event_name]]="-","Male",Statistics_xlsx___Sheet1[[#This Row],[event_name]])</f>
        <v>Male</v>
      </c>
      <c r="F330" t="s">
        <v>10</v>
      </c>
      <c r="G330" t="s">
        <v>18</v>
      </c>
      <c r="H330" t="str">
        <f>IF(Statistics_xlsx___Sheet1[[#This Row],[Post Name]]="-",IF(G331=0,G329,G331),Statistics_xlsx___Sheet1[[#This Row],[Post Name]])</f>
        <v>i4</v>
      </c>
      <c r="I330">
        <v>99389</v>
      </c>
      <c r="J330">
        <f>IF(Statistics_xlsx___Sheet1[[#This Row],[Offered Salary]]&lt;=0,AVERAGE($I$2:$I$7166),Statistics_xlsx___Sheet1[[#This Row],[Offered Salary]])</f>
        <v>99389</v>
      </c>
      <c r="K330" t="b">
        <f>OR((Statistics_xlsx___Sheet1[[#This Row],[updated offered salary]]&lt;$N$39),(Statistics_xlsx___Sheet1[[#This Row],[updated offered salary]]&gt;$N$40))</f>
        <v>0</v>
      </c>
    </row>
    <row r="331" spans="1:11" x14ac:dyDescent="0.3">
      <c r="A331">
        <v>290105</v>
      </c>
      <c r="B331" t="s">
        <v>324</v>
      </c>
      <c r="C331" t="s">
        <v>8</v>
      </c>
      <c r="D331" t="s">
        <v>13</v>
      </c>
      <c r="E331" t="str">
        <f>IF(Statistics_xlsx___Sheet1[[#This Row],[event_name]]="-","Male",Statistics_xlsx___Sheet1[[#This Row],[event_name]])</f>
        <v>Female</v>
      </c>
      <c r="F331" t="s">
        <v>10</v>
      </c>
      <c r="G331" t="s">
        <v>18</v>
      </c>
      <c r="H331" t="str">
        <f>IF(Statistics_xlsx___Sheet1[[#This Row],[Post Name]]="-",IF(G332=0,G330,G332),Statistics_xlsx___Sheet1[[#This Row],[Post Name]])</f>
        <v>i4</v>
      </c>
      <c r="I331">
        <v>86123</v>
      </c>
      <c r="J331">
        <f>IF(Statistics_xlsx___Sheet1[[#This Row],[Offered Salary]]&lt;=0,AVERAGE($I$2:$I$7166),Statistics_xlsx___Sheet1[[#This Row],[Offered Salary]])</f>
        <v>86123</v>
      </c>
      <c r="K331" t="b">
        <f>OR((Statistics_xlsx___Sheet1[[#This Row],[updated offered salary]]&lt;$N$39),(Statistics_xlsx___Sheet1[[#This Row],[updated offered salary]]&gt;$N$40))</f>
        <v>0</v>
      </c>
    </row>
    <row r="332" spans="1:11" x14ac:dyDescent="0.3">
      <c r="A332">
        <v>524956</v>
      </c>
      <c r="B332" t="s">
        <v>325</v>
      </c>
      <c r="C332" t="s">
        <v>15</v>
      </c>
      <c r="D332" t="s">
        <v>9</v>
      </c>
      <c r="E332" t="str">
        <f>IF(Statistics_xlsx___Sheet1[[#This Row],[event_name]]="-","Male",Statistics_xlsx___Sheet1[[#This Row],[event_name]])</f>
        <v>Male</v>
      </c>
      <c r="F332" t="s">
        <v>10</v>
      </c>
      <c r="G332" t="s">
        <v>36</v>
      </c>
      <c r="H332" t="str">
        <f>IF(Statistics_xlsx___Sheet1[[#This Row],[Post Name]]="-",IF(G333=0,G331,G333),Statistics_xlsx___Sheet1[[#This Row],[Post Name]])</f>
        <v>i5</v>
      </c>
      <c r="I332">
        <v>20944</v>
      </c>
      <c r="J332">
        <f>IF(Statistics_xlsx___Sheet1[[#This Row],[Offered Salary]]&lt;=0,AVERAGE($I$2:$I$7166),Statistics_xlsx___Sheet1[[#This Row],[Offered Salary]])</f>
        <v>20944</v>
      </c>
      <c r="K332" t="b">
        <f>OR((Statistics_xlsx___Sheet1[[#This Row],[updated offered salary]]&lt;$N$39),(Statistics_xlsx___Sheet1[[#This Row],[updated offered salary]]&gt;$N$40))</f>
        <v>0</v>
      </c>
    </row>
    <row r="333" spans="1:11" x14ac:dyDescent="0.3">
      <c r="A333">
        <v>525261</v>
      </c>
      <c r="B333" t="s">
        <v>326</v>
      </c>
      <c r="C333" t="s">
        <v>8</v>
      </c>
      <c r="D333" t="s">
        <v>9</v>
      </c>
      <c r="E333" t="str">
        <f>IF(Statistics_xlsx___Sheet1[[#This Row],[event_name]]="-","Male",Statistics_xlsx___Sheet1[[#This Row],[event_name]])</f>
        <v>Male</v>
      </c>
      <c r="F333" t="s">
        <v>10</v>
      </c>
      <c r="G333" t="s">
        <v>36</v>
      </c>
      <c r="H333" t="str">
        <f>IF(Statistics_xlsx___Sheet1[[#This Row],[Post Name]]="-",IF(G334=0,G332,G334),Statistics_xlsx___Sheet1[[#This Row],[Post Name]])</f>
        <v>i5</v>
      </c>
      <c r="I333">
        <v>67992</v>
      </c>
      <c r="J333">
        <f>IF(Statistics_xlsx___Sheet1[[#This Row],[Offered Salary]]&lt;=0,AVERAGE($I$2:$I$7166),Statistics_xlsx___Sheet1[[#This Row],[Offered Salary]])</f>
        <v>67992</v>
      </c>
      <c r="K333" t="b">
        <f>OR((Statistics_xlsx___Sheet1[[#This Row],[updated offered salary]]&lt;$N$39),(Statistics_xlsx___Sheet1[[#This Row],[updated offered salary]]&gt;$N$40))</f>
        <v>0</v>
      </c>
    </row>
    <row r="334" spans="1:11" x14ac:dyDescent="0.3">
      <c r="A334">
        <v>865282</v>
      </c>
      <c r="B334" t="s">
        <v>327</v>
      </c>
      <c r="C334" t="s">
        <v>8</v>
      </c>
      <c r="D334" t="s">
        <v>9</v>
      </c>
      <c r="E334" t="str">
        <f>IF(Statistics_xlsx___Sheet1[[#This Row],[event_name]]="-","Male",Statistics_xlsx___Sheet1[[#This Row],[event_name]])</f>
        <v>Male</v>
      </c>
      <c r="F334" t="s">
        <v>86</v>
      </c>
      <c r="G334" t="s">
        <v>36</v>
      </c>
      <c r="H334" t="str">
        <f>IF(Statistics_xlsx___Sheet1[[#This Row],[Post Name]]="-",IF(G335=0,G333,G335),Statistics_xlsx___Sheet1[[#This Row],[Post Name]])</f>
        <v>i5</v>
      </c>
      <c r="I334">
        <v>19550</v>
      </c>
      <c r="J334">
        <f>IF(Statistics_xlsx___Sheet1[[#This Row],[Offered Salary]]&lt;=0,AVERAGE($I$2:$I$7166),Statistics_xlsx___Sheet1[[#This Row],[Offered Salary]])</f>
        <v>19550</v>
      </c>
      <c r="K334" t="b">
        <f>OR((Statistics_xlsx___Sheet1[[#This Row],[updated offered salary]]&lt;$N$39),(Statistics_xlsx___Sheet1[[#This Row],[updated offered salary]]&gt;$N$40))</f>
        <v>0</v>
      </c>
    </row>
    <row r="335" spans="1:11" x14ac:dyDescent="0.3">
      <c r="A335">
        <v>422877</v>
      </c>
      <c r="B335" t="s">
        <v>328</v>
      </c>
      <c r="C335" t="s">
        <v>15</v>
      </c>
      <c r="D335" t="s">
        <v>9</v>
      </c>
      <c r="E335" t="str">
        <f>IF(Statistics_xlsx___Sheet1[[#This Row],[event_name]]="-","Male",Statistics_xlsx___Sheet1[[#This Row],[event_name]])</f>
        <v>Male</v>
      </c>
      <c r="F335" t="s">
        <v>69</v>
      </c>
      <c r="G335" t="s">
        <v>36</v>
      </c>
      <c r="H335" t="str">
        <f>IF(Statistics_xlsx___Sheet1[[#This Row],[Post Name]]="-",IF(G336=0,G334,G336),Statistics_xlsx___Sheet1[[#This Row],[Post Name]])</f>
        <v>i5</v>
      </c>
      <c r="I335">
        <v>47241</v>
      </c>
      <c r="J335">
        <f>IF(Statistics_xlsx___Sheet1[[#This Row],[Offered Salary]]&lt;=0,AVERAGE($I$2:$I$7166),Statistics_xlsx___Sheet1[[#This Row],[Offered Salary]])</f>
        <v>47241</v>
      </c>
      <c r="K335" t="b">
        <f>OR((Statistics_xlsx___Sheet1[[#This Row],[updated offered salary]]&lt;$N$39),(Statistics_xlsx___Sheet1[[#This Row],[updated offered salary]]&gt;$N$40))</f>
        <v>0</v>
      </c>
    </row>
    <row r="336" spans="1:11" x14ac:dyDescent="0.3">
      <c r="A336">
        <v>140614</v>
      </c>
      <c r="B336" t="s">
        <v>329</v>
      </c>
      <c r="C336" t="s">
        <v>15</v>
      </c>
      <c r="D336" t="s">
        <v>9</v>
      </c>
      <c r="E336" t="str">
        <f>IF(Statistics_xlsx___Sheet1[[#This Row],[event_name]]="-","Male",Statistics_xlsx___Sheet1[[#This Row],[event_name]])</f>
        <v>Male</v>
      </c>
      <c r="F336" t="s">
        <v>17</v>
      </c>
      <c r="G336" t="s">
        <v>44</v>
      </c>
      <c r="H336" t="str">
        <f>IF(Statistics_xlsx___Sheet1[[#This Row],[Post Name]]="-",IF(G337=0,G335,G337),Statistics_xlsx___Sheet1[[#This Row],[Post Name]])</f>
        <v>i6</v>
      </c>
      <c r="I336">
        <v>46314</v>
      </c>
      <c r="J336">
        <f>IF(Statistics_xlsx___Sheet1[[#This Row],[Offered Salary]]&lt;=0,AVERAGE($I$2:$I$7166),Statistics_xlsx___Sheet1[[#This Row],[Offered Salary]])</f>
        <v>46314</v>
      </c>
      <c r="K336" t="b">
        <f>OR((Statistics_xlsx___Sheet1[[#This Row],[updated offered salary]]&lt;$N$39),(Statistics_xlsx___Sheet1[[#This Row],[updated offered salary]]&gt;$N$40))</f>
        <v>0</v>
      </c>
    </row>
    <row r="337" spans="1:11" x14ac:dyDescent="0.3">
      <c r="A337">
        <v>508051</v>
      </c>
      <c r="B337" t="s">
        <v>330</v>
      </c>
      <c r="C337" t="s">
        <v>15</v>
      </c>
      <c r="D337" t="s">
        <v>9</v>
      </c>
      <c r="E337" t="str">
        <f>IF(Statistics_xlsx___Sheet1[[#This Row],[event_name]]="-","Male",Statistics_xlsx___Sheet1[[#This Row],[event_name]])</f>
        <v>Male</v>
      </c>
      <c r="F337" t="s">
        <v>17</v>
      </c>
      <c r="G337" t="s">
        <v>11</v>
      </c>
      <c r="H337" t="str">
        <f>IF(Statistics_xlsx___Sheet1[[#This Row],[Post Name]]="-",IF(G338=0,G336,G338),Statistics_xlsx___Sheet1[[#This Row],[Post Name]])</f>
        <v>c8</v>
      </c>
      <c r="I337">
        <v>68865</v>
      </c>
      <c r="J337">
        <f>IF(Statistics_xlsx___Sheet1[[#This Row],[Offered Salary]]&lt;=0,AVERAGE($I$2:$I$7166),Statistics_xlsx___Sheet1[[#This Row],[Offered Salary]])</f>
        <v>68865</v>
      </c>
      <c r="K337" t="b">
        <f>OR((Statistics_xlsx___Sheet1[[#This Row],[updated offered salary]]&lt;$N$39),(Statistics_xlsx___Sheet1[[#This Row],[updated offered salary]]&gt;$N$40))</f>
        <v>0</v>
      </c>
    </row>
    <row r="338" spans="1:11" x14ac:dyDescent="0.3">
      <c r="A338">
        <v>896420</v>
      </c>
      <c r="B338" t="s">
        <v>331</v>
      </c>
      <c r="C338" t="s">
        <v>8</v>
      </c>
      <c r="D338" t="s">
        <v>9</v>
      </c>
      <c r="E338" t="str">
        <f>IF(Statistics_xlsx___Sheet1[[#This Row],[event_name]]="-","Male",Statistics_xlsx___Sheet1[[#This Row],[event_name]])</f>
        <v>Male</v>
      </c>
      <c r="F338" t="s">
        <v>17</v>
      </c>
      <c r="G338" t="s">
        <v>11</v>
      </c>
      <c r="H338" t="str">
        <f>IF(Statistics_xlsx___Sheet1[[#This Row],[Post Name]]="-",IF(G339=0,G337,G339),Statistics_xlsx___Sheet1[[#This Row],[Post Name]])</f>
        <v>c8</v>
      </c>
      <c r="I338">
        <v>64751</v>
      </c>
      <c r="J338">
        <f>IF(Statistics_xlsx___Sheet1[[#This Row],[Offered Salary]]&lt;=0,AVERAGE($I$2:$I$7166),Statistics_xlsx___Sheet1[[#This Row],[Offered Salary]])</f>
        <v>64751</v>
      </c>
      <c r="K338" t="b">
        <f>OR((Statistics_xlsx___Sheet1[[#This Row],[updated offered salary]]&lt;$N$39),(Statistics_xlsx___Sheet1[[#This Row],[updated offered salary]]&gt;$N$40))</f>
        <v>0</v>
      </c>
    </row>
    <row r="339" spans="1:11" x14ac:dyDescent="0.3">
      <c r="A339">
        <v>868204</v>
      </c>
      <c r="B339" t="s">
        <v>332</v>
      </c>
      <c r="C339" t="s">
        <v>15</v>
      </c>
      <c r="D339" t="s">
        <v>9</v>
      </c>
      <c r="E339" t="str">
        <f>IF(Statistics_xlsx___Sheet1[[#This Row],[event_name]]="-","Male",Statistics_xlsx___Sheet1[[#This Row],[event_name]])</f>
        <v>Male</v>
      </c>
      <c r="F339" t="s">
        <v>17</v>
      </c>
      <c r="G339" t="s">
        <v>18</v>
      </c>
      <c r="H339" t="str">
        <f>IF(Statistics_xlsx___Sheet1[[#This Row],[Post Name]]="-",IF(G340=0,G338,G340),Statistics_xlsx___Sheet1[[#This Row],[Post Name]])</f>
        <v>i4</v>
      </c>
      <c r="I339">
        <v>57536</v>
      </c>
      <c r="J339">
        <f>IF(Statistics_xlsx___Sheet1[[#This Row],[Offered Salary]]&lt;=0,AVERAGE($I$2:$I$7166),Statistics_xlsx___Sheet1[[#This Row],[Offered Salary]])</f>
        <v>57536</v>
      </c>
      <c r="K339" t="b">
        <f>OR((Statistics_xlsx___Sheet1[[#This Row],[updated offered salary]]&lt;$N$39),(Statistics_xlsx___Sheet1[[#This Row],[updated offered salary]]&gt;$N$40))</f>
        <v>0</v>
      </c>
    </row>
    <row r="340" spans="1:11" x14ac:dyDescent="0.3">
      <c r="A340">
        <v>462656</v>
      </c>
      <c r="B340" t="s">
        <v>333</v>
      </c>
      <c r="C340" t="s">
        <v>8</v>
      </c>
      <c r="D340" t="s">
        <v>42</v>
      </c>
      <c r="E340" t="str">
        <f>IF(Statistics_xlsx___Sheet1[[#This Row],[event_name]]="-","Male",Statistics_xlsx___Sheet1[[#This Row],[event_name]])</f>
        <v>Don’t want to say</v>
      </c>
      <c r="F340" t="s">
        <v>17</v>
      </c>
      <c r="G340" t="s">
        <v>36</v>
      </c>
      <c r="H340" t="str">
        <f>IF(Statistics_xlsx___Sheet1[[#This Row],[Post Name]]="-",IF(G341=0,G339,G341),Statistics_xlsx___Sheet1[[#This Row],[Post Name]])</f>
        <v>i5</v>
      </c>
      <c r="I340">
        <v>52411</v>
      </c>
      <c r="J340">
        <f>IF(Statistics_xlsx___Sheet1[[#This Row],[Offered Salary]]&lt;=0,AVERAGE($I$2:$I$7166),Statistics_xlsx___Sheet1[[#This Row],[Offered Salary]])</f>
        <v>52411</v>
      </c>
      <c r="K340" t="b">
        <f>OR((Statistics_xlsx___Sheet1[[#This Row],[updated offered salary]]&lt;$N$39),(Statistics_xlsx___Sheet1[[#This Row],[updated offered salary]]&gt;$N$40))</f>
        <v>0</v>
      </c>
    </row>
    <row r="341" spans="1:11" x14ac:dyDescent="0.3">
      <c r="A341">
        <v>516379</v>
      </c>
      <c r="B341" t="s">
        <v>334</v>
      </c>
      <c r="C341" t="s">
        <v>15</v>
      </c>
      <c r="D341" t="s">
        <v>13</v>
      </c>
      <c r="E341" t="str">
        <f>IF(Statistics_xlsx___Sheet1[[#This Row],[event_name]]="-","Male",Statistics_xlsx___Sheet1[[#This Row],[event_name]])</f>
        <v>Female</v>
      </c>
      <c r="F341" t="s">
        <v>10</v>
      </c>
      <c r="G341" t="s">
        <v>18</v>
      </c>
      <c r="H341" t="str">
        <f>IF(Statistics_xlsx___Sheet1[[#This Row],[Post Name]]="-",IF(G342=0,G340,G342),Statistics_xlsx___Sheet1[[#This Row],[Post Name]])</f>
        <v>i4</v>
      </c>
      <c r="I341">
        <v>29273</v>
      </c>
      <c r="J341">
        <f>IF(Statistics_xlsx___Sheet1[[#This Row],[Offered Salary]]&lt;=0,AVERAGE($I$2:$I$7166),Statistics_xlsx___Sheet1[[#This Row],[Offered Salary]])</f>
        <v>29273</v>
      </c>
      <c r="K341" t="b">
        <f>OR((Statistics_xlsx___Sheet1[[#This Row],[updated offered salary]]&lt;$N$39),(Statistics_xlsx___Sheet1[[#This Row],[updated offered salary]]&gt;$N$40))</f>
        <v>0</v>
      </c>
    </row>
    <row r="342" spans="1:11" x14ac:dyDescent="0.3">
      <c r="A342">
        <v>831633</v>
      </c>
      <c r="B342" t="s">
        <v>335</v>
      </c>
      <c r="C342" t="s">
        <v>15</v>
      </c>
      <c r="D342" t="s">
        <v>9</v>
      </c>
      <c r="E342" t="str">
        <f>IF(Statistics_xlsx___Sheet1[[#This Row],[event_name]]="-","Male",Statistics_xlsx___Sheet1[[#This Row],[event_name]])</f>
        <v>Male</v>
      </c>
      <c r="F342" t="s">
        <v>10</v>
      </c>
      <c r="G342" t="s">
        <v>11</v>
      </c>
      <c r="H342" t="str">
        <f>IF(Statistics_xlsx___Sheet1[[#This Row],[Post Name]]="-",IF(G343=0,G341,G343),Statistics_xlsx___Sheet1[[#This Row],[Post Name]])</f>
        <v>c8</v>
      </c>
      <c r="I342">
        <v>3046</v>
      </c>
      <c r="J342">
        <f>IF(Statistics_xlsx___Sheet1[[#This Row],[Offered Salary]]&lt;=0,AVERAGE($I$2:$I$7166),Statistics_xlsx___Sheet1[[#This Row],[Offered Salary]])</f>
        <v>3046</v>
      </c>
      <c r="K342" t="b">
        <f>OR((Statistics_xlsx___Sheet1[[#This Row],[updated offered salary]]&lt;$N$39),(Statistics_xlsx___Sheet1[[#This Row],[updated offered salary]]&gt;$N$40))</f>
        <v>0</v>
      </c>
    </row>
    <row r="343" spans="1:11" x14ac:dyDescent="0.3">
      <c r="A343">
        <v>623164</v>
      </c>
      <c r="B343" t="s">
        <v>336</v>
      </c>
      <c r="C343" t="s">
        <v>15</v>
      </c>
      <c r="D343" t="s">
        <v>9</v>
      </c>
      <c r="E343" t="str">
        <f>IF(Statistics_xlsx___Sheet1[[#This Row],[event_name]]="-","Male",Statistics_xlsx___Sheet1[[#This Row],[event_name]])</f>
        <v>Male</v>
      </c>
      <c r="F343" t="s">
        <v>10</v>
      </c>
      <c r="G343" t="s">
        <v>18</v>
      </c>
      <c r="H343" t="str">
        <f>IF(Statistics_xlsx___Sheet1[[#This Row],[Post Name]]="-",IF(G344=0,G342,G344),Statistics_xlsx___Sheet1[[#This Row],[Post Name]])</f>
        <v>i4</v>
      </c>
      <c r="I343">
        <v>12775</v>
      </c>
      <c r="J343">
        <f>IF(Statistics_xlsx___Sheet1[[#This Row],[Offered Salary]]&lt;=0,AVERAGE($I$2:$I$7166),Statistics_xlsx___Sheet1[[#This Row],[Offered Salary]])</f>
        <v>12775</v>
      </c>
      <c r="K343" t="b">
        <f>OR((Statistics_xlsx___Sheet1[[#This Row],[updated offered salary]]&lt;$N$39),(Statistics_xlsx___Sheet1[[#This Row],[updated offered salary]]&gt;$N$40))</f>
        <v>0</v>
      </c>
    </row>
    <row r="344" spans="1:11" x14ac:dyDescent="0.3">
      <c r="A344">
        <v>504281</v>
      </c>
      <c r="B344" t="s">
        <v>337</v>
      </c>
      <c r="C344" t="s">
        <v>15</v>
      </c>
      <c r="D344" t="s">
        <v>9</v>
      </c>
      <c r="E344" t="str">
        <f>IF(Statistics_xlsx___Sheet1[[#This Row],[event_name]]="-","Male",Statistics_xlsx___Sheet1[[#This Row],[event_name]])</f>
        <v>Male</v>
      </c>
      <c r="F344" t="s">
        <v>17</v>
      </c>
      <c r="G344" t="s">
        <v>39</v>
      </c>
      <c r="H344" t="str">
        <f>IF(Statistics_xlsx___Sheet1[[#This Row],[Post Name]]="-",IF(G345=0,G343,G345),Statistics_xlsx___Sheet1[[#This Row],[Post Name]])</f>
        <v>i1</v>
      </c>
      <c r="I344">
        <v>10296</v>
      </c>
      <c r="J344">
        <f>IF(Statistics_xlsx___Sheet1[[#This Row],[Offered Salary]]&lt;=0,AVERAGE($I$2:$I$7166),Statistics_xlsx___Sheet1[[#This Row],[Offered Salary]])</f>
        <v>10296</v>
      </c>
      <c r="K344" t="b">
        <f>OR((Statistics_xlsx___Sheet1[[#This Row],[updated offered salary]]&lt;$N$39),(Statistics_xlsx___Sheet1[[#This Row],[updated offered salary]]&gt;$N$40))</f>
        <v>0</v>
      </c>
    </row>
    <row r="345" spans="1:11" x14ac:dyDescent="0.3">
      <c r="A345">
        <v>951881</v>
      </c>
      <c r="B345" t="s">
        <v>338</v>
      </c>
      <c r="C345" t="s">
        <v>15</v>
      </c>
      <c r="D345" t="s">
        <v>9</v>
      </c>
      <c r="E345" t="str">
        <f>IF(Statistics_xlsx___Sheet1[[#This Row],[event_name]]="-","Male",Statistics_xlsx___Sheet1[[#This Row],[event_name]])</f>
        <v>Male</v>
      </c>
      <c r="F345" t="s">
        <v>10</v>
      </c>
      <c r="G345" t="s">
        <v>18</v>
      </c>
      <c r="H345" t="str">
        <f>IF(Statistics_xlsx___Sheet1[[#This Row],[Post Name]]="-",IF(G346=0,G344,G346),Statistics_xlsx___Sheet1[[#This Row],[Post Name]])</f>
        <v>i4</v>
      </c>
      <c r="I345">
        <v>72083</v>
      </c>
      <c r="J345">
        <f>IF(Statistics_xlsx___Sheet1[[#This Row],[Offered Salary]]&lt;=0,AVERAGE($I$2:$I$7166),Statistics_xlsx___Sheet1[[#This Row],[Offered Salary]])</f>
        <v>72083</v>
      </c>
      <c r="K345" t="b">
        <f>OR((Statistics_xlsx___Sheet1[[#This Row],[updated offered salary]]&lt;$N$39),(Statistics_xlsx___Sheet1[[#This Row],[updated offered salary]]&gt;$N$40))</f>
        <v>0</v>
      </c>
    </row>
    <row r="346" spans="1:11" x14ac:dyDescent="0.3">
      <c r="A346">
        <v>528775</v>
      </c>
      <c r="B346" t="s">
        <v>339</v>
      </c>
      <c r="C346" t="s">
        <v>8</v>
      </c>
      <c r="D346" t="s">
        <v>9</v>
      </c>
      <c r="E346" t="str">
        <f>IF(Statistics_xlsx___Sheet1[[#This Row],[event_name]]="-","Male",Statistics_xlsx___Sheet1[[#This Row],[event_name]])</f>
        <v>Male</v>
      </c>
      <c r="F346" t="s">
        <v>10</v>
      </c>
      <c r="G346" t="s">
        <v>18</v>
      </c>
      <c r="H346" t="str">
        <f>IF(Statistics_xlsx___Sheet1[[#This Row],[Post Name]]="-",IF(G347=0,G345,G347),Statistics_xlsx___Sheet1[[#This Row],[Post Name]])</f>
        <v>i4</v>
      </c>
      <c r="I346">
        <v>5372</v>
      </c>
      <c r="J346">
        <f>IF(Statistics_xlsx___Sheet1[[#This Row],[Offered Salary]]&lt;=0,AVERAGE($I$2:$I$7166),Statistics_xlsx___Sheet1[[#This Row],[Offered Salary]])</f>
        <v>5372</v>
      </c>
      <c r="K346" t="b">
        <f>OR((Statistics_xlsx___Sheet1[[#This Row],[updated offered salary]]&lt;$N$39),(Statistics_xlsx___Sheet1[[#This Row],[updated offered salary]]&gt;$N$40))</f>
        <v>0</v>
      </c>
    </row>
    <row r="347" spans="1:11" x14ac:dyDescent="0.3">
      <c r="A347">
        <v>147127</v>
      </c>
      <c r="B347" t="s">
        <v>340</v>
      </c>
      <c r="C347" t="s">
        <v>15</v>
      </c>
      <c r="D347" t="s">
        <v>9</v>
      </c>
      <c r="E347" t="str">
        <f>IF(Statistics_xlsx___Sheet1[[#This Row],[event_name]]="-","Male",Statistics_xlsx___Sheet1[[#This Row],[event_name]])</f>
        <v>Male</v>
      </c>
      <c r="F347" t="s">
        <v>17</v>
      </c>
      <c r="G347" t="s">
        <v>39</v>
      </c>
      <c r="H347" t="str">
        <f>IF(Statistics_xlsx___Sheet1[[#This Row],[Post Name]]="-",IF(G348=0,G346,G348),Statistics_xlsx___Sheet1[[#This Row],[Post Name]])</f>
        <v>i1</v>
      </c>
      <c r="I347">
        <v>83490</v>
      </c>
      <c r="J347">
        <f>IF(Statistics_xlsx___Sheet1[[#This Row],[Offered Salary]]&lt;=0,AVERAGE($I$2:$I$7166),Statistics_xlsx___Sheet1[[#This Row],[Offered Salary]])</f>
        <v>83490</v>
      </c>
      <c r="K347" t="b">
        <f>OR((Statistics_xlsx___Sheet1[[#This Row],[updated offered salary]]&lt;$N$39),(Statistics_xlsx___Sheet1[[#This Row],[updated offered salary]]&gt;$N$40))</f>
        <v>0</v>
      </c>
    </row>
    <row r="348" spans="1:11" x14ac:dyDescent="0.3">
      <c r="A348">
        <v>730892</v>
      </c>
      <c r="B348" t="s">
        <v>341</v>
      </c>
      <c r="C348" t="s">
        <v>8</v>
      </c>
      <c r="D348" t="s">
        <v>9</v>
      </c>
      <c r="E348" t="str">
        <f>IF(Statistics_xlsx___Sheet1[[#This Row],[event_name]]="-","Male",Statistics_xlsx___Sheet1[[#This Row],[event_name]])</f>
        <v>Male</v>
      </c>
      <c r="F348" t="s">
        <v>21</v>
      </c>
      <c r="G348" t="s">
        <v>11</v>
      </c>
      <c r="H348" t="str">
        <f>IF(Statistics_xlsx___Sheet1[[#This Row],[Post Name]]="-",IF(G349=0,G347,G349),Statistics_xlsx___Sheet1[[#This Row],[Post Name]])</f>
        <v>c8</v>
      </c>
      <c r="I348">
        <v>80788</v>
      </c>
      <c r="J348">
        <f>IF(Statistics_xlsx___Sheet1[[#This Row],[Offered Salary]]&lt;=0,AVERAGE($I$2:$I$7166),Statistics_xlsx___Sheet1[[#This Row],[Offered Salary]])</f>
        <v>80788</v>
      </c>
      <c r="K348" t="b">
        <f>OR((Statistics_xlsx___Sheet1[[#This Row],[updated offered salary]]&lt;$N$39),(Statistics_xlsx___Sheet1[[#This Row],[updated offered salary]]&gt;$N$40))</f>
        <v>0</v>
      </c>
    </row>
    <row r="349" spans="1:11" x14ac:dyDescent="0.3">
      <c r="A349">
        <v>294893</v>
      </c>
      <c r="B349" t="s">
        <v>342</v>
      </c>
      <c r="C349" t="s">
        <v>15</v>
      </c>
      <c r="D349" t="s">
        <v>9</v>
      </c>
      <c r="E349" t="str">
        <f>IF(Statistics_xlsx___Sheet1[[#This Row],[event_name]]="-","Male",Statistics_xlsx___Sheet1[[#This Row],[event_name]])</f>
        <v>Male</v>
      </c>
      <c r="F349" t="s">
        <v>21</v>
      </c>
      <c r="G349" t="s">
        <v>36</v>
      </c>
      <c r="H349" t="str">
        <f>IF(Statistics_xlsx___Sheet1[[#This Row],[Post Name]]="-",IF(G350=0,G348,G350),Statistics_xlsx___Sheet1[[#This Row],[Post Name]])</f>
        <v>i5</v>
      </c>
      <c r="I349">
        <v>8571</v>
      </c>
      <c r="J349">
        <f>IF(Statistics_xlsx___Sheet1[[#This Row],[Offered Salary]]&lt;=0,AVERAGE($I$2:$I$7166),Statistics_xlsx___Sheet1[[#This Row],[Offered Salary]])</f>
        <v>8571</v>
      </c>
      <c r="K349" t="b">
        <f>OR((Statistics_xlsx___Sheet1[[#This Row],[updated offered salary]]&lt;$N$39),(Statistics_xlsx___Sheet1[[#This Row],[updated offered salary]]&gt;$N$40))</f>
        <v>0</v>
      </c>
    </row>
    <row r="350" spans="1:11" x14ac:dyDescent="0.3">
      <c r="A350">
        <v>341409</v>
      </c>
      <c r="B350" t="s">
        <v>343</v>
      </c>
      <c r="C350" t="s">
        <v>8</v>
      </c>
      <c r="D350" t="s">
        <v>13</v>
      </c>
      <c r="E350" t="str">
        <f>IF(Statistics_xlsx___Sheet1[[#This Row],[event_name]]="-","Male",Statistics_xlsx___Sheet1[[#This Row],[event_name]])</f>
        <v>Female</v>
      </c>
      <c r="F350" t="s">
        <v>21</v>
      </c>
      <c r="G350" t="s">
        <v>36</v>
      </c>
      <c r="H350" t="str">
        <f>IF(Statistics_xlsx___Sheet1[[#This Row],[Post Name]]="-",IF(G351=0,G349,G351),Statistics_xlsx___Sheet1[[#This Row],[Post Name]])</f>
        <v>i5</v>
      </c>
      <c r="I350">
        <v>8366</v>
      </c>
      <c r="J350">
        <f>IF(Statistics_xlsx___Sheet1[[#This Row],[Offered Salary]]&lt;=0,AVERAGE($I$2:$I$7166),Statistics_xlsx___Sheet1[[#This Row],[Offered Salary]])</f>
        <v>8366</v>
      </c>
      <c r="K350" t="b">
        <f>OR((Statistics_xlsx___Sheet1[[#This Row],[updated offered salary]]&lt;$N$39),(Statistics_xlsx___Sheet1[[#This Row],[updated offered salary]]&gt;$N$40))</f>
        <v>0</v>
      </c>
    </row>
    <row r="351" spans="1:11" x14ac:dyDescent="0.3">
      <c r="A351">
        <v>206532</v>
      </c>
      <c r="B351" t="s">
        <v>343</v>
      </c>
      <c r="C351" t="s">
        <v>15</v>
      </c>
      <c r="D351" t="s">
        <v>13</v>
      </c>
      <c r="E351" t="str">
        <f>IF(Statistics_xlsx___Sheet1[[#This Row],[event_name]]="-","Male",Statistics_xlsx___Sheet1[[#This Row],[event_name]])</f>
        <v>Female</v>
      </c>
      <c r="F351" t="s">
        <v>21</v>
      </c>
      <c r="G351" t="s">
        <v>36</v>
      </c>
      <c r="H351" t="str">
        <f>IF(Statistics_xlsx___Sheet1[[#This Row],[Post Name]]="-",IF(G352=0,G350,G352),Statistics_xlsx___Sheet1[[#This Row],[Post Name]])</f>
        <v>i5</v>
      </c>
      <c r="I351">
        <v>72786</v>
      </c>
      <c r="J351">
        <f>IF(Statistics_xlsx___Sheet1[[#This Row],[Offered Salary]]&lt;=0,AVERAGE($I$2:$I$7166),Statistics_xlsx___Sheet1[[#This Row],[Offered Salary]])</f>
        <v>72786</v>
      </c>
      <c r="K351" t="b">
        <f>OR((Statistics_xlsx___Sheet1[[#This Row],[updated offered salary]]&lt;$N$39),(Statistics_xlsx___Sheet1[[#This Row],[updated offered salary]]&gt;$N$40))</f>
        <v>0</v>
      </c>
    </row>
    <row r="352" spans="1:11" x14ac:dyDescent="0.3">
      <c r="A352">
        <v>481356</v>
      </c>
      <c r="B352" t="s">
        <v>344</v>
      </c>
      <c r="C352" t="s">
        <v>15</v>
      </c>
      <c r="D352" t="s">
        <v>13</v>
      </c>
      <c r="E352" t="str">
        <f>IF(Statistics_xlsx___Sheet1[[#This Row],[event_name]]="-","Male",Statistics_xlsx___Sheet1[[#This Row],[event_name]])</f>
        <v>Female</v>
      </c>
      <c r="F352" t="s">
        <v>52</v>
      </c>
      <c r="G352" t="s">
        <v>345</v>
      </c>
      <c r="H352" t="str">
        <f>IF(Statistics_xlsx___Sheet1[[#This Row],[Post Name]]="-",IF(G353=0,G351,G353),Statistics_xlsx___Sheet1[[#This Row],[Post Name]])</f>
        <v>c9</v>
      </c>
      <c r="I352">
        <v>34472</v>
      </c>
      <c r="J352">
        <f>IF(Statistics_xlsx___Sheet1[[#This Row],[Offered Salary]]&lt;=0,AVERAGE($I$2:$I$7166),Statistics_xlsx___Sheet1[[#This Row],[Offered Salary]])</f>
        <v>34472</v>
      </c>
      <c r="K352" t="b">
        <f>OR((Statistics_xlsx___Sheet1[[#This Row],[updated offered salary]]&lt;$N$39),(Statistics_xlsx___Sheet1[[#This Row],[updated offered salary]]&gt;$N$40))</f>
        <v>0</v>
      </c>
    </row>
    <row r="353" spans="1:11" x14ac:dyDescent="0.3">
      <c r="A353">
        <v>39266</v>
      </c>
      <c r="B353" t="s">
        <v>346</v>
      </c>
      <c r="C353" t="s">
        <v>15</v>
      </c>
      <c r="D353" t="s">
        <v>9</v>
      </c>
      <c r="E353" t="str">
        <f>IF(Statistics_xlsx___Sheet1[[#This Row],[event_name]]="-","Male",Statistics_xlsx___Sheet1[[#This Row],[event_name]])</f>
        <v>Male</v>
      </c>
      <c r="F353" t="s">
        <v>10</v>
      </c>
      <c r="G353" t="s">
        <v>14</v>
      </c>
      <c r="H353" t="str">
        <f>IF(Statistics_xlsx___Sheet1[[#This Row],[Post Name]]="-",IF(G354=0,G352,G354),Statistics_xlsx___Sheet1[[#This Row],[Post Name]])</f>
        <v>c5</v>
      </c>
      <c r="I353">
        <v>22817</v>
      </c>
      <c r="J353">
        <f>IF(Statistics_xlsx___Sheet1[[#This Row],[Offered Salary]]&lt;=0,AVERAGE($I$2:$I$7166),Statistics_xlsx___Sheet1[[#This Row],[Offered Salary]])</f>
        <v>22817</v>
      </c>
      <c r="K353" t="b">
        <f>OR((Statistics_xlsx___Sheet1[[#This Row],[updated offered salary]]&lt;$N$39),(Statistics_xlsx___Sheet1[[#This Row],[updated offered salary]]&gt;$N$40))</f>
        <v>0</v>
      </c>
    </row>
    <row r="354" spans="1:11" x14ac:dyDescent="0.3">
      <c r="A354">
        <v>104660</v>
      </c>
      <c r="B354" t="s">
        <v>341</v>
      </c>
      <c r="C354" t="s">
        <v>15</v>
      </c>
      <c r="D354" t="s">
        <v>9</v>
      </c>
      <c r="E354" t="str">
        <f>IF(Statistics_xlsx___Sheet1[[#This Row],[event_name]]="-","Male",Statistics_xlsx___Sheet1[[#This Row],[event_name]])</f>
        <v>Male</v>
      </c>
      <c r="F354" t="s">
        <v>17</v>
      </c>
      <c r="G354" t="s">
        <v>24</v>
      </c>
      <c r="H354" t="str">
        <f>IF(Statistics_xlsx___Sheet1[[#This Row],[Post Name]]="-",IF(G355=0,G353,G355),Statistics_xlsx___Sheet1[[#This Row],[Post Name]])</f>
        <v>i7</v>
      </c>
      <c r="I354">
        <v>19495</v>
      </c>
      <c r="J354">
        <f>IF(Statistics_xlsx___Sheet1[[#This Row],[Offered Salary]]&lt;=0,AVERAGE($I$2:$I$7166),Statistics_xlsx___Sheet1[[#This Row],[Offered Salary]])</f>
        <v>19495</v>
      </c>
      <c r="K354" t="b">
        <f>OR((Statistics_xlsx___Sheet1[[#This Row],[updated offered salary]]&lt;$N$39),(Statistics_xlsx___Sheet1[[#This Row],[updated offered salary]]&gt;$N$40))</f>
        <v>0</v>
      </c>
    </row>
    <row r="355" spans="1:11" x14ac:dyDescent="0.3">
      <c r="A355">
        <v>284817</v>
      </c>
      <c r="B355" t="s">
        <v>347</v>
      </c>
      <c r="C355" t="s">
        <v>15</v>
      </c>
      <c r="D355" t="s">
        <v>13</v>
      </c>
      <c r="E355" t="str">
        <f>IF(Statistics_xlsx___Sheet1[[#This Row],[event_name]]="-","Male",Statistics_xlsx___Sheet1[[#This Row],[event_name]])</f>
        <v>Female</v>
      </c>
      <c r="F355" t="s">
        <v>33</v>
      </c>
      <c r="G355" t="s">
        <v>345</v>
      </c>
      <c r="H355" t="str">
        <f>IF(Statistics_xlsx___Sheet1[[#This Row],[Post Name]]="-",IF(G356=0,G354,G356),Statistics_xlsx___Sheet1[[#This Row],[Post Name]])</f>
        <v>c9</v>
      </c>
      <c r="I355">
        <v>29015</v>
      </c>
      <c r="J355">
        <f>IF(Statistics_xlsx___Sheet1[[#This Row],[Offered Salary]]&lt;=0,AVERAGE($I$2:$I$7166),Statistics_xlsx___Sheet1[[#This Row],[Offered Salary]])</f>
        <v>29015</v>
      </c>
      <c r="K355" t="b">
        <f>OR((Statistics_xlsx___Sheet1[[#This Row],[updated offered salary]]&lt;$N$39),(Statistics_xlsx___Sheet1[[#This Row],[updated offered salary]]&gt;$N$40))</f>
        <v>0</v>
      </c>
    </row>
    <row r="356" spans="1:11" x14ac:dyDescent="0.3">
      <c r="A356">
        <v>635035</v>
      </c>
      <c r="B356" t="s">
        <v>348</v>
      </c>
      <c r="C356" t="s">
        <v>15</v>
      </c>
      <c r="D356" t="s">
        <v>13</v>
      </c>
      <c r="E356" t="str">
        <f>IF(Statistics_xlsx___Sheet1[[#This Row],[event_name]]="-","Male",Statistics_xlsx___Sheet1[[#This Row],[event_name]])</f>
        <v>Female</v>
      </c>
      <c r="F356" t="s">
        <v>33</v>
      </c>
      <c r="G356" t="s">
        <v>345</v>
      </c>
      <c r="H356" t="str">
        <f>IF(Statistics_xlsx___Sheet1[[#This Row],[Post Name]]="-",IF(G357=0,G355,G357),Statistics_xlsx___Sheet1[[#This Row],[Post Name]])</f>
        <v>c9</v>
      </c>
      <c r="I356">
        <v>95642</v>
      </c>
      <c r="J356">
        <f>IF(Statistics_xlsx___Sheet1[[#This Row],[Offered Salary]]&lt;=0,AVERAGE($I$2:$I$7166),Statistics_xlsx___Sheet1[[#This Row],[Offered Salary]])</f>
        <v>95642</v>
      </c>
      <c r="K356" t="b">
        <f>OR((Statistics_xlsx___Sheet1[[#This Row],[updated offered salary]]&lt;$N$39),(Statistics_xlsx___Sheet1[[#This Row],[updated offered salary]]&gt;$N$40))</f>
        <v>0</v>
      </c>
    </row>
    <row r="357" spans="1:11" x14ac:dyDescent="0.3">
      <c r="A357">
        <v>480056</v>
      </c>
      <c r="B357" t="s">
        <v>349</v>
      </c>
      <c r="C357" t="s">
        <v>15</v>
      </c>
      <c r="D357" t="s">
        <v>9</v>
      </c>
      <c r="E357" t="str">
        <f>IF(Statistics_xlsx___Sheet1[[#This Row],[event_name]]="-","Male",Statistics_xlsx___Sheet1[[#This Row],[event_name]])</f>
        <v>Male</v>
      </c>
      <c r="F357" t="s">
        <v>86</v>
      </c>
      <c r="G357" t="s">
        <v>30</v>
      </c>
      <c r="H357" t="str">
        <f>IF(Statistics_xlsx___Sheet1[[#This Row],[Post Name]]="-",IF(G358=0,G356,G358),Statistics_xlsx___Sheet1[[#This Row],[Post Name]])</f>
        <v>b9</v>
      </c>
      <c r="I357">
        <v>44936</v>
      </c>
      <c r="J357">
        <f>IF(Statistics_xlsx___Sheet1[[#This Row],[Offered Salary]]&lt;=0,AVERAGE($I$2:$I$7166),Statistics_xlsx___Sheet1[[#This Row],[Offered Salary]])</f>
        <v>44936</v>
      </c>
      <c r="K357" t="b">
        <f>OR((Statistics_xlsx___Sheet1[[#This Row],[updated offered salary]]&lt;$N$39),(Statistics_xlsx___Sheet1[[#This Row],[updated offered salary]]&gt;$N$40))</f>
        <v>0</v>
      </c>
    </row>
    <row r="358" spans="1:11" x14ac:dyDescent="0.3">
      <c r="A358">
        <v>679609</v>
      </c>
      <c r="B358" t="s">
        <v>350</v>
      </c>
      <c r="C358" t="s">
        <v>15</v>
      </c>
      <c r="D358" t="s">
        <v>9</v>
      </c>
      <c r="E358" t="str">
        <f>IF(Statistics_xlsx___Sheet1[[#This Row],[event_name]]="-","Male",Statistics_xlsx___Sheet1[[#This Row],[event_name]])</f>
        <v>Male</v>
      </c>
      <c r="F358" t="s">
        <v>86</v>
      </c>
      <c r="G358" t="s">
        <v>30</v>
      </c>
      <c r="H358" t="str">
        <f>IF(Statistics_xlsx___Sheet1[[#This Row],[Post Name]]="-",IF(G359=0,G357,G359),Statistics_xlsx___Sheet1[[#This Row],[Post Name]])</f>
        <v>b9</v>
      </c>
      <c r="I358">
        <v>15545</v>
      </c>
      <c r="J358">
        <f>IF(Statistics_xlsx___Sheet1[[#This Row],[Offered Salary]]&lt;=0,AVERAGE($I$2:$I$7166),Statistics_xlsx___Sheet1[[#This Row],[Offered Salary]])</f>
        <v>15545</v>
      </c>
      <c r="K358" t="b">
        <f>OR((Statistics_xlsx___Sheet1[[#This Row],[updated offered salary]]&lt;$N$39),(Statistics_xlsx___Sheet1[[#This Row],[updated offered salary]]&gt;$N$40))</f>
        <v>0</v>
      </c>
    </row>
    <row r="359" spans="1:11" x14ac:dyDescent="0.3">
      <c r="A359">
        <v>427013</v>
      </c>
      <c r="B359" t="s">
        <v>351</v>
      </c>
      <c r="C359" t="s">
        <v>15</v>
      </c>
      <c r="D359" t="s">
        <v>9</v>
      </c>
      <c r="E359" t="str">
        <f>IF(Statistics_xlsx___Sheet1[[#This Row],[event_name]]="-","Male",Statistics_xlsx___Sheet1[[#This Row],[event_name]])</f>
        <v>Male</v>
      </c>
      <c r="F359" t="s">
        <v>17</v>
      </c>
      <c r="G359" t="s">
        <v>30</v>
      </c>
      <c r="H359" t="str">
        <f>IF(Statistics_xlsx___Sheet1[[#This Row],[Post Name]]="-",IF(G360=0,G358,G360),Statistics_xlsx___Sheet1[[#This Row],[Post Name]])</f>
        <v>b9</v>
      </c>
      <c r="I359">
        <v>91976</v>
      </c>
      <c r="J359">
        <f>IF(Statistics_xlsx___Sheet1[[#This Row],[Offered Salary]]&lt;=0,AVERAGE($I$2:$I$7166),Statistics_xlsx___Sheet1[[#This Row],[Offered Salary]])</f>
        <v>91976</v>
      </c>
      <c r="K359" t="b">
        <f>OR((Statistics_xlsx___Sheet1[[#This Row],[updated offered salary]]&lt;$N$39),(Statistics_xlsx___Sheet1[[#This Row],[updated offered salary]]&gt;$N$40))</f>
        <v>0</v>
      </c>
    </row>
    <row r="360" spans="1:11" x14ac:dyDescent="0.3">
      <c r="A360">
        <v>894420</v>
      </c>
      <c r="B360" t="s">
        <v>352</v>
      </c>
      <c r="C360" t="s">
        <v>15</v>
      </c>
      <c r="D360" t="s">
        <v>9</v>
      </c>
      <c r="E360" t="str">
        <f>IF(Statistics_xlsx___Sheet1[[#This Row],[event_name]]="-","Male",Statistics_xlsx___Sheet1[[#This Row],[event_name]])</f>
        <v>Male</v>
      </c>
      <c r="F360" t="s">
        <v>21</v>
      </c>
      <c r="G360" t="s">
        <v>345</v>
      </c>
      <c r="H360" t="str">
        <f>IF(Statistics_xlsx___Sheet1[[#This Row],[Post Name]]="-",IF(G361=0,G359,G361),Statistics_xlsx___Sheet1[[#This Row],[Post Name]])</f>
        <v>c9</v>
      </c>
      <c r="I360">
        <v>86412</v>
      </c>
      <c r="J360">
        <f>IF(Statistics_xlsx___Sheet1[[#This Row],[Offered Salary]]&lt;=0,AVERAGE($I$2:$I$7166),Statistics_xlsx___Sheet1[[#This Row],[Offered Salary]])</f>
        <v>86412</v>
      </c>
      <c r="K360" t="b">
        <f>OR((Statistics_xlsx___Sheet1[[#This Row],[updated offered salary]]&lt;$N$39),(Statistics_xlsx___Sheet1[[#This Row],[updated offered salary]]&gt;$N$40))</f>
        <v>0</v>
      </c>
    </row>
    <row r="361" spans="1:11" x14ac:dyDescent="0.3">
      <c r="A361">
        <v>246137</v>
      </c>
      <c r="B361" t="s">
        <v>353</v>
      </c>
      <c r="C361" t="s">
        <v>8</v>
      </c>
      <c r="D361" t="s">
        <v>9</v>
      </c>
      <c r="E361" t="str">
        <f>IF(Statistics_xlsx___Sheet1[[#This Row],[event_name]]="-","Male",Statistics_xlsx___Sheet1[[#This Row],[event_name]])</f>
        <v>Male</v>
      </c>
      <c r="F361" t="s">
        <v>86</v>
      </c>
      <c r="G361" t="s">
        <v>11</v>
      </c>
      <c r="H361" t="str">
        <f>IF(Statistics_xlsx___Sheet1[[#This Row],[Post Name]]="-",IF(G362=0,G360,G362),Statistics_xlsx___Sheet1[[#This Row],[Post Name]])</f>
        <v>c8</v>
      </c>
      <c r="I361">
        <v>54866</v>
      </c>
      <c r="J361">
        <f>IF(Statistics_xlsx___Sheet1[[#This Row],[Offered Salary]]&lt;=0,AVERAGE($I$2:$I$7166),Statistics_xlsx___Sheet1[[#This Row],[Offered Salary]])</f>
        <v>54866</v>
      </c>
      <c r="K361" t="b">
        <f>OR((Statistics_xlsx___Sheet1[[#This Row],[updated offered salary]]&lt;$N$39),(Statistics_xlsx___Sheet1[[#This Row],[updated offered salary]]&gt;$N$40))</f>
        <v>0</v>
      </c>
    </row>
    <row r="362" spans="1:11" x14ac:dyDescent="0.3">
      <c r="A362">
        <v>858212</v>
      </c>
      <c r="B362" t="s">
        <v>354</v>
      </c>
      <c r="C362" t="s">
        <v>15</v>
      </c>
      <c r="D362" t="s">
        <v>9</v>
      </c>
      <c r="E362" t="str">
        <f>IF(Statistics_xlsx___Sheet1[[#This Row],[event_name]]="-","Male",Statistics_xlsx___Sheet1[[#This Row],[event_name]])</f>
        <v>Male</v>
      </c>
      <c r="F362" t="s">
        <v>17</v>
      </c>
      <c r="G362" t="s">
        <v>14</v>
      </c>
      <c r="H362" t="str">
        <f>IF(Statistics_xlsx___Sheet1[[#This Row],[Post Name]]="-",IF(G363=0,G361,G363),Statistics_xlsx___Sheet1[[#This Row],[Post Name]])</f>
        <v>c5</v>
      </c>
      <c r="I362">
        <v>58078</v>
      </c>
      <c r="J362">
        <f>IF(Statistics_xlsx___Sheet1[[#This Row],[Offered Salary]]&lt;=0,AVERAGE($I$2:$I$7166),Statistics_xlsx___Sheet1[[#This Row],[Offered Salary]])</f>
        <v>58078</v>
      </c>
      <c r="K362" t="b">
        <f>OR((Statistics_xlsx___Sheet1[[#This Row],[updated offered salary]]&lt;$N$39),(Statistics_xlsx___Sheet1[[#This Row],[updated offered salary]]&gt;$N$40))</f>
        <v>0</v>
      </c>
    </row>
    <row r="363" spans="1:11" x14ac:dyDescent="0.3">
      <c r="A363">
        <v>818753</v>
      </c>
      <c r="B363" t="s">
        <v>355</v>
      </c>
      <c r="C363" t="s">
        <v>15</v>
      </c>
      <c r="D363" t="s">
        <v>9</v>
      </c>
      <c r="E363" t="str">
        <f>IF(Statistics_xlsx___Sheet1[[#This Row],[event_name]]="-","Male",Statistics_xlsx___Sheet1[[#This Row],[event_name]])</f>
        <v>Male</v>
      </c>
      <c r="F363" t="s">
        <v>86</v>
      </c>
      <c r="G363" t="s">
        <v>345</v>
      </c>
      <c r="H363" t="str">
        <f>IF(Statistics_xlsx___Sheet1[[#This Row],[Post Name]]="-",IF(G364=0,G362,G364),Statistics_xlsx___Sheet1[[#This Row],[Post Name]])</f>
        <v>c9</v>
      </c>
      <c r="I363">
        <v>33587</v>
      </c>
      <c r="J363">
        <f>IF(Statistics_xlsx___Sheet1[[#This Row],[Offered Salary]]&lt;=0,AVERAGE($I$2:$I$7166),Statistics_xlsx___Sheet1[[#This Row],[Offered Salary]])</f>
        <v>33587</v>
      </c>
      <c r="K363" t="b">
        <f>OR((Statistics_xlsx___Sheet1[[#This Row],[updated offered salary]]&lt;$N$39),(Statistics_xlsx___Sheet1[[#This Row],[updated offered salary]]&gt;$N$40))</f>
        <v>0</v>
      </c>
    </row>
    <row r="364" spans="1:11" x14ac:dyDescent="0.3">
      <c r="A364">
        <v>987341</v>
      </c>
      <c r="B364" t="s">
        <v>356</v>
      </c>
      <c r="C364" t="s">
        <v>15</v>
      </c>
      <c r="D364" t="s">
        <v>9</v>
      </c>
      <c r="E364" t="str">
        <f>IF(Statistics_xlsx___Sheet1[[#This Row],[event_name]]="-","Male",Statistics_xlsx___Sheet1[[#This Row],[event_name]])</f>
        <v>Male</v>
      </c>
      <c r="F364" t="s">
        <v>21</v>
      </c>
      <c r="G364" t="s">
        <v>14</v>
      </c>
      <c r="H364" t="str">
        <f>IF(Statistics_xlsx___Sheet1[[#This Row],[Post Name]]="-",IF(G365=0,G363,G365),Statistics_xlsx___Sheet1[[#This Row],[Post Name]])</f>
        <v>c5</v>
      </c>
      <c r="I364">
        <v>15334</v>
      </c>
      <c r="J364">
        <f>IF(Statistics_xlsx___Sheet1[[#This Row],[Offered Salary]]&lt;=0,AVERAGE($I$2:$I$7166),Statistics_xlsx___Sheet1[[#This Row],[Offered Salary]])</f>
        <v>15334</v>
      </c>
      <c r="K364" t="b">
        <f>OR((Statistics_xlsx___Sheet1[[#This Row],[updated offered salary]]&lt;$N$39),(Statistics_xlsx___Sheet1[[#This Row],[updated offered salary]]&gt;$N$40))</f>
        <v>0</v>
      </c>
    </row>
    <row r="365" spans="1:11" x14ac:dyDescent="0.3">
      <c r="A365">
        <v>594873</v>
      </c>
      <c r="B365" t="s">
        <v>357</v>
      </c>
      <c r="C365" t="s">
        <v>15</v>
      </c>
      <c r="D365" t="s">
        <v>9</v>
      </c>
      <c r="E365" t="str">
        <f>IF(Statistics_xlsx___Sheet1[[#This Row],[event_name]]="-","Male",Statistics_xlsx___Sheet1[[#This Row],[event_name]])</f>
        <v>Male</v>
      </c>
      <c r="F365" t="s">
        <v>21</v>
      </c>
      <c r="G365" t="s">
        <v>14</v>
      </c>
      <c r="H365" t="str">
        <f>IF(Statistics_xlsx___Sheet1[[#This Row],[Post Name]]="-",IF(G366=0,G364,G366),Statistics_xlsx___Sheet1[[#This Row],[Post Name]])</f>
        <v>c5</v>
      </c>
      <c r="I365">
        <v>39688</v>
      </c>
      <c r="J365">
        <f>IF(Statistics_xlsx___Sheet1[[#This Row],[Offered Salary]]&lt;=0,AVERAGE($I$2:$I$7166),Statistics_xlsx___Sheet1[[#This Row],[Offered Salary]])</f>
        <v>39688</v>
      </c>
      <c r="K365" t="b">
        <f>OR((Statistics_xlsx___Sheet1[[#This Row],[updated offered salary]]&lt;$N$39),(Statistics_xlsx___Sheet1[[#This Row],[updated offered salary]]&gt;$N$40))</f>
        <v>0</v>
      </c>
    </row>
    <row r="366" spans="1:11" x14ac:dyDescent="0.3">
      <c r="A366">
        <v>139046</v>
      </c>
      <c r="B366" t="s">
        <v>358</v>
      </c>
      <c r="C366" t="s">
        <v>15</v>
      </c>
      <c r="D366" t="s">
        <v>9</v>
      </c>
      <c r="E366" t="str">
        <f>IF(Statistics_xlsx___Sheet1[[#This Row],[event_name]]="-","Male",Statistics_xlsx___Sheet1[[#This Row],[event_name]])</f>
        <v>Male</v>
      </c>
      <c r="F366" t="s">
        <v>21</v>
      </c>
      <c r="G366" t="s">
        <v>14</v>
      </c>
      <c r="H366" t="str">
        <f>IF(Statistics_xlsx___Sheet1[[#This Row],[Post Name]]="-",IF(G367=0,G365,G367),Statistics_xlsx___Sheet1[[#This Row],[Post Name]])</f>
        <v>c5</v>
      </c>
      <c r="I366">
        <v>60263</v>
      </c>
      <c r="J366">
        <f>IF(Statistics_xlsx___Sheet1[[#This Row],[Offered Salary]]&lt;=0,AVERAGE($I$2:$I$7166),Statistics_xlsx___Sheet1[[#This Row],[Offered Salary]])</f>
        <v>60263</v>
      </c>
      <c r="K366" t="b">
        <f>OR((Statistics_xlsx___Sheet1[[#This Row],[updated offered salary]]&lt;$N$39),(Statistics_xlsx___Sheet1[[#This Row],[updated offered salary]]&gt;$N$40))</f>
        <v>0</v>
      </c>
    </row>
    <row r="367" spans="1:11" x14ac:dyDescent="0.3">
      <c r="A367">
        <v>359285</v>
      </c>
      <c r="B367" t="s">
        <v>359</v>
      </c>
      <c r="C367" t="s">
        <v>15</v>
      </c>
      <c r="D367" t="s">
        <v>9</v>
      </c>
      <c r="E367" t="str">
        <f>IF(Statistics_xlsx___Sheet1[[#This Row],[event_name]]="-","Male",Statistics_xlsx___Sheet1[[#This Row],[event_name]])</f>
        <v>Male</v>
      </c>
      <c r="F367" t="s">
        <v>21</v>
      </c>
      <c r="G367" t="s">
        <v>345</v>
      </c>
      <c r="H367" t="str">
        <f>IF(Statistics_xlsx___Sheet1[[#This Row],[Post Name]]="-",IF(G368=0,G366,G368),Statistics_xlsx___Sheet1[[#This Row],[Post Name]])</f>
        <v>c9</v>
      </c>
      <c r="I367">
        <v>22123</v>
      </c>
      <c r="J367">
        <f>IF(Statistics_xlsx___Sheet1[[#This Row],[Offered Salary]]&lt;=0,AVERAGE($I$2:$I$7166),Statistics_xlsx___Sheet1[[#This Row],[Offered Salary]])</f>
        <v>22123</v>
      </c>
      <c r="K367" t="b">
        <f>OR((Statistics_xlsx___Sheet1[[#This Row],[updated offered salary]]&lt;$N$39),(Statistics_xlsx___Sheet1[[#This Row],[updated offered salary]]&gt;$N$40))</f>
        <v>0</v>
      </c>
    </row>
    <row r="368" spans="1:11" x14ac:dyDescent="0.3">
      <c r="A368">
        <v>619825</v>
      </c>
      <c r="B368" t="s">
        <v>360</v>
      </c>
      <c r="C368" t="s">
        <v>8</v>
      </c>
      <c r="D368" t="s">
        <v>9</v>
      </c>
      <c r="E368" t="str">
        <f>IF(Statistics_xlsx___Sheet1[[#This Row],[event_name]]="-","Male",Statistics_xlsx___Sheet1[[#This Row],[event_name]])</f>
        <v>Male</v>
      </c>
      <c r="F368" t="s">
        <v>10</v>
      </c>
      <c r="G368" t="s">
        <v>36</v>
      </c>
      <c r="H368" t="str">
        <f>IF(Statistics_xlsx___Sheet1[[#This Row],[Post Name]]="-",IF(G369=0,G367,G369),Statistics_xlsx___Sheet1[[#This Row],[Post Name]])</f>
        <v>i5</v>
      </c>
      <c r="I368">
        <v>44020</v>
      </c>
      <c r="J368">
        <f>IF(Statistics_xlsx___Sheet1[[#This Row],[Offered Salary]]&lt;=0,AVERAGE($I$2:$I$7166),Statistics_xlsx___Sheet1[[#This Row],[Offered Salary]])</f>
        <v>44020</v>
      </c>
      <c r="K368" t="b">
        <f>OR((Statistics_xlsx___Sheet1[[#This Row],[updated offered salary]]&lt;$N$39),(Statistics_xlsx___Sheet1[[#This Row],[updated offered salary]]&gt;$N$40))</f>
        <v>0</v>
      </c>
    </row>
    <row r="369" spans="1:11" x14ac:dyDescent="0.3">
      <c r="A369">
        <v>651596</v>
      </c>
      <c r="B369" t="s">
        <v>361</v>
      </c>
      <c r="C369" t="s">
        <v>15</v>
      </c>
      <c r="D369" t="s">
        <v>13</v>
      </c>
      <c r="E369" t="str">
        <f>IF(Statistics_xlsx___Sheet1[[#This Row],[event_name]]="-","Male",Statistics_xlsx___Sheet1[[#This Row],[event_name]])</f>
        <v>Female</v>
      </c>
      <c r="F369" t="s">
        <v>10</v>
      </c>
      <c r="G369" t="s">
        <v>36</v>
      </c>
      <c r="H369" t="str">
        <f>IF(Statistics_xlsx___Sheet1[[#This Row],[Post Name]]="-",IF(G370=0,G368,G370),Statistics_xlsx___Sheet1[[#This Row],[Post Name]])</f>
        <v>i5</v>
      </c>
      <c r="I369">
        <v>12750</v>
      </c>
      <c r="J369">
        <f>IF(Statistics_xlsx___Sheet1[[#This Row],[Offered Salary]]&lt;=0,AVERAGE($I$2:$I$7166),Statistics_xlsx___Sheet1[[#This Row],[Offered Salary]])</f>
        <v>12750</v>
      </c>
      <c r="K369" t="b">
        <f>OR((Statistics_xlsx___Sheet1[[#This Row],[updated offered salary]]&lt;$N$39),(Statistics_xlsx___Sheet1[[#This Row],[updated offered salary]]&gt;$N$40))</f>
        <v>0</v>
      </c>
    </row>
    <row r="370" spans="1:11" x14ac:dyDescent="0.3">
      <c r="A370">
        <v>220653</v>
      </c>
      <c r="B370" t="s">
        <v>362</v>
      </c>
      <c r="C370" t="s">
        <v>8</v>
      </c>
      <c r="D370" t="s">
        <v>9</v>
      </c>
      <c r="E370" t="str">
        <f>IF(Statistics_xlsx___Sheet1[[#This Row],[event_name]]="-","Male",Statistics_xlsx___Sheet1[[#This Row],[event_name]])</f>
        <v>Male</v>
      </c>
      <c r="F370" t="s">
        <v>52</v>
      </c>
      <c r="G370" t="s">
        <v>30</v>
      </c>
      <c r="H370" t="str">
        <f>IF(Statistics_xlsx___Sheet1[[#This Row],[Post Name]]="-",IF(G371=0,G369,G371),Statistics_xlsx___Sheet1[[#This Row],[Post Name]])</f>
        <v>b9</v>
      </c>
      <c r="I370">
        <v>70753</v>
      </c>
      <c r="J370">
        <f>IF(Statistics_xlsx___Sheet1[[#This Row],[Offered Salary]]&lt;=0,AVERAGE($I$2:$I$7166),Statistics_xlsx___Sheet1[[#This Row],[Offered Salary]])</f>
        <v>70753</v>
      </c>
      <c r="K370" t="b">
        <f>OR((Statistics_xlsx___Sheet1[[#This Row],[updated offered salary]]&lt;$N$39),(Statistics_xlsx___Sheet1[[#This Row],[updated offered salary]]&gt;$N$40))</f>
        <v>0</v>
      </c>
    </row>
    <row r="371" spans="1:11" x14ac:dyDescent="0.3">
      <c r="A371">
        <v>997908</v>
      </c>
      <c r="B371" t="s">
        <v>363</v>
      </c>
      <c r="C371" t="s">
        <v>8</v>
      </c>
      <c r="D371" t="s">
        <v>13</v>
      </c>
      <c r="E371" t="str">
        <f>IF(Statistics_xlsx___Sheet1[[#This Row],[event_name]]="-","Male",Statistics_xlsx___Sheet1[[#This Row],[event_name]])</f>
        <v>Female</v>
      </c>
      <c r="F371" t="s">
        <v>52</v>
      </c>
      <c r="G371" t="s">
        <v>30</v>
      </c>
      <c r="H371" t="str">
        <f>IF(Statistics_xlsx___Sheet1[[#This Row],[Post Name]]="-",IF(G372=0,G370,G372),Statistics_xlsx___Sheet1[[#This Row],[Post Name]])</f>
        <v>b9</v>
      </c>
      <c r="I371">
        <v>9041</v>
      </c>
      <c r="J371">
        <f>IF(Statistics_xlsx___Sheet1[[#This Row],[Offered Salary]]&lt;=0,AVERAGE($I$2:$I$7166),Statistics_xlsx___Sheet1[[#This Row],[Offered Salary]])</f>
        <v>9041</v>
      </c>
      <c r="K371" t="b">
        <f>OR((Statistics_xlsx___Sheet1[[#This Row],[updated offered salary]]&lt;$N$39),(Statistics_xlsx___Sheet1[[#This Row],[updated offered salary]]&gt;$N$40))</f>
        <v>0</v>
      </c>
    </row>
    <row r="372" spans="1:11" x14ac:dyDescent="0.3">
      <c r="A372">
        <v>687198</v>
      </c>
      <c r="B372" t="s">
        <v>364</v>
      </c>
      <c r="C372" t="s">
        <v>15</v>
      </c>
      <c r="D372" t="s">
        <v>9</v>
      </c>
      <c r="E372" t="str">
        <f>IF(Statistics_xlsx___Sheet1[[#This Row],[event_name]]="-","Male",Statistics_xlsx___Sheet1[[#This Row],[event_name]])</f>
        <v>Male</v>
      </c>
      <c r="F372" t="s">
        <v>10</v>
      </c>
      <c r="G372" t="s">
        <v>14</v>
      </c>
      <c r="H372" t="str">
        <f>IF(Statistics_xlsx___Sheet1[[#This Row],[Post Name]]="-",IF(G373=0,G371,G373),Statistics_xlsx___Sheet1[[#This Row],[Post Name]])</f>
        <v>c5</v>
      </c>
      <c r="I372">
        <v>64093</v>
      </c>
      <c r="J372">
        <f>IF(Statistics_xlsx___Sheet1[[#This Row],[Offered Salary]]&lt;=0,AVERAGE($I$2:$I$7166),Statistics_xlsx___Sheet1[[#This Row],[Offered Salary]])</f>
        <v>64093</v>
      </c>
      <c r="K372" t="b">
        <f>OR((Statistics_xlsx___Sheet1[[#This Row],[updated offered salary]]&lt;$N$39),(Statistics_xlsx___Sheet1[[#This Row],[updated offered salary]]&gt;$N$40))</f>
        <v>0</v>
      </c>
    </row>
    <row r="373" spans="1:11" x14ac:dyDescent="0.3">
      <c r="A373">
        <v>808956</v>
      </c>
      <c r="B373" t="s">
        <v>365</v>
      </c>
      <c r="C373" t="s">
        <v>15</v>
      </c>
      <c r="D373" t="s">
        <v>9</v>
      </c>
      <c r="E373" t="str">
        <f>IF(Statistics_xlsx___Sheet1[[#This Row],[event_name]]="-","Male",Statistics_xlsx___Sheet1[[#This Row],[event_name]])</f>
        <v>Male</v>
      </c>
      <c r="F373" t="s">
        <v>10</v>
      </c>
      <c r="G373" t="s">
        <v>11</v>
      </c>
      <c r="H373" t="str">
        <f>IF(Statistics_xlsx___Sheet1[[#This Row],[Post Name]]="-",IF(G374=0,G372,G374),Statistics_xlsx___Sheet1[[#This Row],[Post Name]])</f>
        <v>c8</v>
      </c>
      <c r="I373">
        <v>1659</v>
      </c>
      <c r="J373">
        <f>IF(Statistics_xlsx___Sheet1[[#This Row],[Offered Salary]]&lt;=0,AVERAGE($I$2:$I$7166),Statistics_xlsx___Sheet1[[#This Row],[Offered Salary]])</f>
        <v>1659</v>
      </c>
      <c r="K373" t="b">
        <f>OR((Statistics_xlsx___Sheet1[[#This Row],[updated offered salary]]&lt;$N$39),(Statistics_xlsx___Sheet1[[#This Row],[updated offered salary]]&gt;$N$40))</f>
        <v>0</v>
      </c>
    </row>
    <row r="374" spans="1:11" x14ac:dyDescent="0.3">
      <c r="A374">
        <v>643354</v>
      </c>
      <c r="B374" t="s">
        <v>366</v>
      </c>
      <c r="C374" t="s">
        <v>15</v>
      </c>
      <c r="D374" t="s">
        <v>9</v>
      </c>
      <c r="E374" t="str">
        <f>IF(Statistics_xlsx___Sheet1[[#This Row],[event_name]]="-","Male",Statistics_xlsx___Sheet1[[#This Row],[event_name]])</f>
        <v>Male</v>
      </c>
      <c r="F374" t="s">
        <v>10</v>
      </c>
      <c r="G374" t="s">
        <v>11</v>
      </c>
      <c r="H374" t="str">
        <f>IF(Statistics_xlsx___Sheet1[[#This Row],[Post Name]]="-",IF(G375=0,G373,G375),Statistics_xlsx___Sheet1[[#This Row],[Post Name]])</f>
        <v>c8</v>
      </c>
      <c r="I374">
        <v>51235</v>
      </c>
      <c r="J374">
        <f>IF(Statistics_xlsx___Sheet1[[#This Row],[Offered Salary]]&lt;=0,AVERAGE($I$2:$I$7166),Statistics_xlsx___Sheet1[[#This Row],[Offered Salary]])</f>
        <v>51235</v>
      </c>
      <c r="K374" t="b">
        <f>OR((Statistics_xlsx___Sheet1[[#This Row],[updated offered salary]]&lt;$N$39),(Statistics_xlsx___Sheet1[[#This Row],[updated offered salary]]&gt;$N$40))</f>
        <v>0</v>
      </c>
    </row>
    <row r="375" spans="1:11" x14ac:dyDescent="0.3">
      <c r="A375">
        <v>797497</v>
      </c>
      <c r="B375" t="s">
        <v>367</v>
      </c>
      <c r="C375" t="s">
        <v>15</v>
      </c>
      <c r="D375" t="s">
        <v>9</v>
      </c>
      <c r="E375" t="str">
        <f>IF(Statistics_xlsx___Sheet1[[#This Row],[event_name]]="-","Male",Statistics_xlsx___Sheet1[[#This Row],[event_name]])</f>
        <v>Male</v>
      </c>
      <c r="F375" t="s">
        <v>10</v>
      </c>
      <c r="G375" t="s">
        <v>345</v>
      </c>
      <c r="H375" t="str">
        <f>IF(Statistics_xlsx___Sheet1[[#This Row],[Post Name]]="-",IF(G376=0,G374,G376),Statistics_xlsx___Sheet1[[#This Row],[Post Name]])</f>
        <v>c9</v>
      </c>
      <c r="I375">
        <v>76959</v>
      </c>
      <c r="J375">
        <f>IF(Statistics_xlsx___Sheet1[[#This Row],[Offered Salary]]&lt;=0,AVERAGE($I$2:$I$7166),Statistics_xlsx___Sheet1[[#This Row],[Offered Salary]])</f>
        <v>76959</v>
      </c>
      <c r="K375" t="b">
        <f>OR((Statistics_xlsx___Sheet1[[#This Row],[updated offered salary]]&lt;$N$39),(Statistics_xlsx___Sheet1[[#This Row],[updated offered salary]]&gt;$N$40))</f>
        <v>0</v>
      </c>
    </row>
    <row r="376" spans="1:11" x14ac:dyDescent="0.3">
      <c r="A376">
        <v>214058</v>
      </c>
      <c r="B376" t="s">
        <v>368</v>
      </c>
      <c r="C376" t="s">
        <v>15</v>
      </c>
      <c r="D376" t="s">
        <v>9</v>
      </c>
      <c r="E376" t="str">
        <f>IF(Statistics_xlsx___Sheet1[[#This Row],[event_name]]="-","Male",Statistics_xlsx___Sheet1[[#This Row],[event_name]])</f>
        <v>Male</v>
      </c>
      <c r="F376" t="s">
        <v>10</v>
      </c>
      <c r="G376" t="s">
        <v>345</v>
      </c>
      <c r="H376" t="str">
        <f>IF(Statistics_xlsx___Sheet1[[#This Row],[Post Name]]="-",IF(G377=0,G375,G377),Statistics_xlsx___Sheet1[[#This Row],[Post Name]])</f>
        <v>c9</v>
      </c>
      <c r="I376">
        <v>53154</v>
      </c>
      <c r="J376">
        <f>IF(Statistics_xlsx___Sheet1[[#This Row],[Offered Salary]]&lt;=0,AVERAGE($I$2:$I$7166),Statistics_xlsx___Sheet1[[#This Row],[Offered Salary]])</f>
        <v>53154</v>
      </c>
      <c r="K376" t="b">
        <f>OR((Statistics_xlsx___Sheet1[[#This Row],[updated offered salary]]&lt;$N$39),(Statistics_xlsx___Sheet1[[#This Row],[updated offered salary]]&gt;$N$40))</f>
        <v>0</v>
      </c>
    </row>
    <row r="377" spans="1:11" x14ac:dyDescent="0.3">
      <c r="A377">
        <v>899341</v>
      </c>
      <c r="B377" t="s">
        <v>369</v>
      </c>
      <c r="C377" t="s">
        <v>15</v>
      </c>
      <c r="D377" t="s">
        <v>9</v>
      </c>
      <c r="E377" t="str">
        <f>IF(Statistics_xlsx___Sheet1[[#This Row],[event_name]]="-","Male",Statistics_xlsx___Sheet1[[#This Row],[event_name]])</f>
        <v>Male</v>
      </c>
      <c r="F377" t="s">
        <v>17</v>
      </c>
      <c r="G377" t="s">
        <v>24</v>
      </c>
      <c r="H377" t="str">
        <f>IF(Statistics_xlsx___Sheet1[[#This Row],[Post Name]]="-",IF(G378=0,G376,G378),Statistics_xlsx___Sheet1[[#This Row],[Post Name]])</f>
        <v>i7</v>
      </c>
      <c r="I377">
        <v>77767</v>
      </c>
      <c r="J377">
        <f>IF(Statistics_xlsx___Sheet1[[#This Row],[Offered Salary]]&lt;=0,AVERAGE($I$2:$I$7166),Statistics_xlsx___Sheet1[[#This Row],[Offered Salary]])</f>
        <v>77767</v>
      </c>
      <c r="K377" t="b">
        <f>OR((Statistics_xlsx___Sheet1[[#This Row],[updated offered salary]]&lt;$N$39),(Statistics_xlsx___Sheet1[[#This Row],[updated offered salary]]&gt;$N$40))</f>
        <v>0</v>
      </c>
    </row>
    <row r="378" spans="1:11" x14ac:dyDescent="0.3">
      <c r="A378">
        <v>220067</v>
      </c>
      <c r="B378" t="s">
        <v>370</v>
      </c>
      <c r="C378" t="s">
        <v>15</v>
      </c>
      <c r="D378" t="s">
        <v>9</v>
      </c>
      <c r="E378" t="str">
        <f>IF(Statistics_xlsx___Sheet1[[#This Row],[event_name]]="-","Male",Statistics_xlsx___Sheet1[[#This Row],[event_name]])</f>
        <v>Male</v>
      </c>
      <c r="F378" t="s">
        <v>17</v>
      </c>
      <c r="G378" t="s">
        <v>44</v>
      </c>
      <c r="H378" t="str">
        <f>IF(Statistics_xlsx___Sheet1[[#This Row],[Post Name]]="-",IF(G379=0,G377,G379),Statistics_xlsx___Sheet1[[#This Row],[Post Name]])</f>
        <v>i6</v>
      </c>
      <c r="I378">
        <v>15266</v>
      </c>
      <c r="J378">
        <f>IF(Statistics_xlsx___Sheet1[[#This Row],[Offered Salary]]&lt;=0,AVERAGE($I$2:$I$7166),Statistics_xlsx___Sheet1[[#This Row],[Offered Salary]])</f>
        <v>15266</v>
      </c>
      <c r="K378" t="b">
        <f>OR((Statistics_xlsx___Sheet1[[#This Row],[updated offered salary]]&lt;$N$39),(Statistics_xlsx___Sheet1[[#This Row],[updated offered salary]]&gt;$N$40))</f>
        <v>0</v>
      </c>
    </row>
    <row r="379" spans="1:11" x14ac:dyDescent="0.3">
      <c r="A379">
        <v>251517</v>
      </c>
      <c r="B379" t="s">
        <v>370</v>
      </c>
      <c r="C379" t="s">
        <v>15</v>
      </c>
      <c r="D379" t="s">
        <v>9</v>
      </c>
      <c r="E379" t="str">
        <f>IF(Statistics_xlsx___Sheet1[[#This Row],[event_name]]="-","Male",Statistics_xlsx___Sheet1[[#This Row],[event_name]])</f>
        <v>Male</v>
      </c>
      <c r="F379" t="s">
        <v>17</v>
      </c>
      <c r="G379" t="s">
        <v>44</v>
      </c>
      <c r="H379" t="str">
        <f>IF(Statistics_xlsx___Sheet1[[#This Row],[Post Name]]="-",IF(G380=0,G378,G380),Statistics_xlsx___Sheet1[[#This Row],[Post Name]])</f>
        <v>i6</v>
      </c>
      <c r="I379">
        <v>87908</v>
      </c>
      <c r="J379">
        <f>IF(Statistics_xlsx___Sheet1[[#This Row],[Offered Salary]]&lt;=0,AVERAGE($I$2:$I$7166),Statistics_xlsx___Sheet1[[#This Row],[Offered Salary]])</f>
        <v>87908</v>
      </c>
      <c r="K379" t="b">
        <f>OR((Statistics_xlsx___Sheet1[[#This Row],[updated offered salary]]&lt;$N$39),(Statistics_xlsx___Sheet1[[#This Row],[updated offered salary]]&gt;$N$40))</f>
        <v>0</v>
      </c>
    </row>
    <row r="380" spans="1:11" x14ac:dyDescent="0.3">
      <c r="A380">
        <v>202279</v>
      </c>
      <c r="B380" t="s">
        <v>371</v>
      </c>
      <c r="C380" t="s">
        <v>8</v>
      </c>
      <c r="D380" t="s">
        <v>42</v>
      </c>
      <c r="E380" t="str">
        <f>IF(Statistics_xlsx___Sheet1[[#This Row],[event_name]]="-","Male",Statistics_xlsx___Sheet1[[#This Row],[event_name]])</f>
        <v>Don’t want to say</v>
      </c>
      <c r="F380" t="s">
        <v>17</v>
      </c>
      <c r="G380" t="s">
        <v>44</v>
      </c>
      <c r="H380" t="str">
        <f>IF(Statistics_xlsx___Sheet1[[#This Row],[Post Name]]="-",IF(G381=0,G379,G381),Statistics_xlsx___Sheet1[[#This Row],[Post Name]])</f>
        <v>i6</v>
      </c>
      <c r="I380">
        <v>17691</v>
      </c>
      <c r="J380">
        <f>IF(Statistics_xlsx___Sheet1[[#This Row],[Offered Salary]]&lt;=0,AVERAGE($I$2:$I$7166),Statistics_xlsx___Sheet1[[#This Row],[Offered Salary]])</f>
        <v>17691</v>
      </c>
      <c r="K380" t="b">
        <f>OR((Statistics_xlsx___Sheet1[[#This Row],[updated offered salary]]&lt;$N$39),(Statistics_xlsx___Sheet1[[#This Row],[updated offered salary]]&gt;$N$40))</f>
        <v>0</v>
      </c>
    </row>
    <row r="381" spans="1:11" x14ac:dyDescent="0.3">
      <c r="A381">
        <v>915603</v>
      </c>
      <c r="B381" t="s">
        <v>372</v>
      </c>
      <c r="C381" t="s">
        <v>15</v>
      </c>
      <c r="D381" t="s">
        <v>9</v>
      </c>
      <c r="E381" t="str">
        <f>IF(Statistics_xlsx___Sheet1[[#This Row],[event_name]]="-","Male",Statistics_xlsx___Sheet1[[#This Row],[event_name]])</f>
        <v>Male</v>
      </c>
      <c r="F381" t="s">
        <v>17</v>
      </c>
      <c r="G381" t="s">
        <v>30</v>
      </c>
      <c r="H381" t="str">
        <f>IF(Statistics_xlsx___Sheet1[[#This Row],[Post Name]]="-",IF(G382=0,G380,G382),Statistics_xlsx___Sheet1[[#This Row],[Post Name]])</f>
        <v>b9</v>
      </c>
      <c r="I381">
        <v>44588</v>
      </c>
      <c r="J381">
        <f>IF(Statistics_xlsx___Sheet1[[#This Row],[Offered Salary]]&lt;=0,AVERAGE($I$2:$I$7166),Statistics_xlsx___Sheet1[[#This Row],[Offered Salary]])</f>
        <v>44588</v>
      </c>
      <c r="K381" t="b">
        <f>OR((Statistics_xlsx___Sheet1[[#This Row],[updated offered salary]]&lt;$N$39),(Statistics_xlsx___Sheet1[[#This Row],[updated offered salary]]&gt;$N$40))</f>
        <v>0</v>
      </c>
    </row>
    <row r="382" spans="1:11" x14ac:dyDescent="0.3">
      <c r="A382">
        <v>117676</v>
      </c>
      <c r="B382" t="s">
        <v>373</v>
      </c>
      <c r="C382" t="s">
        <v>15</v>
      </c>
      <c r="D382" t="s">
        <v>9</v>
      </c>
      <c r="E382" t="str">
        <f>IF(Statistics_xlsx___Sheet1[[#This Row],[event_name]]="-","Male",Statistics_xlsx___Sheet1[[#This Row],[event_name]])</f>
        <v>Male</v>
      </c>
      <c r="F382" t="s">
        <v>10</v>
      </c>
      <c r="G382" t="s">
        <v>11</v>
      </c>
      <c r="H382" t="str">
        <f>IF(Statistics_xlsx___Sheet1[[#This Row],[Post Name]]="-",IF(G383=0,G381,G383),Statistics_xlsx___Sheet1[[#This Row],[Post Name]])</f>
        <v>c8</v>
      </c>
      <c r="I382">
        <v>83450</v>
      </c>
      <c r="J382">
        <f>IF(Statistics_xlsx___Sheet1[[#This Row],[Offered Salary]]&lt;=0,AVERAGE($I$2:$I$7166),Statistics_xlsx___Sheet1[[#This Row],[Offered Salary]])</f>
        <v>83450</v>
      </c>
      <c r="K382" t="b">
        <f>OR((Statistics_xlsx___Sheet1[[#This Row],[updated offered salary]]&lt;$N$39),(Statistics_xlsx___Sheet1[[#This Row],[updated offered salary]]&gt;$N$40))</f>
        <v>0</v>
      </c>
    </row>
    <row r="383" spans="1:11" x14ac:dyDescent="0.3">
      <c r="A383">
        <v>106504</v>
      </c>
      <c r="B383" t="s">
        <v>373</v>
      </c>
      <c r="C383" t="s">
        <v>15</v>
      </c>
      <c r="D383" t="s">
        <v>9</v>
      </c>
      <c r="E383" t="str">
        <f>IF(Statistics_xlsx___Sheet1[[#This Row],[event_name]]="-","Male",Statistics_xlsx___Sheet1[[#This Row],[event_name]])</f>
        <v>Male</v>
      </c>
      <c r="F383" t="s">
        <v>10</v>
      </c>
      <c r="G383" t="s">
        <v>11</v>
      </c>
      <c r="H383" t="str">
        <f>IF(Statistics_xlsx___Sheet1[[#This Row],[Post Name]]="-",IF(G384=0,G382,G384),Statistics_xlsx___Sheet1[[#This Row],[Post Name]])</f>
        <v>c8</v>
      </c>
      <c r="I383">
        <v>61895</v>
      </c>
      <c r="J383">
        <f>IF(Statistics_xlsx___Sheet1[[#This Row],[Offered Salary]]&lt;=0,AVERAGE($I$2:$I$7166),Statistics_xlsx___Sheet1[[#This Row],[Offered Salary]])</f>
        <v>61895</v>
      </c>
      <c r="K383" t="b">
        <f>OR((Statistics_xlsx___Sheet1[[#This Row],[updated offered salary]]&lt;$N$39),(Statistics_xlsx___Sheet1[[#This Row],[updated offered salary]]&gt;$N$40))</f>
        <v>0</v>
      </c>
    </row>
    <row r="384" spans="1:11" x14ac:dyDescent="0.3">
      <c r="A384">
        <v>495662</v>
      </c>
      <c r="B384" t="s">
        <v>374</v>
      </c>
      <c r="C384" t="s">
        <v>15</v>
      </c>
      <c r="D384" t="s">
        <v>9</v>
      </c>
      <c r="E384" t="str">
        <f>IF(Statistics_xlsx___Sheet1[[#This Row],[event_name]]="-","Male",Statistics_xlsx___Sheet1[[#This Row],[event_name]])</f>
        <v>Male</v>
      </c>
      <c r="F384" t="s">
        <v>52</v>
      </c>
      <c r="G384" t="s">
        <v>345</v>
      </c>
      <c r="H384" t="str">
        <f>IF(Statistics_xlsx___Sheet1[[#This Row],[Post Name]]="-",IF(G385=0,G383,G385),Statistics_xlsx___Sheet1[[#This Row],[Post Name]])</f>
        <v>c9</v>
      </c>
      <c r="I384">
        <v>77165</v>
      </c>
      <c r="J384">
        <f>IF(Statistics_xlsx___Sheet1[[#This Row],[Offered Salary]]&lt;=0,AVERAGE($I$2:$I$7166),Statistics_xlsx___Sheet1[[#This Row],[Offered Salary]])</f>
        <v>77165</v>
      </c>
      <c r="K384" t="b">
        <f>OR((Statistics_xlsx___Sheet1[[#This Row],[updated offered salary]]&lt;$N$39),(Statistics_xlsx___Sheet1[[#This Row],[updated offered salary]]&gt;$N$40))</f>
        <v>0</v>
      </c>
    </row>
    <row r="385" spans="1:11" x14ac:dyDescent="0.3">
      <c r="A385">
        <v>891509</v>
      </c>
      <c r="B385" t="s">
        <v>375</v>
      </c>
      <c r="C385" t="s">
        <v>8</v>
      </c>
      <c r="D385" t="s">
        <v>9</v>
      </c>
      <c r="E385" t="str">
        <f>IF(Statistics_xlsx___Sheet1[[#This Row],[event_name]]="-","Male",Statistics_xlsx___Sheet1[[#This Row],[event_name]])</f>
        <v>Male</v>
      </c>
      <c r="F385" t="s">
        <v>17</v>
      </c>
      <c r="G385" t="s">
        <v>151</v>
      </c>
      <c r="H385" t="str">
        <f>IF(Statistics_xlsx___Sheet1[[#This Row],[Post Name]]="-",IF(G386=0,G384,G386),Statistics_xlsx___Sheet1[[#This Row],[Post Name]])</f>
        <v>c-10</v>
      </c>
      <c r="I385">
        <v>59501</v>
      </c>
      <c r="J385">
        <f>IF(Statistics_xlsx___Sheet1[[#This Row],[Offered Salary]]&lt;=0,AVERAGE($I$2:$I$7166),Statistics_xlsx___Sheet1[[#This Row],[Offered Salary]])</f>
        <v>59501</v>
      </c>
      <c r="K385" t="b">
        <f>OR((Statistics_xlsx___Sheet1[[#This Row],[updated offered salary]]&lt;$N$39),(Statistics_xlsx___Sheet1[[#This Row],[updated offered salary]]&gt;$N$40))</f>
        <v>0</v>
      </c>
    </row>
    <row r="386" spans="1:11" x14ac:dyDescent="0.3">
      <c r="A386">
        <v>821506</v>
      </c>
      <c r="B386" t="s">
        <v>376</v>
      </c>
      <c r="C386" t="s">
        <v>15</v>
      </c>
      <c r="D386" t="s">
        <v>9</v>
      </c>
      <c r="E386" t="str">
        <f>IF(Statistics_xlsx___Sheet1[[#This Row],[event_name]]="-","Male",Statistics_xlsx___Sheet1[[#This Row],[event_name]])</f>
        <v>Male</v>
      </c>
      <c r="F386" t="s">
        <v>17</v>
      </c>
      <c r="G386" t="s">
        <v>151</v>
      </c>
      <c r="H386" t="str">
        <f>IF(Statistics_xlsx___Sheet1[[#This Row],[Post Name]]="-",IF(G387=0,G385,G387),Statistics_xlsx___Sheet1[[#This Row],[Post Name]])</f>
        <v>c-10</v>
      </c>
      <c r="I386">
        <v>35386</v>
      </c>
      <c r="J386">
        <f>IF(Statistics_xlsx___Sheet1[[#This Row],[Offered Salary]]&lt;=0,AVERAGE($I$2:$I$7166),Statistics_xlsx___Sheet1[[#This Row],[Offered Salary]])</f>
        <v>35386</v>
      </c>
      <c r="K386" t="b">
        <f>OR((Statistics_xlsx___Sheet1[[#This Row],[updated offered salary]]&lt;$N$39),(Statistics_xlsx___Sheet1[[#This Row],[updated offered salary]]&gt;$N$40))</f>
        <v>0</v>
      </c>
    </row>
    <row r="387" spans="1:11" x14ac:dyDescent="0.3">
      <c r="A387">
        <v>877797</v>
      </c>
      <c r="B387" t="s">
        <v>377</v>
      </c>
      <c r="C387" t="s">
        <v>8</v>
      </c>
      <c r="D387" t="s">
        <v>13</v>
      </c>
      <c r="E387" t="str">
        <f>IF(Statistics_xlsx___Sheet1[[#This Row],[event_name]]="-","Male",Statistics_xlsx___Sheet1[[#This Row],[event_name]])</f>
        <v>Female</v>
      </c>
      <c r="F387" t="s">
        <v>17</v>
      </c>
      <c r="G387" t="s">
        <v>151</v>
      </c>
      <c r="H387" t="str">
        <f>IF(Statistics_xlsx___Sheet1[[#This Row],[Post Name]]="-",IF(G388=0,G386,G388),Statistics_xlsx___Sheet1[[#This Row],[Post Name]])</f>
        <v>c-10</v>
      </c>
      <c r="I387">
        <v>5359</v>
      </c>
      <c r="J387">
        <f>IF(Statistics_xlsx___Sheet1[[#This Row],[Offered Salary]]&lt;=0,AVERAGE($I$2:$I$7166),Statistics_xlsx___Sheet1[[#This Row],[Offered Salary]])</f>
        <v>5359</v>
      </c>
      <c r="K387" t="b">
        <f>OR((Statistics_xlsx___Sheet1[[#This Row],[updated offered salary]]&lt;$N$39),(Statistics_xlsx___Sheet1[[#This Row],[updated offered salary]]&gt;$N$40))</f>
        <v>0</v>
      </c>
    </row>
    <row r="388" spans="1:11" x14ac:dyDescent="0.3">
      <c r="A388">
        <v>933454</v>
      </c>
      <c r="B388" t="s">
        <v>378</v>
      </c>
      <c r="C388" t="s">
        <v>8</v>
      </c>
      <c r="D388" t="s">
        <v>9</v>
      </c>
      <c r="E388" t="str">
        <f>IF(Statistics_xlsx___Sheet1[[#This Row],[event_name]]="-","Male",Statistics_xlsx___Sheet1[[#This Row],[event_name]])</f>
        <v>Male</v>
      </c>
      <c r="F388" t="s">
        <v>17</v>
      </c>
      <c r="G388" t="s">
        <v>14</v>
      </c>
      <c r="H388" t="str">
        <f>IF(Statistics_xlsx___Sheet1[[#This Row],[Post Name]]="-",IF(G389=0,G387,G389),Statistics_xlsx___Sheet1[[#This Row],[Post Name]])</f>
        <v>c5</v>
      </c>
      <c r="I388">
        <v>92060</v>
      </c>
      <c r="J388">
        <f>IF(Statistics_xlsx___Sheet1[[#This Row],[Offered Salary]]&lt;=0,AVERAGE($I$2:$I$7166),Statistics_xlsx___Sheet1[[#This Row],[Offered Salary]])</f>
        <v>92060</v>
      </c>
      <c r="K388" t="b">
        <f>OR((Statistics_xlsx___Sheet1[[#This Row],[updated offered salary]]&lt;$N$39),(Statistics_xlsx___Sheet1[[#This Row],[updated offered salary]]&gt;$N$40))</f>
        <v>0</v>
      </c>
    </row>
    <row r="389" spans="1:11" x14ac:dyDescent="0.3">
      <c r="A389">
        <v>145895</v>
      </c>
      <c r="B389" t="s">
        <v>379</v>
      </c>
      <c r="C389" t="s">
        <v>15</v>
      </c>
      <c r="D389" t="s">
        <v>9</v>
      </c>
      <c r="E389" t="str">
        <f>IF(Statistics_xlsx___Sheet1[[#This Row],[event_name]]="-","Male",Statistics_xlsx___Sheet1[[#This Row],[event_name]])</f>
        <v>Male</v>
      </c>
      <c r="F389" t="s">
        <v>21</v>
      </c>
      <c r="G389" t="s">
        <v>36</v>
      </c>
      <c r="H389" t="str">
        <f>IF(Statistics_xlsx___Sheet1[[#This Row],[Post Name]]="-",IF(G390=0,G388,G390),Statistics_xlsx___Sheet1[[#This Row],[Post Name]])</f>
        <v>i5</v>
      </c>
      <c r="I389">
        <v>18209</v>
      </c>
      <c r="J389">
        <f>IF(Statistics_xlsx___Sheet1[[#This Row],[Offered Salary]]&lt;=0,AVERAGE($I$2:$I$7166),Statistics_xlsx___Sheet1[[#This Row],[Offered Salary]])</f>
        <v>18209</v>
      </c>
      <c r="K389" t="b">
        <f>OR((Statistics_xlsx___Sheet1[[#This Row],[updated offered salary]]&lt;$N$39),(Statistics_xlsx___Sheet1[[#This Row],[updated offered salary]]&gt;$N$40))</f>
        <v>0</v>
      </c>
    </row>
    <row r="390" spans="1:11" x14ac:dyDescent="0.3">
      <c r="A390">
        <v>867135</v>
      </c>
      <c r="B390" t="s">
        <v>380</v>
      </c>
      <c r="C390" t="s">
        <v>15</v>
      </c>
      <c r="D390" t="s">
        <v>9</v>
      </c>
      <c r="E390" t="str">
        <f>IF(Statistics_xlsx___Sheet1[[#This Row],[event_name]]="-","Male",Statistics_xlsx___Sheet1[[#This Row],[event_name]])</f>
        <v>Male</v>
      </c>
      <c r="F390" t="s">
        <v>21</v>
      </c>
      <c r="G390" t="s">
        <v>36</v>
      </c>
      <c r="H390" t="str">
        <f>IF(Statistics_xlsx___Sheet1[[#This Row],[Post Name]]="-",IF(G391=0,G389,G391),Statistics_xlsx___Sheet1[[#This Row],[Post Name]])</f>
        <v>i5</v>
      </c>
      <c r="I390">
        <v>78364</v>
      </c>
      <c r="J390">
        <f>IF(Statistics_xlsx___Sheet1[[#This Row],[Offered Salary]]&lt;=0,AVERAGE($I$2:$I$7166),Statistics_xlsx___Sheet1[[#This Row],[Offered Salary]])</f>
        <v>78364</v>
      </c>
      <c r="K390" t="b">
        <f>OR((Statistics_xlsx___Sheet1[[#This Row],[updated offered salary]]&lt;$N$39),(Statistics_xlsx___Sheet1[[#This Row],[updated offered salary]]&gt;$N$40))</f>
        <v>0</v>
      </c>
    </row>
    <row r="391" spans="1:11" x14ac:dyDescent="0.3">
      <c r="A391">
        <v>228826</v>
      </c>
      <c r="B391" t="s">
        <v>381</v>
      </c>
      <c r="C391" t="s">
        <v>15</v>
      </c>
      <c r="D391" t="s">
        <v>13</v>
      </c>
      <c r="E391" t="str">
        <f>IF(Statistics_xlsx___Sheet1[[#This Row],[event_name]]="-","Male",Statistics_xlsx___Sheet1[[#This Row],[event_name]])</f>
        <v>Female</v>
      </c>
      <c r="F391" t="s">
        <v>113</v>
      </c>
      <c r="G391" t="s">
        <v>345</v>
      </c>
      <c r="H391" t="str">
        <f>IF(Statistics_xlsx___Sheet1[[#This Row],[Post Name]]="-",IF(G392=0,G390,G392),Statistics_xlsx___Sheet1[[#This Row],[Post Name]])</f>
        <v>c9</v>
      </c>
      <c r="I391">
        <v>73850</v>
      </c>
      <c r="J391">
        <f>IF(Statistics_xlsx___Sheet1[[#This Row],[Offered Salary]]&lt;=0,AVERAGE($I$2:$I$7166),Statistics_xlsx___Sheet1[[#This Row],[Offered Salary]])</f>
        <v>73850</v>
      </c>
      <c r="K391" t="b">
        <f>OR((Statistics_xlsx___Sheet1[[#This Row],[updated offered salary]]&lt;$N$39),(Statistics_xlsx___Sheet1[[#This Row],[updated offered salary]]&gt;$N$40))</f>
        <v>0</v>
      </c>
    </row>
    <row r="392" spans="1:11" x14ac:dyDescent="0.3">
      <c r="A392">
        <v>812681</v>
      </c>
      <c r="B392" t="s">
        <v>382</v>
      </c>
      <c r="C392" t="s">
        <v>15</v>
      </c>
      <c r="D392" t="s">
        <v>9</v>
      </c>
      <c r="E392" t="str">
        <f>IF(Statistics_xlsx___Sheet1[[#This Row],[event_name]]="-","Male",Statistics_xlsx___Sheet1[[#This Row],[event_name]])</f>
        <v>Male</v>
      </c>
      <c r="F392" t="s">
        <v>10</v>
      </c>
      <c r="G392" t="s">
        <v>11</v>
      </c>
      <c r="H392" t="str">
        <f>IF(Statistics_xlsx___Sheet1[[#This Row],[Post Name]]="-",IF(G393=0,G391,G393),Statistics_xlsx___Sheet1[[#This Row],[Post Name]])</f>
        <v>c8</v>
      </c>
      <c r="I392">
        <v>22913</v>
      </c>
      <c r="J392">
        <f>IF(Statistics_xlsx___Sheet1[[#This Row],[Offered Salary]]&lt;=0,AVERAGE($I$2:$I$7166),Statistics_xlsx___Sheet1[[#This Row],[Offered Salary]])</f>
        <v>22913</v>
      </c>
      <c r="K392" t="b">
        <f>OR((Statistics_xlsx___Sheet1[[#This Row],[updated offered salary]]&lt;$N$39),(Statistics_xlsx___Sheet1[[#This Row],[updated offered salary]]&gt;$N$40))</f>
        <v>0</v>
      </c>
    </row>
    <row r="393" spans="1:11" x14ac:dyDescent="0.3">
      <c r="A393">
        <v>280565</v>
      </c>
      <c r="B393" t="s">
        <v>383</v>
      </c>
      <c r="C393" t="s">
        <v>8</v>
      </c>
      <c r="D393" t="s">
        <v>9</v>
      </c>
      <c r="E393" t="str">
        <f>IF(Statistics_xlsx___Sheet1[[#This Row],[event_name]]="-","Male",Statistics_xlsx___Sheet1[[#This Row],[event_name]])</f>
        <v>Male</v>
      </c>
      <c r="F393" t="s">
        <v>69</v>
      </c>
      <c r="G393" t="s">
        <v>14</v>
      </c>
      <c r="H393" t="str">
        <f>IF(Statistics_xlsx___Sheet1[[#This Row],[Post Name]]="-",IF(G394=0,G392,G394),Statistics_xlsx___Sheet1[[#This Row],[Post Name]])</f>
        <v>c5</v>
      </c>
      <c r="I393">
        <v>60262</v>
      </c>
      <c r="J393">
        <f>IF(Statistics_xlsx___Sheet1[[#This Row],[Offered Salary]]&lt;=0,AVERAGE($I$2:$I$7166),Statistics_xlsx___Sheet1[[#This Row],[Offered Salary]])</f>
        <v>60262</v>
      </c>
      <c r="K393" t="b">
        <f>OR((Statistics_xlsx___Sheet1[[#This Row],[updated offered salary]]&lt;$N$39),(Statistics_xlsx___Sheet1[[#This Row],[updated offered salary]]&gt;$N$40))</f>
        <v>0</v>
      </c>
    </row>
    <row r="394" spans="1:11" x14ac:dyDescent="0.3">
      <c r="A394">
        <v>272553</v>
      </c>
      <c r="B394" t="s">
        <v>384</v>
      </c>
      <c r="C394" t="s">
        <v>15</v>
      </c>
      <c r="D394" t="s">
        <v>13</v>
      </c>
      <c r="E394" t="str">
        <f>IF(Statistics_xlsx___Sheet1[[#This Row],[event_name]]="-","Male",Statistics_xlsx___Sheet1[[#This Row],[event_name]])</f>
        <v>Female</v>
      </c>
      <c r="F394" t="s">
        <v>113</v>
      </c>
      <c r="G394" t="s">
        <v>44</v>
      </c>
      <c r="H394" t="str">
        <f>IF(Statistics_xlsx___Sheet1[[#This Row],[Post Name]]="-",IF(G395=0,G393,G395),Statistics_xlsx___Sheet1[[#This Row],[Post Name]])</f>
        <v>i6</v>
      </c>
      <c r="I394">
        <v>69011</v>
      </c>
      <c r="J394">
        <f>IF(Statistics_xlsx___Sheet1[[#This Row],[Offered Salary]]&lt;=0,AVERAGE($I$2:$I$7166),Statistics_xlsx___Sheet1[[#This Row],[Offered Salary]])</f>
        <v>69011</v>
      </c>
      <c r="K394" t="b">
        <f>OR((Statistics_xlsx___Sheet1[[#This Row],[updated offered salary]]&lt;$N$39),(Statistics_xlsx___Sheet1[[#This Row],[updated offered salary]]&gt;$N$40))</f>
        <v>0</v>
      </c>
    </row>
    <row r="395" spans="1:11" x14ac:dyDescent="0.3">
      <c r="A395">
        <v>781537</v>
      </c>
      <c r="B395" t="s">
        <v>385</v>
      </c>
      <c r="C395" t="s">
        <v>15</v>
      </c>
      <c r="D395" t="s">
        <v>9</v>
      </c>
      <c r="E395" t="str">
        <f>IF(Statistics_xlsx___Sheet1[[#This Row],[event_name]]="-","Male",Statistics_xlsx___Sheet1[[#This Row],[event_name]])</f>
        <v>Male</v>
      </c>
      <c r="F395" t="s">
        <v>10</v>
      </c>
      <c r="G395" t="s">
        <v>345</v>
      </c>
      <c r="H395" t="str">
        <f>IF(Statistics_xlsx___Sheet1[[#This Row],[Post Name]]="-",IF(G396=0,G394,G396),Statistics_xlsx___Sheet1[[#This Row],[Post Name]])</f>
        <v>c9</v>
      </c>
      <c r="I395">
        <v>49388</v>
      </c>
      <c r="J395">
        <f>IF(Statistics_xlsx___Sheet1[[#This Row],[Offered Salary]]&lt;=0,AVERAGE($I$2:$I$7166),Statistics_xlsx___Sheet1[[#This Row],[Offered Salary]])</f>
        <v>49388</v>
      </c>
      <c r="K395" t="b">
        <f>OR((Statistics_xlsx___Sheet1[[#This Row],[updated offered salary]]&lt;$N$39),(Statistics_xlsx___Sheet1[[#This Row],[updated offered salary]]&gt;$N$40))</f>
        <v>0</v>
      </c>
    </row>
    <row r="396" spans="1:11" x14ac:dyDescent="0.3">
      <c r="A396">
        <v>919066</v>
      </c>
      <c r="B396" t="s">
        <v>386</v>
      </c>
      <c r="C396" t="s">
        <v>15</v>
      </c>
      <c r="D396" t="s">
        <v>9</v>
      </c>
      <c r="E396" t="str">
        <f>IF(Statistics_xlsx___Sheet1[[#This Row],[event_name]]="-","Male",Statistics_xlsx___Sheet1[[#This Row],[event_name]])</f>
        <v>Male</v>
      </c>
      <c r="F396" t="s">
        <v>21</v>
      </c>
      <c r="G396" t="s">
        <v>44</v>
      </c>
      <c r="H396" t="str">
        <f>IF(Statistics_xlsx___Sheet1[[#This Row],[Post Name]]="-",IF(G397=0,G395,G397),Statistics_xlsx___Sheet1[[#This Row],[Post Name]])</f>
        <v>i6</v>
      </c>
      <c r="I396">
        <v>26296</v>
      </c>
      <c r="J396">
        <f>IF(Statistics_xlsx___Sheet1[[#This Row],[Offered Salary]]&lt;=0,AVERAGE($I$2:$I$7166),Statistics_xlsx___Sheet1[[#This Row],[Offered Salary]])</f>
        <v>26296</v>
      </c>
      <c r="K396" t="b">
        <f>OR((Statistics_xlsx___Sheet1[[#This Row],[updated offered salary]]&lt;$N$39),(Statistics_xlsx___Sheet1[[#This Row],[updated offered salary]]&gt;$N$40))</f>
        <v>0</v>
      </c>
    </row>
    <row r="397" spans="1:11" x14ac:dyDescent="0.3">
      <c r="A397">
        <v>295087</v>
      </c>
      <c r="B397" t="s">
        <v>387</v>
      </c>
      <c r="C397" t="s">
        <v>15</v>
      </c>
      <c r="D397" t="s">
        <v>9</v>
      </c>
      <c r="E397" t="str">
        <f>IF(Statistics_xlsx___Sheet1[[#This Row],[event_name]]="-","Male",Statistics_xlsx___Sheet1[[#This Row],[event_name]])</f>
        <v>Male</v>
      </c>
      <c r="F397" t="s">
        <v>10</v>
      </c>
      <c r="G397" t="s">
        <v>14</v>
      </c>
      <c r="H397" t="str">
        <f>IF(Statistics_xlsx___Sheet1[[#This Row],[Post Name]]="-",IF(G398=0,G396,G398),Statistics_xlsx___Sheet1[[#This Row],[Post Name]])</f>
        <v>c5</v>
      </c>
      <c r="I397">
        <v>63091</v>
      </c>
      <c r="J397">
        <f>IF(Statistics_xlsx___Sheet1[[#This Row],[Offered Salary]]&lt;=0,AVERAGE($I$2:$I$7166),Statistics_xlsx___Sheet1[[#This Row],[Offered Salary]])</f>
        <v>63091</v>
      </c>
      <c r="K397" t="b">
        <f>OR((Statistics_xlsx___Sheet1[[#This Row],[updated offered salary]]&lt;$N$39),(Statistics_xlsx___Sheet1[[#This Row],[updated offered salary]]&gt;$N$40))</f>
        <v>0</v>
      </c>
    </row>
    <row r="398" spans="1:11" x14ac:dyDescent="0.3">
      <c r="A398">
        <v>448658</v>
      </c>
      <c r="B398" t="s">
        <v>388</v>
      </c>
      <c r="C398" t="s">
        <v>15</v>
      </c>
      <c r="D398" t="s">
        <v>9</v>
      </c>
      <c r="E398" t="str">
        <f>IF(Statistics_xlsx___Sheet1[[#This Row],[event_name]]="-","Male",Statistics_xlsx___Sheet1[[#This Row],[event_name]])</f>
        <v>Male</v>
      </c>
      <c r="F398" t="s">
        <v>10</v>
      </c>
      <c r="G398" t="s">
        <v>14</v>
      </c>
      <c r="H398" t="str">
        <f>IF(Statistics_xlsx___Sheet1[[#This Row],[Post Name]]="-",IF(G399=0,G397,G399),Statistics_xlsx___Sheet1[[#This Row],[Post Name]])</f>
        <v>c5</v>
      </c>
      <c r="I398">
        <v>75179</v>
      </c>
      <c r="J398">
        <f>IF(Statistics_xlsx___Sheet1[[#This Row],[Offered Salary]]&lt;=0,AVERAGE($I$2:$I$7166),Statistics_xlsx___Sheet1[[#This Row],[Offered Salary]])</f>
        <v>75179</v>
      </c>
      <c r="K398" t="b">
        <f>OR((Statistics_xlsx___Sheet1[[#This Row],[updated offered salary]]&lt;$N$39),(Statistics_xlsx___Sheet1[[#This Row],[updated offered salary]]&gt;$N$40))</f>
        <v>0</v>
      </c>
    </row>
    <row r="399" spans="1:11" x14ac:dyDescent="0.3">
      <c r="A399">
        <v>134620</v>
      </c>
      <c r="B399" t="s">
        <v>389</v>
      </c>
      <c r="C399" t="s">
        <v>8</v>
      </c>
      <c r="D399" t="s">
        <v>9</v>
      </c>
      <c r="E399" t="str">
        <f>IF(Statistics_xlsx___Sheet1[[#This Row],[event_name]]="-","Male",Statistics_xlsx___Sheet1[[#This Row],[event_name]])</f>
        <v>Male</v>
      </c>
      <c r="F399" t="s">
        <v>10</v>
      </c>
      <c r="G399" t="s">
        <v>14</v>
      </c>
      <c r="H399" t="str">
        <f>IF(Statistics_xlsx___Sheet1[[#This Row],[Post Name]]="-",IF(G400=0,G398,G400),Statistics_xlsx___Sheet1[[#This Row],[Post Name]])</f>
        <v>c5</v>
      </c>
      <c r="I399">
        <v>29047</v>
      </c>
      <c r="J399">
        <f>IF(Statistics_xlsx___Sheet1[[#This Row],[Offered Salary]]&lt;=0,AVERAGE($I$2:$I$7166),Statistics_xlsx___Sheet1[[#This Row],[Offered Salary]])</f>
        <v>29047</v>
      </c>
      <c r="K399" t="b">
        <f>OR((Statistics_xlsx___Sheet1[[#This Row],[updated offered salary]]&lt;$N$39),(Statistics_xlsx___Sheet1[[#This Row],[updated offered salary]]&gt;$N$40))</f>
        <v>0</v>
      </c>
    </row>
    <row r="400" spans="1:11" x14ac:dyDescent="0.3">
      <c r="A400">
        <v>98630</v>
      </c>
      <c r="B400" t="s">
        <v>390</v>
      </c>
      <c r="C400" t="s">
        <v>15</v>
      </c>
      <c r="D400" t="s">
        <v>13</v>
      </c>
      <c r="E400" t="str">
        <f>IF(Statistics_xlsx___Sheet1[[#This Row],[event_name]]="-","Male",Statistics_xlsx___Sheet1[[#This Row],[event_name]])</f>
        <v>Female</v>
      </c>
      <c r="F400" t="s">
        <v>17</v>
      </c>
      <c r="G400" t="s">
        <v>14</v>
      </c>
      <c r="H400" t="str">
        <f>IF(Statistics_xlsx___Sheet1[[#This Row],[Post Name]]="-",IF(G401=0,G399,G401),Statistics_xlsx___Sheet1[[#This Row],[Post Name]])</f>
        <v>c5</v>
      </c>
      <c r="I400">
        <v>57640</v>
      </c>
      <c r="J400">
        <f>IF(Statistics_xlsx___Sheet1[[#This Row],[Offered Salary]]&lt;=0,AVERAGE($I$2:$I$7166),Statistics_xlsx___Sheet1[[#This Row],[Offered Salary]])</f>
        <v>57640</v>
      </c>
      <c r="K400" t="b">
        <f>OR((Statistics_xlsx___Sheet1[[#This Row],[updated offered salary]]&lt;$N$39),(Statistics_xlsx___Sheet1[[#This Row],[updated offered salary]]&gt;$N$40))</f>
        <v>0</v>
      </c>
    </row>
    <row r="401" spans="1:11" x14ac:dyDescent="0.3">
      <c r="A401">
        <v>743668</v>
      </c>
      <c r="B401" t="s">
        <v>391</v>
      </c>
      <c r="C401" t="s">
        <v>8</v>
      </c>
      <c r="D401" t="s">
        <v>13</v>
      </c>
      <c r="E401" t="str">
        <f>IF(Statistics_xlsx___Sheet1[[#This Row],[event_name]]="-","Male",Statistics_xlsx___Sheet1[[#This Row],[event_name]])</f>
        <v>Female</v>
      </c>
      <c r="F401" t="s">
        <v>17</v>
      </c>
      <c r="G401" t="s">
        <v>14</v>
      </c>
      <c r="H401" t="str">
        <f>IF(Statistics_xlsx___Sheet1[[#This Row],[Post Name]]="-",IF(G402=0,G400,G402),Statistics_xlsx___Sheet1[[#This Row],[Post Name]])</f>
        <v>c5</v>
      </c>
      <c r="I401">
        <v>51576</v>
      </c>
      <c r="J401">
        <f>IF(Statistics_xlsx___Sheet1[[#This Row],[Offered Salary]]&lt;=0,AVERAGE($I$2:$I$7166),Statistics_xlsx___Sheet1[[#This Row],[Offered Salary]])</f>
        <v>51576</v>
      </c>
      <c r="K401" t="b">
        <f>OR((Statistics_xlsx___Sheet1[[#This Row],[updated offered salary]]&lt;$N$39),(Statistics_xlsx___Sheet1[[#This Row],[updated offered salary]]&gt;$N$40))</f>
        <v>0</v>
      </c>
    </row>
    <row r="402" spans="1:11" x14ac:dyDescent="0.3">
      <c r="A402">
        <v>112172</v>
      </c>
      <c r="B402" t="s">
        <v>392</v>
      </c>
      <c r="C402" t="s">
        <v>8</v>
      </c>
      <c r="D402" t="s">
        <v>9</v>
      </c>
      <c r="E402" t="str">
        <f>IF(Statistics_xlsx___Sheet1[[#This Row],[event_name]]="-","Male",Statistics_xlsx___Sheet1[[#This Row],[event_name]])</f>
        <v>Male</v>
      </c>
      <c r="F402" t="s">
        <v>21</v>
      </c>
      <c r="G402" t="s">
        <v>36</v>
      </c>
      <c r="H402" t="str">
        <f>IF(Statistics_xlsx___Sheet1[[#This Row],[Post Name]]="-",IF(G403=0,G401,G403),Statistics_xlsx___Sheet1[[#This Row],[Post Name]])</f>
        <v>i5</v>
      </c>
      <c r="I402">
        <v>22976</v>
      </c>
      <c r="J402">
        <f>IF(Statistics_xlsx___Sheet1[[#This Row],[Offered Salary]]&lt;=0,AVERAGE($I$2:$I$7166),Statistics_xlsx___Sheet1[[#This Row],[Offered Salary]])</f>
        <v>22976</v>
      </c>
      <c r="K402" t="b">
        <f>OR((Statistics_xlsx___Sheet1[[#This Row],[updated offered salary]]&lt;$N$39),(Statistics_xlsx___Sheet1[[#This Row],[updated offered salary]]&gt;$N$40))</f>
        <v>0</v>
      </c>
    </row>
    <row r="403" spans="1:11" x14ac:dyDescent="0.3">
      <c r="A403">
        <v>284546</v>
      </c>
      <c r="B403" t="s">
        <v>393</v>
      </c>
      <c r="C403" t="s">
        <v>8</v>
      </c>
      <c r="D403" t="s">
        <v>42</v>
      </c>
      <c r="E403" t="str">
        <f>IF(Statistics_xlsx___Sheet1[[#This Row],[event_name]]="-","Male",Statistics_xlsx___Sheet1[[#This Row],[event_name]])</f>
        <v>Don’t want to say</v>
      </c>
      <c r="F403" t="s">
        <v>21</v>
      </c>
      <c r="G403" t="s">
        <v>36</v>
      </c>
      <c r="H403" t="str">
        <f>IF(Statistics_xlsx___Sheet1[[#This Row],[Post Name]]="-",IF(G404=0,G402,G404),Statistics_xlsx___Sheet1[[#This Row],[Post Name]])</f>
        <v>i5</v>
      </c>
      <c r="I403">
        <v>21763</v>
      </c>
      <c r="J403">
        <f>IF(Statistics_xlsx___Sheet1[[#This Row],[Offered Salary]]&lt;=0,AVERAGE($I$2:$I$7166),Statistics_xlsx___Sheet1[[#This Row],[Offered Salary]])</f>
        <v>21763</v>
      </c>
      <c r="K403" t="b">
        <f>OR((Statistics_xlsx___Sheet1[[#This Row],[updated offered salary]]&lt;$N$39),(Statistics_xlsx___Sheet1[[#This Row],[updated offered salary]]&gt;$N$40))</f>
        <v>0</v>
      </c>
    </row>
    <row r="404" spans="1:11" x14ac:dyDescent="0.3">
      <c r="A404">
        <v>589650</v>
      </c>
      <c r="B404" t="s">
        <v>394</v>
      </c>
      <c r="C404" t="s">
        <v>15</v>
      </c>
      <c r="D404" t="s">
        <v>9</v>
      </c>
      <c r="E404" t="str">
        <f>IF(Statistics_xlsx___Sheet1[[#This Row],[event_name]]="-","Male",Statistics_xlsx___Sheet1[[#This Row],[event_name]])</f>
        <v>Male</v>
      </c>
      <c r="F404" t="s">
        <v>86</v>
      </c>
      <c r="G404" t="s">
        <v>44</v>
      </c>
      <c r="H404" t="str">
        <f>IF(Statistics_xlsx___Sheet1[[#This Row],[Post Name]]="-",IF(G405=0,G403,G405),Statistics_xlsx___Sheet1[[#This Row],[Post Name]])</f>
        <v>i6</v>
      </c>
      <c r="I404">
        <v>70774</v>
      </c>
      <c r="J404">
        <f>IF(Statistics_xlsx___Sheet1[[#This Row],[Offered Salary]]&lt;=0,AVERAGE($I$2:$I$7166),Statistics_xlsx___Sheet1[[#This Row],[Offered Salary]])</f>
        <v>70774</v>
      </c>
      <c r="K404" t="b">
        <f>OR((Statistics_xlsx___Sheet1[[#This Row],[updated offered salary]]&lt;$N$39),(Statistics_xlsx___Sheet1[[#This Row],[updated offered salary]]&gt;$N$40))</f>
        <v>0</v>
      </c>
    </row>
    <row r="405" spans="1:11" x14ac:dyDescent="0.3">
      <c r="A405">
        <v>385568</v>
      </c>
      <c r="B405" t="s">
        <v>395</v>
      </c>
      <c r="C405" t="s">
        <v>15</v>
      </c>
      <c r="D405" t="s">
        <v>9</v>
      </c>
      <c r="E405" t="str">
        <f>IF(Statistics_xlsx___Sheet1[[#This Row],[event_name]]="-","Male",Statistics_xlsx___Sheet1[[#This Row],[event_name]])</f>
        <v>Male</v>
      </c>
      <c r="F405" t="s">
        <v>21</v>
      </c>
      <c r="G405" t="s">
        <v>24</v>
      </c>
      <c r="H405" t="str">
        <f>IF(Statistics_xlsx___Sheet1[[#This Row],[Post Name]]="-",IF(G406=0,G404,G406),Statistics_xlsx___Sheet1[[#This Row],[Post Name]])</f>
        <v>i7</v>
      </c>
      <c r="I405">
        <v>46995</v>
      </c>
      <c r="J405">
        <f>IF(Statistics_xlsx___Sheet1[[#This Row],[Offered Salary]]&lt;=0,AVERAGE($I$2:$I$7166),Statistics_xlsx___Sheet1[[#This Row],[Offered Salary]])</f>
        <v>46995</v>
      </c>
      <c r="K405" t="b">
        <f>OR((Statistics_xlsx___Sheet1[[#This Row],[updated offered salary]]&lt;$N$39),(Statistics_xlsx___Sheet1[[#This Row],[updated offered salary]]&gt;$N$40))</f>
        <v>0</v>
      </c>
    </row>
    <row r="406" spans="1:11" x14ac:dyDescent="0.3">
      <c r="A406">
        <v>784187</v>
      </c>
      <c r="B406" t="s">
        <v>396</v>
      </c>
      <c r="C406" t="s">
        <v>8</v>
      </c>
      <c r="D406" t="s">
        <v>13</v>
      </c>
      <c r="E406" t="str">
        <f>IF(Statistics_xlsx___Sheet1[[#This Row],[event_name]]="-","Male",Statistics_xlsx___Sheet1[[#This Row],[event_name]])</f>
        <v>Female</v>
      </c>
      <c r="F406" t="s">
        <v>21</v>
      </c>
      <c r="G406" t="s">
        <v>24</v>
      </c>
      <c r="H406" t="str">
        <f>IF(Statistics_xlsx___Sheet1[[#This Row],[Post Name]]="-",IF(G407=0,G405,G407),Statistics_xlsx___Sheet1[[#This Row],[Post Name]])</f>
        <v>i7</v>
      </c>
      <c r="I406">
        <v>16215</v>
      </c>
      <c r="J406">
        <f>IF(Statistics_xlsx___Sheet1[[#This Row],[Offered Salary]]&lt;=0,AVERAGE($I$2:$I$7166),Statistics_xlsx___Sheet1[[#This Row],[Offered Salary]])</f>
        <v>16215</v>
      </c>
      <c r="K406" t="b">
        <f>OR((Statistics_xlsx___Sheet1[[#This Row],[updated offered salary]]&lt;$N$39),(Statistics_xlsx___Sheet1[[#This Row],[updated offered salary]]&gt;$N$40))</f>
        <v>0</v>
      </c>
    </row>
    <row r="407" spans="1:11" x14ac:dyDescent="0.3">
      <c r="A407">
        <v>897981</v>
      </c>
      <c r="B407" t="s">
        <v>397</v>
      </c>
      <c r="C407" t="s">
        <v>8</v>
      </c>
      <c r="D407" t="s">
        <v>13</v>
      </c>
      <c r="E407" t="str">
        <f>IF(Statistics_xlsx___Sheet1[[#This Row],[event_name]]="-","Male",Statistics_xlsx___Sheet1[[#This Row],[event_name]])</f>
        <v>Female</v>
      </c>
      <c r="F407" t="s">
        <v>21</v>
      </c>
      <c r="G407" t="s">
        <v>24</v>
      </c>
      <c r="H407" t="str">
        <f>IF(Statistics_xlsx___Sheet1[[#This Row],[Post Name]]="-",IF(G408=0,G406,G408),Statistics_xlsx___Sheet1[[#This Row],[Post Name]])</f>
        <v>i7</v>
      </c>
      <c r="I407">
        <v>13899</v>
      </c>
      <c r="J407">
        <f>IF(Statistics_xlsx___Sheet1[[#This Row],[Offered Salary]]&lt;=0,AVERAGE($I$2:$I$7166),Statistics_xlsx___Sheet1[[#This Row],[Offered Salary]])</f>
        <v>13899</v>
      </c>
      <c r="K407" t="b">
        <f>OR((Statistics_xlsx___Sheet1[[#This Row],[updated offered salary]]&lt;$N$39),(Statistics_xlsx___Sheet1[[#This Row],[updated offered salary]]&gt;$N$40))</f>
        <v>0</v>
      </c>
    </row>
    <row r="408" spans="1:11" x14ac:dyDescent="0.3">
      <c r="A408">
        <v>422447</v>
      </c>
      <c r="B408" t="s">
        <v>398</v>
      </c>
      <c r="C408" t="s">
        <v>15</v>
      </c>
      <c r="D408" t="s">
        <v>13</v>
      </c>
      <c r="E408" t="str">
        <f>IF(Statistics_xlsx___Sheet1[[#This Row],[event_name]]="-","Male",Statistics_xlsx___Sheet1[[#This Row],[event_name]])</f>
        <v>Female</v>
      </c>
      <c r="F408" t="s">
        <v>21</v>
      </c>
      <c r="G408" t="s">
        <v>24</v>
      </c>
      <c r="H408" t="str">
        <f>IF(Statistics_xlsx___Sheet1[[#This Row],[Post Name]]="-",IF(G409=0,G407,G409),Statistics_xlsx___Sheet1[[#This Row],[Post Name]])</f>
        <v>i7</v>
      </c>
      <c r="I408">
        <v>88883</v>
      </c>
      <c r="J408">
        <f>IF(Statistics_xlsx___Sheet1[[#This Row],[Offered Salary]]&lt;=0,AVERAGE($I$2:$I$7166),Statistics_xlsx___Sheet1[[#This Row],[Offered Salary]])</f>
        <v>88883</v>
      </c>
      <c r="K408" t="b">
        <f>OR((Statistics_xlsx___Sheet1[[#This Row],[updated offered salary]]&lt;$N$39),(Statistics_xlsx___Sheet1[[#This Row],[updated offered salary]]&gt;$N$40))</f>
        <v>0</v>
      </c>
    </row>
    <row r="409" spans="1:11" x14ac:dyDescent="0.3">
      <c r="A409">
        <v>803693</v>
      </c>
      <c r="B409" t="s">
        <v>396</v>
      </c>
      <c r="C409" t="s">
        <v>8</v>
      </c>
      <c r="D409" t="s">
        <v>42</v>
      </c>
      <c r="E409" t="str">
        <f>IF(Statistics_xlsx___Sheet1[[#This Row],[event_name]]="-","Male",Statistics_xlsx___Sheet1[[#This Row],[event_name]])</f>
        <v>Don’t want to say</v>
      </c>
      <c r="F409" t="s">
        <v>21</v>
      </c>
      <c r="G409" t="s">
        <v>24</v>
      </c>
      <c r="H409" t="str">
        <f>IF(Statistics_xlsx___Sheet1[[#This Row],[Post Name]]="-",IF(G410=0,G408,G410),Statistics_xlsx___Sheet1[[#This Row],[Post Name]])</f>
        <v>i7</v>
      </c>
      <c r="I409">
        <v>46351</v>
      </c>
      <c r="J409">
        <f>IF(Statistics_xlsx___Sheet1[[#This Row],[Offered Salary]]&lt;=0,AVERAGE($I$2:$I$7166),Statistics_xlsx___Sheet1[[#This Row],[Offered Salary]])</f>
        <v>46351</v>
      </c>
      <c r="K409" t="b">
        <f>OR((Statistics_xlsx___Sheet1[[#This Row],[updated offered salary]]&lt;$N$39),(Statistics_xlsx___Sheet1[[#This Row],[updated offered salary]]&gt;$N$40))</f>
        <v>0</v>
      </c>
    </row>
    <row r="410" spans="1:11" x14ac:dyDescent="0.3">
      <c r="A410">
        <v>605070</v>
      </c>
      <c r="B410" t="s">
        <v>399</v>
      </c>
      <c r="C410" t="s">
        <v>8</v>
      </c>
      <c r="D410" t="s">
        <v>9</v>
      </c>
      <c r="E410" t="str">
        <f>IF(Statistics_xlsx___Sheet1[[#This Row],[event_name]]="-","Male",Statistics_xlsx___Sheet1[[#This Row],[event_name]])</f>
        <v>Male</v>
      </c>
      <c r="F410" t="s">
        <v>17</v>
      </c>
      <c r="G410" t="s">
        <v>345</v>
      </c>
      <c r="H410" t="str">
        <f>IF(Statistics_xlsx___Sheet1[[#This Row],[Post Name]]="-",IF(G411=0,G409,G411),Statistics_xlsx___Sheet1[[#This Row],[Post Name]])</f>
        <v>c9</v>
      </c>
      <c r="I410">
        <v>53264</v>
      </c>
      <c r="J410">
        <f>IF(Statistics_xlsx___Sheet1[[#This Row],[Offered Salary]]&lt;=0,AVERAGE($I$2:$I$7166),Statistics_xlsx___Sheet1[[#This Row],[Offered Salary]])</f>
        <v>53264</v>
      </c>
      <c r="K410" t="b">
        <f>OR((Statistics_xlsx___Sheet1[[#This Row],[updated offered salary]]&lt;$N$39),(Statistics_xlsx___Sheet1[[#This Row],[updated offered salary]]&gt;$N$40))</f>
        <v>0</v>
      </c>
    </row>
    <row r="411" spans="1:11" x14ac:dyDescent="0.3">
      <c r="A411">
        <v>993627</v>
      </c>
      <c r="B411" t="s">
        <v>400</v>
      </c>
      <c r="C411" t="s">
        <v>8</v>
      </c>
      <c r="D411" t="s">
        <v>9</v>
      </c>
      <c r="E411" t="str">
        <f>IF(Statistics_xlsx___Sheet1[[#This Row],[event_name]]="-","Male",Statistics_xlsx___Sheet1[[#This Row],[event_name]])</f>
        <v>Male</v>
      </c>
      <c r="F411" t="s">
        <v>10</v>
      </c>
      <c r="G411" t="s">
        <v>24</v>
      </c>
      <c r="H411" t="str">
        <f>IF(Statistics_xlsx___Sheet1[[#This Row],[Post Name]]="-",IF(G412=0,G410,G412),Statistics_xlsx___Sheet1[[#This Row],[Post Name]])</f>
        <v>i7</v>
      </c>
      <c r="I411">
        <v>17062</v>
      </c>
      <c r="J411">
        <f>IF(Statistics_xlsx___Sheet1[[#This Row],[Offered Salary]]&lt;=0,AVERAGE($I$2:$I$7166),Statistics_xlsx___Sheet1[[#This Row],[Offered Salary]])</f>
        <v>17062</v>
      </c>
      <c r="K411" t="b">
        <f>OR((Statistics_xlsx___Sheet1[[#This Row],[updated offered salary]]&lt;$N$39),(Statistics_xlsx___Sheet1[[#This Row],[updated offered salary]]&gt;$N$40))</f>
        <v>0</v>
      </c>
    </row>
    <row r="412" spans="1:11" x14ac:dyDescent="0.3">
      <c r="A412">
        <v>692274</v>
      </c>
      <c r="B412" t="s">
        <v>401</v>
      </c>
      <c r="C412" t="s">
        <v>8</v>
      </c>
      <c r="D412" t="s">
        <v>9</v>
      </c>
      <c r="E412" t="str">
        <f>IF(Statistics_xlsx___Sheet1[[#This Row],[event_name]]="-","Male",Statistics_xlsx___Sheet1[[#This Row],[event_name]])</f>
        <v>Male</v>
      </c>
      <c r="F412" t="s">
        <v>10</v>
      </c>
      <c r="G412" t="s">
        <v>24</v>
      </c>
      <c r="H412" t="str">
        <f>IF(Statistics_xlsx___Sheet1[[#This Row],[Post Name]]="-",IF(G413=0,G411,G413),Statistics_xlsx___Sheet1[[#This Row],[Post Name]])</f>
        <v>i7</v>
      </c>
      <c r="I412">
        <v>45379</v>
      </c>
      <c r="J412">
        <f>IF(Statistics_xlsx___Sheet1[[#This Row],[Offered Salary]]&lt;=0,AVERAGE($I$2:$I$7166),Statistics_xlsx___Sheet1[[#This Row],[Offered Salary]])</f>
        <v>45379</v>
      </c>
      <c r="K412" t="b">
        <f>OR((Statistics_xlsx___Sheet1[[#This Row],[updated offered salary]]&lt;$N$39),(Statistics_xlsx___Sheet1[[#This Row],[updated offered salary]]&gt;$N$40))</f>
        <v>0</v>
      </c>
    </row>
    <row r="413" spans="1:11" x14ac:dyDescent="0.3">
      <c r="A413">
        <v>140135</v>
      </c>
      <c r="B413" t="s">
        <v>402</v>
      </c>
      <c r="C413" t="s">
        <v>15</v>
      </c>
      <c r="D413" t="s">
        <v>9</v>
      </c>
      <c r="E413" t="str">
        <f>IF(Statistics_xlsx___Sheet1[[#This Row],[event_name]]="-","Male",Statistics_xlsx___Sheet1[[#This Row],[event_name]])</f>
        <v>Male</v>
      </c>
      <c r="F413" t="s">
        <v>21</v>
      </c>
      <c r="G413" t="s">
        <v>11</v>
      </c>
      <c r="H413" t="str">
        <f>IF(Statistics_xlsx___Sheet1[[#This Row],[Post Name]]="-",IF(G414=0,G412,G414),Statistics_xlsx___Sheet1[[#This Row],[Post Name]])</f>
        <v>c8</v>
      </c>
      <c r="I413">
        <v>52605</v>
      </c>
      <c r="J413">
        <f>IF(Statistics_xlsx___Sheet1[[#This Row],[Offered Salary]]&lt;=0,AVERAGE($I$2:$I$7166),Statistics_xlsx___Sheet1[[#This Row],[Offered Salary]])</f>
        <v>52605</v>
      </c>
      <c r="K413" t="b">
        <f>OR((Statistics_xlsx___Sheet1[[#This Row],[updated offered salary]]&lt;$N$39),(Statistics_xlsx___Sheet1[[#This Row],[updated offered salary]]&gt;$N$40))</f>
        <v>0</v>
      </c>
    </row>
    <row r="414" spans="1:11" x14ac:dyDescent="0.3">
      <c r="A414">
        <v>278058</v>
      </c>
      <c r="B414" t="s">
        <v>403</v>
      </c>
      <c r="C414" t="s">
        <v>15</v>
      </c>
      <c r="D414" t="s">
        <v>9</v>
      </c>
      <c r="E414" t="str">
        <f>IF(Statistics_xlsx___Sheet1[[#This Row],[event_name]]="-","Male",Statistics_xlsx___Sheet1[[#This Row],[event_name]])</f>
        <v>Male</v>
      </c>
      <c r="F414" t="s">
        <v>10</v>
      </c>
      <c r="G414" t="s">
        <v>14</v>
      </c>
      <c r="H414" t="str">
        <f>IF(Statistics_xlsx___Sheet1[[#This Row],[Post Name]]="-",IF(G415=0,G413,G415),Statistics_xlsx___Sheet1[[#This Row],[Post Name]])</f>
        <v>c5</v>
      </c>
      <c r="I414">
        <v>24232</v>
      </c>
      <c r="J414">
        <f>IF(Statistics_xlsx___Sheet1[[#This Row],[Offered Salary]]&lt;=0,AVERAGE($I$2:$I$7166),Statistics_xlsx___Sheet1[[#This Row],[Offered Salary]])</f>
        <v>24232</v>
      </c>
      <c r="K414" t="b">
        <f>OR((Statistics_xlsx___Sheet1[[#This Row],[updated offered salary]]&lt;$N$39),(Statistics_xlsx___Sheet1[[#This Row],[updated offered salary]]&gt;$N$40))</f>
        <v>0</v>
      </c>
    </row>
    <row r="415" spans="1:11" x14ac:dyDescent="0.3">
      <c r="A415">
        <v>155879</v>
      </c>
      <c r="B415" t="s">
        <v>404</v>
      </c>
      <c r="C415" t="s">
        <v>15</v>
      </c>
      <c r="D415" t="s">
        <v>9</v>
      </c>
      <c r="E415" t="str">
        <f>IF(Statistics_xlsx___Sheet1[[#This Row],[event_name]]="-","Male",Statistics_xlsx___Sheet1[[#This Row],[event_name]])</f>
        <v>Male</v>
      </c>
      <c r="F415" t="s">
        <v>17</v>
      </c>
      <c r="G415" t="s">
        <v>14</v>
      </c>
      <c r="H415" t="str">
        <f>IF(Statistics_xlsx___Sheet1[[#This Row],[Post Name]]="-",IF(G416=0,G414,G416),Statistics_xlsx___Sheet1[[#This Row],[Post Name]])</f>
        <v>c5</v>
      </c>
      <c r="I415">
        <v>87290</v>
      </c>
      <c r="J415">
        <f>IF(Statistics_xlsx___Sheet1[[#This Row],[Offered Salary]]&lt;=0,AVERAGE($I$2:$I$7166),Statistics_xlsx___Sheet1[[#This Row],[Offered Salary]])</f>
        <v>87290</v>
      </c>
      <c r="K415" t="b">
        <f>OR((Statistics_xlsx___Sheet1[[#This Row],[updated offered salary]]&lt;$N$39),(Statistics_xlsx___Sheet1[[#This Row],[updated offered salary]]&gt;$N$40))</f>
        <v>0</v>
      </c>
    </row>
    <row r="416" spans="1:11" x14ac:dyDescent="0.3">
      <c r="A416">
        <v>690984</v>
      </c>
      <c r="B416" t="s">
        <v>405</v>
      </c>
      <c r="C416" t="s">
        <v>15</v>
      </c>
      <c r="D416" t="s">
        <v>9</v>
      </c>
      <c r="E416" t="str">
        <f>IF(Statistics_xlsx___Sheet1[[#This Row],[event_name]]="-","Male",Statistics_xlsx___Sheet1[[#This Row],[event_name]])</f>
        <v>Male</v>
      </c>
      <c r="F416" t="s">
        <v>10</v>
      </c>
      <c r="G416" t="s">
        <v>14</v>
      </c>
      <c r="H416" t="str">
        <f>IF(Statistics_xlsx___Sheet1[[#This Row],[Post Name]]="-",IF(G417=0,G415,G417),Statistics_xlsx___Sheet1[[#This Row],[Post Name]])</f>
        <v>c5</v>
      </c>
      <c r="I416">
        <v>80410</v>
      </c>
      <c r="J416">
        <f>IF(Statistics_xlsx___Sheet1[[#This Row],[Offered Salary]]&lt;=0,AVERAGE($I$2:$I$7166),Statistics_xlsx___Sheet1[[#This Row],[Offered Salary]])</f>
        <v>80410</v>
      </c>
      <c r="K416" t="b">
        <f>OR((Statistics_xlsx___Sheet1[[#This Row],[updated offered salary]]&lt;$N$39),(Statistics_xlsx___Sheet1[[#This Row],[updated offered salary]]&gt;$N$40))</f>
        <v>0</v>
      </c>
    </row>
    <row r="417" spans="1:11" x14ac:dyDescent="0.3">
      <c r="A417">
        <v>860350</v>
      </c>
      <c r="B417" t="s">
        <v>406</v>
      </c>
      <c r="C417" t="s">
        <v>15</v>
      </c>
      <c r="D417" t="s">
        <v>9</v>
      </c>
      <c r="E417" t="str">
        <f>IF(Statistics_xlsx___Sheet1[[#This Row],[event_name]]="-","Male",Statistics_xlsx___Sheet1[[#This Row],[event_name]])</f>
        <v>Male</v>
      </c>
      <c r="F417" t="s">
        <v>10</v>
      </c>
      <c r="G417" t="s">
        <v>14</v>
      </c>
      <c r="H417" t="str">
        <f>IF(Statistics_xlsx___Sheet1[[#This Row],[Post Name]]="-",IF(G418=0,G416,G418),Statistics_xlsx___Sheet1[[#This Row],[Post Name]])</f>
        <v>c5</v>
      </c>
      <c r="I417">
        <v>76864</v>
      </c>
      <c r="J417">
        <f>IF(Statistics_xlsx___Sheet1[[#This Row],[Offered Salary]]&lt;=0,AVERAGE($I$2:$I$7166),Statistics_xlsx___Sheet1[[#This Row],[Offered Salary]])</f>
        <v>76864</v>
      </c>
      <c r="K417" t="b">
        <f>OR((Statistics_xlsx___Sheet1[[#This Row],[updated offered salary]]&lt;$N$39),(Statistics_xlsx___Sheet1[[#This Row],[updated offered salary]]&gt;$N$40))</f>
        <v>0</v>
      </c>
    </row>
    <row r="418" spans="1:11" x14ac:dyDescent="0.3">
      <c r="A418">
        <v>129706</v>
      </c>
      <c r="B418" t="s">
        <v>407</v>
      </c>
      <c r="C418" t="s">
        <v>15</v>
      </c>
      <c r="D418" t="s">
        <v>9</v>
      </c>
      <c r="E418" t="str">
        <f>IF(Statistics_xlsx___Sheet1[[#This Row],[event_name]]="-","Male",Statistics_xlsx___Sheet1[[#This Row],[event_name]])</f>
        <v>Male</v>
      </c>
      <c r="F418" t="s">
        <v>86</v>
      </c>
      <c r="G418" t="s">
        <v>36</v>
      </c>
      <c r="H418" t="str">
        <f>IF(Statistics_xlsx___Sheet1[[#This Row],[Post Name]]="-",IF(G419=0,G417,G419),Statistics_xlsx___Sheet1[[#This Row],[Post Name]])</f>
        <v>i5</v>
      </c>
      <c r="I418">
        <v>91589</v>
      </c>
      <c r="J418">
        <f>IF(Statistics_xlsx___Sheet1[[#This Row],[Offered Salary]]&lt;=0,AVERAGE($I$2:$I$7166),Statistics_xlsx___Sheet1[[#This Row],[Offered Salary]])</f>
        <v>91589</v>
      </c>
      <c r="K418" t="b">
        <f>OR((Statistics_xlsx___Sheet1[[#This Row],[updated offered salary]]&lt;$N$39),(Statistics_xlsx___Sheet1[[#This Row],[updated offered salary]]&gt;$N$40))</f>
        <v>0</v>
      </c>
    </row>
    <row r="419" spans="1:11" x14ac:dyDescent="0.3">
      <c r="A419">
        <v>232317</v>
      </c>
      <c r="B419" t="s">
        <v>408</v>
      </c>
      <c r="C419" t="s">
        <v>8</v>
      </c>
      <c r="D419" t="s">
        <v>13</v>
      </c>
      <c r="E419" t="str">
        <f>IF(Statistics_xlsx___Sheet1[[#This Row],[event_name]]="-","Male",Statistics_xlsx___Sheet1[[#This Row],[event_name]])</f>
        <v>Female</v>
      </c>
      <c r="F419" t="s">
        <v>166</v>
      </c>
      <c r="G419" t="s">
        <v>345</v>
      </c>
      <c r="H419" t="str">
        <f>IF(Statistics_xlsx___Sheet1[[#This Row],[Post Name]]="-",IF(G420=0,G418,G420),Statistics_xlsx___Sheet1[[#This Row],[Post Name]])</f>
        <v>c9</v>
      </c>
      <c r="I419">
        <v>55923</v>
      </c>
      <c r="J419">
        <f>IF(Statistics_xlsx___Sheet1[[#This Row],[Offered Salary]]&lt;=0,AVERAGE($I$2:$I$7166),Statistics_xlsx___Sheet1[[#This Row],[Offered Salary]])</f>
        <v>55923</v>
      </c>
      <c r="K419" t="b">
        <f>OR((Statistics_xlsx___Sheet1[[#This Row],[updated offered salary]]&lt;$N$39),(Statistics_xlsx___Sheet1[[#This Row],[updated offered salary]]&gt;$N$40))</f>
        <v>0</v>
      </c>
    </row>
    <row r="420" spans="1:11" x14ac:dyDescent="0.3">
      <c r="A420">
        <v>450279</v>
      </c>
      <c r="B420" t="s">
        <v>409</v>
      </c>
      <c r="C420" t="s">
        <v>15</v>
      </c>
      <c r="D420" t="s">
        <v>13</v>
      </c>
      <c r="E420" t="str">
        <f>IF(Statistics_xlsx___Sheet1[[#This Row],[event_name]]="-","Male",Statistics_xlsx___Sheet1[[#This Row],[event_name]])</f>
        <v>Female</v>
      </c>
      <c r="F420" t="s">
        <v>113</v>
      </c>
      <c r="G420" t="s">
        <v>36</v>
      </c>
      <c r="H420" t="str">
        <f>IF(Statistics_xlsx___Sheet1[[#This Row],[Post Name]]="-",IF(G421=0,G419,G421),Statistics_xlsx___Sheet1[[#This Row],[Post Name]])</f>
        <v>i5</v>
      </c>
      <c r="I420">
        <v>80347</v>
      </c>
      <c r="J420">
        <f>IF(Statistics_xlsx___Sheet1[[#This Row],[Offered Salary]]&lt;=0,AVERAGE($I$2:$I$7166),Statistics_xlsx___Sheet1[[#This Row],[Offered Salary]])</f>
        <v>80347</v>
      </c>
      <c r="K420" t="b">
        <f>OR((Statistics_xlsx___Sheet1[[#This Row],[updated offered salary]]&lt;$N$39),(Statistics_xlsx___Sheet1[[#This Row],[updated offered salary]]&gt;$N$40))</f>
        <v>0</v>
      </c>
    </row>
    <row r="421" spans="1:11" x14ac:dyDescent="0.3">
      <c r="A421">
        <v>959439</v>
      </c>
      <c r="B421" t="s">
        <v>409</v>
      </c>
      <c r="C421" t="s">
        <v>8</v>
      </c>
      <c r="D421" t="s">
        <v>13</v>
      </c>
      <c r="E421" t="str">
        <f>IF(Statistics_xlsx___Sheet1[[#This Row],[event_name]]="-","Male",Statistics_xlsx___Sheet1[[#This Row],[event_name]])</f>
        <v>Female</v>
      </c>
      <c r="F421" t="s">
        <v>113</v>
      </c>
      <c r="G421" t="s">
        <v>36</v>
      </c>
      <c r="H421" t="str">
        <f>IF(Statistics_xlsx___Sheet1[[#This Row],[Post Name]]="-",IF(G422=0,G420,G422),Statistics_xlsx___Sheet1[[#This Row],[Post Name]])</f>
        <v>i5</v>
      </c>
      <c r="I421">
        <v>38516</v>
      </c>
      <c r="J421">
        <f>IF(Statistics_xlsx___Sheet1[[#This Row],[Offered Salary]]&lt;=0,AVERAGE($I$2:$I$7166),Statistics_xlsx___Sheet1[[#This Row],[Offered Salary]])</f>
        <v>38516</v>
      </c>
      <c r="K421" t="b">
        <f>OR((Statistics_xlsx___Sheet1[[#This Row],[updated offered salary]]&lt;$N$39),(Statistics_xlsx___Sheet1[[#This Row],[updated offered salary]]&gt;$N$40))</f>
        <v>0</v>
      </c>
    </row>
    <row r="422" spans="1:11" x14ac:dyDescent="0.3">
      <c r="A422">
        <v>281797</v>
      </c>
      <c r="B422" t="s">
        <v>409</v>
      </c>
      <c r="C422" t="s">
        <v>8</v>
      </c>
      <c r="D422" t="s">
        <v>42</v>
      </c>
      <c r="E422" t="str">
        <f>IF(Statistics_xlsx___Sheet1[[#This Row],[event_name]]="-","Male",Statistics_xlsx___Sheet1[[#This Row],[event_name]])</f>
        <v>Don’t want to say</v>
      </c>
      <c r="F422" t="s">
        <v>113</v>
      </c>
      <c r="G422" t="s">
        <v>36</v>
      </c>
      <c r="H422" t="str">
        <f>IF(Statistics_xlsx___Sheet1[[#This Row],[Post Name]]="-",IF(G423=0,G421,G423),Statistics_xlsx___Sheet1[[#This Row],[Post Name]])</f>
        <v>i5</v>
      </c>
      <c r="I422">
        <v>44331</v>
      </c>
      <c r="J422">
        <f>IF(Statistics_xlsx___Sheet1[[#This Row],[Offered Salary]]&lt;=0,AVERAGE($I$2:$I$7166),Statistics_xlsx___Sheet1[[#This Row],[Offered Salary]])</f>
        <v>44331</v>
      </c>
      <c r="K422" t="b">
        <f>OR((Statistics_xlsx___Sheet1[[#This Row],[updated offered salary]]&lt;$N$39),(Statistics_xlsx___Sheet1[[#This Row],[updated offered salary]]&gt;$N$40))</f>
        <v>0</v>
      </c>
    </row>
    <row r="423" spans="1:11" x14ac:dyDescent="0.3">
      <c r="A423">
        <v>184057</v>
      </c>
      <c r="B423" t="s">
        <v>410</v>
      </c>
      <c r="C423" t="s">
        <v>15</v>
      </c>
      <c r="D423" t="s">
        <v>9</v>
      </c>
      <c r="E423" t="str">
        <f>IF(Statistics_xlsx___Sheet1[[#This Row],[event_name]]="-","Male",Statistics_xlsx___Sheet1[[#This Row],[event_name]])</f>
        <v>Male</v>
      </c>
      <c r="F423" t="s">
        <v>86</v>
      </c>
      <c r="G423" t="s">
        <v>24</v>
      </c>
      <c r="H423" t="str">
        <f>IF(Statistics_xlsx___Sheet1[[#This Row],[Post Name]]="-",IF(G424=0,G422,G424),Statistics_xlsx___Sheet1[[#This Row],[Post Name]])</f>
        <v>i7</v>
      </c>
      <c r="I423">
        <v>2360</v>
      </c>
      <c r="J423">
        <f>IF(Statistics_xlsx___Sheet1[[#This Row],[Offered Salary]]&lt;=0,AVERAGE($I$2:$I$7166),Statistics_xlsx___Sheet1[[#This Row],[Offered Salary]])</f>
        <v>2360</v>
      </c>
      <c r="K423" t="b">
        <f>OR((Statistics_xlsx___Sheet1[[#This Row],[updated offered salary]]&lt;$N$39),(Statistics_xlsx___Sheet1[[#This Row],[updated offered salary]]&gt;$N$40))</f>
        <v>0</v>
      </c>
    </row>
    <row r="424" spans="1:11" x14ac:dyDescent="0.3">
      <c r="A424">
        <v>595958</v>
      </c>
      <c r="B424" t="s">
        <v>410</v>
      </c>
      <c r="C424" t="s">
        <v>15</v>
      </c>
      <c r="D424" t="s">
        <v>9</v>
      </c>
      <c r="E424" t="str">
        <f>IF(Statistics_xlsx___Sheet1[[#This Row],[event_name]]="-","Male",Statistics_xlsx___Sheet1[[#This Row],[event_name]])</f>
        <v>Male</v>
      </c>
      <c r="F424" t="s">
        <v>86</v>
      </c>
      <c r="G424" t="s">
        <v>24</v>
      </c>
      <c r="H424" t="str">
        <f>IF(Statistics_xlsx___Sheet1[[#This Row],[Post Name]]="-",IF(G425=0,G423,G425),Statistics_xlsx___Sheet1[[#This Row],[Post Name]])</f>
        <v>i7</v>
      </c>
      <c r="I424">
        <v>84718</v>
      </c>
      <c r="J424">
        <f>IF(Statistics_xlsx___Sheet1[[#This Row],[Offered Salary]]&lt;=0,AVERAGE($I$2:$I$7166),Statistics_xlsx___Sheet1[[#This Row],[Offered Salary]])</f>
        <v>84718</v>
      </c>
      <c r="K424" t="b">
        <f>OR((Statistics_xlsx___Sheet1[[#This Row],[updated offered salary]]&lt;$N$39),(Statistics_xlsx___Sheet1[[#This Row],[updated offered salary]]&gt;$N$40))</f>
        <v>0</v>
      </c>
    </row>
    <row r="425" spans="1:11" x14ac:dyDescent="0.3">
      <c r="A425">
        <v>321811</v>
      </c>
      <c r="B425" t="s">
        <v>411</v>
      </c>
      <c r="C425" t="s">
        <v>15</v>
      </c>
      <c r="D425" t="s">
        <v>9</v>
      </c>
      <c r="E425" t="str">
        <f>IF(Statistics_xlsx___Sheet1[[#This Row],[event_name]]="-","Male",Statistics_xlsx___Sheet1[[#This Row],[event_name]])</f>
        <v>Male</v>
      </c>
      <c r="F425" t="s">
        <v>86</v>
      </c>
      <c r="G425" t="s">
        <v>24</v>
      </c>
      <c r="H425" t="str">
        <f>IF(Statistics_xlsx___Sheet1[[#This Row],[Post Name]]="-",IF(G426=0,G424,G426),Statistics_xlsx___Sheet1[[#This Row],[Post Name]])</f>
        <v>i7</v>
      </c>
      <c r="I425">
        <v>5024</v>
      </c>
      <c r="J425">
        <f>IF(Statistics_xlsx___Sheet1[[#This Row],[Offered Salary]]&lt;=0,AVERAGE($I$2:$I$7166),Statistics_xlsx___Sheet1[[#This Row],[Offered Salary]])</f>
        <v>5024</v>
      </c>
      <c r="K425" t="b">
        <f>OR((Statistics_xlsx___Sheet1[[#This Row],[updated offered salary]]&lt;$N$39),(Statistics_xlsx___Sheet1[[#This Row],[updated offered salary]]&gt;$N$40))</f>
        <v>0</v>
      </c>
    </row>
    <row r="426" spans="1:11" x14ac:dyDescent="0.3">
      <c r="A426">
        <v>717204</v>
      </c>
      <c r="B426" t="s">
        <v>412</v>
      </c>
      <c r="C426" t="s">
        <v>8</v>
      </c>
      <c r="D426" t="s">
        <v>9</v>
      </c>
      <c r="E426" t="str">
        <f>IF(Statistics_xlsx___Sheet1[[#This Row],[event_name]]="-","Male",Statistics_xlsx___Sheet1[[#This Row],[event_name]])</f>
        <v>Male</v>
      </c>
      <c r="F426" t="s">
        <v>17</v>
      </c>
      <c r="G426" t="s">
        <v>24</v>
      </c>
      <c r="H426" t="str">
        <f>IF(Statistics_xlsx___Sheet1[[#This Row],[Post Name]]="-",IF(G427=0,G425,G427),Statistics_xlsx___Sheet1[[#This Row],[Post Name]])</f>
        <v>i7</v>
      </c>
      <c r="I426">
        <v>61734</v>
      </c>
      <c r="J426">
        <f>IF(Statistics_xlsx___Sheet1[[#This Row],[Offered Salary]]&lt;=0,AVERAGE($I$2:$I$7166),Statistics_xlsx___Sheet1[[#This Row],[Offered Salary]])</f>
        <v>61734</v>
      </c>
      <c r="K426" t="b">
        <f>OR((Statistics_xlsx___Sheet1[[#This Row],[updated offered salary]]&lt;$N$39),(Statistics_xlsx___Sheet1[[#This Row],[updated offered salary]]&gt;$N$40))</f>
        <v>0</v>
      </c>
    </row>
    <row r="427" spans="1:11" x14ac:dyDescent="0.3">
      <c r="A427">
        <v>865820</v>
      </c>
      <c r="B427" t="s">
        <v>413</v>
      </c>
      <c r="C427" t="s">
        <v>8</v>
      </c>
      <c r="D427" t="s">
        <v>9</v>
      </c>
      <c r="E427" t="str">
        <f>IF(Statistics_xlsx___Sheet1[[#This Row],[event_name]]="-","Male",Statistics_xlsx___Sheet1[[#This Row],[event_name]])</f>
        <v>Male</v>
      </c>
      <c r="F427" t="s">
        <v>17</v>
      </c>
      <c r="G427" t="s">
        <v>24</v>
      </c>
      <c r="H427" t="str">
        <f>IF(Statistics_xlsx___Sheet1[[#This Row],[Post Name]]="-",IF(G428=0,G426,G428),Statistics_xlsx___Sheet1[[#This Row],[Post Name]])</f>
        <v>i7</v>
      </c>
      <c r="I427">
        <v>41177</v>
      </c>
      <c r="J427">
        <f>IF(Statistics_xlsx___Sheet1[[#This Row],[Offered Salary]]&lt;=0,AVERAGE($I$2:$I$7166),Statistics_xlsx___Sheet1[[#This Row],[Offered Salary]])</f>
        <v>41177</v>
      </c>
      <c r="K427" t="b">
        <f>OR((Statistics_xlsx___Sheet1[[#This Row],[updated offered salary]]&lt;$N$39),(Statistics_xlsx___Sheet1[[#This Row],[updated offered salary]]&gt;$N$40))</f>
        <v>0</v>
      </c>
    </row>
    <row r="428" spans="1:11" x14ac:dyDescent="0.3">
      <c r="A428">
        <v>211845</v>
      </c>
      <c r="B428" t="s">
        <v>414</v>
      </c>
      <c r="C428" t="s">
        <v>8</v>
      </c>
      <c r="D428" t="s">
        <v>9</v>
      </c>
      <c r="E428" t="str">
        <f>IF(Statistics_xlsx___Sheet1[[#This Row],[event_name]]="-","Male",Statistics_xlsx___Sheet1[[#This Row],[event_name]])</f>
        <v>Male</v>
      </c>
      <c r="F428" t="s">
        <v>17</v>
      </c>
      <c r="G428" t="s">
        <v>24</v>
      </c>
      <c r="H428" t="str">
        <f>IF(Statistics_xlsx___Sheet1[[#This Row],[Post Name]]="-",IF(G429=0,G427,G429),Statistics_xlsx___Sheet1[[#This Row],[Post Name]])</f>
        <v>i7</v>
      </c>
      <c r="I428">
        <v>40367</v>
      </c>
      <c r="J428">
        <f>IF(Statistics_xlsx___Sheet1[[#This Row],[Offered Salary]]&lt;=0,AVERAGE($I$2:$I$7166),Statistics_xlsx___Sheet1[[#This Row],[Offered Salary]])</f>
        <v>40367</v>
      </c>
      <c r="K428" t="b">
        <f>OR((Statistics_xlsx___Sheet1[[#This Row],[updated offered salary]]&lt;$N$39),(Statistics_xlsx___Sheet1[[#This Row],[updated offered salary]]&gt;$N$40))</f>
        <v>0</v>
      </c>
    </row>
    <row r="429" spans="1:11" x14ac:dyDescent="0.3">
      <c r="A429">
        <v>728259</v>
      </c>
      <c r="B429" t="s">
        <v>415</v>
      </c>
      <c r="C429" t="s">
        <v>15</v>
      </c>
      <c r="D429" t="s">
        <v>9</v>
      </c>
      <c r="E429" t="str">
        <f>IF(Statistics_xlsx___Sheet1[[#This Row],[event_name]]="-","Male",Statistics_xlsx___Sheet1[[#This Row],[event_name]])</f>
        <v>Male</v>
      </c>
      <c r="F429" t="s">
        <v>17</v>
      </c>
      <c r="G429" t="s">
        <v>44</v>
      </c>
      <c r="H429" t="str">
        <f>IF(Statistics_xlsx___Sheet1[[#This Row],[Post Name]]="-",IF(G430=0,G428,G430),Statistics_xlsx___Sheet1[[#This Row],[Post Name]])</f>
        <v>i6</v>
      </c>
      <c r="I429">
        <v>96553</v>
      </c>
      <c r="J429">
        <f>IF(Statistics_xlsx___Sheet1[[#This Row],[Offered Salary]]&lt;=0,AVERAGE($I$2:$I$7166),Statistics_xlsx___Sheet1[[#This Row],[Offered Salary]])</f>
        <v>96553</v>
      </c>
      <c r="K429" t="b">
        <f>OR((Statistics_xlsx___Sheet1[[#This Row],[updated offered salary]]&lt;$N$39),(Statistics_xlsx___Sheet1[[#This Row],[updated offered salary]]&gt;$N$40))</f>
        <v>0</v>
      </c>
    </row>
    <row r="430" spans="1:11" x14ac:dyDescent="0.3">
      <c r="A430">
        <v>378829</v>
      </c>
      <c r="B430" t="s">
        <v>416</v>
      </c>
      <c r="C430" t="s">
        <v>15</v>
      </c>
      <c r="D430" t="s">
        <v>9</v>
      </c>
      <c r="E430" t="str">
        <f>IF(Statistics_xlsx___Sheet1[[#This Row],[event_name]]="-","Male",Statistics_xlsx___Sheet1[[#This Row],[event_name]])</f>
        <v>Male</v>
      </c>
      <c r="F430" t="s">
        <v>17</v>
      </c>
      <c r="G430" t="s">
        <v>44</v>
      </c>
      <c r="H430" t="str">
        <f>IF(Statistics_xlsx___Sheet1[[#This Row],[Post Name]]="-",IF(G431=0,G429,G431),Statistics_xlsx___Sheet1[[#This Row],[Post Name]])</f>
        <v>i6</v>
      </c>
      <c r="I430">
        <v>68165</v>
      </c>
      <c r="J430">
        <f>IF(Statistics_xlsx___Sheet1[[#This Row],[Offered Salary]]&lt;=0,AVERAGE($I$2:$I$7166),Statistics_xlsx___Sheet1[[#This Row],[Offered Salary]])</f>
        <v>68165</v>
      </c>
      <c r="K430" t="b">
        <f>OR((Statistics_xlsx___Sheet1[[#This Row],[updated offered salary]]&lt;$N$39),(Statistics_xlsx___Sheet1[[#This Row],[updated offered salary]]&gt;$N$40))</f>
        <v>0</v>
      </c>
    </row>
    <row r="431" spans="1:11" x14ac:dyDescent="0.3">
      <c r="A431">
        <v>782971</v>
      </c>
      <c r="B431" t="s">
        <v>417</v>
      </c>
      <c r="C431" t="s">
        <v>8</v>
      </c>
      <c r="D431" t="s">
        <v>13</v>
      </c>
      <c r="E431" t="str">
        <f>IF(Statistics_xlsx___Sheet1[[#This Row],[event_name]]="-","Male",Statistics_xlsx___Sheet1[[#This Row],[event_name]])</f>
        <v>Female</v>
      </c>
      <c r="F431" t="s">
        <v>17</v>
      </c>
      <c r="G431" t="s">
        <v>44</v>
      </c>
      <c r="H431" t="str">
        <f>IF(Statistics_xlsx___Sheet1[[#This Row],[Post Name]]="-",IF(G432=0,G430,G432),Statistics_xlsx___Sheet1[[#This Row],[Post Name]])</f>
        <v>i6</v>
      </c>
      <c r="I431">
        <v>47196</v>
      </c>
      <c r="J431">
        <f>IF(Statistics_xlsx___Sheet1[[#This Row],[Offered Salary]]&lt;=0,AVERAGE($I$2:$I$7166),Statistics_xlsx___Sheet1[[#This Row],[Offered Salary]])</f>
        <v>47196</v>
      </c>
      <c r="K431" t="b">
        <f>OR((Statistics_xlsx___Sheet1[[#This Row],[updated offered salary]]&lt;$N$39),(Statistics_xlsx___Sheet1[[#This Row],[updated offered salary]]&gt;$N$40))</f>
        <v>0</v>
      </c>
    </row>
    <row r="432" spans="1:11" x14ac:dyDescent="0.3">
      <c r="A432">
        <v>746982</v>
      </c>
      <c r="B432" t="s">
        <v>418</v>
      </c>
      <c r="C432" t="s">
        <v>8</v>
      </c>
      <c r="D432" t="s">
        <v>42</v>
      </c>
      <c r="E432" t="str">
        <f>IF(Statistics_xlsx___Sheet1[[#This Row],[event_name]]="-","Male",Statistics_xlsx___Sheet1[[#This Row],[event_name]])</f>
        <v>Don’t want to say</v>
      </c>
      <c r="F432" t="s">
        <v>17</v>
      </c>
      <c r="G432" t="s">
        <v>44</v>
      </c>
      <c r="H432" t="str">
        <f>IF(Statistics_xlsx___Sheet1[[#This Row],[Post Name]]="-",IF(G433=0,G431,G433),Statistics_xlsx___Sheet1[[#This Row],[Post Name]])</f>
        <v>i6</v>
      </c>
      <c r="I432">
        <v>78657</v>
      </c>
      <c r="J432">
        <f>IF(Statistics_xlsx___Sheet1[[#This Row],[Offered Salary]]&lt;=0,AVERAGE($I$2:$I$7166),Statistics_xlsx___Sheet1[[#This Row],[Offered Salary]])</f>
        <v>78657</v>
      </c>
      <c r="K432" t="b">
        <f>OR((Statistics_xlsx___Sheet1[[#This Row],[updated offered salary]]&lt;$N$39),(Statistics_xlsx___Sheet1[[#This Row],[updated offered salary]]&gt;$N$40))</f>
        <v>0</v>
      </c>
    </row>
    <row r="433" spans="1:11" x14ac:dyDescent="0.3">
      <c r="A433">
        <v>882121</v>
      </c>
      <c r="B433" t="s">
        <v>419</v>
      </c>
      <c r="C433" t="s">
        <v>15</v>
      </c>
      <c r="D433" t="s">
        <v>9</v>
      </c>
      <c r="E433" t="str">
        <f>IF(Statistics_xlsx___Sheet1[[#This Row],[event_name]]="-","Male",Statistics_xlsx___Sheet1[[#This Row],[event_name]])</f>
        <v>Male</v>
      </c>
      <c r="F433" t="s">
        <v>17</v>
      </c>
      <c r="G433" t="s">
        <v>24</v>
      </c>
      <c r="H433" t="str">
        <f>IF(Statistics_xlsx___Sheet1[[#This Row],[Post Name]]="-",IF(G434=0,G432,G434),Statistics_xlsx___Sheet1[[#This Row],[Post Name]])</f>
        <v>i7</v>
      </c>
      <c r="I433">
        <v>69497</v>
      </c>
      <c r="J433">
        <f>IF(Statistics_xlsx___Sheet1[[#This Row],[Offered Salary]]&lt;=0,AVERAGE($I$2:$I$7166),Statistics_xlsx___Sheet1[[#This Row],[Offered Salary]])</f>
        <v>69497</v>
      </c>
      <c r="K433" t="b">
        <f>OR((Statistics_xlsx___Sheet1[[#This Row],[updated offered salary]]&lt;$N$39),(Statistics_xlsx___Sheet1[[#This Row],[updated offered salary]]&gt;$N$40))</f>
        <v>0</v>
      </c>
    </row>
    <row r="434" spans="1:11" x14ac:dyDescent="0.3">
      <c r="A434">
        <v>960400</v>
      </c>
      <c r="B434" t="s">
        <v>420</v>
      </c>
      <c r="C434" t="s">
        <v>15</v>
      </c>
      <c r="D434" t="s">
        <v>9</v>
      </c>
      <c r="E434" t="str">
        <f>IF(Statistics_xlsx___Sheet1[[#This Row],[event_name]]="-","Male",Statistics_xlsx___Sheet1[[#This Row],[event_name]])</f>
        <v>Male</v>
      </c>
      <c r="F434" t="s">
        <v>21</v>
      </c>
      <c r="G434" t="s">
        <v>24</v>
      </c>
      <c r="H434" t="str">
        <f>IF(Statistics_xlsx___Sheet1[[#This Row],[Post Name]]="-",IF(G435=0,G433,G435),Statistics_xlsx___Sheet1[[#This Row],[Post Name]])</f>
        <v>i7</v>
      </c>
      <c r="I434">
        <v>44449</v>
      </c>
      <c r="J434">
        <f>IF(Statistics_xlsx___Sheet1[[#This Row],[Offered Salary]]&lt;=0,AVERAGE($I$2:$I$7166),Statistics_xlsx___Sheet1[[#This Row],[Offered Salary]])</f>
        <v>44449</v>
      </c>
      <c r="K434" t="b">
        <f>OR((Statistics_xlsx___Sheet1[[#This Row],[updated offered salary]]&lt;$N$39),(Statistics_xlsx___Sheet1[[#This Row],[updated offered salary]]&gt;$N$40))</f>
        <v>0</v>
      </c>
    </row>
    <row r="435" spans="1:11" x14ac:dyDescent="0.3">
      <c r="A435">
        <v>292179</v>
      </c>
      <c r="B435" t="s">
        <v>421</v>
      </c>
      <c r="C435" t="s">
        <v>15</v>
      </c>
      <c r="D435" t="s">
        <v>9</v>
      </c>
      <c r="E435" t="str">
        <f>IF(Statistics_xlsx___Sheet1[[#This Row],[event_name]]="-","Male",Statistics_xlsx___Sheet1[[#This Row],[event_name]])</f>
        <v>Male</v>
      </c>
      <c r="F435" t="s">
        <v>17</v>
      </c>
      <c r="G435" t="s">
        <v>345</v>
      </c>
      <c r="H435" t="str">
        <f>IF(Statistics_xlsx___Sheet1[[#This Row],[Post Name]]="-",IF(G436=0,G434,G436),Statistics_xlsx___Sheet1[[#This Row],[Post Name]])</f>
        <v>c9</v>
      </c>
      <c r="I435">
        <v>64722</v>
      </c>
      <c r="J435">
        <f>IF(Statistics_xlsx___Sheet1[[#This Row],[Offered Salary]]&lt;=0,AVERAGE($I$2:$I$7166),Statistics_xlsx___Sheet1[[#This Row],[Offered Salary]])</f>
        <v>64722</v>
      </c>
      <c r="K435" t="b">
        <f>OR((Statistics_xlsx___Sheet1[[#This Row],[updated offered salary]]&lt;$N$39),(Statistics_xlsx___Sheet1[[#This Row],[updated offered salary]]&gt;$N$40))</f>
        <v>0</v>
      </c>
    </row>
    <row r="436" spans="1:11" x14ac:dyDescent="0.3">
      <c r="A436">
        <v>675024</v>
      </c>
      <c r="B436" t="s">
        <v>422</v>
      </c>
      <c r="C436" t="s">
        <v>15</v>
      </c>
      <c r="D436" t="s">
        <v>9</v>
      </c>
      <c r="E436" t="str">
        <f>IF(Statistics_xlsx___Sheet1[[#This Row],[event_name]]="-","Male",Statistics_xlsx___Sheet1[[#This Row],[event_name]])</f>
        <v>Male</v>
      </c>
      <c r="F436" t="s">
        <v>17</v>
      </c>
      <c r="G436" t="s">
        <v>36</v>
      </c>
      <c r="H436" t="str">
        <f>IF(Statistics_xlsx___Sheet1[[#This Row],[Post Name]]="-",IF(G437=0,G435,G437),Statistics_xlsx___Sheet1[[#This Row],[Post Name]])</f>
        <v>i5</v>
      </c>
      <c r="I436">
        <v>1516</v>
      </c>
      <c r="J436">
        <f>IF(Statistics_xlsx___Sheet1[[#This Row],[Offered Salary]]&lt;=0,AVERAGE($I$2:$I$7166),Statistics_xlsx___Sheet1[[#This Row],[Offered Salary]])</f>
        <v>1516</v>
      </c>
      <c r="K436" t="b">
        <f>OR((Statistics_xlsx___Sheet1[[#This Row],[updated offered salary]]&lt;$N$39),(Statistics_xlsx___Sheet1[[#This Row],[updated offered salary]]&gt;$N$40))</f>
        <v>0</v>
      </c>
    </row>
    <row r="437" spans="1:11" x14ac:dyDescent="0.3">
      <c r="A437">
        <v>112074</v>
      </c>
      <c r="B437" t="s">
        <v>423</v>
      </c>
      <c r="C437" t="s">
        <v>8</v>
      </c>
      <c r="D437" t="s">
        <v>9</v>
      </c>
      <c r="E437" t="str">
        <f>IF(Statistics_xlsx___Sheet1[[#This Row],[event_name]]="-","Male",Statistics_xlsx___Sheet1[[#This Row],[event_name]])</f>
        <v>Male</v>
      </c>
      <c r="F437" t="s">
        <v>52</v>
      </c>
      <c r="G437" t="s">
        <v>44</v>
      </c>
      <c r="H437" t="str">
        <f>IF(Statistics_xlsx___Sheet1[[#This Row],[Post Name]]="-",IF(G438=0,G436,G438),Statistics_xlsx___Sheet1[[#This Row],[Post Name]])</f>
        <v>i6</v>
      </c>
      <c r="I437">
        <v>95519</v>
      </c>
      <c r="J437">
        <f>IF(Statistics_xlsx___Sheet1[[#This Row],[Offered Salary]]&lt;=0,AVERAGE($I$2:$I$7166),Statistics_xlsx___Sheet1[[#This Row],[Offered Salary]])</f>
        <v>95519</v>
      </c>
      <c r="K437" t="b">
        <f>OR((Statistics_xlsx___Sheet1[[#This Row],[updated offered salary]]&lt;$N$39),(Statistics_xlsx___Sheet1[[#This Row],[updated offered salary]]&gt;$N$40))</f>
        <v>0</v>
      </c>
    </row>
    <row r="438" spans="1:11" x14ac:dyDescent="0.3">
      <c r="A438">
        <v>660727</v>
      </c>
      <c r="B438" t="s">
        <v>424</v>
      </c>
      <c r="C438" t="s">
        <v>15</v>
      </c>
      <c r="D438" t="s">
        <v>9</v>
      </c>
      <c r="E438" t="str">
        <f>IF(Statistics_xlsx___Sheet1[[#This Row],[event_name]]="-","Male",Statistics_xlsx___Sheet1[[#This Row],[event_name]])</f>
        <v>Male</v>
      </c>
      <c r="F438" t="s">
        <v>52</v>
      </c>
      <c r="G438" t="s">
        <v>44</v>
      </c>
      <c r="H438" t="str">
        <f>IF(Statistics_xlsx___Sheet1[[#This Row],[Post Name]]="-",IF(G439=0,G437,G439),Statistics_xlsx___Sheet1[[#This Row],[Post Name]])</f>
        <v>i6</v>
      </c>
      <c r="I438">
        <v>5408</v>
      </c>
      <c r="J438">
        <f>IF(Statistics_xlsx___Sheet1[[#This Row],[Offered Salary]]&lt;=0,AVERAGE($I$2:$I$7166),Statistics_xlsx___Sheet1[[#This Row],[Offered Salary]])</f>
        <v>5408</v>
      </c>
      <c r="K438" t="b">
        <f>OR((Statistics_xlsx___Sheet1[[#This Row],[updated offered salary]]&lt;$N$39),(Statistics_xlsx___Sheet1[[#This Row],[updated offered salary]]&gt;$N$40))</f>
        <v>0</v>
      </c>
    </row>
    <row r="439" spans="1:11" x14ac:dyDescent="0.3">
      <c r="A439">
        <v>976582</v>
      </c>
      <c r="B439" t="s">
        <v>425</v>
      </c>
      <c r="C439" t="s">
        <v>8</v>
      </c>
      <c r="D439" t="s">
        <v>9</v>
      </c>
      <c r="E439" t="str">
        <f>IF(Statistics_xlsx___Sheet1[[#This Row],[event_name]]="-","Male",Statistics_xlsx___Sheet1[[#This Row],[event_name]])</f>
        <v>Male</v>
      </c>
      <c r="F439" t="s">
        <v>52</v>
      </c>
      <c r="G439" t="s">
        <v>44</v>
      </c>
      <c r="H439" t="str">
        <f>IF(Statistics_xlsx___Sheet1[[#This Row],[Post Name]]="-",IF(G440=0,G438,G440),Statistics_xlsx___Sheet1[[#This Row],[Post Name]])</f>
        <v>i6</v>
      </c>
      <c r="I439">
        <v>45087</v>
      </c>
      <c r="J439">
        <f>IF(Statistics_xlsx___Sheet1[[#This Row],[Offered Salary]]&lt;=0,AVERAGE($I$2:$I$7166),Statistics_xlsx___Sheet1[[#This Row],[Offered Salary]])</f>
        <v>45087</v>
      </c>
      <c r="K439" t="b">
        <f>OR((Statistics_xlsx___Sheet1[[#This Row],[updated offered salary]]&lt;$N$39),(Statistics_xlsx___Sheet1[[#This Row],[updated offered salary]]&gt;$N$40))</f>
        <v>0</v>
      </c>
    </row>
    <row r="440" spans="1:11" x14ac:dyDescent="0.3">
      <c r="A440">
        <v>833229</v>
      </c>
      <c r="B440" t="s">
        <v>425</v>
      </c>
      <c r="C440" t="s">
        <v>15</v>
      </c>
      <c r="D440" t="s">
        <v>9</v>
      </c>
      <c r="E440" t="str">
        <f>IF(Statistics_xlsx___Sheet1[[#This Row],[event_name]]="-","Male",Statistics_xlsx___Sheet1[[#This Row],[event_name]])</f>
        <v>Male</v>
      </c>
      <c r="F440" t="s">
        <v>52</v>
      </c>
      <c r="G440" t="s">
        <v>44</v>
      </c>
      <c r="H440" t="str">
        <f>IF(Statistics_xlsx___Sheet1[[#This Row],[Post Name]]="-",IF(G441=0,G439,G441),Statistics_xlsx___Sheet1[[#This Row],[Post Name]])</f>
        <v>i6</v>
      </c>
      <c r="I440">
        <v>91891</v>
      </c>
      <c r="J440">
        <f>IF(Statistics_xlsx___Sheet1[[#This Row],[Offered Salary]]&lt;=0,AVERAGE($I$2:$I$7166),Statistics_xlsx___Sheet1[[#This Row],[Offered Salary]])</f>
        <v>91891</v>
      </c>
      <c r="K440" t="b">
        <f>OR((Statistics_xlsx___Sheet1[[#This Row],[updated offered salary]]&lt;$N$39),(Statistics_xlsx___Sheet1[[#This Row],[updated offered salary]]&gt;$N$40))</f>
        <v>0</v>
      </c>
    </row>
    <row r="441" spans="1:11" x14ac:dyDescent="0.3">
      <c r="A441">
        <v>703438</v>
      </c>
      <c r="B441" t="s">
        <v>426</v>
      </c>
      <c r="C441" t="s">
        <v>15</v>
      </c>
      <c r="D441" t="s">
        <v>9</v>
      </c>
      <c r="E441" t="str">
        <f>IF(Statistics_xlsx___Sheet1[[#This Row],[event_name]]="-","Male",Statistics_xlsx___Sheet1[[#This Row],[event_name]])</f>
        <v>Male</v>
      </c>
      <c r="F441" t="s">
        <v>21</v>
      </c>
      <c r="G441" t="s">
        <v>36</v>
      </c>
      <c r="H441" t="str">
        <f>IF(Statistics_xlsx___Sheet1[[#This Row],[Post Name]]="-",IF(G442=0,G440,G442),Statistics_xlsx___Sheet1[[#This Row],[Post Name]])</f>
        <v>i5</v>
      </c>
      <c r="I441">
        <v>68761</v>
      </c>
      <c r="J441">
        <f>IF(Statistics_xlsx___Sheet1[[#This Row],[Offered Salary]]&lt;=0,AVERAGE($I$2:$I$7166),Statistics_xlsx___Sheet1[[#This Row],[Offered Salary]])</f>
        <v>68761</v>
      </c>
      <c r="K441" t="b">
        <f>OR((Statistics_xlsx___Sheet1[[#This Row],[updated offered salary]]&lt;$N$39),(Statistics_xlsx___Sheet1[[#This Row],[updated offered salary]]&gt;$N$40))</f>
        <v>0</v>
      </c>
    </row>
    <row r="442" spans="1:11" x14ac:dyDescent="0.3">
      <c r="A442">
        <v>306707</v>
      </c>
      <c r="B442" t="s">
        <v>427</v>
      </c>
      <c r="C442" t="s">
        <v>15</v>
      </c>
      <c r="D442" t="s">
        <v>9</v>
      </c>
      <c r="E442" t="str">
        <f>IF(Statistics_xlsx___Sheet1[[#This Row],[event_name]]="-","Male",Statistics_xlsx___Sheet1[[#This Row],[event_name]])</f>
        <v>Male</v>
      </c>
      <c r="F442" t="s">
        <v>17</v>
      </c>
      <c r="G442" t="s">
        <v>151</v>
      </c>
      <c r="H442" t="str">
        <f>IF(Statistics_xlsx___Sheet1[[#This Row],[Post Name]]="-",IF(G443=0,G441,G443),Statistics_xlsx___Sheet1[[#This Row],[Post Name]])</f>
        <v>c-10</v>
      </c>
      <c r="I442">
        <v>68773</v>
      </c>
      <c r="J442">
        <f>IF(Statistics_xlsx___Sheet1[[#This Row],[Offered Salary]]&lt;=0,AVERAGE($I$2:$I$7166),Statistics_xlsx___Sheet1[[#This Row],[Offered Salary]])</f>
        <v>68773</v>
      </c>
      <c r="K442" t="b">
        <f>OR((Statistics_xlsx___Sheet1[[#This Row],[updated offered salary]]&lt;$N$39),(Statistics_xlsx___Sheet1[[#This Row],[updated offered salary]]&gt;$N$40))</f>
        <v>0</v>
      </c>
    </row>
    <row r="443" spans="1:11" x14ac:dyDescent="0.3">
      <c r="A443">
        <v>174113</v>
      </c>
      <c r="B443" t="s">
        <v>428</v>
      </c>
      <c r="C443" t="s">
        <v>15</v>
      </c>
      <c r="D443" t="s">
        <v>9</v>
      </c>
      <c r="E443" t="str">
        <f>IF(Statistics_xlsx___Sheet1[[#This Row],[event_name]]="-","Male",Statistics_xlsx___Sheet1[[#This Row],[event_name]])</f>
        <v>Male</v>
      </c>
      <c r="F443" t="s">
        <v>10</v>
      </c>
      <c r="G443" t="s">
        <v>36</v>
      </c>
      <c r="H443" t="str">
        <f>IF(Statistics_xlsx___Sheet1[[#This Row],[Post Name]]="-",IF(G444=0,G442,G444),Statistics_xlsx___Sheet1[[#This Row],[Post Name]])</f>
        <v>i5</v>
      </c>
      <c r="I443">
        <v>80424</v>
      </c>
      <c r="J443">
        <f>IF(Statistics_xlsx___Sheet1[[#This Row],[Offered Salary]]&lt;=0,AVERAGE($I$2:$I$7166),Statistics_xlsx___Sheet1[[#This Row],[Offered Salary]])</f>
        <v>80424</v>
      </c>
      <c r="K443" t="b">
        <f>OR((Statistics_xlsx___Sheet1[[#This Row],[updated offered salary]]&lt;$N$39),(Statistics_xlsx___Sheet1[[#This Row],[updated offered salary]]&gt;$N$40))</f>
        <v>0</v>
      </c>
    </row>
    <row r="444" spans="1:11" x14ac:dyDescent="0.3">
      <c r="A444">
        <v>793265</v>
      </c>
      <c r="B444" t="s">
        <v>429</v>
      </c>
      <c r="C444" t="s">
        <v>15</v>
      </c>
      <c r="D444" t="s">
        <v>9</v>
      </c>
      <c r="E444" t="str">
        <f>IF(Statistics_xlsx___Sheet1[[#This Row],[event_name]]="-","Male",Statistics_xlsx___Sheet1[[#This Row],[event_name]])</f>
        <v>Male</v>
      </c>
      <c r="F444" t="s">
        <v>10</v>
      </c>
      <c r="G444" t="s">
        <v>345</v>
      </c>
      <c r="H444" t="str">
        <f>IF(Statistics_xlsx___Sheet1[[#This Row],[Post Name]]="-",IF(G445=0,G443,G445),Statistics_xlsx___Sheet1[[#This Row],[Post Name]])</f>
        <v>c9</v>
      </c>
      <c r="I444">
        <v>22786</v>
      </c>
      <c r="J444">
        <f>IF(Statistics_xlsx___Sheet1[[#This Row],[Offered Salary]]&lt;=0,AVERAGE($I$2:$I$7166),Statistics_xlsx___Sheet1[[#This Row],[Offered Salary]])</f>
        <v>22786</v>
      </c>
      <c r="K444" t="b">
        <f>OR((Statistics_xlsx___Sheet1[[#This Row],[updated offered salary]]&lt;$N$39),(Statistics_xlsx___Sheet1[[#This Row],[updated offered salary]]&gt;$N$40))</f>
        <v>0</v>
      </c>
    </row>
    <row r="445" spans="1:11" x14ac:dyDescent="0.3">
      <c r="A445">
        <v>71650</v>
      </c>
      <c r="B445" t="s">
        <v>430</v>
      </c>
      <c r="C445" t="s">
        <v>15</v>
      </c>
      <c r="D445" t="s">
        <v>9</v>
      </c>
      <c r="E445" t="str">
        <f>IF(Statistics_xlsx___Sheet1[[#This Row],[event_name]]="-","Male",Statistics_xlsx___Sheet1[[#This Row],[event_name]])</f>
        <v>Male</v>
      </c>
      <c r="F445" t="s">
        <v>10</v>
      </c>
      <c r="G445" t="s">
        <v>44</v>
      </c>
      <c r="H445" t="str">
        <f>IF(Statistics_xlsx___Sheet1[[#This Row],[Post Name]]="-",IF(G446=0,G444,G446),Statistics_xlsx___Sheet1[[#This Row],[Post Name]])</f>
        <v>i6</v>
      </c>
      <c r="I445">
        <v>13682</v>
      </c>
      <c r="J445">
        <f>IF(Statistics_xlsx___Sheet1[[#This Row],[Offered Salary]]&lt;=0,AVERAGE($I$2:$I$7166),Statistics_xlsx___Sheet1[[#This Row],[Offered Salary]])</f>
        <v>13682</v>
      </c>
      <c r="K445" t="b">
        <f>OR((Statistics_xlsx___Sheet1[[#This Row],[updated offered salary]]&lt;$N$39),(Statistics_xlsx___Sheet1[[#This Row],[updated offered salary]]&gt;$N$40))</f>
        <v>0</v>
      </c>
    </row>
    <row r="446" spans="1:11" x14ac:dyDescent="0.3">
      <c r="A446">
        <v>598035</v>
      </c>
      <c r="B446" t="s">
        <v>430</v>
      </c>
      <c r="C446" t="s">
        <v>8</v>
      </c>
      <c r="D446" t="s">
        <v>9</v>
      </c>
      <c r="E446" t="str">
        <f>IF(Statistics_xlsx___Sheet1[[#This Row],[event_name]]="-","Male",Statistics_xlsx___Sheet1[[#This Row],[event_name]])</f>
        <v>Male</v>
      </c>
      <c r="F446" t="s">
        <v>10</v>
      </c>
      <c r="G446" t="s">
        <v>44</v>
      </c>
      <c r="H446" t="str">
        <f>IF(Statistics_xlsx___Sheet1[[#This Row],[Post Name]]="-",IF(G447=0,G445,G447),Statistics_xlsx___Sheet1[[#This Row],[Post Name]])</f>
        <v>i6</v>
      </c>
      <c r="I446">
        <v>21448</v>
      </c>
      <c r="J446">
        <f>IF(Statistics_xlsx___Sheet1[[#This Row],[Offered Salary]]&lt;=0,AVERAGE($I$2:$I$7166),Statistics_xlsx___Sheet1[[#This Row],[Offered Salary]])</f>
        <v>21448</v>
      </c>
      <c r="K446" t="b">
        <f>OR((Statistics_xlsx___Sheet1[[#This Row],[updated offered salary]]&lt;$N$39),(Statistics_xlsx___Sheet1[[#This Row],[updated offered salary]]&gt;$N$40))</f>
        <v>0</v>
      </c>
    </row>
    <row r="447" spans="1:11" x14ac:dyDescent="0.3">
      <c r="A447">
        <v>693363</v>
      </c>
      <c r="B447" t="s">
        <v>431</v>
      </c>
      <c r="C447" t="s">
        <v>8</v>
      </c>
      <c r="D447" t="s">
        <v>13</v>
      </c>
      <c r="E447" t="str">
        <f>IF(Statistics_xlsx___Sheet1[[#This Row],[event_name]]="-","Male",Statistics_xlsx___Sheet1[[#This Row],[event_name]])</f>
        <v>Female</v>
      </c>
      <c r="F447" t="s">
        <v>10</v>
      </c>
      <c r="G447" t="s">
        <v>44</v>
      </c>
      <c r="H447" t="str">
        <f>IF(Statistics_xlsx___Sheet1[[#This Row],[Post Name]]="-",IF(G448=0,G446,G448),Statistics_xlsx___Sheet1[[#This Row],[Post Name]])</f>
        <v>i6</v>
      </c>
      <c r="I447">
        <v>98086</v>
      </c>
      <c r="J447">
        <f>IF(Statistics_xlsx___Sheet1[[#This Row],[Offered Salary]]&lt;=0,AVERAGE($I$2:$I$7166),Statistics_xlsx___Sheet1[[#This Row],[Offered Salary]])</f>
        <v>98086</v>
      </c>
      <c r="K447" t="b">
        <f>OR((Statistics_xlsx___Sheet1[[#This Row],[updated offered salary]]&lt;$N$39),(Statistics_xlsx___Sheet1[[#This Row],[updated offered salary]]&gt;$N$40))</f>
        <v>0</v>
      </c>
    </row>
    <row r="448" spans="1:11" x14ac:dyDescent="0.3">
      <c r="A448">
        <v>978878</v>
      </c>
      <c r="B448" t="s">
        <v>432</v>
      </c>
      <c r="C448" t="s">
        <v>15</v>
      </c>
      <c r="D448" t="s">
        <v>42</v>
      </c>
      <c r="E448" t="str">
        <f>IF(Statistics_xlsx___Sheet1[[#This Row],[event_name]]="-","Male",Statistics_xlsx___Sheet1[[#This Row],[event_name]])</f>
        <v>Don’t want to say</v>
      </c>
      <c r="F448" t="s">
        <v>10</v>
      </c>
      <c r="G448" t="s">
        <v>44</v>
      </c>
      <c r="H448" t="str">
        <f>IF(Statistics_xlsx___Sheet1[[#This Row],[Post Name]]="-",IF(G449=0,G447,G449),Statistics_xlsx___Sheet1[[#This Row],[Post Name]])</f>
        <v>i6</v>
      </c>
      <c r="I448">
        <v>23580</v>
      </c>
      <c r="J448">
        <f>IF(Statistics_xlsx___Sheet1[[#This Row],[Offered Salary]]&lt;=0,AVERAGE($I$2:$I$7166),Statistics_xlsx___Sheet1[[#This Row],[Offered Salary]])</f>
        <v>23580</v>
      </c>
      <c r="K448" t="b">
        <f>OR((Statistics_xlsx___Sheet1[[#This Row],[updated offered salary]]&lt;$N$39),(Statistics_xlsx___Sheet1[[#This Row],[updated offered salary]]&gt;$N$40))</f>
        <v>0</v>
      </c>
    </row>
    <row r="449" spans="1:11" x14ac:dyDescent="0.3">
      <c r="A449">
        <v>741707</v>
      </c>
      <c r="B449" t="s">
        <v>433</v>
      </c>
      <c r="C449" t="s">
        <v>8</v>
      </c>
      <c r="D449" t="s">
        <v>13</v>
      </c>
      <c r="E449" t="str">
        <f>IF(Statistics_xlsx___Sheet1[[#This Row],[event_name]]="-","Male",Statistics_xlsx___Sheet1[[#This Row],[event_name]])</f>
        <v>Female</v>
      </c>
      <c r="F449" t="s">
        <v>21</v>
      </c>
      <c r="G449" t="s">
        <v>151</v>
      </c>
      <c r="H449" t="str">
        <f>IF(Statistics_xlsx___Sheet1[[#This Row],[Post Name]]="-",IF(G450=0,G448,G450),Statistics_xlsx___Sheet1[[#This Row],[Post Name]])</f>
        <v>c-10</v>
      </c>
      <c r="I449">
        <v>54390</v>
      </c>
      <c r="J449">
        <f>IF(Statistics_xlsx___Sheet1[[#This Row],[Offered Salary]]&lt;=0,AVERAGE($I$2:$I$7166),Statistics_xlsx___Sheet1[[#This Row],[Offered Salary]])</f>
        <v>54390</v>
      </c>
      <c r="K449" t="b">
        <f>OR((Statistics_xlsx___Sheet1[[#This Row],[updated offered salary]]&lt;$N$39),(Statistics_xlsx___Sheet1[[#This Row],[updated offered salary]]&gt;$N$40))</f>
        <v>0</v>
      </c>
    </row>
    <row r="450" spans="1:11" x14ac:dyDescent="0.3">
      <c r="A450">
        <v>124924</v>
      </c>
      <c r="B450" t="s">
        <v>434</v>
      </c>
      <c r="C450" t="s">
        <v>15</v>
      </c>
      <c r="D450" t="s">
        <v>9</v>
      </c>
      <c r="E450" t="str">
        <f>IF(Statistics_xlsx___Sheet1[[#This Row],[event_name]]="-","Male",Statistics_xlsx___Sheet1[[#This Row],[event_name]])</f>
        <v>Male</v>
      </c>
      <c r="F450" t="s">
        <v>17</v>
      </c>
      <c r="G450" t="s">
        <v>24</v>
      </c>
      <c r="H450" t="str">
        <f>IF(Statistics_xlsx___Sheet1[[#This Row],[Post Name]]="-",IF(G451=0,G449,G451),Statistics_xlsx___Sheet1[[#This Row],[Post Name]])</f>
        <v>i7</v>
      </c>
      <c r="I450">
        <v>62508</v>
      </c>
      <c r="J450">
        <f>IF(Statistics_xlsx___Sheet1[[#This Row],[Offered Salary]]&lt;=0,AVERAGE($I$2:$I$7166),Statistics_xlsx___Sheet1[[#This Row],[Offered Salary]])</f>
        <v>62508</v>
      </c>
      <c r="K450" t="b">
        <f>OR((Statistics_xlsx___Sheet1[[#This Row],[updated offered salary]]&lt;$N$39),(Statistics_xlsx___Sheet1[[#This Row],[updated offered salary]]&gt;$N$40))</f>
        <v>0</v>
      </c>
    </row>
    <row r="451" spans="1:11" x14ac:dyDescent="0.3">
      <c r="A451">
        <v>570987</v>
      </c>
      <c r="B451" t="s">
        <v>435</v>
      </c>
      <c r="C451" t="s">
        <v>15</v>
      </c>
      <c r="D451" t="s">
        <v>13</v>
      </c>
      <c r="E451" t="str">
        <f>IF(Statistics_xlsx___Sheet1[[#This Row],[event_name]]="-","Male",Statistics_xlsx___Sheet1[[#This Row],[event_name]])</f>
        <v>Female</v>
      </c>
      <c r="F451" t="s">
        <v>17</v>
      </c>
      <c r="G451" t="s">
        <v>39</v>
      </c>
      <c r="H451" t="str">
        <f>IF(Statistics_xlsx___Sheet1[[#This Row],[Post Name]]="-",IF(G452=0,G450,G452),Statistics_xlsx___Sheet1[[#This Row],[Post Name]])</f>
        <v>i1</v>
      </c>
      <c r="I451">
        <v>55211</v>
      </c>
      <c r="J451">
        <f>IF(Statistics_xlsx___Sheet1[[#This Row],[Offered Salary]]&lt;=0,AVERAGE($I$2:$I$7166),Statistics_xlsx___Sheet1[[#This Row],[Offered Salary]])</f>
        <v>55211</v>
      </c>
      <c r="K451" t="b">
        <f>OR((Statistics_xlsx___Sheet1[[#This Row],[updated offered salary]]&lt;$N$39),(Statistics_xlsx___Sheet1[[#This Row],[updated offered salary]]&gt;$N$40))</f>
        <v>0</v>
      </c>
    </row>
    <row r="452" spans="1:11" x14ac:dyDescent="0.3">
      <c r="A452">
        <v>821427</v>
      </c>
      <c r="B452" t="s">
        <v>436</v>
      </c>
      <c r="C452" t="s">
        <v>8</v>
      </c>
      <c r="D452" t="s">
        <v>9</v>
      </c>
      <c r="E452" t="str">
        <f>IF(Statistics_xlsx___Sheet1[[#This Row],[event_name]]="-","Male",Statistics_xlsx___Sheet1[[#This Row],[event_name]])</f>
        <v>Male</v>
      </c>
      <c r="F452" t="s">
        <v>10</v>
      </c>
      <c r="G452" t="s">
        <v>11</v>
      </c>
      <c r="H452" t="str">
        <f>IF(Statistics_xlsx___Sheet1[[#This Row],[Post Name]]="-",IF(G453=0,G451,G453),Statistics_xlsx___Sheet1[[#This Row],[Post Name]])</f>
        <v>c8</v>
      </c>
      <c r="I452">
        <v>87189</v>
      </c>
      <c r="J452">
        <f>IF(Statistics_xlsx___Sheet1[[#This Row],[Offered Salary]]&lt;=0,AVERAGE($I$2:$I$7166),Statistics_xlsx___Sheet1[[#This Row],[Offered Salary]])</f>
        <v>87189</v>
      </c>
      <c r="K452" t="b">
        <f>OR((Statistics_xlsx___Sheet1[[#This Row],[updated offered salary]]&lt;$N$39),(Statistics_xlsx___Sheet1[[#This Row],[updated offered salary]]&gt;$N$40))</f>
        <v>0</v>
      </c>
    </row>
    <row r="453" spans="1:11" x14ac:dyDescent="0.3">
      <c r="A453">
        <v>159009</v>
      </c>
      <c r="B453" t="s">
        <v>437</v>
      </c>
      <c r="C453" t="s">
        <v>15</v>
      </c>
      <c r="D453" t="s">
        <v>42</v>
      </c>
      <c r="E453" t="str">
        <f>IF(Statistics_xlsx___Sheet1[[#This Row],[event_name]]="-","Male",Statistics_xlsx___Sheet1[[#This Row],[event_name]])</f>
        <v>Don’t want to say</v>
      </c>
      <c r="F453" t="s">
        <v>10</v>
      </c>
      <c r="G453" t="s">
        <v>11</v>
      </c>
      <c r="H453" t="str">
        <f>IF(Statistics_xlsx___Sheet1[[#This Row],[Post Name]]="-",IF(G454=0,G452,G454),Statistics_xlsx___Sheet1[[#This Row],[Post Name]])</f>
        <v>c8</v>
      </c>
      <c r="I453">
        <v>6337</v>
      </c>
      <c r="J453">
        <f>IF(Statistics_xlsx___Sheet1[[#This Row],[Offered Salary]]&lt;=0,AVERAGE($I$2:$I$7166),Statistics_xlsx___Sheet1[[#This Row],[Offered Salary]])</f>
        <v>6337</v>
      </c>
      <c r="K453" t="b">
        <f>OR((Statistics_xlsx___Sheet1[[#This Row],[updated offered salary]]&lt;$N$39),(Statistics_xlsx___Sheet1[[#This Row],[updated offered salary]]&gt;$N$40))</f>
        <v>0</v>
      </c>
    </row>
    <row r="454" spans="1:11" x14ac:dyDescent="0.3">
      <c r="A454">
        <v>431469</v>
      </c>
      <c r="B454" t="s">
        <v>438</v>
      </c>
      <c r="C454" t="s">
        <v>15</v>
      </c>
      <c r="D454" t="s">
        <v>9</v>
      </c>
      <c r="E454" t="str">
        <f>IF(Statistics_xlsx___Sheet1[[#This Row],[event_name]]="-","Male",Statistics_xlsx___Sheet1[[#This Row],[event_name]])</f>
        <v>Male</v>
      </c>
      <c r="F454" t="s">
        <v>10</v>
      </c>
      <c r="G454" t="s">
        <v>345</v>
      </c>
      <c r="H454" t="str">
        <f>IF(Statistics_xlsx___Sheet1[[#This Row],[Post Name]]="-",IF(G455=0,G453,G455),Statistics_xlsx___Sheet1[[#This Row],[Post Name]])</f>
        <v>c9</v>
      </c>
      <c r="I454">
        <v>42782</v>
      </c>
      <c r="J454">
        <f>IF(Statistics_xlsx___Sheet1[[#This Row],[Offered Salary]]&lt;=0,AVERAGE($I$2:$I$7166),Statistics_xlsx___Sheet1[[#This Row],[Offered Salary]])</f>
        <v>42782</v>
      </c>
      <c r="K454" t="b">
        <f>OR((Statistics_xlsx___Sheet1[[#This Row],[updated offered salary]]&lt;$N$39),(Statistics_xlsx___Sheet1[[#This Row],[updated offered salary]]&gt;$N$40))</f>
        <v>0</v>
      </c>
    </row>
    <row r="455" spans="1:11" x14ac:dyDescent="0.3">
      <c r="A455">
        <v>87527</v>
      </c>
      <c r="B455" t="s">
        <v>439</v>
      </c>
      <c r="C455" t="s">
        <v>15</v>
      </c>
      <c r="D455" t="s">
        <v>9</v>
      </c>
      <c r="E455" t="str">
        <f>IF(Statistics_xlsx___Sheet1[[#This Row],[event_name]]="-","Male",Statistics_xlsx___Sheet1[[#This Row],[event_name]])</f>
        <v>Male</v>
      </c>
      <c r="F455" t="s">
        <v>10</v>
      </c>
      <c r="G455" t="s">
        <v>36</v>
      </c>
      <c r="H455" t="str">
        <f>IF(Statistics_xlsx___Sheet1[[#This Row],[Post Name]]="-",IF(G456=0,G454,G456),Statistics_xlsx___Sheet1[[#This Row],[Post Name]])</f>
        <v>i5</v>
      </c>
      <c r="I455">
        <v>68759</v>
      </c>
      <c r="J455">
        <f>IF(Statistics_xlsx___Sheet1[[#This Row],[Offered Salary]]&lt;=0,AVERAGE($I$2:$I$7166),Statistics_xlsx___Sheet1[[#This Row],[Offered Salary]])</f>
        <v>68759</v>
      </c>
      <c r="K455" t="b">
        <f>OR((Statistics_xlsx___Sheet1[[#This Row],[updated offered salary]]&lt;$N$39),(Statistics_xlsx___Sheet1[[#This Row],[updated offered salary]]&gt;$N$40))</f>
        <v>0</v>
      </c>
    </row>
    <row r="456" spans="1:11" x14ac:dyDescent="0.3">
      <c r="A456">
        <v>749355</v>
      </c>
      <c r="B456" t="s">
        <v>440</v>
      </c>
      <c r="C456" t="s">
        <v>15</v>
      </c>
      <c r="D456" t="s">
        <v>9</v>
      </c>
      <c r="E456" t="str">
        <f>IF(Statistics_xlsx___Sheet1[[#This Row],[event_name]]="-","Male",Statistics_xlsx___Sheet1[[#This Row],[event_name]])</f>
        <v>Male</v>
      </c>
      <c r="F456" t="s">
        <v>86</v>
      </c>
      <c r="G456" t="s">
        <v>151</v>
      </c>
      <c r="H456" t="str">
        <f>IF(Statistics_xlsx___Sheet1[[#This Row],[Post Name]]="-",IF(G457=0,G455,G457),Statistics_xlsx___Sheet1[[#This Row],[Post Name]])</f>
        <v>c-10</v>
      </c>
      <c r="I456">
        <v>93633</v>
      </c>
      <c r="J456">
        <f>IF(Statistics_xlsx___Sheet1[[#This Row],[Offered Salary]]&lt;=0,AVERAGE($I$2:$I$7166),Statistics_xlsx___Sheet1[[#This Row],[Offered Salary]])</f>
        <v>93633</v>
      </c>
      <c r="K456" t="b">
        <f>OR((Statistics_xlsx___Sheet1[[#This Row],[updated offered salary]]&lt;$N$39),(Statistics_xlsx___Sheet1[[#This Row],[updated offered salary]]&gt;$N$40))</f>
        <v>0</v>
      </c>
    </row>
    <row r="457" spans="1:11" x14ac:dyDescent="0.3">
      <c r="A457">
        <v>450487</v>
      </c>
      <c r="B457" t="s">
        <v>441</v>
      </c>
      <c r="C457" t="s">
        <v>8</v>
      </c>
      <c r="D457" t="s">
        <v>13</v>
      </c>
      <c r="E457" t="str">
        <f>IF(Statistics_xlsx___Sheet1[[#This Row],[event_name]]="-","Male",Statistics_xlsx___Sheet1[[#This Row],[event_name]])</f>
        <v>Female</v>
      </c>
      <c r="F457" t="s">
        <v>86</v>
      </c>
      <c r="G457" t="s">
        <v>151</v>
      </c>
      <c r="H457" t="str">
        <f>IF(Statistics_xlsx___Sheet1[[#This Row],[Post Name]]="-",IF(G458=0,G456,G458),Statistics_xlsx___Sheet1[[#This Row],[Post Name]])</f>
        <v>c-10</v>
      </c>
      <c r="I457">
        <v>94599</v>
      </c>
      <c r="J457">
        <f>IF(Statistics_xlsx___Sheet1[[#This Row],[Offered Salary]]&lt;=0,AVERAGE($I$2:$I$7166),Statistics_xlsx___Sheet1[[#This Row],[Offered Salary]])</f>
        <v>94599</v>
      </c>
      <c r="K457" t="b">
        <f>OR((Statistics_xlsx___Sheet1[[#This Row],[updated offered salary]]&lt;$N$39),(Statistics_xlsx___Sheet1[[#This Row],[updated offered salary]]&gt;$N$40))</f>
        <v>0</v>
      </c>
    </row>
    <row r="458" spans="1:11" x14ac:dyDescent="0.3">
      <c r="A458">
        <v>427831</v>
      </c>
      <c r="B458" t="s">
        <v>442</v>
      </c>
      <c r="C458" t="s">
        <v>15</v>
      </c>
      <c r="D458" t="s">
        <v>9</v>
      </c>
      <c r="E458" t="str">
        <f>IF(Statistics_xlsx___Sheet1[[#This Row],[event_name]]="-","Male",Statistics_xlsx___Sheet1[[#This Row],[event_name]])</f>
        <v>Male</v>
      </c>
      <c r="F458" t="s">
        <v>17</v>
      </c>
      <c r="G458" t="s">
        <v>345</v>
      </c>
      <c r="H458" t="str">
        <f>IF(Statistics_xlsx___Sheet1[[#This Row],[Post Name]]="-",IF(G459=0,G457,G459),Statistics_xlsx___Sheet1[[#This Row],[Post Name]])</f>
        <v>c9</v>
      </c>
      <c r="I458">
        <v>66048</v>
      </c>
      <c r="J458">
        <f>IF(Statistics_xlsx___Sheet1[[#This Row],[Offered Salary]]&lt;=0,AVERAGE($I$2:$I$7166),Statistics_xlsx___Sheet1[[#This Row],[Offered Salary]])</f>
        <v>66048</v>
      </c>
      <c r="K458" t="b">
        <f>OR((Statistics_xlsx___Sheet1[[#This Row],[updated offered salary]]&lt;$N$39),(Statistics_xlsx___Sheet1[[#This Row],[updated offered salary]]&gt;$N$40))</f>
        <v>0</v>
      </c>
    </row>
    <row r="459" spans="1:11" x14ac:dyDescent="0.3">
      <c r="A459">
        <v>17608</v>
      </c>
      <c r="B459" t="s">
        <v>443</v>
      </c>
      <c r="C459" t="s">
        <v>15</v>
      </c>
      <c r="D459" t="s">
        <v>9</v>
      </c>
      <c r="E459" t="str">
        <f>IF(Statistics_xlsx___Sheet1[[#This Row],[event_name]]="-","Male",Statistics_xlsx___Sheet1[[#This Row],[event_name]])</f>
        <v>Male</v>
      </c>
      <c r="F459" t="s">
        <v>17</v>
      </c>
      <c r="G459" t="s">
        <v>345</v>
      </c>
      <c r="H459" t="str">
        <f>IF(Statistics_xlsx___Sheet1[[#This Row],[Post Name]]="-",IF(G460=0,G458,G460),Statistics_xlsx___Sheet1[[#This Row],[Post Name]])</f>
        <v>c9</v>
      </c>
      <c r="I459">
        <v>22580</v>
      </c>
      <c r="J459">
        <f>IF(Statistics_xlsx___Sheet1[[#This Row],[Offered Salary]]&lt;=0,AVERAGE($I$2:$I$7166),Statistics_xlsx___Sheet1[[#This Row],[Offered Salary]])</f>
        <v>22580</v>
      </c>
      <c r="K459" t="b">
        <f>OR((Statistics_xlsx___Sheet1[[#This Row],[updated offered salary]]&lt;$N$39),(Statistics_xlsx___Sheet1[[#This Row],[updated offered salary]]&gt;$N$40))</f>
        <v>0</v>
      </c>
    </row>
    <row r="460" spans="1:11" x14ac:dyDescent="0.3">
      <c r="A460">
        <v>14313</v>
      </c>
      <c r="B460" t="s">
        <v>444</v>
      </c>
      <c r="C460" t="s">
        <v>15</v>
      </c>
      <c r="D460" t="s">
        <v>9</v>
      </c>
      <c r="E460" t="str">
        <f>IF(Statistics_xlsx___Sheet1[[#This Row],[event_name]]="-","Male",Statistics_xlsx___Sheet1[[#This Row],[event_name]])</f>
        <v>Male</v>
      </c>
      <c r="F460" t="s">
        <v>17</v>
      </c>
      <c r="G460" t="s">
        <v>36</v>
      </c>
      <c r="H460" t="str">
        <f>IF(Statistics_xlsx___Sheet1[[#This Row],[Post Name]]="-",IF(G461=0,G459,G461),Statistics_xlsx___Sheet1[[#This Row],[Post Name]])</f>
        <v>i5</v>
      </c>
      <c r="I460">
        <v>9609</v>
      </c>
      <c r="J460">
        <f>IF(Statistics_xlsx___Sheet1[[#This Row],[Offered Salary]]&lt;=0,AVERAGE($I$2:$I$7166),Statistics_xlsx___Sheet1[[#This Row],[Offered Salary]])</f>
        <v>9609</v>
      </c>
      <c r="K460" t="b">
        <f>OR((Statistics_xlsx___Sheet1[[#This Row],[updated offered salary]]&lt;$N$39),(Statistics_xlsx___Sheet1[[#This Row],[updated offered salary]]&gt;$N$40))</f>
        <v>0</v>
      </c>
    </row>
    <row r="461" spans="1:11" x14ac:dyDescent="0.3">
      <c r="A461">
        <v>777059</v>
      </c>
      <c r="B461" t="s">
        <v>445</v>
      </c>
      <c r="C461" t="s">
        <v>15</v>
      </c>
      <c r="D461" t="s">
        <v>9</v>
      </c>
      <c r="E461" t="str">
        <f>IF(Statistics_xlsx___Sheet1[[#This Row],[event_name]]="-","Male",Statistics_xlsx___Sheet1[[#This Row],[event_name]])</f>
        <v>Male</v>
      </c>
      <c r="F461" t="s">
        <v>10</v>
      </c>
      <c r="G461" t="s">
        <v>14</v>
      </c>
      <c r="H461" t="str">
        <f>IF(Statistics_xlsx___Sheet1[[#This Row],[Post Name]]="-",IF(G462=0,G460,G462),Statistics_xlsx___Sheet1[[#This Row],[Post Name]])</f>
        <v>c5</v>
      </c>
      <c r="I461">
        <v>30344</v>
      </c>
      <c r="J461">
        <f>IF(Statistics_xlsx___Sheet1[[#This Row],[Offered Salary]]&lt;=0,AVERAGE($I$2:$I$7166),Statistics_xlsx___Sheet1[[#This Row],[Offered Salary]])</f>
        <v>30344</v>
      </c>
      <c r="K461" t="b">
        <f>OR((Statistics_xlsx___Sheet1[[#This Row],[updated offered salary]]&lt;$N$39),(Statistics_xlsx___Sheet1[[#This Row],[updated offered salary]]&gt;$N$40))</f>
        <v>0</v>
      </c>
    </row>
    <row r="462" spans="1:11" x14ac:dyDescent="0.3">
      <c r="A462">
        <v>249616</v>
      </c>
      <c r="B462" t="s">
        <v>446</v>
      </c>
      <c r="C462" t="s">
        <v>15</v>
      </c>
      <c r="D462" t="s">
        <v>9</v>
      </c>
      <c r="E462" t="str">
        <f>IF(Statistics_xlsx___Sheet1[[#This Row],[event_name]]="-","Male",Statistics_xlsx___Sheet1[[#This Row],[event_name]])</f>
        <v>Male</v>
      </c>
      <c r="F462" t="s">
        <v>10</v>
      </c>
      <c r="G462" t="s">
        <v>14</v>
      </c>
      <c r="H462" t="str">
        <f>IF(Statistics_xlsx___Sheet1[[#This Row],[Post Name]]="-",IF(G463=0,G461,G463),Statistics_xlsx___Sheet1[[#This Row],[Post Name]])</f>
        <v>c5</v>
      </c>
      <c r="I462">
        <v>35271</v>
      </c>
      <c r="J462">
        <f>IF(Statistics_xlsx___Sheet1[[#This Row],[Offered Salary]]&lt;=0,AVERAGE($I$2:$I$7166),Statistics_xlsx___Sheet1[[#This Row],[Offered Salary]])</f>
        <v>35271</v>
      </c>
      <c r="K462" t="b">
        <f>OR((Statistics_xlsx___Sheet1[[#This Row],[updated offered salary]]&lt;$N$39),(Statistics_xlsx___Sheet1[[#This Row],[updated offered salary]]&gt;$N$40))</f>
        <v>0</v>
      </c>
    </row>
    <row r="463" spans="1:11" x14ac:dyDescent="0.3">
      <c r="A463">
        <v>583928</v>
      </c>
      <c r="B463" t="s">
        <v>447</v>
      </c>
      <c r="C463" t="s">
        <v>8</v>
      </c>
      <c r="D463" t="s">
        <v>9</v>
      </c>
      <c r="E463" t="str">
        <f>IF(Statistics_xlsx___Sheet1[[#This Row],[event_name]]="-","Male",Statistics_xlsx___Sheet1[[#This Row],[event_name]])</f>
        <v>Male</v>
      </c>
      <c r="F463" t="s">
        <v>10</v>
      </c>
      <c r="G463" t="s">
        <v>14</v>
      </c>
      <c r="H463" t="str">
        <f>IF(Statistics_xlsx___Sheet1[[#This Row],[Post Name]]="-",IF(G464=0,G462,G464),Statistics_xlsx___Sheet1[[#This Row],[Post Name]])</f>
        <v>c5</v>
      </c>
      <c r="I463">
        <v>50946</v>
      </c>
      <c r="J463">
        <f>IF(Statistics_xlsx___Sheet1[[#This Row],[Offered Salary]]&lt;=0,AVERAGE($I$2:$I$7166),Statistics_xlsx___Sheet1[[#This Row],[Offered Salary]])</f>
        <v>50946</v>
      </c>
      <c r="K463" t="b">
        <f>OR((Statistics_xlsx___Sheet1[[#This Row],[updated offered salary]]&lt;$N$39),(Statistics_xlsx___Sheet1[[#This Row],[updated offered salary]]&gt;$N$40))</f>
        <v>0</v>
      </c>
    </row>
    <row r="464" spans="1:11" x14ac:dyDescent="0.3">
      <c r="A464">
        <v>75888</v>
      </c>
      <c r="B464" t="s">
        <v>448</v>
      </c>
      <c r="C464" t="s">
        <v>8</v>
      </c>
      <c r="D464" t="s">
        <v>42</v>
      </c>
      <c r="E464" t="str">
        <f>IF(Statistics_xlsx___Sheet1[[#This Row],[event_name]]="-","Male",Statistics_xlsx___Sheet1[[#This Row],[event_name]])</f>
        <v>Don’t want to say</v>
      </c>
      <c r="F464" t="s">
        <v>86</v>
      </c>
      <c r="G464" t="s">
        <v>345</v>
      </c>
      <c r="H464" t="str">
        <f>IF(Statistics_xlsx___Sheet1[[#This Row],[Post Name]]="-",IF(G465=0,G463,G465),Statistics_xlsx___Sheet1[[#This Row],[Post Name]])</f>
        <v>c9</v>
      </c>
      <c r="I464">
        <v>83771</v>
      </c>
      <c r="J464">
        <f>IF(Statistics_xlsx___Sheet1[[#This Row],[Offered Salary]]&lt;=0,AVERAGE($I$2:$I$7166),Statistics_xlsx___Sheet1[[#This Row],[Offered Salary]])</f>
        <v>83771</v>
      </c>
      <c r="K464" t="b">
        <f>OR((Statistics_xlsx___Sheet1[[#This Row],[updated offered salary]]&lt;$N$39),(Statistics_xlsx___Sheet1[[#This Row],[updated offered salary]]&gt;$N$40))</f>
        <v>0</v>
      </c>
    </row>
    <row r="465" spans="1:11" x14ac:dyDescent="0.3">
      <c r="A465">
        <v>655469</v>
      </c>
      <c r="B465" t="s">
        <v>449</v>
      </c>
      <c r="C465" t="s">
        <v>15</v>
      </c>
      <c r="D465" t="s">
        <v>9</v>
      </c>
      <c r="E465" t="str">
        <f>IF(Statistics_xlsx___Sheet1[[#This Row],[event_name]]="-","Male",Statistics_xlsx___Sheet1[[#This Row],[event_name]])</f>
        <v>Male</v>
      </c>
      <c r="F465" t="s">
        <v>10</v>
      </c>
      <c r="G465" t="s">
        <v>345</v>
      </c>
      <c r="H465" t="str">
        <f>IF(Statistics_xlsx___Sheet1[[#This Row],[Post Name]]="-",IF(G466=0,G464,G466),Statistics_xlsx___Sheet1[[#This Row],[Post Name]])</f>
        <v>c9</v>
      </c>
      <c r="I465">
        <v>12642</v>
      </c>
      <c r="J465">
        <f>IF(Statistics_xlsx___Sheet1[[#This Row],[Offered Salary]]&lt;=0,AVERAGE($I$2:$I$7166),Statistics_xlsx___Sheet1[[#This Row],[Offered Salary]])</f>
        <v>12642</v>
      </c>
      <c r="K465" t="b">
        <f>OR((Statistics_xlsx___Sheet1[[#This Row],[updated offered salary]]&lt;$N$39),(Statistics_xlsx___Sheet1[[#This Row],[updated offered salary]]&gt;$N$40))</f>
        <v>0</v>
      </c>
    </row>
    <row r="466" spans="1:11" x14ac:dyDescent="0.3">
      <c r="A466">
        <v>990771</v>
      </c>
      <c r="B466" t="s">
        <v>450</v>
      </c>
      <c r="C466" t="s">
        <v>15</v>
      </c>
      <c r="D466" t="s">
        <v>9</v>
      </c>
      <c r="E466" t="str">
        <f>IF(Statistics_xlsx___Sheet1[[#This Row],[event_name]]="-","Male",Statistics_xlsx___Sheet1[[#This Row],[event_name]])</f>
        <v>Male</v>
      </c>
      <c r="F466" t="s">
        <v>10</v>
      </c>
      <c r="G466" t="s">
        <v>345</v>
      </c>
      <c r="H466" t="str">
        <f>IF(Statistics_xlsx___Sheet1[[#This Row],[Post Name]]="-",IF(G467=0,G465,G467),Statistics_xlsx___Sheet1[[#This Row],[Post Name]])</f>
        <v>c9</v>
      </c>
      <c r="I466">
        <v>54606</v>
      </c>
      <c r="J466">
        <f>IF(Statistics_xlsx___Sheet1[[#This Row],[Offered Salary]]&lt;=0,AVERAGE($I$2:$I$7166),Statistics_xlsx___Sheet1[[#This Row],[Offered Salary]])</f>
        <v>54606</v>
      </c>
      <c r="K466" t="b">
        <f>OR((Statistics_xlsx___Sheet1[[#This Row],[updated offered salary]]&lt;$N$39),(Statistics_xlsx___Sheet1[[#This Row],[updated offered salary]]&gt;$N$40))</f>
        <v>0</v>
      </c>
    </row>
    <row r="467" spans="1:11" x14ac:dyDescent="0.3">
      <c r="A467">
        <v>963868</v>
      </c>
      <c r="B467" t="s">
        <v>450</v>
      </c>
      <c r="C467" t="s">
        <v>15</v>
      </c>
      <c r="D467" t="s">
        <v>9</v>
      </c>
      <c r="E467" t="str">
        <f>IF(Statistics_xlsx___Sheet1[[#This Row],[event_name]]="-","Male",Statistics_xlsx___Sheet1[[#This Row],[event_name]])</f>
        <v>Male</v>
      </c>
      <c r="F467" t="s">
        <v>10</v>
      </c>
      <c r="G467" t="s">
        <v>345</v>
      </c>
      <c r="H467" t="str">
        <f>IF(Statistics_xlsx___Sheet1[[#This Row],[Post Name]]="-",IF(G468=0,G466,G468),Statistics_xlsx___Sheet1[[#This Row],[Post Name]])</f>
        <v>c9</v>
      </c>
      <c r="I467">
        <v>73842</v>
      </c>
      <c r="J467">
        <f>IF(Statistics_xlsx___Sheet1[[#This Row],[Offered Salary]]&lt;=0,AVERAGE($I$2:$I$7166),Statistics_xlsx___Sheet1[[#This Row],[Offered Salary]])</f>
        <v>73842</v>
      </c>
      <c r="K467" t="b">
        <f>OR((Statistics_xlsx___Sheet1[[#This Row],[updated offered salary]]&lt;$N$39),(Statistics_xlsx___Sheet1[[#This Row],[updated offered salary]]&gt;$N$40))</f>
        <v>0</v>
      </c>
    </row>
    <row r="468" spans="1:11" x14ac:dyDescent="0.3">
      <c r="A468">
        <v>228644</v>
      </c>
      <c r="B468" t="s">
        <v>451</v>
      </c>
      <c r="C468" t="s">
        <v>15</v>
      </c>
      <c r="D468" t="s">
        <v>9</v>
      </c>
      <c r="E468" t="str">
        <f>IF(Statistics_xlsx___Sheet1[[#This Row],[event_name]]="-","Male",Statistics_xlsx___Sheet1[[#This Row],[event_name]])</f>
        <v>Male</v>
      </c>
      <c r="F468" t="s">
        <v>10</v>
      </c>
      <c r="G468" t="s">
        <v>14</v>
      </c>
      <c r="H468" t="str">
        <f>IF(Statistics_xlsx___Sheet1[[#This Row],[Post Name]]="-",IF(G469=0,G467,G469),Statistics_xlsx___Sheet1[[#This Row],[Post Name]])</f>
        <v>c5</v>
      </c>
      <c r="I468">
        <v>82625</v>
      </c>
      <c r="J468">
        <f>IF(Statistics_xlsx___Sheet1[[#This Row],[Offered Salary]]&lt;=0,AVERAGE($I$2:$I$7166),Statistics_xlsx___Sheet1[[#This Row],[Offered Salary]])</f>
        <v>82625</v>
      </c>
      <c r="K468" t="b">
        <f>OR((Statistics_xlsx___Sheet1[[#This Row],[updated offered salary]]&lt;$N$39),(Statistics_xlsx___Sheet1[[#This Row],[updated offered salary]]&gt;$N$40))</f>
        <v>0</v>
      </c>
    </row>
    <row r="469" spans="1:11" x14ac:dyDescent="0.3">
      <c r="A469">
        <v>840497</v>
      </c>
      <c r="B469" t="s">
        <v>452</v>
      </c>
      <c r="C469" t="s">
        <v>15</v>
      </c>
      <c r="D469" t="s">
        <v>13</v>
      </c>
      <c r="E469" t="str">
        <f>IF(Statistics_xlsx___Sheet1[[#This Row],[event_name]]="-","Male",Statistics_xlsx___Sheet1[[#This Row],[event_name]])</f>
        <v>Female</v>
      </c>
      <c r="F469" t="s">
        <v>33</v>
      </c>
      <c r="G469" t="s">
        <v>14</v>
      </c>
      <c r="H469" t="str">
        <f>IF(Statistics_xlsx___Sheet1[[#This Row],[Post Name]]="-",IF(G470=0,G468,G470),Statistics_xlsx___Sheet1[[#This Row],[Post Name]])</f>
        <v>c5</v>
      </c>
      <c r="I469">
        <v>72452</v>
      </c>
      <c r="J469">
        <f>IF(Statistics_xlsx___Sheet1[[#This Row],[Offered Salary]]&lt;=0,AVERAGE($I$2:$I$7166),Statistics_xlsx___Sheet1[[#This Row],[Offered Salary]])</f>
        <v>72452</v>
      </c>
      <c r="K469" t="b">
        <f>OR((Statistics_xlsx___Sheet1[[#This Row],[updated offered salary]]&lt;$N$39),(Statistics_xlsx___Sheet1[[#This Row],[updated offered salary]]&gt;$N$40))</f>
        <v>0</v>
      </c>
    </row>
    <row r="470" spans="1:11" x14ac:dyDescent="0.3">
      <c r="A470">
        <v>612764</v>
      </c>
      <c r="B470" t="s">
        <v>453</v>
      </c>
      <c r="C470" t="s">
        <v>15</v>
      </c>
      <c r="D470" t="s">
        <v>13</v>
      </c>
      <c r="E470" t="str">
        <f>IF(Statistics_xlsx___Sheet1[[#This Row],[event_name]]="-","Male",Statistics_xlsx___Sheet1[[#This Row],[event_name]])</f>
        <v>Female</v>
      </c>
      <c r="F470" t="s">
        <v>52</v>
      </c>
      <c r="G470" t="s">
        <v>14</v>
      </c>
      <c r="H470" t="str">
        <f>IF(Statistics_xlsx___Sheet1[[#This Row],[Post Name]]="-",IF(G471=0,G469,G471),Statistics_xlsx___Sheet1[[#This Row],[Post Name]])</f>
        <v>c5</v>
      </c>
      <c r="I470">
        <v>65012</v>
      </c>
      <c r="J470">
        <f>IF(Statistics_xlsx___Sheet1[[#This Row],[Offered Salary]]&lt;=0,AVERAGE($I$2:$I$7166),Statistics_xlsx___Sheet1[[#This Row],[Offered Salary]])</f>
        <v>65012</v>
      </c>
      <c r="K470" t="b">
        <f>OR((Statistics_xlsx___Sheet1[[#This Row],[updated offered salary]]&lt;$N$39),(Statistics_xlsx___Sheet1[[#This Row],[updated offered salary]]&gt;$N$40))</f>
        <v>0</v>
      </c>
    </row>
    <row r="471" spans="1:11" x14ac:dyDescent="0.3">
      <c r="A471">
        <v>140937</v>
      </c>
      <c r="B471" t="s">
        <v>454</v>
      </c>
      <c r="C471" t="s">
        <v>15</v>
      </c>
      <c r="D471" t="s">
        <v>9</v>
      </c>
      <c r="E471" t="str">
        <f>IF(Statistics_xlsx___Sheet1[[#This Row],[event_name]]="-","Male",Statistics_xlsx___Sheet1[[#This Row],[event_name]])</f>
        <v>Male</v>
      </c>
      <c r="F471" t="s">
        <v>86</v>
      </c>
      <c r="G471" t="s">
        <v>24</v>
      </c>
      <c r="H471" t="str">
        <f>IF(Statistics_xlsx___Sheet1[[#This Row],[Post Name]]="-",IF(G472=0,G470,G472),Statistics_xlsx___Sheet1[[#This Row],[Post Name]])</f>
        <v>i7</v>
      </c>
      <c r="I471">
        <v>27197</v>
      </c>
      <c r="J471">
        <f>IF(Statistics_xlsx___Sheet1[[#This Row],[Offered Salary]]&lt;=0,AVERAGE($I$2:$I$7166),Statistics_xlsx___Sheet1[[#This Row],[Offered Salary]])</f>
        <v>27197</v>
      </c>
      <c r="K471" t="b">
        <f>OR((Statistics_xlsx___Sheet1[[#This Row],[updated offered salary]]&lt;$N$39),(Statistics_xlsx___Sheet1[[#This Row],[updated offered salary]]&gt;$N$40))</f>
        <v>0</v>
      </c>
    </row>
    <row r="472" spans="1:11" x14ac:dyDescent="0.3">
      <c r="A472">
        <v>157059</v>
      </c>
      <c r="B472" t="s">
        <v>455</v>
      </c>
      <c r="C472" t="s">
        <v>15</v>
      </c>
      <c r="D472" t="s">
        <v>9</v>
      </c>
      <c r="E472" t="str">
        <f>IF(Statistics_xlsx___Sheet1[[#This Row],[event_name]]="-","Male",Statistics_xlsx___Sheet1[[#This Row],[event_name]])</f>
        <v>Male</v>
      </c>
      <c r="F472" t="s">
        <v>52</v>
      </c>
      <c r="G472" t="s">
        <v>345</v>
      </c>
      <c r="H472" t="str">
        <f>IF(Statistics_xlsx___Sheet1[[#This Row],[Post Name]]="-",IF(G473=0,G471,G473),Statistics_xlsx___Sheet1[[#This Row],[Post Name]])</f>
        <v>c9</v>
      </c>
      <c r="I472">
        <v>25222</v>
      </c>
      <c r="J472">
        <f>IF(Statistics_xlsx___Sheet1[[#This Row],[Offered Salary]]&lt;=0,AVERAGE($I$2:$I$7166),Statistics_xlsx___Sheet1[[#This Row],[Offered Salary]])</f>
        <v>25222</v>
      </c>
      <c r="K472" t="b">
        <f>OR((Statistics_xlsx___Sheet1[[#This Row],[updated offered salary]]&lt;$N$39),(Statistics_xlsx___Sheet1[[#This Row],[updated offered salary]]&gt;$N$40))</f>
        <v>0</v>
      </c>
    </row>
    <row r="473" spans="1:11" x14ac:dyDescent="0.3">
      <c r="A473">
        <v>18776</v>
      </c>
      <c r="B473" t="s">
        <v>456</v>
      </c>
      <c r="C473" t="s">
        <v>15</v>
      </c>
      <c r="D473" t="s">
        <v>9</v>
      </c>
      <c r="E473" t="str">
        <f>IF(Statistics_xlsx___Sheet1[[#This Row],[event_name]]="-","Male",Statistics_xlsx___Sheet1[[#This Row],[event_name]])</f>
        <v>Male</v>
      </c>
      <c r="F473" t="s">
        <v>69</v>
      </c>
      <c r="G473" t="s">
        <v>39</v>
      </c>
      <c r="H473" t="str">
        <f>IF(Statistics_xlsx___Sheet1[[#This Row],[Post Name]]="-",IF(G474=0,G472,G474),Statistics_xlsx___Sheet1[[#This Row],[Post Name]])</f>
        <v>i1</v>
      </c>
      <c r="I473">
        <v>62050</v>
      </c>
      <c r="J473">
        <f>IF(Statistics_xlsx___Sheet1[[#This Row],[Offered Salary]]&lt;=0,AVERAGE($I$2:$I$7166),Statistics_xlsx___Sheet1[[#This Row],[Offered Salary]])</f>
        <v>62050</v>
      </c>
      <c r="K473" t="b">
        <f>OR((Statistics_xlsx___Sheet1[[#This Row],[updated offered salary]]&lt;$N$39),(Statistics_xlsx___Sheet1[[#This Row],[updated offered salary]]&gt;$N$40))</f>
        <v>0</v>
      </c>
    </row>
    <row r="474" spans="1:11" x14ac:dyDescent="0.3">
      <c r="A474">
        <v>316797</v>
      </c>
      <c r="B474" t="s">
        <v>457</v>
      </c>
      <c r="C474" t="s">
        <v>15</v>
      </c>
      <c r="D474" t="s">
        <v>9</v>
      </c>
      <c r="E474" t="str">
        <f>IF(Statistics_xlsx___Sheet1[[#This Row],[event_name]]="-","Male",Statistics_xlsx___Sheet1[[#This Row],[event_name]])</f>
        <v>Male</v>
      </c>
      <c r="F474" t="s">
        <v>17</v>
      </c>
      <c r="G474" t="s">
        <v>151</v>
      </c>
      <c r="H474" t="str">
        <f>IF(Statistics_xlsx___Sheet1[[#This Row],[Post Name]]="-",IF(G475=0,G473,G475),Statistics_xlsx___Sheet1[[#This Row],[Post Name]])</f>
        <v>c-10</v>
      </c>
      <c r="I474">
        <v>38779</v>
      </c>
      <c r="J474">
        <f>IF(Statistics_xlsx___Sheet1[[#This Row],[Offered Salary]]&lt;=0,AVERAGE($I$2:$I$7166),Statistics_xlsx___Sheet1[[#This Row],[Offered Salary]])</f>
        <v>38779</v>
      </c>
      <c r="K474" t="b">
        <f>OR((Statistics_xlsx___Sheet1[[#This Row],[updated offered salary]]&lt;$N$39),(Statistics_xlsx___Sheet1[[#This Row],[updated offered salary]]&gt;$N$40))</f>
        <v>0</v>
      </c>
    </row>
    <row r="475" spans="1:11" x14ac:dyDescent="0.3">
      <c r="A475">
        <v>831922</v>
      </c>
      <c r="B475" t="s">
        <v>458</v>
      </c>
      <c r="C475" t="s">
        <v>8</v>
      </c>
      <c r="D475" t="s">
        <v>9</v>
      </c>
      <c r="E475" t="str">
        <f>IF(Statistics_xlsx___Sheet1[[#This Row],[event_name]]="-","Male",Statistics_xlsx___Sheet1[[#This Row],[event_name]])</f>
        <v>Male</v>
      </c>
      <c r="F475" t="s">
        <v>69</v>
      </c>
      <c r="G475" t="s">
        <v>345</v>
      </c>
      <c r="H475" t="str">
        <f>IF(Statistics_xlsx___Sheet1[[#This Row],[Post Name]]="-",IF(G476=0,G474,G476),Statistics_xlsx___Sheet1[[#This Row],[Post Name]])</f>
        <v>c9</v>
      </c>
      <c r="I475">
        <v>98409</v>
      </c>
      <c r="J475">
        <f>IF(Statistics_xlsx___Sheet1[[#This Row],[Offered Salary]]&lt;=0,AVERAGE($I$2:$I$7166),Statistics_xlsx___Sheet1[[#This Row],[Offered Salary]])</f>
        <v>98409</v>
      </c>
      <c r="K475" t="b">
        <f>OR((Statistics_xlsx___Sheet1[[#This Row],[updated offered salary]]&lt;$N$39),(Statistics_xlsx___Sheet1[[#This Row],[updated offered salary]]&gt;$N$40))</f>
        <v>0</v>
      </c>
    </row>
    <row r="476" spans="1:11" x14ac:dyDescent="0.3">
      <c r="A476">
        <v>339313</v>
      </c>
      <c r="B476" t="s">
        <v>459</v>
      </c>
      <c r="C476" t="s">
        <v>15</v>
      </c>
      <c r="D476" t="s">
        <v>13</v>
      </c>
      <c r="E476" t="str">
        <f>IF(Statistics_xlsx___Sheet1[[#This Row],[event_name]]="-","Male",Statistics_xlsx___Sheet1[[#This Row],[event_name]])</f>
        <v>Female</v>
      </c>
      <c r="F476" t="s">
        <v>113</v>
      </c>
      <c r="G476" t="s">
        <v>345</v>
      </c>
      <c r="H476" t="str">
        <f>IF(Statistics_xlsx___Sheet1[[#This Row],[Post Name]]="-",IF(G477=0,G475,G477),Statistics_xlsx___Sheet1[[#This Row],[Post Name]])</f>
        <v>c9</v>
      </c>
      <c r="I476">
        <v>21220</v>
      </c>
      <c r="J476">
        <f>IF(Statistics_xlsx___Sheet1[[#This Row],[Offered Salary]]&lt;=0,AVERAGE($I$2:$I$7166),Statistics_xlsx___Sheet1[[#This Row],[Offered Salary]])</f>
        <v>21220</v>
      </c>
      <c r="K476" t="b">
        <f>OR((Statistics_xlsx___Sheet1[[#This Row],[updated offered salary]]&lt;$N$39),(Statistics_xlsx___Sheet1[[#This Row],[updated offered salary]]&gt;$N$40))</f>
        <v>0</v>
      </c>
    </row>
    <row r="477" spans="1:11" x14ac:dyDescent="0.3">
      <c r="A477">
        <v>58885</v>
      </c>
      <c r="B477" t="s">
        <v>460</v>
      </c>
      <c r="C477" t="s">
        <v>15</v>
      </c>
      <c r="D477" t="s">
        <v>13</v>
      </c>
      <c r="E477" t="str">
        <f>IF(Statistics_xlsx___Sheet1[[#This Row],[event_name]]="-","Male",Statistics_xlsx___Sheet1[[#This Row],[event_name]])</f>
        <v>Female</v>
      </c>
      <c r="F477" t="s">
        <v>113</v>
      </c>
      <c r="G477" t="s">
        <v>345</v>
      </c>
      <c r="H477" t="str">
        <f>IF(Statistics_xlsx___Sheet1[[#This Row],[Post Name]]="-",IF(G478=0,G476,G478),Statistics_xlsx___Sheet1[[#This Row],[Post Name]])</f>
        <v>c9</v>
      </c>
      <c r="I477">
        <v>73385</v>
      </c>
      <c r="J477">
        <f>IF(Statistics_xlsx___Sheet1[[#This Row],[Offered Salary]]&lt;=0,AVERAGE($I$2:$I$7166),Statistics_xlsx___Sheet1[[#This Row],[Offered Salary]])</f>
        <v>73385</v>
      </c>
      <c r="K477" t="b">
        <f>OR((Statistics_xlsx___Sheet1[[#This Row],[updated offered salary]]&lt;$N$39),(Statistics_xlsx___Sheet1[[#This Row],[updated offered salary]]&gt;$N$40))</f>
        <v>0</v>
      </c>
    </row>
    <row r="478" spans="1:11" x14ac:dyDescent="0.3">
      <c r="A478">
        <v>469633</v>
      </c>
      <c r="B478" t="s">
        <v>461</v>
      </c>
      <c r="C478" t="s">
        <v>15</v>
      </c>
      <c r="D478" t="s">
        <v>9</v>
      </c>
      <c r="E478" t="str">
        <f>IF(Statistics_xlsx___Sheet1[[#This Row],[event_name]]="-","Male",Statistics_xlsx___Sheet1[[#This Row],[event_name]])</f>
        <v>Male</v>
      </c>
      <c r="F478" t="s">
        <v>21</v>
      </c>
      <c r="G478" t="s">
        <v>44</v>
      </c>
      <c r="H478" t="str">
        <f>IF(Statistics_xlsx___Sheet1[[#This Row],[Post Name]]="-",IF(G479=0,G477,G479),Statistics_xlsx___Sheet1[[#This Row],[Post Name]])</f>
        <v>i6</v>
      </c>
      <c r="I478">
        <v>62700</v>
      </c>
      <c r="J478">
        <f>IF(Statistics_xlsx___Sheet1[[#This Row],[Offered Salary]]&lt;=0,AVERAGE($I$2:$I$7166),Statistics_xlsx___Sheet1[[#This Row],[Offered Salary]])</f>
        <v>62700</v>
      </c>
      <c r="K478" t="b">
        <f>OR((Statistics_xlsx___Sheet1[[#This Row],[updated offered salary]]&lt;$N$39),(Statistics_xlsx___Sheet1[[#This Row],[updated offered salary]]&gt;$N$40))</f>
        <v>0</v>
      </c>
    </row>
    <row r="479" spans="1:11" x14ac:dyDescent="0.3">
      <c r="A479">
        <v>604341</v>
      </c>
      <c r="B479" t="s">
        <v>462</v>
      </c>
      <c r="C479" t="s">
        <v>15</v>
      </c>
      <c r="D479" t="s">
        <v>9</v>
      </c>
      <c r="E479" t="str">
        <f>IF(Statistics_xlsx___Sheet1[[#This Row],[event_name]]="-","Male",Statistics_xlsx___Sheet1[[#This Row],[event_name]])</f>
        <v>Male</v>
      </c>
      <c r="F479" t="s">
        <v>21</v>
      </c>
      <c r="G479" t="s">
        <v>44</v>
      </c>
      <c r="H479" t="str">
        <f>IF(Statistics_xlsx___Sheet1[[#This Row],[Post Name]]="-",IF(G480=0,G478,G480),Statistics_xlsx___Sheet1[[#This Row],[Post Name]])</f>
        <v>i6</v>
      </c>
      <c r="I479">
        <v>30898</v>
      </c>
      <c r="J479">
        <f>IF(Statistics_xlsx___Sheet1[[#This Row],[Offered Salary]]&lt;=0,AVERAGE($I$2:$I$7166),Statistics_xlsx___Sheet1[[#This Row],[Offered Salary]])</f>
        <v>30898</v>
      </c>
      <c r="K479" t="b">
        <f>OR((Statistics_xlsx___Sheet1[[#This Row],[updated offered salary]]&lt;$N$39),(Statistics_xlsx___Sheet1[[#This Row],[updated offered salary]]&gt;$N$40))</f>
        <v>0</v>
      </c>
    </row>
    <row r="480" spans="1:11" x14ac:dyDescent="0.3">
      <c r="A480">
        <v>252378</v>
      </c>
      <c r="B480" t="s">
        <v>463</v>
      </c>
      <c r="C480" t="s">
        <v>15</v>
      </c>
      <c r="D480" t="s">
        <v>9</v>
      </c>
      <c r="E480" t="str">
        <f>IF(Statistics_xlsx___Sheet1[[#This Row],[event_name]]="-","Male",Statistics_xlsx___Sheet1[[#This Row],[event_name]])</f>
        <v>Male</v>
      </c>
      <c r="F480" t="s">
        <v>17</v>
      </c>
      <c r="G480" t="s">
        <v>151</v>
      </c>
      <c r="H480" t="str">
        <f>IF(Statistics_xlsx___Sheet1[[#This Row],[Post Name]]="-",IF(G481=0,G479,G481),Statistics_xlsx___Sheet1[[#This Row],[Post Name]])</f>
        <v>c-10</v>
      </c>
      <c r="I480">
        <v>13370</v>
      </c>
      <c r="J480">
        <f>IF(Statistics_xlsx___Sheet1[[#This Row],[Offered Salary]]&lt;=0,AVERAGE($I$2:$I$7166),Statistics_xlsx___Sheet1[[#This Row],[Offered Salary]])</f>
        <v>13370</v>
      </c>
      <c r="K480" t="b">
        <f>OR((Statistics_xlsx___Sheet1[[#This Row],[updated offered salary]]&lt;$N$39),(Statistics_xlsx___Sheet1[[#This Row],[updated offered salary]]&gt;$N$40))</f>
        <v>0</v>
      </c>
    </row>
    <row r="481" spans="1:11" x14ac:dyDescent="0.3">
      <c r="A481">
        <v>870897</v>
      </c>
      <c r="B481" t="s">
        <v>464</v>
      </c>
      <c r="C481" t="s">
        <v>15</v>
      </c>
      <c r="D481" t="s">
        <v>9</v>
      </c>
      <c r="E481" t="str">
        <f>IF(Statistics_xlsx___Sheet1[[#This Row],[event_name]]="-","Male",Statistics_xlsx___Sheet1[[#This Row],[event_name]])</f>
        <v>Male</v>
      </c>
      <c r="F481" t="s">
        <v>10</v>
      </c>
      <c r="G481" t="s">
        <v>36</v>
      </c>
      <c r="H481" t="str">
        <f>IF(Statistics_xlsx___Sheet1[[#This Row],[Post Name]]="-",IF(G482=0,G480,G482),Statistics_xlsx___Sheet1[[#This Row],[Post Name]])</f>
        <v>i5</v>
      </c>
      <c r="I481">
        <v>12608</v>
      </c>
      <c r="J481">
        <f>IF(Statistics_xlsx___Sheet1[[#This Row],[Offered Salary]]&lt;=0,AVERAGE($I$2:$I$7166),Statistics_xlsx___Sheet1[[#This Row],[Offered Salary]])</f>
        <v>12608</v>
      </c>
      <c r="K481" t="b">
        <f>OR((Statistics_xlsx___Sheet1[[#This Row],[updated offered salary]]&lt;$N$39),(Statistics_xlsx___Sheet1[[#This Row],[updated offered salary]]&gt;$N$40))</f>
        <v>0</v>
      </c>
    </row>
    <row r="482" spans="1:11" x14ac:dyDescent="0.3">
      <c r="A482">
        <v>445431</v>
      </c>
      <c r="B482" t="s">
        <v>465</v>
      </c>
      <c r="C482" t="s">
        <v>15</v>
      </c>
      <c r="D482" t="s">
        <v>9</v>
      </c>
      <c r="E482" t="str">
        <f>IF(Statistics_xlsx___Sheet1[[#This Row],[event_name]]="-","Male",Statistics_xlsx___Sheet1[[#This Row],[event_name]])</f>
        <v>Male</v>
      </c>
      <c r="F482" t="s">
        <v>10</v>
      </c>
      <c r="G482" t="s">
        <v>36</v>
      </c>
      <c r="H482" t="str">
        <f>IF(Statistics_xlsx___Sheet1[[#This Row],[Post Name]]="-",IF(G483=0,G481,G483),Statistics_xlsx___Sheet1[[#This Row],[Post Name]])</f>
        <v>i5</v>
      </c>
      <c r="I482">
        <v>44717</v>
      </c>
      <c r="J482">
        <f>IF(Statistics_xlsx___Sheet1[[#This Row],[Offered Salary]]&lt;=0,AVERAGE($I$2:$I$7166),Statistics_xlsx___Sheet1[[#This Row],[Offered Salary]])</f>
        <v>44717</v>
      </c>
      <c r="K482" t="b">
        <f>OR((Statistics_xlsx___Sheet1[[#This Row],[updated offered salary]]&lt;$N$39),(Statistics_xlsx___Sheet1[[#This Row],[updated offered salary]]&gt;$N$40))</f>
        <v>0</v>
      </c>
    </row>
    <row r="483" spans="1:11" x14ac:dyDescent="0.3">
      <c r="A483">
        <v>529856</v>
      </c>
      <c r="B483" t="s">
        <v>466</v>
      </c>
      <c r="C483" t="s">
        <v>8</v>
      </c>
      <c r="D483" t="s">
        <v>9</v>
      </c>
      <c r="E483" t="str">
        <f>IF(Statistics_xlsx___Sheet1[[#This Row],[event_name]]="-","Male",Statistics_xlsx___Sheet1[[#This Row],[event_name]])</f>
        <v>Male</v>
      </c>
      <c r="F483" t="s">
        <v>10</v>
      </c>
      <c r="G483" t="s">
        <v>36</v>
      </c>
      <c r="H483" t="str">
        <f>IF(Statistics_xlsx___Sheet1[[#This Row],[Post Name]]="-",IF(G484=0,G482,G484),Statistics_xlsx___Sheet1[[#This Row],[Post Name]])</f>
        <v>i5</v>
      </c>
      <c r="I483">
        <v>52346</v>
      </c>
      <c r="J483">
        <f>IF(Statistics_xlsx___Sheet1[[#This Row],[Offered Salary]]&lt;=0,AVERAGE($I$2:$I$7166),Statistics_xlsx___Sheet1[[#This Row],[Offered Salary]])</f>
        <v>52346</v>
      </c>
      <c r="K483" t="b">
        <f>OR((Statistics_xlsx___Sheet1[[#This Row],[updated offered salary]]&lt;$N$39),(Statistics_xlsx___Sheet1[[#This Row],[updated offered salary]]&gt;$N$40))</f>
        <v>0</v>
      </c>
    </row>
    <row r="484" spans="1:11" x14ac:dyDescent="0.3">
      <c r="A484">
        <v>617345</v>
      </c>
      <c r="B484" t="s">
        <v>467</v>
      </c>
      <c r="C484" t="s">
        <v>8</v>
      </c>
      <c r="D484" t="s">
        <v>42</v>
      </c>
      <c r="E484" t="str">
        <f>IF(Statistics_xlsx___Sheet1[[#This Row],[event_name]]="-","Male",Statistics_xlsx___Sheet1[[#This Row],[event_name]])</f>
        <v>Don’t want to say</v>
      </c>
      <c r="F484" t="s">
        <v>10</v>
      </c>
      <c r="G484" t="s">
        <v>36</v>
      </c>
      <c r="H484" t="str">
        <f>IF(Statistics_xlsx___Sheet1[[#This Row],[Post Name]]="-",IF(G485=0,G483,G485),Statistics_xlsx___Sheet1[[#This Row],[Post Name]])</f>
        <v>i5</v>
      </c>
      <c r="I484">
        <v>63678</v>
      </c>
      <c r="J484">
        <f>IF(Statistics_xlsx___Sheet1[[#This Row],[Offered Salary]]&lt;=0,AVERAGE($I$2:$I$7166),Statistics_xlsx___Sheet1[[#This Row],[Offered Salary]])</f>
        <v>63678</v>
      </c>
      <c r="K484" t="b">
        <f>OR((Statistics_xlsx___Sheet1[[#This Row],[updated offered salary]]&lt;$N$39),(Statistics_xlsx___Sheet1[[#This Row],[updated offered salary]]&gt;$N$40))</f>
        <v>0</v>
      </c>
    </row>
    <row r="485" spans="1:11" x14ac:dyDescent="0.3">
      <c r="A485">
        <v>931047</v>
      </c>
      <c r="B485" t="s">
        <v>467</v>
      </c>
      <c r="C485" t="s">
        <v>15</v>
      </c>
      <c r="D485" t="s">
        <v>42</v>
      </c>
      <c r="E485" t="str">
        <f>IF(Statistics_xlsx___Sheet1[[#This Row],[event_name]]="-","Male",Statistics_xlsx___Sheet1[[#This Row],[event_name]])</f>
        <v>Don’t want to say</v>
      </c>
      <c r="F485" t="s">
        <v>10</v>
      </c>
      <c r="G485" t="s">
        <v>36</v>
      </c>
      <c r="H485" t="str">
        <f>IF(Statistics_xlsx___Sheet1[[#This Row],[Post Name]]="-",IF(G486=0,G484,G486),Statistics_xlsx___Sheet1[[#This Row],[Post Name]])</f>
        <v>i5</v>
      </c>
      <c r="I485">
        <v>47860</v>
      </c>
      <c r="J485">
        <f>IF(Statistics_xlsx___Sheet1[[#This Row],[Offered Salary]]&lt;=0,AVERAGE($I$2:$I$7166),Statistics_xlsx___Sheet1[[#This Row],[Offered Salary]])</f>
        <v>47860</v>
      </c>
      <c r="K485" t="b">
        <f>OR((Statistics_xlsx___Sheet1[[#This Row],[updated offered salary]]&lt;$N$39),(Statistics_xlsx___Sheet1[[#This Row],[updated offered salary]]&gt;$N$40))</f>
        <v>0</v>
      </c>
    </row>
    <row r="486" spans="1:11" x14ac:dyDescent="0.3">
      <c r="A486">
        <v>212844</v>
      </c>
      <c r="B486" t="s">
        <v>468</v>
      </c>
      <c r="C486" t="s">
        <v>8</v>
      </c>
      <c r="D486" t="s">
        <v>13</v>
      </c>
      <c r="E486" t="str">
        <f>IF(Statistics_xlsx___Sheet1[[#This Row],[event_name]]="-","Male",Statistics_xlsx___Sheet1[[#This Row],[event_name]])</f>
        <v>Female</v>
      </c>
      <c r="F486" t="s">
        <v>33</v>
      </c>
      <c r="G486" t="s">
        <v>345</v>
      </c>
      <c r="H486" t="str">
        <f>IF(Statistics_xlsx___Sheet1[[#This Row],[Post Name]]="-",IF(G487=0,G485,G487),Statistics_xlsx___Sheet1[[#This Row],[Post Name]])</f>
        <v>c9</v>
      </c>
      <c r="I486">
        <v>59213</v>
      </c>
      <c r="J486">
        <f>IF(Statistics_xlsx___Sheet1[[#This Row],[Offered Salary]]&lt;=0,AVERAGE($I$2:$I$7166),Statistics_xlsx___Sheet1[[#This Row],[Offered Salary]])</f>
        <v>59213</v>
      </c>
      <c r="K486" t="b">
        <f>OR((Statistics_xlsx___Sheet1[[#This Row],[updated offered salary]]&lt;$N$39),(Statistics_xlsx___Sheet1[[#This Row],[updated offered salary]]&gt;$N$40))</f>
        <v>0</v>
      </c>
    </row>
    <row r="487" spans="1:11" x14ac:dyDescent="0.3">
      <c r="A487">
        <v>496033</v>
      </c>
      <c r="B487" t="s">
        <v>469</v>
      </c>
      <c r="C487" t="s">
        <v>15</v>
      </c>
      <c r="D487" t="s">
        <v>13</v>
      </c>
      <c r="E487" t="str">
        <f>IF(Statistics_xlsx___Sheet1[[#This Row],[event_name]]="-","Male",Statistics_xlsx___Sheet1[[#This Row],[event_name]])</f>
        <v>Female</v>
      </c>
      <c r="F487" t="s">
        <v>33</v>
      </c>
      <c r="G487" t="s">
        <v>345</v>
      </c>
      <c r="H487" t="str">
        <f>IF(Statistics_xlsx___Sheet1[[#This Row],[Post Name]]="-",IF(G488=0,G486,G488),Statistics_xlsx___Sheet1[[#This Row],[Post Name]])</f>
        <v>c9</v>
      </c>
      <c r="I487">
        <v>38102</v>
      </c>
      <c r="J487">
        <f>IF(Statistics_xlsx___Sheet1[[#This Row],[Offered Salary]]&lt;=0,AVERAGE($I$2:$I$7166),Statistics_xlsx___Sheet1[[#This Row],[Offered Salary]])</f>
        <v>38102</v>
      </c>
      <c r="K487" t="b">
        <f>OR((Statistics_xlsx___Sheet1[[#This Row],[updated offered salary]]&lt;$N$39),(Statistics_xlsx___Sheet1[[#This Row],[updated offered salary]]&gt;$N$40))</f>
        <v>0</v>
      </c>
    </row>
    <row r="488" spans="1:11" x14ac:dyDescent="0.3">
      <c r="A488">
        <v>80259</v>
      </c>
      <c r="B488" t="s">
        <v>470</v>
      </c>
      <c r="C488" t="s">
        <v>8</v>
      </c>
      <c r="D488" t="s">
        <v>13</v>
      </c>
      <c r="E488" t="str">
        <f>IF(Statistics_xlsx___Sheet1[[#This Row],[event_name]]="-","Male",Statistics_xlsx___Sheet1[[#This Row],[event_name]])</f>
        <v>Female</v>
      </c>
      <c r="F488" t="s">
        <v>21</v>
      </c>
      <c r="G488" t="s">
        <v>151</v>
      </c>
      <c r="H488" t="str">
        <f>IF(Statistics_xlsx___Sheet1[[#This Row],[Post Name]]="-",IF(G489=0,G487,G489),Statistics_xlsx___Sheet1[[#This Row],[Post Name]])</f>
        <v>c-10</v>
      </c>
      <c r="I488">
        <v>55952</v>
      </c>
      <c r="J488">
        <f>IF(Statistics_xlsx___Sheet1[[#This Row],[Offered Salary]]&lt;=0,AVERAGE($I$2:$I$7166),Statistics_xlsx___Sheet1[[#This Row],[Offered Salary]])</f>
        <v>55952</v>
      </c>
      <c r="K488" t="b">
        <f>OR((Statistics_xlsx___Sheet1[[#This Row],[updated offered salary]]&lt;$N$39),(Statistics_xlsx___Sheet1[[#This Row],[updated offered salary]]&gt;$N$40))</f>
        <v>0</v>
      </c>
    </row>
    <row r="489" spans="1:11" x14ac:dyDescent="0.3">
      <c r="A489">
        <v>278631</v>
      </c>
      <c r="B489" t="s">
        <v>471</v>
      </c>
      <c r="C489" t="s">
        <v>15</v>
      </c>
      <c r="D489" t="s">
        <v>9</v>
      </c>
      <c r="E489" t="str">
        <f>IF(Statistics_xlsx___Sheet1[[#This Row],[event_name]]="-","Male",Statistics_xlsx___Sheet1[[#This Row],[event_name]])</f>
        <v>Male</v>
      </c>
      <c r="F489" t="s">
        <v>17</v>
      </c>
      <c r="G489" t="s">
        <v>36</v>
      </c>
      <c r="H489" t="str">
        <f>IF(Statistics_xlsx___Sheet1[[#This Row],[Post Name]]="-",IF(G490=0,G488,G490),Statistics_xlsx___Sheet1[[#This Row],[Post Name]])</f>
        <v>i5</v>
      </c>
      <c r="I489">
        <v>71755</v>
      </c>
      <c r="J489">
        <f>IF(Statistics_xlsx___Sheet1[[#This Row],[Offered Salary]]&lt;=0,AVERAGE($I$2:$I$7166),Statistics_xlsx___Sheet1[[#This Row],[Offered Salary]])</f>
        <v>71755</v>
      </c>
      <c r="K489" t="b">
        <f>OR((Statistics_xlsx___Sheet1[[#This Row],[updated offered salary]]&lt;$N$39),(Statistics_xlsx___Sheet1[[#This Row],[updated offered salary]]&gt;$N$40))</f>
        <v>0</v>
      </c>
    </row>
    <row r="490" spans="1:11" x14ac:dyDescent="0.3">
      <c r="A490">
        <v>431577</v>
      </c>
      <c r="B490" t="s">
        <v>472</v>
      </c>
      <c r="C490" t="s">
        <v>8</v>
      </c>
      <c r="D490" t="s">
        <v>9</v>
      </c>
      <c r="E490" t="str">
        <f>IF(Statistics_xlsx___Sheet1[[#This Row],[event_name]]="-","Male",Statistics_xlsx___Sheet1[[#This Row],[event_name]])</f>
        <v>Male</v>
      </c>
      <c r="F490" t="s">
        <v>17</v>
      </c>
      <c r="G490" t="s">
        <v>36</v>
      </c>
      <c r="H490" t="str">
        <f>IF(Statistics_xlsx___Sheet1[[#This Row],[Post Name]]="-",IF(G491=0,G489,G491),Statistics_xlsx___Sheet1[[#This Row],[Post Name]])</f>
        <v>i5</v>
      </c>
      <c r="I490">
        <v>61930</v>
      </c>
      <c r="J490">
        <f>IF(Statistics_xlsx___Sheet1[[#This Row],[Offered Salary]]&lt;=0,AVERAGE($I$2:$I$7166),Statistics_xlsx___Sheet1[[#This Row],[Offered Salary]])</f>
        <v>61930</v>
      </c>
      <c r="K490" t="b">
        <f>OR((Statistics_xlsx___Sheet1[[#This Row],[updated offered salary]]&lt;$N$39),(Statistics_xlsx___Sheet1[[#This Row],[updated offered salary]]&gt;$N$40))</f>
        <v>0</v>
      </c>
    </row>
    <row r="491" spans="1:11" x14ac:dyDescent="0.3">
      <c r="A491">
        <v>709095</v>
      </c>
      <c r="B491" t="s">
        <v>473</v>
      </c>
      <c r="C491" t="s">
        <v>8</v>
      </c>
      <c r="D491" t="s">
        <v>9</v>
      </c>
      <c r="E491" t="str">
        <f>IF(Statistics_xlsx___Sheet1[[#This Row],[event_name]]="-","Male",Statistics_xlsx___Sheet1[[#This Row],[event_name]])</f>
        <v>Male</v>
      </c>
      <c r="F491" t="s">
        <v>17</v>
      </c>
      <c r="G491" t="s">
        <v>36</v>
      </c>
      <c r="H491" t="str">
        <f>IF(Statistics_xlsx___Sheet1[[#This Row],[Post Name]]="-",IF(G492=0,G490,G492),Statistics_xlsx___Sheet1[[#This Row],[Post Name]])</f>
        <v>i5</v>
      </c>
      <c r="I491">
        <v>40025</v>
      </c>
      <c r="J491">
        <f>IF(Statistics_xlsx___Sheet1[[#This Row],[Offered Salary]]&lt;=0,AVERAGE($I$2:$I$7166),Statistics_xlsx___Sheet1[[#This Row],[Offered Salary]])</f>
        <v>40025</v>
      </c>
      <c r="K491" t="b">
        <f>OR((Statistics_xlsx___Sheet1[[#This Row],[updated offered salary]]&lt;$N$39),(Statistics_xlsx___Sheet1[[#This Row],[updated offered salary]]&gt;$N$40))</f>
        <v>0</v>
      </c>
    </row>
    <row r="492" spans="1:11" x14ac:dyDescent="0.3">
      <c r="A492">
        <v>239190</v>
      </c>
      <c r="B492" t="s">
        <v>474</v>
      </c>
      <c r="C492" t="s">
        <v>15</v>
      </c>
      <c r="D492" t="s">
        <v>9</v>
      </c>
      <c r="E492" t="str">
        <f>IF(Statistics_xlsx___Sheet1[[#This Row],[event_name]]="-","Male",Statistics_xlsx___Sheet1[[#This Row],[event_name]])</f>
        <v>Male</v>
      </c>
      <c r="F492" t="s">
        <v>17</v>
      </c>
      <c r="G492" t="s">
        <v>345</v>
      </c>
      <c r="H492" t="str">
        <f>IF(Statistics_xlsx___Sheet1[[#This Row],[Post Name]]="-",IF(G493=0,G491,G493),Statistics_xlsx___Sheet1[[#This Row],[Post Name]])</f>
        <v>c9</v>
      </c>
      <c r="I492">
        <v>1216</v>
      </c>
      <c r="J492">
        <f>IF(Statistics_xlsx___Sheet1[[#This Row],[Offered Salary]]&lt;=0,AVERAGE($I$2:$I$7166),Statistics_xlsx___Sheet1[[#This Row],[Offered Salary]])</f>
        <v>1216</v>
      </c>
      <c r="K492" t="b">
        <f>OR((Statistics_xlsx___Sheet1[[#This Row],[updated offered salary]]&lt;$N$39),(Statistics_xlsx___Sheet1[[#This Row],[updated offered salary]]&gt;$N$40))</f>
        <v>0</v>
      </c>
    </row>
    <row r="493" spans="1:11" x14ac:dyDescent="0.3">
      <c r="A493">
        <v>468968</v>
      </c>
      <c r="B493" t="s">
        <v>475</v>
      </c>
      <c r="C493" t="s">
        <v>15</v>
      </c>
      <c r="D493" t="s">
        <v>9</v>
      </c>
      <c r="E493" t="str">
        <f>IF(Statistics_xlsx___Sheet1[[#This Row],[event_name]]="-","Male",Statistics_xlsx___Sheet1[[#This Row],[event_name]])</f>
        <v>Male</v>
      </c>
      <c r="F493" t="s">
        <v>10</v>
      </c>
      <c r="G493" t="s">
        <v>14</v>
      </c>
      <c r="H493" t="str">
        <f>IF(Statistics_xlsx___Sheet1[[#This Row],[Post Name]]="-",IF(G494=0,G492,G494),Statistics_xlsx___Sheet1[[#This Row],[Post Name]])</f>
        <v>c5</v>
      </c>
      <c r="I493">
        <v>44445</v>
      </c>
      <c r="J493">
        <f>IF(Statistics_xlsx___Sheet1[[#This Row],[Offered Salary]]&lt;=0,AVERAGE($I$2:$I$7166),Statistics_xlsx___Sheet1[[#This Row],[Offered Salary]])</f>
        <v>44445</v>
      </c>
      <c r="K493" t="b">
        <f>OR((Statistics_xlsx___Sheet1[[#This Row],[updated offered salary]]&lt;$N$39),(Statistics_xlsx___Sheet1[[#This Row],[updated offered salary]]&gt;$N$40))</f>
        <v>0</v>
      </c>
    </row>
    <row r="494" spans="1:11" x14ac:dyDescent="0.3">
      <c r="A494">
        <v>278514</v>
      </c>
      <c r="B494" t="s">
        <v>476</v>
      </c>
      <c r="C494" t="s">
        <v>8</v>
      </c>
      <c r="D494" t="s">
        <v>9</v>
      </c>
      <c r="E494" t="str">
        <f>IF(Statistics_xlsx___Sheet1[[#This Row],[event_name]]="-","Male",Statistics_xlsx___Sheet1[[#This Row],[event_name]])</f>
        <v>Male</v>
      </c>
      <c r="F494" t="s">
        <v>21</v>
      </c>
      <c r="G494" t="s">
        <v>36</v>
      </c>
      <c r="H494" t="str">
        <f>IF(Statistics_xlsx___Sheet1[[#This Row],[Post Name]]="-",IF(G495=0,G493,G495),Statistics_xlsx___Sheet1[[#This Row],[Post Name]])</f>
        <v>i5</v>
      </c>
      <c r="I494">
        <v>57390</v>
      </c>
      <c r="J494">
        <f>IF(Statistics_xlsx___Sheet1[[#This Row],[Offered Salary]]&lt;=0,AVERAGE($I$2:$I$7166),Statistics_xlsx___Sheet1[[#This Row],[Offered Salary]])</f>
        <v>57390</v>
      </c>
      <c r="K494" t="b">
        <f>OR((Statistics_xlsx___Sheet1[[#This Row],[updated offered salary]]&lt;$N$39),(Statistics_xlsx___Sheet1[[#This Row],[updated offered salary]]&gt;$N$40))</f>
        <v>0</v>
      </c>
    </row>
    <row r="495" spans="1:11" x14ac:dyDescent="0.3">
      <c r="A495">
        <v>308552</v>
      </c>
      <c r="B495" t="s">
        <v>477</v>
      </c>
      <c r="C495" t="s">
        <v>8</v>
      </c>
      <c r="D495" t="s">
        <v>13</v>
      </c>
      <c r="E495" t="str">
        <f>IF(Statistics_xlsx___Sheet1[[#This Row],[event_name]]="-","Male",Statistics_xlsx___Sheet1[[#This Row],[event_name]])</f>
        <v>Female</v>
      </c>
      <c r="F495" t="s">
        <v>10</v>
      </c>
      <c r="G495" t="s">
        <v>44</v>
      </c>
      <c r="H495" t="str">
        <f>IF(Statistics_xlsx___Sheet1[[#This Row],[Post Name]]="-",IF(G496=0,G494,G496),Statistics_xlsx___Sheet1[[#This Row],[Post Name]])</f>
        <v>i6</v>
      </c>
      <c r="I495">
        <v>19351</v>
      </c>
      <c r="J495">
        <f>IF(Statistics_xlsx___Sheet1[[#This Row],[Offered Salary]]&lt;=0,AVERAGE($I$2:$I$7166),Statistics_xlsx___Sheet1[[#This Row],[Offered Salary]])</f>
        <v>19351</v>
      </c>
      <c r="K495" t="b">
        <f>OR((Statistics_xlsx___Sheet1[[#This Row],[updated offered salary]]&lt;$N$39),(Statistics_xlsx___Sheet1[[#This Row],[updated offered salary]]&gt;$N$40))</f>
        <v>0</v>
      </c>
    </row>
    <row r="496" spans="1:11" x14ac:dyDescent="0.3">
      <c r="A496">
        <v>647156</v>
      </c>
      <c r="B496" t="s">
        <v>478</v>
      </c>
      <c r="C496" t="s">
        <v>15</v>
      </c>
      <c r="D496" t="s">
        <v>42</v>
      </c>
      <c r="E496" t="str">
        <f>IF(Statistics_xlsx___Sheet1[[#This Row],[event_name]]="-","Male",Statistics_xlsx___Sheet1[[#This Row],[event_name]])</f>
        <v>Don’t want to say</v>
      </c>
      <c r="F496" t="s">
        <v>17</v>
      </c>
      <c r="G496" t="s">
        <v>14</v>
      </c>
      <c r="H496" t="str">
        <f>IF(Statistics_xlsx___Sheet1[[#This Row],[Post Name]]="-",IF(G497=0,G495,G497),Statistics_xlsx___Sheet1[[#This Row],[Post Name]])</f>
        <v>c5</v>
      </c>
      <c r="I496">
        <v>90879</v>
      </c>
      <c r="J496">
        <f>IF(Statistics_xlsx___Sheet1[[#This Row],[Offered Salary]]&lt;=0,AVERAGE($I$2:$I$7166),Statistics_xlsx___Sheet1[[#This Row],[Offered Salary]])</f>
        <v>90879</v>
      </c>
      <c r="K496" t="b">
        <f>OR((Statistics_xlsx___Sheet1[[#This Row],[updated offered salary]]&lt;$N$39),(Statistics_xlsx___Sheet1[[#This Row],[updated offered salary]]&gt;$N$40))</f>
        <v>0</v>
      </c>
    </row>
    <row r="497" spans="1:11" x14ac:dyDescent="0.3">
      <c r="A497">
        <v>219236</v>
      </c>
      <c r="B497" t="s">
        <v>479</v>
      </c>
      <c r="C497" t="s">
        <v>15</v>
      </c>
      <c r="D497" t="s">
        <v>42</v>
      </c>
      <c r="E497" t="str">
        <f>IF(Statistics_xlsx___Sheet1[[#This Row],[event_name]]="-","Male",Statistics_xlsx___Sheet1[[#This Row],[event_name]])</f>
        <v>Don’t want to say</v>
      </c>
      <c r="F497" t="s">
        <v>86</v>
      </c>
      <c r="G497" t="s">
        <v>345</v>
      </c>
      <c r="H497" t="str">
        <f>IF(Statistics_xlsx___Sheet1[[#This Row],[Post Name]]="-",IF(G498=0,G496,G498),Statistics_xlsx___Sheet1[[#This Row],[Post Name]])</f>
        <v>c9</v>
      </c>
      <c r="I497">
        <v>28592</v>
      </c>
      <c r="J497">
        <f>IF(Statistics_xlsx___Sheet1[[#This Row],[Offered Salary]]&lt;=0,AVERAGE($I$2:$I$7166),Statistics_xlsx___Sheet1[[#This Row],[Offered Salary]])</f>
        <v>28592</v>
      </c>
      <c r="K497" t="b">
        <f>OR((Statistics_xlsx___Sheet1[[#This Row],[updated offered salary]]&lt;$N$39),(Statistics_xlsx___Sheet1[[#This Row],[updated offered salary]]&gt;$N$40))</f>
        <v>0</v>
      </c>
    </row>
    <row r="498" spans="1:11" x14ac:dyDescent="0.3">
      <c r="A498">
        <v>951001</v>
      </c>
      <c r="B498" t="s">
        <v>480</v>
      </c>
      <c r="C498" t="s">
        <v>8</v>
      </c>
      <c r="D498" t="s">
        <v>13</v>
      </c>
      <c r="E498" t="str">
        <f>IF(Statistics_xlsx___Sheet1[[#This Row],[event_name]]="-","Male",Statistics_xlsx___Sheet1[[#This Row],[event_name]])</f>
        <v>Female</v>
      </c>
      <c r="F498" t="s">
        <v>10</v>
      </c>
      <c r="G498" t="s">
        <v>151</v>
      </c>
      <c r="H498" t="str">
        <f>IF(Statistics_xlsx___Sheet1[[#This Row],[Post Name]]="-",IF(G499=0,G497,G499),Statistics_xlsx___Sheet1[[#This Row],[Post Name]])</f>
        <v>c-10</v>
      </c>
      <c r="I498">
        <v>85827</v>
      </c>
      <c r="J498">
        <f>IF(Statistics_xlsx___Sheet1[[#This Row],[Offered Salary]]&lt;=0,AVERAGE($I$2:$I$7166),Statistics_xlsx___Sheet1[[#This Row],[Offered Salary]])</f>
        <v>85827</v>
      </c>
      <c r="K498" t="b">
        <f>OR((Statistics_xlsx___Sheet1[[#This Row],[updated offered salary]]&lt;$N$39),(Statistics_xlsx___Sheet1[[#This Row],[updated offered salary]]&gt;$N$40))</f>
        <v>0</v>
      </c>
    </row>
    <row r="499" spans="1:11" x14ac:dyDescent="0.3">
      <c r="A499">
        <v>783405</v>
      </c>
      <c r="B499" t="s">
        <v>481</v>
      </c>
      <c r="C499" t="s">
        <v>15</v>
      </c>
      <c r="D499" t="s">
        <v>9</v>
      </c>
      <c r="E499" t="str">
        <f>IF(Statistics_xlsx___Sheet1[[#This Row],[event_name]]="-","Male",Statistics_xlsx___Sheet1[[#This Row],[event_name]])</f>
        <v>Male</v>
      </c>
      <c r="F499" t="s">
        <v>10</v>
      </c>
      <c r="G499" t="s">
        <v>345</v>
      </c>
      <c r="H499" t="str">
        <f>IF(Statistics_xlsx___Sheet1[[#This Row],[Post Name]]="-",IF(G500=0,G498,G500),Statistics_xlsx___Sheet1[[#This Row],[Post Name]])</f>
        <v>c9</v>
      </c>
      <c r="I499">
        <v>7539</v>
      </c>
      <c r="J499">
        <f>IF(Statistics_xlsx___Sheet1[[#This Row],[Offered Salary]]&lt;=0,AVERAGE($I$2:$I$7166),Statistics_xlsx___Sheet1[[#This Row],[Offered Salary]])</f>
        <v>7539</v>
      </c>
      <c r="K499" t="b">
        <f>OR((Statistics_xlsx___Sheet1[[#This Row],[updated offered salary]]&lt;$N$39),(Statistics_xlsx___Sheet1[[#This Row],[updated offered salary]]&gt;$N$40))</f>
        <v>0</v>
      </c>
    </row>
    <row r="500" spans="1:11" x14ac:dyDescent="0.3">
      <c r="A500">
        <v>139588</v>
      </c>
      <c r="B500" t="s">
        <v>482</v>
      </c>
      <c r="C500" t="s">
        <v>15</v>
      </c>
      <c r="D500" t="s">
        <v>9</v>
      </c>
      <c r="E500" t="str">
        <f>IF(Statistics_xlsx___Sheet1[[#This Row],[event_name]]="-","Male",Statistics_xlsx___Sheet1[[#This Row],[event_name]])</f>
        <v>Male</v>
      </c>
      <c r="F500" t="s">
        <v>10</v>
      </c>
      <c r="G500" t="s">
        <v>14</v>
      </c>
      <c r="H500" t="str">
        <f>IF(Statistics_xlsx___Sheet1[[#This Row],[Post Name]]="-",IF(G501=0,G499,G501),Statistics_xlsx___Sheet1[[#This Row],[Post Name]])</f>
        <v>c5</v>
      </c>
      <c r="I500">
        <v>86287</v>
      </c>
      <c r="J500">
        <f>IF(Statistics_xlsx___Sheet1[[#This Row],[Offered Salary]]&lt;=0,AVERAGE($I$2:$I$7166),Statistics_xlsx___Sheet1[[#This Row],[Offered Salary]])</f>
        <v>86287</v>
      </c>
      <c r="K500" t="b">
        <f>OR((Statistics_xlsx___Sheet1[[#This Row],[updated offered salary]]&lt;$N$39),(Statistics_xlsx___Sheet1[[#This Row],[updated offered salary]]&gt;$N$40))</f>
        <v>0</v>
      </c>
    </row>
    <row r="501" spans="1:11" x14ac:dyDescent="0.3">
      <c r="A501">
        <v>763361</v>
      </c>
      <c r="B501" t="s">
        <v>483</v>
      </c>
      <c r="C501" t="s">
        <v>8</v>
      </c>
      <c r="D501" t="s">
        <v>9</v>
      </c>
      <c r="E501" t="str">
        <f>IF(Statistics_xlsx___Sheet1[[#This Row],[event_name]]="-","Male",Statistics_xlsx___Sheet1[[#This Row],[event_name]])</f>
        <v>Male</v>
      </c>
      <c r="F501" t="s">
        <v>17</v>
      </c>
      <c r="G501" t="s">
        <v>14</v>
      </c>
      <c r="H501" t="str">
        <f>IF(Statistics_xlsx___Sheet1[[#This Row],[Post Name]]="-",IF(G502=0,G500,G502),Statistics_xlsx___Sheet1[[#This Row],[Post Name]])</f>
        <v>c5</v>
      </c>
      <c r="I501">
        <v>37485</v>
      </c>
      <c r="J501">
        <f>IF(Statistics_xlsx___Sheet1[[#This Row],[Offered Salary]]&lt;=0,AVERAGE($I$2:$I$7166),Statistics_xlsx___Sheet1[[#This Row],[Offered Salary]])</f>
        <v>37485</v>
      </c>
      <c r="K501" t="b">
        <f>OR((Statistics_xlsx___Sheet1[[#This Row],[updated offered salary]]&lt;$N$39),(Statistics_xlsx___Sheet1[[#This Row],[updated offered salary]]&gt;$N$40))</f>
        <v>0</v>
      </c>
    </row>
    <row r="502" spans="1:11" x14ac:dyDescent="0.3">
      <c r="A502">
        <v>151914</v>
      </c>
      <c r="B502" t="s">
        <v>484</v>
      </c>
      <c r="C502" t="s">
        <v>15</v>
      </c>
      <c r="D502" t="s">
        <v>42</v>
      </c>
      <c r="E502" t="str">
        <f>IF(Statistics_xlsx___Sheet1[[#This Row],[event_name]]="-","Male",Statistics_xlsx___Sheet1[[#This Row],[event_name]])</f>
        <v>Don’t want to say</v>
      </c>
      <c r="F502" t="s">
        <v>17</v>
      </c>
      <c r="G502" t="s">
        <v>14</v>
      </c>
      <c r="H502" t="str">
        <f>IF(Statistics_xlsx___Sheet1[[#This Row],[Post Name]]="-",IF(G503=0,G501,G503),Statistics_xlsx___Sheet1[[#This Row],[Post Name]])</f>
        <v>c5</v>
      </c>
      <c r="I502">
        <v>71079</v>
      </c>
      <c r="J502">
        <f>IF(Statistics_xlsx___Sheet1[[#This Row],[Offered Salary]]&lt;=0,AVERAGE($I$2:$I$7166),Statistics_xlsx___Sheet1[[#This Row],[Offered Salary]])</f>
        <v>71079</v>
      </c>
      <c r="K502" t="b">
        <f>OR((Statistics_xlsx___Sheet1[[#This Row],[updated offered salary]]&lt;$N$39),(Statistics_xlsx___Sheet1[[#This Row],[updated offered salary]]&gt;$N$40))</f>
        <v>0</v>
      </c>
    </row>
    <row r="503" spans="1:11" x14ac:dyDescent="0.3">
      <c r="A503">
        <v>813774</v>
      </c>
      <c r="B503" t="s">
        <v>485</v>
      </c>
      <c r="C503" t="s">
        <v>15</v>
      </c>
      <c r="D503" t="s">
        <v>42</v>
      </c>
      <c r="E503" t="str">
        <f>IF(Statistics_xlsx___Sheet1[[#This Row],[event_name]]="-","Male",Statistics_xlsx___Sheet1[[#This Row],[event_name]])</f>
        <v>Don’t want to say</v>
      </c>
      <c r="F503" t="s">
        <v>17</v>
      </c>
      <c r="G503" t="s">
        <v>14</v>
      </c>
      <c r="H503" t="str">
        <f>IF(Statistics_xlsx___Sheet1[[#This Row],[Post Name]]="-",IF(G504=0,G502,G504),Statistics_xlsx___Sheet1[[#This Row],[Post Name]])</f>
        <v>c5</v>
      </c>
      <c r="I503">
        <v>89547</v>
      </c>
      <c r="J503">
        <f>IF(Statistics_xlsx___Sheet1[[#This Row],[Offered Salary]]&lt;=0,AVERAGE($I$2:$I$7166),Statistics_xlsx___Sheet1[[#This Row],[Offered Salary]])</f>
        <v>89547</v>
      </c>
      <c r="K503" t="b">
        <f>OR((Statistics_xlsx___Sheet1[[#This Row],[updated offered salary]]&lt;$N$39),(Statistics_xlsx___Sheet1[[#This Row],[updated offered salary]]&gt;$N$40))</f>
        <v>0</v>
      </c>
    </row>
    <row r="504" spans="1:11" x14ac:dyDescent="0.3">
      <c r="A504">
        <v>787490</v>
      </c>
      <c r="B504" t="s">
        <v>486</v>
      </c>
      <c r="C504" t="s">
        <v>15</v>
      </c>
      <c r="D504" t="s">
        <v>9</v>
      </c>
      <c r="E504" t="str">
        <f>IF(Statistics_xlsx___Sheet1[[#This Row],[event_name]]="-","Male",Statistics_xlsx___Sheet1[[#This Row],[event_name]])</f>
        <v>Male</v>
      </c>
      <c r="F504" t="s">
        <v>17</v>
      </c>
      <c r="G504" t="s">
        <v>151</v>
      </c>
      <c r="H504" t="str">
        <f>IF(Statistics_xlsx___Sheet1[[#This Row],[Post Name]]="-",IF(G505=0,G503,G505),Statistics_xlsx___Sheet1[[#This Row],[Post Name]])</f>
        <v>c-10</v>
      </c>
      <c r="I504">
        <v>42500</v>
      </c>
      <c r="J504">
        <f>IF(Statistics_xlsx___Sheet1[[#This Row],[Offered Salary]]&lt;=0,AVERAGE($I$2:$I$7166),Statistics_xlsx___Sheet1[[#This Row],[Offered Salary]])</f>
        <v>42500</v>
      </c>
      <c r="K504" t="b">
        <f>OR((Statistics_xlsx___Sheet1[[#This Row],[updated offered salary]]&lt;$N$39),(Statistics_xlsx___Sheet1[[#This Row],[updated offered salary]]&gt;$N$40))</f>
        <v>0</v>
      </c>
    </row>
    <row r="505" spans="1:11" x14ac:dyDescent="0.3">
      <c r="A505">
        <v>507412</v>
      </c>
      <c r="B505" t="s">
        <v>487</v>
      </c>
      <c r="C505" t="s">
        <v>15</v>
      </c>
      <c r="D505" t="s">
        <v>9</v>
      </c>
      <c r="E505" t="str">
        <f>IF(Statistics_xlsx___Sheet1[[#This Row],[event_name]]="-","Male",Statistics_xlsx___Sheet1[[#This Row],[event_name]])</f>
        <v>Male</v>
      </c>
      <c r="F505" t="s">
        <v>17</v>
      </c>
      <c r="G505" t="s">
        <v>151</v>
      </c>
      <c r="H505" t="str">
        <f>IF(Statistics_xlsx___Sheet1[[#This Row],[Post Name]]="-",IF(G506=0,G504,G506),Statistics_xlsx___Sheet1[[#This Row],[Post Name]])</f>
        <v>c-10</v>
      </c>
      <c r="I505">
        <v>81722</v>
      </c>
      <c r="J505">
        <f>IF(Statistics_xlsx___Sheet1[[#This Row],[Offered Salary]]&lt;=0,AVERAGE($I$2:$I$7166),Statistics_xlsx___Sheet1[[#This Row],[Offered Salary]])</f>
        <v>81722</v>
      </c>
      <c r="K505" t="b">
        <f>OR((Statistics_xlsx___Sheet1[[#This Row],[updated offered salary]]&lt;$N$39),(Statistics_xlsx___Sheet1[[#This Row],[updated offered salary]]&gt;$N$40))</f>
        <v>0</v>
      </c>
    </row>
    <row r="506" spans="1:11" x14ac:dyDescent="0.3">
      <c r="A506">
        <v>190392</v>
      </c>
      <c r="B506" t="s">
        <v>488</v>
      </c>
      <c r="C506" t="s">
        <v>8</v>
      </c>
      <c r="D506" t="s">
        <v>13</v>
      </c>
      <c r="E506" t="str">
        <f>IF(Statistics_xlsx___Sheet1[[#This Row],[event_name]]="-","Male",Statistics_xlsx___Sheet1[[#This Row],[event_name]])</f>
        <v>Female</v>
      </c>
      <c r="F506" t="s">
        <v>17</v>
      </c>
      <c r="G506" t="s">
        <v>151</v>
      </c>
      <c r="H506" t="str">
        <f>IF(Statistics_xlsx___Sheet1[[#This Row],[Post Name]]="-",IF(G507=0,G505,G507),Statistics_xlsx___Sheet1[[#This Row],[Post Name]])</f>
        <v>c-10</v>
      </c>
      <c r="I506">
        <v>40902</v>
      </c>
      <c r="J506">
        <f>IF(Statistics_xlsx___Sheet1[[#This Row],[Offered Salary]]&lt;=0,AVERAGE($I$2:$I$7166),Statistics_xlsx___Sheet1[[#This Row],[Offered Salary]])</f>
        <v>40902</v>
      </c>
      <c r="K506" t="b">
        <f>OR((Statistics_xlsx___Sheet1[[#This Row],[updated offered salary]]&lt;$N$39),(Statistics_xlsx___Sheet1[[#This Row],[updated offered salary]]&gt;$N$40))</f>
        <v>0</v>
      </c>
    </row>
    <row r="507" spans="1:11" x14ac:dyDescent="0.3">
      <c r="A507">
        <v>529792</v>
      </c>
      <c r="B507" t="s">
        <v>489</v>
      </c>
      <c r="C507" t="s">
        <v>15</v>
      </c>
      <c r="D507" t="s">
        <v>13</v>
      </c>
      <c r="E507" t="str">
        <f>IF(Statistics_xlsx___Sheet1[[#This Row],[event_name]]="-","Male",Statistics_xlsx___Sheet1[[#This Row],[event_name]])</f>
        <v>Female</v>
      </c>
      <c r="F507" t="s">
        <v>17</v>
      </c>
      <c r="G507" t="s">
        <v>151</v>
      </c>
      <c r="H507" t="str">
        <f>IF(Statistics_xlsx___Sheet1[[#This Row],[Post Name]]="-",IF(G508=0,G506,G508),Statistics_xlsx___Sheet1[[#This Row],[Post Name]])</f>
        <v>c-10</v>
      </c>
      <c r="I507">
        <v>89323</v>
      </c>
      <c r="J507">
        <f>IF(Statistics_xlsx___Sheet1[[#This Row],[Offered Salary]]&lt;=0,AVERAGE($I$2:$I$7166),Statistics_xlsx___Sheet1[[#This Row],[Offered Salary]])</f>
        <v>89323</v>
      </c>
      <c r="K507" t="b">
        <f>OR((Statistics_xlsx___Sheet1[[#This Row],[updated offered salary]]&lt;$N$39),(Statistics_xlsx___Sheet1[[#This Row],[updated offered salary]]&gt;$N$40))</f>
        <v>0</v>
      </c>
    </row>
    <row r="508" spans="1:11" x14ac:dyDescent="0.3">
      <c r="A508">
        <v>661229</v>
      </c>
      <c r="B508" t="s">
        <v>490</v>
      </c>
      <c r="C508" t="s">
        <v>8</v>
      </c>
      <c r="D508" t="s">
        <v>9</v>
      </c>
      <c r="E508" t="str">
        <f>IF(Statistics_xlsx___Sheet1[[#This Row],[event_name]]="-","Male",Statistics_xlsx___Sheet1[[#This Row],[event_name]])</f>
        <v>Male</v>
      </c>
      <c r="F508" t="s">
        <v>17</v>
      </c>
      <c r="G508" t="s">
        <v>151</v>
      </c>
      <c r="H508" t="str">
        <f>IF(Statistics_xlsx___Sheet1[[#This Row],[Post Name]]="-",IF(G509=0,G507,G509),Statistics_xlsx___Sheet1[[#This Row],[Post Name]])</f>
        <v>c-10</v>
      </c>
      <c r="I508">
        <v>27817</v>
      </c>
      <c r="J508">
        <f>IF(Statistics_xlsx___Sheet1[[#This Row],[Offered Salary]]&lt;=0,AVERAGE($I$2:$I$7166),Statistics_xlsx___Sheet1[[#This Row],[Offered Salary]])</f>
        <v>27817</v>
      </c>
      <c r="K508" t="b">
        <f>OR((Statistics_xlsx___Sheet1[[#This Row],[updated offered salary]]&lt;$N$39),(Statistics_xlsx___Sheet1[[#This Row],[updated offered salary]]&gt;$N$40))</f>
        <v>0</v>
      </c>
    </row>
    <row r="509" spans="1:11" x14ac:dyDescent="0.3">
      <c r="A509">
        <v>686696</v>
      </c>
      <c r="B509" t="s">
        <v>491</v>
      </c>
      <c r="C509" t="s">
        <v>8</v>
      </c>
      <c r="D509" t="s">
        <v>9</v>
      </c>
      <c r="E509" t="str">
        <f>IF(Statistics_xlsx___Sheet1[[#This Row],[event_name]]="-","Male",Statistics_xlsx___Sheet1[[#This Row],[event_name]])</f>
        <v>Male</v>
      </c>
      <c r="F509" t="s">
        <v>17</v>
      </c>
      <c r="G509" t="s">
        <v>151</v>
      </c>
      <c r="H509" t="str">
        <f>IF(Statistics_xlsx___Sheet1[[#This Row],[Post Name]]="-",IF(G510=0,G508,G510),Statistics_xlsx___Sheet1[[#This Row],[Post Name]])</f>
        <v>c-10</v>
      </c>
      <c r="I509">
        <v>7235</v>
      </c>
      <c r="J509">
        <f>IF(Statistics_xlsx___Sheet1[[#This Row],[Offered Salary]]&lt;=0,AVERAGE($I$2:$I$7166),Statistics_xlsx___Sheet1[[#This Row],[Offered Salary]])</f>
        <v>7235</v>
      </c>
      <c r="K509" t="b">
        <f>OR((Statistics_xlsx___Sheet1[[#This Row],[updated offered salary]]&lt;$N$39),(Statistics_xlsx___Sheet1[[#This Row],[updated offered salary]]&gt;$N$40))</f>
        <v>0</v>
      </c>
    </row>
    <row r="510" spans="1:11" x14ac:dyDescent="0.3">
      <c r="A510">
        <v>48507</v>
      </c>
      <c r="B510" t="s">
        <v>492</v>
      </c>
      <c r="C510" t="s">
        <v>15</v>
      </c>
      <c r="D510" t="s">
        <v>9</v>
      </c>
      <c r="E510" t="str">
        <f>IF(Statistics_xlsx___Sheet1[[#This Row],[event_name]]="-","Male",Statistics_xlsx___Sheet1[[#This Row],[event_name]])</f>
        <v>Male</v>
      </c>
      <c r="F510" t="s">
        <v>10</v>
      </c>
      <c r="G510" t="s">
        <v>345</v>
      </c>
      <c r="H510" t="str">
        <f>IF(Statistics_xlsx___Sheet1[[#This Row],[Post Name]]="-",IF(G511=0,G509,G511),Statistics_xlsx___Sheet1[[#This Row],[Post Name]])</f>
        <v>c9</v>
      </c>
      <c r="I510">
        <v>93685</v>
      </c>
      <c r="J510">
        <f>IF(Statistics_xlsx___Sheet1[[#This Row],[Offered Salary]]&lt;=0,AVERAGE($I$2:$I$7166),Statistics_xlsx___Sheet1[[#This Row],[Offered Salary]])</f>
        <v>93685</v>
      </c>
      <c r="K510" t="b">
        <f>OR((Statistics_xlsx___Sheet1[[#This Row],[updated offered salary]]&lt;$N$39),(Statistics_xlsx___Sheet1[[#This Row],[updated offered salary]]&gt;$N$40))</f>
        <v>0</v>
      </c>
    </row>
    <row r="511" spans="1:11" x14ac:dyDescent="0.3">
      <c r="A511">
        <v>90943</v>
      </c>
      <c r="B511" t="s">
        <v>493</v>
      </c>
      <c r="C511" t="s">
        <v>8</v>
      </c>
      <c r="D511" t="s">
        <v>9</v>
      </c>
      <c r="E511" t="str">
        <f>IF(Statistics_xlsx___Sheet1[[#This Row],[event_name]]="-","Male",Statistics_xlsx___Sheet1[[#This Row],[event_name]])</f>
        <v>Male</v>
      </c>
      <c r="F511" t="s">
        <v>17</v>
      </c>
      <c r="G511" t="s">
        <v>24</v>
      </c>
      <c r="H511" t="str">
        <f>IF(Statistics_xlsx___Sheet1[[#This Row],[Post Name]]="-",IF(G512=0,G510,G512),Statistics_xlsx___Sheet1[[#This Row],[Post Name]])</f>
        <v>i7</v>
      </c>
      <c r="I511">
        <v>24329</v>
      </c>
      <c r="J511">
        <f>IF(Statistics_xlsx___Sheet1[[#This Row],[Offered Salary]]&lt;=0,AVERAGE($I$2:$I$7166),Statistics_xlsx___Sheet1[[#This Row],[Offered Salary]])</f>
        <v>24329</v>
      </c>
      <c r="K511" t="b">
        <f>OR((Statistics_xlsx___Sheet1[[#This Row],[updated offered salary]]&lt;$N$39),(Statistics_xlsx___Sheet1[[#This Row],[updated offered salary]]&gt;$N$40))</f>
        <v>0</v>
      </c>
    </row>
    <row r="512" spans="1:11" x14ac:dyDescent="0.3">
      <c r="A512">
        <v>397684</v>
      </c>
      <c r="B512" t="s">
        <v>494</v>
      </c>
      <c r="C512" t="s">
        <v>15</v>
      </c>
      <c r="D512" t="s">
        <v>9</v>
      </c>
      <c r="E512" t="str">
        <f>IF(Statistics_xlsx___Sheet1[[#This Row],[event_name]]="-","Male",Statistics_xlsx___Sheet1[[#This Row],[event_name]])</f>
        <v>Male</v>
      </c>
      <c r="F512" t="s">
        <v>17</v>
      </c>
      <c r="G512" t="s">
        <v>24</v>
      </c>
      <c r="H512" t="str">
        <f>IF(Statistics_xlsx___Sheet1[[#This Row],[Post Name]]="-",IF(G513=0,G511,G513),Statistics_xlsx___Sheet1[[#This Row],[Post Name]])</f>
        <v>i7</v>
      </c>
      <c r="I512">
        <v>98488</v>
      </c>
      <c r="J512">
        <f>IF(Statistics_xlsx___Sheet1[[#This Row],[Offered Salary]]&lt;=0,AVERAGE($I$2:$I$7166),Statistics_xlsx___Sheet1[[#This Row],[Offered Salary]])</f>
        <v>98488</v>
      </c>
      <c r="K512" t="b">
        <f>OR((Statistics_xlsx___Sheet1[[#This Row],[updated offered salary]]&lt;$N$39),(Statistics_xlsx___Sheet1[[#This Row],[updated offered salary]]&gt;$N$40))</f>
        <v>0</v>
      </c>
    </row>
    <row r="513" spans="1:11" x14ac:dyDescent="0.3">
      <c r="A513">
        <v>860109</v>
      </c>
      <c r="B513" t="s">
        <v>495</v>
      </c>
      <c r="C513" t="s">
        <v>15</v>
      </c>
      <c r="D513" t="s">
        <v>9</v>
      </c>
      <c r="E513" t="str">
        <f>IF(Statistics_xlsx___Sheet1[[#This Row],[event_name]]="-","Male",Statistics_xlsx___Sheet1[[#This Row],[event_name]])</f>
        <v>Male</v>
      </c>
      <c r="F513" t="s">
        <v>10</v>
      </c>
      <c r="G513" t="s">
        <v>345</v>
      </c>
      <c r="H513" t="str">
        <f>IF(Statistics_xlsx___Sheet1[[#This Row],[Post Name]]="-",IF(G514=0,G512,G514),Statistics_xlsx___Sheet1[[#This Row],[Post Name]])</f>
        <v>c9</v>
      </c>
      <c r="I513">
        <v>80153</v>
      </c>
      <c r="J513">
        <f>IF(Statistics_xlsx___Sheet1[[#This Row],[Offered Salary]]&lt;=0,AVERAGE($I$2:$I$7166),Statistics_xlsx___Sheet1[[#This Row],[Offered Salary]])</f>
        <v>80153</v>
      </c>
      <c r="K513" t="b">
        <f>OR((Statistics_xlsx___Sheet1[[#This Row],[updated offered salary]]&lt;$N$39),(Statistics_xlsx___Sheet1[[#This Row],[updated offered salary]]&gt;$N$40))</f>
        <v>0</v>
      </c>
    </row>
    <row r="514" spans="1:11" x14ac:dyDescent="0.3">
      <c r="A514">
        <v>381855</v>
      </c>
      <c r="B514" t="s">
        <v>496</v>
      </c>
      <c r="C514" t="s">
        <v>15</v>
      </c>
      <c r="D514" t="s">
        <v>9</v>
      </c>
      <c r="E514" t="str">
        <f>IF(Statistics_xlsx___Sheet1[[#This Row],[event_name]]="-","Male",Statistics_xlsx___Sheet1[[#This Row],[event_name]])</f>
        <v>Male</v>
      </c>
      <c r="F514" t="s">
        <v>10</v>
      </c>
      <c r="G514" t="s">
        <v>345</v>
      </c>
      <c r="H514" t="str">
        <f>IF(Statistics_xlsx___Sheet1[[#This Row],[Post Name]]="-",IF(G515=0,G513,G515),Statistics_xlsx___Sheet1[[#This Row],[Post Name]])</f>
        <v>c9</v>
      </c>
      <c r="I514">
        <v>18933</v>
      </c>
      <c r="J514">
        <f>IF(Statistics_xlsx___Sheet1[[#This Row],[Offered Salary]]&lt;=0,AVERAGE($I$2:$I$7166),Statistics_xlsx___Sheet1[[#This Row],[Offered Salary]])</f>
        <v>18933</v>
      </c>
      <c r="K514" t="b">
        <f>OR((Statistics_xlsx___Sheet1[[#This Row],[updated offered salary]]&lt;$N$39),(Statistics_xlsx___Sheet1[[#This Row],[updated offered salary]]&gt;$N$40))</f>
        <v>0</v>
      </c>
    </row>
    <row r="515" spans="1:11" x14ac:dyDescent="0.3">
      <c r="A515">
        <v>124098</v>
      </c>
      <c r="B515" t="s">
        <v>496</v>
      </c>
      <c r="C515" t="s">
        <v>8</v>
      </c>
      <c r="D515" t="s">
        <v>9</v>
      </c>
      <c r="E515" t="str">
        <f>IF(Statistics_xlsx___Sheet1[[#This Row],[event_name]]="-","Male",Statistics_xlsx___Sheet1[[#This Row],[event_name]])</f>
        <v>Male</v>
      </c>
      <c r="F515" t="s">
        <v>10</v>
      </c>
      <c r="G515" t="s">
        <v>345</v>
      </c>
      <c r="H515" t="str">
        <f>IF(Statistics_xlsx___Sheet1[[#This Row],[Post Name]]="-",IF(G516=0,G514,G516),Statistics_xlsx___Sheet1[[#This Row],[Post Name]])</f>
        <v>c9</v>
      </c>
      <c r="I515">
        <v>99950</v>
      </c>
      <c r="J515">
        <f>IF(Statistics_xlsx___Sheet1[[#This Row],[Offered Salary]]&lt;=0,AVERAGE($I$2:$I$7166),Statistics_xlsx___Sheet1[[#This Row],[Offered Salary]])</f>
        <v>99950</v>
      </c>
      <c r="K515" t="b">
        <f>OR((Statistics_xlsx___Sheet1[[#This Row],[updated offered salary]]&lt;$N$39),(Statistics_xlsx___Sheet1[[#This Row],[updated offered salary]]&gt;$N$40))</f>
        <v>0</v>
      </c>
    </row>
    <row r="516" spans="1:11" x14ac:dyDescent="0.3">
      <c r="A516">
        <v>26091</v>
      </c>
      <c r="B516" t="s">
        <v>497</v>
      </c>
      <c r="C516" t="s">
        <v>15</v>
      </c>
      <c r="D516" t="s">
        <v>9</v>
      </c>
      <c r="E516" t="str">
        <f>IF(Statistics_xlsx___Sheet1[[#This Row],[event_name]]="-","Male",Statistics_xlsx___Sheet1[[#This Row],[event_name]])</f>
        <v>Male</v>
      </c>
      <c r="F516" t="s">
        <v>21</v>
      </c>
      <c r="G516" t="s">
        <v>151</v>
      </c>
      <c r="H516" t="str">
        <f>IF(Statistics_xlsx___Sheet1[[#This Row],[Post Name]]="-",IF(G517=0,G515,G517),Statistics_xlsx___Sheet1[[#This Row],[Post Name]])</f>
        <v>c-10</v>
      </c>
      <c r="I516">
        <v>58760</v>
      </c>
      <c r="J516">
        <f>IF(Statistics_xlsx___Sheet1[[#This Row],[Offered Salary]]&lt;=0,AVERAGE($I$2:$I$7166),Statistics_xlsx___Sheet1[[#This Row],[Offered Salary]])</f>
        <v>58760</v>
      </c>
      <c r="K516" t="b">
        <f>OR((Statistics_xlsx___Sheet1[[#This Row],[updated offered salary]]&lt;$N$39),(Statistics_xlsx___Sheet1[[#This Row],[updated offered salary]]&gt;$N$40))</f>
        <v>0</v>
      </c>
    </row>
    <row r="517" spans="1:11" x14ac:dyDescent="0.3">
      <c r="A517">
        <v>849322</v>
      </c>
      <c r="B517" t="s">
        <v>498</v>
      </c>
      <c r="C517" t="s">
        <v>15</v>
      </c>
      <c r="D517" t="s">
        <v>9</v>
      </c>
      <c r="E517" t="str">
        <f>IF(Statistics_xlsx___Sheet1[[#This Row],[event_name]]="-","Male",Statistics_xlsx___Sheet1[[#This Row],[event_name]])</f>
        <v>Male</v>
      </c>
      <c r="F517" t="s">
        <v>17</v>
      </c>
      <c r="G517" t="s">
        <v>345</v>
      </c>
      <c r="H517" t="str">
        <f>IF(Statistics_xlsx___Sheet1[[#This Row],[Post Name]]="-",IF(G518=0,G516,G518),Statistics_xlsx___Sheet1[[#This Row],[Post Name]])</f>
        <v>c9</v>
      </c>
      <c r="I517">
        <v>92747</v>
      </c>
      <c r="J517">
        <f>IF(Statistics_xlsx___Sheet1[[#This Row],[Offered Salary]]&lt;=0,AVERAGE($I$2:$I$7166),Statistics_xlsx___Sheet1[[#This Row],[Offered Salary]])</f>
        <v>92747</v>
      </c>
      <c r="K517" t="b">
        <f>OR((Statistics_xlsx___Sheet1[[#This Row],[updated offered salary]]&lt;$N$39),(Statistics_xlsx___Sheet1[[#This Row],[updated offered salary]]&gt;$N$40))</f>
        <v>0</v>
      </c>
    </row>
    <row r="518" spans="1:11" x14ac:dyDescent="0.3">
      <c r="A518">
        <v>842644</v>
      </c>
      <c r="B518" t="s">
        <v>499</v>
      </c>
      <c r="C518" t="s">
        <v>15</v>
      </c>
      <c r="D518" t="s">
        <v>9</v>
      </c>
      <c r="E518" t="str">
        <f>IF(Statistics_xlsx___Sheet1[[#This Row],[event_name]]="-","Male",Statistics_xlsx___Sheet1[[#This Row],[event_name]])</f>
        <v>Male</v>
      </c>
      <c r="F518" t="s">
        <v>52</v>
      </c>
      <c r="G518" t="s">
        <v>24</v>
      </c>
      <c r="H518" t="str">
        <f>IF(Statistics_xlsx___Sheet1[[#This Row],[Post Name]]="-",IF(G519=0,G517,G519),Statistics_xlsx___Sheet1[[#This Row],[Post Name]])</f>
        <v>i7</v>
      </c>
      <c r="I518">
        <v>45000</v>
      </c>
      <c r="J518">
        <f>IF(Statistics_xlsx___Sheet1[[#This Row],[Offered Salary]]&lt;=0,AVERAGE($I$2:$I$7166),Statistics_xlsx___Sheet1[[#This Row],[Offered Salary]])</f>
        <v>45000</v>
      </c>
      <c r="K518" t="b">
        <f>OR((Statistics_xlsx___Sheet1[[#This Row],[updated offered salary]]&lt;$N$39),(Statistics_xlsx___Sheet1[[#This Row],[updated offered salary]]&gt;$N$40))</f>
        <v>0</v>
      </c>
    </row>
    <row r="519" spans="1:11" x14ac:dyDescent="0.3">
      <c r="A519">
        <v>500389</v>
      </c>
      <c r="B519" t="s">
        <v>500</v>
      </c>
      <c r="C519" t="s">
        <v>15</v>
      </c>
      <c r="D519" t="s">
        <v>9</v>
      </c>
      <c r="E519" t="str">
        <f>IF(Statistics_xlsx___Sheet1[[#This Row],[event_name]]="-","Male",Statistics_xlsx___Sheet1[[#This Row],[event_name]])</f>
        <v>Male</v>
      </c>
      <c r="F519" t="s">
        <v>17</v>
      </c>
      <c r="G519" t="s">
        <v>44</v>
      </c>
      <c r="H519" t="str">
        <f>IF(Statistics_xlsx___Sheet1[[#This Row],[Post Name]]="-",IF(G520=0,G518,G520),Statistics_xlsx___Sheet1[[#This Row],[Post Name]])</f>
        <v>i6</v>
      </c>
      <c r="I519">
        <v>21609</v>
      </c>
      <c r="J519">
        <f>IF(Statistics_xlsx___Sheet1[[#This Row],[Offered Salary]]&lt;=0,AVERAGE($I$2:$I$7166),Statistics_xlsx___Sheet1[[#This Row],[Offered Salary]])</f>
        <v>21609</v>
      </c>
      <c r="K519" t="b">
        <f>OR((Statistics_xlsx___Sheet1[[#This Row],[updated offered salary]]&lt;$N$39),(Statistics_xlsx___Sheet1[[#This Row],[updated offered salary]]&gt;$N$40))</f>
        <v>0</v>
      </c>
    </row>
    <row r="520" spans="1:11" x14ac:dyDescent="0.3">
      <c r="A520">
        <v>961630</v>
      </c>
      <c r="B520" t="s">
        <v>501</v>
      </c>
      <c r="C520" t="s">
        <v>8</v>
      </c>
      <c r="D520" t="s">
        <v>42</v>
      </c>
      <c r="E520" t="str">
        <f>IF(Statistics_xlsx___Sheet1[[#This Row],[event_name]]="-","Male",Statistics_xlsx___Sheet1[[#This Row],[event_name]])</f>
        <v>Don’t want to say</v>
      </c>
      <c r="F520" t="s">
        <v>17</v>
      </c>
      <c r="G520" t="s">
        <v>44</v>
      </c>
      <c r="H520" t="str">
        <f>IF(Statistics_xlsx___Sheet1[[#This Row],[Post Name]]="-",IF(G521=0,G519,G521),Statistics_xlsx___Sheet1[[#This Row],[Post Name]])</f>
        <v>i6</v>
      </c>
      <c r="I520">
        <v>1770</v>
      </c>
      <c r="J520">
        <f>IF(Statistics_xlsx___Sheet1[[#This Row],[Offered Salary]]&lt;=0,AVERAGE($I$2:$I$7166),Statistics_xlsx___Sheet1[[#This Row],[Offered Salary]])</f>
        <v>1770</v>
      </c>
      <c r="K520" t="b">
        <f>OR((Statistics_xlsx___Sheet1[[#This Row],[updated offered salary]]&lt;$N$39),(Statistics_xlsx___Sheet1[[#This Row],[updated offered salary]]&gt;$N$40))</f>
        <v>0</v>
      </c>
    </row>
    <row r="521" spans="1:11" x14ac:dyDescent="0.3">
      <c r="A521">
        <v>887205</v>
      </c>
      <c r="B521" t="s">
        <v>502</v>
      </c>
      <c r="C521" t="s">
        <v>15</v>
      </c>
      <c r="D521" t="s">
        <v>9</v>
      </c>
      <c r="E521" t="str">
        <f>IF(Statistics_xlsx___Sheet1[[#This Row],[event_name]]="-","Male",Statistics_xlsx___Sheet1[[#This Row],[event_name]])</f>
        <v>Male</v>
      </c>
      <c r="F521" t="s">
        <v>21</v>
      </c>
      <c r="G521" t="s">
        <v>36</v>
      </c>
      <c r="H521" t="str">
        <f>IF(Statistics_xlsx___Sheet1[[#This Row],[Post Name]]="-",IF(G522=0,G520,G522),Statistics_xlsx___Sheet1[[#This Row],[Post Name]])</f>
        <v>i5</v>
      </c>
      <c r="I521">
        <v>69826</v>
      </c>
      <c r="J521">
        <f>IF(Statistics_xlsx___Sheet1[[#This Row],[Offered Salary]]&lt;=0,AVERAGE($I$2:$I$7166),Statistics_xlsx___Sheet1[[#This Row],[Offered Salary]])</f>
        <v>69826</v>
      </c>
      <c r="K521" t="b">
        <f>OR((Statistics_xlsx___Sheet1[[#This Row],[updated offered salary]]&lt;$N$39),(Statistics_xlsx___Sheet1[[#This Row],[updated offered salary]]&gt;$N$40))</f>
        <v>0</v>
      </c>
    </row>
    <row r="522" spans="1:11" x14ac:dyDescent="0.3">
      <c r="A522">
        <v>724771</v>
      </c>
      <c r="B522" t="s">
        <v>502</v>
      </c>
      <c r="C522" t="s">
        <v>15</v>
      </c>
      <c r="D522" t="s">
        <v>9</v>
      </c>
      <c r="E522" t="str">
        <f>IF(Statistics_xlsx___Sheet1[[#This Row],[event_name]]="-","Male",Statistics_xlsx___Sheet1[[#This Row],[event_name]])</f>
        <v>Male</v>
      </c>
      <c r="F522" t="s">
        <v>21</v>
      </c>
      <c r="G522" t="s">
        <v>36</v>
      </c>
      <c r="H522" t="str">
        <f>IF(Statistics_xlsx___Sheet1[[#This Row],[Post Name]]="-",IF(G523=0,G521,G523),Statistics_xlsx___Sheet1[[#This Row],[Post Name]])</f>
        <v>i5</v>
      </c>
      <c r="I522">
        <v>66193</v>
      </c>
      <c r="J522">
        <f>IF(Statistics_xlsx___Sheet1[[#This Row],[Offered Salary]]&lt;=0,AVERAGE($I$2:$I$7166),Statistics_xlsx___Sheet1[[#This Row],[Offered Salary]])</f>
        <v>66193</v>
      </c>
      <c r="K522" t="b">
        <f>OR((Statistics_xlsx___Sheet1[[#This Row],[updated offered salary]]&lt;$N$39),(Statistics_xlsx___Sheet1[[#This Row],[updated offered salary]]&gt;$N$40))</f>
        <v>0</v>
      </c>
    </row>
    <row r="523" spans="1:11" x14ac:dyDescent="0.3">
      <c r="A523">
        <v>202953</v>
      </c>
      <c r="B523" t="s">
        <v>503</v>
      </c>
      <c r="C523" t="s">
        <v>8</v>
      </c>
      <c r="D523" t="s">
        <v>9</v>
      </c>
      <c r="E523" t="str">
        <f>IF(Statistics_xlsx___Sheet1[[#This Row],[event_name]]="-","Male",Statistics_xlsx___Sheet1[[#This Row],[event_name]])</f>
        <v>Male</v>
      </c>
      <c r="F523" t="s">
        <v>10</v>
      </c>
      <c r="G523" t="s">
        <v>36</v>
      </c>
      <c r="H523" t="str">
        <f>IF(Statistics_xlsx___Sheet1[[#This Row],[Post Name]]="-",IF(G524=0,G522,G524),Statistics_xlsx___Sheet1[[#This Row],[Post Name]])</f>
        <v>i5</v>
      </c>
      <c r="I523">
        <v>56772</v>
      </c>
      <c r="J523">
        <f>IF(Statistics_xlsx___Sheet1[[#This Row],[Offered Salary]]&lt;=0,AVERAGE($I$2:$I$7166),Statistics_xlsx___Sheet1[[#This Row],[Offered Salary]])</f>
        <v>56772</v>
      </c>
      <c r="K523" t="b">
        <f>OR((Statistics_xlsx___Sheet1[[#This Row],[updated offered salary]]&lt;$N$39),(Statistics_xlsx___Sheet1[[#This Row],[updated offered salary]]&gt;$N$40))</f>
        <v>0</v>
      </c>
    </row>
    <row r="524" spans="1:11" x14ac:dyDescent="0.3">
      <c r="A524">
        <v>141903</v>
      </c>
      <c r="B524" t="s">
        <v>504</v>
      </c>
      <c r="C524" t="s">
        <v>15</v>
      </c>
      <c r="D524" t="s">
        <v>9</v>
      </c>
      <c r="E524" t="str">
        <f>IF(Statistics_xlsx___Sheet1[[#This Row],[event_name]]="-","Male",Statistics_xlsx___Sheet1[[#This Row],[event_name]])</f>
        <v>Male</v>
      </c>
      <c r="F524" t="s">
        <v>10</v>
      </c>
      <c r="G524" t="s">
        <v>30</v>
      </c>
      <c r="H524" t="str">
        <f>IF(Statistics_xlsx___Sheet1[[#This Row],[Post Name]]="-",IF(G525=0,G523,G525),Statistics_xlsx___Sheet1[[#This Row],[Post Name]])</f>
        <v>b9</v>
      </c>
      <c r="I524">
        <v>4417</v>
      </c>
      <c r="J524">
        <f>IF(Statistics_xlsx___Sheet1[[#This Row],[Offered Salary]]&lt;=0,AVERAGE($I$2:$I$7166),Statistics_xlsx___Sheet1[[#This Row],[Offered Salary]])</f>
        <v>4417</v>
      </c>
      <c r="K524" t="b">
        <f>OR((Statistics_xlsx___Sheet1[[#This Row],[updated offered salary]]&lt;$N$39),(Statistics_xlsx___Sheet1[[#This Row],[updated offered salary]]&gt;$N$40))</f>
        <v>0</v>
      </c>
    </row>
    <row r="525" spans="1:11" x14ac:dyDescent="0.3">
      <c r="A525">
        <v>746731</v>
      </c>
      <c r="B525" t="s">
        <v>505</v>
      </c>
      <c r="C525" t="s">
        <v>15</v>
      </c>
      <c r="D525" t="s">
        <v>9</v>
      </c>
      <c r="E525" t="str">
        <f>IF(Statistics_xlsx___Sheet1[[#This Row],[event_name]]="-","Male",Statistics_xlsx___Sheet1[[#This Row],[event_name]])</f>
        <v>Male</v>
      </c>
      <c r="F525" t="s">
        <v>17</v>
      </c>
      <c r="G525" t="s">
        <v>345</v>
      </c>
      <c r="H525" t="str">
        <f>IF(Statistics_xlsx___Sheet1[[#This Row],[Post Name]]="-",IF(G526=0,G524,G526),Statistics_xlsx___Sheet1[[#This Row],[Post Name]])</f>
        <v>c9</v>
      </c>
      <c r="I525">
        <v>28392</v>
      </c>
      <c r="J525">
        <f>IF(Statistics_xlsx___Sheet1[[#This Row],[Offered Salary]]&lt;=0,AVERAGE($I$2:$I$7166),Statistics_xlsx___Sheet1[[#This Row],[Offered Salary]])</f>
        <v>28392</v>
      </c>
      <c r="K525" t="b">
        <f>OR((Statistics_xlsx___Sheet1[[#This Row],[updated offered salary]]&lt;$N$39),(Statistics_xlsx___Sheet1[[#This Row],[updated offered salary]]&gt;$N$40))</f>
        <v>0</v>
      </c>
    </row>
    <row r="526" spans="1:11" x14ac:dyDescent="0.3">
      <c r="A526">
        <v>39116</v>
      </c>
      <c r="B526" t="s">
        <v>506</v>
      </c>
      <c r="C526" t="s">
        <v>15</v>
      </c>
      <c r="D526" t="s">
        <v>9</v>
      </c>
      <c r="E526" t="str">
        <f>IF(Statistics_xlsx___Sheet1[[#This Row],[event_name]]="-","Male",Statistics_xlsx___Sheet1[[#This Row],[event_name]])</f>
        <v>Male</v>
      </c>
      <c r="F526" t="s">
        <v>17</v>
      </c>
      <c r="G526" t="s">
        <v>30</v>
      </c>
      <c r="H526" t="str">
        <f>IF(Statistics_xlsx___Sheet1[[#This Row],[Post Name]]="-",IF(G527=0,G525,G527),Statistics_xlsx___Sheet1[[#This Row],[Post Name]])</f>
        <v>b9</v>
      </c>
      <c r="I526">
        <v>58099</v>
      </c>
      <c r="J526">
        <f>IF(Statistics_xlsx___Sheet1[[#This Row],[Offered Salary]]&lt;=0,AVERAGE($I$2:$I$7166),Statistics_xlsx___Sheet1[[#This Row],[Offered Salary]])</f>
        <v>58099</v>
      </c>
      <c r="K526" t="b">
        <f>OR((Statistics_xlsx___Sheet1[[#This Row],[updated offered salary]]&lt;$N$39),(Statistics_xlsx___Sheet1[[#This Row],[updated offered salary]]&gt;$N$40))</f>
        <v>0</v>
      </c>
    </row>
    <row r="527" spans="1:11" x14ac:dyDescent="0.3">
      <c r="A527">
        <v>832026</v>
      </c>
      <c r="B527" t="s">
        <v>507</v>
      </c>
      <c r="C527" t="s">
        <v>15</v>
      </c>
      <c r="D527" t="s">
        <v>13</v>
      </c>
      <c r="E527" t="str">
        <f>IF(Statistics_xlsx___Sheet1[[#This Row],[event_name]]="-","Male",Statistics_xlsx___Sheet1[[#This Row],[event_name]])</f>
        <v>Female</v>
      </c>
      <c r="F527" t="s">
        <v>33</v>
      </c>
      <c r="G527" t="s">
        <v>345</v>
      </c>
      <c r="H527" t="str">
        <f>IF(Statistics_xlsx___Sheet1[[#This Row],[Post Name]]="-",IF(G528=0,G526,G528),Statistics_xlsx___Sheet1[[#This Row],[Post Name]])</f>
        <v>c9</v>
      </c>
      <c r="I527">
        <v>64733</v>
      </c>
      <c r="J527">
        <f>IF(Statistics_xlsx___Sheet1[[#This Row],[Offered Salary]]&lt;=0,AVERAGE($I$2:$I$7166),Statistics_xlsx___Sheet1[[#This Row],[Offered Salary]])</f>
        <v>64733</v>
      </c>
      <c r="K527" t="b">
        <f>OR((Statistics_xlsx___Sheet1[[#This Row],[updated offered salary]]&lt;$N$39),(Statistics_xlsx___Sheet1[[#This Row],[updated offered salary]]&gt;$N$40))</f>
        <v>0</v>
      </c>
    </row>
    <row r="528" spans="1:11" x14ac:dyDescent="0.3">
      <c r="A528">
        <v>103409</v>
      </c>
      <c r="B528" t="s">
        <v>508</v>
      </c>
      <c r="C528" t="s">
        <v>15</v>
      </c>
      <c r="D528" t="s">
        <v>13</v>
      </c>
      <c r="E528" t="str">
        <f>IF(Statistics_xlsx___Sheet1[[#This Row],[event_name]]="-","Male",Statistics_xlsx___Sheet1[[#This Row],[event_name]])</f>
        <v>Female</v>
      </c>
      <c r="F528" t="s">
        <v>10</v>
      </c>
      <c r="G528" t="s">
        <v>39</v>
      </c>
      <c r="H528" t="str">
        <f>IF(Statistics_xlsx___Sheet1[[#This Row],[Post Name]]="-",IF(G529=0,G527,G529),Statistics_xlsx___Sheet1[[#This Row],[Post Name]])</f>
        <v>i1</v>
      </c>
      <c r="I528">
        <v>84778</v>
      </c>
      <c r="J528">
        <f>IF(Statistics_xlsx___Sheet1[[#This Row],[Offered Salary]]&lt;=0,AVERAGE($I$2:$I$7166),Statistics_xlsx___Sheet1[[#This Row],[Offered Salary]])</f>
        <v>84778</v>
      </c>
      <c r="K528" t="b">
        <f>OR((Statistics_xlsx___Sheet1[[#This Row],[updated offered salary]]&lt;$N$39),(Statistics_xlsx___Sheet1[[#This Row],[updated offered salary]]&gt;$N$40))</f>
        <v>0</v>
      </c>
    </row>
    <row r="529" spans="1:11" x14ac:dyDescent="0.3">
      <c r="A529">
        <v>842023</v>
      </c>
      <c r="B529" t="s">
        <v>509</v>
      </c>
      <c r="C529" t="s">
        <v>15</v>
      </c>
      <c r="D529" t="s">
        <v>9</v>
      </c>
      <c r="E529" t="str">
        <f>IF(Statistics_xlsx___Sheet1[[#This Row],[event_name]]="-","Male",Statistics_xlsx___Sheet1[[#This Row],[event_name]])</f>
        <v>Male</v>
      </c>
      <c r="F529" t="s">
        <v>10</v>
      </c>
      <c r="G529" t="s">
        <v>345</v>
      </c>
      <c r="H529" t="str">
        <f>IF(Statistics_xlsx___Sheet1[[#This Row],[Post Name]]="-",IF(G530=0,G528,G530),Statistics_xlsx___Sheet1[[#This Row],[Post Name]])</f>
        <v>c9</v>
      </c>
      <c r="I529">
        <v>57572</v>
      </c>
      <c r="J529">
        <f>IF(Statistics_xlsx___Sheet1[[#This Row],[Offered Salary]]&lt;=0,AVERAGE($I$2:$I$7166),Statistics_xlsx___Sheet1[[#This Row],[Offered Salary]])</f>
        <v>57572</v>
      </c>
      <c r="K529" t="b">
        <f>OR((Statistics_xlsx___Sheet1[[#This Row],[updated offered salary]]&lt;$N$39),(Statistics_xlsx___Sheet1[[#This Row],[updated offered salary]]&gt;$N$40))</f>
        <v>0</v>
      </c>
    </row>
    <row r="530" spans="1:11" x14ac:dyDescent="0.3">
      <c r="A530">
        <v>273935</v>
      </c>
      <c r="B530" t="s">
        <v>510</v>
      </c>
      <c r="C530" t="s">
        <v>8</v>
      </c>
      <c r="D530" t="s">
        <v>13</v>
      </c>
      <c r="E530" t="str">
        <f>IF(Statistics_xlsx___Sheet1[[#This Row],[event_name]]="-","Male",Statistics_xlsx___Sheet1[[#This Row],[event_name]])</f>
        <v>Female</v>
      </c>
      <c r="F530" t="s">
        <v>10</v>
      </c>
      <c r="G530" t="s">
        <v>345</v>
      </c>
      <c r="H530" t="str">
        <f>IF(Statistics_xlsx___Sheet1[[#This Row],[Post Name]]="-",IF(G531=0,G529,G531),Statistics_xlsx___Sheet1[[#This Row],[Post Name]])</f>
        <v>c9</v>
      </c>
      <c r="I530">
        <v>71034</v>
      </c>
      <c r="J530">
        <f>IF(Statistics_xlsx___Sheet1[[#This Row],[Offered Salary]]&lt;=0,AVERAGE($I$2:$I$7166),Statistics_xlsx___Sheet1[[#This Row],[Offered Salary]])</f>
        <v>71034</v>
      </c>
      <c r="K530" t="b">
        <f>OR((Statistics_xlsx___Sheet1[[#This Row],[updated offered salary]]&lt;$N$39),(Statistics_xlsx___Sheet1[[#This Row],[updated offered salary]]&gt;$N$40))</f>
        <v>0</v>
      </c>
    </row>
    <row r="531" spans="1:11" x14ac:dyDescent="0.3">
      <c r="A531">
        <v>224305</v>
      </c>
      <c r="B531" t="s">
        <v>511</v>
      </c>
      <c r="C531" t="s">
        <v>15</v>
      </c>
      <c r="D531" t="s">
        <v>9</v>
      </c>
      <c r="E531" t="str">
        <f>IF(Statistics_xlsx___Sheet1[[#This Row],[event_name]]="-","Male",Statistics_xlsx___Sheet1[[#This Row],[event_name]])</f>
        <v>Male</v>
      </c>
      <c r="F531" t="s">
        <v>10</v>
      </c>
      <c r="G531" t="s">
        <v>345</v>
      </c>
      <c r="H531" t="str">
        <f>IF(Statistics_xlsx___Sheet1[[#This Row],[Post Name]]="-",IF(G532=0,G530,G532),Statistics_xlsx___Sheet1[[#This Row],[Post Name]])</f>
        <v>c9</v>
      </c>
      <c r="I531">
        <v>9137</v>
      </c>
      <c r="J531">
        <f>IF(Statistics_xlsx___Sheet1[[#This Row],[Offered Salary]]&lt;=0,AVERAGE($I$2:$I$7166),Statistics_xlsx___Sheet1[[#This Row],[Offered Salary]])</f>
        <v>9137</v>
      </c>
      <c r="K531" t="b">
        <f>OR((Statistics_xlsx___Sheet1[[#This Row],[updated offered salary]]&lt;$N$39),(Statistics_xlsx___Sheet1[[#This Row],[updated offered salary]]&gt;$N$40))</f>
        <v>0</v>
      </c>
    </row>
    <row r="532" spans="1:11" x14ac:dyDescent="0.3">
      <c r="A532">
        <v>930428</v>
      </c>
      <c r="B532" t="s">
        <v>512</v>
      </c>
      <c r="C532" t="s">
        <v>15</v>
      </c>
      <c r="D532" t="s">
        <v>9</v>
      </c>
      <c r="E532" t="str">
        <f>IF(Statistics_xlsx___Sheet1[[#This Row],[event_name]]="-","Male",Statistics_xlsx___Sheet1[[#This Row],[event_name]])</f>
        <v>Male</v>
      </c>
      <c r="F532" t="s">
        <v>10</v>
      </c>
      <c r="G532" t="s">
        <v>11</v>
      </c>
      <c r="H532" t="str">
        <f>IF(Statistics_xlsx___Sheet1[[#This Row],[Post Name]]="-",IF(G533=0,G531,G533),Statistics_xlsx___Sheet1[[#This Row],[Post Name]])</f>
        <v>c8</v>
      </c>
      <c r="I532">
        <v>79329</v>
      </c>
      <c r="J532">
        <f>IF(Statistics_xlsx___Sheet1[[#This Row],[Offered Salary]]&lt;=0,AVERAGE($I$2:$I$7166),Statistics_xlsx___Sheet1[[#This Row],[Offered Salary]])</f>
        <v>79329</v>
      </c>
      <c r="K532" t="b">
        <f>OR((Statistics_xlsx___Sheet1[[#This Row],[updated offered salary]]&lt;$N$39),(Statistics_xlsx___Sheet1[[#This Row],[updated offered salary]]&gt;$N$40))</f>
        <v>0</v>
      </c>
    </row>
    <row r="533" spans="1:11" x14ac:dyDescent="0.3">
      <c r="A533">
        <v>904609</v>
      </c>
      <c r="B533" t="s">
        <v>513</v>
      </c>
      <c r="C533" t="s">
        <v>15</v>
      </c>
      <c r="D533" t="s">
        <v>9</v>
      </c>
      <c r="E533" t="str">
        <f>IF(Statistics_xlsx___Sheet1[[#This Row],[event_name]]="-","Male",Statistics_xlsx___Sheet1[[#This Row],[event_name]])</f>
        <v>Male</v>
      </c>
      <c r="F533" t="s">
        <v>10</v>
      </c>
      <c r="G533" t="s">
        <v>11</v>
      </c>
      <c r="H533" t="str">
        <f>IF(Statistics_xlsx___Sheet1[[#This Row],[Post Name]]="-",IF(G534=0,G532,G534),Statistics_xlsx___Sheet1[[#This Row],[Post Name]])</f>
        <v>c8</v>
      </c>
      <c r="I533">
        <v>7154</v>
      </c>
      <c r="J533">
        <f>IF(Statistics_xlsx___Sheet1[[#This Row],[Offered Salary]]&lt;=0,AVERAGE($I$2:$I$7166),Statistics_xlsx___Sheet1[[#This Row],[Offered Salary]])</f>
        <v>7154</v>
      </c>
      <c r="K533" t="b">
        <f>OR((Statistics_xlsx___Sheet1[[#This Row],[updated offered salary]]&lt;$N$39),(Statistics_xlsx___Sheet1[[#This Row],[updated offered salary]]&gt;$N$40))</f>
        <v>0</v>
      </c>
    </row>
    <row r="534" spans="1:11" x14ac:dyDescent="0.3">
      <c r="A534">
        <v>820245</v>
      </c>
      <c r="B534" t="s">
        <v>514</v>
      </c>
      <c r="C534" t="s">
        <v>8</v>
      </c>
      <c r="D534" t="s">
        <v>13</v>
      </c>
      <c r="E534" t="str">
        <f>IF(Statistics_xlsx___Sheet1[[#This Row],[event_name]]="-","Male",Statistics_xlsx___Sheet1[[#This Row],[event_name]])</f>
        <v>Female</v>
      </c>
      <c r="F534" t="s">
        <v>113</v>
      </c>
      <c r="G534" t="s">
        <v>345</v>
      </c>
      <c r="H534" t="str">
        <f>IF(Statistics_xlsx___Sheet1[[#This Row],[Post Name]]="-",IF(G535=0,G533,G535),Statistics_xlsx___Sheet1[[#This Row],[Post Name]])</f>
        <v>c9</v>
      </c>
      <c r="I534">
        <v>36480</v>
      </c>
      <c r="J534">
        <f>IF(Statistics_xlsx___Sheet1[[#This Row],[Offered Salary]]&lt;=0,AVERAGE($I$2:$I$7166),Statistics_xlsx___Sheet1[[#This Row],[Offered Salary]])</f>
        <v>36480</v>
      </c>
      <c r="K534" t="b">
        <f>OR((Statistics_xlsx___Sheet1[[#This Row],[updated offered salary]]&lt;$N$39),(Statistics_xlsx___Sheet1[[#This Row],[updated offered salary]]&gt;$N$40))</f>
        <v>0</v>
      </c>
    </row>
    <row r="535" spans="1:11" x14ac:dyDescent="0.3">
      <c r="A535">
        <v>213385</v>
      </c>
      <c r="B535" t="s">
        <v>514</v>
      </c>
      <c r="C535" t="s">
        <v>15</v>
      </c>
      <c r="D535" t="s">
        <v>13</v>
      </c>
      <c r="E535" t="str">
        <f>IF(Statistics_xlsx___Sheet1[[#This Row],[event_name]]="-","Male",Statistics_xlsx___Sheet1[[#This Row],[event_name]])</f>
        <v>Female</v>
      </c>
      <c r="F535" t="s">
        <v>113</v>
      </c>
      <c r="G535" t="s">
        <v>345</v>
      </c>
      <c r="H535" t="str">
        <f>IF(Statistics_xlsx___Sheet1[[#This Row],[Post Name]]="-",IF(G536=0,G534,G536),Statistics_xlsx___Sheet1[[#This Row],[Post Name]])</f>
        <v>c9</v>
      </c>
      <c r="I535">
        <v>77882</v>
      </c>
      <c r="J535">
        <f>IF(Statistics_xlsx___Sheet1[[#This Row],[Offered Salary]]&lt;=0,AVERAGE($I$2:$I$7166),Statistics_xlsx___Sheet1[[#This Row],[Offered Salary]])</f>
        <v>77882</v>
      </c>
      <c r="K535" t="b">
        <f>OR((Statistics_xlsx___Sheet1[[#This Row],[updated offered salary]]&lt;$N$39),(Statistics_xlsx___Sheet1[[#This Row],[updated offered salary]]&gt;$N$40))</f>
        <v>0</v>
      </c>
    </row>
    <row r="536" spans="1:11" x14ac:dyDescent="0.3">
      <c r="A536">
        <v>797233</v>
      </c>
      <c r="B536" t="s">
        <v>515</v>
      </c>
      <c r="C536" t="s">
        <v>8</v>
      </c>
      <c r="D536" t="s">
        <v>42</v>
      </c>
      <c r="E536" t="str">
        <f>IF(Statistics_xlsx___Sheet1[[#This Row],[event_name]]="-","Male",Statistics_xlsx___Sheet1[[#This Row],[event_name]])</f>
        <v>Don’t want to say</v>
      </c>
      <c r="F536" t="s">
        <v>17</v>
      </c>
      <c r="G536" t="s">
        <v>14</v>
      </c>
      <c r="H536" t="str">
        <f>IF(Statistics_xlsx___Sheet1[[#This Row],[Post Name]]="-",IF(G537=0,G535,G537),Statistics_xlsx___Sheet1[[#This Row],[Post Name]])</f>
        <v>c5</v>
      </c>
      <c r="I536">
        <v>45473</v>
      </c>
      <c r="J536">
        <f>IF(Statistics_xlsx___Sheet1[[#This Row],[Offered Salary]]&lt;=0,AVERAGE($I$2:$I$7166),Statistics_xlsx___Sheet1[[#This Row],[Offered Salary]])</f>
        <v>45473</v>
      </c>
      <c r="K536" t="b">
        <f>OR((Statistics_xlsx___Sheet1[[#This Row],[updated offered salary]]&lt;$N$39),(Statistics_xlsx___Sheet1[[#This Row],[updated offered salary]]&gt;$N$40))</f>
        <v>0</v>
      </c>
    </row>
    <row r="537" spans="1:11" x14ac:dyDescent="0.3">
      <c r="A537">
        <v>52581</v>
      </c>
      <c r="B537" t="s">
        <v>516</v>
      </c>
      <c r="C537" t="s">
        <v>15</v>
      </c>
      <c r="D537" t="s">
        <v>13</v>
      </c>
      <c r="E537" t="str">
        <f>IF(Statistics_xlsx___Sheet1[[#This Row],[event_name]]="-","Male",Statistics_xlsx___Sheet1[[#This Row],[event_name]])</f>
        <v>Female</v>
      </c>
      <c r="F537" t="s">
        <v>17</v>
      </c>
      <c r="G537" t="s">
        <v>36</v>
      </c>
      <c r="H537" t="str">
        <f>IF(Statistics_xlsx___Sheet1[[#This Row],[Post Name]]="-",IF(G538=0,G536,G538),Statistics_xlsx___Sheet1[[#This Row],[Post Name]])</f>
        <v>i5</v>
      </c>
      <c r="I537">
        <v>8361</v>
      </c>
      <c r="J537">
        <f>IF(Statistics_xlsx___Sheet1[[#This Row],[Offered Salary]]&lt;=0,AVERAGE($I$2:$I$7166),Statistics_xlsx___Sheet1[[#This Row],[Offered Salary]])</f>
        <v>8361</v>
      </c>
      <c r="K537" t="b">
        <f>OR((Statistics_xlsx___Sheet1[[#This Row],[updated offered salary]]&lt;$N$39),(Statistics_xlsx___Sheet1[[#This Row],[updated offered salary]]&gt;$N$40))</f>
        <v>0</v>
      </c>
    </row>
    <row r="538" spans="1:11" x14ac:dyDescent="0.3">
      <c r="A538">
        <v>205409</v>
      </c>
      <c r="B538" t="s">
        <v>517</v>
      </c>
      <c r="C538" t="s">
        <v>15</v>
      </c>
      <c r="D538" t="s">
        <v>13</v>
      </c>
      <c r="E538" t="str">
        <f>IF(Statistics_xlsx___Sheet1[[#This Row],[event_name]]="-","Male",Statistics_xlsx___Sheet1[[#This Row],[event_name]])</f>
        <v>Female</v>
      </c>
      <c r="F538" t="s">
        <v>10</v>
      </c>
      <c r="G538" t="s">
        <v>24</v>
      </c>
      <c r="H538" t="str">
        <f>IF(Statistics_xlsx___Sheet1[[#This Row],[Post Name]]="-",IF(G539=0,G537,G539),Statistics_xlsx___Sheet1[[#This Row],[Post Name]])</f>
        <v>i7</v>
      </c>
      <c r="I538">
        <v>88469</v>
      </c>
      <c r="J538">
        <f>IF(Statistics_xlsx___Sheet1[[#This Row],[Offered Salary]]&lt;=0,AVERAGE($I$2:$I$7166),Statistics_xlsx___Sheet1[[#This Row],[Offered Salary]])</f>
        <v>88469</v>
      </c>
      <c r="K538" t="b">
        <f>OR((Statistics_xlsx___Sheet1[[#This Row],[updated offered salary]]&lt;$N$39),(Statistics_xlsx___Sheet1[[#This Row],[updated offered salary]]&gt;$N$40))</f>
        <v>0</v>
      </c>
    </row>
    <row r="539" spans="1:11" x14ac:dyDescent="0.3">
      <c r="A539">
        <v>926369</v>
      </c>
      <c r="B539" t="s">
        <v>518</v>
      </c>
      <c r="C539" t="s">
        <v>8</v>
      </c>
      <c r="D539" t="s">
        <v>13</v>
      </c>
      <c r="E539" t="str">
        <f>IF(Statistics_xlsx___Sheet1[[#This Row],[event_name]]="-","Male",Statistics_xlsx___Sheet1[[#This Row],[event_name]])</f>
        <v>Female</v>
      </c>
      <c r="F539" t="s">
        <v>17</v>
      </c>
      <c r="G539" t="s">
        <v>24</v>
      </c>
      <c r="H539" t="str">
        <f>IF(Statistics_xlsx___Sheet1[[#This Row],[Post Name]]="-",IF(G540=0,G538,G540),Statistics_xlsx___Sheet1[[#This Row],[Post Name]])</f>
        <v>i7</v>
      </c>
      <c r="I539">
        <v>72641</v>
      </c>
      <c r="J539">
        <f>IF(Statistics_xlsx___Sheet1[[#This Row],[Offered Salary]]&lt;=0,AVERAGE($I$2:$I$7166),Statistics_xlsx___Sheet1[[#This Row],[Offered Salary]])</f>
        <v>72641</v>
      </c>
      <c r="K539" t="b">
        <f>OR((Statistics_xlsx___Sheet1[[#This Row],[updated offered salary]]&lt;$N$39),(Statistics_xlsx___Sheet1[[#This Row],[updated offered salary]]&gt;$N$40))</f>
        <v>0</v>
      </c>
    </row>
    <row r="540" spans="1:11" x14ac:dyDescent="0.3">
      <c r="A540">
        <v>409635</v>
      </c>
      <c r="B540" t="s">
        <v>519</v>
      </c>
      <c r="C540" t="s">
        <v>8</v>
      </c>
      <c r="D540" t="s">
        <v>9</v>
      </c>
      <c r="E540" t="str">
        <f>IF(Statistics_xlsx___Sheet1[[#This Row],[event_name]]="-","Male",Statistics_xlsx___Sheet1[[#This Row],[event_name]])</f>
        <v>Male</v>
      </c>
      <c r="F540" t="s">
        <v>10</v>
      </c>
      <c r="G540" t="s">
        <v>30</v>
      </c>
      <c r="H540" t="str">
        <f>IF(Statistics_xlsx___Sheet1[[#This Row],[Post Name]]="-",IF(G541=0,G539,G541),Statistics_xlsx___Sheet1[[#This Row],[Post Name]])</f>
        <v>b9</v>
      </c>
      <c r="I540">
        <v>36612</v>
      </c>
      <c r="J540">
        <f>IF(Statistics_xlsx___Sheet1[[#This Row],[Offered Salary]]&lt;=0,AVERAGE($I$2:$I$7166),Statistics_xlsx___Sheet1[[#This Row],[Offered Salary]])</f>
        <v>36612</v>
      </c>
      <c r="K540" t="b">
        <f>OR((Statistics_xlsx___Sheet1[[#This Row],[updated offered salary]]&lt;$N$39),(Statistics_xlsx___Sheet1[[#This Row],[updated offered salary]]&gt;$N$40))</f>
        <v>0</v>
      </c>
    </row>
    <row r="541" spans="1:11" x14ac:dyDescent="0.3">
      <c r="A541">
        <v>669926</v>
      </c>
      <c r="B541" t="s">
        <v>520</v>
      </c>
      <c r="C541" t="s">
        <v>8</v>
      </c>
      <c r="D541" t="s">
        <v>13</v>
      </c>
      <c r="E541" t="str">
        <f>IF(Statistics_xlsx___Sheet1[[#This Row],[event_name]]="-","Male",Statistics_xlsx___Sheet1[[#This Row],[event_name]])</f>
        <v>Female</v>
      </c>
      <c r="F541" t="s">
        <v>10</v>
      </c>
      <c r="G541" t="s">
        <v>30</v>
      </c>
      <c r="H541" t="str">
        <f>IF(Statistics_xlsx___Sheet1[[#This Row],[Post Name]]="-",IF(G542=0,G540,G542),Statistics_xlsx___Sheet1[[#This Row],[Post Name]])</f>
        <v>b9</v>
      </c>
      <c r="I541">
        <v>65268</v>
      </c>
      <c r="J541">
        <f>IF(Statistics_xlsx___Sheet1[[#This Row],[Offered Salary]]&lt;=0,AVERAGE($I$2:$I$7166),Statistics_xlsx___Sheet1[[#This Row],[Offered Salary]])</f>
        <v>65268</v>
      </c>
      <c r="K541" t="b">
        <f>OR((Statistics_xlsx___Sheet1[[#This Row],[updated offered salary]]&lt;$N$39),(Statistics_xlsx___Sheet1[[#This Row],[updated offered salary]]&gt;$N$40))</f>
        <v>0</v>
      </c>
    </row>
    <row r="542" spans="1:11" x14ac:dyDescent="0.3">
      <c r="A542">
        <v>99798</v>
      </c>
      <c r="B542" t="s">
        <v>520</v>
      </c>
      <c r="C542" t="s">
        <v>8</v>
      </c>
      <c r="D542" t="s">
        <v>13</v>
      </c>
      <c r="E542" t="str">
        <f>IF(Statistics_xlsx___Sheet1[[#This Row],[event_name]]="-","Male",Statistics_xlsx___Sheet1[[#This Row],[event_name]])</f>
        <v>Female</v>
      </c>
      <c r="F542" t="s">
        <v>10</v>
      </c>
      <c r="G542" t="s">
        <v>30</v>
      </c>
      <c r="H542" t="str">
        <f>IF(Statistics_xlsx___Sheet1[[#This Row],[Post Name]]="-",IF(G543=0,G541,G543),Statistics_xlsx___Sheet1[[#This Row],[Post Name]])</f>
        <v>b9</v>
      </c>
      <c r="I542">
        <v>98297</v>
      </c>
      <c r="J542">
        <f>IF(Statistics_xlsx___Sheet1[[#This Row],[Offered Salary]]&lt;=0,AVERAGE($I$2:$I$7166),Statistics_xlsx___Sheet1[[#This Row],[Offered Salary]])</f>
        <v>98297</v>
      </c>
      <c r="K542" t="b">
        <f>OR((Statistics_xlsx___Sheet1[[#This Row],[updated offered salary]]&lt;$N$39),(Statistics_xlsx___Sheet1[[#This Row],[updated offered salary]]&gt;$N$40))</f>
        <v>0</v>
      </c>
    </row>
    <row r="543" spans="1:11" x14ac:dyDescent="0.3">
      <c r="A543">
        <v>465488</v>
      </c>
      <c r="B543" t="s">
        <v>521</v>
      </c>
      <c r="C543" t="s">
        <v>15</v>
      </c>
      <c r="D543" t="s">
        <v>9</v>
      </c>
      <c r="E543" t="str">
        <f>IF(Statistics_xlsx___Sheet1[[#This Row],[event_name]]="-","Male",Statistics_xlsx___Sheet1[[#This Row],[event_name]])</f>
        <v>Male</v>
      </c>
      <c r="F543" t="s">
        <v>17</v>
      </c>
      <c r="G543" t="s">
        <v>345</v>
      </c>
      <c r="H543" t="str">
        <f>IF(Statistics_xlsx___Sheet1[[#This Row],[Post Name]]="-",IF(G544=0,G542,G544),Statistics_xlsx___Sheet1[[#This Row],[Post Name]])</f>
        <v>c9</v>
      </c>
      <c r="I543">
        <v>7807</v>
      </c>
      <c r="J543">
        <f>IF(Statistics_xlsx___Sheet1[[#This Row],[Offered Salary]]&lt;=0,AVERAGE($I$2:$I$7166),Statistics_xlsx___Sheet1[[#This Row],[Offered Salary]])</f>
        <v>7807</v>
      </c>
      <c r="K543" t="b">
        <f>OR((Statistics_xlsx___Sheet1[[#This Row],[updated offered salary]]&lt;$N$39),(Statistics_xlsx___Sheet1[[#This Row],[updated offered salary]]&gt;$N$40))</f>
        <v>0</v>
      </c>
    </row>
    <row r="544" spans="1:11" x14ac:dyDescent="0.3">
      <c r="A544">
        <v>377818</v>
      </c>
      <c r="B544" t="s">
        <v>522</v>
      </c>
      <c r="C544" t="s">
        <v>8</v>
      </c>
      <c r="D544" t="s">
        <v>13</v>
      </c>
      <c r="E544" t="str">
        <f>IF(Statistics_xlsx___Sheet1[[#This Row],[event_name]]="-","Male",Statistics_xlsx___Sheet1[[#This Row],[event_name]])</f>
        <v>Female</v>
      </c>
      <c r="F544" t="s">
        <v>21</v>
      </c>
      <c r="G544" t="s">
        <v>30</v>
      </c>
      <c r="H544" t="str">
        <f>IF(Statistics_xlsx___Sheet1[[#This Row],[Post Name]]="-",IF(G545=0,G543,G545),Statistics_xlsx___Sheet1[[#This Row],[Post Name]])</f>
        <v>b9</v>
      </c>
      <c r="I544">
        <v>6821</v>
      </c>
      <c r="J544">
        <f>IF(Statistics_xlsx___Sheet1[[#This Row],[Offered Salary]]&lt;=0,AVERAGE($I$2:$I$7166),Statistics_xlsx___Sheet1[[#This Row],[Offered Salary]])</f>
        <v>6821</v>
      </c>
      <c r="K544" t="b">
        <f>OR((Statistics_xlsx___Sheet1[[#This Row],[updated offered salary]]&lt;$N$39),(Statistics_xlsx___Sheet1[[#This Row],[updated offered salary]]&gt;$N$40))</f>
        <v>0</v>
      </c>
    </row>
    <row r="545" spans="1:11" x14ac:dyDescent="0.3">
      <c r="A545">
        <v>218937</v>
      </c>
      <c r="B545" t="s">
        <v>522</v>
      </c>
      <c r="C545" t="s">
        <v>15</v>
      </c>
      <c r="D545" t="s">
        <v>42</v>
      </c>
      <c r="E545" t="str">
        <f>IF(Statistics_xlsx___Sheet1[[#This Row],[event_name]]="-","Male",Statistics_xlsx___Sheet1[[#This Row],[event_name]])</f>
        <v>Don’t want to say</v>
      </c>
      <c r="F545" t="s">
        <v>21</v>
      </c>
      <c r="G545" t="s">
        <v>30</v>
      </c>
      <c r="H545" t="str">
        <f>IF(Statistics_xlsx___Sheet1[[#This Row],[Post Name]]="-",IF(G546=0,G544,G546),Statistics_xlsx___Sheet1[[#This Row],[Post Name]])</f>
        <v>b9</v>
      </c>
      <c r="I545">
        <v>55512</v>
      </c>
      <c r="J545">
        <f>IF(Statistics_xlsx___Sheet1[[#This Row],[Offered Salary]]&lt;=0,AVERAGE($I$2:$I$7166),Statistics_xlsx___Sheet1[[#This Row],[Offered Salary]])</f>
        <v>55512</v>
      </c>
      <c r="K545" t="b">
        <f>OR((Statistics_xlsx___Sheet1[[#This Row],[updated offered salary]]&lt;$N$39),(Statistics_xlsx___Sheet1[[#This Row],[updated offered salary]]&gt;$N$40))</f>
        <v>0</v>
      </c>
    </row>
    <row r="546" spans="1:11" x14ac:dyDescent="0.3">
      <c r="A546">
        <v>692071</v>
      </c>
      <c r="B546" t="s">
        <v>523</v>
      </c>
      <c r="C546" t="s">
        <v>15</v>
      </c>
      <c r="D546" t="s">
        <v>9</v>
      </c>
      <c r="E546" t="str">
        <f>IF(Statistics_xlsx___Sheet1[[#This Row],[event_name]]="-","Male",Statistics_xlsx___Sheet1[[#This Row],[event_name]])</f>
        <v>Male</v>
      </c>
      <c r="F546" t="s">
        <v>21</v>
      </c>
      <c r="G546" t="s">
        <v>151</v>
      </c>
      <c r="H546" t="str">
        <f>IF(Statistics_xlsx___Sheet1[[#This Row],[Post Name]]="-",IF(G547=0,G545,G547),Statistics_xlsx___Sheet1[[#This Row],[Post Name]])</f>
        <v>c-10</v>
      </c>
      <c r="I546">
        <v>31271</v>
      </c>
      <c r="J546">
        <f>IF(Statistics_xlsx___Sheet1[[#This Row],[Offered Salary]]&lt;=0,AVERAGE($I$2:$I$7166),Statistics_xlsx___Sheet1[[#This Row],[Offered Salary]])</f>
        <v>31271</v>
      </c>
      <c r="K546" t="b">
        <f>OR((Statistics_xlsx___Sheet1[[#This Row],[updated offered salary]]&lt;$N$39),(Statistics_xlsx___Sheet1[[#This Row],[updated offered salary]]&gt;$N$40))</f>
        <v>0</v>
      </c>
    </row>
    <row r="547" spans="1:11" x14ac:dyDescent="0.3">
      <c r="A547">
        <v>958561</v>
      </c>
      <c r="B547" t="s">
        <v>524</v>
      </c>
      <c r="C547" t="s">
        <v>8</v>
      </c>
      <c r="D547" t="s">
        <v>9</v>
      </c>
      <c r="E547" t="str">
        <f>IF(Statistics_xlsx___Sheet1[[#This Row],[event_name]]="-","Male",Statistics_xlsx___Sheet1[[#This Row],[event_name]])</f>
        <v>Male</v>
      </c>
      <c r="F547" t="s">
        <v>17</v>
      </c>
      <c r="G547" t="s">
        <v>44</v>
      </c>
      <c r="H547" t="str">
        <f>IF(Statistics_xlsx___Sheet1[[#This Row],[Post Name]]="-",IF(G548=0,G546,G548),Statistics_xlsx___Sheet1[[#This Row],[Post Name]])</f>
        <v>i6</v>
      </c>
      <c r="I547">
        <v>42656</v>
      </c>
      <c r="J547">
        <f>IF(Statistics_xlsx___Sheet1[[#This Row],[Offered Salary]]&lt;=0,AVERAGE($I$2:$I$7166),Statistics_xlsx___Sheet1[[#This Row],[Offered Salary]])</f>
        <v>42656</v>
      </c>
      <c r="K547" t="b">
        <f>OR((Statistics_xlsx___Sheet1[[#This Row],[updated offered salary]]&lt;$N$39),(Statistics_xlsx___Sheet1[[#This Row],[updated offered salary]]&gt;$N$40))</f>
        <v>0</v>
      </c>
    </row>
    <row r="548" spans="1:11" x14ac:dyDescent="0.3">
      <c r="A548">
        <v>796498</v>
      </c>
      <c r="B548" t="s">
        <v>525</v>
      </c>
      <c r="C548" t="s">
        <v>15</v>
      </c>
      <c r="D548" t="s">
        <v>9</v>
      </c>
      <c r="E548" t="str">
        <f>IF(Statistics_xlsx___Sheet1[[#This Row],[event_name]]="-","Male",Statistics_xlsx___Sheet1[[#This Row],[event_name]])</f>
        <v>Male</v>
      </c>
      <c r="F548" t="s">
        <v>17</v>
      </c>
      <c r="G548" t="s">
        <v>39</v>
      </c>
      <c r="H548" t="str">
        <f>IF(Statistics_xlsx___Sheet1[[#This Row],[Post Name]]="-",IF(G549=0,G547,G549),Statistics_xlsx___Sheet1[[#This Row],[Post Name]])</f>
        <v>i1</v>
      </c>
      <c r="I548">
        <v>82745</v>
      </c>
      <c r="J548">
        <f>IF(Statistics_xlsx___Sheet1[[#This Row],[Offered Salary]]&lt;=0,AVERAGE($I$2:$I$7166),Statistics_xlsx___Sheet1[[#This Row],[Offered Salary]])</f>
        <v>82745</v>
      </c>
      <c r="K548" t="b">
        <f>OR((Statistics_xlsx___Sheet1[[#This Row],[updated offered salary]]&lt;$N$39),(Statistics_xlsx___Sheet1[[#This Row],[updated offered salary]]&gt;$N$40))</f>
        <v>0</v>
      </c>
    </row>
    <row r="549" spans="1:11" x14ac:dyDescent="0.3">
      <c r="A549">
        <v>167582</v>
      </c>
      <c r="B549" t="s">
        <v>526</v>
      </c>
      <c r="C549" t="s">
        <v>15</v>
      </c>
      <c r="D549" t="s">
        <v>9</v>
      </c>
      <c r="E549" t="str">
        <f>IF(Statistics_xlsx___Sheet1[[#This Row],[event_name]]="-","Male",Statistics_xlsx___Sheet1[[#This Row],[event_name]])</f>
        <v>Male</v>
      </c>
      <c r="F549" t="s">
        <v>69</v>
      </c>
      <c r="G549" t="s">
        <v>24</v>
      </c>
      <c r="H549" t="str">
        <f>IF(Statistics_xlsx___Sheet1[[#This Row],[Post Name]]="-",IF(G550=0,G548,G550),Statistics_xlsx___Sheet1[[#This Row],[Post Name]])</f>
        <v>i7</v>
      </c>
      <c r="I549">
        <v>97823</v>
      </c>
      <c r="J549">
        <f>IF(Statistics_xlsx___Sheet1[[#This Row],[Offered Salary]]&lt;=0,AVERAGE($I$2:$I$7166),Statistics_xlsx___Sheet1[[#This Row],[Offered Salary]])</f>
        <v>97823</v>
      </c>
      <c r="K549" t="b">
        <f>OR((Statistics_xlsx___Sheet1[[#This Row],[updated offered salary]]&lt;$N$39),(Statistics_xlsx___Sheet1[[#This Row],[updated offered salary]]&gt;$N$40))</f>
        <v>0</v>
      </c>
    </row>
    <row r="550" spans="1:11" x14ac:dyDescent="0.3">
      <c r="A550">
        <v>170195</v>
      </c>
      <c r="B550" t="s">
        <v>527</v>
      </c>
      <c r="C550" t="s">
        <v>15</v>
      </c>
      <c r="D550" t="s">
        <v>9</v>
      </c>
      <c r="E550" t="str">
        <f>IF(Statistics_xlsx___Sheet1[[#This Row],[event_name]]="-","Male",Statistics_xlsx___Sheet1[[#This Row],[event_name]])</f>
        <v>Male</v>
      </c>
      <c r="F550" t="s">
        <v>69</v>
      </c>
      <c r="G550" t="s">
        <v>24</v>
      </c>
      <c r="H550" t="str">
        <f>IF(Statistics_xlsx___Sheet1[[#This Row],[Post Name]]="-",IF(G551=0,G549,G551),Statistics_xlsx___Sheet1[[#This Row],[Post Name]])</f>
        <v>i7</v>
      </c>
      <c r="I550">
        <v>75871</v>
      </c>
      <c r="J550">
        <f>IF(Statistics_xlsx___Sheet1[[#This Row],[Offered Salary]]&lt;=0,AVERAGE($I$2:$I$7166),Statistics_xlsx___Sheet1[[#This Row],[Offered Salary]])</f>
        <v>75871</v>
      </c>
      <c r="K550" t="b">
        <f>OR((Statistics_xlsx___Sheet1[[#This Row],[updated offered salary]]&lt;$N$39),(Statistics_xlsx___Sheet1[[#This Row],[updated offered salary]]&gt;$N$40))</f>
        <v>0</v>
      </c>
    </row>
    <row r="551" spans="1:11" x14ac:dyDescent="0.3">
      <c r="A551">
        <v>245448</v>
      </c>
      <c r="B551" t="s">
        <v>528</v>
      </c>
      <c r="C551" t="s">
        <v>15</v>
      </c>
      <c r="D551" t="s">
        <v>13</v>
      </c>
      <c r="E551" t="str">
        <f>IF(Statistics_xlsx___Sheet1[[#This Row],[event_name]]="-","Male",Statistics_xlsx___Sheet1[[#This Row],[event_name]])</f>
        <v>Female</v>
      </c>
      <c r="F551" t="s">
        <v>69</v>
      </c>
      <c r="G551" t="s">
        <v>24</v>
      </c>
      <c r="H551" t="str">
        <f>IF(Statistics_xlsx___Sheet1[[#This Row],[Post Name]]="-",IF(G552=0,G550,G552),Statistics_xlsx___Sheet1[[#This Row],[Post Name]])</f>
        <v>i7</v>
      </c>
      <c r="I551">
        <v>3381</v>
      </c>
      <c r="J551">
        <f>IF(Statistics_xlsx___Sheet1[[#This Row],[Offered Salary]]&lt;=0,AVERAGE($I$2:$I$7166),Statistics_xlsx___Sheet1[[#This Row],[Offered Salary]])</f>
        <v>3381</v>
      </c>
      <c r="K551" t="b">
        <f>OR((Statistics_xlsx___Sheet1[[#This Row],[updated offered salary]]&lt;$N$39),(Statistics_xlsx___Sheet1[[#This Row],[updated offered salary]]&gt;$N$40))</f>
        <v>0</v>
      </c>
    </row>
    <row r="552" spans="1:11" x14ac:dyDescent="0.3">
      <c r="A552">
        <v>106736</v>
      </c>
      <c r="B552" t="s">
        <v>529</v>
      </c>
      <c r="C552" t="s">
        <v>15</v>
      </c>
      <c r="D552" t="s">
        <v>13</v>
      </c>
      <c r="E552" t="str">
        <f>IF(Statistics_xlsx___Sheet1[[#This Row],[event_name]]="-","Male",Statistics_xlsx___Sheet1[[#This Row],[event_name]])</f>
        <v>Female</v>
      </c>
      <c r="F552" t="s">
        <v>17</v>
      </c>
      <c r="G552" t="s">
        <v>24</v>
      </c>
      <c r="H552" t="str">
        <f>IF(Statistics_xlsx___Sheet1[[#This Row],[Post Name]]="-",IF(G553=0,G551,G553),Statistics_xlsx___Sheet1[[#This Row],[Post Name]])</f>
        <v>i7</v>
      </c>
      <c r="I552">
        <v>47122</v>
      </c>
      <c r="J552">
        <f>IF(Statistics_xlsx___Sheet1[[#This Row],[Offered Salary]]&lt;=0,AVERAGE($I$2:$I$7166),Statistics_xlsx___Sheet1[[#This Row],[Offered Salary]])</f>
        <v>47122</v>
      </c>
      <c r="K552" t="b">
        <f>OR((Statistics_xlsx___Sheet1[[#This Row],[updated offered salary]]&lt;$N$39),(Statistics_xlsx___Sheet1[[#This Row],[updated offered salary]]&gt;$N$40))</f>
        <v>0</v>
      </c>
    </row>
    <row r="553" spans="1:11" x14ac:dyDescent="0.3">
      <c r="A553">
        <v>347906</v>
      </c>
      <c r="B553" t="s">
        <v>530</v>
      </c>
      <c r="C553" t="s">
        <v>8</v>
      </c>
      <c r="D553" t="s">
        <v>9</v>
      </c>
      <c r="E553" t="str">
        <f>IF(Statistics_xlsx___Sheet1[[#This Row],[event_name]]="-","Male",Statistics_xlsx___Sheet1[[#This Row],[event_name]])</f>
        <v>Male</v>
      </c>
      <c r="F553" t="s">
        <v>17</v>
      </c>
      <c r="G553" t="s">
        <v>24</v>
      </c>
      <c r="H553" t="str">
        <f>IF(Statistics_xlsx___Sheet1[[#This Row],[Post Name]]="-",IF(G554=0,G552,G554),Statistics_xlsx___Sheet1[[#This Row],[Post Name]])</f>
        <v>i7</v>
      </c>
      <c r="I553">
        <v>16873</v>
      </c>
      <c r="J553">
        <f>IF(Statistics_xlsx___Sheet1[[#This Row],[Offered Salary]]&lt;=0,AVERAGE($I$2:$I$7166),Statistics_xlsx___Sheet1[[#This Row],[Offered Salary]])</f>
        <v>16873</v>
      </c>
      <c r="K553" t="b">
        <f>OR((Statistics_xlsx___Sheet1[[#This Row],[updated offered salary]]&lt;$N$39),(Statistics_xlsx___Sheet1[[#This Row],[updated offered salary]]&gt;$N$40))</f>
        <v>0</v>
      </c>
    </row>
    <row r="554" spans="1:11" x14ac:dyDescent="0.3">
      <c r="A554">
        <v>575292</v>
      </c>
      <c r="B554" t="s">
        <v>531</v>
      </c>
      <c r="C554" t="s">
        <v>8</v>
      </c>
      <c r="D554" t="s">
        <v>13</v>
      </c>
      <c r="E554" t="str">
        <f>IF(Statistics_xlsx___Sheet1[[#This Row],[event_name]]="-","Male",Statistics_xlsx___Sheet1[[#This Row],[event_name]])</f>
        <v>Female</v>
      </c>
      <c r="F554" t="s">
        <v>33</v>
      </c>
      <c r="G554" t="s">
        <v>345</v>
      </c>
      <c r="H554" t="str">
        <f>IF(Statistics_xlsx___Sheet1[[#This Row],[Post Name]]="-",IF(G555=0,G553,G555),Statistics_xlsx___Sheet1[[#This Row],[Post Name]])</f>
        <v>c9</v>
      </c>
      <c r="I554">
        <v>66536</v>
      </c>
      <c r="J554">
        <f>IF(Statistics_xlsx___Sheet1[[#This Row],[Offered Salary]]&lt;=0,AVERAGE($I$2:$I$7166),Statistics_xlsx___Sheet1[[#This Row],[Offered Salary]])</f>
        <v>66536</v>
      </c>
      <c r="K554" t="b">
        <f>OR((Statistics_xlsx___Sheet1[[#This Row],[updated offered salary]]&lt;$N$39),(Statistics_xlsx___Sheet1[[#This Row],[updated offered salary]]&gt;$N$40))</f>
        <v>0</v>
      </c>
    </row>
    <row r="555" spans="1:11" x14ac:dyDescent="0.3">
      <c r="A555">
        <v>910150</v>
      </c>
      <c r="B555" t="s">
        <v>532</v>
      </c>
      <c r="C555" t="s">
        <v>15</v>
      </c>
      <c r="D555" t="s">
        <v>9</v>
      </c>
      <c r="E555" t="str">
        <f>IF(Statistics_xlsx___Sheet1[[#This Row],[event_name]]="-","Male",Statistics_xlsx___Sheet1[[#This Row],[event_name]])</f>
        <v>Male</v>
      </c>
      <c r="F555" t="s">
        <v>17</v>
      </c>
      <c r="G555" t="s">
        <v>14</v>
      </c>
      <c r="H555" t="str">
        <f>IF(Statistics_xlsx___Sheet1[[#This Row],[Post Name]]="-",IF(G556=0,G554,G556),Statistics_xlsx___Sheet1[[#This Row],[Post Name]])</f>
        <v>c5</v>
      </c>
      <c r="I555">
        <v>51779</v>
      </c>
      <c r="J555">
        <f>IF(Statistics_xlsx___Sheet1[[#This Row],[Offered Salary]]&lt;=0,AVERAGE($I$2:$I$7166),Statistics_xlsx___Sheet1[[#This Row],[Offered Salary]])</f>
        <v>51779</v>
      </c>
      <c r="K555" t="b">
        <f>OR((Statistics_xlsx___Sheet1[[#This Row],[updated offered salary]]&lt;$N$39),(Statistics_xlsx___Sheet1[[#This Row],[updated offered salary]]&gt;$N$40))</f>
        <v>0</v>
      </c>
    </row>
    <row r="556" spans="1:11" x14ac:dyDescent="0.3">
      <c r="A556">
        <v>499010</v>
      </c>
      <c r="B556" t="s">
        <v>533</v>
      </c>
      <c r="C556" t="s">
        <v>8</v>
      </c>
      <c r="D556" t="s">
        <v>9</v>
      </c>
      <c r="E556" t="str">
        <f>IF(Statistics_xlsx___Sheet1[[#This Row],[event_name]]="-","Male",Statistics_xlsx___Sheet1[[#This Row],[event_name]])</f>
        <v>Male</v>
      </c>
      <c r="F556" t="s">
        <v>17</v>
      </c>
      <c r="G556" t="s">
        <v>14</v>
      </c>
      <c r="H556" t="str">
        <f>IF(Statistics_xlsx___Sheet1[[#This Row],[Post Name]]="-",IF(G557=0,G555,G557),Statistics_xlsx___Sheet1[[#This Row],[Post Name]])</f>
        <v>c5</v>
      </c>
      <c r="I556">
        <v>60429</v>
      </c>
      <c r="J556">
        <f>IF(Statistics_xlsx___Sheet1[[#This Row],[Offered Salary]]&lt;=0,AVERAGE($I$2:$I$7166),Statistics_xlsx___Sheet1[[#This Row],[Offered Salary]])</f>
        <v>60429</v>
      </c>
      <c r="K556" t="b">
        <f>OR((Statistics_xlsx___Sheet1[[#This Row],[updated offered salary]]&lt;$N$39),(Statistics_xlsx___Sheet1[[#This Row],[updated offered salary]]&gt;$N$40))</f>
        <v>0</v>
      </c>
    </row>
    <row r="557" spans="1:11" x14ac:dyDescent="0.3">
      <c r="A557">
        <v>777478</v>
      </c>
      <c r="B557" t="s">
        <v>534</v>
      </c>
      <c r="C557" t="s">
        <v>8</v>
      </c>
      <c r="D557" t="s">
        <v>13</v>
      </c>
      <c r="E557" t="str">
        <f>IF(Statistics_xlsx___Sheet1[[#This Row],[event_name]]="-","Male",Statistics_xlsx___Sheet1[[#This Row],[event_name]])</f>
        <v>Female</v>
      </c>
      <c r="F557" t="s">
        <v>17</v>
      </c>
      <c r="G557" t="s">
        <v>14</v>
      </c>
      <c r="H557" t="str">
        <f>IF(Statistics_xlsx___Sheet1[[#This Row],[Post Name]]="-",IF(G558=0,G556,G558),Statistics_xlsx___Sheet1[[#This Row],[Post Name]])</f>
        <v>c5</v>
      </c>
      <c r="I557">
        <v>30070</v>
      </c>
      <c r="J557">
        <f>IF(Statistics_xlsx___Sheet1[[#This Row],[Offered Salary]]&lt;=0,AVERAGE($I$2:$I$7166),Statistics_xlsx___Sheet1[[#This Row],[Offered Salary]])</f>
        <v>30070</v>
      </c>
      <c r="K557" t="b">
        <f>OR((Statistics_xlsx___Sheet1[[#This Row],[updated offered salary]]&lt;$N$39),(Statistics_xlsx___Sheet1[[#This Row],[updated offered salary]]&gt;$N$40))</f>
        <v>0</v>
      </c>
    </row>
    <row r="558" spans="1:11" x14ac:dyDescent="0.3">
      <c r="A558">
        <v>926942</v>
      </c>
      <c r="B558" t="s">
        <v>535</v>
      </c>
      <c r="C558" t="s">
        <v>15</v>
      </c>
      <c r="D558" t="s">
        <v>9</v>
      </c>
      <c r="E558" t="str">
        <f>IF(Statistics_xlsx___Sheet1[[#This Row],[event_name]]="-","Male",Statistics_xlsx___Sheet1[[#This Row],[event_name]])</f>
        <v>Male</v>
      </c>
      <c r="F558" t="s">
        <v>17</v>
      </c>
      <c r="G558" t="s">
        <v>14</v>
      </c>
      <c r="H558" t="str">
        <f>IF(Statistics_xlsx___Sheet1[[#This Row],[Post Name]]="-",IF(G559=0,G557,G559),Statistics_xlsx___Sheet1[[#This Row],[Post Name]])</f>
        <v>c5</v>
      </c>
      <c r="I558">
        <v>62255</v>
      </c>
      <c r="J558">
        <f>IF(Statistics_xlsx___Sheet1[[#This Row],[Offered Salary]]&lt;=0,AVERAGE($I$2:$I$7166),Statistics_xlsx___Sheet1[[#This Row],[Offered Salary]])</f>
        <v>62255</v>
      </c>
      <c r="K558" t="b">
        <f>OR((Statistics_xlsx___Sheet1[[#This Row],[updated offered salary]]&lt;$N$39),(Statistics_xlsx___Sheet1[[#This Row],[updated offered salary]]&gt;$N$40))</f>
        <v>0</v>
      </c>
    </row>
    <row r="559" spans="1:11" x14ac:dyDescent="0.3">
      <c r="A559">
        <v>728782</v>
      </c>
      <c r="B559" t="s">
        <v>536</v>
      </c>
      <c r="C559" t="s">
        <v>15</v>
      </c>
      <c r="D559" t="s">
        <v>9</v>
      </c>
      <c r="E559" t="str">
        <f>IF(Statistics_xlsx___Sheet1[[#This Row],[event_name]]="-","Male",Statistics_xlsx___Sheet1[[#This Row],[event_name]])</f>
        <v>Male</v>
      </c>
      <c r="F559" t="s">
        <v>10</v>
      </c>
      <c r="G559" t="s">
        <v>151</v>
      </c>
      <c r="H559" t="str">
        <f>IF(Statistics_xlsx___Sheet1[[#This Row],[Post Name]]="-",IF(G560=0,G558,G560),Statistics_xlsx___Sheet1[[#This Row],[Post Name]])</f>
        <v>c-10</v>
      </c>
      <c r="I559">
        <v>95458</v>
      </c>
      <c r="J559">
        <f>IF(Statistics_xlsx___Sheet1[[#This Row],[Offered Salary]]&lt;=0,AVERAGE($I$2:$I$7166),Statistics_xlsx___Sheet1[[#This Row],[Offered Salary]])</f>
        <v>95458</v>
      </c>
      <c r="K559" t="b">
        <f>OR((Statistics_xlsx___Sheet1[[#This Row],[updated offered salary]]&lt;$N$39),(Statistics_xlsx___Sheet1[[#This Row],[updated offered salary]]&gt;$N$40))</f>
        <v>0</v>
      </c>
    </row>
    <row r="560" spans="1:11" x14ac:dyDescent="0.3">
      <c r="A560">
        <v>605607</v>
      </c>
      <c r="B560" t="s">
        <v>537</v>
      </c>
      <c r="C560" t="s">
        <v>8</v>
      </c>
      <c r="D560" t="s">
        <v>9</v>
      </c>
      <c r="E560" t="str">
        <f>IF(Statistics_xlsx___Sheet1[[#This Row],[event_name]]="-","Male",Statistics_xlsx___Sheet1[[#This Row],[event_name]])</f>
        <v>Male</v>
      </c>
      <c r="F560" t="s">
        <v>10</v>
      </c>
      <c r="G560" t="s">
        <v>151</v>
      </c>
      <c r="H560" t="str">
        <f>IF(Statistics_xlsx___Sheet1[[#This Row],[Post Name]]="-",IF(G561=0,G559,G561),Statistics_xlsx___Sheet1[[#This Row],[Post Name]])</f>
        <v>c-10</v>
      </c>
      <c r="I560">
        <v>42248</v>
      </c>
      <c r="J560">
        <f>IF(Statistics_xlsx___Sheet1[[#This Row],[Offered Salary]]&lt;=0,AVERAGE($I$2:$I$7166),Statistics_xlsx___Sheet1[[#This Row],[Offered Salary]])</f>
        <v>42248</v>
      </c>
      <c r="K560" t="b">
        <f>OR((Statistics_xlsx___Sheet1[[#This Row],[updated offered salary]]&lt;$N$39),(Statistics_xlsx___Sheet1[[#This Row],[updated offered salary]]&gt;$N$40))</f>
        <v>0</v>
      </c>
    </row>
    <row r="561" spans="1:11" x14ac:dyDescent="0.3">
      <c r="A561">
        <v>524171</v>
      </c>
      <c r="B561" t="s">
        <v>538</v>
      </c>
      <c r="C561" t="s">
        <v>8</v>
      </c>
      <c r="D561" t="s">
        <v>13</v>
      </c>
      <c r="E561" t="str">
        <f>IF(Statistics_xlsx___Sheet1[[#This Row],[event_name]]="-","Male",Statistics_xlsx___Sheet1[[#This Row],[event_name]])</f>
        <v>Female</v>
      </c>
      <c r="F561" t="s">
        <v>10</v>
      </c>
      <c r="G561" t="s">
        <v>151</v>
      </c>
      <c r="H561" t="str">
        <f>IF(Statistics_xlsx___Sheet1[[#This Row],[Post Name]]="-",IF(G562=0,G560,G562),Statistics_xlsx___Sheet1[[#This Row],[Post Name]])</f>
        <v>c-10</v>
      </c>
      <c r="I561">
        <v>10154</v>
      </c>
      <c r="J561">
        <f>IF(Statistics_xlsx___Sheet1[[#This Row],[Offered Salary]]&lt;=0,AVERAGE($I$2:$I$7166),Statistics_xlsx___Sheet1[[#This Row],[Offered Salary]])</f>
        <v>10154</v>
      </c>
      <c r="K561" t="b">
        <f>OR((Statistics_xlsx___Sheet1[[#This Row],[updated offered salary]]&lt;$N$39),(Statistics_xlsx___Sheet1[[#This Row],[updated offered salary]]&gt;$N$40))</f>
        <v>0</v>
      </c>
    </row>
    <row r="562" spans="1:11" x14ac:dyDescent="0.3">
      <c r="A562">
        <v>118021</v>
      </c>
      <c r="B562" t="s">
        <v>539</v>
      </c>
      <c r="C562" t="s">
        <v>15</v>
      </c>
      <c r="D562" t="s">
        <v>9</v>
      </c>
      <c r="E562" t="str">
        <f>IF(Statistics_xlsx___Sheet1[[#This Row],[event_name]]="-","Male",Statistics_xlsx___Sheet1[[#This Row],[event_name]])</f>
        <v>Male</v>
      </c>
      <c r="F562" t="s">
        <v>10</v>
      </c>
      <c r="G562" t="s">
        <v>30</v>
      </c>
      <c r="H562" t="str">
        <f>IF(Statistics_xlsx___Sheet1[[#This Row],[Post Name]]="-",IF(G563=0,G561,G563),Statistics_xlsx___Sheet1[[#This Row],[Post Name]])</f>
        <v>b9</v>
      </c>
      <c r="I562">
        <v>66336</v>
      </c>
      <c r="J562">
        <f>IF(Statistics_xlsx___Sheet1[[#This Row],[Offered Salary]]&lt;=0,AVERAGE($I$2:$I$7166),Statistics_xlsx___Sheet1[[#This Row],[Offered Salary]])</f>
        <v>66336</v>
      </c>
      <c r="K562" t="b">
        <f>OR((Statistics_xlsx___Sheet1[[#This Row],[updated offered salary]]&lt;$N$39),(Statistics_xlsx___Sheet1[[#This Row],[updated offered salary]]&gt;$N$40))</f>
        <v>0</v>
      </c>
    </row>
    <row r="563" spans="1:11" x14ac:dyDescent="0.3">
      <c r="A563">
        <v>865873</v>
      </c>
      <c r="B563" t="s">
        <v>540</v>
      </c>
      <c r="C563" t="s">
        <v>8</v>
      </c>
      <c r="D563" t="s">
        <v>13</v>
      </c>
      <c r="E563" t="str">
        <f>IF(Statistics_xlsx___Sheet1[[#This Row],[event_name]]="-","Male",Statistics_xlsx___Sheet1[[#This Row],[event_name]])</f>
        <v>Female</v>
      </c>
      <c r="F563" t="s">
        <v>10</v>
      </c>
      <c r="G563" t="s">
        <v>30</v>
      </c>
      <c r="H563" t="str">
        <f>IF(Statistics_xlsx___Sheet1[[#This Row],[Post Name]]="-",IF(G564=0,G562,G564),Statistics_xlsx___Sheet1[[#This Row],[Post Name]])</f>
        <v>b9</v>
      </c>
      <c r="I563">
        <v>76666</v>
      </c>
      <c r="J563">
        <f>IF(Statistics_xlsx___Sheet1[[#This Row],[Offered Salary]]&lt;=0,AVERAGE($I$2:$I$7166),Statistics_xlsx___Sheet1[[#This Row],[Offered Salary]])</f>
        <v>76666</v>
      </c>
      <c r="K563" t="b">
        <f>OR((Statistics_xlsx___Sheet1[[#This Row],[updated offered salary]]&lt;$N$39),(Statistics_xlsx___Sheet1[[#This Row],[updated offered salary]]&gt;$N$40))</f>
        <v>0</v>
      </c>
    </row>
    <row r="564" spans="1:11" x14ac:dyDescent="0.3">
      <c r="A564">
        <v>459625</v>
      </c>
      <c r="B564" t="s">
        <v>541</v>
      </c>
      <c r="C564" t="s">
        <v>15</v>
      </c>
      <c r="D564" t="s">
        <v>9</v>
      </c>
      <c r="E564" t="str">
        <f>IF(Statistics_xlsx___Sheet1[[#This Row],[event_name]]="-","Male",Statistics_xlsx___Sheet1[[#This Row],[event_name]])</f>
        <v>Male</v>
      </c>
      <c r="F564" t="s">
        <v>17</v>
      </c>
      <c r="G564" t="s">
        <v>151</v>
      </c>
      <c r="H564" t="str">
        <f>IF(Statistics_xlsx___Sheet1[[#This Row],[Post Name]]="-",IF(G565=0,G563,G565),Statistics_xlsx___Sheet1[[#This Row],[Post Name]])</f>
        <v>c-10</v>
      </c>
      <c r="I564">
        <v>4887</v>
      </c>
      <c r="J564">
        <f>IF(Statistics_xlsx___Sheet1[[#This Row],[Offered Salary]]&lt;=0,AVERAGE($I$2:$I$7166),Statistics_xlsx___Sheet1[[#This Row],[Offered Salary]])</f>
        <v>4887</v>
      </c>
      <c r="K564" t="b">
        <f>OR((Statistics_xlsx___Sheet1[[#This Row],[updated offered salary]]&lt;$N$39),(Statistics_xlsx___Sheet1[[#This Row],[updated offered salary]]&gt;$N$40))</f>
        <v>0</v>
      </c>
    </row>
    <row r="565" spans="1:11" x14ac:dyDescent="0.3">
      <c r="A565">
        <v>95500</v>
      </c>
      <c r="B565" t="s">
        <v>542</v>
      </c>
      <c r="C565" t="s">
        <v>15</v>
      </c>
      <c r="D565" t="s">
        <v>9</v>
      </c>
      <c r="E565" t="str">
        <f>IF(Statistics_xlsx___Sheet1[[#This Row],[event_name]]="-","Male",Statistics_xlsx___Sheet1[[#This Row],[event_name]])</f>
        <v>Male</v>
      </c>
      <c r="F565" t="s">
        <v>21</v>
      </c>
      <c r="G565" t="s">
        <v>345</v>
      </c>
      <c r="H565" t="str">
        <f>IF(Statistics_xlsx___Sheet1[[#This Row],[Post Name]]="-",IF(G566=0,G564,G566),Statistics_xlsx___Sheet1[[#This Row],[Post Name]])</f>
        <v>c9</v>
      </c>
      <c r="I565">
        <v>28931</v>
      </c>
      <c r="J565">
        <f>IF(Statistics_xlsx___Sheet1[[#This Row],[Offered Salary]]&lt;=0,AVERAGE($I$2:$I$7166),Statistics_xlsx___Sheet1[[#This Row],[Offered Salary]])</f>
        <v>28931</v>
      </c>
      <c r="K565" t="b">
        <f>OR((Statistics_xlsx___Sheet1[[#This Row],[updated offered salary]]&lt;$N$39),(Statistics_xlsx___Sheet1[[#This Row],[updated offered salary]]&gt;$N$40))</f>
        <v>0</v>
      </c>
    </row>
    <row r="566" spans="1:11" x14ac:dyDescent="0.3">
      <c r="A566">
        <v>405195</v>
      </c>
      <c r="B566" t="s">
        <v>543</v>
      </c>
      <c r="C566" t="s">
        <v>15</v>
      </c>
      <c r="D566" t="s">
        <v>9</v>
      </c>
      <c r="E566" t="str">
        <f>IF(Statistics_xlsx___Sheet1[[#This Row],[event_name]]="-","Male",Statistics_xlsx___Sheet1[[#This Row],[event_name]])</f>
        <v>Male</v>
      </c>
      <c r="F566" t="s">
        <v>21</v>
      </c>
      <c r="G566" t="s">
        <v>151</v>
      </c>
      <c r="H566" t="str">
        <f>IF(Statistics_xlsx___Sheet1[[#This Row],[Post Name]]="-",IF(G567=0,G565,G567),Statistics_xlsx___Sheet1[[#This Row],[Post Name]])</f>
        <v>c-10</v>
      </c>
      <c r="I566">
        <v>26238</v>
      </c>
      <c r="J566">
        <f>IF(Statistics_xlsx___Sheet1[[#This Row],[Offered Salary]]&lt;=0,AVERAGE($I$2:$I$7166),Statistics_xlsx___Sheet1[[#This Row],[Offered Salary]])</f>
        <v>26238</v>
      </c>
      <c r="K566" t="b">
        <f>OR((Statistics_xlsx___Sheet1[[#This Row],[updated offered salary]]&lt;$N$39),(Statistics_xlsx___Sheet1[[#This Row],[updated offered salary]]&gt;$N$40))</f>
        <v>0</v>
      </c>
    </row>
    <row r="567" spans="1:11" x14ac:dyDescent="0.3">
      <c r="A567">
        <v>86468</v>
      </c>
      <c r="B567" t="s">
        <v>544</v>
      </c>
      <c r="C567" t="s">
        <v>15</v>
      </c>
      <c r="D567" t="s">
        <v>9</v>
      </c>
      <c r="E567" t="str">
        <f>IF(Statistics_xlsx___Sheet1[[#This Row],[event_name]]="-","Male",Statistics_xlsx___Sheet1[[#This Row],[event_name]])</f>
        <v>Male</v>
      </c>
      <c r="F567" t="s">
        <v>17</v>
      </c>
      <c r="G567" t="s">
        <v>151</v>
      </c>
      <c r="H567" t="str">
        <f>IF(Statistics_xlsx___Sheet1[[#This Row],[Post Name]]="-",IF(G568=0,G566,G568),Statistics_xlsx___Sheet1[[#This Row],[Post Name]])</f>
        <v>c-10</v>
      </c>
      <c r="I567">
        <v>71021</v>
      </c>
      <c r="J567">
        <f>IF(Statistics_xlsx___Sheet1[[#This Row],[Offered Salary]]&lt;=0,AVERAGE($I$2:$I$7166),Statistics_xlsx___Sheet1[[#This Row],[Offered Salary]])</f>
        <v>71021</v>
      </c>
      <c r="K567" t="b">
        <f>OR((Statistics_xlsx___Sheet1[[#This Row],[updated offered salary]]&lt;$N$39),(Statistics_xlsx___Sheet1[[#This Row],[updated offered salary]]&gt;$N$40))</f>
        <v>0</v>
      </c>
    </row>
    <row r="568" spans="1:11" x14ac:dyDescent="0.3">
      <c r="A568">
        <v>369294</v>
      </c>
      <c r="B568" t="s">
        <v>543</v>
      </c>
      <c r="C568" t="s">
        <v>15</v>
      </c>
      <c r="D568" t="s">
        <v>9</v>
      </c>
      <c r="E568" t="str">
        <f>IF(Statistics_xlsx___Sheet1[[#This Row],[event_name]]="-","Male",Statistics_xlsx___Sheet1[[#This Row],[event_name]])</f>
        <v>Male</v>
      </c>
      <c r="F568" t="s">
        <v>10</v>
      </c>
      <c r="G568" t="s">
        <v>14</v>
      </c>
      <c r="H568" t="str">
        <f>IF(Statistics_xlsx___Sheet1[[#This Row],[Post Name]]="-",IF(G569=0,G567,G569),Statistics_xlsx___Sheet1[[#This Row],[Post Name]])</f>
        <v>c5</v>
      </c>
      <c r="I568">
        <v>6008</v>
      </c>
      <c r="J568">
        <f>IF(Statistics_xlsx___Sheet1[[#This Row],[Offered Salary]]&lt;=0,AVERAGE($I$2:$I$7166),Statistics_xlsx___Sheet1[[#This Row],[Offered Salary]])</f>
        <v>6008</v>
      </c>
      <c r="K568" t="b">
        <f>OR((Statistics_xlsx___Sheet1[[#This Row],[updated offered salary]]&lt;$N$39),(Statistics_xlsx___Sheet1[[#This Row],[updated offered salary]]&gt;$N$40))</f>
        <v>0</v>
      </c>
    </row>
    <row r="569" spans="1:11" x14ac:dyDescent="0.3">
      <c r="A569">
        <v>758632</v>
      </c>
      <c r="B569" t="s">
        <v>545</v>
      </c>
      <c r="C569" t="s">
        <v>15</v>
      </c>
      <c r="D569" t="s">
        <v>9</v>
      </c>
      <c r="E569" t="str">
        <f>IF(Statistics_xlsx___Sheet1[[#This Row],[event_name]]="-","Male",Statistics_xlsx___Sheet1[[#This Row],[event_name]])</f>
        <v>Male</v>
      </c>
      <c r="F569" t="s">
        <v>10</v>
      </c>
      <c r="G569" t="s">
        <v>14</v>
      </c>
      <c r="H569" t="str">
        <f>IF(Statistics_xlsx___Sheet1[[#This Row],[Post Name]]="-",IF(G570=0,G568,G570),Statistics_xlsx___Sheet1[[#This Row],[Post Name]])</f>
        <v>c5</v>
      </c>
      <c r="I569">
        <v>4748</v>
      </c>
      <c r="J569">
        <f>IF(Statistics_xlsx___Sheet1[[#This Row],[Offered Salary]]&lt;=0,AVERAGE($I$2:$I$7166),Statistics_xlsx___Sheet1[[#This Row],[Offered Salary]])</f>
        <v>4748</v>
      </c>
      <c r="K569" t="b">
        <f>OR((Statistics_xlsx___Sheet1[[#This Row],[updated offered salary]]&lt;$N$39),(Statistics_xlsx___Sheet1[[#This Row],[updated offered salary]]&gt;$N$40))</f>
        <v>0</v>
      </c>
    </row>
    <row r="570" spans="1:11" x14ac:dyDescent="0.3">
      <c r="A570">
        <v>58792</v>
      </c>
      <c r="B570" t="s">
        <v>546</v>
      </c>
      <c r="C570" t="s">
        <v>15</v>
      </c>
      <c r="D570" t="s">
        <v>9</v>
      </c>
      <c r="E570" t="str">
        <f>IF(Statistics_xlsx___Sheet1[[#This Row],[event_name]]="-","Male",Statistics_xlsx___Sheet1[[#This Row],[event_name]])</f>
        <v>Male</v>
      </c>
      <c r="F570" t="s">
        <v>10</v>
      </c>
      <c r="G570" t="s">
        <v>14</v>
      </c>
      <c r="H570" t="str">
        <f>IF(Statistics_xlsx___Sheet1[[#This Row],[Post Name]]="-",IF(G571=0,G569,G571),Statistics_xlsx___Sheet1[[#This Row],[Post Name]])</f>
        <v>c5</v>
      </c>
      <c r="I570">
        <v>3265</v>
      </c>
      <c r="J570">
        <f>IF(Statistics_xlsx___Sheet1[[#This Row],[Offered Salary]]&lt;=0,AVERAGE($I$2:$I$7166),Statistics_xlsx___Sheet1[[#This Row],[Offered Salary]])</f>
        <v>3265</v>
      </c>
      <c r="K570" t="b">
        <f>OR((Statistics_xlsx___Sheet1[[#This Row],[updated offered salary]]&lt;$N$39),(Statistics_xlsx___Sheet1[[#This Row],[updated offered salary]]&gt;$N$40))</f>
        <v>0</v>
      </c>
    </row>
    <row r="571" spans="1:11" x14ac:dyDescent="0.3">
      <c r="A571">
        <v>185368</v>
      </c>
      <c r="B571" t="s">
        <v>547</v>
      </c>
      <c r="C571" t="s">
        <v>15</v>
      </c>
      <c r="D571" t="s">
        <v>9</v>
      </c>
      <c r="E571" t="str">
        <f>IF(Statistics_xlsx___Sheet1[[#This Row],[event_name]]="-","Male",Statistics_xlsx___Sheet1[[#This Row],[event_name]])</f>
        <v>Male</v>
      </c>
      <c r="F571" t="s">
        <v>10</v>
      </c>
      <c r="G571" t="s">
        <v>14</v>
      </c>
      <c r="H571" t="str">
        <f>IF(Statistics_xlsx___Sheet1[[#This Row],[Post Name]]="-",IF(G572=0,G570,G572),Statistics_xlsx___Sheet1[[#This Row],[Post Name]])</f>
        <v>c5</v>
      </c>
      <c r="I571">
        <v>1079</v>
      </c>
      <c r="J571">
        <f>IF(Statistics_xlsx___Sheet1[[#This Row],[Offered Salary]]&lt;=0,AVERAGE($I$2:$I$7166),Statistics_xlsx___Sheet1[[#This Row],[Offered Salary]])</f>
        <v>1079</v>
      </c>
      <c r="K571" t="b">
        <f>OR((Statistics_xlsx___Sheet1[[#This Row],[updated offered salary]]&lt;$N$39),(Statistics_xlsx___Sheet1[[#This Row],[updated offered salary]]&gt;$N$40))</f>
        <v>0</v>
      </c>
    </row>
    <row r="572" spans="1:11" x14ac:dyDescent="0.3">
      <c r="A572">
        <v>760150</v>
      </c>
      <c r="B572" t="s">
        <v>548</v>
      </c>
      <c r="C572" t="s">
        <v>15</v>
      </c>
      <c r="D572" t="s">
        <v>9</v>
      </c>
      <c r="E572" t="str">
        <f>IF(Statistics_xlsx___Sheet1[[#This Row],[event_name]]="-","Male",Statistics_xlsx___Sheet1[[#This Row],[event_name]])</f>
        <v>Male</v>
      </c>
      <c r="F572" t="s">
        <v>17</v>
      </c>
      <c r="G572" t="s">
        <v>36</v>
      </c>
      <c r="H572" t="str">
        <f>IF(Statistics_xlsx___Sheet1[[#This Row],[Post Name]]="-",IF(G573=0,G571,G573),Statistics_xlsx___Sheet1[[#This Row],[Post Name]])</f>
        <v>i5</v>
      </c>
      <c r="I572">
        <v>54810</v>
      </c>
      <c r="J572">
        <f>IF(Statistics_xlsx___Sheet1[[#This Row],[Offered Salary]]&lt;=0,AVERAGE($I$2:$I$7166),Statistics_xlsx___Sheet1[[#This Row],[Offered Salary]])</f>
        <v>54810</v>
      </c>
      <c r="K572" t="b">
        <f>OR((Statistics_xlsx___Sheet1[[#This Row],[updated offered salary]]&lt;$N$39),(Statistics_xlsx___Sheet1[[#This Row],[updated offered salary]]&gt;$N$40))</f>
        <v>0</v>
      </c>
    </row>
    <row r="573" spans="1:11" x14ac:dyDescent="0.3">
      <c r="A573">
        <v>879614</v>
      </c>
      <c r="B573" t="s">
        <v>549</v>
      </c>
      <c r="C573" t="s">
        <v>15</v>
      </c>
      <c r="D573" t="s">
        <v>13</v>
      </c>
      <c r="E573" t="str">
        <f>IF(Statistics_xlsx___Sheet1[[#This Row],[event_name]]="-","Male",Statistics_xlsx___Sheet1[[#This Row],[event_name]])</f>
        <v>Female</v>
      </c>
      <c r="F573" t="s">
        <v>17</v>
      </c>
      <c r="G573" t="s">
        <v>36</v>
      </c>
      <c r="H573" t="str">
        <f>IF(Statistics_xlsx___Sheet1[[#This Row],[Post Name]]="-",IF(G574=0,G572,G574),Statistics_xlsx___Sheet1[[#This Row],[Post Name]])</f>
        <v>i5</v>
      </c>
      <c r="I573">
        <v>38722</v>
      </c>
      <c r="J573">
        <f>IF(Statistics_xlsx___Sheet1[[#This Row],[Offered Salary]]&lt;=0,AVERAGE($I$2:$I$7166),Statistics_xlsx___Sheet1[[#This Row],[Offered Salary]])</f>
        <v>38722</v>
      </c>
      <c r="K573" t="b">
        <f>OR((Statistics_xlsx___Sheet1[[#This Row],[updated offered salary]]&lt;$N$39),(Statistics_xlsx___Sheet1[[#This Row],[updated offered salary]]&gt;$N$40))</f>
        <v>0</v>
      </c>
    </row>
    <row r="574" spans="1:11" x14ac:dyDescent="0.3">
      <c r="A574">
        <v>388194</v>
      </c>
      <c r="B574" t="s">
        <v>550</v>
      </c>
      <c r="C574" t="s">
        <v>15</v>
      </c>
      <c r="D574" t="s">
        <v>9</v>
      </c>
      <c r="E574" t="str">
        <f>IF(Statistics_xlsx___Sheet1[[#This Row],[event_name]]="-","Male",Statistics_xlsx___Sheet1[[#This Row],[event_name]])</f>
        <v>Male</v>
      </c>
      <c r="F574" t="s">
        <v>69</v>
      </c>
      <c r="G574" t="s">
        <v>36</v>
      </c>
      <c r="H574" t="str">
        <f>IF(Statistics_xlsx___Sheet1[[#This Row],[Post Name]]="-",IF(G575=0,G573,G575),Statistics_xlsx___Sheet1[[#This Row],[Post Name]])</f>
        <v>i5</v>
      </c>
      <c r="I574">
        <v>61652</v>
      </c>
      <c r="J574">
        <f>IF(Statistics_xlsx___Sheet1[[#This Row],[Offered Salary]]&lt;=0,AVERAGE($I$2:$I$7166),Statistics_xlsx___Sheet1[[#This Row],[Offered Salary]])</f>
        <v>61652</v>
      </c>
      <c r="K574" t="b">
        <f>OR((Statistics_xlsx___Sheet1[[#This Row],[updated offered salary]]&lt;$N$39),(Statistics_xlsx___Sheet1[[#This Row],[updated offered salary]]&gt;$N$40))</f>
        <v>0</v>
      </c>
    </row>
    <row r="575" spans="1:11" x14ac:dyDescent="0.3">
      <c r="A575">
        <v>981989</v>
      </c>
      <c r="B575" t="s">
        <v>551</v>
      </c>
      <c r="C575" t="s">
        <v>15</v>
      </c>
      <c r="D575" t="s">
        <v>9</v>
      </c>
      <c r="E575" t="str">
        <f>IF(Statistics_xlsx___Sheet1[[#This Row],[event_name]]="-","Male",Statistics_xlsx___Sheet1[[#This Row],[event_name]])</f>
        <v>Male</v>
      </c>
      <c r="F575" t="s">
        <v>10</v>
      </c>
      <c r="G575" t="s">
        <v>36</v>
      </c>
      <c r="H575" t="str">
        <f>IF(Statistics_xlsx___Sheet1[[#This Row],[Post Name]]="-",IF(G576=0,G574,G576),Statistics_xlsx___Sheet1[[#This Row],[Post Name]])</f>
        <v>i5</v>
      </c>
      <c r="I575">
        <v>84733</v>
      </c>
      <c r="J575">
        <f>IF(Statistics_xlsx___Sheet1[[#This Row],[Offered Salary]]&lt;=0,AVERAGE($I$2:$I$7166),Statistics_xlsx___Sheet1[[#This Row],[Offered Salary]])</f>
        <v>84733</v>
      </c>
      <c r="K575" t="b">
        <f>OR((Statistics_xlsx___Sheet1[[#This Row],[updated offered salary]]&lt;$N$39),(Statistics_xlsx___Sheet1[[#This Row],[updated offered salary]]&gt;$N$40))</f>
        <v>0</v>
      </c>
    </row>
    <row r="576" spans="1:11" x14ac:dyDescent="0.3">
      <c r="A576">
        <v>224545</v>
      </c>
      <c r="B576" t="s">
        <v>552</v>
      </c>
      <c r="C576" t="s">
        <v>15</v>
      </c>
      <c r="D576" t="s">
        <v>13</v>
      </c>
      <c r="E576" t="str">
        <f>IF(Statistics_xlsx___Sheet1[[#This Row],[event_name]]="-","Male",Statistics_xlsx___Sheet1[[#This Row],[event_name]])</f>
        <v>Female</v>
      </c>
      <c r="F576" t="s">
        <v>21</v>
      </c>
      <c r="G576" t="s">
        <v>36</v>
      </c>
      <c r="H576" t="str">
        <f>IF(Statistics_xlsx___Sheet1[[#This Row],[Post Name]]="-",IF(G577=0,G575,G577),Statistics_xlsx___Sheet1[[#This Row],[Post Name]])</f>
        <v>i5</v>
      </c>
      <c r="I576">
        <v>69498</v>
      </c>
      <c r="J576">
        <f>IF(Statistics_xlsx___Sheet1[[#This Row],[Offered Salary]]&lt;=0,AVERAGE($I$2:$I$7166),Statistics_xlsx___Sheet1[[#This Row],[Offered Salary]])</f>
        <v>69498</v>
      </c>
      <c r="K576" t="b">
        <f>OR((Statistics_xlsx___Sheet1[[#This Row],[updated offered salary]]&lt;$N$39),(Statistics_xlsx___Sheet1[[#This Row],[updated offered salary]]&gt;$N$40))</f>
        <v>0</v>
      </c>
    </row>
    <row r="577" spans="1:11" x14ac:dyDescent="0.3">
      <c r="A577">
        <v>79239</v>
      </c>
      <c r="B577" t="s">
        <v>553</v>
      </c>
      <c r="C577" t="s">
        <v>8</v>
      </c>
      <c r="D577" t="s">
        <v>9</v>
      </c>
      <c r="E577" t="str">
        <f>IF(Statistics_xlsx___Sheet1[[#This Row],[event_name]]="-","Male",Statistics_xlsx___Sheet1[[#This Row],[event_name]])</f>
        <v>Male</v>
      </c>
      <c r="F577" t="s">
        <v>21</v>
      </c>
      <c r="G577" t="s">
        <v>36</v>
      </c>
      <c r="H577" t="str">
        <f>IF(Statistics_xlsx___Sheet1[[#This Row],[Post Name]]="-",IF(G578=0,G576,G578),Statistics_xlsx___Sheet1[[#This Row],[Post Name]])</f>
        <v>i5</v>
      </c>
      <c r="I577">
        <v>6389</v>
      </c>
      <c r="J577">
        <f>IF(Statistics_xlsx___Sheet1[[#This Row],[Offered Salary]]&lt;=0,AVERAGE($I$2:$I$7166),Statistics_xlsx___Sheet1[[#This Row],[Offered Salary]])</f>
        <v>6389</v>
      </c>
      <c r="K577" t="b">
        <f>OR((Statistics_xlsx___Sheet1[[#This Row],[updated offered salary]]&lt;$N$39),(Statistics_xlsx___Sheet1[[#This Row],[updated offered salary]]&gt;$N$40))</f>
        <v>0</v>
      </c>
    </row>
    <row r="578" spans="1:11" x14ac:dyDescent="0.3">
      <c r="A578">
        <v>94365</v>
      </c>
      <c r="B578" t="s">
        <v>554</v>
      </c>
      <c r="C578" t="s">
        <v>15</v>
      </c>
      <c r="D578" t="s">
        <v>9</v>
      </c>
      <c r="E578" t="str">
        <f>IF(Statistics_xlsx___Sheet1[[#This Row],[event_name]]="-","Male",Statistics_xlsx___Sheet1[[#This Row],[event_name]])</f>
        <v>Male</v>
      </c>
      <c r="F578" t="s">
        <v>17</v>
      </c>
      <c r="G578" t="s">
        <v>11</v>
      </c>
      <c r="H578" t="str">
        <f>IF(Statistics_xlsx___Sheet1[[#This Row],[Post Name]]="-",IF(G579=0,G577,G579),Statistics_xlsx___Sheet1[[#This Row],[Post Name]])</f>
        <v>c8</v>
      </c>
      <c r="I578">
        <v>48728</v>
      </c>
      <c r="J578">
        <f>IF(Statistics_xlsx___Sheet1[[#This Row],[Offered Salary]]&lt;=0,AVERAGE($I$2:$I$7166),Statistics_xlsx___Sheet1[[#This Row],[Offered Salary]])</f>
        <v>48728</v>
      </c>
      <c r="K578" t="b">
        <f>OR((Statistics_xlsx___Sheet1[[#This Row],[updated offered salary]]&lt;$N$39),(Statistics_xlsx___Sheet1[[#This Row],[updated offered salary]]&gt;$N$40))</f>
        <v>0</v>
      </c>
    </row>
    <row r="579" spans="1:11" x14ac:dyDescent="0.3">
      <c r="A579">
        <v>165194</v>
      </c>
      <c r="B579" t="s">
        <v>555</v>
      </c>
      <c r="C579" t="s">
        <v>8</v>
      </c>
      <c r="D579" t="s">
        <v>9</v>
      </c>
      <c r="E579" t="str">
        <f>IF(Statistics_xlsx___Sheet1[[#This Row],[event_name]]="-","Male",Statistics_xlsx___Sheet1[[#This Row],[event_name]])</f>
        <v>Male</v>
      </c>
      <c r="F579" t="s">
        <v>17</v>
      </c>
      <c r="G579" t="s">
        <v>11</v>
      </c>
      <c r="H579" t="str">
        <f>IF(Statistics_xlsx___Sheet1[[#This Row],[Post Name]]="-",IF(G580=0,G578,G580),Statistics_xlsx___Sheet1[[#This Row],[Post Name]])</f>
        <v>c8</v>
      </c>
      <c r="I579">
        <v>39800</v>
      </c>
      <c r="J579">
        <f>IF(Statistics_xlsx___Sheet1[[#This Row],[Offered Salary]]&lt;=0,AVERAGE($I$2:$I$7166),Statistics_xlsx___Sheet1[[#This Row],[Offered Salary]])</f>
        <v>39800</v>
      </c>
      <c r="K579" t="b">
        <f>OR((Statistics_xlsx___Sheet1[[#This Row],[updated offered salary]]&lt;$N$39),(Statistics_xlsx___Sheet1[[#This Row],[updated offered salary]]&gt;$N$40))</f>
        <v>0</v>
      </c>
    </row>
    <row r="580" spans="1:11" x14ac:dyDescent="0.3">
      <c r="A580">
        <v>102178</v>
      </c>
      <c r="B580" t="s">
        <v>556</v>
      </c>
      <c r="C580" t="s">
        <v>15</v>
      </c>
      <c r="D580" t="s">
        <v>9</v>
      </c>
      <c r="E580" t="str">
        <f>IF(Statistics_xlsx___Sheet1[[#This Row],[event_name]]="-","Male",Statistics_xlsx___Sheet1[[#This Row],[event_name]])</f>
        <v>Male</v>
      </c>
      <c r="F580" t="s">
        <v>17</v>
      </c>
      <c r="G580" t="s">
        <v>11</v>
      </c>
      <c r="H580" t="str">
        <f>IF(Statistics_xlsx___Sheet1[[#This Row],[Post Name]]="-",IF(G581=0,G579,G581),Statistics_xlsx___Sheet1[[#This Row],[Post Name]])</f>
        <v>c8</v>
      </c>
      <c r="I580">
        <v>86589</v>
      </c>
      <c r="J580">
        <f>IF(Statistics_xlsx___Sheet1[[#This Row],[Offered Salary]]&lt;=0,AVERAGE($I$2:$I$7166),Statistics_xlsx___Sheet1[[#This Row],[Offered Salary]])</f>
        <v>86589</v>
      </c>
      <c r="K580" t="b">
        <f>OR((Statistics_xlsx___Sheet1[[#This Row],[updated offered salary]]&lt;$N$39),(Statistics_xlsx___Sheet1[[#This Row],[updated offered salary]]&gt;$N$40))</f>
        <v>0</v>
      </c>
    </row>
    <row r="581" spans="1:11" x14ac:dyDescent="0.3">
      <c r="A581">
        <v>790311</v>
      </c>
      <c r="B581" t="s">
        <v>557</v>
      </c>
      <c r="C581" t="s">
        <v>15</v>
      </c>
      <c r="D581" t="s">
        <v>9</v>
      </c>
      <c r="E581" t="str">
        <f>IF(Statistics_xlsx___Sheet1[[#This Row],[event_name]]="-","Male",Statistics_xlsx___Sheet1[[#This Row],[event_name]])</f>
        <v>Male</v>
      </c>
      <c r="F581" t="s">
        <v>21</v>
      </c>
      <c r="G581" t="s">
        <v>345</v>
      </c>
      <c r="H581" t="str">
        <f>IF(Statistics_xlsx___Sheet1[[#This Row],[Post Name]]="-",IF(G582=0,G580,G582),Statistics_xlsx___Sheet1[[#This Row],[Post Name]])</f>
        <v>c9</v>
      </c>
      <c r="I581">
        <v>21392</v>
      </c>
      <c r="J581">
        <f>IF(Statistics_xlsx___Sheet1[[#This Row],[Offered Salary]]&lt;=0,AVERAGE($I$2:$I$7166),Statistics_xlsx___Sheet1[[#This Row],[Offered Salary]])</f>
        <v>21392</v>
      </c>
      <c r="K581" t="b">
        <f>OR((Statistics_xlsx___Sheet1[[#This Row],[updated offered salary]]&lt;$N$39),(Statistics_xlsx___Sheet1[[#This Row],[updated offered salary]]&gt;$N$40))</f>
        <v>0</v>
      </c>
    </row>
    <row r="582" spans="1:11" x14ac:dyDescent="0.3">
      <c r="A582">
        <v>12887</v>
      </c>
      <c r="B582" t="s">
        <v>558</v>
      </c>
      <c r="C582" t="s">
        <v>8</v>
      </c>
      <c r="D582" t="s">
        <v>9</v>
      </c>
      <c r="E582" t="str">
        <f>IF(Statistics_xlsx___Sheet1[[#This Row],[event_name]]="-","Male",Statistics_xlsx___Sheet1[[#This Row],[event_name]])</f>
        <v>Male</v>
      </c>
      <c r="F582" t="s">
        <v>166</v>
      </c>
      <c r="G582" t="s">
        <v>44</v>
      </c>
      <c r="H582" t="str">
        <f>IF(Statistics_xlsx___Sheet1[[#This Row],[Post Name]]="-",IF(G583=0,G581,G583),Statistics_xlsx___Sheet1[[#This Row],[Post Name]])</f>
        <v>i6</v>
      </c>
      <c r="I582">
        <v>13201</v>
      </c>
      <c r="J582">
        <f>IF(Statistics_xlsx___Sheet1[[#This Row],[Offered Salary]]&lt;=0,AVERAGE($I$2:$I$7166),Statistics_xlsx___Sheet1[[#This Row],[Offered Salary]])</f>
        <v>13201</v>
      </c>
      <c r="K582" t="b">
        <f>OR((Statistics_xlsx___Sheet1[[#This Row],[updated offered salary]]&lt;$N$39),(Statistics_xlsx___Sheet1[[#This Row],[updated offered salary]]&gt;$N$40))</f>
        <v>0</v>
      </c>
    </row>
    <row r="583" spans="1:11" x14ac:dyDescent="0.3">
      <c r="A583">
        <v>572590</v>
      </c>
      <c r="B583" t="s">
        <v>558</v>
      </c>
      <c r="C583" t="s">
        <v>8</v>
      </c>
      <c r="D583" t="s">
        <v>13</v>
      </c>
      <c r="E583" t="str">
        <f>IF(Statistics_xlsx___Sheet1[[#This Row],[event_name]]="-","Male",Statistics_xlsx___Sheet1[[#This Row],[event_name]])</f>
        <v>Female</v>
      </c>
      <c r="F583" t="s">
        <v>166</v>
      </c>
      <c r="G583" t="s">
        <v>44</v>
      </c>
      <c r="H583" t="str">
        <f>IF(Statistics_xlsx___Sheet1[[#This Row],[Post Name]]="-",IF(G584=0,G582,G584),Statistics_xlsx___Sheet1[[#This Row],[Post Name]])</f>
        <v>i6</v>
      </c>
      <c r="I583">
        <v>5612</v>
      </c>
      <c r="J583">
        <f>IF(Statistics_xlsx___Sheet1[[#This Row],[Offered Salary]]&lt;=0,AVERAGE($I$2:$I$7166),Statistics_xlsx___Sheet1[[#This Row],[Offered Salary]])</f>
        <v>5612</v>
      </c>
      <c r="K583" t="b">
        <f>OR((Statistics_xlsx___Sheet1[[#This Row],[updated offered salary]]&lt;$N$39),(Statistics_xlsx___Sheet1[[#This Row],[updated offered salary]]&gt;$N$40))</f>
        <v>0</v>
      </c>
    </row>
    <row r="584" spans="1:11" x14ac:dyDescent="0.3">
      <c r="A584">
        <v>147125</v>
      </c>
      <c r="B584" t="s">
        <v>559</v>
      </c>
      <c r="C584" t="s">
        <v>15</v>
      </c>
      <c r="D584" t="s">
        <v>9</v>
      </c>
      <c r="E584" t="str">
        <f>IF(Statistics_xlsx___Sheet1[[#This Row],[event_name]]="-","Male",Statistics_xlsx___Sheet1[[#This Row],[event_name]])</f>
        <v>Male</v>
      </c>
      <c r="F584" t="s">
        <v>17</v>
      </c>
      <c r="G584" t="s">
        <v>14</v>
      </c>
      <c r="H584" t="str">
        <f>IF(Statistics_xlsx___Sheet1[[#This Row],[Post Name]]="-",IF(G585=0,G583,G585),Statistics_xlsx___Sheet1[[#This Row],[Post Name]])</f>
        <v>c5</v>
      </c>
      <c r="I584">
        <v>53789</v>
      </c>
      <c r="J584">
        <f>IF(Statistics_xlsx___Sheet1[[#This Row],[Offered Salary]]&lt;=0,AVERAGE($I$2:$I$7166),Statistics_xlsx___Sheet1[[#This Row],[Offered Salary]])</f>
        <v>53789</v>
      </c>
      <c r="K584" t="b">
        <f>OR((Statistics_xlsx___Sheet1[[#This Row],[updated offered salary]]&lt;$N$39),(Statistics_xlsx___Sheet1[[#This Row],[updated offered salary]]&gt;$N$40))</f>
        <v>0</v>
      </c>
    </row>
    <row r="585" spans="1:11" x14ac:dyDescent="0.3">
      <c r="A585">
        <v>819071</v>
      </c>
      <c r="B585" t="s">
        <v>560</v>
      </c>
      <c r="C585" t="s">
        <v>15</v>
      </c>
      <c r="D585" t="s">
        <v>9</v>
      </c>
      <c r="E585" t="str">
        <f>IF(Statistics_xlsx___Sheet1[[#This Row],[event_name]]="-","Male",Statistics_xlsx___Sheet1[[#This Row],[event_name]])</f>
        <v>Male</v>
      </c>
      <c r="F585" t="s">
        <v>17</v>
      </c>
      <c r="G585" t="s">
        <v>14</v>
      </c>
      <c r="H585" t="str">
        <f>IF(Statistics_xlsx___Sheet1[[#This Row],[Post Name]]="-",IF(G586=0,G584,G586),Statistics_xlsx___Sheet1[[#This Row],[Post Name]])</f>
        <v>c5</v>
      </c>
      <c r="I585">
        <v>93280</v>
      </c>
      <c r="J585">
        <f>IF(Statistics_xlsx___Sheet1[[#This Row],[Offered Salary]]&lt;=0,AVERAGE($I$2:$I$7166),Statistics_xlsx___Sheet1[[#This Row],[Offered Salary]])</f>
        <v>93280</v>
      </c>
      <c r="K585" t="b">
        <f>OR((Statistics_xlsx___Sheet1[[#This Row],[updated offered salary]]&lt;$N$39),(Statistics_xlsx___Sheet1[[#This Row],[updated offered salary]]&gt;$N$40))</f>
        <v>0</v>
      </c>
    </row>
    <row r="586" spans="1:11" x14ac:dyDescent="0.3">
      <c r="A586">
        <v>754821</v>
      </c>
      <c r="B586" t="s">
        <v>561</v>
      </c>
      <c r="C586" t="s">
        <v>8</v>
      </c>
      <c r="D586" t="s">
        <v>9</v>
      </c>
      <c r="E586" t="str">
        <f>IF(Statistics_xlsx___Sheet1[[#This Row],[event_name]]="-","Male",Statistics_xlsx___Sheet1[[#This Row],[event_name]])</f>
        <v>Male</v>
      </c>
      <c r="F586" t="s">
        <v>69</v>
      </c>
      <c r="G586" t="s">
        <v>24</v>
      </c>
      <c r="H586" t="str">
        <f>IF(Statistics_xlsx___Sheet1[[#This Row],[Post Name]]="-",IF(G587=0,G585,G587),Statistics_xlsx___Sheet1[[#This Row],[Post Name]])</f>
        <v>i7</v>
      </c>
      <c r="I586">
        <v>17687</v>
      </c>
      <c r="J586">
        <f>IF(Statistics_xlsx___Sheet1[[#This Row],[Offered Salary]]&lt;=0,AVERAGE($I$2:$I$7166),Statistics_xlsx___Sheet1[[#This Row],[Offered Salary]])</f>
        <v>17687</v>
      </c>
      <c r="K586" t="b">
        <f>OR((Statistics_xlsx___Sheet1[[#This Row],[updated offered salary]]&lt;$N$39),(Statistics_xlsx___Sheet1[[#This Row],[updated offered salary]]&gt;$N$40))</f>
        <v>0</v>
      </c>
    </row>
    <row r="587" spans="1:11" x14ac:dyDescent="0.3">
      <c r="A587">
        <v>524867</v>
      </c>
      <c r="B587" t="s">
        <v>562</v>
      </c>
      <c r="C587" t="s">
        <v>15</v>
      </c>
      <c r="D587" t="s">
        <v>9</v>
      </c>
      <c r="E587" t="str">
        <f>IF(Statistics_xlsx___Sheet1[[#This Row],[event_name]]="-","Male",Statistics_xlsx___Sheet1[[#This Row],[event_name]])</f>
        <v>Male</v>
      </c>
      <c r="F587" t="s">
        <v>10</v>
      </c>
      <c r="G587" t="s">
        <v>24</v>
      </c>
      <c r="H587" t="str">
        <f>IF(Statistics_xlsx___Sheet1[[#This Row],[Post Name]]="-",IF(G588=0,G586,G588),Statistics_xlsx___Sheet1[[#This Row],[Post Name]])</f>
        <v>i7</v>
      </c>
      <c r="I587">
        <v>83659</v>
      </c>
      <c r="J587">
        <f>IF(Statistics_xlsx___Sheet1[[#This Row],[Offered Salary]]&lt;=0,AVERAGE($I$2:$I$7166),Statistics_xlsx___Sheet1[[#This Row],[Offered Salary]])</f>
        <v>83659</v>
      </c>
      <c r="K587" t="b">
        <f>OR((Statistics_xlsx___Sheet1[[#This Row],[updated offered salary]]&lt;$N$39),(Statistics_xlsx___Sheet1[[#This Row],[updated offered salary]]&gt;$N$40))</f>
        <v>0</v>
      </c>
    </row>
    <row r="588" spans="1:11" x14ac:dyDescent="0.3">
      <c r="A588">
        <v>326373</v>
      </c>
      <c r="B588" t="s">
        <v>563</v>
      </c>
      <c r="C588" t="s">
        <v>8</v>
      </c>
      <c r="D588" t="s">
        <v>9</v>
      </c>
      <c r="E588" t="str">
        <f>IF(Statistics_xlsx___Sheet1[[#This Row],[event_name]]="-","Male",Statistics_xlsx___Sheet1[[#This Row],[event_name]])</f>
        <v>Male</v>
      </c>
      <c r="F588" t="s">
        <v>10</v>
      </c>
      <c r="G588" t="s">
        <v>24</v>
      </c>
      <c r="H588" t="str">
        <f>IF(Statistics_xlsx___Sheet1[[#This Row],[Post Name]]="-",IF(G589=0,G587,G589),Statistics_xlsx___Sheet1[[#This Row],[Post Name]])</f>
        <v>i7</v>
      </c>
      <c r="I588">
        <v>72303</v>
      </c>
      <c r="J588">
        <f>IF(Statistics_xlsx___Sheet1[[#This Row],[Offered Salary]]&lt;=0,AVERAGE($I$2:$I$7166),Statistics_xlsx___Sheet1[[#This Row],[Offered Salary]])</f>
        <v>72303</v>
      </c>
      <c r="K588" t="b">
        <f>OR((Statistics_xlsx___Sheet1[[#This Row],[updated offered salary]]&lt;$N$39),(Statistics_xlsx___Sheet1[[#This Row],[updated offered salary]]&gt;$N$40))</f>
        <v>0</v>
      </c>
    </row>
    <row r="589" spans="1:11" x14ac:dyDescent="0.3">
      <c r="A589">
        <v>253780</v>
      </c>
      <c r="B589" t="s">
        <v>564</v>
      </c>
      <c r="C589" t="s">
        <v>15</v>
      </c>
      <c r="D589" t="s">
        <v>9</v>
      </c>
      <c r="E589" t="str">
        <f>IF(Statistics_xlsx___Sheet1[[#This Row],[event_name]]="-","Male",Statistics_xlsx___Sheet1[[#This Row],[event_name]])</f>
        <v>Male</v>
      </c>
      <c r="F589" t="s">
        <v>10</v>
      </c>
      <c r="G589" t="s">
        <v>36</v>
      </c>
      <c r="H589" t="str">
        <f>IF(Statistics_xlsx___Sheet1[[#This Row],[Post Name]]="-",IF(G590=0,G588,G590),Statistics_xlsx___Sheet1[[#This Row],[Post Name]])</f>
        <v>i5</v>
      </c>
      <c r="I589">
        <v>9436</v>
      </c>
      <c r="J589">
        <f>IF(Statistics_xlsx___Sheet1[[#This Row],[Offered Salary]]&lt;=0,AVERAGE($I$2:$I$7166),Statistics_xlsx___Sheet1[[#This Row],[Offered Salary]])</f>
        <v>9436</v>
      </c>
      <c r="K589" t="b">
        <f>OR((Statistics_xlsx___Sheet1[[#This Row],[updated offered salary]]&lt;$N$39),(Statistics_xlsx___Sheet1[[#This Row],[updated offered salary]]&gt;$N$40))</f>
        <v>0</v>
      </c>
    </row>
    <row r="590" spans="1:11" x14ac:dyDescent="0.3">
      <c r="A590">
        <v>405282</v>
      </c>
      <c r="B590" t="s">
        <v>565</v>
      </c>
      <c r="C590" t="s">
        <v>8</v>
      </c>
      <c r="D590" t="s">
        <v>13</v>
      </c>
      <c r="E590" t="str">
        <f>IF(Statistics_xlsx___Sheet1[[#This Row],[event_name]]="-","Male",Statistics_xlsx___Sheet1[[#This Row],[event_name]])</f>
        <v>Female</v>
      </c>
      <c r="F590" t="s">
        <v>113</v>
      </c>
      <c r="G590" t="s">
        <v>24</v>
      </c>
      <c r="H590" t="str">
        <f>IF(Statistics_xlsx___Sheet1[[#This Row],[Post Name]]="-",IF(G591=0,G589,G591),Statistics_xlsx___Sheet1[[#This Row],[Post Name]])</f>
        <v>i7</v>
      </c>
      <c r="I590">
        <v>40537</v>
      </c>
      <c r="J590">
        <f>IF(Statistics_xlsx___Sheet1[[#This Row],[Offered Salary]]&lt;=0,AVERAGE($I$2:$I$7166),Statistics_xlsx___Sheet1[[#This Row],[Offered Salary]])</f>
        <v>40537</v>
      </c>
      <c r="K590" t="b">
        <f>OR((Statistics_xlsx___Sheet1[[#This Row],[updated offered salary]]&lt;$N$39),(Statistics_xlsx___Sheet1[[#This Row],[updated offered salary]]&gt;$N$40))</f>
        <v>0</v>
      </c>
    </row>
    <row r="591" spans="1:11" x14ac:dyDescent="0.3">
      <c r="A591">
        <v>780674</v>
      </c>
      <c r="B591" t="s">
        <v>566</v>
      </c>
      <c r="C591" t="s">
        <v>15</v>
      </c>
      <c r="D591" t="s">
        <v>9</v>
      </c>
      <c r="E591" t="str">
        <f>IF(Statistics_xlsx___Sheet1[[#This Row],[event_name]]="-","Male",Statistics_xlsx___Sheet1[[#This Row],[event_name]])</f>
        <v>Male</v>
      </c>
      <c r="F591" t="s">
        <v>86</v>
      </c>
      <c r="G591" t="s">
        <v>24</v>
      </c>
      <c r="H591" t="str">
        <f>IF(Statistics_xlsx___Sheet1[[#This Row],[Post Name]]="-",IF(G592=0,G590,G592),Statistics_xlsx___Sheet1[[#This Row],[Post Name]])</f>
        <v>i7</v>
      </c>
      <c r="I591">
        <v>4760</v>
      </c>
      <c r="J591">
        <f>IF(Statistics_xlsx___Sheet1[[#This Row],[Offered Salary]]&lt;=0,AVERAGE($I$2:$I$7166),Statistics_xlsx___Sheet1[[#This Row],[Offered Salary]])</f>
        <v>4760</v>
      </c>
      <c r="K591" t="b">
        <f>OR((Statistics_xlsx___Sheet1[[#This Row],[updated offered salary]]&lt;$N$39),(Statistics_xlsx___Sheet1[[#This Row],[updated offered salary]]&gt;$N$40))</f>
        <v>0</v>
      </c>
    </row>
    <row r="592" spans="1:11" x14ac:dyDescent="0.3">
      <c r="A592">
        <v>686874</v>
      </c>
      <c r="B592" t="s">
        <v>567</v>
      </c>
      <c r="C592" t="s">
        <v>15</v>
      </c>
      <c r="D592" t="s">
        <v>9</v>
      </c>
      <c r="E592" t="str">
        <f>IF(Statistics_xlsx___Sheet1[[#This Row],[event_name]]="-","Male",Statistics_xlsx___Sheet1[[#This Row],[event_name]])</f>
        <v>Male</v>
      </c>
      <c r="F592" t="s">
        <v>10</v>
      </c>
      <c r="G592" t="s">
        <v>36</v>
      </c>
      <c r="H592" t="str">
        <f>IF(Statistics_xlsx___Sheet1[[#This Row],[Post Name]]="-",IF(G593=0,G591,G593),Statistics_xlsx___Sheet1[[#This Row],[Post Name]])</f>
        <v>i5</v>
      </c>
      <c r="I592">
        <v>76824</v>
      </c>
      <c r="J592">
        <f>IF(Statistics_xlsx___Sheet1[[#This Row],[Offered Salary]]&lt;=0,AVERAGE($I$2:$I$7166),Statistics_xlsx___Sheet1[[#This Row],[Offered Salary]])</f>
        <v>76824</v>
      </c>
      <c r="K592" t="b">
        <f>OR((Statistics_xlsx___Sheet1[[#This Row],[updated offered salary]]&lt;$N$39),(Statistics_xlsx___Sheet1[[#This Row],[updated offered salary]]&gt;$N$40))</f>
        <v>0</v>
      </c>
    </row>
    <row r="593" spans="1:11" x14ac:dyDescent="0.3">
      <c r="A593">
        <v>568925</v>
      </c>
      <c r="B593" t="s">
        <v>568</v>
      </c>
      <c r="C593" t="s">
        <v>15</v>
      </c>
      <c r="D593" t="s">
        <v>9</v>
      </c>
      <c r="E593" t="str">
        <f>IF(Statistics_xlsx___Sheet1[[#This Row],[event_name]]="-","Male",Statistics_xlsx___Sheet1[[#This Row],[event_name]])</f>
        <v>Male</v>
      </c>
      <c r="F593" t="s">
        <v>86</v>
      </c>
      <c r="G593" t="s">
        <v>44</v>
      </c>
      <c r="H593" t="str">
        <f>IF(Statistics_xlsx___Sheet1[[#This Row],[Post Name]]="-",IF(G594=0,G592,G594),Statistics_xlsx___Sheet1[[#This Row],[Post Name]])</f>
        <v>i6</v>
      </c>
      <c r="I593">
        <v>38429</v>
      </c>
      <c r="J593">
        <f>IF(Statistics_xlsx___Sheet1[[#This Row],[Offered Salary]]&lt;=0,AVERAGE($I$2:$I$7166),Statistics_xlsx___Sheet1[[#This Row],[Offered Salary]])</f>
        <v>38429</v>
      </c>
      <c r="K593" t="b">
        <f>OR((Statistics_xlsx___Sheet1[[#This Row],[updated offered salary]]&lt;$N$39),(Statistics_xlsx___Sheet1[[#This Row],[updated offered salary]]&gt;$N$40))</f>
        <v>0</v>
      </c>
    </row>
    <row r="594" spans="1:11" x14ac:dyDescent="0.3">
      <c r="A594">
        <v>293063</v>
      </c>
      <c r="B594" t="s">
        <v>569</v>
      </c>
      <c r="C594" t="s">
        <v>15</v>
      </c>
      <c r="D594" t="s">
        <v>13</v>
      </c>
      <c r="E594" t="str">
        <f>IF(Statistics_xlsx___Sheet1[[#This Row],[event_name]]="-","Male",Statistics_xlsx___Sheet1[[#This Row],[event_name]])</f>
        <v>Female</v>
      </c>
      <c r="F594" t="s">
        <v>21</v>
      </c>
      <c r="G594" t="s">
        <v>36</v>
      </c>
      <c r="H594" t="str">
        <f>IF(Statistics_xlsx___Sheet1[[#This Row],[Post Name]]="-",IF(G595=0,G593,G595),Statistics_xlsx___Sheet1[[#This Row],[Post Name]])</f>
        <v>i5</v>
      </c>
      <c r="I594">
        <v>72632</v>
      </c>
      <c r="J594">
        <f>IF(Statistics_xlsx___Sheet1[[#This Row],[Offered Salary]]&lt;=0,AVERAGE($I$2:$I$7166),Statistics_xlsx___Sheet1[[#This Row],[Offered Salary]])</f>
        <v>72632</v>
      </c>
      <c r="K594" t="b">
        <f>OR((Statistics_xlsx___Sheet1[[#This Row],[updated offered salary]]&lt;$N$39),(Statistics_xlsx___Sheet1[[#This Row],[updated offered salary]]&gt;$N$40))</f>
        <v>0</v>
      </c>
    </row>
    <row r="595" spans="1:11" x14ac:dyDescent="0.3">
      <c r="A595">
        <v>260348</v>
      </c>
      <c r="B595" t="s">
        <v>570</v>
      </c>
      <c r="C595" t="s">
        <v>8</v>
      </c>
      <c r="D595" t="s">
        <v>13</v>
      </c>
      <c r="E595" t="str">
        <f>IF(Statistics_xlsx___Sheet1[[#This Row],[event_name]]="-","Male",Statistics_xlsx___Sheet1[[#This Row],[event_name]])</f>
        <v>Female</v>
      </c>
      <c r="F595" t="s">
        <v>21</v>
      </c>
      <c r="G595" t="s">
        <v>36</v>
      </c>
      <c r="H595" t="str">
        <f>IF(Statistics_xlsx___Sheet1[[#This Row],[Post Name]]="-",IF(G596=0,G594,G596),Statistics_xlsx___Sheet1[[#This Row],[Post Name]])</f>
        <v>i5</v>
      </c>
      <c r="I595">
        <v>2634</v>
      </c>
      <c r="J595">
        <f>IF(Statistics_xlsx___Sheet1[[#This Row],[Offered Salary]]&lt;=0,AVERAGE($I$2:$I$7166),Statistics_xlsx___Sheet1[[#This Row],[Offered Salary]])</f>
        <v>2634</v>
      </c>
      <c r="K595" t="b">
        <f>OR((Statistics_xlsx___Sheet1[[#This Row],[updated offered salary]]&lt;$N$39),(Statistics_xlsx___Sheet1[[#This Row],[updated offered salary]]&gt;$N$40))</f>
        <v>0</v>
      </c>
    </row>
    <row r="596" spans="1:11" x14ac:dyDescent="0.3">
      <c r="A596">
        <v>113826</v>
      </c>
      <c r="B596" t="s">
        <v>571</v>
      </c>
      <c r="C596" t="s">
        <v>8</v>
      </c>
      <c r="D596" t="s">
        <v>9</v>
      </c>
      <c r="E596" t="str">
        <f>IF(Statistics_xlsx___Sheet1[[#This Row],[event_name]]="-","Male",Statistics_xlsx___Sheet1[[#This Row],[event_name]])</f>
        <v>Male</v>
      </c>
      <c r="F596" t="s">
        <v>21</v>
      </c>
      <c r="G596" t="s">
        <v>36</v>
      </c>
      <c r="H596" t="str">
        <f>IF(Statistics_xlsx___Sheet1[[#This Row],[Post Name]]="-",IF(G597=0,G595,G597),Statistics_xlsx___Sheet1[[#This Row],[Post Name]])</f>
        <v>i5</v>
      </c>
      <c r="I596">
        <v>53852</v>
      </c>
      <c r="J596">
        <f>IF(Statistics_xlsx___Sheet1[[#This Row],[Offered Salary]]&lt;=0,AVERAGE($I$2:$I$7166),Statistics_xlsx___Sheet1[[#This Row],[Offered Salary]])</f>
        <v>53852</v>
      </c>
      <c r="K596" t="b">
        <f>OR((Statistics_xlsx___Sheet1[[#This Row],[updated offered salary]]&lt;$N$39),(Statistics_xlsx___Sheet1[[#This Row],[updated offered salary]]&gt;$N$40))</f>
        <v>0</v>
      </c>
    </row>
    <row r="597" spans="1:11" x14ac:dyDescent="0.3">
      <c r="A597">
        <v>196727</v>
      </c>
      <c r="B597" t="s">
        <v>572</v>
      </c>
      <c r="C597" t="s">
        <v>8</v>
      </c>
      <c r="D597" t="s">
        <v>13</v>
      </c>
      <c r="E597" t="str">
        <f>IF(Statistics_xlsx___Sheet1[[#This Row],[event_name]]="-","Male",Statistics_xlsx___Sheet1[[#This Row],[event_name]])</f>
        <v>Female</v>
      </c>
      <c r="F597" t="s">
        <v>69</v>
      </c>
      <c r="G597" t="s">
        <v>44</v>
      </c>
      <c r="H597" t="str">
        <f>IF(Statistics_xlsx___Sheet1[[#This Row],[Post Name]]="-",IF(G598=0,G596,G598),Statistics_xlsx___Sheet1[[#This Row],[Post Name]])</f>
        <v>i6</v>
      </c>
      <c r="I597">
        <v>70369</v>
      </c>
      <c r="J597">
        <f>IF(Statistics_xlsx___Sheet1[[#This Row],[Offered Salary]]&lt;=0,AVERAGE($I$2:$I$7166),Statistics_xlsx___Sheet1[[#This Row],[Offered Salary]])</f>
        <v>70369</v>
      </c>
      <c r="K597" t="b">
        <f>OR((Statistics_xlsx___Sheet1[[#This Row],[updated offered salary]]&lt;$N$39),(Statistics_xlsx___Sheet1[[#This Row],[updated offered salary]]&gt;$N$40))</f>
        <v>0</v>
      </c>
    </row>
    <row r="598" spans="1:11" x14ac:dyDescent="0.3">
      <c r="A598">
        <v>818735</v>
      </c>
      <c r="B598" t="s">
        <v>573</v>
      </c>
      <c r="C598" t="s">
        <v>15</v>
      </c>
      <c r="D598" t="s">
        <v>9</v>
      </c>
      <c r="E598" t="str">
        <f>IF(Statistics_xlsx___Sheet1[[#This Row],[event_name]]="-","Male",Statistics_xlsx___Sheet1[[#This Row],[event_name]])</f>
        <v>Male</v>
      </c>
      <c r="F598" t="s">
        <v>69</v>
      </c>
      <c r="G598" t="s">
        <v>44</v>
      </c>
      <c r="H598" t="str">
        <f>IF(Statistics_xlsx___Sheet1[[#This Row],[Post Name]]="-",IF(G599=0,G597,G599),Statistics_xlsx___Sheet1[[#This Row],[Post Name]])</f>
        <v>i6</v>
      </c>
      <c r="I598">
        <v>74961</v>
      </c>
      <c r="J598">
        <f>IF(Statistics_xlsx___Sheet1[[#This Row],[Offered Salary]]&lt;=0,AVERAGE($I$2:$I$7166),Statistics_xlsx___Sheet1[[#This Row],[Offered Salary]])</f>
        <v>74961</v>
      </c>
      <c r="K598" t="b">
        <f>OR((Statistics_xlsx___Sheet1[[#This Row],[updated offered salary]]&lt;$N$39),(Statistics_xlsx___Sheet1[[#This Row],[updated offered salary]]&gt;$N$40))</f>
        <v>0</v>
      </c>
    </row>
    <row r="599" spans="1:11" x14ac:dyDescent="0.3">
      <c r="A599">
        <v>612260</v>
      </c>
      <c r="B599" t="s">
        <v>574</v>
      </c>
      <c r="C599" t="s">
        <v>15</v>
      </c>
      <c r="D599" t="s">
        <v>13</v>
      </c>
      <c r="E599" t="str">
        <f>IF(Statistics_xlsx___Sheet1[[#This Row],[event_name]]="-","Male",Statistics_xlsx___Sheet1[[#This Row],[event_name]])</f>
        <v>Female</v>
      </c>
      <c r="F599" t="s">
        <v>52</v>
      </c>
      <c r="G599" t="s">
        <v>14</v>
      </c>
      <c r="H599" t="str">
        <f>IF(Statistics_xlsx___Sheet1[[#This Row],[Post Name]]="-",IF(G600=0,G598,G600),Statistics_xlsx___Sheet1[[#This Row],[Post Name]])</f>
        <v>c5</v>
      </c>
      <c r="I599">
        <v>33821</v>
      </c>
      <c r="J599">
        <f>IF(Statistics_xlsx___Sheet1[[#This Row],[Offered Salary]]&lt;=0,AVERAGE($I$2:$I$7166),Statistics_xlsx___Sheet1[[#This Row],[Offered Salary]])</f>
        <v>33821</v>
      </c>
      <c r="K599" t="b">
        <f>OR((Statistics_xlsx___Sheet1[[#This Row],[updated offered salary]]&lt;$N$39),(Statistics_xlsx___Sheet1[[#This Row],[updated offered salary]]&gt;$N$40))</f>
        <v>0</v>
      </c>
    </row>
    <row r="600" spans="1:11" x14ac:dyDescent="0.3">
      <c r="A600">
        <v>330494</v>
      </c>
      <c r="B600" t="s">
        <v>575</v>
      </c>
      <c r="C600" t="s">
        <v>15</v>
      </c>
      <c r="D600" t="s">
        <v>9</v>
      </c>
      <c r="E600" t="str">
        <f>IF(Statistics_xlsx___Sheet1[[#This Row],[event_name]]="-","Male",Statistics_xlsx___Sheet1[[#This Row],[event_name]])</f>
        <v>Male</v>
      </c>
      <c r="F600" t="s">
        <v>17</v>
      </c>
      <c r="G600" t="s">
        <v>14</v>
      </c>
      <c r="H600" t="str">
        <f>IF(Statistics_xlsx___Sheet1[[#This Row],[Post Name]]="-",IF(G601=0,G599,G601),Statistics_xlsx___Sheet1[[#This Row],[Post Name]])</f>
        <v>c5</v>
      </c>
      <c r="I600">
        <v>52362</v>
      </c>
      <c r="J600">
        <f>IF(Statistics_xlsx___Sheet1[[#This Row],[Offered Salary]]&lt;=0,AVERAGE($I$2:$I$7166),Statistics_xlsx___Sheet1[[#This Row],[Offered Salary]])</f>
        <v>52362</v>
      </c>
      <c r="K600" t="b">
        <f>OR((Statistics_xlsx___Sheet1[[#This Row],[updated offered salary]]&lt;$N$39),(Statistics_xlsx___Sheet1[[#This Row],[updated offered salary]]&gt;$N$40))</f>
        <v>0</v>
      </c>
    </row>
    <row r="601" spans="1:11" x14ac:dyDescent="0.3">
      <c r="A601">
        <v>126343</v>
      </c>
      <c r="B601" t="s">
        <v>576</v>
      </c>
      <c r="C601" t="s">
        <v>15</v>
      </c>
      <c r="D601" t="s">
        <v>9</v>
      </c>
      <c r="E601" t="str">
        <f>IF(Statistics_xlsx___Sheet1[[#This Row],[event_name]]="-","Male",Statistics_xlsx___Sheet1[[#This Row],[event_name]])</f>
        <v>Male</v>
      </c>
      <c r="F601" t="s">
        <v>10</v>
      </c>
      <c r="G601" t="s">
        <v>151</v>
      </c>
      <c r="H601" t="str">
        <f>IF(Statistics_xlsx___Sheet1[[#This Row],[Post Name]]="-",IF(G602=0,G600,G602),Statistics_xlsx___Sheet1[[#This Row],[Post Name]])</f>
        <v>c-10</v>
      </c>
      <c r="I601">
        <v>47976</v>
      </c>
      <c r="J601">
        <f>IF(Statistics_xlsx___Sheet1[[#This Row],[Offered Salary]]&lt;=0,AVERAGE($I$2:$I$7166),Statistics_xlsx___Sheet1[[#This Row],[Offered Salary]])</f>
        <v>47976</v>
      </c>
      <c r="K601" t="b">
        <f>OR((Statistics_xlsx___Sheet1[[#This Row],[updated offered salary]]&lt;$N$39),(Statistics_xlsx___Sheet1[[#This Row],[updated offered salary]]&gt;$N$40))</f>
        <v>0</v>
      </c>
    </row>
    <row r="602" spans="1:11" x14ac:dyDescent="0.3">
      <c r="A602">
        <v>23469</v>
      </c>
      <c r="B602" t="s">
        <v>577</v>
      </c>
      <c r="C602" t="s">
        <v>15</v>
      </c>
      <c r="D602" t="s">
        <v>9</v>
      </c>
      <c r="E602" t="str">
        <f>IF(Statistics_xlsx___Sheet1[[#This Row],[event_name]]="-","Male",Statistics_xlsx___Sheet1[[#This Row],[event_name]])</f>
        <v>Male</v>
      </c>
      <c r="F602" t="s">
        <v>21</v>
      </c>
      <c r="G602" t="s">
        <v>345</v>
      </c>
      <c r="H602" t="str">
        <f>IF(Statistics_xlsx___Sheet1[[#This Row],[Post Name]]="-",IF(G603=0,G601,G603),Statistics_xlsx___Sheet1[[#This Row],[Post Name]])</f>
        <v>c9</v>
      </c>
      <c r="I602">
        <v>31246</v>
      </c>
      <c r="J602">
        <f>IF(Statistics_xlsx___Sheet1[[#This Row],[Offered Salary]]&lt;=0,AVERAGE($I$2:$I$7166),Statistics_xlsx___Sheet1[[#This Row],[Offered Salary]])</f>
        <v>31246</v>
      </c>
      <c r="K602" t="b">
        <f>OR((Statistics_xlsx___Sheet1[[#This Row],[updated offered salary]]&lt;$N$39),(Statistics_xlsx___Sheet1[[#This Row],[updated offered salary]]&gt;$N$40))</f>
        <v>0</v>
      </c>
    </row>
    <row r="603" spans="1:11" x14ac:dyDescent="0.3">
      <c r="A603">
        <v>497220</v>
      </c>
      <c r="B603" t="s">
        <v>578</v>
      </c>
      <c r="C603" t="s">
        <v>8</v>
      </c>
      <c r="D603" t="s">
        <v>9</v>
      </c>
      <c r="E603" t="str">
        <f>IF(Statistics_xlsx___Sheet1[[#This Row],[event_name]]="-","Male",Statistics_xlsx___Sheet1[[#This Row],[event_name]])</f>
        <v>Male</v>
      </c>
      <c r="F603" t="s">
        <v>17</v>
      </c>
      <c r="G603" t="s">
        <v>39</v>
      </c>
      <c r="H603" t="str">
        <f>IF(Statistics_xlsx___Sheet1[[#This Row],[Post Name]]="-",IF(G604=0,G602,G604),Statistics_xlsx___Sheet1[[#This Row],[Post Name]])</f>
        <v>i1</v>
      </c>
      <c r="I603">
        <v>53229</v>
      </c>
      <c r="J603">
        <f>IF(Statistics_xlsx___Sheet1[[#This Row],[Offered Salary]]&lt;=0,AVERAGE($I$2:$I$7166),Statistics_xlsx___Sheet1[[#This Row],[Offered Salary]])</f>
        <v>53229</v>
      </c>
      <c r="K603" t="b">
        <f>OR((Statistics_xlsx___Sheet1[[#This Row],[updated offered salary]]&lt;$N$39),(Statistics_xlsx___Sheet1[[#This Row],[updated offered salary]]&gt;$N$40))</f>
        <v>0</v>
      </c>
    </row>
    <row r="604" spans="1:11" x14ac:dyDescent="0.3">
      <c r="A604">
        <v>138200</v>
      </c>
      <c r="B604" t="s">
        <v>579</v>
      </c>
      <c r="C604" t="s">
        <v>15</v>
      </c>
      <c r="D604" t="s">
        <v>9</v>
      </c>
      <c r="E604" t="str">
        <f>IF(Statistics_xlsx___Sheet1[[#This Row],[event_name]]="-","Male",Statistics_xlsx___Sheet1[[#This Row],[event_name]])</f>
        <v>Male</v>
      </c>
      <c r="F604" t="s">
        <v>21</v>
      </c>
      <c r="G604" t="s">
        <v>44</v>
      </c>
      <c r="H604" t="str">
        <f>IF(Statistics_xlsx___Sheet1[[#This Row],[Post Name]]="-",IF(G605=0,G603,G605),Statistics_xlsx___Sheet1[[#This Row],[Post Name]])</f>
        <v>i6</v>
      </c>
      <c r="I604">
        <v>59446</v>
      </c>
      <c r="J604">
        <f>IF(Statistics_xlsx___Sheet1[[#This Row],[Offered Salary]]&lt;=0,AVERAGE($I$2:$I$7166),Statistics_xlsx___Sheet1[[#This Row],[Offered Salary]])</f>
        <v>59446</v>
      </c>
      <c r="K604" t="b">
        <f>OR((Statistics_xlsx___Sheet1[[#This Row],[updated offered salary]]&lt;$N$39),(Statistics_xlsx___Sheet1[[#This Row],[updated offered salary]]&gt;$N$40))</f>
        <v>0</v>
      </c>
    </row>
    <row r="605" spans="1:11" x14ac:dyDescent="0.3">
      <c r="A605">
        <v>489004</v>
      </c>
      <c r="B605" t="s">
        <v>580</v>
      </c>
      <c r="C605" t="s">
        <v>8</v>
      </c>
      <c r="D605" t="s">
        <v>13</v>
      </c>
      <c r="E605" t="str">
        <f>IF(Statistics_xlsx___Sheet1[[#This Row],[event_name]]="-","Male",Statistics_xlsx___Sheet1[[#This Row],[event_name]])</f>
        <v>Female</v>
      </c>
      <c r="F605" t="s">
        <v>21</v>
      </c>
      <c r="G605" t="s">
        <v>44</v>
      </c>
      <c r="H605" t="str">
        <f>IF(Statistics_xlsx___Sheet1[[#This Row],[Post Name]]="-",IF(G606=0,G604,G606),Statistics_xlsx___Sheet1[[#This Row],[Post Name]])</f>
        <v>i6</v>
      </c>
      <c r="I605">
        <v>40641</v>
      </c>
      <c r="J605">
        <f>IF(Statistics_xlsx___Sheet1[[#This Row],[Offered Salary]]&lt;=0,AVERAGE($I$2:$I$7166),Statistics_xlsx___Sheet1[[#This Row],[Offered Salary]])</f>
        <v>40641</v>
      </c>
      <c r="K605" t="b">
        <f>OR((Statistics_xlsx___Sheet1[[#This Row],[updated offered salary]]&lt;$N$39),(Statistics_xlsx___Sheet1[[#This Row],[updated offered salary]]&gt;$N$40))</f>
        <v>0</v>
      </c>
    </row>
    <row r="606" spans="1:11" x14ac:dyDescent="0.3">
      <c r="A606">
        <v>949475</v>
      </c>
      <c r="B606" t="s">
        <v>581</v>
      </c>
      <c r="C606" t="s">
        <v>8</v>
      </c>
      <c r="D606" t="s">
        <v>13</v>
      </c>
      <c r="E606" t="str">
        <f>IF(Statistics_xlsx___Sheet1[[#This Row],[event_name]]="-","Male",Statistics_xlsx___Sheet1[[#This Row],[event_name]])</f>
        <v>Female</v>
      </c>
      <c r="F606" t="s">
        <v>21</v>
      </c>
      <c r="G606" t="s">
        <v>44</v>
      </c>
      <c r="H606" t="str">
        <f>IF(Statistics_xlsx___Sheet1[[#This Row],[Post Name]]="-",IF(G607=0,G605,G607),Statistics_xlsx___Sheet1[[#This Row],[Post Name]])</f>
        <v>i6</v>
      </c>
      <c r="I606">
        <v>17388</v>
      </c>
      <c r="J606">
        <f>IF(Statistics_xlsx___Sheet1[[#This Row],[Offered Salary]]&lt;=0,AVERAGE($I$2:$I$7166),Statistics_xlsx___Sheet1[[#This Row],[Offered Salary]])</f>
        <v>17388</v>
      </c>
      <c r="K606" t="b">
        <f>OR((Statistics_xlsx___Sheet1[[#This Row],[updated offered salary]]&lt;$N$39),(Statistics_xlsx___Sheet1[[#This Row],[updated offered salary]]&gt;$N$40))</f>
        <v>0</v>
      </c>
    </row>
    <row r="607" spans="1:11" x14ac:dyDescent="0.3">
      <c r="A607">
        <v>474738</v>
      </c>
      <c r="B607" t="s">
        <v>582</v>
      </c>
      <c r="C607" t="s">
        <v>8</v>
      </c>
      <c r="D607" t="s">
        <v>9</v>
      </c>
      <c r="E607" t="str">
        <f>IF(Statistics_xlsx___Sheet1[[#This Row],[event_name]]="-","Male",Statistics_xlsx___Sheet1[[#This Row],[event_name]])</f>
        <v>Male</v>
      </c>
      <c r="F607" t="s">
        <v>21</v>
      </c>
      <c r="G607" t="s">
        <v>44</v>
      </c>
      <c r="H607" t="str">
        <f>IF(Statistics_xlsx___Sheet1[[#This Row],[Post Name]]="-",IF(G608=0,G606,G608),Statistics_xlsx___Sheet1[[#This Row],[Post Name]])</f>
        <v>i6</v>
      </c>
      <c r="I607">
        <v>59726</v>
      </c>
      <c r="J607">
        <f>IF(Statistics_xlsx___Sheet1[[#This Row],[Offered Salary]]&lt;=0,AVERAGE($I$2:$I$7166),Statistics_xlsx___Sheet1[[#This Row],[Offered Salary]])</f>
        <v>59726</v>
      </c>
      <c r="K607" t="b">
        <f>OR((Statistics_xlsx___Sheet1[[#This Row],[updated offered salary]]&lt;$N$39),(Statistics_xlsx___Sheet1[[#This Row],[updated offered salary]]&gt;$N$40))</f>
        <v>0</v>
      </c>
    </row>
    <row r="608" spans="1:11" x14ac:dyDescent="0.3">
      <c r="A608">
        <v>767146</v>
      </c>
      <c r="B608" t="s">
        <v>583</v>
      </c>
      <c r="C608" t="s">
        <v>15</v>
      </c>
      <c r="D608" t="s">
        <v>13</v>
      </c>
      <c r="E608" t="str">
        <f>IF(Statistics_xlsx___Sheet1[[#This Row],[event_name]]="-","Male",Statistics_xlsx___Sheet1[[#This Row],[event_name]])</f>
        <v>Female</v>
      </c>
      <c r="F608" t="s">
        <v>10</v>
      </c>
      <c r="G608" t="s">
        <v>39</v>
      </c>
      <c r="H608" t="str">
        <f>IF(Statistics_xlsx___Sheet1[[#This Row],[Post Name]]="-",IF(G609=0,G607,G609),Statistics_xlsx___Sheet1[[#This Row],[Post Name]])</f>
        <v>i1</v>
      </c>
      <c r="I608">
        <v>95355</v>
      </c>
      <c r="J608">
        <f>IF(Statistics_xlsx___Sheet1[[#This Row],[Offered Salary]]&lt;=0,AVERAGE($I$2:$I$7166),Statistics_xlsx___Sheet1[[#This Row],[Offered Salary]])</f>
        <v>95355</v>
      </c>
      <c r="K608" t="b">
        <f>OR((Statistics_xlsx___Sheet1[[#This Row],[updated offered salary]]&lt;$N$39),(Statistics_xlsx___Sheet1[[#This Row],[updated offered salary]]&gt;$N$40))</f>
        <v>0</v>
      </c>
    </row>
    <row r="609" spans="1:11" x14ac:dyDescent="0.3">
      <c r="A609">
        <v>778898</v>
      </c>
      <c r="B609" t="s">
        <v>584</v>
      </c>
      <c r="C609" t="s">
        <v>15</v>
      </c>
      <c r="D609" t="s">
        <v>9</v>
      </c>
      <c r="E609" t="str">
        <f>IF(Statistics_xlsx___Sheet1[[#This Row],[event_name]]="-","Male",Statistics_xlsx___Sheet1[[#This Row],[event_name]])</f>
        <v>Male</v>
      </c>
      <c r="F609" t="s">
        <v>10</v>
      </c>
      <c r="G609" t="s">
        <v>345</v>
      </c>
      <c r="H609" t="str">
        <f>IF(Statistics_xlsx___Sheet1[[#This Row],[Post Name]]="-",IF(G610=0,G608,G610),Statistics_xlsx___Sheet1[[#This Row],[Post Name]])</f>
        <v>c9</v>
      </c>
      <c r="I609">
        <v>29566</v>
      </c>
      <c r="J609">
        <f>IF(Statistics_xlsx___Sheet1[[#This Row],[Offered Salary]]&lt;=0,AVERAGE($I$2:$I$7166),Statistics_xlsx___Sheet1[[#This Row],[Offered Salary]])</f>
        <v>29566</v>
      </c>
      <c r="K609" t="b">
        <f>OR((Statistics_xlsx___Sheet1[[#This Row],[updated offered salary]]&lt;$N$39),(Statistics_xlsx___Sheet1[[#This Row],[updated offered salary]]&gt;$N$40))</f>
        <v>0</v>
      </c>
    </row>
    <row r="610" spans="1:11" x14ac:dyDescent="0.3">
      <c r="A610">
        <v>925339</v>
      </c>
      <c r="B610" t="s">
        <v>585</v>
      </c>
      <c r="C610" t="s">
        <v>15</v>
      </c>
      <c r="D610" t="s">
        <v>9</v>
      </c>
      <c r="E610" t="str">
        <f>IF(Statistics_xlsx___Sheet1[[#This Row],[event_name]]="-","Male",Statistics_xlsx___Sheet1[[#This Row],[event_name]])</f>
        <v>Male</v>
      </c>
      <c r="F610" t="s">
        <v>10</v>
      </c>
      <c r="G610" t="s">
        <v>345</v>
      </c>
      <c r="H610" t="str">
        <f>IF(Statistics_xlsx___Sheet1[[#This Row],[Post Name]]="-",IF(G611=0,G609,G611),Statistics_xlsx___Sheet1[[#This Row],[Post Name]])</f>
        <v>c9</v>
      </c>
      <c r="I610">
        <v>8573</v>
      </c>
      <c r="J610">
        <f>IF(Statistics_xlsx___Sheet1[[#This Row],[Offered Salary]]&lt;=0,AVERAGE($I$2:$I$7166),Statistics_xlsx___Sheet1[[#This Row],[Offered Salary]])</f>
        <v>8573</v>
      </c>
      <c r="K610" t="b">
        <f>OR((Statistics_xlsx___Sheet1[[#This Row],[updated offered salary]]&lt;$N$39),(Statistics_xlsx___Sheet1[[#This Row],[updated offered salary]]&gt;$N$40))</f>
        <v>0</v>
      </c>
    </row>
    <row r="611" spans="1:11" x14ac:dyDescent="0.3">
      <c r="A611">
        <v>408232</v>
      </c>
      <c r="B611" t="s">
        <v>586</v>
      </c>
      <c r="C611" t="s">
        <v>15</v>
      </c>
      <c r="D611" t="s">
        <v>9</v>
      </c>
      <c r="E611" t="str">
        <f>IF(Statistics_xlsx___Sheet1[[#This Row],[event_name]]="-","Male",Statistics_xlsx___Sheet1[[#This Row],[event_name]])</f>
        <v>Male</v>
      </c>
      <c r="F611" t="s">
        <v>10</v>
      </c>
      <c r="G611" t="s">
        <v>36</v>
      </c>
      <c r="H611" t="str">
        <f>IF(Statistics_xlsx___Sheet1[[#This Row],[Post Name]]="-",IF(G612=0,G610,G612),Statistics_xlsx___Sheet1[[#This Row],[Post Name]])</f>
        <v>i5</v>
      </c>
      <c r="I611">
        <v>21305</v>
      </c>
      <c r="J611">
        <f>IF(Statistics_xlsx___Sheet1[[#This Row],[Offered Salary]]&lt;=0,AVERAGE($I$2:$I$7166),Statistics_xlsx___Sheet1[[#This Row],[Offered Salary]])</f>
        <v>21305</v>
      </c>
      <c r="K611" t="b">
        <f>OR((Statistics_xlsx___Sheet1[[#This Row],[updated offered salary]]&lt;$N$39),(Statistics_xlsx___Sheet1[[#This Row],[updated offered salary]]&gt;$N$40))</f>
        <v>0</v>
      </c>
    </row>
    <row r="612" spans="1:11" x14ac:dyDescent="0.3">
      <c r="A612">
        <v>820647</v>
      </c>
      <c r="B612" t="s">
        <v>416</v>
      </c>
      <c r="C612" t="s">
        <v>8</v>
      </c>
      <c r="D612" t="s">
        <v>9</v>
      </c>
      <c r="E612" t="str">
        <f>IF(Statistics_xlsx___Sheet1[[#This Row],[event_name]]="-","Male",Statistics_xlsx___Sheet1[[#This Row],[event_name]])</f>
        <v>Male</v>
      </c>
      <c r="F612" t="s">
        <v>10</v>
      </c>
      <c r="G612" t="s">
        <v>151</v>
      </c>
      <c r="H612" t="str">
        <f>IF(Statistics_xlsx___Sheet1[[#This Row],[Post Name]]="-",IF(G613=0,G611,G613),Statistics_xlsx___Sheet1[[#This Row],[Post Name]])</f>
        <v>c-10</v>
      </c>
      <c r="I612">
        <v>91084</v>
      </c>
      <c r="J612">
        <f>IF(Statistics_xlsx___Sheet1[[#This Row],[Offered Salary]]&lt;=0,AVERAGE($I$2:$I$7166),Statistics_xlsx___Sheet1[[#This Row],[Offered Salary]])</f>
        <v>91084</v>
      </c>
      <c r="K612" t="b">
        <f>OR((Statistics_xlsx___Sheet1[[#This Row],[updated offered salary]]&lt;$N$39),(Statistics_xlsx___Sheet1[[#This Row],[updated offered salary]]&gt;$N$40))</f>
        <v>0</v>
      </c>
    </row>
    <row r="613" spans="1:11" x14ac:dyDescent="0.3">
      <c r="A613">
        <v>940730</v>
      </c>
      <c r="B613" t="s">
        <v>587</v>
      </c>
      <c r="C613" t="s">
        <v>15</v>
      </c>
      <c r="D613" t="s">
        <v>9</v>
      </c>
      <c r="E613" t="str">
        <f>IF(Statistics_xlsx___Sheet1[[#This Row],[event_name]]="-","Male",Statistics_xlsx___Sheet1[[#This Row],[event_name]])</f>
        <v>Male</v>
      </c>
      <c r="F613" t="s">
        <v>10</v>
      </c>
      <c r="G613" t="s">
        <v>151</v>
      </c>
      <c r="H613" t="str">
        <f>IF(Statistics_xlsx___Sheet1[[#This Row],[Post Name]]="-",IF(G614=0,G612,G614),Statistics_xlsx___Sheet1[[#This Row],[Post Name]])</f>
        <v>c-10</v>
      </c>
      <c r="I613">
        <v>93487</v>
      </c>
      <c r="J613">
        <f>IF(Statistics_xlsx___Sheet1[[#This Row],[Offered Salary]]&lt;=0,AVERAGE($I$2:$I$7166),Statistics_xlsx___Sheet1[[#This Row],[Offered Salary]])</f>
        <v>93487</v>
      </c>
      <c r="K613" t="b">
        <f>OR((Statistics_xlsx___Sheet1[[#This Row],[updated offered salary]]&lt;$N$39),(Statistics_xlsx___Sheet1[[#This Row],[updated offered salary]]&gt;$N$40))</f>
        <v>0</v>
      </c>
    </row>
    <row r="614" spans="1:11" x14ac:dyDescent="0.3">
      <c r="A614">
        <v>661566</v>
      </c>
      <c r="B614" t="s">
        <v>588</v>
      </c>
      <c r="C614" t="s">
        <v>8</v>
      </c>
      <c r="D614" t="s">
        <v>13</v>
      </c>
      <c r="E614" t="str">
        <f>IF(Statistics_xlsx___Sheet1[[#This Row],[event_name]]="-","Male",Statistics_xlsx___Sheet1[[#This Row],[event_name]])</f>
        <v>Female</v>
      </c>
      <c r="F614" t="s">
        <v>10</v>
      </c>
      <c r="G614" t="s">
        <v>151</v>
      </c>
      <c r="H614" t="str">
        <f>IF(Statistics_xlsx___Sheet1[[#This Row],[Post Name]]="-",IF(G615=0,G613,G615),Statistics_xlsx___Sheet1[[#This Row],[Post Name]])</f>
        <v>c-10</v>
      </c>
      <c r="I614">
        <v>40463</v>
      </c>
      <c r="J614">
        <f>IF(Statistics_xlsx___Sheet1[[#This Row],[Offered Salary]]&lt;=0,AVERAGE($I$2:$I$7166),Statistics_xlsx___Sheet1[[#This Row],[Offered Salary]])</f>
        <v>40463</v>
      </c>
      <c r="K614" t="b">
        <f>OR((Statistics_xlsx___Sheet1[[#This Row],[updated offered salary]]&lt;$N$39),(Statistics_xlsx___Sheet1[[#This Row],[updated offered salary]]&gt;$N$40))</f>
        <v>0</v>
      </c>
    </row>
    <row r="615" spans="1:11" x14ac:dyDescent="0.3">
      <c r="A615">
        <v>777656</v>
      </c>
      <c r="B615" t="s">
        <v>589</v>
      </c>
      <c r="C615" t="s">
        <v>15</v>
      </c>
      <c r="D615" t="s">
        <v>9</v>
      </c>
      <c r="E615" t="str">
        <f>IF(Statistics_xlsx___Sheet1[[#This Row],[event_name]]="-","Male",Statistics_xlsx___Sheet1[[#This Row],[event_name]])</f>
        <v>Male</v>
      </c>
      <c r="F615" t="s">
        <v>17</v>
      </c>
      <c r="G615" t="s">
        <v>39</v>
      </c>
      <c r="H615" t="str">
        <f>IF(Statistics_xlsx___Sheet1[[#This Row],[Post Name]]="-",IF(G616=0,G614,G616),Statistics_xlsx___Sheet1[[#This Row],[Post Name]])</f>
        <v>i1</v>
      </c>
      <c r="I615">
        <v>90379</v>
      </c>
      <c r="J615">
        <f>IF(Statistics_xlsx___Sheet1[[#This Row],[Offered Salary]]&lt;=0,AVERAGE($I$2:$I$7166),Statistics_xlsx___Sheet1[[#This Row],[Offered Salary]])</f>
        <v>90379</v>
      </c>
      <c r="K615" t="b">
        <f>OR((Statistics_xlsx___Sheet1[[#This Row],[updated offered salary]]&lt;$N$39),(Statistics_xlsx___Sheet1[[#This Row],[updated offered salary]]&gt;$N$40))</f>
        <v>0</v>
      </c>
    </row>
    <row r="616" spans="1:11" x14ac:dyDescent="0.3">
      <c r="A616">
        <v>639198</v>
      </c>
      <c r="B616" t="s">
        <v>590</v>
      </c>
      <c r="C616" t="s">
        <v>8</v>
      </c>
      <c r="D616" t="s">
        <v>13</v>
      </c>
      <c r="E616" t="str">
        <f>IF(Statistics_xlsx___Sheet1[[#This Row],[event_name]]="-","Male",Statistics_xlsx___Sheet1[[#This Row],[event_name]])</f>
        <v>Female</v>
      </c>
      <c r="F616" t="s">
        <v>17</v>
      </c>
      <c r="G616" t="s">
        <v>14</v>
      </c>
      <c r="H616" t="str">
        <f>IF(Statistics_xlsx___Sheet1[[#This Row],[Post Name]]="-",IF(G617=0,G615,G617),Statistics_xlsx___Sheet1[[#This Row],[Post Name]])</f>
        <v>c5</v>
      </c>
      <c r="I616">
        <v>97563</v>
      </c>
      <c r="J616">
        <f>IF(Statistics_xlsx___Sheet1[[#This Row],[Offered Salary]]&lt;=0,AVERAGE($I$2:$I$7166),Statistics_xlsx___Sheet1[[#This Row],[Offered Salary]])</f>
        <v>97563</v>
      </c>
      <c r="K616" t="b">
        <f>OR((Statistics_xlsx___Sheet1[[#This Row],[updated offered salary]]&lt;$N$39),(Statistics_xlsx___Sheet1[[#This Row],[updated offered salary]]&gt;$N$40))</f>
        <v>0</v>
      </c>
    </row>
    <row r="617" spans="1:11" x14ac:dyDescent="0.3">
      <c r="A617">
        <v>979135</v>
      </c>
      <c r="B617" t="s">
        <v>591</v>
      </c>
      <c r="C617" t="s">
        <v>8</v>
      </c>
      <c r="D617" t="s">
        <v>9</v>
      </c>
      <c r="E617" t="str">
        <f>IF(Statistics_xlsx___Sheet1[[#This Row],[event_name]]="-","Male",Statistics_xlsx___Sheet1[[#This Row],[event_name]])</f>
        <v>Male</v>
      </c>
      <c r="F617" t="s">
        <v>10</v>
      </c>
      <c r="G617" t="s">
        <v>14</v>
      </c>
      <c r="H617" t="str">
        <f>IF(Statistics_xlsx___Sheet1[[#This Row],[Post Name]]="-",IF(G618=0,G616,G618),Statistics_xlsx___Sheet1[[#This Row],[Post Name]])</f>
        <v>c5</v>
      </c>
      <c r="I617">
        <v>6335</v>
      </c>
      <c r="J617">
        <f>IF(Statistics_xlsx___Sheet1[[#This Row],[Offered Salary]]&lt;=0,AVERAGE($I$2:$I$7166),Statistics_xlsx___Sheet1[[#This Row],[Offered Salary]])</f>
        <v>6335</v>
      </c>
      <c r="K617" t="b">
        <f>OR((Statistics_xlsx___Sheet1[[#This Row],[updated offered salary]]&lt;$N$39),(Statistics_xlsx___Sheet1[[#This Row],[updated offered salary]]&gt;$N$40))</f>
        <v>0</v>
      </c>
    </row>
    <row r="618" spans="1:11" x14ac:dyDescent="0.3">
      <c r="A618">
        <v>891161</v>
      </c>
      <c r="B618" t="s">
        <v>592</v>
      </c>
      <c r="C618" t="s">
        <v>8</v>
      </c>
      <c r="D618" t="s">
        <v>9</v>
      </c>
      <c r="E618" t="str">
        <f>IF(Statistics_xlsx___Sheet1[[#This Row],[event_name]]="-","Male",Statistics_xlsx___Sheet1[[#This Row],[event_name]])</f>
        <v>Male</v>
      </c>
      <c r="F618" t="s">
        <v>17</v>
      </c>
      <c r="G618" t="s">
        <v>345</v>
      </c>
      <c r="H618" t="str">
        <f>IF(Statistics_xlsx___Sheet1[[#This Row],[Post Name]]="-",IF(G619=0,G617,G619),Statistics_xlsx___Sheet1[[#This Row],[Post Name]])</f>
        <v>c9</v>
      </c>
      <c r="I618">
        <v>94163</v>
      </c>
      <c r="J618">
        <f>IF(Statistics_xlsx___Sheet1[[#This Row],[Offered Salary]]&lt;=0,AVERAGE($I$2:$I$7166),Statistics_xlsx___Sheet1[[#This Row],[Offered Salary]])</f>
        <v>94163</v>
      </c>
      <c r="K618" t="b">
        <f>OR((Statistics_xlsx___Sheet1[[#This Row],[updated offered salary]]&lt;$N$39),(Statistics_xlsx___Sheet1[[#This Row],[updated offered salary]]&gt;$N$40))</f>
        <v>0</v>
      </c>
    </row>
    <row r="619" spans="1:11" x14ac:dyDescent="0.3">
      <c r="A619">
        <v>171540</v>
      </c>
      <c r="B619" t="s">
        <v>593</v>
      </c>
      <c r="C619" t="s">
        <v>8</v>
      </c>
      <c r="D619" t="s">
        <v>13</v>
      </c>
      <c r="E619" t="str">
        <f>IF(Statistics_xlsx___Sheet1[[#This Row],[event_name]]="-","Male",Statistics_xlsx___Sheet1[[#This Row],[event_name]])</f>
        <v>Female</v>
      </c>
      <c r="F619" t="s">
        <v>17</v>
      </c>
      <c r="G619" t="s">
        <v>11</v>
      </c>
      <c r="H619" t="str">
        <f>IF(Statistics_xlsx___Sheet1[[#This Row],[Post Name]]="-",IF(G620=0,G618,G620),Statistics_xlsx___Sheet1[[#This Row],[Post Name]])</f>
        <v>c8</v>
      </c>
      <c r="I619">
        <v>5077</v>
      </c>
      <c r="J619">
        <f>IF(Statistics_xlsx___Sheet1[[#This Row],[Offered Salary]]&lt;=0,AVERAGE($I$2:$I$7166),Statistics_xlsx___Sheet1[[#This Row],[Offered Salary]])</f>
        <v>5077</v>
      </c>
      <c r="K619" t="b">
        <f>OR((Statistics_xlsx___Sheet1[[#This Row],[updated offered salary]]&lt;$N$39),(Statistics_xlsx___Sheet1[[#This Row],[updated offered salary]]&gt;$N$40))</f>
        <v>0</v>
      </c>
    </row>
    <row r="620" spans="1:11" x14ac:dyDescent="0.3">
      <c r="A620">
        <v>67082</v>
      </c>
      <c r="B620" t="s">
        <v>594</v>
      </c>
      <c r="C620" t="s">
        <v>15</v>
      </c>
      <c r="D620" t="s">
        <v>9</v>
      </c>
      <c r="E620" t="str">
        <f>IF(Statistics_xlsx___Sheet1[[#This Row],[event_name]]="-","Male",Statistics_xlsx___Sheet1[[#This Row],[event_name]])</f>
        <v>Male</v>
      </c>
      <c r="F620" t="s">
        <v>17</v>
      </c>
      <c r="G620" t="s">
        <v>36</v>
      </c>
      <c r="H620" t="str">
        <f>IF(Statistics_xlsx___Sheet1[[#This Row],[Post Name]]="-",IF(G621=0,G619,G621),Statistics_xlsx___Sheet1[[#This Row],[Post Name]])</f>
        <v>i5</v>
      </c>
      <c r="I620">
        <v>18221</v>
      </c>
      <c r="J620">
        <f>IF(Statistics_xlsx___Sheet1[[#This Row],[Offered Salary]]&lt;=0,AVERAGE($I$2:$I$7166),Statistics_xlsx___Sheet1[[#This Row],[Offered Salary]])</f>
        <v>18221</v>
      </c>
      <c r="K620" t="b">
        <f>OR((Statistics_xlsx___Sheet1[[#This Row],[updated offered salary]]&lt;$N$39),(Statistics_xlsx___Sheet1[[#This Row],[updated offered salary]]&gt;$N$40))</f>
        <v>0</v>
      </c>
    </row>
    <row r="621" spans="1:11" x14ac:dyDescent="0.3">
      <c r="A621">
        <v>401929</v>
      </c>
      <c r="B621" t="s">
        <v>595</v>
      </c>
      <c r="C621" t="s">
        <v>8</v>
      </c>
      <c r="D621" t="s">
        <v>13</v>
      </c>
      <c r="E621" t="str">
        <f>IF(Statistics_xlsx___Sheet1[[#This Row],[event_name]]="-","Male",Statistics_xlsx___Sheet1[[#This Row],[event_name]])</f>
        <v>Female</v>
      </c>
      <c r="F621" t="s">
        <v>17</v>
      </c>
      <c r="G621" t="s">
        <v>345</v>
      </c>
      <c r="H621" t="str">
        <f>IF(Statistics_xlsx___Sheet1[[#This Row],[Post Name]]="-",IF(G622=0,G620,G622),Statistics_xlsx___Sheet1[[#This Row],[Post Name]])</f>
        <v>c9</v>
      </c>
      <c r="I621">
        <v>57358</v>
      </c>
      <c r="J621">
        <f>IF(Statistics_xlsx___Sheet1[[#This Row],[Offered Salary]]&lt;=0,AVERAGE($I$2:$I$7166),Statistics_xlsx___Sheet1[[#This Row],[Offered Salary]])</f>
        <v>57358</v>
      </c>
      <c r="K621" t="b">
        <f>OR((Statistics_xlsx___Sheet1[[#This Row],[updated offered salary]]&lt;$N$39),(Statistics_xlsx___Sheet1[[#This Row],[updated offered salary]]&gt;$N$40))</f>
        <v>0</v>
      </c>
    </row>
    <row r="622" spans="1:11" x14ac:dyDescent="0.3">
      <c r="A622">
        <v>518050</v>
      </c>
      <c r="B622" t="s">
        <v>596</v>
      </c>
      <c r="C622" t="s">
        <v>15</v>
      </c>
      <c r="D622" t="s">
        <v>9</v>
      </c>
      <c r="E622" t="str">
        <f>IF(Statistics_xlsx___Sheet1[[#This Row],[event_name]]="-","Male",Statistics_xlsx___Sheet1[[#This Row],[event_name]])</f>
        <v>Male</v>
      </c>
      <c r="F622" t="s">
        <v>21</v>
      </c>
      <c r="G622" t="s">
        <v>14</v>
      </c>
      <c r="H622" t="str">
        <f>IF(Statistics_xlsx___Sheet1[[#This Row],[Post Name]]="-",IF(G623=0,G621,G623),Statistics_xlsx___Sheet1[[#This Row],[Post Name]])</f>
        <v>c5</v>
      </c>
      <c r="I622">
        <v>47754</v>
      </c>
      <c r="J622">
        <f>IF(Statistics_xlsx___Sheet1[[#This Row],[Offered Salary]]&lt;=0,AVERAGE($I$2:$I$7166),Statistics_xlsx___Sheet1[[#This Row],[Offered Salary]])</f>
        <v>47754</v>
      </c>
      <c r="K622" t="b">
        <f>OR((Statistics_xlsx___Sheet1[[#This Row],[updated offered salary]]&lt;$N$39),(Statistics_xlsx___Sheet1[[#This Row],[updated offered salary]]&gt;$N$40))</f>
        <v>0</v>
      </c>
    </row>
    <row r="623" spans="1:11" x14ac:dyDescent="0.3">
      <c r="A623">
        <v>257932</v>
      </c>
      <c r="B623" t="s">
        <v>597</v>
      </c>
      <c r="C623" t="s">
        <v>8</v>
      </c>
      <c r="D623" t="s">
        <v>13</v>
      </c>
      <c r="E623" t="str">
        <f>IF(Statistics_xlsx___Sheet1[[#This Row],[event_name]]="-","Male",Statistics_xlsx___Sheet1[[#This Row],[event_name]])</f>
        <v>Female</v>
      </c>
      <c r="F623" t="s">
        <v>21</v>
      </c>
      <c r="G623" t="s">
        <v>30</v>
      </c>
      <c r="H623" t="str">
        <f>IF(Statistics_xlsx___Sheet1[[#This Row],[Post Name]]="-",IF(G624=0,G622,G624),Statistics_xlsx___Sheet1[[#This Row],[Post Name]])</f>
        <v>b9</v>
      </c>
      <c r="I623">
        <v>22978</v>
      </c>
      <c r="J623">
        <f>IF(Statistics_xlsx___Sheet1[[#This Row],[Offered Salary]]&lt;=0,AVERAGE($I$2:$I$7166),Statistics_xlsx___Sheet1[[#This Row],[Offered Salary]])</f>
        <v>22978</v>
      </c>
      <c r="K623" t="b">
        <f>OR((Statistics_xlsx___Sheet1[[#This Row],[updated offered salary]]&lt;$N$39),(Statistics_xlsx___Sheet1[[#This Row],[updated offered salary]]&gt;$N$40))</f>
        <v>0</v>
      </c>
    </row>
    <row r="624" spans="1:11" x14ac:dyDescent="0.3">
      <c r="A624">
        <v>532479</v>
      </c>
      <c r="B624" t="s">
        <v>598</v>
      </c>
      <c r="C624" t="s">
        <v>15</v>
      </c>
      <c r="D624" t="s">
        <v>9</v>
      </c>
      <c r="E624" t="str">
        <f>IF(Statistics_xlsx___Sheet1[[#This Row],[event_name]]="-","Male",Statistics_xlsx___Sheet1[[#This Row],[event_name]])</f>
        <v>Male</v>
      </c>
      <c r="F624" t="s">
        <v>69</v>
      </c>
      <c r="G624" t="s">
        <v>36</v>
      </c>
      <c r="H624" t="str">
        <f>IF(Statistics_xlsx___Sheet1[[#This Row],[Post Name]]="-",IF(G625=0,G623,G625),Statistics_xlsx___Sheet1[[#This Row],[Post Name]])</f>
        <v>i5</v>
      </c>
      <c r="I624">
        <v>1917</v>
      </c>
      <c r="J624">
        <f>IF(Statistics_xlsx___Sheet1[[#This Row],[Offered Salary]]&lt;=0,AVERAGE($I$2:$I$7166),Statistics_xlsx___Sheet1[[#This Row],[Offered Salary]])</f>
        <v>1917</v>
      </c>
      <c r="K624" t="b">
        <f>OR((Statistics_xlsx___Sheet1[[#This Row],[updated offered salary]]&lt;$N$39),(Statistics_xlsx___Sheet1[[#This Row],[updated offered salary]]&gt;$N$40))</f>
        <v>0</v>
      </c>
    </row>
    <row r="625" spans="1:11" x14ac:dyDescent="0.3">
      <c r="A625">
        <v>312444</v>
      </c>
      <c r="B625" t="s">
        <v>599</v>
      </c>
      <c r="C625" t="s">
        <v>15</v>
      </c>
      <c r="D625" t="s">
        <v>13</v>
      </c>
      <c r="E625" t="str">
        <f>IF(Statistics_xlsx___Sheet1[[#This Row],[event_name]]="-","Male",Statistics_xlsx___Sheet1[[#This Row],[event_name]])</f>
        <v>Female</v>
      </c>
      <c r="F625" t="s">
        <v>33</v>
      </c>
      <c r="G625" t="s">
        <v>14</v>
      </c>
      <c r="H625" t="str">
        <f>IF(Statistics_xlsx___Sheet1[[#This Row],[Post Name]]="-",IF(G626=0,G624,G626),Statistics_xlsx___Sheet1[[#This Row],[Post Name]])</f>
        <v>c5</v>
      </c>
      <c r="I625">
        <v>2365</v>
      </c>
      <c r="J625">
        <f>IF(Statistics_xlsx___Sheet1[[#This Row],[Offered Salary]]&lt;=0,AVERAGE($I$2:$I$7166),Statistics_xlsx___Sheet1[[#This Row],[Offered Salary]])</f>
        <v>2365</v>
      </c>
      <c r="K625" t="b">
        <f>OR((Statistics_xlsx___Sheet1[[#This Row],[updated offered salary]]&lt;$N$39),(Statistics_xlsx___Sheet1[[#This Row],[updated offered salary]]&gt;$N$40))</f>
        <v>0</v>
      </c>
    </row>
    <row r="626" spans="1:11" x14ac:dyDescent="0.3">
      <c r="A626">
        <v>123836</v>
      </c>
      <c r="B626" t="s">
        <v>600</v>
      </c>
      <c r="C626" t="s">
        <v>15</v>
      </c>
      <c r="D626" t="s">
        <v>13</v>
      </c>
      <c r="E626" t="str">
        <f>IF(Statistics_xlsx___Sheet1[[#This Row],[event_name]]="-","Male",Statistics_xlsx___Sheet1[[#This Row],[event_name]])</f>
        <v>Female</v>
      </c>
      <c r="F626" t="s">
        <v>33</v>
      </c>
      <c r="G626" t="s">
        <v>14</v>
      </c>
      <c r="H626" t="str">
        <f>IF(Statistics_xlsx___Sheet1[[#This Row],[Post Name]]="-",IF(G627=0,G625,G627),Statistics_xlsx___Sheet1[[#This Row],[Post Name]])</f>
        <v>c5</v>
      </c>
      <c r="I626">
        <v>77828</v>
      </c>
      <c r="J626">
        <f>IF(Statistics_xlsx___Sheet1[[#This Row],[Offered Salary]]&lt;=0,AVERAGE($I$2:$I$7166),Statistics_xlsx___Sheet1[[#This Row],[Offered Salary]])</f>
        <v>77828</v>
      </c>
      <c r="K626" t="b">
        <f>OR((Statistics_xlsx___Sheet1[[#This Row],[updated offered salary]]&lt;$N$39),(Statistics_xlsx___Sheet1[[#This Row],[updated offered salary]]&gt;$N$40))</f>
        <v>0</v>
      </c>
    </row>
    <row r="627" spans="1:11" x14ac:dyDescent="0.3">
      <c r="A627">
        <v>736754</v>
      </c>
      <c r="B627" t="s">
        <v>601</v>
      </c>
      <c r="C627" t="s">
        <v>8</v>
      </c>
      <c r="D627" t="s">
        <v>9</v>
      </c>
      <c r="E627" t="str">
        <f>IF(Statistics_xlsx___Sheet1[[#This Row],[event_name]]="-","Male",Statistics_xlsx___Sheet1[[#This Row],[event_name]])</f>
        <v>Male</v>
      </c>
      <c r="F627" t="s">
        <v>69</v>
      </c>
      <c r="G627" t="s">
        <v>24</v>
      </c>
      <c r="H627" t="str">
        <f>IF(Statistics_xlsx___Sheet1[[#This Row],[Post Name]]="-",IF(G628=0,G626,G628),Statistics_xlsx___Sheet1[[#This Row],[Post Name]])</f>
        <v>i7</v>
      </c>
      <c r="I627">
        <v>71443</v>
      </c>
      <c r="J627">
        <f>IF(Statistics_xlsx___Sheet1[[#This Row],[Offered Salary]]&lt;=0,AVERAGE($I$2:$I$7166),Statistics_xlsx___Sheet1[[#This Row],[Offered Salary]])</f>
        <v>71443</v>
      </c>
      <c r="K627" t="b">
        <f>OR((Statistics_xlsx___Sheet1[[#This Row],[updated offered salary]]&lt;$N$39),(Statistics_xlsx___Sheet1[[#This Row],[updated offered salary]]&gt;$N$40))</f>
        <v>0</v>
      </c>
    </row>
    <row r="628" spans="1:11" x14ac:dyDescent="0.3">
      <c r="A628">
        <v>870269</v>
      </c>
      <c r="B628" t="s">
        <v>602</v>
      </c>
      <c r="C628" t="s">
        <v>15</v>
      </c>
      <c r="D628" t="s">
        <v>9</v>
      </c>
      <c r="E628" t="str">
        <f>IF(Statistics_xlsx___Sheet1[[#This Row],[event_name]]="-","Male",Statistics_xlsx___Sheet1[[#This Row],[event_name]])</f>
        <v>Male</v>
      </c>
      <c r="F628" t="s">
        <v>17</v>
      </c>
      <c r="G628" t="s">
        <v>36</v>
      </c>
      <c r="H628" t="str">
        <f>IF(Statistics_xlsx___Sheet1[[#This Row],[Post Name]]="-",IF(G629=0,G627,G629),Statistics_xlsx___Sheet1[[#This Row],[Post Name]])</f>
        <v>i5</v>
      </c>
      <c r="I628">
        <v>21542</v>
      </c>
      <c r="J628">
        <f>IF(Statistics_xlsx___Sheet1[[#This Row],[Offered Salary]]&lt;=0,AVERAGE($I$2:$I$7166),Statistics_xlsx___Sheet1[[#This Row],[Offered Salary]])</f>
        <v>21542</v>
      </c>
      <c r="K628" t="b">
        <f>OR((Statistics_xlsx___Sheet1[[#This Row],[updated offered salary]]&lt;$N$39),(Statistics_xlsx___Sheet1[[#This Row],[updated offered salary]]&gt;$N$40))</f>
        <v>0</v>
      </c>
    </row>
    <row r="629" spans="1:11" x14ac:dyDescent="0.3">
      <c r="A629">
        <v>593675</v>
      </c>
      <c r="B629" t="s">
        <v>602</v>
      </c>
      <c r="C629" t="s">
        <v>8</v>
      </c>
      <c r="D629" t="s">
        <v>9</v>
      </c>
      <c r="E629" t="str">
        <f>IF(Statistics_xlsx___Sheet1[[#This Row],[event_name]]="-","Male",Statistics_xlsx___Sheet1[[#This Row],[event_name]])</f>
        <v>Male</v>
      </c>
      <c r="F629" t="s">
        <v>17</v>
      </c>
      <c r="G629" t="s">
        <v>36</v>
      </c>
      <c r="H629" t="str">
        <f>IF(Statistics_xlsx___Sheet1[[#This Row],[Post Name]]="-",IF(G630=0,G628,G630),Statistics_xlsx___Sheet1[[#This Row],[Post Name]])</f>
        <v>i5</v>
      </c>
      <c r="I629">
        <v>30565</v>
      </c>
      <c r="J629">
        <f>IF(Statistics_xlsx___Sheet1[[#This Row],[Offered Salary]]&lt;=0,AVERAGE($I$2:$I$7166),Statistics_xlsx___Sheet1[[#This Row],[Offered Salary]])</f>
        <v>30565</v>
      </c>
      <c r="K629" t="b">
        <f>OR((Statistics_xlsx___Sheet1[[#This Row],[updated offered salary]]&lt;$N$39),(Statistics_xlsx___Sheet1[[#This Row],[updated offered salary]]&gt;$N$40))</f>
        <v>0</v>
      </c>
    </row>
    <row r="630" spans="1:11" x14ac:dyDescent="0.3">
      <c r="A630">
        <v>59370</v>
      </c>
      <c r="B630" t="s">
        <v>603</v>
      </c>
      <c r="C630" t="s">
        <v>15</v>
      </c>
      <c r="D630" t="s">
        <v>13</v>
      </c>
      <c r="E630" t="str">
        <f>IF(Statistics_xlsx___Sheet1[[#This Row],[event_name]]="-","Male",Statistics_xlsx___Sheet1[[#This Row],[event_name]])</f>
        <v>Female</v>
      </c>
      <c r="F630" t="s">
        <v>17</v>
      </c>
      <c r="G630" t="s">
        <v>36</v>
      </c>
      <c r="H630" t="str">
        <f>IF(Statistics_xlsx___Sheet1[[#This Row],[Post Name]]="-",IF(G631=0,G629,G631),Statistics_xlsx___Sheet1[[#This Row],[Post Name]])</f>
        <v>i5</v>
      </c>
      <c r="I630">
        <v>7651</v>
      </c>
      <c r="J630">
        <f>IF(Statistics_xlsx___Sheet1[[#This Row],[Offered Salary]]&lt;=0,AVERAGE($I$2:$I$7166),Statistics_xlsx___Sheet1[[#This Row],[Offered Salary]])</f>
        <v>7651</v>
      </c>
      <c r="K630" t="b">
        <f>OR((Statistics_xlsx___Sheet1[[#This Row],[updated offered salary]]&lt;$N$39),(Statistics_xlsx___Sheet1[[#This Row],[updated offered salary]]&gt;$N$40))</f>
        <v>0</v>
      </c>
    </row>
    <row r="631" spans="1:11" x14ac:dyDescent="0.3">
      <c r="A631">
        <v>257346</v>
      </c>
      <c r="B631" t="s">
        <v>604</v>
      </c>
      <c r="C631" t="s">
        <v>15</v>
      </c>
      <c r="D631" t="s">
        <v>9</v>
      </c>
      <c r="E631" t="str">
        <f>IF(Statistics_xlsx___Sheet1[[#This Row],[event_name]]="-","Male",Statistics_xlsx___Sheet1[[#This Row],[event_name]])</f>
        <v>Male</v>
      </c>
      <c r="F631" t="s">
        <v>17</v>
      </c>
      <c r="G631" t="s">
        <v>345</v>
      </c>
      <c r="H631" t="str">
        <f>IF(Statistics_xlsx___Sheet1[[#This Row],[Post Name]]="-",IF(G632=0,G630,G632),Statistics_xlsx___Sheet1[[#This Row],[Post Name]])</f>
        <v>c9</v>
      </c>
      <c r="I631">
        <v>51074</v>
      </c>
      <c r="J631">
        <f>IF(Statistics_xlsx___Sheet1[[#This Row],[Offered Salary]]&lt;=0,AVERAGE($I$2:$I$7166),Statistics_xlsx___Sheet1[[#This Row],[Offered Salary]])</f>
        <v>51074</v>
      </c>
      <c r="K631" t="b">
        <f>OR((Statistics_xlsx___Sheet1[[#This Row],[updated offered salary]]&lt;$N$39),(Statistics_xlsx___Sheet1[[#This Row],[updated offered salary]]&gt;$N$40))</f>
        <v>0</v>
      </c>
    </row>
    <row r="632" spans="1:11" x14ac:dyDescent="0.3">
      <c r="A632">
        <v>767725</v>
      </c>
      <c r="B632" t="s">
        <v>605</v>
      </c>
      <c r="C632" t="s">
        <v>8</v>
      </c>
      <c r="D632" t="s">
        <v>13</v>
      </c>
      <c r="E632" t="str">
        <f>IF(Statistics_xlsx___Sheet1[[#This Row],[event_name]]="-","Male",Statistics_xlsx___Sheet1[[#This Row],[event_name]])</f>
        <v>Female</v>
      </c>
      <c r="F632" t="s">
        <v>17</v>
      </c>
      <c r="G632" t="s">
        <v>345</v>
      </c>
      <c r="H632" t="str">
        <f>IF(Statistics_xlsx___Sheet1[[#This Row],[Post Name]]="-",IF(G633=0,G631,G633),Statistics_xlsx___Sheet1[[#This Row],[Post Name]])</f>
        <v>c9</v>
      </c>
      <c r="I632">
        <v>69889</v>
      </c>
      <c r="J632">
        <f>IF(Statistics_xlsx___Sheet1[[#This Row],[Offered Salary]]&lt;=0,AVERAGE($I$2:$I$7166),Statistics_xlsx___Sheet1[[#This Row],[Offered Salary]])</f>
        <v>69889</v>
      </c>
      <c r="K632" t="b">
        <f>OR((Statistics_xlsx___Sheet1[[#This Row],[updated offered salary]]&lt;$N$39),(Statistics_xlsx___Sheet1[[#This Row],[updated offered salary]]&gt;$N$40))</f>
        <v>0</v>
      </c>
    </row>
    <row r="633" spans="1:11" x14ac:dyDescent="0.3">
      <c r="A633">
        <v>449755</v>
      </c>
      <c r="B633" t="s">
        <v>606</v>
      </c>
      <c r="C633" t="s">
        <v>15</v>
      </c>
      <c r="D633" t="s">
        <v>13</v>
      </c>
      <c r="E633" t="str">
        <f>IF(Statistics_xlsx___Sheet1[[#This Row],[event_name]]="-","Male",Statistics_xlsx___Sheet1[[#This Row],[event_name]])</f>
        <v>Female</v>
      </c>
      <c r="F633" t="s">
        <v>17</v>
      </c>
      <c r="G633" t="s">
        <v>345</v>
      </c>
      <c r="H633" t="str">
        <f>IF(Statistics_xlsx___Sheet1[[#This Row],[Post Name]]="-",IF(G634=0,G632,G634),Statistics_xlsx___Sheet1[[#This Row],[Post Name]])</f>
        <v>c9</v>
      </c>
      <c r="I633">
        <v>65247</v>
      </c>
      <c r="J633">
        <f>IF(Statistics_xlsx___Sheet1[[#This Row],[Offered Salary]]&lt;=0,AVERAGE($I$2:$I$7166),Statistics_xlsx___Sheet1[[#This Row],[Offered Salary]])</f>
        <v>65247</v>
      </c>
      <c r="K633" t="b">
        <f>OR((Statistics_xlsx___Sheet1[[#This Row],[updated offered salary]]&lt;$N$39),(Statistics_xlsx___Sheet1[[#This Row],[updated offered salary]]&gt;$N$40))</f>
        <v>0</v>
      </c>
    </row>
    <row r="634" spans="1:11" x14ac:dyDescent="0.3">
      <c r="A634">
        <v>322174</v>
      </c>
      <c r="B634" t="s">
        <v>606</v>
      </c>
      <c r="C634" t="s">
        <v>8</v>
      </c>
      <c r="D634" t="s">
        <v>9</v>
      </c>
      <c r="E634" t="str">
        <f>IF(Statistics_xlsx___Sheet1[[#This Row],[event_name]]="-","Male",Statistics_xlsx___Sheet1[[#This Row],[event_name]])</f>
        <v>Male</v>
      </c>
      <c r="F634" t="s">
        <v>17</v>
      </c>
      <c r="G634" t="s">
        <v>345</v>
      </c>
      <c r="H634" t="str">
        <f>IF(Statistics_xlsx___Sheet1[[#This Row],[Post Name]]="-",IF(G635=0,G633,G635),Statistics_xlsx___Sheet1[[#This Row],[Post Name]])</f>
        <v>c9</v>
      </c>
      <c r="I634">
        <v>67722</v>
      </c>
      <c r="J634">
        <f>IF(Statistics_xlsx___Sheet1[[#This Row],[Offered Salary]]&lt;=0,AVERAGE($I$2:$I$7166),Statistics_xlsx___Sheet1[[#This Row],[Offered Salary]])</f>
        <v>67722</v>
      </c>
      <c r="K634" t="b">
        <f>OR((Statistics_xlsx___Sheet1[[#This Row],[updated offered salary]]&lt;$N$39),(Statistics_xlsx___Sheet1[[#This Row],[updated offered salary]]&gt;$N$40))</f>
        <v>0</v>
      </c>
    </row>
    <row r="635" spans="1:11" x14ac:dyDescent="0.3">
      <c r="A635">
        <v>292713</v>
      </c>
      <c r="B635" t="s">
        <v>607</v>
      </c>
      <c r="C635" t="s">
        <v>8</v>
      </c>
      <c r="D635" t="s">
        <v>13</v>
      </c>
      <c r="E635" t="str">
        <f>IF(Statistics_xlsx___Sheet1[[#This Row],[event_name]]="-","Male",Statistics_xlsx___Sheet1[[#This Row],[event_name]])</f>
        <v>Female</v>
      </c>
      <c r="F635" t="s">
        <v>10</v>
      </c>
      <c r="G635" t="s">
        <v>24</v>
      </c>
      <c r="H635" t="str">
        <f>IF(Statistics_xlsx___Sheet1[[#This Row],[Post Name]]="-",IF(G636=0,G634,G636),Statistics_xlsx___Sheet1[[#This Row],[Post Name]])</f>
        <v>i7</v>
      </c>
      <c r="I635">
        <v>5941</v>
      </c>
      <c r="J635">
        <f>IF(Statistics_xlsx___Sheet1[[#This Row],[Offered Salary]]&lt;=0,AVERAGE($I$2:$I$7166),Statistics_xlsx___Sheet1[[#This Row],[Offered Salary]])</f>
        <v>5941</v>
      </c>
      <c r="K635" t="b">
        <f>OR((Statistics_xlsx___Sheet1[[#This Row],[updated offered salary]]&lt;$N$39),(Statistics_xlsx___Sheet1[[#This Row],[updated offered salary]]&gt;$N$40))</f>
        <v>0</v>
      </c>
    </row>
    <row r="636" spans="1:11" x14ac:dyDescent="0.3">
      <c r="A636">
        <v>622008</v>
      </c>
      <c r="B636" t="s">
        <v>608</v>
      </c>
      <c r="C636" t="s">
        <v>15</v>
      </c>
      <c r="D636" t="s">
        <v>9</v>
      </c>
      <c r="E636" t="str">
        <f>IF(Statistics_xlsx___Sheet1[[#This Row],[event_name]]="-","Male",Statistics_xlsx___Sheet1[[#This Row],[event_name]])</f>
        <v>Male</v>
      </c>
      <c r="F636" t="s">
        <v>17</v>
      </c>
      <c r="G636" t="s">
        <v>345</v>
      </c>
      <c r="H636" t="str">
        <f>IF(Statistics_xlsx___Sheet1[[#This Row],[Post Name]]="-",IF(G637=0,G635,G637),Statistics_xlsx___Sheet1[[#This Row],[Post Name]])</f>
        <v>c9</v>
      </c>
      <c r="I636">
        <v>68417</v>
      </c>
      <c r="J636">
        <f>IF(Statistics_xlsx___Sheet1[[#This Row],[Offered Salary]]&lt;=0,AVERAGE($I$2:$I$7166),Statistics_xlsx___Sheet1[[#This Row],[Offered Salary]])</f>
        <v>68417</v>
      </c>
      <c r="K636" t="b">
        <f>OR((Statistics_xlsx___Sheet1[[#This Row],[updated offered salary]]&lt;$N$39),(Statistics_xlsx___Sheet1[[#This Row],[updated offered salary]]&gt;$N$40))</f>
        <v>0</v>
      </c>
    </row>
    <row r="637" spans="1:11" x14ac:dyDescent="0.3">
      <c r="A637">
        <v>644076</v>
      </c>
      <c r="B637" t="s">
        <v>609</v>
      </c>
      <c r="C637" t="s">
        <v>8</v>
      </c>
      <c r="D637" t="s">
        <v>9</v>
      </c>
      <c r="E637" t="str">
        <f>IF(Statistics_xlsx___Sheet1[[#This Row],[event_name]]="-","Male",Statistics_xlsx___Sheet1[[#This Row],[event_name]])</f>
        <v>Male</v>
      </c>
      <c r="F637" t="s">
        <v>17</v>
      </c>
      <c r="G637" t="s">
        <v>345</v>
      </c>
      <c r="H637" t="str">
        <f>IF(Statistics_xlsx___Sheet1[[#This Row],[Post Name]]="-",IF(G638=0,G636,G638),Statistics_xlsx___Sheet1[[#This Row],[Post Name]])</f>
        <v>c9</v>
      </c>
      <c r="I637">
        <v>41975</v>
      </c>
      <c r="J637">
        <f>IF(Statistics_xlsx___Sheet1[[#This Row],[Offered Salary]]&lt;=0,AVERAGE($I$2:$I$7166),Statistics_xlsx___Sheet1[[#This Row],[Offered Salary]])</f>
        <v>41975</v>
      </c>
      <c r="K637" t="b">
        <f>OR((Statistics_xlsx___Sheet1[[#This Row],[updated offered salary]]&lt;$N$39),(Statistics_xlsx___Sheet1[[#This Row],[updated offered salary]]&gt;$N$40))</f>
        <v>0</v>
      </c>
    </row>
    <row r="638" spans="1:11" x14ac:dyDescent="0.3">
      <c r="A638">
        <v>846754</v>
      </c>
      <c r="B638" t="s">
        <v>610</v>
      </c>
      <c r="C638" t="s">
        <v>8</v>
      </c>
      <c r="D638" t="s">
        <v>13</v>
      </c>
      <c r="E638" t="str">
        <f>IF(Statistics_xlsx___Sheet1[[#This Row],[event_name]]="-","Male",Statistics_xlsx___Sheet1[[#This Row],[event_name]])</f>
        <v>Female</v>
      </c>
      <c r="F638" t="s">
        <v>17</v>
      </c>
      <c r="G638" t="s">
        <v>345</v>
      </c>
      <c r="H638" t="str">
        <f>IF(Statistics_xlsx___Sheet1[[#This Row],[Post Name]]="-",IF(G639=0,G637,G639),Statistics_xlsx___Sheet1[[#This Row],[Post Name]])</f>
        <v>c9</v>
      </c>
      <c r="I638">
        <v>3100</v>
      </c>
      <c r="J638">
        <f>IF(Statistics_xlsx___Sheet1[[#This Row],[Offered Salary]]&lt;=0,AVERAGE($I$2:$I$7166),Statistics_xlsx___Sheet1[[#This Row],[Offered Salary]])</f>
        <v>3100</v>
      </c>
      <c r="K638" t="b">
        <f>OR((Statistics_xlsx___Sheet1[[#This Row],[updated offered salary]]&lt;$N$39),(Statistics_xlsx___Sheet1[[#This Row],[updated offered salary]]&gt;$N$40))</f>
        <v>0</v>
      </c>
    </row>
    <row r="639" spans="1:11" x14ac:dyDescent="0.3">
      <c r="A639">
        <v>612651</v>
      </c>
      <c r="B639" t="s">
        <v>611</v>
      </c>
      <c r="C639" t="s">
        <v>15</v>
      </c>
      <c r="D639" t="s">
        <v>9</v>
      </c>
      <c r="E639" t="str">
        <f>IF(Statistics_xlsx___Sheet1[[#This Row],[event_name]]="-","Male",Statistics_xlsx___Sheet1[[#This Row],[event_name]])</f>
        <v>Male</v>
      </c>
      <c r="F639" t="s">
        <v>10</v>
      </c>
      <c r="G639" t="s">
        <v>11</v>
      </c>
      <c r="H639" t="str">
        <f>IF(Statistics_xlsx___Sheet1[[#This Row],[Post Name]]="-",IF(G640=0,G638,G640),Statistics_xlsx___Sheet1[[#This Row],[Post Name]])</f>
        <v>c8</v>
      </c>
      <c r="I639">
        <v>42315</v>
      </c>
      <c r="J639">
        <f>IF(Statistics_xlsx___Sheet1[[#This Row],[Offered Salary]]&lt;=0,AVERAGE($I$2:$I$7166),Statistics_xlsx___Sheet1[[#This Row],[Offered Salary]])</f>
        <v>42315</v>
      </c>
      <c r="K639" t="b">
        <f>OR((Statistics_xlsx___Sheet1[[#This Row],[updated offered salary]]&lt;$N$39),(Statistics_xlsx___Sheet1[[#This Row],[updated offered salary]]&gt;$N$40))</f>
        <v>0</v>
      </c>
    </row>
    <row r="640" spans="1:11" x14ac:dyDescent="0.3">
      <c r="A640">
        <v>816780</v>
      </c>
      <c r="B640" t="s">
        <v>612</v>
      </c>
      <c r="C640" t="s">
        <v>15</v>
      </c>
      <c r="D640" t="s">
        <v>13</v>
      </c>
      <c r="E640" t="str">
        <f>IF(Statistics_xlsx___Sheet1[[#This Row],[event_name]]="-","Male",Statistics_xlsx___Sheet1[[#This Row],[event_name]])</f>
        <v>Female</v>
      </c>
      <c r="F640" t="s">
        <v>10</v>
      </c>
      <c r="G640" t="s">
        <v>11</v>
      </c>
      <c r="H640" t="str">
        <f>IF(Statistics_xlsx___Sheet1[[#This Row],[Post Name]]="-",IF(G641=0,G639,G641),Statistics_xlsx___Sheet1[[#This Row],[Post Name]])</f>
        <v>c8</v>
      </c>
      <c r="I640">
        <v>15247</v>
      </c>
      <c r="J640">
        <f>IF(Statistics_xlsx___Sheet1[[#This Row],[Offered Salary]]&lt;=0,AVERAGE($I$2:$I$7166),Statistics_xlsx___Sheet1[[#This Row],[Offered Salary]])</f>
        <v>15247</v>
      </c>
      <c r="K640" t="b">
        <f>OR((Statistics_xlsx___Sheet1[[#This Row],[updated offered salary]]&lt;$N$39),(Statistics_xlsx___Sheet1[[#This Row],[updated offered salary]]&gt;$N$40))</f>
        <v>0</v>
      </c>
    </row>
    <row r="641" spans="1:11" x14ac:dyDescent="0.3">
      <c r="A641">
        <v>801096</v>
      </c>
      <c r="B641" t="s">
        <v>613</v>
      </c>
      <c r="C641" t="s">
        <v>8</v>
      </c>
      <c r="D641" t="s">
        <v>13</v>
      </c>
      <c r="E641" t="str">
        <f>IF(Statistics_xlsx___Sheet1[[#This Row],[event_name]]="-","Male",Statistics_xlsx___Sheet1[[#This Row],[event_name]])</f>
        <v>Female</v>
      </c>
      <c r="F641" t="s">
        <v>33</v>
      </c>
      <c r="G641" t="s">
        <v>36</v>
      </c>
      <c r="H641" t="str">
        <f>IF(Statistics_xlsx___Sheet1[[#This Row],[Post Name]]="-",IF(G642=0,G640,G642),Statistics_xlsx___Sheet1[[#This Row],[Post Name]])</f>
        <v>i5</v>
      </c>
      <c r="I641">
        <v>95379</v>
      </c>
      <c r="J641">
        <f>IF(Statistics_xlsx___Sheet1[[#This Row],[Offered Salary]]&lt;=0,AVERAGE($I$2:$I$7166),Statistics_xlsx___Sheet1[[#This Row],[Offered Salary]])</f>
        <v>95379</v>
      </c>
      <c r="K641" t="b">
        <f>OR((Statistics_xlsx___Sheet1[[#This Row],[updated offered salary]]&lt;$N$39),(Statistics_xlsx___Sheet1[[#This Row],[updated offered salary]]&gt;$N$40))</f>
        <v>0</v>
      </c>
    </row>
    <row r="642" spans="1:11" x14ac:dyDescent="0.3">
      <c r="A642">
        <v>46893</v>
      </c>
      <c r="B642" t="s">
        <v>614</v>
      </c>
      <c r="C642" t="s">
        <v>15</v>
      </c>
      <c r="D642" t="s">
        <v>9</v>
      </c>
      <c r="E642" t="str">
        <f>IF(Statistics_xlsx___Sheet1[[#This Row],[event_name]]="-","Male",Statistics_xlsx___Sheet1[[#This Row],[event_name]])</f>
        <v>Male</v>
      </c>
      <c r="F642" t="s">
        <v>21</v>
      </c>
      <c r="G642" t="s">
        <v>24</v>
      </c>
      <c r="H642" t="str">
        <f>IF(Statistics_xlsx___Sheet1[[#This Row],[Post Name]]="-",IF(G643=0,G641,G643),Statistics_xlsx___Sheet1[[#This Row],[Post Name]])</f>
        <v>i7</v>
      </c>
      <c r="I642">
        <v>92525</v>
      </c>
      <c r="J642">
        <f>IF(Statistics_xlsx___Sheet1[[#This Row],[Offered Salary]]&lt;=0,AVERAGE($I$2:$I$7166),Statistics_xlsx___Sheet1[[#This Row],[Offered Salary]])</f>
        <v>92525</v>
      </c>
      <c r="K642" t="b">
        <f>OR((Statistics_xlsx___Sheet1[[#This Row],[updated offered salary]]&lt;$N$39),(Statistics_xlsx___Sheet1[[#This Row],[updated offered salary]]&gt;$N$40))</f>
        <v>0</v>
      </c>
    </row>
    <row r="643" spans="1:11" x14ac:dyDescent="0.3">
      <c r="A643">
        <v>537285</v>
      </c>
      <c r="B643" t="s">
        <v>615</v>
      </c>
      <c r="C643" t="s">
        <v>15</v>
      </c>
      <c r="D643" t="s">
        <v>9</v>
      </c>
      <c r="E643" t="str">
        <f>IF(Statistics_xlsx___Sheet1[[#This Row],[event_name]]="-","Male",Statistics_xlsx___Sheet1[[#This Row],[event_name]])</f>
        <v>Male</v>
      </c>
      <c r="F643" t="s">
        <v>21</v>
      </c>
      <c r="G643" t="s">
        <v>24</v>
      </c>
      <c r="H643" t="str">
        <f>IF(Statistics_xlsx___Sheet1[[#This Row],[Post Name]]="-",IF(G644=0,G642,G644),Statistics_xlsx___Sheet1[[#This Row],[Post Name]])</f>
        <v>i7</v>
      </c>
      <c r="I643">
        <v>19689</v>
      </c>
      <c r="J643">
        <f>IF(Statistics_xlsx___Sheet1[[#This Row],[Offered Salary]]&lt;=0,AVERAGE($I$2:$I$7166),Statistics_xlsx___Sheet1[[#This Row],[Offered Salary]])</f>
        <v>19689</v>
      </c>
      <c r="K643" t="b">
        <f>OR((Statistics_xlsx___Sheet1[[#This Row],[updated offered salary]]&lt;$N$39),(Statistics_xlsx___Sheet1[[#This Row],[updated offered salary]]&gt;$N$40))</f>
        <v>0</v>
      </c>
    </row>
    <row r="644" spans="1:11" x14ac:dyDescent="0.3">
      <c r="A644">
        <v>779410</v>
      </c>
      <c r="B644" t="s">
        <v>616</v>
      </c>
      <c r="C644" t="s">
        <v>15</v>
      </c>
      <c r="D644" t="s">
        <v>9</v>
      </c>
      <c r="E644" t="str">
        <f>IF(Statistics_xlsx___Sheet1[[#This Row],[event_name]]="-","Male",Statistics_xlsx___Sheet1[[#This Row],[event_name]])</f>
        <v>Male</v>
      </c>
      <c r="F644" t="s">
        <v>21</v>
      </c>
      <c r="G644" t="s">
        <v>14</v>
      </c>
      <c r="H644" t="str">
        <f>IF(Statistics_xlsx___Sheet1[[#This Row],[Post Name]]="-",IF(G645=0,G643,G645),Statistics_xlsx___Sheet1[[#This Row],[Post Name]])</f>
        <v>c5</v>
      </c>
      <c r="I644">
        <v>94544</v>
      </c>
      <c r="J644">
        <f>IF(Statistics_xlsx___Sheet1[[#This Row],[Offered Salary]]&lt;=0,AVERAGE($I$2:$I$7166),Statistics_xlsx___Sheet1[[#This Row],[Offered Salary]])</f>
        <v>94544</v>
      </c>
      <c r="K644" t="b">
        <f>OR((Statistics_xlsx___Sheet1[[#This Row],[updated offered salary]]&lt;$N$39),(Statistics_xlsx___Sheet1[[#This Row],[updated offered salary]]&gt;$N$40))</f>
        <v>0</v>
      </c>
    </row>
    <row r="645" spans="1:11" x14ac:dyDescent="0.3">
      <c r="A645">
        <v>754754</v>
      </c>
      <c r="B645" t="s">
        <v>617</v>
      </c>
      <c r="C645" t="s">
        <v>8</v>
      </c>
      <c r="D645" t="s">
        <v>9</v>
      </c>
      <c r="E645" t="str">
        <f>IF(Statistics_xlsx___Sheet1[[#This Row],[event_name]]="-","Male",Statistics_xlsx___Sheet1[[#This Row],[event_name]])</f>
        <v>Male</v>
      </c>
      <c r="F645" t="s">
        <v>21</v>
      </c>
      <c r="G645" t="s">
        <v>14</v>
      </c>
      <c r="H645" t="str">
        <f>IF(Statistics_xlsx___Sheet1[[#This Row],[Post Name]]="-",IF(G646=0,G644,G646),Statistics_xlsx___Sheet1[[#This Row],[Post Name]])</f>
        <v>c5</v>
      </c>
      <c r="I645">
        <v>48838</v>
      </c>
      <c r="J645">
        <f>IF(Statistics_xlsx___Sheet1[[#This Row],[Offered Salary]]&lt;=0,AVERAGE($I$2:$I$7166),Statistics_xlsx___Sheet1[[#This Row],[Offered Salary]])</f>
        <v>48838</v>
      </c>
      <c r="K645" t="b">
        <f>OR((Statistics_xlsx___Sheet1[[#This Row],[updated offered salary]]&lt;$N$39),(Statistics_xlsx___Sheet1[[#This Row],[updated offered salary]]&gt;$N$40))</f>
        <v>0</v>
      </c>
    </row>
    <row r="646" spans="1:11" x14ac:dyDescent="0.3">
      <c r="A646">
        <v>251737</v>
      </c>
      <c r="B646" t="s">
        <v>618</v>
      </c>
      <c r="C646" t="s">
        <v>15</v>
      </c>
      <c r="D646" t="s">
        <v>9</v>
      </c>
      <c r="E646" t="str">
        <f>IF(Statistics_xlsx___Sheet1[[#This Row],[event_name]]="-","Male",Statistics_xlsx___Sheet1[[#This Row],[event_name]])</f>
        <v>Male</v>
      </c>
      <c r="F646" t="s">
        <v>17</v>
      </c>
      <c r="G646" t="s">
        <v>14</v>
      </c>
      <c r="H646" t="str">
        <f>IF(Statistics_xlsx___Sheet1[[#This Row],[Post Name]]="-",IF(G647=0,G645,G647),Statistics_xlsx___Sheet1[[#This Row],[Post Name]])</f>
        <v>c5</v>
      </c>
      <c r="I646">
        <v>94390</v>
      </c>
      <c r="J646">
        <f>IF(Statistics_xlsx___Sheet1[[#This Row],[Offered Salary]]&lt;=0,AVERAGE($I$2:$I$7166),Statistics_xlsx___Sheet1[[#This Row],[Offered Salary]])</f>
        <v>94390</v>
      </c>
      <c r="K646" t="b">
        <f>OR((Statistics_xlsx___Sheet1[[#This Row],[updated offered salary]]&lt;$N$39),(Statistics_xlsx___Sheet1[[#This Row],[updated offered salary]]&gt;$N$40))</f>
        <v>0</v>
      </c>
    </row>
    <row r="647" spans="1:11" x14ac:dyDescent="0.3">
      <c r="A647">
        <v>413637</v>
      </c>
      <c r="B647" t="s">
        <v>619</v>
      </c>
      <c r="C647" t="s">
        <v>15</v>
      </c>
      <c r="D647" t="s">
        <v>9</v>
      </c>
      <c r="E647" t="str">
        <f>IF(Statistics_xlsx___Sheet1[[#This Row],[event_name]]="-","Male",Statistics_xlsx___Sheet1[[#This Row],[event_name]])</f>
        <v>Male</v>
      </c>
      <c r="F647" t="s">
        <v>17</v>
      </c>
      <c r="G647" t="s">
        <v>14</v>
      </c>
      <c r="H647" t="str">
        <f>IF(Statistics_xlsx___Sheet1[[#This Row],[Post Name]]="-",IF(G648=0,G646,G648),Statistics_xlsx___Sheet1[[#This Row],[Post Name]])</f>
        <v>c5</v>
      </c>
      <c r="I647">
        <v>36198</v>
      </c>
      <c r="J647">
        <f>IF(Statistics_xlsx___Sheet1[[#This Row],[Offered Salary]]&lt;=0,AVERAGE($I$2:$I$7166),Statistics_xlsx___Sheet1[[#This Row],[Offered Salary]])</f>
        <v>36198</v>
      </c>
      <c r="K647" t="b">
        <f>OR((Statistics_xlsx___Sheet1[[#This Row],[updated offered salary]]&lt;$N$39),(Statistics_xlsx___Sheet1[[#This Row],[updated offered salary]]&gt;$N$40))</f>
        <v>0</v>
      </c>
    </row>
    <row r="648" spans="1:11" x14ac:dyDescent="0.3">
      <c r="A648">
        <v>642052</v>
      </c>
      <c r="B648" t="s">
        <v>620</v>
      </c>
      <c r="C648" t="s">
        <v>8</v>
      </c>
      <c r="D648" t="s">
        <v>13</v>
      </c>
      <c r="E648" t="str">
        <f>IF(Statistics_xlsx___Sheet1[[#This Row],[event_name]]="-","Male",Statistics_xlsx___Sheet1[[#This Row],[event_name]])</f>
        <v>Female</v>
      </c>
      <c r="F648" t="s">
        <v>17</v>
      </c>
      <c r="G648" t="s">
        <v>14</v>
      </c>
      <c r="H648" t="str">
        <f>IF(Statistics_xlsx___Sheet1[[#This Row],[Post Name]]="-",IF(G649=0,G647,G649),Statistics_xlsx___Sheet1[[#This Row],[Post Name]])</f>
        <v>c5</v>
      </c>
      <c r="I648">
        <v>84258</v>
      </c>
      <c r="J648">
        <f>IF(Statistics_xlsx___Sheet1[[#This Row],[Offered Salary]]&lt;=0,AVERAGE($I$2:$I$7166),Statistics_xlsx___Sheet1[[#This Row],[Offered Salary]])</f>
        <v>84258</v>
      </c>
      <c r="K648" t="b">
        <f>OR((Statistics_xlsx___Sheet1[[#This Row],[updated offered salary]]&lt;$N$39),(Statistics_xlsx___Sheet1[[#This Row],[updated offered salary]]&gt;$N$40))</f>
        <v>0</v>
      </c>
    </row>
    <row r="649" spans="1:11" x14ac:dyDescent="0.3">
      <c r="A649">
        <v>48899</v>
      </c>
      <c r="B649" t="s">
        <v>621</v>
      </c>
      <c r="C649" t="s">
        <v>15</v>
      </c>
      <c r="D649" t="s">
        <v>9</v>
      </c>
      <c r="E649" t="str">
        <f>IF(Statistics_xlsx___Sheet1[[#This Row],[event_name]]="-","Male",Statistics_xlsx___Sheet1[[#This Row],[event_name]])</f>
        <v>Male</v>
      </c>
      <c r="F649" t="s">
        <v>17</v>
      </c>
      <c r="G649" t="s">
        <v>14</v>
      </c>
      <c r="H649" t="str">
        <f>IF(Statistics_xlsx___Sheet1[[#This Row],[Post Name]]="-",IF(G650=0,G648,G650),Statistics_xlsx___Sheet1[[#This Row],[Post Name]])</f>
        <v>c5</v>
      </c>
      <c r="I649">
        <v>80594</v>
      </c>
      <c r="J649">
        <f>IF(Statistics_xlsx___Sheet1[[#This Row],[Offered Salary]]&lt;=0,AVERAGE($I$2:$I$7166),Statistics_xlsx___Sheet1[[#This Row],[Offered Salary]])</f>
        <v>80594</v>
      </c>
      <c r="K649" t="b">
        <f>OR((Statistics_xlsx___Sheet1[[#This Row],[updated offered salary]]&lt;$N$39),(Statistics_xlsx___Sheet1[[#This Row],[updated offered salary]]&gt;$N$40))</f>
        <v>0</v>
      </c>
    </row>
    <row r="650" spans="1:11" x14ac:dyDescent="0.3">
      <c r="A650">
        <v>943501</v>
      </c>
      <c r="B650" t="s">
        <v>622</v>
      </c>
      <c r="C650" t="s">
        <v>15</v>
      </c>
      <c r="D650" t="s">
        <v>9</v>
      </c>
      <c r="E650" t="str">
        <f>IF(Statistics_xlsx___Sheet1[[#This Row],[event_name]]="-","Male",Statistics_xlsx___Sheet1[[#This Row],[event_name]])</f>
        <v>Male</v>
      </c>
      <c r="F650" t="s">
        <v>52</v>
      </c>
      <c r="G650" t="s">
        <v>345</v>
      </c>
      <c r="H650" t="str">
        <f>IF(Statistics_xlsx___Sheet1[[#This Row],[Post Name]]="-",IF(G651=0,G649,G651),Statistics_xlsx___Sheet1[[#This Row],[Post Name]])</f>
        <v>c9</v>
      </c>
      <c r="I650">
        <v>88876</v>
      </c>
      <c r="J650">
        <f>IF(Statistics_xlsx___Sheet1[[#This Row],[Offered Salary]]&lt;=0,AVERAGE($I$2:$I$7166),Statistics_xlsx___Sheet1[[#This Row],[Offered Salary]])</f>
        <v>88876</v>
      </c>
      <c r="K650" t="b">
        <f>OR((Statistics_xlsx___Sheet1[[#This Row],[updated offered salary]]&lt;$N$39),(Statistics_xlsx___Sheet1[[#This Row],[updated offered salary]]&gt;$N$40))</f>
        <v>0</v>
      </c>
    </row>
    <row r="651" spans="1:11" x14ac:dyDescent="0.3">
      <c r="A651">
        <v>983194</v>
      </c>
      <c r="B651" t="s">
        <v>623</v>
      </c>
      <c r="C651" t="s">
        <v>8</v>
      </c>
      <c r="D651" t="s">
        <v>9</v>
      </c>
      <c r="E651" t="str">
        <f>IF(Statistics_xlsx___Sheet1[[#This Row],[event_name]]="-","Male",Statistics_xlsx___Sheet1[[#This Row],[event_name]])</f>
        <v>Male</v>
      </c>
      <c r="F651" t="s">
        <v>52</v>
      </c>
      <c r="G651" t="s">
        <v>345</v>
      </c>
      <c r="H651" t="str">
        <f>IF(Statistics_xlsx___Sheet1[[#This Row],[Post Name]]="-",IF(G652=0,G650,G652),Statistics_xlsx___Sheet1[[#This Row],[Post Name]])</f>
        <v>c9</v>
      </c>
      <c r="I651">
        <v>37268</v>
      </c>
      <c r="J651">
        <f>IF(Statistics_xlsx___Sheet1[[#This Row],[Offered Salary]]&lt;=0,AVERAGE($I$2:$I$7166),Statistics_xlsx___Sheet1[[#This Row],[Offered Salary]])</f>
        <v>37268</v>
      </c>
      <c r="K651" t="b">
        <f>OR((Statistics_xlsx___Sheet1[[#This Row],[updated offered salary]]&lt;$N$39),(Statistics_xlsx___Sheet1[[#This Row],[updated offered salary]]&gt;$N$40))</f>
        <v>0</v>
      </c>
    </row>
    <row r="652" spans="1:11" x14ac:dyDescent="0.3">
      <c r="A652">
        <v>515701</v>
      </c>
      <c r="B652" t="s">
        <v>624</v>
      </c>
      <c r="C652" t="s">
        <v>15</v>
      </c>
      <c r="D652" t="s">
        <v>9</v>
      </c>
      <c r="E652" t="str">
        <f>IF(Statistics_xlsx___Sheet1[[#This Row],[event_name]]="-","Male",Statistics_xlsx___Sheet1[[#This Row],[event_name]])</f>
        <v>Male</v>
      </c>
      <c r="F652" t="s">
        <v>52</v>
      </c>
      <c r="G652" t="s">
        <v>345</v>
      </c>
      <c r="H652" t="str">
        <f>IF(Statistics_xlsx___Sheet1[[#This Row],[Post Name]]="-",IF(G653=0,G651,G653),Statistics_xlsx___Sheet1[[#This Row],[Post Name]])</f>
        <v>c9</v>
      </c>
      <c r="I652">
        <v>31190</v>
      </c>
      <c r="J652">
        <f>IF(Statistics_xlsx___Sheet1[[#This Row],[Offered Salary]]&lt;=0,AVERAGE($I$2:$I$7166),Statistics_xlsx___Sheet1[[#This Row],[Offered Salary]])</f>
        <v>31190</v>
      </c>
      <c r="K652" t="b">
        <f>OR((Statistics_xlsx___Sheet1[[#This Row],[updated offered salary]]&lt;$N$39),(Statistics_xlsx___Sheet1[[#This Row],[updated offered salary]]&gt;$N$40))</f>
        <v>0</v>
      </c>
    </row>
    <row r="653" spans="1:11" x14ac:dyDescent="0.3">
      <c r="A653">
        <v>59145</v>
      </c>
      <c r="B653" t="s">
        <v>625</v>
      </c>
      <c r="C653" t="s">
        <v>15</v>
      </c>
      <c r="D653" t="s">
        <v>13</v>
      </c>
      <c r="E653" t="str">
        <f>IF(Statistics_xlsx___Sheet1[[#This Row],[event_name]]="-","Male",Statistics_xlsx___Sheet1[[#This Row],[event_name]])</f>
        <v>Female</v>
      </c>
      <c r="F653" t="s">
        <v>33</v>
      </c>
      <c r="G653" t="s">
        <v>30</v>
      </c>
      <c r="H653" t="str">
        <f>IF(Statistics_xlsx___Sheet1[[#This Row],[Post Name]]="-",IF(G654=0,G652,G654),Statistics_xlsx___Sheet1[[#This Row],[Post Name]])</f>
        <v>b9</v>
      </c>
      <c r="I653">
        <v>2538</v>
      </c>
      <c r="J653">
        <f>IF(Statistics_xlsx___Sheet1[[#This Row],[Offered Salary]]&lt;=0,AVERAGE($I$2:$I$7166),Statistics_xlsx___Sheet1[[#This Row],[Offered Salary]])</f>
        <v>2538</v>
      </c>
      <c r="K653" t="b">
        <f>OR((Statistics_xlsx___Sheet1[[#This Row],[updated offered salary]]&lt;$N$39),(Statistics_xlsx___Sheet1[[#This Row],[updated offered salary]]&gt;$N$40))</f>
        <v>0</v>
      </c>
    </row>
    <row r="654" spans="1:11" x14ac:dyDescent="0.3">
      <c r="A654">
        <v>530199</v>
      </c>
      <c r="B654" t="s">
        <v>626</v>
      </c>
      <c r="C654" t="s">
        <v>15</v>
      </c>
      <c r="D654" t="s">
        <v>13</v>
      </c>
      <c r="E654" t="str">
        <f>IF(Statistics_xlsx___Sheet1[[#This Row],[event_name]]="-","Male",Statistics_xlsx___Sheet1[[#This Row],[event_name]])</f>
        <v>Female</v>
      </c>
      <c r="F654" t="s">
        <v>33</v>
      </c>
      <c r="G654" t="s">
        <v>30</v>
      </c>
      <c r="H654" t="str">
        <f>IF(Statistics_xlsx___Sheet1[[#This Row],[Post Name]]="-",IF(G655=0,G653,G655),Statistics_xlsx___Sheet1[[#This Row],[Post Name]])</f>
        <v>b9</v>
      </c>
      <c r="I654">
        <v>17383</v>
      </c>
      <c r="J654">
        <f>IF(Statistics_xlsx___Sheet1[[#This Row],[Offered Salary]]&lt;=0,AVERAGE($I$2:$I$7166),Statistics_xlsx___Sheet1[[#This Row],[Offered Salary]])</f>
        <v>17383</v>
      </c>
      <c r="K654" t="b">
        <f>OR((Statistics_xlsx___Sheet1[[#This Row],[updated offered salary]]&lt;$N$39),(Statistics_xlsx___Sheet1[[#This Row],[updated offered salary]]&gt;$N$40))</f>
        <v>0</v>
      </c>
    </row>
    <row r="655" spans="1:11" x14ac:dyDescent="0.3">
      <c r="A655">
        <v>903278</v>
      </c>
      <c r="B655" t="s">
        <v>627</v>
      </c>
      <c r="C655" t="s">
        <v>15</v>
      </c>
      <c r="D655" t="s">
        <v>13</v>
      </c>
      <c r="E655" t="str">
        <f>IF(Statistics_xlsx___Sheet1[[#This Row],[event_name]]="-","Male",Statistics_xlsx___Sheet1[[#This Row],[event_name]])</f>
        <v>Female</v>
      </c>
      <c r="F655" t="s">
        <v>10</v>
      </c>
      <c r="G655" t="s">
        <v>36</v>
      </c>
      <c r="H655" t="str">
        <f>IF(Statistics_xlsx___Sheet1[[#This Row],[Post Name]]="-",IF(G656=0,G654,G656),Statistics_xlsx___Sheet1[[#This Row],[Post Name]])</f>
        <v>i5</v>
      </c>
      <c r="I655">
        <v>77813</v>
      </c>
      <c r="J655">
        <f>IF(Statistics_xlsx___Sheet1[[#This Row],[Offered Salary]]&lt;=0,AVERAGE($I$2:$I$7166),Statistics_xlsx___Sheet1[[#This Row],[Offered Salary]])</f>
        <v>77813</v>
      </c>
      <c r="K655" t="b">
        <f>OR((Statistics_xlsx___Sheet1[[#This Row],[updated offered salary]]&lt;$N$39),(Statistics_xlsx___Sheet1[[#This Row],[updated offered salary]]&gt;$N$40))</f>
        <v>0</v>
      </c>
    </row>
    <row r="656" spans="1:11" x14ac:dyDescent="0.3">
      <c r="A656">
        <v>333940</v>
      </c>
      <c r="B656" t="s">
        <v>627</v>
      </c>
      <c r="C656" t="s">
        <v>8</v>
      </c>
      <c r="D656" t="s">
        <v>42</v>
      </c>
      <c r="E656" t="str">
        <f>IF(Statistics_xlsx___Sheet1[[#This Row],[event_name]]="-","Male",Statistics_xlsx___Sheet1[[#This Row],[event_name]])</f>
        <v>Don’t want to say</v>
      </c>
      <c r="F656" t="s">
        <v>10</v>
      </c>
      <c r="G656" t="s">
        <v>36</v>
      </c>
      <c r="H656" t="str">
        <f>IF(Statistics_xlsx___Sheet1[[#This Row],[Post Name]]="-",IF(G657=0,G655,G657),Statistics_xlsx___Sheet1[[#This Row],[Post Name]])</f>
        <v>i5</v>
      </c>
      <c r="I656">
        <v>83932</v>
      </c>
      <c r="J656">
        <f>IF(Statistics_xlsx___Sheet1[[#This Row],[Offered Salary]]&lt;=0,AVERAGE($I$2:$I$7166),Statistics_xlsx___Sheet1[[#This Row],[Offered Salary]])</f>
        <v>83932</v>
      </c>
      <c r="K656" t="b">
        <f>OR((Statistics_xlsx___Sheet1[[#This Row],[updated offered salary]]&lt;$N$39),(Statistics_xlsx___Sheet1[[#This Row],[updated offered salary]]&gt;$N$40))</f>
        <v>0</v>
      </c>
    </row>
    <row r="657" spans="1:11" x14ac:dyDescent="0.3">
      <c r="A657">
        <v>417031</v>
      </c>
      <c r="B657" t="s">
        <v>628</v>
      </c>
      <c r="C657" t="s">
        <v>15</v>
      </c>
      <c r="D657" t="s">
        <v>13</v>
      </c>
      <c r="E657" t="str">
        <f>IF(Statistics_xlsx___Sheet1[[#This Row],[event_name]]="-","Male",Statistics_xlsx___Sheet1[[#This Row],[event_name]])</f>
        <v>Female</v>
      </c>
      <c r="F657" t="s">
        <v>10</v>
      </c>
      <c r="G657" t="s">
        <v>44</v>
      </c>
      <c r="H657" t="str">
        <f>IF(Statistics_xlsx___Sheet1[[#This Row],[Post Name]]="-",IF(G658=0,G656,G658),Statistics_xlsx___Sheet1[[#This Row],[Post Name]])</f>
        <v>i6</v>
      </c>
      <c r="I657">
        <v>34639</v>
      </c>
      <c r="J657">
        <f>IF(Statistics_xlsx___Sheet1[[#This Row],[Offered Salary]]&lt;=0,AVERAGE($I$2:$I$7166),Statistics_xlsx___Sheet1[[#This Row],[Offered Salary]])</f>
        <v>34639</v>
      </c>
      <c r="K657" t="b">
        <f>OR((Statistics_xlsx___Sheet1[[#This Row],[updated offered salary]]&lt;$N$39),(Statistics_xlsx___Sheet1[[#This Row],[updated offered salary]]&gt;$N$40))</f>
        <v>0</v>
      </c>
    </row>
    <row r="658" spans="1:11" x14ac:dyDescent="0.3">
      <c r="A658">
        <v>93833</v>
      </c>
      <c r="B658" t="s">
        <v>629</v>
      </c>
      <c r="C658" t="s">
        <v>8</v>
      </c>
      <c r="D658" t="s">
        <v>42</v>
      </c>
      <c r="E658" t="str">
        <f>IF(Statistics_xlsx___Sheet1[[#This Row],[event_name]]="-","Male",Statistics_xlsx___Sheet1[[#This Row],[event_name]])</f>
        <v>Don’t want to say</v>
      </c>
      <c r="F658" t="s">
        <v>10</v>
      </c>
      <c r="G658" t="s">
        <v>44</v>
      </c>
      <c r="H658" t="str">
        <f>IF(Statistics_xlsx___Sheet1[[#This Row],[Post Name]]="-",IF(G659=0,G657,G659),Statistics_xlsx___Sheet1[[#This Row],[Post Name]])</f>
        <v>i6</v>
      </c>
      <c r="I658">
        <v>40933</v>
      </c>
      <c r="J658">
        <f>IF(Statistics_xlsx___Sheet1[[#This Row],[Offered Salary]]&lt;=0,AVERAGE($I$2:$I$7166),Statistics_xlsx___Sheet1[[#This Row],[Offered Salary]])</f>
        <v>40933</v>
      </c>
      <c r="K658" t="b">
        <f>OR((Statistics_xlsx___Sheet1[[#This Row],[updated offered salary]]&lt;$N$39),(Statistics_xlsx___Sheet1[[#This Row],[updated offered salary]]&gt;$N$40))</f>
        <v>0</v>
      </c>
    </row>
    <row r="659" spans="1:11" x14ac:dyDescent="0.3">
      <c r="A659">
        <v>676366</v>
      </c>
      <c r="B659" t="s">
        <v>630</v>
      </c>
      <c r="C659" t="s">
        <v>15</v>
      </c>
      <c r="D659" t="s">
        <v>9</v>
      </c>
      <c r="E659" t="str">
        <f>IF(Statistics_xlsx___Sheet1[[#This Row],[event_name]]="-","Male",Statistics_xlsx___Sheet1[[#This Row],[event_name]])</f>
        <v>Male</v>
      </c>
      <c r="F659" t="s">
        <v>17</v>
      </c>
      <c r="G659" t="s">
        <v>36</v>
      </c>
      <c r="H659" t="str">
        <f>IF(Statistics_xlsx___Sheet1[[#This Row],[Post Name]]="-",IF(G660=0,G658,G660),Statistics_xlsx___Sheet1[[#This Row],[Post Name]])</f>
        <v>i5</v>
      </c>
      <c r="I659">
        <v>21508</v>
      </c>
      <c r="J659">
        <f>IF(Statistics_xlsx___Sheet1[[#This Row],[Offered Salary]]&lt;=0,AVERAGE($I$2:$I$7166),Statistics_xlsx___Sheet1[[#This Row],[Offered Salary]])</f>
        <v>21508</v>
      </c>
      <c r="K659" t="b">
        <f>OR((Statistics_xlsx___Sheet1[[#This Row],[updated offered salary]]&lt;$N$39),(Statistics_xlsx___Sheet1[[#This Row],[updated offered salary]]&gt;$N$40))</f>
        <v>0</v>
      </c>
    </row>
    <row r="660" spans="1:11" x14ac:dyDescent="0.3">
      <c r="A660">
        <v>433088</v>
      </c>
      <c r="B660" t="s">
        <v>631</v>
      </c>
      <c r="C660" t="s">
        <v>8</v>
      </c>
      <c r="D660" t="s">
        <v>9</v>
      </c>
      <c r="E660" t="str">
        <f>IF(Statistics_xlsx___Sheet1[[#This Row],[event_name]]="-","Male",Statistics_xlsx___Sheet1[[#This Row],[event_name]])</f>
        <v>Male</v>
      </c>
      <c r="F660" t="s">
        <v>17</v>
      </c>
      <c r="G660" t="s">
        <v>36</v>
      </c>
      <c r="H660" t="str">
        <f>IF(Statistics_xlsx___Sheet1[[#This Row],[Post Name]]="-",IF(G661=0,G659,G661),Statistics_xlsx___Sheet1[[#This Row],[Post Name]])</f>
        <v>i5</v>
      </c>
      <c r="I660">
        <v>67181</v>
      </c>
      <c r="J660">
        <f>IF(Statistics_xlsx___Sheet1[[#This Row],[Offered Salary]]&lt;=0,AVERAGE($I$2:$I$7166),Statistics_xlsx___Sheet1[[#This Row],[Offered Salary]])</f>
        <v>67181</v>
      </c>
      <c r="K660" t="b">
        <f>OR((Statistics_xlsx___Sheet1[[#This Row],[updated offered salary]]&lt;$N$39),(Statistics_xlsx___Sheet1[[#This Row],[updated offered salary]]&gt;$N$40))</f>
        <v>0</v>
      </c>
    </row>
    <row r="661" spans="1:11" x14ac:dyDescent="0.3">
      <c r="A661">
        <v>440851</v>
      </c>
      <c r="B661" t="s">
        <v>632</v>
      </c>
      <c r="C661" t="s">
        <v>15</v>
      </c>
      <c r="D661" t="s">
        <v>9</v>
      </c>
      <c r="E661" t="str">
        <f>IF(Statistics_xlsx___Sheet1[[#This Row],[event_name]]="-","Male",Statistics_xlsx___Sheet1[[#This Row],[event_name]])</f>
        <v>Male</v>
      </c>
      <c r="F661" t="s">
        <v>17</v>
      </c>
      <c r="G661" t="s">
        <v>24</v>
      </c>
      <c r="H661" t="str">
        <f>IF(Statistics_xlsx___Sheet1[[#This Row],[Post Name]]="-",IF(G662=0,G660,G662),Statistics_xlsx___Sheet1[[#This Row],[Post Name]])</f>
        <v>i7</v>
      </c>
      <c r="I661">
        <v>48518</v>
      </c>
      <c r="J661">
        <f>IF(Statistics_xlsx___Sheet1[[#This Row],[Offered Salary]]&lt;=0,AVERAGE($I$2:$I$7166),Statistics_xlsx___Sheet1[[#This Row],[Offered Salary]])</f>
        <v>48518</v>
      </c>
      <c r="K661" t="b">
        <f>OR((Statistics_xlsx___Sheet1[[#This Row],[updated offered salary]]&lt;$N$39),(Statistics_xlsx___Sheet1[[#This Row],[updated offered salary]]&gt;$N$40))</f>
        <v>0</v>
      </c>
    </row>
    <row r="662" spans="1:11" x14ac:dyDescent="0.3">
      <c r="A662">
        <v>351047</v>
      </c>
      <c r="B662" t="s">
        <v>633</v>
      </c>
      <c r="C662" t="s">
        <v>15</v>
      </c>
      <c r="D662" t="s">
        <v>9</v>
      </c>
      <c r="E662" t="str">
        <f>IF(Statistics_xlsx___Sheet1[[#This Row],[event_name]]="-","Male",Statistics_xlsx___Sheet1[[#This Row],[event_name]])</f>
        <v>Male</v>
      </c>
      <c r="F662" t="s">
        <v>17</v>
      </c>
      <c r="G662" t="s">
        <v>11</v>
      </c>
      <c r="H662" t="str">
        <f>IF(Statistics_xlsx___Sheet1[[#This Row],[Post Name]]="-",IF(G663=0,G661,G663),Statistics_xlsx___Sheet1[[#This Row],[Post Name]])</f>
        <v>c8</v>
      </c>
      <c r="I662">
        <v>80717</v>
      </c>
      <c r="J662">
        <f>IF(Statistics_xlsx___Sheet1[[#This Row],[Offered Salary]]&lt;=0,AVERAGE($I$2:$I$7166),Statistics_xlsx___Sheet1[[#This Row],[Offered Salary]])</f>
        <v>80717</v>
      </c>
      <c r="K662" t="b">
        <f>OR((Statistics_xlsx___Sheet1[[#This Row],[updated offered salary]]&lt;$N$39),(Statistics_xlsx___Sheet1[[#This Row],[updated offered salary]]&gt;$N$40))</f>
        <v>0</v>
      </c>
    </row>
    <row r="663" spans="1:11" x14ac:dyDescent="0.3">
      <c r="A663">
        <v>605824</v>
      </c>
      <c r="B663" t="s">
        <v>634</v>
      </c>
      <c r="C663" t="s">
        <v>15</v>
      </c>
      <c r="D663" t="s">
        <v>9</v>
      </c>
      <c r="E663" t="str">
        <f>IF(Statistics_xlsx___Sheet1[[#This Row],[event_name]]="-","Male",Statistics_xlsx___Sheet1[[#This Row],[event_name]])</f>
        <v>Male</v>
      </c>
      <c r="F663" t="s">
        <v>10</v>
      </c>
      <c r="G663" t="s">
        <v>30</v>
      </c>
      <c r="H663" t="str">
        <f>IF(Statistics_xlsx___Sheet1[[#This Row],[Post Name]]="-",IF(G664=0,G662,G664),Statistics_xlsx___Sheet1[[#This Row],[Post Name]])</f>
        <v>b9</v>
      </c>
      <c r="I663">
        <v>64125</v>
      </c>
      <c r="J663">
        <f>IF(Statistics_xlsx___Sheet1[[#This Row],[Offered Salary]]&lt;=0,AVERAGE($I$2:$I$7166),Statistics_xlsx___Sheet1[[#This Row],[Offered Salary]])</f>
        <v>64125</v>
      </c>
      <c r="K663" t="b">
        <f>OR((Statistics_xlsx___Sheet1[[#This Row],[updated offered salary]]&lt;$N$39),(Statistics_xlsx___Sheet1[[#This Row],[updated offered salary]]&gt;$N$40))</f>
        <v>0</v>
      </c>
    </row>
    <row r="664" spans="1:11" x14ac:dyDescent="0.3">
      <c r="A664">
        <v>556389</v>
      </c>
      <c r="B664" t="s">
        <v>635</v>
      </c>
      <c r="C664" t="s">
        <v>15</v>
      </c>
      <c r="D664" t="s">
        <v>9</v>
      </c>
      <c r="E664" t="str">
        <f>IF(Statistics_xlsx___Sheet1[[#This Row],[event_name]]="-","Male",Statistics_xlsx___Sheet1[[#This Row],[event_name]])</f>
        <v>Male</v>
      </c>
      <c r="F664" t="s">
        <v>17</v>
      </c>
      <c r="G664" t="s">
        <v>44</v>
      </c>
      <c r="H664" t="str">
        <f>IF(Statistics_xlsx___Sheet1[[#This Row],[Post Name]]="-",IF(G665=0,G663,G665),Statistics_xlsx___Sheet1[[#This Row],[Post Name]])</f>
        <v>i6</v>
      </c>
      <c r="I664">
        <v>26122</v>
      </c>
      <c r="J664">
        <f>IF(Statistics_xlsx___Sheet1[[#This Row],[Offered Salary]]&lt;=0,AVERAGE($I$2:$I$7166),Statistics_xlsx___Sheet1[[#This Row],[Offered Salary]])</f>
        <v>26122</v>
      </c>
      <c r="K664" t="b">
        <f>OR((Statistics_xlsx___Sheet1[[#This Row],[updated offered salary]]&lt;$N$39),(Statistics_xlsx___Sheet1[[#This Row],[updated offered salary]]&gt;$N$40))</f>
        <v>0</v>
      </c>
    </row>
    <row r="665" spans="1:11" x14ac:dyDescent="0.3">
      <c r="A665">
        <v>991784</v>
      </c>
      <c r="B665" t="s">
        <v>636</v>
      </c>
      <c r="C665" t="s">
        <v>15</v>
      </c>
      <c r="D665" t="s">
        <v>9</v>
      </c>
      <c r="E665" t="str">
        <f>IF(Statistics_xlsx___Sheet1[[#This Row],[event_name]]="-","Male",Statistics_xlsx___Sheet1[[#This Row],[event_name]])</f>
        <v>Male</v>
      </c>
      <c r="F665" t="s">
        <v>17</v>
      </c>
      <c r="G665" t="s">
        <v>36</v>
      </c>
      <c r="H665" t="str">
        <f>IF(Statistics_xlsx___Sheet1[[#This Row],[Post Name]]="-",IF(G666=0,G664,G666),Statistics_xlsx___Sheet1[[#This Row],[Post Name]])</f>
        <v>i5</v>
      </c>
      <c r="I665">
        <v>48322</v>
      </c>
      <c r="J665">
        <f>IF(Statistics_xlsx___Sheet1[[#This Row],[Offered Salary]]&lt;=0,AVERAGE($I$2:$I$7166),Statistics_xlsx___Sheet1[[#This Row],[Offered Salary]])</f>
        <v>48322</v>
      </c>
      <c r="K665" t="b">
        <f>OR((Statistics_xlsx___Sheet1[[#This Row],[updated offered salary]]&lt;$N$39),(Statistics_xlsx___Sheet1[[#This Row],[updated offered salary]]&gt;$N$40))</f>
        <v>0</v>
      </c>
    </row>
    <row r="666" spans="1:11" x14ac:dyDescent="0.3">
      <c r="A666">
        <v>715088</v>
      </c>
      <c r="B666" t="s">
        <v>637</v>
      </c>
      <c r="C666" t="s">
        <v>8</v>
      </c>
      <c r="D666" t="s">
        <v>13</v>
      </c>
      <c r="E666" t="str">
        <f>IF(Statistics_xlsx___Sheet1[[#This Row],[event_name]]="-","Male",Statistics_xlsx___Sheet1[[#This Row],[event_name]])</f>
        <v>Female</v>
      </c>
      <c r="F666" t="s">
        <v>33</v>
      </c>
      <c r="G666" t="s">
        <v>30</v>
      </c>
      <c r="H666" t="str">
        <f>IF(Statistics_xlsx___Sheet1[[#This Row],[Post Name]]="-",IF(G667=0,G665,G667),Statistics_xlsx___Sheet1[[#This Row],[Post Name]])</f>
        <v>b9</v>
      </c>
      <c r="I666">
        <v>38478</v>
      </c>
      <c r="J666">
        <f>IF(Statistics_xlsx___Sheet1[[#This Row],[Offered Salary]]&lt;=0,AVERAGE($I$2:$I$7166),Statistics_xlsx___Sheet1[[#This Row],[Offered Salary]])</f>
        <v>38478</v>
      </c>
      <c r="K666" t="b">
        <f>OR((Statistics_xlsx___Sheet1[[#This Row],[updated offered salary]]&lt;$N$39),(Statistics_xlsx___Sheet1[[#This Row],[updated offered salary]]&gt;$N$40))</f>
        <v>0</v>
      </c>
    </row>
    <row r="667" spans="1:11" x14ac:dyDescent="0.3">
      <c r="A667">
        <v>342655</v>
      </c>
      <c r="B667" t="s">
        <v>637</v>
      </c>
      <c r="C667" t="s">
        <v>8</v>
      </c>
      <c r="D667" t="s">
        <v>13</v>
      </c>
      <c r="E667" t="str">
        <f>IF(Statistics_xlsx___Sheet1[[#This Row],[event_name]]="-","Male",Statistics_xlsx___Sheet1[[#This Row],[event_name]])</f>
        <v>Female</v>
      </c>
      <c r="F667" t="s">
        <v>33</v>
      </c>
      <c r="G667" t="s">
        <v>30</v>
      </c>
      <c r="H667" t="str">
        <f>IF(Statistics_xlsx___Sheet1[[#This Row],[Post Name]]="-",IF(G668=0,G666,G668),Statistics_xlsx___Sheet1[[#This Row],[Post Name]])</f>
        <v>b9</v>
      </c>
      <c r="I667">
        <v>63538</v>
      </c>
      <c r="J667">
        <f>IF(Statistics_xlsx___Sheet1[[#This Row],[Offered Salary]]&lt;=0,AVERAGE($I$2:$I$7166),Statistics_xlsx___Sheet1[[#This Row],[Offered Salary]])</f>
        <v>63538</v>
      </c>
      <c r="K667" t="b">
        <f>OR((Statistics_xlsx___Sheet1[[#This Row],[updated offered salary]]&lt;$N$39),(Statistics_xlsx___Sheet1[[#This Row],[updated offered salary]]&gt;$N$40))</f>
        <v>0</v>
      </c>
    </row>
    <row r="668" spans="1:11" x14ac:dyDescent="0.3">
      <c r="A668">
        <v>138814</v>
      </c>
      <c r="B668" t="s">
        <v>638</v>
      </c>
      <c r="C668" t="s">
        <v>8</v>
      </c>
      <c r="D668" t="s">
        <v>9</v>
      </c>
      <c r="E668" t="str">
        <f>IF(Statistics_xlsx___Sheet1[[#This Row],[event_name]]="-","Male",Statistics_xlsx___Sheet1[[#This Row],[event_name]])</f>
        <v>Male</v>
      </c>
      <c r="F668" t="s">
        <v>17</v>
      </c>
      <c r="G668" t="s">
        <v>345</v>
      </c>
      <c r="H668" t="str">
        <f>IF(Statistics_xlsx___Sheet1[[#This Row],[Post Name]]="-",IF(G669=0,G667,G669),Statistics_xlsx___Sheet1[[#This Row],[Post Name]])</f>
        <v>c9</v>
      </c>
      <c r="I668">
        <v>89383</v>
      </c>
      <c r="J668">
        <f>IF(Statistics_xlsx___Sheet1[[#This Row],[Offered Salary]]&lt;=0,AVERAGE($I$2:$I$7166),Statistics_xlsx___Sheet1[[#This Row],[Offered Salary]])</f>
        <v>89383</v>
      </c>
      <c r="K668" t="b">
        <f>OR((Statistics_xlsx___Sheet1[[#This Row],[updated offered salary]]&lt;$N$39),(Statistics_xlsx___Sheet1[[#This Row],[updated offered salary]]&gt;$N$40))</f>
        <v>0</v>
      </c>
    </row>
    <row r="669" spans="1:11" x14ac:dyDescent="0.3">
      <c r="A669">
        <v>529405</v>
      </c>
      <c r="B669" t="s">
        <v>639</v>
      </c>
      <c r="C669" t="s">
        <v>15</v>
      </c>
      <c r="D669" t="s">
        <v>9</v>
      </c>
      <c r="E669" t="str">
        <f>IF(Statistics_xlsx___Sheet1[[#This Row],[event_name]]="-","Male",Statistics_xlsx___Sheet1[[#This Row],[event_name]])</f>
        <v>Male</v>
      </c>
      <c r="F669" t="s">
        <v>21</v>
      </c>
      <c r="G669" t="s">
        <v>345</v>
      </c>
      <c r="H669" t="str">
        <f>IF(Statistics_xlsx___Sheet1[[#This Row],[Post Name]]="-",IF(G670=0,G668,G670),Statistics_xlsx___Sheet1[[#This Row],[Post Name]])</f>
        <v>c9</v>
      </c>
      <c r="I669">
        <v>39401</v>
      </c>
      <c r="J669">
        <f>IF(Statistics_xlsx___Sheet1[[#This Row],[Offered Salary]]&lt;=0,AVERAGE($I$2:$I$7166),Statistics_xlsx___Sheet1[[#This Row],[Offered Salary]])</f>
        <v>39401</v>
      </c>
      <c r="K669" t="b">
        <f>OR((Statistics_xlsx___Sheet1[[#This Row],[updated offered salary]]&lt;$N$39),(Statistics_xlsx___Sheet1[[#This Row],[updated offered salary]]&gt;$N$40))</f>
        <v>0</v>
      </c>
    </row>
    <row r="670" spans="1:11" x14ac:dyDescent="0.3">
      <c r="A670">
        <v>648961</v>
      </c>
      <c r="B670" t="s">
        <v>640</v>
      </c>
      <c r="C670" t="s">
        <v>15</v>
      </c>
      <c r="D670" t="s">
        <v>9</v>
      </c>
      <c r="E670" t="str">
        <f>IF(Statistics_xlsx___Sheet1[[#This Row],[event_name]]="-","Male",Statistics_xlsx___Sheet1[[#This Row],[event_name]])</f>
        <v>Male</v>
      </c>
      <c r="F670" t="s">
        <v>17</v>
      </c>
      <c r="G670" t="s">
        <v>151</v>
      </c>
      <c r="H670" t="str">
        <f>IF(Statistics_xlsx___Sheet1[[#This Row],[Post Name]]="-",IF(G671=0,G669,G671),Statistics_xlsx___Sheet1[[#This Row],[Post Name]])</f>
        <v>c-10</v>
      </c>
      <c r="I670">
        <v>44749</v>
      </c>
      <c r="J670">
        <f>IF(Statistics_xlsx___Sheet1[[#This Row],[Offered Salary]]&lt;=0,AVERAGE($I$2:$I$7166),Statistics_xlsx___Sheet1[[#This Row],[Offered Salary]])</f>
        <v>44749</v>
      </c>
      <c r="K670" t="b">
        <f>OR((Statistics_xlsx___Sheet1[[#This Row],[updated offered salary]]&lt;$N$39),(Statistics_xlsx___Sheet1[[#This Row],[updated offered salary]]&gt;$N$40))</f>
        <v>0</v>
      </c>
    </row>
    <row r="671" spans="1:11" x14ac:dyDescent="0.3">
      <c r="A671">
        <v>134062</v>
      </c>
      <c r="B671" t="s">
        <v>641</v>
      </c>
      <c r="C671" t="s">
        <v>15</v>
      </c>
      <c r="D671" t="s">
        <v>13</v>
      </c>
      <c r="E671" t="str">
        <f>IF(Statistics_xlsx___Sheet1[[#This Row],[event_name]]="-","Male",Statistics_xlsx___Sheet1[[#This Row],[event_name]])</f>
        <v>Female</v>
      </c>
      <c r="F671" t="s">
        <v>17</v>
      </c>
      <c r="G671" t="s">
        <v>151</v>
      </c>
      <c r="H671" t="str">
        <f>IF(Statistics_xlsx___Sheet1[[#This Row],[Post Name]]="-",IF(G672=0,G670,G672),Statistics_xlsx___Sheet1[[#This Row],[Post Name]])</f>
        <v>c-10</v>
      </c>
      <c r="I671">
        <v>85011</v>
      </c>
      <c r="J671">
        <f>IF(Statistics_xlsx___Sheet1[[#This Row],[Offered Salary]]&lt;=0,AVERAGE($I$2:$I$7166),Statistics_xlsx___Sheet1[[#This Row],[Offered Salary]])</f>
        <v>85011</v>
      </c>
      <c r="K671" t="b">
        <f>OR((Statistics_xlsx___Sheet1[[#This Row],[updated offered salary]]&lt;$N$39),(Statistics_xlsx___Sheet1[[#This Row],[updated offered salary]]&gt;$N$40))</f>
        <v>0</v>
      </c>
    </row>
    <row r="672" spans="1:11" x14ac:dyDescent="0.3">
      <c r="A672">
        <v>262036</v>
      </c>
      <c r="B672" t="s">
        <v>642</v>
      </c>
      <c r="C672" t="s">
        <v>15</v>
      </c>
      <c r="D672" t="s">
        <v>13</v>
      </c>
      <c r="E672" t="str">
        <f>IF(Statistics_xlsx___Sheet1[[#This Row],[event_name]]="-","Male",Statistics_xlsx___Sheet1[[#This Row],[event_name]])</f>
        <v>Female</v>
      </c>
      <c r="F672" t="s">
        <v>17</v>
      </c>
      <c r="G672" t="s">
        <v>151</v>
      </c>
      <c r="H672" t="str">
        <f>IF(Statistics_xlsx___Sheet1[[#This Row],[Post Name]]="-",IF(G673=0,G671,G673),Statistics_xlsx___Sheet1[[#This Row],[Post Name]])</f>
        <v>c-10</v>
      </c>
      <c r="I672">
        <v>26029</v>
      </c>
      <c r="J672">
        <f>IF(Statistics_xlsx___Sheet1[[#This Row],[Offered Salary]]&lt;=0,AVERAGE($I$2:$I$7166),Statistics_xlsx___Sheet1[[#This Row],[Offered Salary]])</f>
        <v>26029</v>
      </c>
      <c r="K672" t="b">
        <f>OR((Statistics_xlsx___Sheet1[[#This Row],[updated offered salary]]&lt;$N$39),(Statistics_xlsx___Sheet1[[#This Row],[updated offered salary]]&gt;$N$40))</f>
        <v>0</v>
      </c>
    </row>
    <row r="673" spans="1:11" x14ac:dyDescent="0.3">
      <c r="A673">
        <v>609084</v>
      </c>
      <c r="B673" t="s">
        <v>643</v>
      </c>
      <c r="C673" t="s">
        <v>15</v>
      </c>
      <c r="D673" t="s">
        <v>9</v>
      </c>
      <c r="E673" t="str">
        <f>IF(Statistics_xlsx___Sheet1[[#This Row],[event_name]]="-","Male",Statistics_xlsx___Sheet1[[#This Row],[event_name]])</f>
        <v>Male</v>
      </c>
      <c r="F673" t="s">
        <v>17</v>
      </c>
      <c r="G673" t="s">
        <v>345</v>
      </c>
      <c r="H673" t="str">
        <f>IF(Statistics_xlsx___Sheet1[[#This Row],[Post Name]]="-",IF(G674=0,G672,G674),Statistics_xlsx___Sheet1[[#This Row],[Post Name]])</f>
        <v>c9</v>
      </c>
      <c r="I673">
        <v>74420</v>
      </c>
      <c r="J673">
        <f>IF(Statistics_xlsx___Sheet1[[#This Row],[Offered Salary]]&lt;=0,AVERAGE($I$2:$I$7166),Statistics_xlsx___Sheet1[[#This Row],[Offered Salary]])</f>
        <v>74420</v>
      </c>
      <c r="K673" t="b">
        <f>OR((Statistics_xlsx___Sheet1[[#This Row],[updated offered salary]]&lt;$N$39),(Statistics_xlsx___Sheet1[[#This Row],[updated offered salary]]&gt;$N$40))</f>
        <v>0</v>
      </c>
    </row>
    <row r="674" spans="1:11" x14ac:dyDescent="0.3">
      <c r="A674">
        <v>130175</v>
      </c>
      <c r="B674" t="s">
        <v>644</v>
      </c>
      <c r="C674" t="s">
        <v>15</v>
      </c>
      <c r="D674" t="s">
        <v>9</v>
      </c>
      <c r="E674" t="str">
        <f>IF(Statistics_xlsx___Sheet1[[#This Row],[event_name]]="-","Male",Statistics_xlsx___Sheet1[[#This Row],[event_name]])</f>
        <v>Male</v>
      </c>
      <c r="F674" t="s">
        <v>21</v>
      </c>
      <c r="G674" t="s">
        <v>14</v>
      </c>
      <c r="H674" t="str">
        <f>IF(Statistics_xlsx___Sheet1[[#This Row],[Post Name]]="-",IF(G675=0,G673,G675),Statistics_xlsx___Sheet1[[#This Row],[Post Name]])</f>
        <v>c5</v>
      </c>
      <c r="I674">
        <v>58107</v>
      </c>
      <c r="J674">
        <f>IF(Statistics_xlsx___Sheet1[[#This Row],[Offered Salary]]&lt;=0,AVERAGE($I$2:$I$7166),Statistics_xlsx___Sheet1[[#This Row],[Offered Salary]])</f>
        <v>58107</v>
      </c>
      <c r="K674" t="b">
        <f>OR((Statistics_xlsx___Sheet1[[#This Row],[updated offered salary]]&lt;$N$39),(Statistics_xlsx___Sheet1[[#This Row],[updated offered salary]]&gt;$N$40))</f>
        <v>0</v>
      </c>
    </row>
    <row r="675" spans="1:11" x14ac:dyDescent="0.3">
      <c r="A675">
        <v>584172</v>
      </c>
      <c r="B675" t="s">
        <v>645</v>
      </c>
      <c r="C675" t="s">
        <v>15</v>
      </c>
      <c r="D675" t="s">
        <v>9</v>
      </c>
      <c r="E675" t="str">
        <f>IF(Statistics_xlsx___Sheet1[[#This Row],[event_name]]="-","Male",Statistics_xlsx___Sheet1[[#This Row],[event_name]])</f>
        <v>Male</v>
      </c>
      <c r="F675" t="s">
        <v>21</v>
      </c>
      <c r="G675" t="s">
        <v>14</v>
      </c>
      <c r="H675" t="str">
        <f>IF(Statistics_xlsx___Sheet1[[#This Row],[Post Name]]="-",IF(G676=0,G674,G676),Statistics_xlsx___Sheet1[[#This Row],[Post Name]])</f>
        <v>c5</v>
      </c>
      <c r="I675">
        <v>45147</v>
      </c>
      <c r="J675">
        <f>IF(Statistics_xlsx___Sheet1[[#This Row],[Offered Salary]]&lt;=0,AVERAGE($I$2:$I$7166),Statistics_xlsx___Sheet1[[#This Row],[Offered Salary]])</f>
        <v>45147</v>
      </c>
      <c r="K675" t="b">
        <f>OR((Statistics_xlsx___Sheet1[[#This Row],[updated offered salary]]&lt;$N$39),(Statistics_xlsx___Sheet1[[#This Row],[updated offered salary]]&gt;$N$40))</f>
        <v>0</v>
      </c>
    </row>
    <row r="676" spans="1:11" x14ac:dyDescent="0.3">
      <c r="A676">
        <v>510776</v>
      </c>
      <c r="B676" t="s">
        <v>645</v>
      </c>
      <c r="C676" t="s">
        <v>8</v>
      </c>
      <c r="D676" t="s">
        <v>9</v>
      </c>
      <c r="E676" t="str">
        <f>IF(Statistics_xlsx___Sheet1[[#This Row],[event_name]]="-","Male",Statistics_xlsx___Sheet1[[#This Row],[event_name]])</f>
        <v>Male</v>
      </c>
      <c r="F676" t="s">
        <v>21</v>
      </c>
      <c r="G676" t="s">
        <v>14</v>
      </c>
      <c r="H676" t="str">
        <f>IF(Statistics_xlsx___Sheet1[[#This Row],[Post Name]]="-",IF(G677=0,G675,G677),Statistics_xlsx___Sheet1[[#This Row],[Post Name]])</f>
        <v>c5</v>
      </c>
      <c r="I676">
        <v>12052</v>
      </c>
      <c r="J676">
        <f>IF(Statistics_xlsx___Sheet1[[#This Row],[Offered Salary]]&lt;=0,AVERAGE($I$2:$I$7166),Statistics_xlsx___Sheet1[[#This Row],[Offered Salary]])</f>
        <v>12052</v>
      </c>
      <c r="K676" t="b">
        <f>OR((Statistics_xlsx___Sheet1[[#This Row],[updated offered salary]]&lt;$N$39),(Statistics_xlsx___Sheet1[[#This Row],[updated offered salary]]&gt;$N$40))</f>
        <v>0</v>
      </c>
    </row>
    <row r="677" spans="1:11" x14ac:dyDescent="0.3">
      <c r="A677">
        <v>144246</v>
      </c>
      <c r="B677" t="s">
        <v>646</v>
      </c>
      <c r="C677" t="s">
        <v>8</v>
      </c>
      <c r="D677" t="s">
        <v>9</v>
      </c>
      <c r="E677" t="str">
        <f>IF(Statistics_xlsx___Sheet1[[#This Row],[event_name]]="-","Male",Statistics_xlsx___Sheet1[[#This Row],[event_name]])</f>
        <v>Male</v>
      </c>
      <c r="F677" t="s">
        <v>21</v>
      </c>
      <c r="G677" t="s">
        <v>14</v>
      </c>
      <c r="H677" t="str">
        <f>IF(Statistics_xlsx___Sheet1[[#This Row],[Post Name]]="-",IF(G678=0,G676,G678),Statistics_xlsx___Sheet1[[#This Row],[Post Name]])</f>
        <v>c5</v>
      </c>
      <c r="I677">
        <v>64474</v>
      </c>
      <c r="J677">
        <f>IF(Statistics_xlsx___Sheet1[[#This Row],[Offered Salary]]&lt;=0,AVERAGE($I$2:$I$7166),Statistics_xlsx___Sheet1[[#This Row],[Offered Salary]])</f>
        <v>64474</v>
      </c>
      <c r="K677" t="b">
        <f>OR((Statistics_xlsx___Sheet1[[#This Row],[updated offered salary]]&lt;$N$39),(Statistics_xlsx___Sheet1[[#This Row],[updated offered salary]]&gt;$N$40))</f>
        <v>0</v>
      </c>
    </row>
    <row r="678" spans="1:11" x14ac:dyDescent="0.3">
      <c r="A678">
        <v>938043</v>
      </c>
      <c r="B678" t="s">
        <v>647</v>
      </c>
      <c r="C678" t="s">
        <v>15</v>
      </c>
      <c r="D678" t="s">
        <v>9</v>
      </c>
      <c r="E678" t="str">
        <f>IF(Statistics_xlsx___Sheet1[[#This Row],[event_name]]="-","Male",Statistics_xlsx___Sheet1[[#This Row],[event_name]])</f>
        <v>Male</v>
      </c>
      <c r="F678" t="s">
        <v>21</v>
      </c>
      <c r="G678" t="s">
        <v>14</v>
      </c>
      <c r="H678" t="str">
        <f>IF(Statistics_xlsx___Sheet1[[#This Row],[Post Name]]="-",IF(G679=0,G677,G679),Statistics_xlsx___Sheet1[[#This Row],[Post Name]])</f>
        <v>c5</v>
      </c>
      <c r="I678">
        <v>57156</v>
      </c>
      <c r="J678">
        <f>IF(Statistics_xlsx___Sheet1[[#This Row],[Offered Salary]]&lt;=0,AVERAGE($I$2:$I$7166),Statistics_xlsx___Sheet1[[#This Row],[Offered Salary]])</f>
        <v>57156</v>
      </c>
      <c r="K678" t="b">
        <f>OR((Statistics_xlsx___Sheet1[[#This Row],[updated offered salary]]&lt;$N$39),(Statistics_xlsx___Sheet1[[#This Row],[updated offered salary]]&gt;$N$40))</f>
        <v>0</v>
      </c>
    </row>
    <row r="679" spans="1:11" x14ac:dyDescent="0.3">
      <c r="A679">
        <v>780341</v>
      </c>
      <c r="B679" t="s">
        <v>648</v>
      </c>
      <c r="C679" t="s">
        <v>15</v>
      </c>
      <c r="D679" t="s">
        <v>9</v>
      </c>
      <c r="E679" t="str">
        <f>IF(Statistics_xlsx___Sheet1[[#This Row],[event_name]]="-","Male",Statistics_xlsx___Sheet1[[#This Row],[event_name]])</f>
        <v>Male</v>
      </c>
      <c r="F679" t="s">
        <v>69</v>
      </c>
      <c r="G679" t="s">
        <v>30</v>
      </c>
      <c r="H679" t="str">
        <f>IF(Statistics_xlsx___Sheet1[[#This Row],[Post Name]]="-",IF(G680=0,G678,G680),Statistics_xlsx___Sheet1[[#This Row],[Post Name]])</f>
        <v>b9</v>
      </c>
      <c r="I679">
        <v>74883</v>
      </c>
      <c r="J679">
        <f>IF(Statistics_xlsx___Sheet1[[#This Row],[Offered Salary]]&lt;=0,AVERAGE($I$2:$I$7166),Statistics_xlsx___Sheet1[[#This Row],[Offered Salary]])</f>
        <v>74883</v>
      </c>
      <c r="K679" t="b">
        <f>OR((Statistics_xlsx___Sheet1[[#This Row],[updated offered salary]]&lt;$N$39),(Statistics_xlsx___Sheet1[[#This Row],[updated offered salary]]&gt;$N$40))</f>
        <v>0</v>
      </c>
    </row>
    <row r="680" spans="1:11" x14ac:dyDescent="0.3">
      <c r="A680">
        <v>858680</v>
      </c>
      <c r="B680" t="s">
        <v>649</v>
      </c>
      <c r="C680" t="s">
        <v>8</v>
      </c>
      <c r="D680" t="s">
        <v>9</v>
      </c>
      <c r="E680" t="str">
        <f>IF(Statistics_xlsx___Sheet1[[#This Row],[event_name]]="-","Male",Statistics_xlsx___Sheet1[[#This Row],[event_name]])</f>
        <v>Male</v>
      </c>
      <c r="F680" t="s">
        <v>69</v>
      </c>
      <c r="G680" t="s">
        <v>30</v>
      </c>
      <c r="H680" t="str">
        <f>IF(Statistics_xlsx___Sheet1[[#This Row],[Post Name]]="-",IF(G681=0,G679,G681),Statistics_xlsx___Sheet1[[#This Row],[Post Name]])</f>
        <v>b9</v>
      </c>
      <c r="I680">
        <v>68010</v>
      </c>
      <c r="J680">
        <f>IF(Statistics_xlsx___Sheet1[[#This Row],[Offered Salary]]&lt;=0,AVERAGE($I$2:$I$7166),Statistics_xlsx___Sheet1[[#This Row],[Offered Salary]])</f>
        <v>68010</v>
      </c>
      <c r="K680" t="b">
        <f>OR((Statistics_xlsx___Sheet1[[#This Row],[updated offered salary]]&lt;$N$39),(Statistics_xlsx___Sheet1[[#This Row],[updated offered salary]]&gt;$N$40))</f>
        <v>0</v>
      </c>
    </row>
    <row r="681" spans="1:11" x14ac:dyDescent="0.3">
      <c r="A681">
        <v>283658</v>
      </c>
      <c r="B681" t="s">
        <v>650</v>
      </c>
      <c r="C681" t="s">
        <v>15</v>
      </c>
      <c r="D681" t="s">
        <v>13</v>
      </c>
      <c r="E681" t="str">
        <f>IF(Statistics_xlsx___Sheet1[[#This Row],[event_name]]="-","Male",Statistics_xlsx___Sheet1[[#This Row],[event_name]])</f>
        <v>Female</v>
      </c>
      <c r="F681" t="s">
        <v>33</v>
      </c>
      <c r="G681" t="s">
        <v>36</v>
      </c>
      <c r="H681" t="str">
        <f>IF(Statistics_xlsx___Sheet1[[#This Row],[Post Name]]="-",IF(G682=0,G680,G682),Statistics_xlsx___Sheet1[[#This Row],[Post Name]])</f>
        <v>i5</v>
      </c>
      <c r="I681">
        <v>54286</v>
      </c>
      <c r="J681">
        <f>IF(Statistics_xlsx___Sheet1[[#This Row],[Offered Salary]]&lt;=0,AVERAGE($I$2:$I$7166),Statistics_xlsx___Sheet1[[#This Row],[Offered Salary]])</f>
        <v>54286</v>
      </c>
      <c r="K681" t="b">
        <f>OR((Statistics_xlsx___Sheet1[[#This Row],[updated offered salary]]&lt;$N$39),(Statistics_xlsx___Sheet1[[#This Row],[updated offered salary]]&gt;$N$40))</f>
        <v>0</v>
      </c>
    </row>
    <row r="682" spans="1:11" x14ac:dyDescent="0.3">
      <c r="A682">
        <v>55307</v>
      </c>
      <c r="B682" t="s">
        <v>651</v>
      </c>
      <c r="C682" t="s">
        <v>15</v>
      </c>
      <c r="D682" t="s">
        <v>13</v>
      </c>
      <c r="E682" t="str">
        <f>IF(Statistics_xlsx___Sheet1[[#This Row],[event_name]]="-","Male",Statistics_xlsx___Sheet1[[#This Row],[event_name]])</f>
        <v>Female</v>
      </c>
      <c r="F682" t="s">
        <v>33</v>
      </c>
      <c r="G682" t="s">
        <v>36</v>
      </c>
      <c r="H682" t="str">
        <f>IF(Statistics_xlsx___Sheet1[[#This Row],[Post Name]]="-",IF(G683=0,G681,G683),Statistics_xlsx___Sheet1[[#This Row],[Post Name]])</f>
        <v>i5</v>
      </c>
      <c r="I682">
        <v>65095</v>
      </c>
      <c r="J682">
        <f>IF(Statistics_xlsx___Sheet1[[#This Row],[Offered Salary]]&lt;=0,AVERAGE($I$2:$I$7166),Statistics_xlsx___Sheet1[[#This Row],[Offered Salary]])</f>
        <v>65095</v>
      </c>
      <c r="K682" t="b">
        <f>OR((Statistics_xlsx___Sheet1[[#This Row],[updated offered salary]]&lt;$N$39),(Statistics_xlsx___Sheet1[[#This Row],[updated offered salary]]&gt;$N$40))</f>
        <v>0</v>
      </c>
    </row>
    <row r="683" spans="1:11" x14ac:dyDescent="0.3">
      <c r="A683">
        <v>838936</v>
      </c>
      <c r="B683" t="s">
        <v>652</v>
      </c>
      <c r="C683" t="s">
        <v>8</v>
      </c>
      <c r="D683" t="s">
        <v>13</v>
      </c>
      <c r="E683" t="str">
        <f>IF(Statistics_xlsx___Sheet1[[#This Row],[event_name]]="-","Male",Statistics_xlsx___Sheet1[[#This Row],[event_name]])</f>
        <v>Female</v>
      </c>
      <c r="F683" t="s">
        <v>33</v>
      </c>
      <c r="G683" t="s">
        <v>36</v>
      </c>
      <c r="H683" t="str">
        <f>IF(Statistics_xlsx___Sheet1[[#This Row],[Post Name]]="-",IF(G684=0,G682,G684),Statistics_xlsx___Sheet1[[#This Row],[Post Name]])</f>
        <v>i5</v>
      </c>
      <c r="I683">
        <v>69499</v>
      </c>
      <c r="J683">
        <f>IF(Statistics_xlsx___Sheet1[[#This Row],[Offered Salary]]&lt;=0,AVERAGE($I$2:$I$7166),Statistics_xlsx___Sheet1[[#This Row],[Offered Salary]])</f>
        <v>69499</v>
      </c>
      <c r="K683" t="b">
        <f>OR((Statistics_xlsx___Sheet1[[#This Row],[updated offered salary]]&lt;$N$39),(Statistics_xlsx___Sheet1[[#This Row],[updated offered salary]]&gt;$N$40))</f>
        <v>0</v>
      </c>
    </row>
    <row r="684" spans="1:11" x14ac:dyDescent="0.3">
      <c r="A684">
        <v>730650</v>
      </c>
      <c r="B684" t="s">
        <v>652</v>
      </c>
      <c r="C684" t="s">
        <v>15</v>
      </c>
      <c r="D684" t="s">
        <v>13</v>
      </c>
      <c r="E684" t="str">
        <f>IF(Statistics_xlsx___Sheet1[[#This Row],[event_name]]="-","Male",Statistics_xlsx___Sheet1[[#This Row],[event_name]])</f>
        <v>Female</v>
      </c>
      <c r="F684" t="s">
        <v>33</v>
      </c>
      <c r="G684" t="s">
        <v>36</v>
      </c>
      <c r="H684" t="str">
        <f>IF(Statistics_xlsx___Sheet1[[#This Row],[Post Name]]="-",IF(G685=0,G683,G685),Statistics_xlsx___Sheet1[[#This Row],[Post Name]])</f>
        <v>i5</v>
      </c>
      <c r="I684">
        <v>43130</v>
      </c>
      <c r="J684">
        <f>IF(Statistics_xlsx___Sheet1[[#This Row],[Offered Salary]]&lt;=0,AVERAGE($I$2:$I$7166),Statistics_xlsx___Sheet1[[#This Row],[Offered Salary]])</f>
        <v>43130</v>
      </c>
      <c r="K684" t="b">
        <f>OR((Statistics_xlsx___Sheet1[[#This Row],[updated offered salary]]&lt;$N$39),(Statistics_xlsx___Sheet1[[#This Row],[updated offered salary]]&gt;$N$40))</f>
        <v>0</v>
      </c>
    </row>
    <row r="685" spans="1:11" x14ac:dyDescent="0.3">
      <c r="A685">
        <v>824627</v>
      </c>
      <c r="B685" t="s">
        <v>653</v>
      </c>
      <c r="C685" t="s">
        <v>8</v>
      </c>
      <c r="D685" t="s">
        <v>13</v>
      </c>
      <c r="E685" t="str">
        <f>IF(Statistics_xlsx___Sheet1[[#This Row],[event_name]]="-","Male",Statistics_xlsx___Sheet1[[#This Row],[event_name]])</f>
        <v>Female</v>
      </c>
      <c r="F685" t="s">
        <v>33</v>
      </c>
      <c r="G685" t="s">
        <v>36</v>
      </c>
      <c r="H685" t="str">
        <f>IF(Statistics_xlsx___Sheet1[[#This Row],[Post Name]]="-",IF(G686=0,G684,G686),Statistics_xlsx___Sheet1[[#This Row],[Post Name]])</f>
        <v>i5</v>
      </c>
      <c r="I685">
        <v>90370</v>
      </c>
      <c r="J685">
        <f>IF(Statistics_xlsx___Sheet1[[#This Row],[Offered Salary]]&lt;=0,AVERAGE($I$2:$I$7166),Statistics_xlsx___Sheet1[[#This Row],[Offered Salary]])</f>
        <v>90370</v>
      </c>
      <c r="K685" t="b">
        <f>OR((Statistics_xlsx___Sheet1[[#This Row],[updated offered salary]]&lt;$N$39),(Statistics_xlsx___Sheet1[[#This Row],[updated offered salary]]&gt;$N$40))</f>
        <v>0</v>
      </c>
    </row>
    <row r="686" spans="1:11" x14ac:dyDescent="0.3">
      <c r="A686">
        <v>304128</v>
      </c>
      <c r="B686" t="s">
        <v>653</v>
      </c>
      <c r="C686" t="s">
        <v>8</v>
      </c>
      <c r="D686" t="s">
        <v>13</v>
      </c>
      <c r="E686" t="str">
        <f>IF(Statistics_xlsx___Sheet1[[#This Row],[event_name]]="-","Male",Statistics_xlsx___Sheet1[[#This Row],[event_name]])</f>
        <v>Female</v>
      </c>
      <c r="F686" t="s">
        <v>33</v>
      </c>
      <c r="G686" t="s">
        <v>36</v>
      </c>
      <c r="H686" t="str">
        <f>IF(Statistics_xlsx___Sheet1[[#This Row],[Post Name]]="-",IF(G687=0,G685,G687),Statistics_xlsx___Sheet1[[#This Row],[Post Name]])</f>
        <v>i5</v>
      </c>
      <c r="I686">
        <v>98926</v>
      </c>
      <c r="J686">
        <f>IF(Statistics_xlsx___Sheet1[[#This Row],[Offered Salary]]&lt;=0,AVERAGE($I$2:$I$7166),Statistics_xlsx___Sheet1[[#This Row],[Offered Salary]])</f>
        <v>98926</v>
      </c>
      <c r="K686" t="b">
        <f>OR((Statistics_xlsx___Sheet1[[#This Row],[updated offered salary]]&lt;$N$39),(Statistics_xlsx___Sheet1[[#This Row],[updated offered salary]]&gt;$N$40))</f>
        <v>0</v>
      </c>
    </row>
    <row r="687" spans="1:11" x14ac:dyDescent="0.3">
      <c r="A687">
        <v>629045</v>
      </c>
      <c r="B687" t="s">
        <v>654</v>
      </c>
      <c r="C687" t="s">
        <v>15</v>
      </c>
      <c r="D687" t="s">
        <v>9</v>
      </c>
      <c r="E687" t="str">
        <f>IF(Statistics_xlsx___Sheet1[[#This Row],[event_name]]="-","Male",Statistics_xlsx___Sheet1[[#This Row],[event_name]])</f>
        <v>Male</v>
      </c>
      <c r="F687" t="s">
        <v>10</v>
      </c>
      <c r="G687" t="s">
        <v>345</v>
      </c>
      <c r="H687" t="str">
        <f>IF(Statistics_xlsx___Sheet1[[#This Row],[Post Name]]="-",IF(G688=0,G686,G688),Statistics_xlsx___Sheet1[[#This Row],[Post Name]])</f>
        <v>c9</v>
      </c>
      <c r="I687">
        <v>37807</v>
      </c>
      <c r="J687">
        <f>IF(Statistics_xlsx___Sheet1[[#This Row],[Offered Salary]]&lt;=0,AVERAGE($I$2:$I$7166),Statistics_xlsx___Sheet1[[#This Row],[Offered Salary]])</f>
        <v>37807</v>
      </c>
      <c r="K687" t="b">
        <f>OR((Statistics_xlsx___Sheet1[[#This Row],[updated offered salary]]&lt;$N$39),(Statistics_xlsx___Sheet1[[#This Row],[updated offered salary]]&gt;$N$40))</f>
        <v>0</v>
      </c>
    </row>
    <row r="688" spans="1:11" x14ac:dyDescent="0.3">
      <c r="A688">
        <v>286384</v>
      </c>
      <c r="B688" t="s">
        <v>655</v>
      </c>
      <c r="C688" t="s">
        <v>15</v>
      </c>
      <c r="D688" t="s">
        <v>13</v>
      </c>
      <c r="E688" t="str">
        <f>IF(Statistics_xlsx___Sheet1[[#This Row],[event_name]]="-","Male",Statistics_xlsx___Sheet1[[#This Row],[event_name]])</f>
        <v>Female</v>
      </c>
      <c r="F688" t="s">
        <v>10</v>
      </c>
      <c r="G688" t="s">
        <v>345</v>
      </c>
      <c r="H688" t="str">
        <f>IF(Statistics_xlsx___Sheet1[[#This Row],[Post Name]]="-",IF(G689=0,G687,G689),Statistics_xlsx___Sheet1[[#This Row],[Post Name]])</f>
        <v>c9</v>
      </c>
      <c r="I688">
        <v>87684</v>
      </c>
      <c r="J688">
        <f>IF(Statistics_xlsx___Sheet1[[#This Row],[Offered Salary]]&lt;=0,AVERAGE($I$2:$I$7166),Statistics_xlsx___Sheet1[[#This Row],[Offered Salary]])</f>
        <v>87684</v>
      </c>
      <c r="K688" t="b">
        <f>OR((Statistics_xlsx___Sheet1[[#This Row],[updated offered salary]]&lt;$N$39),(Statistics_xlsx___Sheet1[[#This Row],[updated offered salary]]&gt;$N$40))</f>
        <v>0</v>
      </c>
    </row>
    <row r="689" spans="1:11" x14ac:dyDescent="0.3">
      <c r="A689">
        <v>220619</v>
      </c>
      <c r="B689" t="s">
        <v>656</v>
      </c>
      <c r="C689" t="s">
        <v>15</v>
      </c>
      <c r="D689" t="s">
        <v>13</v>
      </c>
      <c r="E689" t="str">
        <f>IF(Statistics_xlsx___Sheet1[[#This Row],[event_name]]="-","Male",Statistics_xlsx___Sheet1[[#This Row],[event_name]])</f>
        <v>Female</v>
      </c>
      <c r="F689" t="s">
        <v>10</v>
      </c>
      <c r="G689" t="s">
        <v>44</v>
      </c>
      <c r="H689" t="str">
        <f>IF(Statistics_xlsx___Sheet1[[#This Row],[Post Name]]="-",IF(G690=0,G688,G690),Statistics_xlsx___Sheet1[[#This Row],[Post Name]])</f>
        <v>i6</v>
      </c>
      <c r="I689">
        <v>68181</v>
      </c>
      <c r="J689">
        <f>IF(Statistics_xlsx___Sheet1[[#This Row],[Offered Salary]]&lt;=0,AVERAGE($I$2:$I$7166),Statistics_xlsx___Sheet1[[#This Row],[Offered Salary]])</f>
        <v>68181</v>
      </c>
      <c r="K689" t="b">
        <f>OR((Statistics_xlsx___Sheet1[[#This Row],[updated offered salary]]&lt;$N$39),(Statistics_xlsx___Sheet1[[#This Row],[updated offered salary]]&gt;$N$40))</f>
        <v>0</v>
      </c>
    </row>
    <row r="690" spans="1:11" x14ac:dyDescent="0.3">
      <c r="A690">
        <v>764883</v>
      </c>
      <c r="B690" t="s">
        <v>656</v>
      </c>
      <c r="C690" t="s">
        <v>15</v>
      </c>
      <c r="D690" t="s">
        <v>9</v>
      </c>
      <c r="E690" t="str">
        <f>IF(Statistics_xlsx___Sheet1[[#This Row],[event_name]]="-","Male",Statistics_xlsx___Sheet1[[#This Row],[event_name]])</f>
        <v>Male</v>
      </c>
      <c r="F690" t="s">
        <v>10</v>
      </c>
      <c r="G690" t="s">
        <v>44</v>
      </c>
      <c r="H690" t="str">
        <f>IF(Statistics_xlsx___Sheet1[[#This Row],[Post Name]]="-",IF(G691=0,G689,G691),Statistics_xlsx___Sheet1[[#This Row],[Post Name]])</f>
        <v>i6</v>
      </c>
      <c r="I690">
        <v>13220</v>
      </c>
      <c r="J690">
        <f>IF(Statistics_xlsx___Sheet1[[#This Row],[Offered Salary]]&lt;=0,AVERAGE($I$2:$I$7166),Statistics_xlsx___Sheet1[[#This Row],[Offered Salary]])</f>
        <v>13220</v>
      </c>
      <c r="K690" t="b">
        <f>OR((Statistics_xlsx___Sheet1[[#This Row],[updated offered salary]]&lt;$N$39),(Statistics_xlsx___Sheet1[[#This Row],[updated offered salary]]&gt;$N$40))</f>
        <v>0</v>
      </c>
    </row>
    <row r="691" spans="1:11" x14ac:dyDescent="0.3">
      <c r="A691">
        <v>426255</v>
      </c>
      <c r="B691" t="s">
        <v>657</v>
      </c>
      <c r="C691" t="s">
        <v>8</v>
      </c>
      <c r="D691" t="s">
        <v>13</v>
      </c>
      <c r="E691" t="str">
        <f>IF(Statistics_xlsx___Sheet1[[#This Row],[event_name]]="-","Male",Statistics_xlsx___Sheet1[[#This Row],[event_name]])</f>
        <v>Female</v>
      </c>
      <c r="F691" t="s">
        <v>10</v>
      </c>
      <c r="G691" t="s">
        <v>44</v>
      </c>
      <c r="H691" t="str">
        <f>IF(Statistics_xlsx___Sheet1[[#This Row],[Post Name]]="-",IF(G692=0,G690,G692),Statistics_xlsx___Sheet1[[#This Row],[Post Name]])</f>
        <v>i6</v>
      </c>
      <c r="I691">
        <v>95184</v>
      </c>
      <c r="J691">
        <f>IF(Statistics_xlsx___Sheet1[[#This Row],[Offered Salary]]&lt;=0,AVERAGE($I$2:$I$7166),Statistics_xlsx___Sheet1[[#This Row],[Offered Salary]])</f>
        <v>95184</v>
      </c>
      <c r="K691" t="b">
        <f>OR((Statistics_xlsx___Sheet1[[#This Row],[updated offered salary]]&lt;$N$39),(Statistics_xlsx___Sheet1[[#This Row],[updated offered salary]]&gt;$N$40))</f>
        <v>0</v>
      </c>
    </row>
    <row r="692" spans="1:11" x14ac:dyDescent="0.3">
      <c r="A692">
        <v>14220</v>
      </c>
      <c r="B692" t="s">
        <v>658</v>
      </c>
      <c r="C692" t="s">
        <v>8</v>
      </c>
      <c r="D692" t="s">
        <v>9</v>
      </c>
      <c r="E692" t="str">
        <f>IF(Statistics_xlsx___Sheet1[[#This Row],[event_name]]="-","Male",Statistics_xlsx___Sheet1[[#This Row],[event_name]])</f>
        <v>Male</v>
      </c>
      <c r="F692" t="s">
        <v>10</v>
      </c>
      <c r="G692" t="s">
        <v>44</v>
      </c>
      <c r="H692" t="str">
        <f>IF(Statistics_xlsx___Sheet1[[#This Row],[Post Name]]="-",IF(G693=0,G691,G693),Statistics_xlsx___Sheet1[[#This Row],[Post Name]])</f>
        <v>i6</v>
      </c>
      <c r="I692">
        <v>77286</v>
      </c>
      <c r="J692">
        <f>IF(Statistics_xlsx___Sheet1[[#This Row],[Offered Salary]]&lt;=0,AVERAGE($I$2:$I$7166),Statistics_xlsx___Sheet1[[#This Row],[Offered Salary]])</f>
        <v>77286</v>
      </c>
      <c r="K692" t="b">
        <f>OR((Statistics_xlsx___Sheet1[[#This Row],[updated offered salary]]&lt;$N$39),(Statistics_xlsx___Sheet1[[#This Row],[updated offered salary]]&gt;$N$40))</f>
        <v>0</v>
      </c>
    </row>
    <row r="693" spans="1:11" x14ac:dyDescent="0.3">
      <c r="A693">
        <v>548492</v>
      </c>
      <c r="B693" t="s">
        <v>659</v>
      </c>
      <c r="C693" t="s">
        <v>15</v>
      </c>
      <c r="D693" t="s">
        <v>9</v>
      </c>
      <c r="E693" t="str">
        <f>IF(Statistics_xlsx___Sheet1[[#This Row],[event_name]]="-","Male",Statistics_xlsx___Sheet1[[#This Row],[event_name]])</f>
        <v>Male</v>
      </c>
      <c r="F693" t="s">
        <v>10</v>
      </c>
      <c r="G693" t="s">
        <v>36</v>
      </c>
      <c r="H693" t="str">
        <f>IF(Statistics_xlsx___Sheet1[[#This Row],[Post Name]]="-",IF(G694=0,G692,G694),Statistics_xlsx___Sheet1[[#This Row],[Post Name]])</f>
        <v>i5</v>
      </c>
      <c r="I693">
        <v>92717</v>
      </c>
      <c r="J693">
        <f>IF(Statistics_xlsx___Sheet1[[#This Row],[Offered Salary]]&lt;=0,AVERAGE($I$2:$I$7166),Statistics_xlsx___Sheet1[[#This Row],[Offered Salary]])</f>
        <v>92717</v>
      </c>
      <c r="K693" t="b">
        <f>OR((Statistics_xlsx___Sheet1[[#This Row],[updated offered salary]]&lt;$N$39),(Statistics_xlsx___Sheet1[[#This Row],[updated offered salary]]&gt;$N$40))</f>
        <v>0</v>
      </c>
    </row>
    <row r="694" spans="1:11" x14ac:dyDescent="0.3">
      <c r="A694">
        <v>42449</v>
      </c>
      <c r="B694" t="s">
        <v>660</v>
      </c>
      <c r="C694" t="s">
        <v>15</v>
      </c>
      <c r="D694" t="s">
        <v>9</v>
      </c>
      <c r="E694" t="str">
        <f>IF(Statistics_xlsx___Sheet1[[#This Row],[event_name]]="-","Male",Statistics_xlsx___Sheet1[[#This Row],[event_name]])</f>
        <v>Male</v>
      </c>
      <c r="F694" t="s">
        <v>10</v>
      </c>
      <c r="G694" t="s">
        <v>30</v>
      </c>
      <c r="H694" t="str">
        <f>IF(Statistics_xlsx___Sheet1[[#This Row],[Post Name]]="-",IF(G695=0,G693,G695),Statistics_xlsx___Sheet1[[#This Row],[Post Name]])</f>
        <v>b9</v>
      </c>
      <c r="I694">
        <v>80398</v>
      </c>
      <c r="J694">
        <f>IF(Statistics_xlsx___Sheet1[[#This Row],[Offered Salary]]&lt;=0,AVERAGE($I$2:$I$7166),Statistics_xlsx___Sheet1[[#This Row],[Offered Salary]])</f>
        <v>80398</v>
      </c>
      <c r="K694" t="b">
        <f>OR((Statistics_xlsx___Sheet1[[#This Row],[updated offered salary]]&lt;$N$39),(Statistics_xlsx___Sheet1[[#This Row],[updated offered salary]]&gt;$N$40))</f>
        <v>0</v>
      </c>
    </row>
    <row r="695" spans="1:11" x14ac:dyDescent="0.3">
      <c r="A695">
        <v>213478</v>
      </c>
      <c r="B695" t="s">
        <v>661</v>
      </c>
      <c r="C695" t="s">
        <v>15</v>
      </c>
      <c r="D695" t="s">
        <v>9</v>
      </c>
      <c r="E695" t="str">
        <f>IF(Statistics_xlsx___Sheet1[[#This Row],[event_name]]="-","Male",Statistics_xlsx___Sheet1[[#This Row],[event_name]])</f>
        <v>Male</v>
      </c>
      <c r="F695" t="s">
        <v>21</v>
      </c>
      <c r="G695" t="s">
        <v>151</v>
      </c>
      <c r="H695" t="str">
        <f>IF(Statistics_xlsx___Sheet1[[#This Row],[Post Name]]="-",IF(G696=0,G694,G696),Statistics_xlsx___Sheet1[[#This Row],[Post Name]])</f>
        <v>c-10</v>
      </c>
      <c r="I695">
        <v>4382</v>
      </c>
      <c r="J695">
        <f>IF(Statistics_xlsx___Sheet1[[#This Row],[Offered Salary]]&lt;=0,AVERAGE($I$2:$I$7166),Statistics_xlsx___Sheet1[[#This Row],[Offered Salary]])</f>
        <v>4382</v>
      </c>
      <c r="K695" t="b">
        <f>OR((Statistics_xlsx___Sheet1[[#This Row],[updated offered salary]]&lt;$N$39),(Statistics_xlsx___Sheet1[[#This Row],[updated offered salary]]&gt;$N$40))</f>
        <v>0</v>
      </c>
    </row>
    <row r="696" spans="1:11" x14ac:dyDescent="0.3">
      <c r="A696">
        <v>74289</v>
      </c>
      <c r="B696" t="s">
        <v>662</v>
      </c>
      <c r="C696" t="s">
        <v>15</v>
      </c>
      <c r="D696" t="s">
        <v>9</v>
      </c>
      <c r="E696" t="str">
        <f>IF(Statistics_xlsx___Sheet1[[#This Row],[event_name]]="-","Male",Statistics_xlsx___Sheet1[[#This Row],[event_name]])</f>
        <v>Male</v>
      </c>
      <c r="F696" t="s">
        <v>21</v>
      </c>
      <c r="G696" t="s">
        <v>151</v>
      </c>
      <c r="H696" t="str">
        <f>IF(Statistics_xlsx___Sheet1[[#This Row],[Post Name]]="-",IF(G697=0,G695,G697),Statistics_xlsx___Sheet1[[#This Row],[Post Name]])</f>
        <v>c-10</v>
      </c>
      <c r="I696">
        <v>29961</v>
      </c>
      <c r="J696">
        <f>IF(Statistics_xlsx___Sheet1[[#This Row],[Offered Salary]]&lt;=0,AVERAGE($I$2:$I$7166),Statistics_xlsx___Sheet1[[#This Row],[Offered Salary]])</f>
        <v>29961</v>
      </c>
      <c r="K696" t="b">
        <f>OR((Statistics_xlsx___Sheet1[[#This Row],[updated offered salary]]&lt;$N$39),(Statistics_xlsx___Sheet1[[#This Row],[updated offered salary]]&gt;$N$40))</f>
        <v>0</v>
      </c>
    </row>
    <row r="697" spans="1:11" x14ac:dyDescent="0.3">
      <c r="A697">
        <v>131853</v>
      </c>
      <c r="B697" t="s">
        <v>663</v>
      </c>
      <c r="C697" t="s">
        <v>8</v>
      </c>
      <c r="D697" t="s">
        <v>9</v>
      </c>
      <c r="E697" t="str">
        <f>IF(Statistics_xlsx___Sheet1[[#This Row],[event_name]]="-","Male",Statistics_xlsx___Sheet1[[#This Row],[event_name]])</f>
        <v>Male</v>
      </c>
      <c r="F697" t="s">
        <v>21</v>
      </c>
      <c r="G697" t="s">
        <v>151</v>
      </c>
      <c r="H697" t="str">
        <f>IF(Statistics_xlsx___Sheet1[[#This Row],[Post Name]]="-",IF(G698=0,G696,G698),Statistics_xlsx___Sheet1[[#This Row],[Post Name]])</f>
        <v>c-10</v>
      </c>
      <c r="I697">
        <v>75766</v>
      </c>
      <c r="J697">
        <f>IF(Statistics_xlsx___Sheet1[[#This Row],[Offered Salary]]&lt;=0,AVERAGE($I$2:$I$7166),Statistics_xlsx___Sheet1[[#This Row],[Offered Salary]])</f>
        <v>75766</v>
      </c>
      <c r="K697" t="b">
        <f>OR((Statistics_xlsx___Sheet1[[#This Row],[updated offered salary]]&lt;$N$39),(Statistics_xlsx___Sheet1[[#This Row],[updated offered salary]]&gt;$N$40))</f>
        <v>0</v>
      </c>
    </row>
    <row r="698" spans="1:11" x14ac:dyDescent="0.3">
      <c r="A698">
        <v>991235</v>
      </c>
      <c r="B698" t="s">
        <v>664</v>
      </c>
      <c r="C698" t="s">
        <v>8</v>
      </c>
      <c r="D698" t="s">
        <v>13</v>
      </c>
      <c r="E698" t="str">
        <f>IF(Statistics_xlsx___Sheet1[[#This Row],[event_name]]="-","Male",Statistics_xlsx___Sheet1[[#This Row],[event_name]])</f>
        <v>Female</v>
      </c>
      <c r="F698" t="s">
        <v>21</v>
      </c>
      <c r="G698" t="s">
        <v>151</v>
      </c>
      <c r="H698" t="str">
        <f>IF(Statistics_xlsx___Sheet1[[#This Row],[Post Name]]="-",IF(G699=0,G697,G699),Statistics_xlsx___Sheet1[[#This Row],[Post Name]])</f>
        <v>c-10</v>
      </c>
      <c r="I698">
        <v>65964</v>
      </c>
      <c r="J698">
        <f>IF(Statistics_xlsx___Sheet1[[#This Row],[Offered Salary]]&lt;=0,AVERAGE($I$2:$I$7166),Statistics_xlsx___Sheet1[[#This Row],[Offered Salary]])</f>
        <v>65964</v>
      </c>
      <c r="K698" t="b">
        <f>OR((Statistics_xlsx___Sheet1[[#This Row],[updated offered salary]]&lt;$N$39),(Statistics_xlsx___Sheet1[[#This Row],[updated offered salary]]&gt;$N$40))</f>
        <v>0</v>
      </c>
    </row>
    <row r="699" spans="1:11" x14ac:dyDescent="0.3">
      <c r="A699">
        <v>890158</v>
      </c>
      <c r="B699" t="s">
        <v>664</v>
      </c>
      <c r="C699" t="s">
        <v>8</v>
      </c>
      <c r="D699" t="s">
        <v>9</v>
      </c>
      <c r="E699" t="str">
        <f>IF(Statistics_xlsx___Sheet1[[#This Row],[event_name]]="-","Male",Statistics_xlsx___Sheet1[[#This Row],[event_name]])</f>
        <v>Male</v>
      </c>
      <c r="F699" t="s">
        <v>21</v>
      </c>
      <c r="G699" t="s">
        <v>151</v>
      </c>
      <c r="H699" t="str">
        <f>IF(Statistics_xlsx___Sheet1[[#This Row],[Post Name]]="-",IF(G700=0,G698,G700),Statistics_xlsx___Sheet1[[#This Row],[Post Name]])</f>
        <v>c-10</v>
      </c>
      <c r="I699">
        <v>16447</v>
      </c>
      <c r="J699">
        <f>IF(Statistics_xlsx___Sheet1[[#This Row],[Offered Salary]]&lt;=0,AVERAGE($I$2:$I$7166),Statistics_xlsx___Sheet1[[#This Row],[Offered Salary]])</f>
        <v>16447</v>
      </c>
      <c r="K699" t="b">
        <f>OR((Statistics_xlsx___Sheet1[[#This Row],[updated offered salary]]&lt;$N$39),(Statistics_xlsx___Sheet1[[#This Row],[updated offered salary]]&gt;$N$40))</f>
        <v>0</v>
      </c>
    </row>
    <row r="700" spans="1:11" x14ac:dyDescent="0.3">
      <c r="A700">
        <v>554834</v>
      </c>
      <c r="B700" t="s">
        <v>665</v>
      </c>
      <c r="C700" t="s">
        <v>8</v>
      </c>
      <c r="D700" t="s">
        <v>9</v>
      </c>
      <c r="E700" t="str">
        <f>IF(Statistics_xlsx___Sheet1[[#This Row],[event_name]]="-","Male",Statistics_xlsx___Sheet1[[#This Row],[event_name]])</f>
        <v>Male</v>
      </c>
      <c r="F700" t="s">
        <v>21</v>
      </c>
      <c r="G700" t="s">
        <v>151</v>
      </c>
      <c r="H700" t="str">
        <f>IF(Statistics_xlsx___Sheet1[[#This Row],[Post Name]]="-",IF(G701=0,G699,G701),Statistics_xlsx___Sheet1[[#This Row],[Post Name]])</f>
        <v>c-10</v>
      </c>
      <c r="I700">
        <v>23381</v>
      </c>
      <c r="J700">
        <f>IF(Statistics_xlsx___Sheet1[[#This Row],[Offered Salary]]&lt;=0,AVERAGE($I$2:$I$7166),Statistics_xlsx___Sheet1[[#This Row],[Offered Salary]])</f>
        <v>23381</v>
      </c>
      <c r="K700" t="b">
        <f>OR((Statistics_xlsx___Sheet1[[#This Row],[updated offered salary]]&lt;$N$39),(Statistics_xlsx___Sheet1[[#This Row],[updated offered salary]]&gt;$N$40))</f>
        <v>0</v>
      </c>
    </row>
    <row r="701" spans="1:11" x14ac:dyDescent="0.3">
      <c r="A701">
        <v>36675</v>
      </c>
      <c r="B701" t="s">
        <v>666</v>
      </c>
      <c r="C701" t="s">
        <v>8</v>
      </c>
      <c r="D701" t="s">
        <v>9</v>
      </c>
      <c r="E701" t="str">
        <f>IF(Statistics_xlsx___Sheet1[[#This Row],[event_name]]="-","Male",Statistics_xlsx___Sheet1[[#This Row],[event_name]])</f>
        <v>Male</v>
      </c>
      <c r="F701" t="s">
        <v>10</v>
      </c>
      <c r="G701" t="s">
        <v>151</v>
      </c>
      <c r="H701" t="str">
        <f>IF(Statistics_xlsx___Sheet1[[#This Row],[Post Name]]="-",IF(G702=0,G700,G702),Statistics_xlsx___Sheet1[[#This Row],[Post Name]])</f>
        <v>c-10</v>
      </c>
      <c r="I701">
        <v>8866</v>
      </c>
      <c r="J701">
        <f>IF(Statistics_xlsx___Sheet1[[#This Row],[Offered Salary]]&lt;=0,AVERAGE($I$2:$I$7166),Statistics_xlsx___Sheet1[[#This Row],[Offered Salary]])</f>
        <v>8866</v>
      </c>
      <c r="K701" t="b">
        <f>OR((Statistics_xlsx___Sheet1[[#This Row],[updated offered salary]]&lt;$N$39),(Statistics_xlsx___Sheet1[[#This Row],[updated offered salary]]&gt;$N$40))</f>
        <v>0</v>
      </c>
    </row>
    <row r="702" spans="1:11" x14ac:dyDescent="0.3">
      <c r="A702">
        <v>756087</v>
      </c>
      <c r="B702" t="s">
        <v>667</v>
      </c>
      <c r="C702" t="s">
        <v>8</v>
      </c>
      <c r="D702" t="s">
        <v>9</v>
      </c>
      <c r="E702" t="str">
        <f>IF(Statistics_xlsx___Sheet1[[#This Row],[event_name]]="-","Male",Statistics_xlsx___Sheet1[[#This Row],[event_name]])</f>
        <v>Male</v>
      </c>
      <c r="F702" t="s">
        <v>10</v>
      </c>
      <c r="G702" t="s">
        <v>14</v>
      </c>
      <c r="H702" t="str">
        <f>IF(Statistics_xlsx___Sheet1[[#This Row],[Post Name]]="-",IF(G703=0,G701,G703),Statistics_xlsx___Sheet1[[#This Row],[Post Name]])</f>
        <v>c5</v>
      </c>
      <c r="I702">
        <v>29887</v>
      </c>
      <c r="J702">
        <f>IF(Statistics_xlsx___Sheet1[[#This Row],[Offered Salary]]&lt;=0,AVERAGE($I$2:$I$7166),Statistics_xlsx___Sheet1[[#This Row],[Offered Salary]])</f>
        <v>29887</v>
      </c>
      <c r="K702" t="b">
        <f>OR((Statistics_xlsx___Sheet1[[#This Row],[updated offered salary]]&lt;$N$39),(Statistics_xlsx___Sheet1[[#This Row],[updated offered salary]]&gt;$N$40))</f>
        <v>0</v>
      </c>
    </row>
    <row r="703" spans="1:11" x14ac:dyDescent="0.3">
      <c r="A703">
        <v>630342</v>
      </c>
      <c r="B703" t="s">
        <v>668</v>
      </c>
      <c r="C703" t="s">
        <v>15</v>
      </c>
      <c r="D703" t="s">
        <v>13</v>
      </c>
      <c r="E703" t="str">
        <f>IF(Statistics_xlsx___Sheet1[[#This Row],[event_name]]="-","Male",Statistics_xlsx___Sheet1[[#This Row],[event_name]])</f>
        <v>Female</v>
      </c>
      <c r="F703" t="s">
        <v>10</v>
      </c>
      <c r="G703" t="s">
        <v>14</v>
      </c>
      <c r="H703" t="str">
        <f>IF(Statistics_xlsx___Sheet1[[#This Row],[Post Name]]="-",IF(G704=0,G702,G704),Statistics_xlsx___Sheet1[[#This Row],[Post Name]])</f>
        <v>c5</v>
      </c>
      <c r="I703">
        <v>40574</v>
      </c>
      <c r="J703">
        <f>IF(Statistics_xlsx___Sheet1[[#This Row],[Offered Salary]]&lt;=0,AVERAGE($I$2:$I$7166),Statistics_xlsx___Sheet1[[#This Row],[Offered Salary]])</f>
        <v>40574</v>
      </c>
      <c r="K703" t="b">
        <f>OR((Statistics_xlsx___Sheet1[[#This Row],[updated offered salary]]&lt;$N$39),(Statistics_xlsx___Sheet1[[#This Row],[updated offered salary]]&gt;$N$40))</f>
        <v>0</v>
      </c>
    </row>
    <row r="704" spans="1:11" x14ac:dyDescent="0.3">
      <c r="A704">
        <v>245583</v>
      </c>
      <c r="B704" t="s">
        <v>669</v>
      </c>
      <c r="C704" t="s">
        <v>15</v>
      </c>
      <c r="D704" t="s">
        <v>13</v>
      </c>
      <c r="E704" t="str">
        <f>IF(Statistics_xlsx___Sheet1[[#This Row],[event_name]]="-","Male",Statistics_xlsx___Sheet1[[#This Row],[event_name]])</f>
        <v>Female</v>
      </c>
      <c r="F704" t="s">
        <v>17</v>
      </c>
      <c r="G704" t="s">
        <v>44</v>
      </c>
      <c r="H704" t="str">
        <f>IF(Statistics_xlsx___Sheet1[[#This Row],[Post Name]]="-",IF(G705=0,G703,G705),Statistics_xlsx___Sheet1[[#This Row],[Post Name]])</f>
        <v>i6</v>
      </c>
      <c r="I704">
        <v>13852</v>
      </c>
      <c r="J704">
        <f>IF(Statistics_xlsx___Sheet1[[#This Row],[Offered Salary]]&lt;=0,AVERAGE($I$2:$I$7166),Statistics_xlsx___Sheet1[[#This Row],[Offered Salary]])</f>
        <v>13852</v>
      </c>
      <c r="K704" t="b">
        <f>OR((Statistics_xlsx___Sheet1[[#This Row],[updated offered salary]]&lt;$N$39),(Statistics_xlsx___Sheet1[[#This Row],[updated offered salary]]&gt;$N$40))</f>
        <v>0</v>
      </c>
    </row>
    <row r="705" spans="1:11" x14ac:dyDescent="0.3">
      <c r="A705">
        <v>317175</v>
      </c>
      <c r="B705" t="s">
        <v>670</v>
      </c>
      <c r="C705" t="s">
        <v>8</v>
      </c>
      <c r="D705" t="s">
        <v>13</v>
      </c>
      <c r="E705" t="str">
        <f>IF(Statistics_xlsx___Sheet1[[#This Row],[event_name]]="-","Male",Statistics_xlsx___Sheet1[[#This Row],[event_name]])</f>
        <v>Female</v>
      </c>
      <c r="F705" t="s">
        <v>17</v>
      </c>
      <c r="G705" t="s">
        <v>44</v>
      </c>
      <c r="H705" t="str">
        <f>IF(Statistics_xlsx___Sheet1[[#This Row],[Post Name]]="-",IF(G706=0,G704,G706),Statistics_xlsx___Sheet1[[#This Row],[Post Name]])</f>
        <v>i6</v>
      </c>
      <c r="I705">
        <v>24948</v>
      </c>
      <c r="J705">
        <f>IF(Statistics_xlsx___Sheet1[[#This Row],[Offered Salary]]&lt;=0,AVERAGE($I$2:$I$7166),Statistics_xlsx___Sheet1[[#This Row],[Offered Salary]])</f>
        <v>24948</v>
      </c>
      <c r="K705" t="b">
        <f>OR((Statistics_xlsx___Sheet1[[#This Row],[updated offered salary]]&lt;$N$39),(Statistics_xlsx___Sheet1[[#This Row],[updated offered salary]]&gt;$N$40))</f>
        <v>0</v>
      </c>
    </row>
    <row r="706" spans="1:11" x14ac:dyDescent="0.3">
      <c r="A706">
        <v>874702</v>
      </c>
      <c r="B706" t="s">
        <v>671</v>
      </c>
      <c r="C706" t="s">
        <v>8</v>
      </c>
      <c r="D706" t="s">
        <v>9</v>
      </c>
      <c r="E706" t="str">
        <f>IF(Statistics_xlsx___Sheet1[[#This Row],[event_name]]="-","Male",Statistics_xlsx___Sheet1[[#This Row],[event_name]])</f>
        <v>Male</v>
      </c>
      <c r="F706" t="s">
        <v>17</v>
      </c>
      <c r="G706" t="s">
        <v>44</v>
      </c>
      <c r="H706" t="str">
        <f>IF(Statistics_xlsx___Sheet1[[#This Row],[Post Name]]="-",IF(G707=0,G705,G707),Statistics_xlsx___Sheet1[[#This Row],[Post Name]])</f>
        <v>i6</v>
      </c>
      <c r="I706">
        <v>51911</v>
      </c>
      <c r="J706">
        <f>IF(Statistics_xlsx___Sheet1[[#This Row],[Offered Salary]]&lt;=0,AVERAGE($I$2:$I$7166),Statistics_xlsx___Sheet1[[#This Row],[Offered Salary]])</f>
        <v>51911</v>
      </c>
      <c r="K706" t="b">
        <f>OR((Statistics_xlsx___Sheet1[[#This Row],[updated offered salary]]&lt;$N$39),(Statistics_xlsx___Sheet1[[#This Row],[updated offered salary]]&gt;$N$40))</f>
        <v>0</v>
      </c>
    </row>
    <row r="707" spans="1:11" x14ac:dyDescent="0.3">
      <c r="A707">
        <v>358167</v>
      </c>
      <c r="B707" t="s">
        <v>672</v>
      </c>
      <c r="C707" t="s">
        <v>15</v>
      </c>
      <c r="D707" t="s">
        <v>9</v>
      </c>
      <c r="E707" t="str">
        <f>IF(Statistics_xlsx___Sheet1[[#This Row],[event_name]]="-","Male",Statistics_xlsx___Sheet1[[#This Row],[event_name]])</f>
        <v>Male</v>
      </c>
      <c r="F707" t="s">
        <v>17</v>
      </c>
      <c r="G707" t="s">
        <v>24</v>
      </c>
      <c r="H707" t="str">
        <f>IF(Statistics_xlsx___Sheet1[[#This Row],[Post Name]]="-",IF(G708=0,G706,G708),Statistics_xlsx___Sheet1[[#This Row],[Post Name]])</f>
        <v>i7</v>
      </c>
      <c r="I707">
        <v>24761</v>
      </c>
      <c r="J707">
        <f>IF(Statistics_xlsx___Sheet1[[#This Row],[Offered Salary]]&lt;=0,AVERAGE($I$2:$I$7166),Statistics_xlsx___Sheet1[[#This Row],[Offered Salary]])</f>
        <v>24761</v>
      </c>
      <c r="K707" t="b">
        <f>OR((Statistics_xlsx___Sheet1[[#This Row],[updated offered salary]]&lt;$N$39),(Statistics_xlsx___Sheet1[[#This Row],[updated offered salary]]&gt;$N$40))</f>
        <v>0</v>
      </c>
    </row>
    <row r="708" spans="1:11" x14ac:dyDescent="0.3">
      <c r="A708">
        <v>68810</v>
      </c>
      <c r="B708" t="s">
        <v>673</v>
      </c>
      <c r="C708" t="s">
        <v>8</v>
      </c>
      <c r="D708" t="s">
        <v>13</v>
      </c>
      <c r="E708" t="str">
        <f>IF(Statistics_xlsx___Sheet1[[#This Row],[event_name]]="-","Male",Statistics_xlsx___Sheet1[[#This Row],[event_name]])</f>
        <v>Female</v>
      </c>
      <c r="F708" t="s">
        <v>17</v>
      </c>
      <c r="G708" t="s">
        <v>151</v>
      </c>
      <c r="H708" t="str">
        <f>IF(Statistics_xlsx___Sheet1[[#This Row],[Post Name]]="-",IF(G709=0,G707,G709),Statistics_xlsx___Sheet1[[#This Row],[Post Name]])</f>
        <v>c-10</v>
      </c>
      <c r="I708">
        <v>35013</v>
      </c>
      <c r="J708">
        <f>IF(Statistics_xlsx___Sheet1[[#This Row],[Offered Salary]]&lt;=0,AVERAGE($I$2:$I$7166),Statistics_xlsx___Sheet1[[#This Row],[Offered Salary]])</f>
        <v>35013</v>
      </c>
      <c r="K708" t="b">
        <f>OR((Statistics_xlsx___Sheet1[[#This Row],[updated offered salary]]&lt;$N$39),(Statistics_xlsx___Sheet1[[#This Row],[updated offered salary]]&gt;$N$40))</f>
        <v>0</v>
      </c>
    </row>
    <row r="709" spans="1:11" x14ac:dyDescent="0.3">
      <c r="A709">
        <v>687917</v>
      </c>
      <c r="B709" t="s">
        <v>674</v>
      </c>
      <c r="C709" t="s">
        <v>15</v>
      </c>
      <c r="D709" t="s">
        <v>9</v>
      </c>
      <c r="E709" t="str">
        <f>IF(Statistics_xlsx___Sheet1[[#This Row],[event_name]]="-","Male",Statistics_xlsx___Sheet1[[#This Row],[event_name]])</f>
        <v>Male</v>
      </c>
      <c r="F709" t="s">
        <v>17</v>
      </c>
      <c r="G709" t="s">
        <v>151</v>
      </c>
      <c r="H709" t="str">
        <f>IF(Statistics_xlsx___Sheet1[[#This Row],[Post Name]]="-",IF(G710=0,G708,G710),Statistics_xlsx___Sheet1[[#This Row],[Post Name]])</f>
        <v>c-10</v>
      </c>
      <c r="I709">
        <v>64003</v>
      </c>
      <c r="J709">
        <f>IF(Statistics_xlsx___Sheet1[[#This Row],[Offered Salary]]&lt;=0,AVERAGE($I$2:$I$7166),Statistics_xlsx___Sheet1[[#This Row],[Offered Salary]])</f>
        <v>64003</v>
      </c>
      <c r="K709" t="b">
        <f>OR((Statistics_xlsx___Sheet1[[#This Row],[updated offered salary]]&lt;$N$39),(Statistics_xlsx___Sheet1[[#This Row],[updated offered salary]]&gt;$N$40))</f>
        <v>0</v>
      </c>
    </row>
    <row r="710" spans="1:11" x14ac:dyDescent="0.3">
      <c r="A710">
        <v>837553</v>
      </c>
      <c r="B710" t="s">
        <v>674</v>
      </c>
      <c r="C710" t="s">
        <v>15</v>
      </c>
      <c r="D710" t="s">
        <v>13</v>
      </c>
      <c r="E710" t="str">
        <f>IF(Statistics_xlsx___Sheet1[[#This Row],[event_name]]="-","Male",Statistics_xlsx___Sheet1[[#This Row],[event_name]])</f>
        <v>Female</v>
      </c>
      <c r="F710" t="s">
        <v>17</v>
      </c>
      <c r="G710" t="s">
        <v>151</v>
      </c>
      <c r="H710" t="str">
        <f>IF(Statistics_xlsx___Sheet1[[#This Row],[Post Name]]="-",IF(G711=0,G709,G711),Statistics_xlsx___Sheet1[[#This Row],[Post Name]])</f>
        <v>c-10</v>
      </c>
      <c r="I710">
        <v>36712</v>
      </c>
      <c r="J710">
        <f>IF(Statistics_xlsx___Sheet1[[#This Row],[Offered Salary]]&lt;=0,AVERAGE($I$2:$I$7166),Statistics_xlsx___Sheet1[[#This Row],[Offered Salary]])</f>
        <v>36712</v>
      </c>
      <c r="K710" t="b">
        <f>OR((Statistics_xlsx___Sheet1[[#This Row],[updated offered salary]]&lt;$N$39),(Statistics_xlsx___Sheet1[[#This Row],[updated offered salary]]&gt;$N$40))</f>
        <v>0</v>
      </c>
    </row>
    <row r="711" spans="1:11" x14ac:dyDescent="0.3">
      <c r="A711">
        <v>896428</v>
      </c>
      <c r="B711" t="s">
        <v>668</v>
      </c>
      <c r="C711" t="s">
        <v>15</v>
      </c>
      <c r="D711" t="s">
        <v>9</v>
      </c>
      <c r="E711" t="str">
        <f>IF(Statistics_xlsx___Sheet1[[#This Row],[event_name]]="-","Male",Statistics_xlsx___Sheet1[[#This Row],[event_name]])</f>
        <v>Male</v>
      </c>
      <c r="F711" t="s">
        <v>17</v>
      </c>
      <c r="G711" t="s">
        <v>44</v>
      </c>
      <c r="H711" t="str">
        <f>IF(Statistics_xlsx___Sheet1[[#This Row],[Post Name]]="-",IF(G712=0,G710,G712),Statistics_xlsx___Sheet1[[#This Row],[Post Name]])</f>
        <v>i6</v>
      </c>
      <c r="I711">
        <v>32711</v>
      </c>
      <c r="J711">
        <f>IF(Statistics_xlsx___Sheet1[[#This Row],[Offered Salary]]&lt;=0,AVERAGE($I$2:$I$7166),Statistics_xlsx___Sheet1[[#This Row],[Offered Salary]])</f>
        <v>32711</v>
      </c>
      <c r="K711" t="b">
        <f>OR((Statistics_xlsx___Sheet1[[#This Row],[updated offered salary]]&lt;$N$39),(Statistics_xlsx___Sheet1[[#This Row],[updated offered salary]]&gt;$N$40))</f>
        <v>0</v>
      </c>
    </row>
    <row r="712" spans="1:11" x14ac:dyDescent="0.3">
      <c r="A712">
        <v>955711</v>
      </c>
      <c r="B712" t="s">
        <v>675</v>
      </c>
      <c r="C712" t="s">
        <v>8</v>
      </c>
      <c r="D712" t="s">
        <v>13</v>
      </c>
      <c r="E712" t="str">
        <f>IF(Statistics_xlsx___Sheet1[[#This Row],[event_name]]="-","Male",Statistics_xlsx___Sheet1[[#This Row],[event_name]])</f>
        <v>Female</v>
      </c>
      <c r="F712" t="s">
        <v>17</v>
      </c>
      <c r="G712" t="s">
        <v>30</v>
      </c>
      <c r="H712" t="str">
        <f>IF(Statistics_xlsx___Sheet1[[#This Row],[Post Name]]="-",IF(G713=0,G711,G713),Statistics_xlsx___Sheet1[[#This Row],[Post Name]])</f>
        <v>b9</v>
      </c>
      <c r="I712">
        <v>45758</v>
      </c>
      <c r="J712">
        <f>IF(Statistics_xlsx___Sheet1[[#This Row],[Offered Salary]]&lt;=0,AVERAGE($I$2:$I$7166),Statistics_xlsx___Sheet1[[#This Row],[Offered Salary]])</f>
        <v>45758</v>
      </c>
      <c r="K712" t="b">
        <f>OR((Statistics_xlsx___Sheet1[[#This Row],[updated offered salary]]&lt;$N$39),(Statistics_xlsx___Sheet1[[#This Row],[updated offered salary]]&gt;$N$40))</f>
        <v>0</v>
      </c>
    </row>
    <row r="713" spans="1:11" x14ac:dyDescent="0.3">
      <c r="A713">
        <v>830372</v>
      </c>
      <c r="B713" t="s">
        <v>676</v>
      </c>
      <c r="C713" t="s">
        <v>8</v>
      </c>
      <c r="D713" t="s">
        <v>9</v>
      </c>
      <c r="E713" t="str">
        <f>IF(Statistics_xlsx___Sheet1[[#This Row],[event_name]]="-","Male",Statistics_xlsx___Sheet1[[#This Row],[event_name]])</f>
        <v>Male</v>
      </c>
      <c r="F713" t="s">
        <v>17</v>
      </c>
      <c r="G713" t="s">
        <v>30</v>
      </c>
      <c r="H713" t="str">
        <f>IF(Statistics_xlsx___Sheet1[[#This Row],[Post Name]]="-",IF(G714=0,G712,G714),Statistics_xlsx___Sheet1[[#This Row],[Post Name]])</f>
        <v>b9</v>
      </c>
      <c r="I713">
        <v>31132</v>
      </c>
      <c r="J713">
        <f>IF(Statistics_xlsx___Sheet1[[#This Row],[Offered Salary]]&lt;=0,AVERAGE($I$2:$I$7166),Statistics_xlsx___Sheet1[[#This Row],[Offered Salary]])</f>
        <v>31132</v>
      </c>
      <c r="K713" t="b">
        <f>OR((Statistics_xlsx___Sheet1[[#This Row],[updated offered salary]]&lt;$N$39),(Statistics_xlsx___Sheet1[[#This Row],[updated offered salary]]&gt;$N$40))</f>
        <v>0</v>
      </c>
    </row>
    <row r="714" spans="1:11" x14ac:dyDescent="0.3">
      <c r="A714">
        <v>586207</v>
      </c>
      <c r="B714" t="s">
        <v>677</v>
      </c>
      <c r="C714" t="s">
        <v>8</v>
      </c>
      <c r="D714" t="s">
        <v>9</v>
      </c>
      <c r="E714" t="str">
        <f>IF(Statistics_xlsx___Sheet1[[#This Row],[event_name]]="-","Male",Statistics_xlsx___Sheet1[[#This Row],[event_name]])</f>
        <v>Male</v>
      </c>
      <c r="F714" t="s">
        <v>17</v>
      </c>
      <c r="G714" t="s">
        <v>24</v>
      </c>
      <c r="H714" t="str">
        <f>IF(Statistics_xlsx___Sheet1[[#This Row],[Post Name]]="-",IF(G715=0,G713,G715),Statistics_xlsx___Sheet1[[#This Row],[Post Name]])</f>
        <v>i7</v>
      </c>
      <c r="I714">
        <v>46627</v>
      </c>
      <c r="J714">
        <f>IF(Statistics_xlsx___Sheet1[[#This Row],[Offered Salary]]&lt;=0,AVERAGE($I$2:$I$7166),Statistics_xlsx___Sheet1[[#This Row],[Offered Salary]])</f>
        <v>46627</v>
      </c>
      <c r="K714" t="b">
        <f>OR((Statistics_xlsx___Sheet1[[#This Row],[updated offered salary]]&lt;$N$39),(Statistics_xlsx___Sheet1[[#This Row],[updated offered salary]]&gt;$N$40))</f>
        <v>0</v>
      </c>
    </row>
    <row r="715" spans="1:11" x14ac:dyDescent="0.3">
      <c r="A715">
        <v>21454</v>
      </c>
      <c r="B715" t="s">
        <v>678</v>
      </c>
      <c r="C715" t="s">
        <v>15</v>
      </c>
      <c r="D715" t="s">
        <v>13</v>
      </c>
      <c r="E715" t="str">
        <f>IF(Statistics_xlsx___Sheet1[[#This Row],[event_name]]="-","Male",Statistics_xlsx___Sheet1[[#This Row],[event_name]])</f>
        <v>Female</v>
      </c>
      <c r="F715" t="s">
        <v>17</v>
      </c>
      <c r="G715" t="s">
        <v>24</v>
      </c>
      <c r="H715" t="str">
        <f>IF(Statistics_xlsx___Sheet1[[#This Row],[Post Name]]="-",IF(G716=0,G714,G716),Statistics_xlsx___Sheet1[[#This Row],[Post Name]])</f>
        <v>i7</v>
      </c>
      <c r="I715">
        <v>73315</v>
      </c>
      <c r="J715">
        <f>IF(Statistics_xlsx___Sheet1[[#This Row],[Offered Salary]]&lt;=0,AVERAGE($I$2:$I$7166),Statistics_xlsx___Sheet1[[#This Row],[Offered Salary]])</f>
        <v>73315</v>
      </c>
      <c r="K715" t="b">
        <f>OR((Statistics_xlsx___Sheet1[[#This Row],[updated offered salary]]&lt;$N$39),(Statistics_xlsx___Sheet1[[#This Row],[updated offered salary]]&gt;$N$40))</f>
        <v>0</v>
      </c>
    </row>
    <row r="716" spans="1:11" x14ac:dyDescent="0.3">
      <c r="A716">
        <v>892394</v>
      </c>
      <c r="B716" t="s">
        <v>679</v>
      </c>
      <c r="C716" t="s">
        <v>15</v>
      </c>
      <c r="D716" t="s">
        <v>13</v>
      </c>
      <c r="E716" t="str">
        <f>IF(Statistics_xlsx___Sheet1[[#This Row],[event_name]]="-","Male",Statistics_xlsx___Sheet1[[#This Row],[event_name]])</f>
        <v>Female</v>
      </c>
      <c r="F716" t="s">
        <v>33</v>
      </c>
      <c r="G716" t="s">
        <v>44</v>
      </c>
      <c r="H716" t="str">
        <f>IF(Statistics_xlsx___Sheet1[[#This Row],[Post Name]]="-",IF(G717=0,G715,G717),Statistics_xlsx___Sheet1[[#This Row],[Post Name]])</f>
        <v>i6</v>
      </c>
      <c r="I716">
        <v>56805</v>
      </c>
      <c r="J716">
        <f>IF(Statistics_xlsx___Sheet1[[#This Row],[Offered Salary]]&lt;=0,AVERAGE($I$2:$I$7166),Statistics_xlsx___Sheet1[[#This Row],[Offered Salary]])</f>
        <v>56805</v>
      </c>
      <c r="K716" t="b">
        <f>OR((Statistics_xlsx___Sheet1[[#This Row],[updated offered salary]]&lt;$N$39),(Statistics_xlsx___Sheet1[[#This Row],[updated offered salary]]&gt;$N$40))</f>
        <v>0</v>
      </c>
    </row>
    <row r="717" spans="1:11" x14ac:dyDescent="0.3">
      <c r="A717">
        <v>255391</v>
      </c>
      <c r="B717" t="s">
        <v>680</v>
      </c>
      <c r="C717" t="s">
        <v>15</v>
      </c>
      <c r="D717" t="s">
        <v>9</v>
      </c>
      <c r="E717" t="str">
        <f>IF(Statistics_xlsx___Sheet1[[#This Row],[event_name]]="-","Male",Statistics_xlsx___Sheet1[[#This Row],[event_name]])</f>
        <v>Male</v>
      </c>
      <c r="F717" t="s">
        <v>86</v>
      </c>
      <c r="G717" t="s">
        <v>11</v>
      </c>
      <c r="H717" t="str">
        <f>IF(Statistics_xlsx___Sheet1[[#This Row],[Post Name]]="-",IF(G718=0,G716,G718),Statistics_xlsx___Sheet1[[#This Row],[Post Name]])</f>
        <v>c8</v>
      </c>
      <c r="I717">
        <v>45662</v>
      </c>
      <c r="J717">
        <f>IF(Statistics_xlsx___Sheet1[[#This Row],[Offered Salary]]&lt;=0,AVERAGE($I$2:$I$7166),Statistics_xlsx___Sheet1[[#This Row],[Offered Salary]])</f>
        <v>45662</v>
      </c>
      <c r="K717" t="b">
        <f>OR((Statistics_xlsx___Sheet1[[#This Row],[updated offered salary]]&lt;$N$39),(Statistics_xlsx___Sheet1[[#This Row],[updated offered salary]]&gt;$N$40))</f>
        <v>0</v>
      </c>
    </row>
    <row r="718" spans="1:11" x14ac:dyDescent="0.3">
      <c r="A718">
        <v>893087</v>
      </c>
      <c r="B718" t="s">
        <v>681</v>
      </c>
      <c r="C718" t="s">
        <v>8</v>
      </c>
      <c r="D718" t="s">
        <v>13</v>
      </c>
      <c r="E718" t="str">
        <f>IF(Statistics_xlsx___Sheet1[[#This Row],[event_name]]="-","Male",Statistics_xlsx___Sheet1[[#This Row],[event_name]])</f>
        <v>Female</v>
      </c>
      <c r="F718" t="s">
        <v>17</v>
      </c>
      <c r="G718" t="s">
        <v>14</v>
      </c>
      <c r="H718" t="str">
        <f>IF(Statistics_xlsx___Sheet1[[#This Row],[Post Name]]="-",IF(G719=0,G717,G719),Statistics_xlsx___Sheet1[[#This Row],[Post Name]])</f>
        <v>c5</v>
      </c>
      <c r="I718">
        <v>1740</v>
      </c>
      <c r="J718">
        <f>IF(Statistics_xlsx___Sheet1[[#This Row],[Offered Salary]]&lt;=0,AVERAGE($I$2:$I$7166),Statistics_xlsx___Sheet1[[#This Row],[Offered Salary]])</f>
        <v>1740</v>
      </c>
      <c r="K718" t="b">
        <f>OR((Statistics_xlsx___Sheet1[[#This Row],[updated offered salary]]&lt;$N$39),(Statistics_xlsx___Sheet1[[#This Row],[updated offered salary]]&gt;$N$40))</f>
        <v>0</v>
      </c>
    </row>
    <row r="719" spans="1:11" x14ac:dyDescent="0.3">
      <c r="A719">
        <v>703441</v>
      </c>
      <c r="B719" t="s">
        <v>682</v>
      </c>
      <c r="C719" t="s">
        <v>8</v>
      </c>
      <c r="D719" t="s">
        <v>9</v>
      </c>
      <c r="E719" t="str">
        <f>IF(Statistics_xlsx___Sheet1[[#This Row],[event_name]]="-","Male",Statistics_xlsx___Sheet1[[#This Row],[event_name]])</f>
        <v>Male</v>
      </c>
      <c r="F719" t="s">
        <v>10</v>
      </c>
      <c r="G719" t="s">
        <v>30</v>
      </c>
      <c r="H719" t="str">
        <f>IF(Statistics_xlsx___Sheet1[[#This Row],[Post Name]]="-",IF(G720=0,G718,G720),Statistics_xlsx___Sheet1[[#This Row],[Post Name]])</f>
        <v>b9</v>
      </c>
      <c r="I719">
        <v>95033</v>
      </c>
      <c r="J719">
        <f>IF(Statistics_xlsx___Sheet1[[#This Row],[Offered Salary]]&lt;=0,AVERAGE($I$2:$I$7166),Statistics_xlsx___Sheet1[[#This Row],[Offered Salary]])</f>
        <v>95033</v>
      </c>
      <c r="K719" t="b">
        <f>OR((Statistics_xlsx___Sheet1[[#This Row],[updated offered salary]]&lt;$N$39),(Statistics_xlsx___Sheet1[[#This Row],[updated offered salary]]&gt;$N$40))</f>
        <v>0</v>
      </c>
    </row>
    <row r="720" spans="1:11" x14ac:dyDescent="0.3">
      <c r="A720">
        <v>65852</v>
      </c>
      <c r="B720" t="s">
        <v>683</v>
      </c>
      <c r="C720" t="s">
        <v>15</v>
      </c>
      <c r="D720" t="s">
        <v>9</v>
      </c>
      <c r="E720" t="str">
        <f>IF(Statistics_xlsx___Sheet1[[#This Row],[event_name]]="-","Male",Statistics_xlsx___Sheet1[[#This Row],[event_name]])</f>
        <v>Male</v>
      </c>
      <c r="F720" t="s">
        <v>17</v>
      </c>
      <c r="G720" t="s">
        <v>345</v>
      </c>
      <c r="H720" t="str">
        <f>IF(Statistics_xlsx___Sheet1[[#This Row],[Post Name]]="-",IF(G721=0,G719,G721),Statistics_xlsx___Sheet1[[#This Row],[Post Name]])</f>
        <v>c9</v>
      </c>
      <c r="I720">
        <v>79285</v>
      </c>
      <c r="J720">
        <f>IF(Statistics_xlsx___Sheet1[[#This Row],[Offered Salary]]&lt;=0,AVERAGE($I$2:$I$7166),Statistics_xlsx___Sheet1[[#This Row],[Offered Salary]])</f>
        <v>79285</v>
      </c>
      <c r="K720" t="b">
        <f>OR((Statistics_xlsx___Sheet1[[#This Row],[updated offered salary]]&lt;$N$39),(Statistics_xlsx___Sheet1[[#This Row],[updated offered salary]]&gt;$N$40))</f>
        <v>0</v>
      </c>
    </row>
    <row r="721" spans="1:11" x14ac:dyDescent="0.3">
      <c r="A721">
        <v>433482</v>
      </c>
      <c r="B721" t="s">
        <v>684</v>
      </c>
      <c r="C721" t="s">
        <v>8</v>
      </c>
      <c r="D721" t="s">
        <v>9</v>
      </c>
      <c r="E721" t="str">
        <f>IF(Statistics_xlsx___Sheet1[[#This Row],[event_name]]="-","Male",Statistics_xlsx___Sheet1[[#This Row],[event_name]])</f>
        <v>Male</v>
      </c>
      <c r="F721" t="s">
        <v>10</v>
      </c>
      <c r="G721" t="s">
        <v>24</v>
      </c>
      <c r="H721" t="str">
        <f>IF(Statistics_xlsx___Sheet1[[#This Row],[Post Name]]="-",IF(G722=0,G720,G722),Statistics_xlsx___Sheet1[[#This Row],[Post Name]])</f>
        <v>i7</v>
      </c>
      <c r="I721">
        <v>3336</v>
      </c>
      <c r="J721">
        <f>IF(Statistics_xlsx___Sheet1[[#This Row],[Offered Salary]]&lt;=0,AVERAGE($I$2:$I$7166),Statistics_xlsx___Sheet1[[#This Row],[Offered Salary]])</f>
        <v>3336</v>
      </c>
      <c r="K721" t="b">
        <f>OR((Statistics_xlsx___Sheet1[[#This Row],[updated offered salary]]&lt;$N$39),(Statistics_xlsx___Sheet1[[#This Row],[updated offered salary]]&gt;$N$40))</f>
        <v>0</v>
      </c>
    </row>
    <row r="722" spans="1:11" x14ac:dyDescent="0.3">
      <c r="A722">
        <v>927997</v>
      </c>
      <c r="B722" t="s">
        <v>685</v>
      </c>
      <c r="C722" t="s">
        <v>8</v>
      </c>
      <c r="D722" t="s">
        <v>13</v>
      </c>
      <c r="E722" t="str">
        <f>IF(Statistics_xlsx___Sheet1[[#This Row],[event_name]]="-","Male",Statistics_xlsx___Sheet1[[#This Row],[event_name]])</f>
        <v>Female</v>
      </c>
      <c r="F722" t="s">
        <v>10</v>
      </c>
      <c r="G722" t="s">
        <v>24</v>
      </c>
      <c r="H722" t="str">
        <f>IF(Statistics_xlsx___Sheet1[[#This Row],[Post Name]]="-",IF(G723=0,G721,G723),Statistics_xlsx___Sheet1[[#This Row],[Post Name]])</f>
        <v>i7</v>
      </c>
      <c r="I722">
        <v>22962</v>
      </c>
      <c r="J722">
        <f>IF(Statistics_xlsx___Sheet1[[#This Row],[Offered Salary]]&lt;=0,AVERAGE($I$2:$I$7166),Statistics_xlsx___Sheet1[[#This Row],[Offered Salary]])</f>
        <v>22962</v>
      </c>
      <c r="K722" t="b">
        <f>OR((Statistics_xlsx___Sheet1[[#This Row],[updated offered salary]]&lt;$N$39),(Statistics_xlsx___Sheet1[[#This Row],[updated offered salary]]&gt;$N$40))</f>
        <v>0</v>
      </c>
    </row>
    <row r="723" spans="1:11" x14ac:dyDescent="0.3">
      <c r="A723">
        <v>327346</v>
      </c>
      <c r="B723" t="s">
        <v>686</v>
      </c>
      <c r="C723" t="s">
        <v>8</v>
      </c>
      <c r="D723" t="s">
        <v>13</v>
      </c>
      <c r="E723" t="str">
        <f>IF(Statistics_xlsx___Sheet1[[#This Row],[event_name]]="-","Male",Statistics_xlsx___Sheet1[[#This Row],[event_name]])</f>
        <v>Female</v>
      </c>
      <c r="F723" t="s">
        <v>17</v>
      </c>
      <c r="G723" t="s">
        <v>14</v>
      </c>
      <c r="H723" t="str">
        <f>IF(Statistics_xlsx___Sheet1[[#This Row],[Post Name]]="-",IF(G724=0,G722,G724),Statistics_xlsx___Sheet1[[#This Row],[Post Name]])</f>
        <v>c5</v>
      </c>
      <c r="I723">
        <v>45686</v>
      </c>
      <c r="J723">
        <f>IF(Statistics_xlsx___Sheet1[[#This Row],[Offered Salary]]&lt;=0,AVERAGE($I$2:$I$7166),Statistics_xlsx___Sheet1[[#This Row],[Offered Salary]])</f>
        <v>45686</v>
      </c>
      <c r="K723" t="b">
        <f>OR((Statistics_xlsx___Sheet1[[#This Row],[updated offered salary]]&lt;$N$39),(Statistics_xlsx___Sheet1[[#This Row],[updated offered salary]]&gt;$N$40))</f>
        <v>0</v>
      </c>
    </row>
    <row r="724" spans="1:11" x14ac:dyDescent="0.3">
      <c r="A724">
        <v>978658</v>
      </c>
      <c r="B724" t="s">
        <v>687</v>
      </c>
      <c r="C724" t="s">
        <v>15</v>
      </c>
      <c r="D724" t="s">
        <v>9</v>
      </c>
      <c r="E724" t="str">
        <f>IF(Statistics_xlsx___Sheet1[[#This Row],[event_name]]="-","Male",Statistics_xlsx___Sheet1[[#This Row],[event_name]])</f>
        <v>Male</v>
      </c>
      <c r="F724" t="s">
        <v>10</v>
      </c>
      <c r="G724" t="s">
        <v>345</v>
      </c>
      <c r="H724" t="str">
        <f>IF(Statistics_xlsx___Sheet1[[#This Row],[Post Name]]="-",IF(G725=0,G723,G725),Statistics_xlsx___Sheet1[[#This Row],[Post Name]])</f>
        <v>c9</v>
      </c>
      <c r="I724">
        <v>39438</v>
      </c>
      <c r="J724">
        <f>IF(Statistics_xlsx___Sheet1[[#This Row],[Offered Salary]]&lt;=0,AVERAGE($I$2:$I$7166),Statistics_xlsx___Sheet1[[#This Row],[Offered Salary]])</f>
        <v>39438</v>
      </c>
      <c r="K724" t="b">
        <f>OR((Statistics_xlsx___Sheet1[[#This Row],[updated offered salary]]&lt;$N$39),(Statistics_xlsx___Sheet1[[#This Row],[updated offered salary]]&gt;$N$40))</f>
        <v>0</v>
      </c>
    </row>
    <row r="725" spans="1:11" x14ac:dyDescent="0.3">
      <c r="A725">
        <v>905126</v>
      </c>
      <c r="B725" t="s">
        <v>688</v>
      </c>
      <c r="C725" t="s">
        <v>15</v>
      </c>
      <c r="D725" t="s">
        <v>9</v>
      </c>
      <c r="E725" t="str">
        <f>IF(Statistics_xlsx___Sheet1[[#This Row],[event_name]]="-","Male",Statistics_xlsx___Sheet1[[#This Row],[event_name]])</f>
        <v>Male</v>
      </c>
      <c r="F725" t="s">
        <v>10</v>
      </c>
      <c r="G725" t="s">
        <v>44</v>
      </c>
      <c r="H725" t="str">
        <f>IF(Statistics_xlsx___Sheet1[[#This Row],[Post Name]]="-",IF(G726=0,G724,G726),Statistics_xlsx___Sheet1[[#This Row],[Post Name]])</f>
        <v>i6</v>
      </c>
      <c r="I725">
        <v>30878</v>
      </c>
      <c r="J725">
        <f>IF(Statistics_xlsx___Sheet1[[#This Row],[Offered Salary]]&lt;=0,AVERAGE($I$2:$I$7166),Statistics_xlsx___Sheet1[[#This Row],[Offered Salary]])</f>
        <v>30878</v>
      </c>
      <c r="K725" t="b">
        <f>OR((Statistics_xlsx___Sheet1[[#This Row],[updated offered salary]]&lt;$N$39),(Statistics_xlsx___Sheet1[[#This Row],[updated offered salary]]&gt;$N$40))</f>
        <v>0</v>
      </c>
    </row>
    <row r="726" spans="1:11" x14ac:dyDescent="0.3">
      <c r="A726">
        <v>80431</v>
      </c>
      <c r="B726" t="s">
        <v>689</v>
      </c>
      <c r="C726" t="s">
        <v>15</v>
      </c>
      <c r="D726" t="s">
        <v>13</v>
      </c>
      <c r="E726" t="str">
        <f>IF(Statistics_xlsx___Sheet1[[#This Row],[event_name]]="-","Male",Statistics_xlsx___Sheet1[[#This Row],[event_name]])</f>
        <v>Female</v>
      </c>
      <c r="F726" t="s">
        <v>10</v>
      </c>
      <c r="G726" t="s">
        <v>44</v>
      </c>
      <c r="H726" t="str">
        <f>IF(Statistics_xlsx___Sheet1[[#This Row],[Post Name]]="-",IF(G727=0,G725,G727),Statistics_xlsx___Sheet1[[#This Row],[Post Name]])</f>
        <v>i6</v>
      </c>
      <c r="I726">
        <v>81586</v>
      </c>
      <c r="J726">
        <f>IF(Statistics_xlsx___Sheet1[[#This Row],[Offered Salary]]&lt;=0,AVERAGE($I$2:$I$7166),Statistics_xlsx___Sheet1[[#This Row],[Offered Salary]])</f>
        <v>81586</v>
      </c>
      <c r="K726" t="b">
        <f>OR((Statistics_xlsx___Sheet1[[#This Row],[updated offered salary]]&lt;$N$39),(Statistics_xlsx___Sheet1[[#This Row],[updated offered salary]]&gt;$N$40))</f>
        <v>0</v>
      </c>
    </row>
    <row r="727" spans="1:11" x14ac:dyDescent="0.3">
      <c r="A727">
        <v>964456</v>
      </c>
      <c r="B727" t="s">
        <v>690</v>
      </c>
      <c r="C727" t="s">
        <v>15</v>
      </c>
      <c r="D727" t="s">
        <v>13</v>
      </c>
      <c r="E727" t="str">
        <f>IF(Statistics_xlsx___Sheet1[[#This Row],[event_name]]="-","Male",Statistics_xlsx___Sheet1[[#This Row],[event_name]])</f>
        <v>Female</v>
      </c>
      <c r="F727" t="s">
        <v>113</v>
      </c>
      <c r="G727" t="s">
        <v>44</v>
      </c>
      <c r="H727" t="str">
        <f>IF(Statistics_xlsx___Sheet1[[#This Row],[Post Name]]="-",IF(G728=0,G726,G728),Statistics_xlsx___Sheet1[[#This Row],[Post Name]])</f>
        <v>i6</v>
      </c>
      <c r="I727">
        <v>75800</v>
      </c>
      <c r="J727">
        <f>IF(Statistics_xlsx___Sheet1[[#This Row],[Offered Salary]]&lt;=0,AVERAGE($I$2:$I$7166),Statistics_xlsx___Sheet1[[#This Row],[Offered Salary]])</f>
        <v>75800</v>
      </c>
      <c r="K727" t="b">
        <f>OR((Statistics_xlsx___Sheet1[[#This Row],[updated offered salary]]&lt;$N$39),(Statistics_xlsx___Sheet1[[#This Row],[updated offered salary]]&gt;$N$40))</f>
        <v>0</v>
      </c>
    </row>
    <row r="728" spans="1:11" x14ac:dyDescent="0.3">
      <c r="A728">
        <v>433227</v>
      </c>
      <c r="B728" t="s">
        <v>691</v>
      </c>
      <c r="C728" t="s">
        <v>8</v>
      </c>
      <c r="D728" t="s">
        <v>9</v>
      </c>
      <c r="E728" t="str">
        <f>IF(Statistics_xlsx___Sheet1[[#This Row],[event_name]]="-","Male",Statistics_xlsx___Sheet1[[#This Row],[event_name]])</f>
        <v>Male</v>
      </c>
      <c r="F728" t="s">
        <v>17</v>
      </c>
      <c r="G728" t="s">
        <v>345</v>
      </c>
      <c r="H728" t="str">
        <f>IF(Statistics_xlsx___Sheet1[[#This Row],[Post Name]]="-",IF(G729=0,G727,G729),Statistics_xlsx___Sheet1[[#This Row],[Post Name]])</f>
        <v>c9</v>
      </c>
      <c r="I728">
        <v>4714</v>
      </c>
      <c r="J728">
        <f>IF(Statistics_xlsx___Sheet1[[#This Row],[Offered Salary]]&lt;=0,AVERAGE($I$2:$I$7166),Statistics_xlsx___Sheet1[[#This Row],[Offered Salary]])</f>
        <v>4714</v>
      </c>
      <c r="K728" t="b">
        <f>OR((Statistics_xlsx___Sheet1[[#This Row],[updated offered salary]]&lt;$N$39),(Statistics_xlsx___Sheet1[[#This Row],[updated offered salary]]&gt;$N$40))</f>
        <v>0</v>
      </c>
    </row>
    <row r="729" spans="1:11" x14ac:dyDescent="0.3">
      <c r="A729">
        <v>416101</v>
      </c>
      <c r="B729" t="s">
        <v>692</v>
      </c>
      <c r="C729" t="s">
        <v>15</v>
      </c>
      <c r="D729" t="s">
        <v>9</v>
      </c>
      <c r="E729" t="str">
        <f>IF(Statistics_xlsx___Sheet1[[#This Row],[event_name]]="-","Male",Statistics_xlsx___Sheet1[[#This Row],[event_name]])</f>
        <v>Male</v>
      </c>
      <c r="F729" t="s">
        <v>17</v>
      </c>
      <c r="G729" t="s">
        <v>24</v>
      </c>
      <c r="H729" t="str">
        <f>IF(Statistics_xlsx___Sheet1[[#This Row],[Post Name]]="-",IF(G730=0,G728,G730),Statistics_xlsx___Sheet1[[#This Row],[Post Name]])</f>
        <v>i7</v>
      </c>
      <c r="I729">
        <v>38130</v>
      </c>
      <c r="J729">
        <f>IF(Statistics_xlsx___Sheet1[[#This Row],[Offered Salary]]&lt;=0,AVERAGE($I$2:$I$7166),Statistics_xlsx___Sheet1[[#This Row],[Offered Salary]])</f>
        <v>38130</v>
      </c>
      <c r="K729" t="b">
        <f>OR((Statistics_xlsx___Sheet1[[#This Row],[updated offered salary]]&lt;$N$39),(Statistics_xlsx___Sheet1[[#This Row],[updated offered salary]]&gt;$N$40))</f>
        <v>0</v>
      </c>
    </row>
    <row r="730" spans="1:11" x14ac:dyDescent="0.3">
      <c r="A730">
        <v>831852</v>
      </c>
      <c r="B730" t="s">
        <v>693</v>
      </c>
      <c r="C730" t="s">
        <v>15</v>
      </c>
      <c r="D730" t="s">
        <v>9</v>
      </c>
      <c r="E730" t="str">
        <f>IF(Statistics_xlsx___Sheet1[[#This Row],[event_name]]="-","Male",Statistics_xlsx___Sheet1[[#This Row],[event_name]])</f>
        <v>Male</v>
      </c>
      <c r="F730" t="s">
        <v>17</v>
      </c>
      <c r="G730" t="s">
        <v>24</v>
      </c>
      <c r="H730" t="str">
        <f>IF(Statistics_xlsx___Sheet1[[#This Row],[Post Name]]="-",IF(G731=0,G729,G731),Statistics_xlsx___Sheet1[[#This Row],[Post Name]])</f>
        <v>i7</v>
      </c>
      <c r="I730">
        <v>4283</v>
      </c>
      <c r="J730">
        <f>IF(Statistics_xlsx___Sheet1[[#This Row],[Offered Salary]]&lt;=0,AVERAGE($I$2:$I$7166),Statistics_xlsx___Sheet1[[#This Row],[Offered Salary]])</f>
        <v>4283</v>
      </c>
      <c r="K730" t="b">
        <f>OR((Statistics_xlsx___Sheet1[[#This Row],[updated offered salary]]&lt;$N$39),(Statistics_xlsx___Sheet1[[#This Row],[updated offered salary]]&gt;$N$40))</f>
        <v>0</v>
      </c>
    </row>
    <row r="731" spans="1:11" x14ac:dyDescent="0.3">
      <c r="A731">
        <v>635720</v>
      </c>
      <c r="B731" t="s">
        <v>694</v>
      </c>
      <c r="C731" t="s">
        <v>15</v>
      </c>
      <c r="D731" t="s">
        <v>9</v>
      </c>
      <c r="E731" t="str">
        <f>IF(Statistics_xlsx___Sheet1[[#This Row],[event_name]]="-","Male",Statistics_xlsx___Sheet1[[#This Row],[event_name]])</f>
        <v>Male</v>
      </c>
      <c r="F731" t="s">
        <v>17</v>
      </c>
      <c r="G731" t="s">
        <v>24</v>
      </c>
      <c r="H731" t="str">
        <f>IF(Statistics_xlsx___Sheet1[[#This Row],[Post Name]]="-",IF(G732=0,G730,G732),Statistics_xlsx___Sheet1[[#This Row],[Post Name]])</f>
        <v>i7</v>
      </c>
      <c r="I731">
        <v>1456</v>
      </c>
      <c r="J731">
        <f>IF(Statistics_xlsx___Sheet1[[#This Row],[Offered Salary]]&lt;=0,AVERAGE($I$2:$I$7166),Statistics_xlsx___Sheet1[[#This Row],[Offered Salary]])</f>
        <v>1456</v>
      </c>
      <c r="K731" t="b">
        <f>OR((Statistics_xlsx___Sheet1[[#This Row],[updated offered salary]]&lt;$N$39),(Statistics_xlsx___Sheet1[[#This Row],[updated offered salary]]&gt;$N$40))</f>
        <v>0</v>
      </c>
    </row>
    <row r="732" spans="1:11" x14ac:dyDescent="0.3">
      <c r="A732">
        <v>503834</v>
      </c>
      <c r="B732" t="s">
        <v>695</v>
      </c>
      <c r="C732" t="s">
        <v>8</v>
      </c>
      <c r="D732" t="s">
        <v>9</v>
      </c>
      <c r="E732" t="str">
        <f>IF(Statistics_xlsx___Sheet1[[#This Row],[event_name]]="-","Male",Statistics_xlsx___Sheet1[[#This Row],[event_name]])</f>
        <v>Male</v>
      </c>
      <c r="F732" t="s">
        <v>17</v>
      </c>
      <c r="G732" t="s">
        <v>345</v>
      </c>
      <c r="H732" t="str">
        <f>IF(Statistics_xlsx___Sheet1[[#This Row],[Post Name]]="-",IF(G733=0,G731,G733),Statistics_xlsx___Sheet1[[#This Row],[Post Name]])</f>
        <v>c9</v>
      </c>
      <c r="I732">
        <v>24170</v>
      </c>
      <c r="J732">
        <f>IF(Statistics_xlsx___Sheet1[[#This Row],[Offered Salary]]&lt;=0,AVERAGE($I$2:$I$7166),Statistics_xlsx___Sheet1[[#This Row],[Offered Salary]])</f>
        <v>24170</v>
      </c>
      <c r="K732" t="b">
        <f>OR((Statistics_xlsx___Sheet1[[#This Row],[updated offered salary]]&lt;$N$39),(Statistics_xlsx___Sheet1[[#This Row],[updated offered salary]]&gt;$N$40))</f>
        <v>0</v>
      </c>
    </row>
    <row r="733" spans="1:11" x14ac:dyDescent="0.3">
      <c r="A733">
        <v>204766</v>
      </c>
      <c r="B733" t="s">
        <v>696</v>
      </c>
      <c r="C733" t="s">
        <v>15</v>
      </c>
      <c r="D733" t="s">
        <v>9</v>
      </c>
      <c r="E733" t="str">
        <f>IF(Statistics_xlsx___Sheet1[[#This Row],[event_name]]="-","Male",Statistics_xlsx___Sheet1[[#This Row],[event_name]])</f>
        <v>Male</v>
      </c>
      <c r="F733" t="s">
        <v>10</v>
      </c>
      <c r="G733" t="s">
        <v>36</v>
      </c>
      <c r="H733" t="str">
        <f>IF(Statistics_xlsx___Sheet1[[#This Row],[Post Name]]="-",IF(G734=0,G732,G734),Statistics_xlsx___Sheet1[[#This Row],[Post Name]])</f>
        <v>i5</v>
      </c>
      <c r="I733">
        <v>48215</v>
      </c>
      <c r="J733">
        <f>IF(Statistics_xlsx___Sheet1[[#This Row],[Offered Salary]]&lt;=0,AVERAGE($I$2:$I$7166),Statistics_xlsx___Sheet1[[#This Row],[Offered Salary]])</f>
        <v>48215</v>
      </c>
      <c r="K733" t="b">
        <f>OR((Statistics_xlsx___Sheet1[[#This Row],[updated offered salary]]&lt;$N$39),(Statistics_xlsx___Sheet1[[#This Row],[updated offered salary]]&gt;$N$40))</f>
        <v>0</v>
      </c>
    </row>
    <row r="734" spans="1:11" x14ac:dyDescent="0.3">
      <c r="A734">
        <v>817052</v>
      </c>
      <c r="B734" t="s">
        <v>697</v>
      </c>
      <c r="C734" t="s">
        <v>15</v>
      </c>
      <c r="D734" t="s">
        <v>9</v>
      </c>
      <c r="E734" t="str">
        <f>IF(Statistics_xlsx___Sheet1[[#This Row],[event_name]]="-","Male",Statistics_xlsx___Sheet1[[#This Row],[event_name]])</f>
        <v>Male</v>
      </c>
      <c r="F734" t="s">
        <v>17</v>
      </c>
      <c r="G734" t="s">
        <v>44</v>
      </c>
      <c r="H734" t="str">
        <f>IF(Statistics_xlsx___Sheet1[[#This Row],[Post Name]]="-",IF(G735=0,G733,G735),Statistics_xlsx___Sheet1[[#This Row],[Post Name]])</f>
        <v>i6</v>
      </c>
      <c r="I734">
        <v>13400</v>
      </c>
      <c r="J734">
        <f>IF(Statistics_xlsx___Sheet1[[#This Row],[Offered Salary]]&lt;=0,AVERAGE($I$2:$I$7166),Statistics_xlsx___Sheet1[[#This Row],[Offered Salary]])</f>
        <v>13400</v>
      </c>
      <c r="K734" t="b">
        <f>OR((Statistics_xlsx___Sheet1[[#This Row],[updated offered salary]]&lt;$N$39),(Statistics_xlsx___Sheet1[[#This Row],[updated offered salary]]&gt;$N$40))</f>
        <v>0</v>
      </c>
    </row>
    <row r="735" spans="1:11" x14ac:dyDescent="0.3">
      <c r="A735">
        <v>622415</v>
      </c>
      <c r="B735" t="s">
        <v>698</v>
      </c>
      <c r="C735" t="s">
        <v>8</v>
      </c>
      <c r="D735" t="s">
        <v>9</v>
      </c>
      <c r="E735" t="str">
        <f>IF(Statistics_xlsx___Sheet1[[#This Row],[event_name]]="-","Male",Statistics_xlsx___Sheet1[[#This Row],[event_name]])</f>
        <v>Male</v>
      </c>
      <c r="F735" t="s">
        <v>10</v>
      </c>
      <c r="G735" t="s">
        <v>345</v>
      </c>
      <c r="H735" t="str">
        <f>IF(Statistics_xlsx___Sheet1[[#This Row],[Post Name]]="-",IF(G736=0,G734,G736),Statistics_xlsx___Sheet1[[#This Row],[Post Name]])</f>
        <v>c9</v>
      </c>
      <c r="I735">
        <v>43799</v>
      </c>
      <c r="J735">
        <f>IF(Statistics_xlsx___Sheet1[[#This Row],[Offered Salary]]&lt;=0,AVERAGE($I$2:$I$7166),Statistics_xlsx___Sheet1[[#This Row],[Offered Salary]])</f>
        <v>43799</v>
      </c>
      <c r="K735" t="b">
        <f>OR((Statistics_xlsx___Sheet1[[#This Row],[updated offered salary]]&lt;$N$39),(Statistics_xlsx___Sheet1[[#This Row],[updated offered salary]]&gt;$N$40))</f>
        <v>0</v>
      </c>
    </row>
    <row r="736" spans="1:11" x14ac:dyDescent="0.3">
      <c r="A736">
        <v>569877</v>
      </c>
      <c r="B736" t="s">
        <v>699</v>
      </c>
      <c r="C736" t="s">
        <v>15</v>
      </c>
      <c r="D736" t="s">
        <v>9</v>
      </c>
      <c r="E736" t="str">
        <f>IF(Statistics_xlsx___Sheet1[[#This Row],[event_name]]="-","Male",Statistics_xlsx___Sheet1[[#This Row],[event_name]])</f>
        <v>Male</v>
      </c>
      <c r="F736" t="s">
        <v>10</v>
      </c>
      <c r="G736" t="s">
        <v>345</v>
      </c>
      <c r="H736" t="str">
        <f>IF(Statistics_xlsx___Sheet1[[#This Row],[Post Name]]="-",IF(G737=0,G735,G737),Statistics_xlsx___Sheet1[[#This Row],[Post Name]])</f>
        <v>c9</v>
      </c>
      <c r="I736">
        <v>2274</v>
      </c>
      <c r="J736">
        <f>IF(Statistics_xlsx___Sheet1[[#This Row],[Offered Salary]]&lt;=0,AVERAGE($I$2:$I$7166),Statistics_xlsx___Sheet1[[#This Row],[Offered Salary]])</f>
        <v>2274</v>
      </c>
      <c r="K736" t="b">
        <f>OR((Statistics_xlsx___Sheet1[[#This Row],[updated offered salary]]&lt;$N$39),(Statistics_xlsx___Sheet1[[#This Row],[updated offered salary]]&gt;$N$40))</f>
        <v>0</v>
      </c>
    </row>
    <row r="737" spans="1:11" x14ac:dyDescent="0.3">
      <c r="A737">
        <v>339815</v>
      </c>
      <c r="B737" t="s">
        <v>700</v>
      </c>
      <c r="C737" t="s">
        <v>15</v>
      </c>
      <c r="D737" t="s">
        <v>9</v>
      </c>
      <c r="E737" t="str">
        <f>IF(Statistics_xlsx___Sheet1[[#This Row],[event_name]]="-","Male",Statistics_xlsx___Sheet1[[#This Row],[event_name]])</f>
        <v>Male</v>
      </c>
      <c r="F737" t="s">
        <v>10</v>
      </c>
      <c r="G737" t="s">
        <v>14</v>
      </c>
      <c r="H737" t="str">
        <f>IF(Statistics_xlsx___Sheet1[[#This Row],[Post Name]]="-",IF(G738=0,G736,G738),Statistics_xlsx___Sheet1[[#This Row],[Post Name]])</f>
        <v>c5</v>
      </c>
      <c r="I737">
        <v>30063</v>
      </c>
      <c r="J737">
        <f>IF(Statistics_xlsx___Sheet1[[#This Row],[Offered Salary]]&lt;=0,AVERAGE($I$2:$I$7166),Statistics_xlsx___Sheet1[[#This Row],[Offered Salary]])</f>
        <v>30063</v>
      </c>
      <c r="K737" t="b">
        <f>OR((Statistics_xlsx___Sheet1[[#This Row],[updated offered salary]]&lt;$N$39),(Statistics_xlsx___Sheet1[[#This Row],[updated offered salary]]&gt;$N$40))</f>
        <v>0</v>
      </c>
    </row>
    <row r="738" spans="1:11" x14ac:dyDescent="0.3">
      <c r="A738">
        <v>729349</v>
      </c>
      <c r="B738" t="s">
        <v>700</v>
      </c>
      <c r="C738" t="s">
        <v>15</v>
      </c>
      <c r="D738" t="s">
        <v>9</v>
      </c>
      <c r="E738" t="str">
        <f>IF(Statistics_xlsx___Sheet1[[#This Row],[event_name]]="-","Male",Statistics_xlsx___Sheet1[[#This Row],[event_name]])</f>
        <v>Male</v>
      </c>
      <c r="F738" t="s">
        <v>10</v>
      </c>
      <c r="G738" t="s">
        <v>14</v>
      </c>
      <c r="H738" t="str">
        <f>IF(Statistics_xlsx___Sheet1[[#This Row],[Post Name]]="-",IF(G739=0,G737,G739),Statistics_xlsx___Sheet1[[#This Row],[Post Name]])</f>
        <v>c5</v>
      </c>
      <c r="I738">
        <v>55388</v>
      </c>
      <c r="J738">
        <f>IF(Statistics_xlsx___Sheet1[[#This Row],[Offered Salary]]&lt;=0,AVERAGE($I$2:$I$7166),Statistics_xlsx___Sheet1[[#This Row],[Offered Salary]])</f>
        <v>55388</v>
      </c>
      <c r="K738" t="b">
        <f>OR((Statistics_xlsx___Sheet1[[#This Row],[updated offered salary]]&lt;$N$39),(Statistics_xlsx___Sheet1[[#This Row],[updated offered salary]]&gt;$N$40))</f>
        <v>0</v>
      </c>
    </row>
    <row r="739" spans="1:11" x14ac:dyDescent="0.3">
      <c r="A739">
        <v>434358</v>
      </c>
      <c r="B739" t="s">
        <v>701</v>
      </c>
      <c r="C739" t="s">
        <v>15</v>
      </c>
      <c r="D739" t="s">
        <v>9</v>
      </c>
      <c r="E739" t="str">
        <f>IF(Statistics_xlsx___Sheet1[[#This Row],[event_name]]="-","Male",Statistics_xlsx___Sheet1[[#This Row],[event_name]])</f>
        <v>Male</v>
      </c>
      <c r="F739" t="s">
        <v>86</v>
      </c>
      <c r="G739" t="s">
        <v>345</v>
      </c>
      <c r="H739" t="str">
        <f>IF(Statistics_xlsx___Sheet1[[#This Row],[Post Name]]="-",IF(G740=0,G738,G740),Statistics_xlsx___Sheet1[[#This Row],[Post Name]])</f>
        <v>c9</v>
      </c>
      <c r="I739">
        <v>28540</v>
      </c>
      <c r="J739">
        <f>IF(Statistics_xlsx___Sheet1[[#This Row],[Offered Salary]]&lt;=0,AVERAGE($I$2:$I$7166),Statistics_xlsx___Sheet1[[#This Row],[Offered Salary]])</f>
        <v>28540</v>
      </c>
      <c r="K739" t="b">
        <f>OR((Statistics_xlsx___Sheet1[[#This Row],[updated offered salary]]&lt;$N$39),(Statistics_xlsx___Sheet1[[#This Row],[updated offered salary]]&gt;$N$40))</f>
        <v>0</v>
      </c>
    </row>
    <row r="740" spans="1:11" x14ac:dyDescent="0.3">
      <c r="A740">
        <v>641740</v>
      </c>
      <c r="B740" t="s">
        <v>702</v>
      </c>
      <c r="C740" t="s">
        <v>15</v>
      </c>
      <c r="D740" t="s">
        <v>9</v>
      </c>
      <c r="E740" t="str">
        <f>IF(Statistics_xlsx___Sheet1[[#This Row],[event_name]]="-","Male",Statistics_xlsx___Sheet1[[#This Row],[event_name]])</f>
        <v>Male</v>
      </c>
      <c r="F740" t="s">
        <v>17</v>
      </c>
      <c r="G740" t="s">
        <v>345</v>
      </c>
      <c r="H740" t="str">
        <f>IF(Statistics_xlsx___Sheet1[[#This Row],[Post Name]]="-",IF(G741=0,G739,G741),Statistics_xlsx___Sheet1[[#This Row],[Post Name]])</f>
        <v>c9</v>
      </c>
      <c r="I740">
        <v>78860</v>
      </c>
      <c r="J740">
        <f>IF(Statistics_xlsx___Sheet1[[#This Row],[Offered Salary]]&lt;=0,AVERAGE($I$2:$I$7166),Statistics_xlsx___Sheet1[[#This Row],[Offered Salary]])</f>
        <v>78860</v>
      </c>
      <c r="K740" t="b">
        <f>OR((Statistics_xlsx___Sheet1[[#This Row],[updated offered salary]]&lt;$N$39),(Statistics_xlsx___Sheet1[[#This Row],[updated offered salary]]&gt;$N$40))</f>
        <v>0</v>
      </c>
    </row>
    <row r="741" spans="1:11" x14ac:dyDescent="0.3">
      <c r="A741">
        <v>915321</v>
      </c>
      <c r="B741" t="s">
        <v>703</v>
      </c>
      <c r="C741" t="s">
        <v>15</v>
      </c>
      <c r="D741" t="s">
        <v>13</v>
      </c>
      <c r="E741" t="str">
        <f>IF(Statistics_xlsx___Sheet1[[#This Row],[event_name]]="-","Male",Statistics_xlsx___Sheet1[[#This Row],[event_name]])</f>
        <v>Female</v>
      </c>
      <c r="F741" t="s">
        <v>17</v>
      </c>
      <c r="G741" t="s">
        <v>345</v>
      </c>
      <c r="H741" t="str">
        <f>IF(Statistics_xlsx___Sheet1[[#This Row],[Post Name]]="-",IF(G742=0,G740,G742),Statistics_xlsx___Sheet1[[#This Row],[Post Name]])</f>
        <v>c9</v>
      </c>
      <c r="I741">
        <v>15652</v>
      </c>
      <c r="J741">
        <f>IF(Statistics_xlsx___Sheet1[[#This Row],[Offered Salary]]&lt;=0,AVERAGE($I$2:$I$7166),Statistics_xlsx___Sheet1[[#This Row],[Offered Salary]])</f>
        <v>15652</v>
      </c>
      <c r="K741" t="b">
        <f>OR((Statistics_xlsx___Sheet1[[#This Row],[updated offered salary]]&lt;$N$39),(Statistics_xlsx___Sheet1[[#This Row],[updated offered salary]]&gt;$N$40))</f>
        <v>0</v>
      </c>
    </row>
    <row r="742" spans="1:11" x14ac:dyDescent="0.3">
      <c r="A742">
        <v>439149</v>
      </c>
      <c r="B742" t="s">
        <v>704</v>
      </c>
      <c r="C742" t="s">
        <v>15</v>
      </c>
      <c r="D742" t="s">
        <v>13</v>
      </c>
      <c r="E742" t="str">
        <f>IF(Statistics_xlsx___Sheet1[[#This Row],[event_name]]="-","Male",Statistics_xlsx___Sheet1[[#This Row],[event_name]])</f>
        <v>Female</v>
      </c>
      <c r="F742" t="s">
        <v>17</v>
      </c>
      <c r="G742" t="s">
        <v>345</v>
      </c>
      <c r="H742" t="str">
        <f>IF(Statistics_xlsx___Sheet1[[#This Row],[Post Name]]="-",IF(G743=0,G741,G743),Statistics_xlsx___Sheet1[[#This Row],[Post Name]])</f>
        <v>c9</v>
      </c>
      <c r="I742">
        <v>50995</v>
      </c>
      <c r="J742">
        <f>IF(Statistics_xlsx___Sheet1[[#This Row],[Offered Salary]]&lt;=0,AVERAGE($I$2:$I$7166),Statistics_xlsx___Sheet1[[#This Row],[Offered Salary]])</f>
        <v>50995</v>
      </c>
      <c r="K742" t="b">
        <f>OR((Statistics_xlsx___Sheet1[[#This Row],[updated offered salary]]&lt;$N$39),(Statistics_xlsx___Sheet1[[#This Row],[updated offered salary]]&gt;$N$40))</f>
        <v>0</v>
      </c>
    </row>
    <row r="743" spans="1:11" x14ac:dyDescent="0.3">
      <c r="A743">
        <v>545838</v>
      </c>
      <c r="B743" t="s">
        <v>705</v>
      </c>
      <c r="C743" t="s">
        <v>8</v>
      </c>
      <c r="D743" t="s">
        <v>13</v>
      </c>
      <c r="E743" t="str">
        <f>IF(Statistics_xlsx___Sheet1[[#This Row],[event_name]]="-","Male",Statistics_xlsx___Sheet1[[#This Row],[event_name]])</f>
        <v>Female</v>
      </c>
      <c r="F743" t="s">
        <v>17</v>
      </c>
      <c r="G743" t="s">
        <v>345</v>
      </c>
      <c r="H743" t="str">
        <f>IF(Statistics_xlsx___Sheet1[[#This Row],[Post Name]]="-",IF(G744=0,G742,G744),Statistics_xlsx___Sheet1[[#This Row],[Post Name]])</f>
        <v>c9</v>
      </c>
      <c r="I743">
        <v>87960</v>
      </c>
      <c r="J743">
        <f>IF(Statistics_xlsx___Sheet1[[#This Row],[Offered Salary]]&lt;=0,AVERAGE($I$2:$I$7166),Statistics_xlsx___Sheet1[[#This Row],[Offered Salary]])</f>
        <v>87960</v>
      </c>
      <c r="K743" t="b">
        <f>OR((Statistics_xlsx___Sheet1[[#This Row],[updated offered salary]]&lt;$N$39),(Statistics_xlsx___Sheet1[[#This Row],[updated offered salary]]&gt;$N$40))</f>
        <v>0</v>
      </c>
    </row>
    <row r="744" spans="1:11" x14ac:dyDescent="0.3">
      <c r="A744">
        <v>276379</v>
      </c>
      <c r="B744" t="s">
        <v>706</v>
      </c>
      <c r="C744" t="s">
        <v>15</v>
      </c>
      <c r="D744" t="s">
        <v>9</v>
      </c>
      <c r="E744" t="str">
        <f>IF(Statistics_xlsx___Sheet1[[#This Row],[event_name]]="-","Male",Statistics_xlsx___Sheet1[[#This Row],[event_name]])</f>
        <v>Male</v>
      </c>
      <c r="F744" t="s">
        <v>10</v>
      </c>
      <c r="G744" t="s">
        <v>151</v>
      </c>
      <c r="H744" t="str">
        <f>IF(Statistics_xlsx___Sheet1[[#This Row],[Post Name]]="-",IF(G745=0,G743,G745),Statistics_xlsx___Sheet1[[#This Row],[Post Name]])</f>
        <v>c-10</v>
      </c>
      <c r="I744">
        <v>49625</v>
      </c>
      <c r="J744">
        <f>IF(Statistics_xlsx___Sheet1[[#This Row],[Offered Salary]]&lt;=0,AVERAGE($I$2:$I$7166),Statistics_xlsx___Sheet1[[#This Row],[Offered Salary]])</f>
        <v>49625</v>
      </c>
      <c r="K744" t="b">
        <f>OR((Statistics_xlsx___Sheet1[[#This Row],[updated offered salary]]&lt;$N$39),(Statistics_xlsx___Sheet1[[#This Row],[updated offered salary]]&gt;$N$40))</f>
        <v>0</v>
      </c>
    </row>
    <row r="745" spans="1:11" x14ac:dyDescent="0.3">
      <c r="A745">
        <v>977339</v>
      </c>
      <c r="B745" t="s">
        <v>707</v>
      </c>
      <c r="C745" t="s">
        <v>8</v>
      </c>
      <c r="D745" t="s">
        <v>13</v>
      </c>
      <c r="E745" t="str">
        <f>IF(Statistics_xlsx___Sheet1[[#This Row],[event_name]]="-","Male",Statistics_xlsx___Sheet1[[#This Row],[event_name]])</f>
        <v>Female</v>
      </c>
      <c r="F745" t="s">
        <v>10</v>
      </c>
      <c r="G745" t="s">
        <v>345</v>
      </c>
      <c r="H745" t="str">
        <f>IF(Statistics_xlsx___Sheet1[[#This Row],[Post Name]]="-",IF(G746=0,G744,G746),Statistics_xlsx___Sheet1[[#This Row],[Post Name]])</f>
        <v>c9</v>
      </c>
      <c r="I745">
        <v>86329</v>
      </c>
      <c r="J745">
        <f>IF(Statistics_xlsx___Sheet1[[#This Row],[Offered Salary]]&lt;=0,AVERAGE($I$2:$I$7166),Statistics_xlsx___Sheet1[[#This Row],[Offered Salary]])</f>
        <v>86329</v>
      </c>
      <c r="K745" t="b">
        <f>OR((Statistics_xlsx___Sheet1[[#This Row],[updated offered salary]]&lt;$N$39),(Statistics_xlsx___Sheet1[[#This Row],[updated offered salary]]&gt;$N$40))</f>
        <v>0</v>
      </c>
    </row>
    <row r="746" spans="1:11" x14ac:dyDescent="0.3">
      <c r="A746">
        <v>828999</v>
      </c>
      <c r="B746" t="s">
        <v>708</v>
      </c>
      <c r="C746" t="s">
        <v>15</v>
      </c>
      <c r="D746" t="s">
        <v>9</v>
      </c>
      <c r="E746" t="str">
        <f>IF(Statistics_xlsx___Sheet1[[#This Row],[event_name]]="-","Male",Statistics_xlsx___Sheet1[[#This Row],[event_name]])</f>
        <v>Male</v>
      </c>
      <c r="F746" t="s">
        <v>10</v>
      </c>
      <c r="G746" t="s">
        <v>345</v>
      </c>
      <c r="H746" t="str">
        <f>IF(Statistics_xlsx___Sheet1[[#This Row],[Post Name]]="-",IF(G747=0,G745,G747),Statistics_xlsx___Sheet1[[#This Row],[Post Name]])</f>
        <v>c9</v>
      </c>
      <c r="I746">
        <v>3372</v>
      </c>
      <c r="J746">
        <f>IF(Statistics_xlsx___Sheet1[[#This Row],[Offered Salary]]&lt;=0,AVERAGE($I$2:$I$7166),Statistics_xlsx___Sheet1[[#This Row],[Offered Salary]])</f>
        <v>3372</v>
      </c>
      <c r="K746" t="b">
        <f>OR((Statistics_xlsx___Sheet1[[#This Row],[updated offered salary]]&lt;$N$39),(Statistics_xlsx___Sheet1[[#This Row],[updated offered salary]]&gt;$N$40))</f>
        <v>0</v>
      </c>
    </row>
    <row r="747" spans="1:11" x14ac:dyDescent="0.3">
      <c r="A747">
        <v>549839</v>
      </c>
      <c r="B747" t="s">
        <v>709</v>
      </c>
      <c r="C747" t="s">
        <v>8</v>
      </c>
      <c r="D747" t="s">
        <v>9</v>
      </c>
      <c r="E747" t="str">
        <f>IF(Statistics_xlsx___Sheet1[[#This Row],[event_name]]="-","Male",Statistics_xlsx___Sheet1[[#This Row],[event_name]])</f>
        <v>Male</v>
      </c>
      <c r="F747" t="s">
        <v>10</v>
      </c>
      <c r="G747" t="s">
        <v>345</v>
      </c>
      <c r="H747" t="str">
        <f>IF(Statistics_xlsx___Sheet1[[#This Row],[Post Name]]="-",IF(G748=0,G746,G748),Statistics_xlsx___Sheet1[[#This Row],[Post Name]])</f>
        <v>c9</v>
      </c>
      <c r="I747">
        <v>94873</v>
      </c>
      <c r="J747">
        <f>IF(Statistics_xlsx___Sheet1[[#This Row],[Offered Salary]]&lt;=0,AVERAGE($I$2:$I$7166),Statistics_xlsx___Sheet1[[#This Row],[Offered Salary]])</f>
        <v>94873</v>
      </c>
      <c r="K747" t="b">
        <f>OR((Statistics_xlsx___Sheet1[[#This Row],[updated offered salary]]&lt;$N$39),(Statistics_xlsx___Sheet1[[#This Row],[updated offered salary]]&gt;$N$40))</f>
        <v>0</v>
      </c>
    </row>
    <row r="748" spans="1:11" x14ac:dyDescent="0.3">
      <c r="A748">
        <v>776820</v>
      </c>
      <c r="B748" t="s">
        <v>710</v>
      </c>
      <c r="C748" t="s">
        <v>8</v>
      </c>
      <c r="D748" t="s">
        <v>9</v>
      </c>
      <c r="E748" t="str">
        <f>IF(Statistics_xlsx___Sheet1[[#This Row],[event_name]]="-","Male",Statistics_xlsx___Sheet1[[#This Row],[event_name]])</f>
        <v>Male</v>
      </c>
      <c r="F748" t="s">
        <v>17</v>
      </c>
      <c r="G748" t="s">
        <v>345</v>
      </c>
      <c r="H748" t="str">
        <f>IF(Statistics_xlsx___Sheet1[[#This Row],[Post Name]]="-",IF(G749=0,G747,G749),Statistics_xlsx___Sheet1[[#This Row],[Post Name]])</f>
        <v>c9</v>
      </c>
      <c r="I748">
        <v>36363</v>
      </c>
      <c r="J748">
        <f>IF(Statistics_xlsx___Sheet1[[#This Row],[Offered Salary]]&lt;=0,AVERAGE($I$2:$I$7166),Statistics_xlsx___Sheet1[[#This Row],[Offered Salary]])</f>
        <v>36363</v>
      </c>
      <c r="K748" t="b">
        <f>OR((Statistics_xlsx___Sheet1[[#This Row],[updated offered salary]]&lt;$N$39),(Statistics_xlsx___Sheet1[[#This Row],[updated offered salary]]&gt;$N$40))</f>
        <v>0</v>
      </c>
    </row>
    <row r="749" spans="1:11" x14ac:dyDescent="0.3">
      <c r="A749">
        <v>758701</v>
      </c>
      <c r="B749" t="s">
        <v>711</v>
      </c>
      <c r="C749" t="s">
        <v>15</v>
      </c>
      <c r="D749" t="s">
        <v>9</v>
      </c>
      <c r="E749" t="str">
        <f>IF(Statistics_xlsx___Sheet1[[#This Row],[event_name]]="-","Male",Statistics_xlsx___Sheet1[[#This Row],[event_name]])</f>
        <v>Male</v>
      </c>
      <c r="F749" t="s">
        <v>17</v>
      </c>
      <c r="G749" t="s">
        <v>345</v>
      </c>
      <c r="H749" t="str">
        <f>IF(Statistics_xlsx___Sheet1[[#This Row],[Post Name]]="-",IF(G750=0,G748,G750),Statistics_xlsx___Sheet1[[#This Row],[Post Name]])</f>
        <v>c9</v>
      </c>
      <c r="I749">
        <v>5406</v>
      </c>
      <c r="J749">
        <f>IF(Statistics_xlsx___Sheet1[[#This Row],[Offered Salary]]&lt;=0,AVERAGE($I$2:$I$7166),Statistics_xlsx___Sheet1[[#This Row],[Offered Salary]])</f>
        <v>5406</v>
      </c>
      <c r="K749" t="b">
        <f>OR((Statistics_xlsx___Sheet1[[#This Row],[updated offered salary]]&lt;$N$39),(Statistics_xlsx___Sheet1[[#This Row],[updated offered salary]]&gt;$N$40))</f>
        <v>0</v>
      </c>
    </row>
    <row r="750" spans="1:11" x14ac:dyDescent="0.3">
      <c r="A750">
        <v>383202</v>
      </c>
      <c r="B750" t="s">
        <v>712</v>
      </c>
      <c r="C750" t="s">
        <v>8</v>
      </c>
      <c r="D750" t="s">
        <v>13</v>
      </c>
      <c r="E750" t="str">
        <f>IF(Statistics_xlsx___Sheet1[[#This Row],[event_name]]="-","Male",Statistics_xlsx___Sheet1[[#This Row],[event_name]])</f>
        <v>Female</v>
      </c>
      <c r="F750" t="s">
        <v>17</v>
      </c>
      <c r="G750" t="s">
        <v>345</v>
      </c>
      <c r="H750" t="str">
        <f>IF(Statistics_xlsx___Sheet1[[#This Row],[Post Name]]="-",IF(G751=0,G749,G751),Statistics_xlsx___Sheet1[[#This Row],[Post Name]])</f>
        <v>c9</v>
      </c>
      <c r="I750">
        <v>7875</v>
      </c>
      <c r="J750">
        <f>IF(Statistics_xlsx___Sheet1[[#This Row],[Offered Salary]]&lt;=0,AVERAGE($I$2:$I$7166),Statistics_xlsx___Sheet1[[#This Row],[Offered Salary]])</f>
        <v>7875</v>
      </c>
      <c r="K750" t="b">
        <f>OR((Statistics_xlsx___Sheet1[[#This Row],[updated offered salary]]&lt;$N$39),(Statistics_xlsx___Sheet1[[#This Row],[updated offered salary]]&gt;$N$40))</f>
        <v>0</v>
      </c>
    </row>
    <row r="751" spans="1:11" x14ac:dyDescent="0.3">
      <c r="A751">
        <v>167846</v>
      </c>
      <c r="B751" t="s">
        <v>710</v>
      </c>
      <c r="C751" t="s">
        <v>8</v>
      </c>
      <c r="D751" t="s">
        <v>13</v>
      </c>
      <c r="E751" t="str">
        <f>IF(Statistics_xlsx___Sheet1[[#This Row],[event_name]]="-","Male",Statistics_xlsx___Sheet1[[#This Row],[event_name]])</f>
        <v>Female</v>
      </c>
      <c r="F751" t="s">
        <v>17</v>
      </c>
      <c r="G751" t="s">
        <v>345</v>
      </c>
      <c r="H751" t="str">
        <f>IF(Statistics_xlsx___Sheet1[[#This Row],[Post Name]]="-",IF(G752=0,G750,G752),Statistics_xlsx___Sheet1[[#This Row],[Post Name]])</f>
        <v>c9</v>
      </c>
      <c r="I751">
        <v>12153</v>
      </c>
      <c r="J751">
        <f>IF(Statistics_xlsx___Sheet1[[#This Row],[Offered Salary]]&lt;=0,AVERAGE($I$2:$I$7166),Statistics_xlsx___Sheet1[[#This Row],[Offered Salary]])</f>
        <v>12153</v>
      </c>
      <c r="K751" t="b">
        <f>OR((Statistics_xlsx___Sheet1[[#This Row],[updated offered salary]]&lt;$N$39),(Statistics_xlsx___Sheet1[[#This Row],[updated offered salary]]&gt;$N$40))</f>
        <v>0</v>
      </c>
    </row>
    <row r="752" spans="1:11" x14ac:dyDescent="0.3">
      <c r="A752">
        <v>543747</v>
      </c>
      <c r="B752" t="s">
        <v>713</v>
      </c>
      <c r="C752" t="s">
        <v>15</v>
      </c>
      <c r="D752" t="s">
        <v>9</v>
      </c>
      <c r="E752" t="str">
        <f>IF(Statistics_xlsx___Sheet1[[#This Row],[event_name]]="-","Male",Statistics_xlsx___Sheet1[[#This Row],[event_name]])</f>
        <v>Male</v>
      </c>
      <c r="F752" t="s">
        <v>17</v>
      </c>
      <c r="G752" t="s">
        <v>345</v>
      </c>
      <c r="H752" t="str">
        <f>IF(Statistics_xlsx___Sheet1[[#This Row],[Post Name]]="-",IF(G753=0,G751,G753),Statistics_xlsx___Sheet1[[#This Row],[Post Name]])</f>
        <v>c9</v>
      </c>
      <c r="I752">
        <v>21262</v>
      </c>
      <c r="J752">
        <f>IF(Statistics_xlsx___Sheet1[[#This Row],[Offered Salary]]&lt;=0,AVERAGE($I$2:$I$7166),Statistics_xlsx___Sheet1[[#This Row],[Offered Salary]])</f>
        <v>21262</v>
      </c>
      <c r="K752" t="b">
        <f>OR((Statistics_xlsx___Sheet1[[#This Row],[updated offered salary]]&lt;$N$39),(Statistics_xlsx___Sheet1[[#This Row],[updated offered salary]]&gt;$N$40))</f>
        <v>0</v>
      </c>
    </row>
    <row r="753" spans="1:11" x14ac:dyDescent="0.3">
      <c r="A753">
        <v>904605</v>
      </c>
      <c r="B753" t="s">
        <v>714</v>
      </c>
      <c r="C753" t="s">
        <v>15</v>
      </c>
      <c r="D753" t="s">
        <v>9</v>
      </c>
      <c r="E753" t="str">
        <f>IF(Statistics_xlsx___Sheet1[[#This Row],[event_name]]="-","Male",Statistics_xlsx___Sheet1[[#This Row],[event_name]])</f>
        <v>Male</v>
      </c>
      <c r="F753" t="s">
        <v>17</v>
      </c>
      <c r="G753" t="s">
        <v>345</v>
      </c>
      <c r="H753" t="str">
        <f>IF(Statistics_xlsx___Sheet1[[#This Row],[Post Name]]="-",IF(G754=0,G752,G754),Statistics_xlsx___Sheet1[[#This Row],[Post Name]])</f>
        <v>c9</v>
      </c>
      <c r="I753">
        <v>25711</v>
      </c>
      <c r="J753">
        <f>IF(Statistics_xlsx___Sheet1[[#This Row],[Offered Salary]]&lt;=0,AVERAGE($I$2:$I$7166),Statistics_xlsx___Sheet1[[#This Row],[Offered Salary]])</f>
        <v>25711</v>
      </c>
      <c r="K753" t="b">
        <f>OR((Statistics_xlsx___Sheet1[[#This Row],[updated offered salary]]&lt;$N$39),(Statistics_xlsx___Sheet1[[#This Row],[updated offered salary]]&gt;$N$40))</f>
        <v>0</v>
      </c>
    </row>
    <row r="754" spans="1:11" x14ac:dyDescent="0.3">
      <c r="A754">
        <v>233602</v>
      </c>
      <c r="B754" t="s">
        <v>715</v>
      </c>
      <c r="C754" t="s">
        <v>15</v>
      </c>
      <c r="D754" t="s">
        <v>9</v>
      </c>
      <c r="E754" t="str">
        <f>IF(Statistics_xlsx___Sheet1[[#This Row],[event_name]]="-","Male",Statistics_xlsx___Sheet1[[#This Row],[event_name]])</f>
        <v>Male</v>
      </c>
      <c r="F754" t="s">
        <v>17</v>
      </c>
      <c r="G754" t="s">
        <v>30</v>
      </c>
      <c r="H754" t="str">
        <f>IF(Statistics_xlsx___Sheet1[[#This Row],[Post Name]]="-",IF(G755=0,G753,G755),Statistics_xlsx___Sheet1[[#This Row],[Post Name]])</f>
        <v>b9</v>
      </c>
      <c r="I754">
        <v>74935</v>
      </c>
      <c r="J754">
        <f>IF(Statistics_xlsx___Sheet1[[#This Row],[Offered Salary]]&lt;=0,AVERAGE($I$2:$I$7166),Statistics_xlsx___Sheet1[[#This Row],[Offered Salary]])</f>
        <v>74935</v>
      </c>
      <c r="K754" t="b">
        <f>OR((Statistics_xlsx___Sheet1[[#This Row],[updated offered salary]]&lt;$N$39),(Statistics_xlsx___Sheet1[[#This Row],[updated offered salary]]&gt;$N$40))</f>
        <v>0</v>
      </c>
    </row>
    <row r="755" spans="1:11" x14ac:dyDescent="0.3">
      <c r="A755">
        <v>968462</v>
      </c>
      <c r="B755" t="s">
        <v>716</v>
      </c>
      <c r="C755" t="s">
        <v>15</v>
      </c>
      <c r="D755" t="s">
        <v>9</v>
      </c>
      <c r="E755" t="str">
        <f>IF(Statistics_xlsx___Sheet1[[#This Row],[event_name]]="-","Male",Statistics_xlsx___Sheet1[[#This Row],[event_name]])</f>
        <v>Male</v>
      </c>
      <c r="F755" t="s">
        <v>52</v>
      </c>
      <c r="G755" t="s">
        <v>345</v>
      </c>
      <c r="H755" t="str">
        <f>IF(Statistics_xlsx___Sheet1[[#This Row],[Post Name]]="-",IF(G756=0,G754,G756),Statistics_xlsx___Sheet1[[#This Row],[Post Name]])</f>
        <v>c9</v>
      </c>
      <c r="I755">
        <v>13023</v>
      </c>
      <c r="J755">
        <f>IF(Statistics_xlsx___Sheet1[[#This Row],[Offered Salary]]&lt;=0,AVERAGE($I$2:$I$7166),Statistics_xlsx___Sheet1[[#This Row],[Offered Salary]])</f>
        <v>13023</v>
      </c>
      <c r="K755" t="b">
        <f>OR((Statistics_xlsx___Sheet1[[#This Row],[updated offered salary]]&lt;$N$39),(Statistics_xlsx___Sheet1[[#This Row],[updated offered salary]]&gt;$N$40))</f>
        <v>0</v>
      </c>
    </row>
    <row r="756" spans="1:11" x14ac:dyDescent="0.3">
      <c r="A756">
        <v>321567</v>
      </c>
      <c r="B756" t="s">
        <v>717</v>
      </c>
      <c r="C756" t="s">
        <v>8</v>
      </c>
      <c r="D756" t="s">
        <v>9</v>
      </c>
      <c r="E756" t="str">
        <f>IF(Statistics_xlsx___Sheet1[[#This Row],[event_name]]="-","Male",Statistics_xlsx___Sheet1[[#This Row],[event_name]])</f>
        <v>Male</v>
      </c>
      <c r="F756" t="s">
        <v>69</v>
      </c>
      <c r="G756" t="s">
        <v>151</v>
      </c>
      <c r="H756" t="str">
        <f>IF(Statistics_xlsx___Sheet1[[#This Row],[Post Name]]="-",IF(G757=0,G755,G757),Statistics_xlsx___Sheet1[[#This Row],[Post Name]])</f>
        <v>c-10</v>
      </c>
      <c r="I756">
        <v>24135</v>
      </c>
      <c r="J756">
        <f>IF(Statistics_xlsx___Sheet1[[#This Row],[Offered Salary]]&lt;=0,AVERAGE($I$2:$I$7166),Statistics_xlsx___Sheet1[[#This Row],[Offered Salary]])</f>
        <v>24135</v>
      </c>
      <c r="K756" t="b">
        <f>OR((Statistics_xlsx___Sheet1[[#This Row],[updated offered salary]]&lt;$N$39),(Statistics_xlsx___Sheet1[[#This Row],[updated offered salary]]&gt;$N$40))</f>
        <v>0</v>
      </c>
    </row>
    <row r="757" spans="1:11" x14ac:dyDescent="0.3">
      <c r="A757">
        <v>699493</v>
      </c>
      <c r="B757" t="s">
        <v>718</v>
      </c>
      <c r="C757" t="s">
        <v>15</v>
      </c>
      <c r="D757" t="s">
        <v>9</v>
      </c>
      <c r="E757" t="str">
        <f>IF(Statistics_xlsx___Sheet1[[#This Row],[event_name]]="-","Male",Statistics_xlsx___Sheet1[[#This Row],[event_name]])</f>
        <v>Male</v>
      </c>
      <c r="F757" t="s">
        <v>10</v>
      </c>
      <c r="G757" t="s">
        <v>11</v>
      </c>
      <c r="H757" t="str">
        <f>IF(Statistics_xlsx___Sheet1[[#This Row],[Post Name]]="-",IF(G758=0,G756,G758),Statistics_xlsx___Sheet1[[#This Row],[Post Name]])</f>
        <v>c8</v>
      </c>
      <c r="I757">
        <v>1035</v>
      </c>
      <c r="J757">
        <f>IF(Statistics_xlsx___Sheet1[[#This Row],[Offered Salary]]&lt;=0,AVERAGE($I$2:$I$7166),Statistics_xlsx___Sheet1[[#This Row],[Offered Salary]])</f>
        <v>1035</v>
      </c>
      <c r="K757" t="b">
        <f>OR((Statistics_xlsx___Sheet1[[#This Row],[updated offered salary]]&lt;$N$39),(Statistics_xlsx___Sheet1[[#This Row],[updated offered salary]]&gt;$N$40))</f>
        <v>0</v>
      </c>
    </row>
    <row r="758" spans="1:11" x14ac:dyDescent="0.3">
      <c r="A758">
        <v>511167</v>
      </c>
      <c r="B758" t="s">
        <v>719</v>
      </c>
      <c r="C758" t="s">
        <v>15</v>
      </c>
      <c r="D758" t="s">
        <v>9</v>
      </c>
      <c r="E758" t="str">
        <f>IF(Statistics_xlsx___Sheet1[[#This Row],[event_name]]="-","Male",Statistics_xlsx___Sheet1[[#This Row],[event_name]])</f>
        <v>Male</v>
      </c>
      <c r="F758" t="s">
        <v>17</v>
      </c>
      <c r="G758" t="s">
        <v>345</v>
      </c>
      <c r="H758" t="str">
        <f>IF(Statistics_xlsx___Sheet1[[#This Row],[Post Name]]="-",IF(G759=0,G757,G759),Statistics_xlsx___Sheet1[[#This Row],[Post Name]])</f>
        <v>c9</v>
      </c>
      <c r="I758">
        <v>75650</v>
      </c>
      <c r="J758">
        <f>IF(Statistics_xlsx___Sheet1[[#This Row],[Offered Salary]]&lt;=0,AVERAGE($I$2:$I$7166),Statistics_xlsx___Sheet1[[#This Row],[Offered Salary]])</f>
        <v>75650</v>
      </c>
      <c r="K758" t="b">
        <f>OR((Statistics_xlsx___Sheet1[[#This Row],[updated offered salary]]&lt;$N$39),(Statistics_xlsx___Sheet1[[#This Row],[updated offered salary]]&gt;$N$40))</f>
        <v>0</v>
      </c>
    </row>
    <row r="759" spans="1:11" x14ac:dyDescent="0.3">
      <c r="A759">
        <v>661288</v>
      </c>
      <c r="B759" t="s">
        <v>720</v>
      </c>
      <c r="C759" t="s">
        <v>15</v>
      </c>
      <c r="D759" t="s">
        <v>9</v>
      </c>
      <c r="E759" t="str">
        <f>IF(Statistics_xlsx___Sheet1[[#This Row],[event_name]]="-","Male",Statistics_xlsx___Sheet1[[#This Row],[event_name]])</f>
        <v>Male</v>
      </c>
      <c r="F759" t="s">
        <v>21</v>
      </c>
      <c r="G759" t="s">
        <v>24</v>
      </c>
      <c r="H759" t="str">
        <f>IF(Statistics_xlsx___Sheet1[[#This Row],[Post Name]]="-",IF(G760=0,G758,G760),Statistics_xlsx___Sheet1[[#This Row],[Post Name]])</f>
        <v>i7</v>
      </c>
      <c r="I759">
        <v>59757</v>
      </c>
      <c r="J759">
        <f>IF(Statistics_xlsx___Sheet1[[#This Row],[Offered Salary]]&lt;=0,AVERAGE($I$2:$I$7166),Statistics_xlsx___Sheet1[[#This Row],[Offered Salary]])</f>
        <v>59757</v>
      </c>
      <c r="K759" t="b">
        <f>OR((Statistics_xlsx___Sheet1[[#This Row],[updated offered salary]]&lt;$N$39),(Statistics_xlsx___Sheet1[[#This Row],[updated offered salary]]&gt;$N$40))</f>
        <v>0</v>
      </c>
    </row>
    <row r="760" spans="1:11" x14ac:dyDescent="0.3">
      <c r="A760">
        <v>336100</v>
      </c>
      <c r="B760" t="s">
        <v>721</v>
      </c>
      <c r="C760" t="s">
        <v>15</v>
      </c>
      <c r="D760" t="s">
        <v>9</v>
      </c>
      <c r="E760" t="str">
        <f>IF(Statistics_xlsx___Sheet1[[#This Row],[event_name]]="-","Male",Statistics_xlsx___Sheet1[[#This Row],[event_name]])</f>
        <v>Male</v>
      </c>
      <c r="F760" t="s">
        <v>17</v>
      </c>
      <c r="G760" t="s">
        <v>14</v>
      </c>
      <c r="H760" t="str">
        <f>IF(Statistics_xlsx___Sheet1[[#This Row],[Post Name]]="-",IF(G761=0,G759,G761),Statistics_xlsx___Sheet1[[#This Row],[Post Name]])</f>
        <v>c5</v>
      </c>
      <c r="I760">
        <v>18423</v>
      </c>
      <c r="J760">
        <f>IF(Statistics_xlsx___Sheet1[[#This Row],[Offered Salary]]&lt;=0,AVERAGE($I$2:$I$7166),Statistics_xlsx___Sheet1[[#This Row],[Offered Salary]])</f>
        <v>18423</v>
      </c>
      <c r="K760" t="b">
        <f>OR((Statistics_xlsx___Sheet1[[#This Row],[updated offered salary]]&lt;$N$39),(Statistics_xlsx___Sheet1[[#This Row],[updated offered salary]]&gt;$N$40))</f>
        <v>0</v>
      </c>
    </row>
    <row r="761" spans="1:11" x14ac:dyDescent="0.3">
      <c r="A761">
        <v>359450</v>
      </c>
      <c r="B761" t="s">
        <v>722</v>
      </c>
      <c r="C761" t="s">
        <v>15</v>
      </c>
      <c r="D761" t="s">
        <v>9</v>
      </c>
      <c r="E761" t="str">
        <f>IF(Statistics_xlsx___Sheet1[[#This Row],[event_name]]="-","Male",Statistics_xlsx___Sheet1[[#This Row],[event_name]])</f>
        <v>Male</v>
      </c>
      <c r="F761" t="s">
        <v>17</v>
      </c>
      <c r="G761" t="s">
        <v>14</v>
      </c>
      <c r="H761" t="str">
        <f>IF(Statistics_xlsx___Sheet1[[#This Row],[Post Name]]="-",IF(G762=0,G760,G762),Statistics_xlsx___Sheet1[[#This Row],[Post Name]])</f>
        <v>c5</v>
      </c>
      <c r="I761">
        <v>16341</v>
      </c>
      <c r="J761">
        <f>IF(Statistics_xlsx___Sheet1[[#This Row],[Offered Salary]]&lt;=0,AVERAGE($I$2:$I$7166),Statistics_xlsx___Sheet1[[#This Row],[Offered Salary]])</f>
        <v>16341</v>
      </c>
      <c r="K761" t="b">
        <f>OR((Statistics_xlsx___Sheet1[[#This Row],[updated offered salary]]&lt;$N$39),(Statistics_xlsx___Sheet1[[#This Row],[updated offered salary]]&gt;$N$40))</f>
        <v>0</v>
      </c>
    </row>
    <row r="762" spans="1:11" x14ac:dyDescent="0.3">
      <c r="A762">
        <v>934807</v>
      </c>
      <c r="B762" t="s">
        <v>723</v>
      </c>
      <c r="C762" t="s">
        <v>15</v>
      </c>
      <c r="D762" t="s">
        <v>13</v>
      </c>
      <c r="E762" t="str">
        <f>IF(Statistics_xlsx___Sheet1[[#This Row],[event_name]]="-","Male",Statistics_xlsx___Sheet1[[#This Row],[event_name]])</f>
        <v>Female</v>
      </c>
      <c r="F762" t="s">
        <v>10</v>
      </c>
      <c r="G762" t="s">
        <v>36</v>
      </c>
      <c r="H762" t="str">
        <f>IF(Statistics_xlsx___Sheet1[[#This Row],[Post Name]]="-",IF(G763=0,G761,G763),Statistics_xlsx___Sheet1[[#This Row],[Post Name]])</f>
        <v>i5</v>
      </c>
      <c r="I762">
        <v>98706</v>
      </c>
      <c r="J762">
        <f>IF(Statistics_xlsx___Sheet1[[#This Row],[Offered Salary]]&lt;=0,AVERAGE($I$2:$I$7166),Statistics_xlsx___Sheet1[[#This Row],[Offered Salary]])</f>
        <v>98706</v>
      </c>
      <c r="K762" t="b">
        <f>OR((Statistics_xlsx___Sheet1[[#This Row],[updated offered salary]]&lt;$N$39),(Statistics_xlsx___Sheet1[[#This Row],[updated offered salary]]&gt;$N$40))</f>
        <v>0</v>
      </c>
    </row>
    <row r="763" spans="1:11" x14ac:dyDescent="0.3">
      <c r="A763">
        <v>49980</v>
      </c>
      <c r="B763" t="s">
        <v>724</v>
      </c>
      <c r="C763" t="s">
        <v>15</v>
      </c>
      <c r="D763" t="s">
        <v>9</v>
      </c>
      <c r="E763" t="str">
        <f>IF(Statistics_xlsx___Sheet1[[#This Row],[event_name]]="-","Male",Statistics_xlsx___Sheet1[[#This Row],[event_name]])</f>
        <v>Male</v>
      </c>
      <c r="F763" t="s">
        <v>17</v>
      </c>
      <c r="G763" t="s">
        <v>345</v>
      </c>
      <c r="H763" t="str">
        <f>IF(Statistics_xlsx___Sheet1[[#This Row],[Post Name]]="-",IF(G764=0,G762,G764),Statistics_xlsx___Sheet1[[#This Row],[Post Name]])</f>
        <v>c9</v>
      </c>
      <c r="I763">
        <v>92530</v>
      </c>
      <c r="J763">
        <f>IF(Statistics_xlsx___Sheet1[[#This Row],[Offered Salary]]&lt;=0,AVERAGE($I$2:$I$7166),Statistics_xlsx___Sheet1[[#This Row],[Offered Salary]])</f>
        <v>92530</v>
      </c>
      <c r="K763" t="b">
        <f>OR((Statistics_xlsx___Sheet1[[#This Row],[updated offered salary]]&lt;$N$39),(Statistics_xlsx___Sheet1[[#This Row],[updated offered salary]]&gt;$N$40))</f>
        <v>0</v>
      </c>
    </row>
    <row r="764" spans="1:11" x14ac:dyDescent="0.3">
      <c r="A764">
        <v>560870</v>
      </c>
      <c r="B764" t="s">
        <v>725</v>
      </c>
      <c r="C764" t="s">
        <v>8</v>
      </c>
      <c r="D764" t="s">
        <v>9</v>
      </c>
      <c r="E764" t="str">
        <f>IF(Statistics_xlsx___Sheet1[[#This Row],[event_name]]="-","Male",Statistics_xlsx___Sheet1[[#This Row],[event_name]])</f>
        <v>Male</v>
      </c>
      <c r="F764" t="s">
        <v>166</v>
      </c>
      <c r="G764" t="s">
        <v>36</v>
      </c>
      <c r="H764" t="str">
        <f>IF(Statistics_xlsx___Sheet1[[#This Row],[Post Name]]="-",IF(G765=0,G763,G765),Statistics_xlsx___Sheet1[[#This Row],[Post Name]])</f>
        <v>i5</v>
      </c>
      <c r="I764">
        <v>98195</v>
      </c>
      <c r="J764">
        <f>IF(Statistics_xlsx___Sheet1[[#This Row],[Offered Salary]]&lt;=0,AVERAGE($I$2:$I$7166),Statistics_xlsx___Sheet1[[#This Row],[Offered Salary]])</f>
        <v>98195</v>
      </c>
      <c r="K764" t="b">
        <f>OR((Statistics_xlsx___Sheet1[[#This Row],[updated offered salary]]&lt;$N$39),(Statistics_xlsx___Sheet1[[#This Row],[updated offered salary]]&gt;$N$40))</f>
        <v>0</v>
      </c>
    </row>
    <row r="765" spans="1:11" x14ac:dyDescent="0.3">
      <c r="A765">
        <v>128021</v>
      </c>
      <c r="B765" t="s">
        <v>726</v>
      </c>
      <c r="C765" t="s">
        <v>15</v>
      </c>
      <c r="D765" t="s">
        <v>13</v>
      </c>
      <c r="E765" t="str">
        <f>IF(Statistics_xlsx___Sheet1[[#This Row],[event_name]]="-","Male",Statistics_xlsx___Sheet1[[#This Row],[event_name]])</f>
        <v>Female</v>
      </c>
      <c r="F765" t="s">
        <v>17</v>
      </c>
      <c r="G765" t="s">
        <v>151</v>
      </c>
      <c r="H765" t="str">
        <f>IF(Statistics_xlsx___Sheet1[[#This Row],[Post Name]]="-",IF(G766=0,G764,G766),Statistics_xlsx___Sheet1[[#This Row],[Post Name]])</f>
        <v>c-10</v>
      </c>
      <c r="I765">
        <v>94482</v>
      </c>
      <c r="J765">
        <f>IF(Statistics_xlsx___Sheet1[[#This Row],[Offered Salary]]&lt;=0,AVERAGE($I$2:$I$7166),Statistics_xlsx___Sheet1[[#This Row],[Offered Salary]])</f>
        <v>94482</v>
      </c>
      <c r="K765" t="b">
        <f>OR((Statistics_xlsx___Sheet1[[#This Row],[updated offered salary]]&lt;$N$39),(Statistics_xlsx___Sheet1[[#This Row],[updated offered salary]]&gt;$N$40))</f>
        <v>0</v>
      </c>
    </row>
    <row r="766" spans="1:11" x14ac:dyDescent="0.3">
      <c r="A766">
        <v>678497</v>
      </c>
      <c r="B766" t="s">
        <v>727</v>
      </c>
      <c r="C766" t="s">
        <v>15</v>
      </c>
      <c r="D766" t="s">
        <v>13</v>
      </c>
      <c r="E766" t="str">
        <f>IF(Statistics_xlsx___Sheet1[[#This Row],[event_name]]="-","Male",Statistics_xlsx___Sheet1[[#This Row],[event_name]])</f>
        <v>Female</v>
      </c>
      <c r="F766" t="s">
        <v>33</v>
      </c>
      <c r="G766" t="s">
        <v>345</v>
      </c>
      <c r="H766" t="str">
        <f>IF(Statistics_xlsx___Sheet1[[#This Row],[Post Name]]="-",IF(G767=0,G765,G767),Statistics_xlsx___Sheet1[[#This Row],[Post Name]])</f>
        <v>c9</v>
      </c>
      <c r="I766">
        <v>27497</v>
      </c>
      <c r="J766">
        <f>IF(Statistics_xlsx___Sheet1[[#This Row],[Offered Salary]]&lt;=0,AVERAGE($I$2:$I$7166),Statistics_xlsx___Sheet1[[#This Row],[Offered Salary]])</f>
        <v>27497</v>
      </c>
      <c r="K766" t="b">
        <f>OR((Statistics_xlsx___Sheet1[[#This Row],[updated offered salary]]&lt;$N$39),(Statistics_xlsx___Sheet1[[#This Row],[updated offered salary]]&gt;$N$40))</f>
        <v>0</v>
      </c>
    </row>
    <row r="767" spans="1:11" x14ac:dyDescent="0.3">
      <c r="A767">
        <v>568508</v>
      </c>
      <c r="B767" t="s">
        <v>728</v>
      </c>
      <c r="C767" t="s">
        <v>8</v>
      </c>
      <c r="D767" t="s">
        <v>13</v>
      </c>
      <c r="E767" t="str">
        <f>IF(Statistics_xlsx___Sheet1[[#This Row],[event_name]]="-","Male",Statistics_xlsx___Sheet1[[#This Row],[event_name]])</f>
        <v>Female</v>
      </c>
      <c r="F767" t="s">
        <v>33</v>
      </c>
      <c r="G767" t="s">
        <v>345</v>
      </c>
      <c r="H767" t="str">
        <f>IF(Statistics_xlsx___Sheet1[[#This Row],[Post Name]]="-",IF(G768=0,G766,G768),Statistics_xlsx___Sheet1[[#This Row],[Post Name]])</f>
        <v>c9</v>
      </c>
      <c r="I767">
        <v>23885</v>
      </c>
      <c r="J767">
        <f>IF(Statistics_xlsx___Sheet1[[#This Row],[Offered Salary]]&lt;=0,AVERAGE($I$2:$I$7166),Statistics_xlsx___Sheet1[[#This Row],[Offered Salary]])</f>
        <v>23885</v>
      </c>
      <c r="K767" t="b">
        <f>OR((Statistics_xlsx___Sheet1[[#This Row],[updated offered salary]]&lt;$N$39),(Statistics_xlsx___Sheet1[[#This Row],[updated offered salary]]&gt;$N$40))</f>
        <v>0</v>
      </c>
    </row>
    <row r="768" spans="1:11" x14ac:dyDescent="0.3">
      <c r="A768">
        <v>18213</v>
      </c>
      <c r="B768" t="s">
        <v>729</v>
      </c>
      <c r="C768" t="s">
        <v>8</v>
      </c>
      <c r="D768" t="s">
        <v>13</v>
      </c>
      <c r="E768" t="str">
        <f>IF(Statistics_xlsx___Sheet1[[#This Row],[event_name]]="-","Male",Statistics_xlsx___Sheet1[[#This Row],[event_name]])</f>
        <v>Female</v>
      </c>
      <c r="F768" t="s">
        <v>33</v>
      </c>
      <c r="G768" t="s">
        <v>345</v>
      </c>
      <c r="H768" t="str">
        <f>IF(Statistics_xlsx___Sheet1[[#This Row],[Post Name]]="-",IF(G769=0,G767,G769),Statistics_xlsx___Sheet1[[#This Row],[Post Name]])</f>
        <v>c9</v>
      </c>
      <c r="I768">
        <v>51426</v>
      </c>
      <c r="J768">
        <f>IF(Statistics_xlsx___Sheet1[[#This Row],[Offered Salary]]&lt;=0,AVERAGE($I$2:$I$7166),Statistics_xlsx___Sheet1[[#This Row],[Offered Salary]])</f>
        <v>51426</v>
      </c>
      <c r="K768" t="b">
        <f>OR((Statistics_xlsx___Sheet1[[#This Row],[updated offered salary]]&lt;$N$39),(Statistics_xlsx___Sheet1[[#This Row],[updated offered salary]]&gt;$N$40))</f>
        <v>0</v>
      </c>
    </row>
    <row r="769" spans="1:11" x14ac:dyDescent="0.3">
      <c r="A769">
        <v>965502</v>
      </c>
      <c r="B769" t="s">
        <v>730</v>
      </c>
      <c r="C769" t="s">
        <v>15</v>
      </c>
      <c r="D769" t="s">
        <v>9</v>
      </c>
      <c r="E769" t="str">
        <f>IF(Statistics_xlsx___Sheet1[[#This Row],[event_name]]="-","Male",Statistics_xlsx___Sheet1[[#This Row],[event_name]])</f>
        <v>Male</v>
      </c>
      <c r="F769" t="s">
        <v>17</v>
      </c>
      <c r="G769" t="s">
        <v>151</v>
      </c>
      <c r="H769" t="str">
        <f>IF(Statistics_xlsx___Sheet1[[#This Row],[Post Name]]="-",IF(G770=0,G768,G770),Statistics_xlsx___Sheet1[[#This Row],[Post Name]])</f>
        <v>c-10</v>
      </c>
      <c r="I769">
        <v>54903</v>
      </c>
      <c r="J769">
        <f>IF(Statistics_xlsx___Sheet1[[#This Row],[Offered Salary]]&lt;=0,AVERAGE($I$2:$I$7166),Statistics_xlsx___Sheet1[[#This Row],[Offered Salary]])</f>
        <v>54903</v>
      </c>
      <c r="K769" t="b">
        <f>OR((Statistics_xlsx___Sheet1[[#This Row],[updated offered salary]]&lt;$N$39),(Statistics_xlsx___Sheet1[[#This Row],[updated offered salary]]&gt;$N$40))</f>
        <v>0</v>
      </c>
    </row>
    <row r="770" spans="1:11" x14ac:dyDescent="0.3">
      <c r="A770">
        <v>706970</v>
      </c>
      <c r="B770" t="s">
        <v>731</v>
      </c>
      <c r="C770" t="s">
        <v>15</v>
      </c>
      <c r="D770" t="s">
        <v>9</v>
      </c>
      <c r="E770" t="str">
        <f>IF(Statistics_xlsx___Sheet1[[#This Row],[event_name]]="-","Male",Statistics_xlsx___Sheet1[[#This Row],[event_name]])</f>
        <v>Male</v>
      </c>
      <c r="F770" t="s">
        <v>21</v>
      </c>
      <c r="G770" t="s">
        <v>151</v>
      </c>
      <c r="H770" t="str">
        <f>IF(Statistics_xlsx___Sheet1[[#This Row],[Post Name]]="-",IF(G771=0,G769,G771),Statistics_xlsx___Sheet1[[#This Row],[Post Name]])</f>
        <v>c-10</v>
      </c>
      <c r="I770">
        <v>6975</v>
      </c>
      <c r="J770">
        <f>IF(Statistics_xlsx___Sheet1[[#This Row],[Offered Salary]]&lt;=0,AVERAGE($I$2:$I$7166),Statistics_xlsx___Sheet1[[#This Row],[Offered Salary]])</f>
        <v>6975</v>
      </c>
      <c r="K770" t="b">
        <f>OR((Statistics_xlsx___Sheet1[[#This Row],[updated offered salary]]&lt;$N$39),(Statistics_xlsx___Sheet1[[#This Row],[updated offered salary]]&gt;$N$40))</f>
        <v>0</v>
      </c>
    </row>
    <row r="771" spans="1:11" x14ac:dyDescent="0.3">
      <c r="A771">
        <v>53766</v>
      </c>
      <c r="B771" t="s">
        <v>731</v>
      </c>
      <c r="C771" t="s">
        <v>15</v>
      </c>
      <c r="D771" t="s">
        <v>9</v>
      </c>
      <c r="E771" t="str">
        <f>IF(Statistics_xlsx___Sheet1[[#This Row],[event_name]]="-","Male",Statistics_xlsx___Sheet1[[#This Row],[event_name]])</f>
        <v>Male</v>
      </c>
      <c r="F771" t="s">
        <v>21</v>
      </c>
      <c r="G771" t="s">
        <v>151</v>
      </c>
      <c r="H771" t="str">
        <f>IF(Statistics_xlsx___Sheet1[[#This Row],[Post Name]]="-",IF(G772=0,G770,G772),Statistics_xlsx___Sheet1[[#This Row],[Post Name]])</f>
        <v>c-10</v>
      </c>
      <c r="I771">
        <v>16826</v>
      </c>
      <c r="J771">
        <f>IF(Statistics_xlsx___Sheet1[[#This Row],[Offered Salary]]&lt;=0,AVERAGE($I$2:$I$7166),Statistics_xlsx___Sheet1[[#This Row],[Offered Salary]])</f>
        <v>16826</v>
      </c>
      <c r="K771" t="b">
        <f>OR((Statistics_xlsx___Sheet1[[#This Row],[updated offered salary]]&lt;$N$39),(Statistics_xlsx___Sheet1[[#This Row],[updated offered salary]]&gt;$N$40))</f>
        <v>0</v>
      </c>
    </row>
    <row r="772" spans="1:11" x14ac:dyDescent="0.3">
      <c r="A772">
        <v>819022</v>
      </c>
      <c r="B772" t="s">
        <v>606</v>
      </c>
      <c r="C772" t="s">
        <v>8</v>
      </c>
      <c r="D772" t="s">
        <v>13</v>
      </c>
      <c r="E772" t="str">
        <f>IF(Statistics_xlsx___Sheet1[[#This Row],[event_name]]="-","Male",Statistics_xlsx___Sheet1[[#This Row],[event_name]])</f>
        <v>Female</v>
      </c>
      <c r="F772" t="s">
        <v>17</v>
      </c>
      <c r="G772" t="s">
        <v>24</v>
      </c>
      <c r="H772" t="str">
        <f>IF(Statistics_xlsx___Sheet1[[#This Row],[Post Name]]="-",IF(G773=0,G771,G773),Statistics_xlsx___Sheet1[[#This Row],[Post Name]])</f>
        <v>i7</v>
      </c>
      <c r="I772">
        <v>5210</v>
      </c>
      <c r="J772">
        <f>IF(Statistics_xlsx___Sheet1[[#This Row],[Offered Salary]]&lt;=0,AVERAGE($I$2:$I$7166),Statistics_xlsx___Sheet1[[#This Row],[Offered Salary]])</f>
        <v>5210</v>
      </c>
      <c r="K772" t="b">
        <f>OR((Statistics_xlsx___Sheet1[[#This Row],[updated offered salary]]&lt;$N$39),(Statistics_xlsx___Sheet1[[#This Row],[updated offered salary]]&gt;$N$40))</f>
        <v>0</v>
      </c>
    </row>
    <row r="773" spans="1:11" x14ac:dyDescent="0.3">
      <c r="A773">
        <v>552802</v>
      </c>
      <c r="B773" t="s">
        <v>732</v>
      </c>
      <c r="C773" t="s">
        <v>15</v>
      </c>
      <c r="D773" t="s">
        <v>9</v>
      </c>
      <c r="E773" t="str">
        <f>IF(Statistics_xlsx___Sheet1[[#This Row],[event_name]]="-","Male",Statistics_xlsx___Sheet1[[#This Row],[event_name]])</f>
        <v>Male</v>
      </c>
      <c r="F773" t="s">
        <v>10</v>
      </c>
      <c r="G773" t="s">
        <v>14</v>
      </c>
      <c r="H773" t="str">
        <f>IF(Statistics_xlsx___Sheet1[[#This Row],[Post Name]]="-",IF(G774=0,G772,G774),Statistics_xlsx___Sheet1[[#This Row],[Post Name]])</f>
        <v>c5</v>
      </c>
      <c r="I773">
        <v>3285</v>
      </c>
      <c r="J773">
        <f>IF(Statistics_xlsx___Sheet1[[#This Row],[Offered Salary]]&lt;=0,AVERAGE($I$2:$I$7166),Statistics_xlsx___Sheet1[[#This Row],[Offered Salary]])</f>
        <v>3285</v>
      </c>
      <c r="K773" t="b">
        <f>OR((Statistics_xlsx___Sheet1[[#This Row],[updated offered salary]]&lt;$N$39),(Statistics_xlsx___Sheet1[[#This Row],[updated offered salary]]&gt;$N$40))</f>
        <v>0</v>
      </c>
    </row>
    <row r="774" spans="1:11" x14ac:dyDescent="0.3">
      <c r="A774">
        <v>542141</v>
      </c>
      <c r="B774" t="s">
        <v>733</v>
      </c>
      <c r="C774" t="s">
        <v>8</v>
      </c>
      <c r="D774" t="s">
        <v>9</v>
      </c>
      <c r="E774" t="str">
        <f>IF(Statistics_xlsx___Sheet1[[#This Row],[event_name]]="-","Male",Statistics_xlsx___Sheet1[[#This Row],[event_name]])</f>
        <v>Male</v>
      </c>
      <c r="F774" t="s">
        <v>10</v>
      </c>
      <c r="G774" t="s">
        <v>24</v>
      </c>
      <c r="H774" t="str">
        <f>IF(Statistics_xlsx___Sheet1[[#This Row],[Post Name]]="-",IF(G775=0,G773,G775),Statistics_xlsx___Sheet1[[#This Row],[Post Name]])</f>
        <v>i7</v>
      </c>
      <c r="I774">
        <v>90267</v>
      </c>
      <c r="J774">
        <f>IF(Statistics_xlsx___Sheet1[[#This Row],[Offered Salary]]&lt;=0,AVERAGE($I$2:$I$7166),Statistics_xlsx___Sheet1[[#This Row],[Offered Salary]])</f>
        <v>90267</v>
      </c>
      <c r="K774" t="b">
        <f>OR((Statistics_xlsx___Sheet1[[#This Row],[updated offered salary]]&lt;$N$39),(Statistics_xlsx___Sheet1[[#This Row],[updated offered salary]]&gt;$N$40))</f>
        <v>0</v>
      </c>
    </row>
    <row r="775" spans="1:11" x14ac:dyDescent="0.3">
      <c r="A775">
        <v>620985</v>
      </c>
      <c r="B775" t="s">
        <v>734</v>
      </c>
      <c r="C775" t="s">
        <v>15</v>
      </c>
      <c r="D775" t="s">
        <v>9</v>
      </c>
      <c r="E775" t="str">
        <f>IF(Statistics_xlsx___Sheet1[[#This Row],[event_name]]="-","Male",Statistics_xlsx___Sheet1[[#This Row],[event_name]])</f>
        <v>Male</v>
      </c>
      <c r="F775" t="s">
        <v>17</v>
      </c>
      <c r="G775" t="s">
        <v>24</v>
      </c>
      <c r="H775" t="str">
        <f>IF(Statistics_xlsx___Sheet1[[#This Row],[Post Name]]="-",IF(G776=0,G774,G776),Statistics_xlsx___Sheet1[[#This Row],[Post Name]])</f>
        <v>i7</v>
      </c>
      <c r="I775">
        <v>28135</v>
      </c>
      <c r="J775">
        <f>IF(Statistics_xlsx___Sheet1[[#This Row],[Offered Salary]]&lt;=0,AVERAGE($I$2:$I$7166),Statistics_xlsx___Sheet1[[#This Row],[Offered Salary]])</f>
        <v>28135</v>
      </c>
      <c r="K775" t="b">
        <f>OR((Statistics_xlsx___Sheet1[[#This Row],[updated offered salary]]&lt;$N$39),(Statistics_xlsx___Sheet1[[#This Row],[updated offered salary]]&gt;$N$40))</f>
        <v>0</v>
      </c>
    </row>
    <row r="776" spans="1:11" x14ac:dyDescent="0.3">
      <c r="A776">
        <v>686841</v>
      </c>
      <c r="B776" t="s">
        <v>735</v>
      </c>
      <c r="C776" t="s">
        <v>8</v>
      </c>
      <c r="D776" t="s">
        <v>13</v>
      </c>
      <c r="E776" t="str">
        <f>IF(Statistics_xlsx___Sheet1[[#This Row],[event_name]]="-","Male",Statistics_xlsx___Sheet1[[#This Row],[event_name]])</f>
        <v>Female</v>
      </c>
      <c r="F776" t="s">
        <v>17</v>
      </c>
      <c r="G776" t="s">
        <v>14</v>
      </c>
      <c r="H776" t="str">
        <f>IF(Statistics_xlsx___Sheet1[[#This Row],[Post Name]]="-",IF(G777=0,G775,G777),Statistics_xlsx___Sheet1[[#This Row],[Post Name]])</f>
        <v>c5</v>
      </c>
      <c r="I776">
        <v>12822</v>
      </c>
      <c r="J776">
        <f>IF(Statistics_xlsx___Sheet1[[#This Row],[Offered Salary]]&lt;=0,AVERAGE($I$2:$I$7166),Statistics_xlsx___Sheet1[[#This Row],[Offered Salary]])</f>
        <v>12822</v>
      </c>
      <c r="K776" t="b">
        <f>OR((Statistics_xlsx___Sheet1[[#This Row],[updated offered salary]]&lt;$N$39),(Statistics_xlsx___Sheet1[[#This Row],[updated offered salary]]&gt;$N$40))</f>
        <v>0</v>
      </c>
    </row>
    <row r="777" spans="1:11" x14ac:dyDescent="0.3">
      <c r="A777">
        <v>902523</v>
      </c>
      <c r="B777" t="s">
        <v>736</v>
      </c>
      <c r="C777" t="s">
        <v>15</v>
      </c>
      <c r="D777" t="s">
        <v>9</v>
      </c>
      <c r="E777" t="str">
        <f>IF(Statistics_xlsx___Sheet1[[#This Row],[event_name]]="-","Male",Statistics_xlsx___Sheet1[[#This Row],[event_name]])</f>
        <v>Male</v>
      </c>
      <c r="F777" t="s">
        <v>10</v>
      </c>
      <c r="G777" t="s">
        <v>14</v>
      </c>
      <c r="H777" t="str">
        <f>IF(Statistics_xlsx___Sheet1[[#This Row],[Post Name]]="-",IF(G778=0,G776,G778),Statistics_xlsx___Sheet1[[#This Row],[Post Name]])</f>
        <v>c5</v>
      </c>
      <c r="I777">
        <v>78567</v>
      </c>
      <c r="J777">
        <f>IF(Statistics_xlsx___Sheet1[[#This Row],[Offered Salary]]&lt;=0,AVERAGE($I$2:$I$7166),Statistics_xlsx___Sheet1[[#This Row],[Offered Salary]])</f>
        <v>78567</v>
      </c>
      <c r="K777" t="b">
        <f>OR((Statistics_xlsx___Sheet1[[#This Row],[updated offered salary]]&lt;$N$39),(Statistics_xlsx___Sheet1[[#This Row],[updated offered salary]]&gt;$N$40))</f>
        <v>0</v>
      </c>
    </row>
    <row r="778" spans="1:11" x14ac:dyDescent="0.3">
      <c r="A778">
        <v>414795</v>
      </c>
      <c r="B778" t="s">
        <v>737</v>
      </c>
      <c r="C778" t="s">
        <v>15</v>
      </c>
      <c r="D778" t="s">
        <v>9</v>
      </c>
      <c r="E778" t="str">
        <f>IF(Statistics_xlsx___Sheet1[[#This Row],[event_name]]="-","Male",Statistics_xlsx___Sheet1[[#This Row],[event_name]])</f>
        <v>Male</v>
      </c>
      <c r="F778" t="s">
        <v>21</v>
      </c>
      <c r="G778" t="s">
        <v>14</v>
      </c>
      <c r="H778" t="str">
        <f>IF(Statistics_xlsx___Sheet1[[#This Row],[Post Name]]="-",IF(G779=0,G777,G779),Statistics_xlsx___Sheet1[[#This Row],[Post Name]])</f>
        <v>c5</v>
      </c>
      <c r="I778">
        <v>32517</v>
      </c>
      <c r="J778">
        <f>IF(Statistics_xlsx___Sheet1[[#This Row],[Offered Salary]]&lt;=0,AVERAGE($I$2:$I$7166),Statistics_xlsx___Sheet1[[#This Row],[Offered Salary]])</f>
        <v>32517</v>
      </c>
      <c r="K778" t="b">
        <f>OR((Statistics_xlsx___Sheet1[[#This Row],[updated offered salary]]&lt;$N$39),(Statistics_xlsx___Sheet1[[#This Row],[updated offered salary]]&gt;$N$40))</f>
        <v>0</v>
      </c>
    </row>
    <row r="779" spans="1:11" x14ac:dyDescent="0.3">
      <c r="A779">
        <v>908749</v>
      </c>
      <c r="B779" t="s">
        <v>738</v>
      </c>
      <c r="C779" t="s">
        <v>15</v>
      </c>
      <c r="D779" t="s">
        <v>9</v>
      </c>
      <c r="E779" t="str">
        <f>IF(Statistics_xlsx___Sheet1[[#This Row],[event_name]]="-","Male",Statistics_xlsx___Sheet1[[#This Row],[event_name]])</f>
        <v>Male</v>
      </c>
      <c r="F779" t="s">
        <v>21</v>
      </c>
      <c r="G779" t="s">
        <v>14</v>
      </c>
      <c r="H779" t="str">
        <f>IF(Statistics_xlsx___Sheet1[[#This Row],[Post Name]]="-",IF(G780=0,G778,G780),Statistics_xlsx___Sheet1[[#This Row],[Post Name]])</f>
        <v>c5</v>
      </c>
      <c r="I779">
        <v>60926</v>
      </c>
      <c r="J779">
        <f>IF(Statistics_xlsx___Sheet1[[#This Row],[Offered Salary]]&lt;=0,AVERAGE($I$2:$I$7166),Statistics_xlsx___Sheet1[[#This Row],[Offered Salary]])</f>
        <v>60926</v>
      </c>
      <c r="K779" t="b">
        <f>OR((Statistics_xlsx___Sheet1[[#This Row],[updated offered salary]]&lt;$N$39),(Statistics_xlsx___Sheet1[[#This Row],[updated offered salary]]&gt;$N$40))</f>
        <v>0</v>
      </c>
    </row>
    <row r="780" spans="1:11" x14ac:dyDescent="0.3">
      <c r="A780">
        <v>219096</v>
      </c>
      <c r="B780" t="s">
        <v>739</v>
      </c>
      <c r="C780" t="s">
        <v>15</v>
      </c>
      <c r="D780" t="s">
        <v>9</v>
      </c>
      <c r="E780" t="str">
        <f>IF(Statistics_xlsx___Sheet1[[#This Row],[event_name]]="-","Male",Statistics_xlsx___Sheet1[[#This Row],[event_name]])</f>
        <v>Male</v>
      </c>
      <c r="F780" t="s">
        <v>21</v>
      </c>
      <c r="G780" t="s">
        <v>14</v>
      </c>
      <c r="H780" t="str">
        <f>IF(Statistics_xlsx___Sheet1[[#This Row],[Post Name]]="-",IF(G781=0,G779,G781),Statistics_xlsx___Sheet1[[#This Row],[Post Name]])</f>
        <v>c5</v>
      </c>
      <c r="I780">
        <v>17641</v>
      </c>
      <c r="J780">
        <f>IF(Statistics_xlsx___Sheet1[[#This Row],[Offered Salary]]&lt;=0,AVERAGE($I$2:$I$7166),Statistics_xlsx___Sheet1[[#This Row],[Offered Salary]])</f>
        <v>17641</v>
      </c>
      <c r="K780" t="b">
        <f>OR((Statistics_xlsx___Sheet1[[#This Row],[updated offered salary]]&lt;$N$39),(Statistics_xlsx___Sheet1[[#This Row],[updated offered salary]]&gt;$N$40))</f>
        <v>0</v>
      </c>
    </row>
    <row r="781" spans="1:11" x14ac:dyDescent="0.3">
      <c r="A781">
        <v>78350</v>
      </c>
      <c r="B781" t="s">
        <v>740</v>
      </c>
      <c r="C781" t="s">
        <v>15</v>
      </c>
      <c r="D781" t="s">
        <v>9</v>
      </c>
      <c r="E781" t="str">
        <f>IF(Statistics_xlsx___Sheet1[[#This Row],[event_name]]="-","Male",Statistics_xlsx___Sheet1[[#This Row],[event_name]])</f>
        <v>Male</v>
      </c>
      <c r="F781" t="s">
        <v>52</v>
      </c>
      <c r="G781" t="s">
        <v>345</v>
      </c>
      <c r="H781" t="str">
        <f>IF(Statistics_xlsx___Sheet1[[#This Row],[Post Name]]="-",IF(G782=0,G780,G782),Statistics_xlsx___Sheet1[[#This Row],[Post Name]])</f>
        <v>c9</v>
      </c>
      <c r="I781">
        <v>97083</v>
      </c>
      <c r="J781">
        <f>IF(Statistics_xlsx___Sheet1[[#This Row],[Offered Salary]]&lt;=0,AVERAGE($I$2:$I$7166),Statistics_xlsx___Sheet1[[#This Row],[Offered Salary]])</f>
        <v>97083</v>
      </c>
      <c r="K781" t="b">
        <f>OR((Statistics_xlsx___Sheet1[[#This Row],[updated offered salary]]&lt;$N$39),(Statistics_xlsx___Sheet1[[#This Row],[updated offered salary]]&gt;$N$40))</f>
        <v>0</v>
      </c>
    </row>
    <row r="782" spans="1:11" x14ac:dyDescent="0.3">
      <c r="A782">
        <v>412418</v>
      </c>
      <c r="B782" t="s">
        <v>741</v>
      </c>
      <c r="C782" t="s">
        <v>15</v>
      </c>
      <c r="D782" t="s">
        <v>9</v>
      </c>
      <c r="E782" t="str">
        <f>IF(Statistics_xlsx___Sheet1[[#This Row],[event_name]]="-","Male",Statistics_xlsx___Sheet1[[#This Row],[event_name]])</f>
        <v>Male</v>
      </c>
      <c r="F782" t="s">
        <v>52</v>
      </c>
      <c r="G782" t="s">
        <v>345</v>
      </c>
      <c r="H782" t="str">
        <f>IF(Statistics_xlsx___Sheet1[[#This Row],[Post Name]]="-",IF(G783=0,G781,G783),Statistics_xlsx___Sheet1[[#This Row],[Post Name]])</f>
        <v>c9</v>
      </c>
      <c r="I782">
        <v>48169</v>
      </c>
      <c r="J782">
        <f>IF(Statistics_xlsx___Sheet1[[#This Row],[Offered Salary]]&lt;=0,AVERAGE($I$2:$I$7166),Statistics_xlsx___Sheet1[[#This Row],[Offered Salary]])</f>
        <v>48169</v>
      </c>
      <c r="K782" t="b">
        <f>OR((Statistics_xlsx___Sheet1[[#This Row],[updated offered salary]]&lt;$N$39),(Statistics_xlsx___Sheet1[[#This Row],[updated offered salary]]&gt;$N$40))</f>
        <v>0</v>
      </c>
    </row>
    <row r="783" spans="1:11" x14ac:dyDescent="0.3">
      <c r="A783">
        <v>857879</v>
      </c>
      <c r="B783" t="s">
        <v>742</v>
      </c>
      <c r="C783" t="s">
        <v>8</v>
      </c>
      <c r="D783" t="s">
        <v>9</v>
      </c>
      <c r="E783" t="str">
        <f>IF(Statistics_xlsx___Sheet1[[#This Row],[event_name]]="-","Male",Statistics_xlsx___Sheet1[[#This Row],[event_name]])</f>
        <v>Male</v>
      </c>
      <c r="F783" t="s">
        <v>52</v>
      </c>
      <c r="G783" t="s">
        <v>345</v>
      </c>
      <c r="H783" t="str">
        <f>IF(Statistics_xlsx___Sheet1[[#This Row],[Post Name]]="-",IF(G784=0,G782,G784),Statistics_xlsx___Sheet1[[#This Row],[Post Name]])</f>
        <v>c9</v>
      </c>
      <c r="I783">
        <v>25144</v>
      </c>
      <c r="J783">
        <f>IF(Statistics_xlsx___Sheet1[[#This Row],[Offered Salary]]&lt;=0,AVERAGE($I$2:$I$7166),Statistics_xlsx___Sheet1[[#This Row],[Offered Salary]])</f>
        <v>25144</v>
      </c>
      <c r="K783" t="b">
        <f>OR((Statistics_xlsx___Sheet1[[#This Row],[updated offered salary]]&lt;$N$39),(Statistics_xlsx___Sheet1[[#This Row],[updated offered salary]]&gt;$N$40))</f>
        <v>0</v>
      </c>
    </row>
    <row r="784" spans="1:11" x14ac:dyDescent="0.3">
      <c r="A784">
        <v>866111</v>
      </c>
      <c r="B784" t="s">
        <v>743</v>
      </c>
      <c r="C784" t="s">
        <v>15</v>
      </c>
      <c r="D784" t="s">
        <v>9</v>
      </c>
      <c r="E784" t="str">
        <f>IF(Statistics_xlsx___Sheet1[[#This Row],[event_name]]="-","Male",Statistics_xlsx___Sheet1[[#This Row],[event_name]])</f>
        <v>Male</v>
      </c>
      <c r="F784" t="s">
        <v>17</v>
      </c>
      <c r="G784" t="s">
        <v>44</v>
      </c>
      <c r="H784" t="str">
        <f>IF(Statistics_xlsx___Sheet1[[#This Row],[Post Name]]="-",IF(G785=0,G783,G785),Statistics_xlsx___Sheet1[[#This Row],[Post Name]])</f>
        <v>i6</v>
      </c>
      <c r="I784">
        <v>10960</v>
      </c>
      <c r="J784">
        <f>IF(Statistics_xlsx___Sheet1[[#This Row],[Offered Salary]]&lt;=0,AVERAGE($I$2:$I$7166),Statistics_xlsx___Sheet1[[#This Row],[Offered Salary]])</f>
        <v>10960</v>
      </c>
      <c r="K784" t="b">
        <f>OR((Statistics_xlsx___Sheet1[[#This Row],[updated offered salary]]&lt;$N$39),(Statistics_xlsx___Sheet1[[#This Row],[updated offered salary]]&gt;$N$40))</f>
        <v>0</v>
      </c>
    </row>
    <row r="785" spans="1:11" x14ac:dyDescent="0.3">
      <c r="A785">
        <v>892761</v>
      </c>
      <c r="B785" t="s">
        <v>744</v>
      </c>
      <c r="C785" t="s">
        <v>15</v>
      </c>
      <c r="D785" t="s">
        <v>9</v>
      </c>
      <c r="E785" t="str">
        <f>IF(Statistics_xlsx___Sheet1[[#This Row],[event_name]]="-","Male",Statistics_xlsx___Sheet1[[#This Row],[event_name]])</f>
        <v>Male</v>
      </c>
      <c r="F785" t="s">
        <v>10</v>
      </c>
      <c r="G785" t="s">
        <v>14</v>
      </c>
      <c r="H785" t="str">
        <f>IF(Statistics_xlsx___Sheet1[[#This Row],[Post Name]]="-",IF(G786=0,G784,G786),Statistics_xlsx___Sheet1[[#This Row],[Post Name]])</f>
        <v>c5</v>
      </c>
      <c r="I785">
        <v>25686</v>
      </c>
      <c r="J785">
        <f>IF(Statistics_xlsx___Sheet1[[#This Row],[Offered Salary]]&lt;=0,AVERAGE($I$2:$I$7166),Statistics_xlsx___Sheet1[[#This Row],[Offered Salary]])</f>
        <v>25686</v>
      </c>
      <c r="K785" t="b">
        <f>OR((Statistics_xlsx___Sheet1[[#This Row],[updated offered salary]]&lt;$N$39),(Statistics_xlsx___Sheet1[[#This Row],[updated offered salary]]&gt;$N$40))</f>
        <v>0</v>
      </c>
    </row>
    <row r="786" spans="1:11" x14ac:dyDescent="0.3">
      <c r="A786">
        <v>176980</v>
      </c>
      <c r="B786" t="s">
        <v>744</v>
      </c>
      <c r="C786" t="s">
        <v>15</v>
      </c>
      <c r="D786" t="s">
        <v>9</v>
      </c>
      <c r="E786" t="str">
        <f>IF(Statistics_xlsx___Sheet1[[#This Row],[event_name]]="-","Male",Statistics_xlsx___Sheet1[[#This Row],[event_name]])</f>
        <v>Male</v>
      </c>
      <c r="F786" t="s">
        <v>10</v>
      </c>
      <c r="G786" t="s">
        <v>14</v>
      </c>
      <c r="H786" t="str">
        <f>IF(Statistics_xlsx___Sheet1[[#This Row],[Post Name]]="-",IF(G787=0,G785,G787),Statistics_xlsx___Sheet1[[#This Row],[Post Name]])</f>
        <v>c5</v>
      </c>
      <c r="I786">
        <v>7099</v>
      </c>
      <c r="J786">
        <f>IF(Statistics_xlsx___Sheet1[[#This Row],[Offered Salary]]&lt;=0,AVERAGE($I$2:$I$7166),Statistics_xlsx___Sheet1[[#This Row],[Offered Salary]])</f>
        <v>7099</v>
      </c>
      <c r="K786" t="b">
        <f>OR((Statistics_xlsx___Sheet1[[#This Row],[updated offered salary]]&lt;$N$39),(Statistics_xlsx___Sheet1[[#This Row],[updated offered salary]]&gt;$N$40))</f>
        <v>0</v>
      </c>
    </row>
    <row r="787" spans="1:11" x14ac:dyDescent="0.3">
      <c r="A787">
        <v>735436</v>
      </c>
      <c r="B787" t="s">
        <v>745</v>
      </c>
      <c r="C787" t="s">
        <v>8</v>
      </c>
      <c r="D787" t="s">
        <v>13</v>
      </c>
      <c r="E787" t="str">
        <f>IF(Statistics_xlsx___Sheet1[[#This Row],[event_name]]="-","Male",Statistics_xlsx___Sheet1[[#This Row],[event_name]])</f>
        <v>Female</v>
      </c>
      <c r="F787" t="s">
        <v>10</v>
      </c>
      <c r="G787" t="s">
        <v>44</v>
      </c>
      <c r="H787" t="str">
        <f>IF(Statistics_xlsx___Sheet1[[#This Row],[Post Name]]="-",IF(G788=0,G786,G788),Statistics_xlsx___Sheet1[[#This Row],[Post Name]])</f>
        <v>i6</v>
      </c>
      <c r="I787">
        <v>52130</v>
      </c>
      <c r="J787">
        <f>IF(Statistics_xlsx___Sheet1[[#This Row],[Offered Salary]]&lt;=0,AVERAGE($I$2:$I$7166),Statistics_xlsx___Sheet1[[#This Row],[Offered Salary]])</f>
        <v>52130</v>
      </c>
      <c r="K787" t="b">
        <f>OR((Statistics_xlsx___Sheet1[[#This Row],[updated offered salary]]&lt;$N$39),(Statistics_xlsx___Sheet1[[#This Row],[updated offered salary]]&gt;$N$40))</f>
        <v>0</v>
      </c>
    </row>
    <row r="788" spans="1:11" x14ac:dyDescent="0.3">
      <c r="A788">
        <v>866300</v>
      </c>
      <c r="B788" t="s">
        <v>746</v>
      </c>
      <c r="C788" t="s">
        <v>15</v>
      </c>
      <c r="D788" t="s">
        <v>9</v>
      </c>
      <c r="E788" t="str">
        <f>IF(Statistics_xlsx___Sheet1[[#This Row],[event_name]]="-","Male",Statistics_xlsx___Sheet1[[#This Row],[event_name]])</f>
        <v>Male</v>
      </c>
      <c r="F788" t="s">
        <v>86</v>
      </c>
      <c r="G788" t="s">
        <v>24</v>
      </c>
      <c r="H788" t="str">
        <f>IF(Statistics_xlsx___Sheet1[[#This Row],[Post Name]]="-",IF(G789=0,G787,G789),Statistics_xlsx___Sheet1[[#This Row],[Post Name]])</f>
        <v>i7</v>
      </c>
      <c r="I788">
        <v>42009</v>
      </c>
      <c r="J788">
        <f>IF(Statistics_xlsx___Sheet1[[#This Row],[Offered Salary]]&lt;=0,AVERAGE($I$2:$I$7166),Statistics_xlsx___Sheet1[[#This Row],[Offered Salary]])</f>
        <v>42009</v>
      </c>
      <c r="K788" t="b">
        <f>OR((Statistics_xlsx___Sheet1[[#This Row],[updated offered salary]]&lt;$N$39),(Statistics_xlsx___Sheet1[[#This Row],[updated offered salary]]&gt;$N$40))</f>
        <v>0</v>
      </c>
    </row>
    <row r="789" spans="1:11" x14ac:dyDescent="0.3">
      <c r="A789">
        <v>438195</v>
      </c>
      <c r="B789" t="s">
        <v>747</v>
      </c>
      <c r="C789" t="s">
        <v>15</v>
      </c>
      <c r="D789" t="s">
        <v>13</v>
      </c>
      <c r="E789" t="str">
        <f>IF(Statistics_xlsx___Sheet1[[#This Row],[event_name]]="-","Male",Statistics_xlsx___Sheet1[[#This Row],[event_name]])</f>
        <v>Female</v>
      </c>
      <c r="F789" t="s">
        <v>21</v>
      </c>
      <c r="G789" t="s">
        <v>30</v>
      </c>
      <c r="H789" t="str">
        <f>IF(Statistics_xlsx___Sheet1[[#This Row],[Post Name]]="-",IF(G790=0,G788,G790),Statistics_xlsx___Sheet1[[#This Row],[Post Name]])</f>
        <v>b9</v>
      </c>
      <c r="I789">
        <v>57891</v>
      </c>
      <c r="J789">
        <f>IF(Statistics_xlsx___Sheet1[[#This Row],[Offered Salary]]&lt;=0,AVERAGE($I$2:$I$7166),Statistics_xlsx___Sheet1[[#This Row],[Offered Salary]])</f>
        <v>57891</v>
      </c>
      <c r="K789" t="b">
        <f>OR((Statistics_xlsx___Sheet1[[#This Row],[updated offered salary]]&lt;$N$39),(Statistics_xlsx___Sheet1[[#This Row],[updated offered salary]]&gt;$N$40))</f>
        <v>0</v>
      </c>
    </row>
    <row r="790" spans="1:11" x14ac:dyDescent="0.3">
      <c r="A790">
        <v>88234</v>
      </c>
      <c r="B790" t="s">
        <v>748</v>
      </c>
      <c r="C790" t="s">
        <v>15</v>
      </c>
      <c r="D790" t="s">
        <v>9</v>
      </c>
      <c r="E790" t="str">
        <f>IF(Statistics_xlsx___Sheet1[[#This Row],[event_name]]="-","Male",Statistics_xlsx___Sheet1[[#This Row],[event_name]])</f>
        <v>Male</v>
      </c>
      <c r="F790" t="s">
        <v>86</v>
      </c>
      <c r="G790" t="s">
        <v>24</v>
      </c>
      <c r="H790" t="str">
        <f>IF(Statistics_xlsx___Sheet1[[#This Row],[Post Name]]="-",IF(G791=0,G789,G791),Statistics_xlsx___Sheet1[[#This Row],[Post Name]])</f>
        <v>i7</v>
      </c>
      <c r="I790">
        <v>51578</v>
      </c>
      <c r="J790">
        <f>IF(Statistics_xlsx___Sheet1[[#This Row],[Offered Salary]]&lt;=0,AVERAGE($I$2:$I$7166),Statistics_xlsx___Sheet1[[#This Row],[Offered Salary]])</f>
        <v>51578</v>
      </c>
      <c r="K790" t="b">
        <f>OR((Statistics_xlsx___Sheet1[[#This Row],[updated offered salary]]&lt;$N$39),(Statistics_xlsx___Sheet1[[#This Row],[updated offered salary]]&gt;$N$40))</f>
        <v>0</v>
      </c>
    </row>
    <row r="791" spans="1:11" x14ac:dyDescent="0.3">
      <c r="A791">
        <v>385051</v>
      </c>
      <c r="B791" t="s">
        <v>749</v>
      </c>
      <c r="C791" t="s">
        <v>15</v>
      </c>
      <c r="D791" t="s">
        <v>9</v>
      </c>
      <c r="E791" t="str">
        <f>IF(Statistics_xlsx___Sheet1[[#This Row],[event_name]]="-","Male",Statistics_xlsx___Sheet1[[#This Row],[event_name]])</f>
        <v>Male</v>
      </c>
      <c r="F791" t="s">
        <v>17</v>
      </c>
      <c r="G791" t="s">
        <v>24</v>
      </c>
      <c r="H791" t="str">
        <f>IF(Statistics_xlsx___Sheet1[[#This Row],[Post Name]]="-",IF(G792=0,G790,G792),Statistics_xlsx___Sheet1[[#This Row],[Post Name]])</f>
        <v>i7</v>
      </c>
      <c r="I791">
        <v>42741</v>
      </c>
      <c r="J791">
        <f>IF(Statistics_xlsx___Sheet1[[#This Row],[Offered Salary]]&lt;=0,AVERAGE($I$2:$I$7166),Statistics_xlsx___Sheet1[[#This Row],[Offered Salary]])</f>
        <v>42741</v>
      </c>
      <c r="K791" t="b">
        <f>OR((Statistics_xlsx___Sheet1[[#This Row],[updated offered salary]]&lt;$N$39),(Statistics_xlsx___Sheet1[[#This Row],[updated offered salary]]&gt;$N$40))</f>
        <v>0</v>
      </c>
    </row>
    <row r="792" spans="1:11" x14ac:dyDescent="0.3">
      <c r="A792">
        <v>322530</v>
      </c>
      <c r="B792" t="s">
        <v>749</v>
      </c>
      <c r="C792" t="s">
        <v>8</v>
      </c>
      <c r="D792" t="s">
        <v>9</v>
      </c>
      <c r="E792" t="str">
        <f>IF(Statistics_xlsx___Sheet1[[#This Row],[event_name]]="-","Male",Statistics_xlsx___Sheet1[[#This Row],[event_name]])</f>
        <v>Male</v>
      </c>
      <c r="F792" t="s">
        <v>17</v>
      </c>
      <c r="G792" t="s">
        <v>24</v>
      </c>
      <c r="H792" t="str">
        <f>IF(Statistics_xlsx___Sheet1[[#This Row],[Post Name]]="-",IF(G793=0,G791,G793),Statistics_xlsx___Sheet1[[#This Row],[Post Name]])</f>
        <v>i7</v>
      </c>
      <c r="I792">
        <v>66589</v>
      </c>
      <c r="J792">
        <f>IF(Statistics_xlsx___Sheet1[[#This Row],[Offered Salary]]&lt;=0,AVERAGE($I$2:$I$7166),Statistics_xlsx___Sheet1[[#This Row],[Offered Salary]])</f>
        <v>66589</v>
      </c>
      <c r="K792" t="b">
        <f>OR((Statistics_xlsx___Sheet1[[#This Row],[updated offered salary]]&lt;$N$39),(Statistics_xlsx___Sheet1[[#This Row],[updated offered salary]]&gt;$N$40))</f>
        <v>0</v>
      </c>
    </row>
    <row r="793" spans="1:11" x14ac:dyDescent="0.3">
      <c r="A793">
        <v>631387</v>
      </c>
      <c r="B793" t="s">
        <v>750</v>
      </c>
      <c r="C793" t="s">
        <v>8</v>
      </c>
      <c r="D793" t="s">
        <v>9</v>
      </c>
      <c r="E793" t="str">
        <f>IF(Statistics_xlsx___Sheet1[[#This Row],[event_name]]="-","Male",Statistics_xlsx___Sheet1[[#This Row],[event_name]])</f>
        <v>Male</v>
      </c>
      <c r="F793" t="s">
        <v>17</v>
      </c>
      <c r="G793" t="s">
        <v>24</v>
      </c>
      <c r="H793" t="str">
        <f>IF(Statistics_xlsx___Sheet1[[#This Row],[Post Name]]="-",IF(G794=0,G792,G794),Statistics_xlsx___Sheet1[[#This Row],[Post Name]])</f>
        <v>i7</v>
      </c>
      <c r="I793">
        <v>81960</v>
      </c>
      <c r="J793">
        <f>IF(Statistics_xlsx___Sheet1[[#This Row],[Offered Salary]]&lt;=0,AVERAGE($I$2:$I$7166),Statistics_xlsx___Sheet1[[#This Row],[Offered Salary]])</f>
        <v>81960</v>
      </c>
      <c r="K793" t="b">
        <f>OR((Statistics_xlsx___Sheet1[[#This Row],[updated offered salary]]&lt;$N$39),(Statistics_xlsx___Sheet1[[#This Row],[updated offered salary]]&gt;$N$40))</f>
        <v>0</v>
      </c>
    </row>
    <row r="794" spans="1:11" x14ac:dyDescent="0.3">
      <c r="A794">
        <v>924631</v>
      </c>
      <c r="B794" t="s">
        <v>751</v>
      </c>
      <c r="C794" t="s">
        <v>8</v>
      </c>
      <c r="D794" t="s">
        <v>9</v>
      </c>
      <c r="E794" t="str">
        <f>IF(Statistics_xlsx___Sheet1[[#This Row],[event_name]]="-","Male",Statistics_xlsx___Sheet1[[#This Row],[event_name]])</f>
        <v>Male</v>
      </c>
      <c r="F794" t="s">
        <v>86</v>
      </c>
      <c r="G794" t="s">
        <v>345</v>
      </c>
      <c r="H794" t="str">
        <f>IF(Statistics_xlsx___Sheet1[[#This Row],[Post Name]]="-",IF(G795=0,G793,G795),Statistics_xlsx___Sheet1[[#This Row],[Post Name]])</f>
        <v>c9</v>
      </c>
      <c r="I794">
        <v>43214</v>
      </c>
      <c r="J794">
        <f>IF(Statistics_xlsx___Sheet1[[#This Row],[Offered Salary]]&lt;=0,AVERAGE($I$2:$I$7166),Statistics_xlsx___Sheet1[[#This Row],[Offered Salary]])</f>
        <v>43214</v>
      </c>
      <c r="K794" t="b">
        <f>OR((Statistics_xlsx___Sheet1[[#This Row],[updated offered salary]]&lt;$N$39),(Statistics_xlsx___Sheet1[[#This Row],[updated offered salary]]&gt;$N$40))</f>
        <v>0</v>
      </c>
    </row>
    <row r="795" spans="1:11" x14ac:dyDescent="0.3">
      <c r="A795">
        <v>823234</v>
      </c>
      <c r="B795" t="s">
        <v>752</v>
      </c>
      <c r="C795" t="s">
        <v>15</v>
      </c>
      <c r="D795" t="s">
        <v>9</v>
      </c>
      <c r="E795" t="str">
        <f>IF(Statistics_xlsx___Sheet1[[#This Row],[event_name]]="-","Male",Statistics_xlsx___Sheet1[[#This Row],[event_name]])</f>
        <v>Male</v>
      </c>
      <c r="F795" t="s">
        <v>86</v>
      </c>
      <c r="G795" t="s">
        <v>345</v>
      </c>
      <c r="H795" t="str">
        <f>IF(Statistics_xlsx___Sheet1[[#This Row],[Post Name]]="-",IF(G796=0,G794,G796),Statistics_xlsx___Sheet1[[#This Row],[Post Name]])</f>
        <v>c9</v>
      </c>
      <c r="I795">
        <v>32078</v>
      </c>
      <c r="J795">
        <f>IF(Statistics_xlsx___Sheet1[[#This Row],[Offered Salary]]&lt;=0,AVERAGE($I$2:$I$7166),Statistics_xlsx___Sheet1[[#This Row],[Offered Salary]])</f>
        <v>32078</v>
      </c>
      <c r="K795" t="b">
        <f>OR((Statistics_xlsx___Sheet1[[#This Row],[updated offered salary]]&lt;$N$39),(Statistics_xlsx___Sheet1[[#This Row],[updated offered salary]]&gt;$N$40))</f>
        <v>0</v>
      </c>
    </row>
    <row r="796" spans="1:11" x14ac:dyDescent="0.3">
      <c r="A796">
        <v>515022</v>
      </c>
      <c r="B796" t="s">
        <v>753</v>
      </c>
      <c r="C796" t="s">
        <v>8</v>
      </c>
      <c r="D796" t="s">
        <v>9</v>
      </c>
      <c r="E796" t="str">
        <f>IF(Statistics_xlsx___Sheet1[[#This Row],[event_name]]="-","Male",Statistics_xlsx___Sheet1[[#This Row],[event_name]])</f>
        <v>Male</v>
      </c>
      <c r="F796" t="s">
        <v>10</v>
      </c>
      <c r="G796" t="s">
        <v>36</v>
      </c>
      <c r="H796" t="str">
        <f>IF(Statistics_xlsx___Sheet1[[#This Row],[Post Name]]="-",IF(G797=0,G795,G797),Statistics_xlsx___Sheet1[[#This Row],[Post Name]])</f>
        <v>i5</v>
      </c>
      <c r="I796">
        <v>42114</v>
      </c>
      <c r="J796">
        <f>IF(Statistics_xlsx___Sheet1[[#This Row],[Offered Salary]]&lt;=0,AVERAGE($I$2:$I$7166),Statistics_xlsx___Sheet1[[#This Row],[Offered Salary]])</f>
        <v>42114</v>
      </c>
      <c r="K796" t="b">
        <f>OR((Statistics_xlsx___Sheet1[[#This Row],[updated offered salary]]&lt;$N$39),(Statistics_xlsx___Sheet1[[#This Row],[updated offered salary]]&gt;$N$40))</f>
        <v>0</v>
      </c>
    </row>
    <row r="797" spans="1:11" x14ac:dyDescent="0.3">
      <c r="A797">
        <v>873591</v>
      </c>
      <c r="B797" t="s">
        <v>754</v>
      </c>
      <c r="C797" t="s">
        <v>15</v>
      </c>
      <c r="D797" t="s">
        <v>9</v>
      </c>
      <c r="E797" t="str">
        <f>IF(Statistics_xlsx___Sheet1[[#This Row],[event_name]]="-","Male",Statistics_xlsx___Sheet1[[#This Row],[event_name]])</f>
        <v>Male</v>
      </c>
      <c r="F797" t="s">
        <v>10</v>
      </c>
      <c r="G797" t="s">
        <v>36</v>
      </c>
      <c r="H797" t="str">
        <f>IF(Statistics_xlsx___Sheet1[[#This Row],[Post Name]]="-",IF(G798=0,G796,G798),Statistics_xlsx___Sheet1[[#This Row],[Post Name]])</f>
        <v>i5</v>
      </c>
      <c r="I797">
        <v>19440</v>
      </c>
      <c r="J797">
        <f>IF(Statistics_xlsx___Sheet1[[#This Row],[Offered Salary]]&lt;=0,AVERAGE($I$2:$I$7166),Statistics_xlsx___Sheet1[[#This Row],[Offered Salary]])</f>
        <v>19440</v>
      </c>
      <c r="K797" t="b">
        <f>OR((Statistics_xlsx___Sheet1[[#This Row],[updated offered salary]]&lt;$N$39),(Statistics_xlsx___Sheet1[[#This Row],[updated offered salary]]&gt;$N$40))</f>
        <v>0</v>
      </c>
    </row>
    <row r="798" spans="1:11" x14ac:dyDescent="0.3">
      <c r="A798">
        <v>868701</v>
      </c>
      <c r="B798" t="s">
        <v>755</v>
      </c>
      <c r="C798" t="s">
        <v>15</v>
      </c>
      <c r="D798" t="s">
        <v>13</v>
      </c>
      <c r="E798" t="str">
        <f>IF(Statistics_xlsx___Sheet1[[#This Row],[event_name]]="-","Male",Statistics_xlsx___Sheet1[[#This Row],[event_name]])</f>
        <v>Female</v>
      </c>
      <c r="F798" t="s">
        <v>10</v>
      </c>
      <c r="G798" t="s">
        <v>36</v>
      </c>
      <c r="H798" t="str">
        <f>IF(Statistics_xlsx___Sheet1[[#This Row],[Post Name]]="-",IF(G799=0,G797,G799),Statistics_xlsx___Sheet1[[#This Row],[Post Name]])</f>
        <v>i5</v>
      </c>
      <c r="I798">
        <v>66602</v>
      </c>
      <c r="J798">
        <f>IF(Statistics_xlsx___Sheet1[[#This Row],[Offered Salary]]&lt;=0,AVERAGE($I$2:$I$7166),Statistics_xlsx___Sheet1[[#This Row],[Offered Salary]])</f>
        <v>66602</v>
      </c>
      <c r="K798" t="b">
        <f>OR((Statistics_xlsx___Sheet1[[#This Row],[updated offered salary]]&lt;$N$39),(Statistics_xlsx___Sheet1[[#This Row],[updated offered salary]]&gt;$N$40))</f>
        <v>0</v>
      </c>
    </row>
    <row r="799" spans="1:11" x14ac:dyDescent="0.3">
      <c r="A799">
        <v>322926</v>
      </c>
      <c r="B799" t="s">
        <v>756</v>
      </c>
      <c r="C799" t="s">
        <v>8</v>
      </c>
      <c r="D799" t="s">
        <v>9</v>
      </c>
      <c r="E799" t="str">
        <f>IF(Statistics_xlsx___Sheet1[[#This Row],[event_name]]="-","Male",Statistics_xlsx___Sheet1[[#This Row],[event_name]])</f>
        <v>Male</v>
      </c>
      <c r="F799" t="s">
        <v>86</v>
      </c>
      <c r="G799" t="s">
        <v>151</v>
      </c>
      <c r="H799" t="str">
        <f>IF(Statistics_xlsx___Sheet1[[#This Row],[Post Name]]="-",IF(G800=0,G798,G800),Statistics_xlsx___Sheet1[[#This Row],[Post Name]])</f>
        <v>c-10</v>
      </c>
      <c r="I799">
        <v>91208</v>
      </c>
      <c r="J799">
        <f>IF(Statistics_xlsx___Sheet1[[#This Row],[Offered Salary]]&lt;=0,AVERAGE($I$2:$I$7166),Statistics_xlsx___Sheet1[[#This Row],[Offered Salary]])</f>
        <v>91208</v>
      </c>
      <c r="K799" t="b">
        <f>OR((Statistics_xlsx___Sheet1[[#This Row],[updated offered salary]]&lt;$N$39),(Statistics_xlsx___Sheet1[[#This Row],[updated offered salary]]&gt;$N$40))</f>
        <v>0</v>
      </c>
    </row>
    <row r="800" spans="1:11" x14ac:dyDescent="0.3">
      <c r="A800">
        <v>232998</v>
      </c>
      <c r="B800" t="s">
        <v>756</v>
      </c>
      <c r="C800" t="s">
        <v>15</v>
      </c>
      <c r="D800" t="s">
        <v>9</v>
      </c>
      <c r="E800" t="str">
        <f>IF(Statistics_xlsx___Sheet1[[#This Row],[event_name]]="-","Male",Statistics_xlsx___Sheet1[[#This Row],[event_name]])</f>
        <v>Male</v>
      </c>
      <c r="F800" t="s">
        <v>86</v>
      </c>
      <c r="G800" t="s">
        <v>151</v>
      </c>
      <c r="H800" t="str">
        <f>IF(Statistics_xlsx___Sheet1[[#This Row],[Post Name]]="-",IF(G801=0,G799,G801),Statistics_xlsx___Sheet1[[#This Row],[Post Name]])</f>
        <v>c-10</v>
      </c>
      <c r="I800">
        <v>51895</v>
      </c>
      <c r="J800">
        <f>IF(Statistics_xlsx___Sheet1[[#This Row],[Offered Salary]]&lt;=0,AVERAGE($I$2:$I$7166),Statistics_xlsx___Sheet1[[#This Row],[Offered Salary]])</f>
        <v>51895</v>
      </c>
      <c r="K800" t="b">
        <f>OR((Statistics_xlsx___Sheet1[[#This Row],[updated offered salary]]&lt;$N$39),(Statistics_xlsx___Sheet1[[#This Row],[updated offered salary]]&gt;$N$40))</f>
        <v>0</v>
      </c>
    </row>
    <row r="801" spans="1:11" x14ac:dyDescent="0.3">
      <c r="A801">
        <v>67001</v>
      </c>
      <c r="B801" t="s">
        <v>757</v>
      </c>
      <c r="C801" t="s">
        <v>15</v>
      </c>
      <c r="D801" t="s">
        <v>9</v>
      </c>
      <c r="E801" t="str">
        <f>IF(Statistics_xlsx___Sheet1[[#This Row],[event_name]]="-","Male",Statistics_xlsx___Sheet1[[#This Row],[event_name]])</f>
        <v>Male</v>
      </c>
      <c r="F801" t="s">
        <v>17</v>
      </c>
      <c r="G801" t="s">
        <v>345</v>
      </c>
      <c r="H801" t="str">
        <f>IF(Statistics_xlsx___Sheet1[[#This Row],[Post Name]]="-",IF(G802=0,G800,G802),Statistics_xlsx___Sheet1[[#This Row],[Post Name]])</f>
        <v>c9</v>
      </c>
      <c r="I801">
        <v>8175</v>
      </c>
      <c r="J801">
        <f>IF(Statistics_xlsx___Sheet1[[#This Row],[Offered Salary]]&lt;=0,AVERAGE($I$2:$I$7166),Statistics_xlsx___Sheet1[[#This Row],[Offered Salary]])</f>
        <v>8175</v>
      </c>
      <c r="K801" t="b">
        <f>OR((Statistics_xlsx___Sheet1[[#This Row],[updated offered salary]]&lt;$N$39),(Statistics_xlsx___Sheet1[[#This Row],[updated offered salary]]&gt;$N$40))</f>
        <v>0</v>
      </c>
    </row>
    <row r="802" spans="1:11" x14ac:dyDescent="0.3">
      <c r="A802">
        <v>325045</v>
      </c>
      <c r="B802" t="s">
        <v>758</v>
      </c>
      <c r="C802" t="s">
        <v>15</v>
      </c>
      <c r="D802" t="s">
        <v>9</v>
      </c>
      <c r="E802" t="str">
        <f>IF(Statistics_xlsx___Sheet1[[#This Row],[event_name]]="-","Male",Statistics_xlsx___Sheet1[[#This Row],[event_name]])</f>
        <v>Male</v>
      </c>
      <c r="F802" t="s">
        <v>17</v>
      </c>
      <c r="G802" t="s">
        <v>345</v>
      </c>
      <c r="H802" t="str">
        <f>IF(Statistics_xlsx___Sheet1[[#This Row],[Post Name]]="-",IF(G803=0,G801,G803),Statistics_xlsx___Sheet1[[#This Row],[Post Name]])</f>
        <v>c9</v>
      </c>
      <c r="I802">
        <v>12363</v>
      </c>
      <c r="J802">
        <f>IF(Statistics_xlsx___Sheet1[[#This Row],[Offered Salary]]&lt;=0,AVERAGE($I$2:$I$7166),Statistics_xlsx___Sheet1[[#This Row],[Offered Salary]])</f>
        <v>12363</v>
      </c>
      <c r="K802" t="b">
        <f>OR((Statistics_xlsx___Sheet1[[#This Row],[updated offered salary]]&lt;$N$39),(Statistics_xlsx___Sheet1[[#This Row],[updated offered salary]]&gt;$N$40))</f>
        <v>0</v>
      </c>
    </row>
    <row r="803" spans="1:11" x14ac:dyDescent="0.3">
      <c r="A803">
        <v>364042</v>
      </c>
      <c r="B803" t="s">
        <v>758</v>
      </c>
      <c r="C803" t="s">
        <v>15</v>
      </c>
      <c r="D803" t="s">
        <v>9</v>
      </c>
      <c r="E803" t="str">
        <f>IF(Statistics_xlsx___Sheet1[[#This Row],[event_name]]="-","Male",Statistics_xlsx___Sheet1[[#This Row],[event_name]])</f>
        <v>Male</v>
      </c>
      <c r="F803" t="s">
        <v>17</v>
      </c>
      <c r="G803" t="s">
        <v>345</v>
      </c>
      <c r="H803" t="str">
        <f>IF(Statistics_xlsx___Sheet1[[#This Row],[Post Name]]="-",IF(G804=0,G802,G804),Statistics_xlsx___Sheet1[[#This Row],[Post Name]])</f>
        <v>c9</v>
      </c>
      <c r="I803">
        <v>65858</v>
      </c>
      <c r="J803">
        <f>IF(Statistics_xlsx___Sheet1[[#This Row],[Offered Salary]]&lt;=0,AVERAGE($I$2:$I$7166),Statistics_xlsx___Sheet1[[#This Row],[Offered Salary]])</f>
        <v>65858</v>
      </c>
      <c r="K803" t="b">
        <f>OR((Statistics_xlsx___Sheet1[[#This Row],[updated offered salary]]&lt;$N$39),(Statistics_xlsx___Sheet1[[#This Row],[updated offered salary]]&gt;$N$40))</f>
        <v>0</v>
      </c>
    </row>
    <row r="804" spans="1:11" x14ac:dyDescent="0.3">
      <c r="A804">
        <v>978447</v>
      </c>
      <c r="B804" t="s">
        <v>759</v>
      </c>
      <c r="C804" t="s">
        <v>8</v>
      </c>
      <c r="D804" t="s">
        <v>13</v>
      </c>
      <c r="E804" t="str">
        <f>IF(Statistics_xlsx___Sheet1[[#This Row],[event_name]]="-","Male",Statistics_xlsx___Sheet1[[#This Row],[event_name]])</f>
        <v>Female</v>
      </c>
      <c r="F804" t="s">
        <v>17</v>
      </c>
      <c r="G804" t="s">
        <v>345</v>
      </c>
      <c r="H804" t="str">
        <f>IF(Statistics_xlsx___Sheet1[[#This Row],[Post Name]]="-",IF(G805=0,G803,G805),Statistics_xlsx___Sheet1[[#This Row],[Post Name]])</f>
        <v>c9</v>
      </c>
      <c r="I804">
        <v>84508</v>
      </c>
      <c r="J804">
        <f>IF(Statistics_xlsx___Sheet1[[#This Row],[Offered Salary]]&lt;=0,AVERAGE($I$2:$I$7166),Statistics_xlsx___Sheet1[[#This Row],[Offered Salary]])</f>
        <v>84508</v>
      </c>
      <c r="K804" t="b">
        <f>OR((Statistics_xlsx___Sheet1[[#This Row],[updated offered salary]]&lt;$N$39),(Statistics_xlsx___Sheet1[[#This Row],[updated offered salary]]&gt;$N$40))</f>
        <v>0</v>
      </c>
    </row>
    <row r="805" spans="1:11" x14ac:dyDescent="0.3">
      <c r="A805">
        <v>708890</v>
      </c>
      <c r="B805" t="s">
        <v>760</v>
      </c>
      <c r="C805" t="s">
        <v>15</v>
      </c>
      <c r="D805" t="s">
        <v>9</v>
      </c>
      <c r="E805" t="str">
        <f>IF(Statistics_xlsx___Sheet1[[#This Row],[event_name]]="-","Male",Statistics_xlsx___Sheet1[[#This Row],[event_name]])</f>
        <v>Male</v>
      </c>
      <c r="F805" t="s">
        <v>21</v>
      </c>
      <c r="G805" t="s">
        <v>14</v>
      </c>
      <c r="H805" t="str">
        <f>IF(Statistics_xlsx___Sheet1[[#This Row],[Post Name]]="-",IF(G806=0,G804,G806),Statistics_xlsx___Sheet1[[#This Row],[Post Name]])</f>
        <v>c5</v>
      </c>
      <c r="I805">
        <v>76907</v>
      </c>
      <c r="J805">
        <f>IF(Statistics_xlsx___Sheet1[[#This Row],[Offered Salary]]&lt;=0,AVERAGE($I$2:$I$7166),Statistics_xlsx___Sheet1[[#This Row],[Offered Salary]])</f>
        <v>76907</v>
      </c>
      <c r="K805" t="b">
        <f>OR((Statistics_xlsx___Sheet1[[#This Row],[updated offered salary]]&lt;$N$39),(Statistics_xlsx___Sheet1[[#This Row],[updated offered salary]]&gt;$N$40))</f>
        <v>0</v>
      </c>
    </row>
    <row r="806" spans="1:11" x14ac:dyDescent="0.3">
      <c r="A806">
        <v>142086</v>
      </c>
      <c r="B806" t="s">
        <v>761</v>
      </c>
      <c r="C806" t="s">
        <v>8</v>
      </c>
      <c r="D806" t="s">
        <v>9</v>
      </c>
      <c r="E806" t="str">
        <f>IF(Statistics_xlsx___Sheet1[[#This Row],[event_name]]="-","Male",Statistics_xlsx___Sheet1[[#This Row],[event_name]])</f>
        <v>Male</v>
      </c>
      <c r="F806" t="s">
        <v>21</v>
      </c>
      <c r="G806" t="s">
        <v>14</v>
      </c>
      <c r="H806" t="str">
        <f>IF(Statistics_xlsx___Sheet1[[#This Row],[Post Name]]="-",IF(G807=0,G805,G807),Statistics_xlsx___Sheet1[[#This Row],[Post Name]])</f>
        <v>c5</v>
      </c>
      <c r="I806">
        <v>39033</v>
      </c>
      <c r="J806">
        <f>IF(Statistics_xlsx___Sheet1[[#This Row],[Offered Salary]]&lt;=0,AVERAGE($I$2:$I$7166),Statistics_xlsx___Sheet1[[#This Row],[Offered Salary]])</f>
        <v>39033</v>
      </c>
      <c r="K806" t="b">
        <f>OR((Statistics_xlsx___Sheet1[[#This Row],[updated offered salary]]&lt;$N$39),(Statistics_xlsx___Sheet1[[#This Row],[updated offered salary]]&gt;$N$40))</f>
        <v>0</v>
      </c>
    </row>
    <row r="807" spans="1:11" x14ac:dyDescent="0.3">
      <c r="A807">
        <v>55751</v>
      </c>
      <c r="B807" t="s">
        <v>762</v>
      </c>
      <c r="C807" t="s">
        <v>8</v>
      </c>
      <c r="D807" t="s">
        <v>13</v>
      </c>
      <c r="E807" t="str">
        <f>IF(Statistics_xlsx___Sheet1[[#This Row],[event_name]]="-","Male",Statistics_xlsx___Sheet1[[#This Row],[event_name]])</f>
        <v>Female</v>
      </c>
      <c r="F807" t="s">
        <v>21</v>
      </c>
      <c r="G807" t="s">
        <v>14</v>
      </c>
      <c r="H807" t="str">
        <f>IF(Statistics_xlsx___Sheet1[[#This Row],[Post Name]]="-",IF(G808=0,G806,G808),Statistics_xlsx___Sheet1[[#This Row],[Post Name]])</f>
        <v>c5</v>
      </c>
      <c r="I807">
        <v>30743</v>
      </c>
      <c r="J807">
        <f>IF(Statistics_xlsx___Sheet1[[#This Row],[Offered Salary]]&lt;=0,AVERAGE($I$2:$I$7166),Statistics_xlsx___Sheet1[[#This Row],[Offered Salary]])</f>
        <v>30743</v>
      </c>
      <c r="K807" t="b">
        <f>OR((Statistics_xlsx___Sheet1[[#This Row],[updated offered salary]]&lt;$N$39),(Statistics_xlsx___Sheet1[[#This Row],[updated offered salary]]&gt;$N$40))</f>
        <v>0</v>
      </c>
    </row>
    <row r="808" spans="1:11" x14ac:dyDescent="0.3">
      <c r="A808">
        <v>612997</v>
      </c>
      <c r="B808" t="s">
        <v>763</v>
      </c>
      <c r="C808" t="s">
        <v>15</v>
      </c>
      <c r="D808" t="s">
        <v>9</v>
      </c>
      <c r="E808" t="str">
        <f>IF(Statistics_xlsx___Sheet1[[#This Row],[event_name]]="-","Male",Statistics_xlsx___Sheet1[[#This Row],[event_name]])</f>
        <v>Male</v>
      </c>
      <c r="F808" t="s">
        <v>10</v>
      </c>
      <c r="G808" t="s">
        <v>345</v>
      </c>
      <c r="H808" t="str">
        <f>IF(Statistics_xlsx___Sheet1[[#This Row],[Post Name]]="-",IF(G809=0,G807,G809),Statistics_xlsx___Sheet1[[#This Row],[Post Name]])</f>
        <v>c9</v>
      </c>
      <c r="I808">
        <v>60051</v>
      </c>
      <c r="J808">
        <f>IF(Statistics_xlsx___Sheet1[[#This Row],[Offered Salary]]&lt;=0,AVERAGE($I$2:$I$7166),Statistics_xlsx___Sheet1[[#This Row],[Offered Salary]])</f>
        <v>60051</v>
      </c>
      <c r="K808" t="b">
        <f>OR((Statistics_xlsx___Sheet1[[#This Row],[updated offered salary]]&lt;$N$39),(Statistics_xlsx___Sheet1[[#This Row],[updated offered salary]]&gt;$N$40))</f>
        <v>0</v>
      </c>
    </row>
    <row r="809" spans="1:11" x14ac:dyDescent="0.3">
      <c r="A809">
        <v>22091</v>
      </c>
      <c r="B809" t="s">
        <v>764</v>
      </c>
      <c r="C809" t="s">
        <v>15</v>
      </c>
      <c r="D809" t="s">
        <v>13</v>
      </c>
      <c r="E809" t="str">
        <f>IF(Statistics_xlsx___Sheet1[[#This Row],[event_name]]="-","Male",Statistics_xlsx___Sheet1[[#This Row],[event_name]])</f>
        <v>Female</v>
      </c>
      <c r="F809" t="s">
        <v>21</v>
      </c>
      <c r="G809" t="s">
        <v>151</v>
      </c>
      <c r="H809" t="str">
        <f>IF(Statistics_xlsx___Sheet1[[#This Row],[Post Name]]="-",IF(G810=0,G808,G810),Statistics_xlsx___Sheet1[[#This Row],[Post Name]])</f>
        <v>c-10</v>
      </c>
      <c r="I809">
        <v>8843</v>
      </c>
      <c r="J809">
        <f>IF(Statistics_xlsx___Sheet1[[#This Row],[Offered Salary]]&lt;=0,AVERAGE($I$2:$I$7166),Statistics_xlsx___Sheet1[[#This Row],[Offered Salary]])</f>
        <v>8843</v>
      </c>
      <c r="K809" t="b">
        <f>OR((Statistics_xlsx___Sheet1[[#This Row],[updated offered salary]]&lt;$N$39),(Statistics_xlsx___Sheet1[[#This Row],[updated offered salary]]&gt;$N$40))</f>
        <v>0</v>
      </c>
    </row>
    <row r="810" spans="1:11" x14ac:dyDescent="0.3">
      <c r="A810">
        <v>721792</v>
      </c>
      <c r="B810" t="s">
        <v>765</v>
      </c>
      <c r="C810" t="s">
        <v>8</v>
      </c>
      <c r="D810" t="s">
        <v>9</v>
      </c>
      <c r="E810" t="str">
        <f>IF(Statistics_xlsx___Sheet1[[#This Row],[event_name]]="-","Male",Statistics_xlsx___Sheet1[[#This Row],[event_name]])</f>
        <v>Male</v>
      </c>
      <c r="F810" t="s">
        <v>21</v>
      </c>
      <c r="G810" t="s">
        <v>14</v>
      </c>
      <c r="H810" t="str">
        <f>IF(Statistics_xlsx___Sheet1[[#This Row],[Post Name]]="-",IF(G811=0,G809,G811),Statistics_xlsx___Sheet1[[#This Row],[Post Name]])</f>
        <v>c5</v>
      </c>
      <c r="I810">
        <v>33822</v>
      </c>
      <c r="J810">
        <f>IF(Statistics_xlsx___Sheet1[[#This Row],[Offered Salary]]&lt;=0,AVERAGE($I$2:$I$7166),Statistics_xlsx___Sheet1[[#This Row],[Offered Salary]])</f>
        <v>33822</v>
      </c>
      <c r="K810" t="b">
        <f>OR((Statistics_xlsx___Sheet1[[#This Row],[updated offered salary]]&lt;$N$39),(Statistics_xlsx___Sheet1[[#This Row],[updated offered salary]]&gt;$N$40))</f>
        <v>0</v>
      </c>
    </row>
    <row r="811" spans="1:11" x14ac:dyDescent="0.3">
      <c r="A811">
        <v>682173</v>
      </c>
      <c r="B811" t="s">
        <v>766</v>
      </c>
      <c r="C811" t="s">
        <v>8</v>
      </c>
      <c r="D811" t="s">
        <v>9</v>
      </c>
      <c r="E811" t="str">
        <f>IF(Statistics_xlsx___Sheet1[[#This Row],[event_name]]="-","Male",Statistics_xlsx___Sheet1[[#This Row],[event_name]])</f>
        <v>Male</v>
      </c>
      <c r="F811" t="s">
        <v>21</v>
      </c>
      <c r="G811" t="s">
        <v>14</v>
      </c>
      <c r="H811" t="str">
        <f>IF(Statistics_xlsx___Sheet1[[#This Row],[Post Name]]="-",IF(G812=0,G810,G812),Statistics_xlsx___Sheet1[[#This Row],[Post Name]])</f>
        <v>c5</v>
      </c>
      <c r="I811">
        <v>47388</v>
      </c>
      <c r="J811">
        <f>IF(Statistics_xlsx___Sheet1[[#This Row],[Offered Salary]]&lt;=0,AVERAGE($I$2:$I$7166),Statistics_xlsx___Sheet1[[#This Row],[Offered Salary]])</f>
        <v>47388</v>
      </c>
      <c r="K811" t="b">
        <f>OR((Statistics_xlsx___Sheet1[[#This Row],[updated offered salary]]&lt;$N$39),(Statistics_xlsx___Sheet1[[#This Row],[updated offered salary]]&gt;$N$40))</f>
        <v>0</v>
      </c>
    </row>
    <row r="812" spans="1:11" x14ac:dyDescent="0.3">
      <c r="A812">
        <v>978831</v>
      </c>
      <c r="B812" t="s">
        <v>767</v>
      </c>
      <c r="C812" t="s">
        <v>15</v>
      </c>
      <c r="D812" t="s">
        <v>9</v>
      </c>
      <c r="E812" t="str">
        <f>IF(Statistics_xlsx___Sheet1[[#This Row],[event_name]]="-","Male",Statistics_xlsx___Sheet1[[#This Row],[event_name]])</f>
        <v>Male</v>
      </c>
      <c r="F812" t="s">
        <v>17</v>
      </c>
      <c r="G812" t="s">
        <v>24</v>
      </c>
      <c r="H812" t="str">
        <f>IF(Statistics_xlsx___Sheet1[[#This Row],[Post Name]]="-",IF(G813=0,G811,G813),Statistics_xlsx___Sheet1[[#This Row],[Post Name]])</f>
        <v>i7</v>
      </c>
      <c r="I812">
        <v>85868</v>
      </c>
      <c r="J812">
        <f>IF(Statistics_xlsx___Sheet1[[#This Row],[Offered Salary]]&lt;=0,AVERAGE($I$2:$I$7166),Statistics_xlsx___Sheet1[[#This Row],[Offered Salary]])</f>
        <v>85868</v>
      </c>
      <c r="K812" t="b">
        <f>OR((Statistics_xlsx___Sheet1[[#This Row],[updated offered salary]]&lt;$N$39),(Statistics_xlsx___Sheet1[[#This Row],[updated offered salary]]&gt;$N$40))</f>
        <v>0</v>
      </c>
    </row>
    <row r="813" spans="1:11" x14ac:dyDescent="0.3">
      <c r="A813">
        <v>253384</v>
      </c>
      <c r="B813" t="s">
        <v>768</v>
      </c>
      <c r="C813" t="s">
        <v>15</v>
      </c>
      <c r="D813" t="s">
        <v>9</v>
      </c>
      <c r="E813" t="str">
        <f>IF(Statistics_xlsx___Sheet1[[#This Row],[event_name]]="-","Male",Statistics_xlsx___Sheet1[[#This Row],[event_name]])</f>
        <v>Male</v>
      </c>
      <c r="F813" t="s">
        <v>17</v>
      </c>
      <c r="G813" t="s">
        <v>24</v>
      </c>
      <c r="H813" t="str">
        <f>IF(Statistics_xlsx___Sheet1[[#This Row],[Post Name]]="-",IF(G814=0,G812,G814),Statistics_xlsx___Sheet1[[#This Row],[Post Name]])</f>
        <v>i7</v>
      </c>
      <c r="I813">
        <v>3577</v>
      </c>
      <c r="J813">
        <f>IF(Statistics_xlsx___Sheet1[[#This Row],[Offered Salary]]&lt;=0,AVERAGE($I$2:$I$7166),Statistics_xlsx___Sheet1[[#This Row],[Offered Salary]])</f>
        <v>3577</v>
      </c>
      <c r="K813" t="b">
        <f>OR((Statistics_xlsx___Sheet1[[#This Row],[updated offered salary]]&lt;$N$39),(Statistics_xlsx___Sheet1[[#This Row],[updated offered salary]]&gt;$N$40))</f>
        <v>0</v>
      </c>
    </row>
    <row r="814" spans="1:11" x14ac:dyDescent="0.3">
      <c r="A814">
        <v>817265</v>
      </c>
      <c r="B814" t="s">
        <v>769</v>
      </c>
      <c r="C814" t="s">
        <v>15</v>
      </c>
      <c r="D814" t="s">
        <v>9</v>
      </c>
      <c r="E814" t="str">
        <f>IF(Statistics_xlsx___Sheet1[[#This Row],[event_name]]="-","Male",Statistics_xlsx___Sheet1[[#This Row],[event_name]])</f>
        <v>Male</v>
      </c>
      <c r="F814" t="s">
        <v>86</v>
      </c>
      <c r="G814" t="s">
        <v>36</v>
      </c>
      <c r="H814" t="str">
        <f>IF(Statistics_xlsx___Sheet1[[#This Row],[Post Name]]="-",IF(G815=0,G813,G815),Statistics_xlsx___Sheet1[[#This Row],[Post Name]])</f>
        <v>i5</v>
      </c>
      <c r="I814">
        <v>43678</v>
      </c>
      <c r="J814">
        <f>IF(Statistics_xlsx___Sheet1[[#This Row],[Offered Salary]]&lt;=0,AVERAGE($I$2:$I$7166),Statistics_xlsx___Sheet1[[#This Row],[Offered Salary]])</f>
        <v>43678</v>
      </c>
      <c r="K814" t="b">
        <f>OR((Statistics_xlsx___Sheet1[[#This Row],[updated offered salary]]&lt;$N$39),(Statistics_xlsx___Sheet1[[#This Row],[updated offered salary]]&gt;$N$40))</f>
        <v>0</v>
      </c>
    </row>
    <row r="815" spans="1:11" x14ac:dyDescent="0.3">
      <c r="A815">
        <v>734018</v>
      </c>
      <c r="B815" t="s">
        <v>770</v>
      </c>
      <c r="C815" t="s">
        <v>8</v>
      </c>
      <c r="D815" t="s">
        <v>9</v>
      </c>
      <c r="E815" t="str">
        <f>IF(Statistics_xlsx___Sheet1[[#This Row],[event_name]]="-","Male",Statistics_xlsx___Sheet1[[#This Row],[event_name]])</f>
        <v>Male</v>
      </c>
      <c r="F815" t="s">
        <v>86</v>
      </c>
      <c r="G815" t="s">
        <v>36</v>
      </c>
      <c r="H815" t="str">
        <f>IF(Statistics_xlsx___Sheet1[[#This Row],[Post Name]]="-",IF(G816=0,G814,G816),Statistics_xlsx___Sheet1[[#This Row],[Post Name]])</f>
        <v>i5</v>
      </c>
      <c r="I815">
        <v>39935</v>
      </c>
      <c r="J815">
        <f>IF(Statistics_xlsx___Sheet1[[#This Row],[Offered Salary]]&lt;=0,AVERAGE($I$2:$I$7166),Statistics_xlsx___Sheet1[[#This Row],[Offered Salary]])</f>
        <v>39935</v>
      </c>
      <c r="K815" t="b">
        <f>OR((Statistics_xlsx___Sheet1[[#This Row],[updated offered salary]]&lt;$N$39),(Statistics_xlsx___Sheet1[[#This Row],[updated offered salary]]&gt;$N$40))</f>
        <v>0</v>
      </c>
    </row>
    <row r="816" spans="1:11" x14ac:dyDescent="0.3">
      <c r="A816">
        <v>527009</v>
      </c>
      <c r="B816" t="s">
        <v>771</v>
      </c>
      <c r="C816" t="s">
        <v>15</v>
      </c>
      <c r="D816" t="s">
        <v>9</v>
      </c>
      <c r="E816" t="str">
        <f>IF(Statistics_xlsx___Sheet1[[#This Row],[event_name]]="-","Male",Statistics_xlsx___Sheet1[[#This Row],[event_name]])</f>
        <v>Male</v>
      </c>
      <c r="F816" t="s">
        <v>86</v>
      </c>
      <c r="G816" t="s">
        <v>36</v>
      </c>
      <c r="H816" t="str">
        <f>IF(Statistics_xlsx___Sheet1[[#This Row],[Post Name]]="-",IF(G817=0,G815,G817),Statistics_xlsx___Sheet1[[#This Row],[Post Name]])</f>
        <v>i5</v>
      </c>
      <c r="I816">
        <v>14256</v>
      </c>
      <c r="J816">
        <f>IF(Statistics_xlsx___Sheet1[[#This Row],[Offered Salary]]&lt;=0,AVERAGE($I$2:$I$7166),Statistics_xlsx___Sheet1[[#This Row],[Offered Salary]])</f>
        <v>14256</v>
      </c>
      <c r="K816" t="b">
        <f>OR((Statistics_xlsx___Sheet1[[#This Row],[updated offered salary]]&lt;$N$39),(Statistics_xlsx___Sheet1[[#This Row],[updated offered salary]]&gt;$N$40))</f>
        <v>0</v>
      </c>
    </row>
    <row r="817" spans="1:11" x14ac:dyDescent="0.3">
      <c r="A817">
        <v>897407</v>
      </c>
      <c r="B817" t="s">
        <v>772</v>
      </c>
      <c r="C817" t="s">
        <v>8</v>
      </c>
      <c r="D817" t="s">
        <v>9</v>
      </c>
      <c r="E817" t="str">
        <f>IF(Statistics_xlsx___Sheet1[[#This Row],[event_name]]="-","Male",Statistics_xlsx___Sheet1[[#This Row],[event_name]])</f>
        <v>Male</v>
      </c>
      <c r="F817" t="s">
        <v>86</v>
      </c>
      <c r="G817" t="s">
        <v>151</v>
      </c>
      <c r="H817" t="str">
        <f>IF(Statistics_xlsx___Sheet1[[#This Row],[Post Name]]="-",IF(G818=0,G816,G818),Statistics_xlsx___Sheet1[[#This Row],[Post Name]])</f>
        <v>c-10</v>
      </c>
      <c r="I817">
        <v>15601</v>
      </c>
      <c r="J817">
        <f>IF(Statistics_xlsx___Sheet1[[#This Row],[Offered Salary]]&lt;=0,AVERAGE($I$2:$I$7166),Statistics_xlsx___Sheet1[[#This Row],[Offered Salary]])</f>
        <v>15601</v>
      </c>
      <c r="K817" t="b">
        <f>OR((Statistics_xlsx___Sheet1[[#This Row],[updated offered salary]]&lt;$N$39),(Statistics_xlsx___Sheet1[[#This Row],[updated offered salary]]&gt;$N$40))</f>
        <v>0</v>
      </c>
    </row>
    <row r="818" spans="1:11" x14ac:dyDescent="0.3">
      <c r="A818">
        <v>515923</v>
      </c>
      <c r="B818" t="s">
        <v>773</v>
      </c>
      <c r="C818" t="s">
        <v>15</v>
      </c>
      <c r="D818" t="s">
        <v>13</v>
      </c>
      <c r="E818" t="str">
        <f>IF(Statistics_xlsx___Sheet1[[#This Row],[event_name]]="-","Male",Statistics_xlsx___Sheet1[[#This Row],[event_name]])</f>
        <v>Female</v>
      </c>
      <c r="F818" t="s">
        <v>86</v>
      </c>
      <c r="G818" t="s">
        <v>151</v>
      </c>
      <c r="H818" t="str">
        <f>IF(Statistics_xlsx___Sheet1[[#This Row],[Post Name]]="-",IF(G819=0,G817,G819),Statistics_xlsx___Sheet1[[#This Row],[Post Name]])</f>
        <v>c-10</v>
      </c>
      <c r="I818">
        <v>37241</v>
      </c>
      <c r="J818">
        <f>IF(Statistics_xlsx___Sheet1[[#This Row],[Offered Salary]]&lt;=0,AVERAGE($I$2:$I$7166),Statistics_xlsx___Sheet1[[#This Row],[Offered Salary]])</f>
        <v>37241</v>
      </c>
      <c r="K818" t="b">
        <f>OR((Statistics_xlsx___Sheet1[[#This Row],[updated offered salary]]&lt;$N$39),(Statistics_xlsx___Sheet1[[#This Row],[updated offered salary]]&gt;$N$40))</f>
        <v>0</v>
      </c>
    </row>
    <row r="819" spans="1:11" x14ac:dyDescent="0.3">
      <c r="A819">
        <v>138577</v>
      </c>
      <c r="B819" t="s">
        <v>774</v>
      </c>
      <c r="C819" t="s">
        <v>15</v>
      </c>
      <c r="D819" t="s">
        <v>9</v>
      </c>
      <c r="E819" t="str">
        <f>IF(Statistics_xlsx___Sheet1[[#This Row],[event_name]]="-","Male",Statistics_xlsx___Sheet1[[#This Row],[event_name]])</f>
        <v>Male</v>
      </c>
      <c r="F819" t="s">
        <v>17</v>
      </c>
      <c r="G819" t="s">
        <v>30</v>
      </c>
      <c r="H819" t="str">
        <f>IF(Statistics_xlsx___Sheet1[[#This Row],[Post Name]]="-",IF(G820=0,G818,G820),Statistics_xlsx___Sheet1[[#This Row],[Post Name]])</f>
        <v>b9</v>
      </c>
      <c r="I819">
        <v>96271</v>
      </c>
      <c r="J819">
        <f>IF(Statistics_xlsx___Sheet1[[#This Row],[Offered Salary]]&lt;=0,AVERAGE($I$2:$I$7166),Statistics_xlsx___Sheet1[[#This Row],[Offered Salary]])</f>
        <v>96271</v>
      </c>
      <c r="K819" t="b">
        <f>OR((Statistics_xlsx___Sheet1[[#This Row],[updated offered salary]]&lt;$N$39),(Statistics_xlsx___Sheet1[[#This Row],[updated offered salary]]&gt;$N$40))</f>
        <v>0</v>
      </c>
    </row>
    <row r="820" spans="1:11" x14ac:dyDescent="0.3">
      <c r="A820">
        <v>972571</v>
      </c>
      <c r="B820" t="s">
        <v>775</v>
      </c>
      <c r="C820" t="s">
        <v>8</v>
      </c>
      <c r="D820" t="s">
        <v>9</v>
      </c>
      <c r="E820" t="str">
        <f>IF(Statistics_xlsx___Sheet1[[#This Row],[event_name]]="-","Male",Statistics_xlsx___Sheet1[[#This Row],[event_name]])</f>
        <v>Male</v>
      </c>
      <c r="F820" t="s">
        <v>17</v>
      </c>
      <c r="G820" t="s">
        <v>30</v>
      </c>
      <c r="H820" t="str">
        <f>IF(Statistics_xlsx___Sheet1[[#This Row],[Post Name]]="-",IF(G821=0,G819,G821),Statistics_xlsx___Sheet1[[#This Row],[Post Name]])</f>
        <v>b9</v>
      </c>
      <c r="I820">
        <v>4485</v>
      </c>
      <c r="J820">
        <f>IF(Statistics_xlsx___Sheet1[[#This Row],[Offered Salary]]&lt;=0,AVERAGE($I$2:$I$7166),Statistics_xlsx___Sheet1[[#This Row],[Offered Salary]])</f>
        <v>4485</v>
      </c>
      <c r="K820" t="b">
        <f>OR((Statistics_xlsx___Sheet1[[#This Row],[updated offered salary]]&lt;$N$39),(Statistics_xlsx___Sheet1[[#This Row],[updated offered salary]]&gt;$N$40))</f>
        <v>0</v>
      </c>
    </row>
    <row r="821" spans="1:11" x14ac:dyDescent="0.3">
      <c r="A821">
        <v>903288</v>
      </c>
      <c r="B821" t="s">
        <v>776</v>
      </c>
      <c r="C821" t="s">
        <v>15</v>
      </c>
      <c r="D821" t="s">
        <v>9</v>
      </c>
      <c r="E821" t="str">
        <f>IF(Statistics_xlsx___Sheet1[[#This Row],[event_name]]="-","Male",Statistics_xlsx___Sheet1[[#This Row],[event_name]])</f>
        <v>Male</v>
      </c>
      <c r="F821" t="s">
        <v>52</v>
      </c>
      <c r="G821" t="s">
        <v>30</v>
      </c>
      <c r="H821" t="str">
        <f>IF(Statistics_xlsx___Sheet1[[#This Row],[Post Name]]="-",IF(G822=0,G820,G822),Statistics_xlsx___Sheet1[[#This Row],[Post Name]])</f>
        <v>b9</v>
      </c>
      <c r="I821">
        <v>7028</v>
      </c>
      <c r="J821">
        <f>IF(Statistics_xlsx___Sheet1[[#This Row],[Offered Salary]]&lt;=0,AVERAGE($I$2:$I$7166),Statistics_xlsx___Sheet1[[#This Row],[Offered Salary]])</f>
        <v>7028</v>
      </c>
      <c r="K821" t="b">
        <f>OR((Statistics_xlsx___Sheet1[[#This Row],[updated offered salary]]&lt;$N$39),(Statistics_xlsx___Sheet1[[#This Row],[updated offered salary]]&gt;$N$40))</f>
        <v>0</v>
      </c>
    </row>
    <row r="822" spans="1:11" x14ac:dyDescent="0.3">
      <c r="A822">
        <v>45861</v>
      </c>
      <c r="B822" t="s">
        <v>777</v>
      </c>
      <c r="C822" t="s">
        <v>15</v>
      </c>
      <c r="D822" t="s">
        <v>9</v>
      </c>
      <c r="E822" t="str">
        <f>IF(Statistics_xlsx___Sheet1[[#This Row],[event_name]]="-","Male",Statistics_xlsx___Sheet1[[#This Row],[event_name]])</f>
        <v>Male</v>
      </c>
      <c r="F822" t="s">
        <v>17</v>
      </c>
      <c r="G822" t="s">
        <v>151</v>
      </c>
      <c r="H822" t="str">
        <f>IF(Statistics_xlsx___Sheet1[[#This Row],[Post Name]]="-",IF(G823=0,G821,G823),Statistics_xlsx___Sheet1[[#This Row],[Post Name]])</f>
        <v>c-10</v>
      </c>
      <c r="I822">
        <v>26063</v>
      </c>
      <c r="J822">
        <f>IF(Statistics_xlsx___Sheet1[[#This Row],[Offered Salary]]&lt;=0,AVERAGE($I$2:$I$7166),Statistics_xlsx___Sheet1[[#This Row],[Offered Salary]])</f>
        <v>26063</v>
      </c>
      <c r="K822" t="b">
        <f>OR((Statistics_xlsx___Sheet1[[#This Row],[updated offered salary]]&lt;$N$39),(Statistics_xlsx___Sheet1[[#This Row],[updated offered salary]]&gt;$N$40))</f>
        <v>0</v>
      </c>
    </row>
    <row r="823" spans="1:11" x14ac:dyDescent="0.3">
      <c r="A823">
        <v>767327</v>
      </c>
      <c r="B823" t="s">
        <v>778</v>
      </c>
      <c r="C823" t="s">
        <v>8</v>
      </c>
      <c r="D823" t="s">
        <v>9</v>
      </c>
      <c r="E823" t="str">
        <f>IF(Statistics_xlsx___Sheet1[[#This Row],[event_name]]="-","Male",Statistics_xlsx___Sheet1[[#This Row],[event_name]])</f>
        <v>Male</v>
      </c>
      <c r="F823" t="s">
        <v>69</v>
      </c>
      <c r="G823" t="s">
        <v>11</v>
      </c>
      <c r="H823" t="str">
        <f>IF(Statistics_xlsx___Sheet1[[#This Row],[Post Name]]="-",IF(G824=0,G822,G824),Statistics_xlsx___Sheet1[[#This Row],[Post Name]])</f>
        <v>c8</v>
      </c>
      <c r="I823">
        <v>95591</v>
      </c>
      <c r="J823">
        <f>IF(Statistics_xlsx___Sheet1[[#This Row],[Offered Salary]]&lt;=0,AVERAGE($I$2:$I$7166),Statistics_xlsx___Sheet1[[#This Row],[Offered Salary]])</f>
        <v>95591</v>
      </c>
      <c r="K823" t="b">
        <f>OR((Statistics_xlsx___Sheet1[[#This Row],[updated offered salary]]&lt;$N$39),(Statistics_xlsx___Sheet1[[#This Row],[updated offered salary]]&gt;$N$40))</f>
        <v>0</v>
      </c>
    </row>
    <row r="824" spans="1:11" x14ac:dyDescent="0.3">
      <c r="A824">
        <v>816124</v>
      </c>
      <c r="B824" t="s">
        <v>779</v>
      </c>
      <c r="C824" t="s">
        <v>8</v>
      </c>
      <c r="D824" t="s">
        <v>9</v>
      </c>
      <c r="E824" t="str">
        <f>IF(Statistics_xlsx___Sheet1[[#This Row],[event_name]]="-","Male",Statistics_xlsx___Sheet1[[#This Row],[event_name]])</f>
        <v>Male</v>
      </c>
      <c r="F824" t="s">
        <v>69</v>
      </c>
      <c r="G824" t="s">
        <v>11</v>
      </c>
      <c r="H824" t="str">
        <f>IF(Statistics_xlsx___Sheet1[[#This Row],[Post Name]]="-",IF(G825=0,G823,G825),Statistics_xlsx___Sheet1[[#This Row],[Post Name]])</f>
        <v>c8</v>
      </c>
      <c r="I824">
        <v>47611</v>
      </c>
      <c r="J824">
        <f>IF(Statistics_xlsx___Sheet1[[#This Row],[Offered Salary]]&lt;=0,AVERAGE($I$2:$I$7166),Statistics_xlsx___Sheet1[[#This Row],[Offered Salary]])</f>
        <v>47611</v>
      </c>
      <c r="K824" t="b">
        <f>OR((Statistics_xlsx___Sheet1[[#This Row],[updated offered salary]]&lt;$N$39),(Statistics_xlsx___Sheet1[[#This Row],[updated offered salary]]&gt;$N$40))</f>
        <v>0</v>
      </c>
    </row>
    <row r="825" spans="1:11" x14ac:dyDescent="0.3">
      <c r="A825">
        <v>718500</v>
      </c>
      <c r="B825" t="s">
        <v>780</v>
      </c>
      <c r="C825" t="s">
        <v>8</v>
      </c>
      <c r="D825" t="s">
        <v>9</v>
      </c>
      <c r="E825" t="str">
        <f>IF(Statistics_xlsx___Sheet1[[#This Row],[event_name]]="-","Male",Statistics_xlsx___Sheet1[[#This Row],[event_name]])</f>
        <v>Male</v>
      </c>
      <c r="F825" t="s">
        <v>10</v>
      </c>
      <c r="G825" t="s">
        <v>345</v>
      </c>
      <c r="H825" t="str">
        <f>IF(Statistics_xlsx___Sheet1[[#This Row],[Post Name]]="-",IF(G826=0,G824,G826),Statistics_xlsx___Sheet1[[#This Row],[Post Name]])</f>
        <v>c9</v>
      </c>
      <c r="I825">
        <v>48142</v>
      </c>
      <c r="J825">
        <f>IF(Statistics_xlsx___Sheet1[[#This Row],[Offered Salary]]&lt;=0,AVERAGE($I$2:$I$7166),Statistics_xlsx___Sheet1[[#This Row],[Offered Salary]])</f>
        <v>48142</v>
      </c>
      <c r="K825" t="b">
        <f>OR((Statistics_xlsx___Sheet1[[#This Row],[updated offered salary]]&lt;$N$39),(Statistics_xlsx___Sheet1[[#This Row],[updated offered salary]]&gt;$N$40))</f>
        <v>0</v>
      </c>
    </row>
    <row r="826" spans="1:11" x14ac:dyDescent="0.3">
      <c r="A826">
        <v>357434</v>
      </c>
      <c r="B826" t="s">
        <v>781</v>
      </c>
      <c r="C826" t="s">
        <v>15</v>
      </c>
      <c r="D826" t="s">
        <v>13</v>
      </c>
      <c r="E826" t="str">
        <f>IF(Statistics_xlsx___Sheet1[[#This Row],[event_name]]="-","Male",Statistics_xlsx___Sheet1[[#This Row],[event_name]])</f>
        <v>Female</v>
      </c>
      <c r="F826" t="s">
        <v>10</v>
      </c>
      <c r="G826" t="s">
        <v>345</v>
      </c>
      <c r="H826" t="str">
        <f>IF(Statistics_xlsx___Sheet1[[#This Row],[Post Name]]="-",IF(G827=0,G825,G827),Statistics_xlsx___Sheet1[[#This Row],[Post Name]])</f>
        <v>c9</v>
      </c>
      <c r="I826">
        <v>39113</v>
      </c>
      <c r="J826">
        <f>IF(Statistics_xlsx___Sheet1[[#This Row],[Offered Salary]]&lt;=0,AVERAGE($I$2:$I$7166),Statistics_xlsx___Sheet1[[#This Row],[Offered Salary]])</f>
        <v>39113</v>
      </c>
      <c r="K826" t="b">
        <f>OR((Statistics_xlsx___Sheet1[[#This Row],[updated offered salary]]&lt;$N$39),(Statistics_xlsx___Sheet1[[#This Row],[updated offered salary]]&gt;$N$40))</f>
        <v>0</v>
      </c>
    </row>
    <row r="827" spans="1:11" x14ac:dyDescent="0.3">
      <c r="A827">
        <v>195576</v>
      </c>
      <c r="B827" t="s">
        <v>782</v>
      </c>
      <c r="C827" t="s">
        <v>15</v>
      </c>
      <c r="D827" t="s">
        <v>9</v>
      </c>
      <c r="E827" t="str">
        <f>IF(Statistics_xlsx___Sheet1[[#This Row],[event_name]]="-","Male",Statistics_xlsx___Sheet1[[#This Row],[event_name]])</f>
        <v>Male</v>
      </c>
      <c r="F827" t="s">
        <v>10</v>
      </c>
      <c r="G827" t="s">
        <v>36</v>
      </c>
      <c r="H827" t="str">
        <f>IF(Statistics_xlsx___Sheet1[[#This Row],[Post Name]]="-",IF(G828=0,G826,G828),Statistics_xlsx___Sheet1[[#This Row],[Post Name]])</f>
        <v>i5</v>
      </c>
      <c r="I827">
        <v>14732</v>
      </c>
      <c r="J827">
        <f>IF(Statistics_xlsx___Sheet1[[#This Row],[Offered Salary]]&lt;=0,AVERAGE($I$2:$I$7166),Statistics_xlsx___Sheet1[[#This Row],[Offered Salary]])</f>
        <v>14732</v>
      </c>
      <c r="K827" t="b">
        <f>OR((Statistics_xlsx___Sheet1[[#This Row],[updated offered salary]]&lt;$N$39),(Statistics_xlsx___Sheet1[[#This Row],[updated offered salary]]&gt;$N$40))</f>
        <v>0</v>
      </c>
    </row>
    <row r="828" spans="1:11" x14ac:dyDescent="0.3">
      <c r="A828">
        <v>83781</v>
      </c>
      <c r="B828" t="s">
        <v>783</v>
      </c>
      <c r="C828" t="s">
        <v>8</v>
      </c>
      <c r="D828" t="s">
        <v>9</v>
      </c>
      <c r="E828" t="str">
        <f>IF(Statistics_xlsx___Sheet1[[#This Row],[event_name]]="-","Male",Statistics_xlsx___Sheet1[[#This Row],[event_name]])</f>
        <v>Male</v>
      </c>
      <c r="F828" t="s">
        <v>10</v>
      </c>
      <c r="G828" t="s">
        <v>44</v>
      </c>
      <c r="H828" t="str">
        <f>IF(Statistics_xlsx___Sheet1[[#This Row],[Post Name]]="-",IF(G829=0,G827,G829),Statistics_xlsx___Sheet1[[#This Row],[Post Name]])</f>
        <v>i6</v>
      </c>
      <c r="I828">
        <v>8655</v>
      </c>
      <c r="J828">
        <f>IF(Statistics_xlsx___Sheet1[[#This Row],[Offered Salary]]&lt;=0,AVERAGE($I$2:$I$7166),Statistics_xlsx___Sheet1[[#This Row],[Offered Salary]])</f>
        <v>8655</v>
      </c>
      <c r="K828" t="b">
        <f>OR((Statistics_xlsx___Sheet1[[#This Row],[updated offered salary]]&lt;$N$39),(Statistics_xlsx___Sheet1[[#This Row],[updated offered salary]]&gt;$N$40))</f>
        <v>0</v>
      </c>
    </row>
    <row r="829" spans="1:11" x14ac:dyDescent="0.3">
      <c r="A829">
        <v>194285</v>
      </c>
      <c r="B829" t="s">
        <v>784</v>
      </c>
      <c r="C829" t="s">
        <v>15</v>
      </c>
      <c r="D829" t="s">
        <v>9</v>
      </c>
      <c r="E829" t="str">
        <f>IF(Statistics_xlsx___Sheet1[[#This Row],[event_name]]="-","Male",Statistics_xlsx___Sheet1[[#This Row],[event_name]])</f>
        <v>Male</v>
      </c>
      <c r="F829" t="s">
        <v>10</v>
      </c>
      <c r="G829" t="s">
        <v>345</v>
      </c>
      <c r="H829" t="str">
        <f>IF(Statistics_xlsx___Sheet1[[#This Row],[Post Name]]="-",IF(G830=0,G828,G830),Statistics_xlsx___Sheet1[[#This Row],[Post Name]])</f>
        <v>c9</v>
      </c>
      <c r="I829">
        <v>55851</v>
      </c>
      <c r="J829">
        <f>IF(Statistics_xlsx___Sheet1[[#This Row],[Offered Salary]]&lt;=0,AVERAGE($I$2:$I$7166),Statistics_xlsx___Sheet1[[#This Row],[Offered Salary]])</f>
        <v>55851</v>
      </c>
      <c r="K829" t="b">
        <f>OR((Statistics_xlsx___Sheet1[[#This Row],[updated offered salary]]&lt;$N$39),(Statistics_xlsx___Sheet1[[#This Row],[updated offered salary]]&gt;$N$40))</f>
        <v>0</v>
      </c>
    </row>
    <row r="830" spans="1:11" x14ac:dyDescent="0.3">
      <c r="A830">
        <v>486811</v>
      </c>
      <c r="B830" t="s">
        <v>785</v>
      </c>
      <c r="C830" t="s">
        <v>15</v>
      </c>
      <c r="D830" t="s">
        <v>9</v>
      </c>
      <c r="E830" t="str">
        <f>IF(Statistics_xlsx___Sheet1[[#This Row],[event_name]]="-","Male",Statistics_xlsx___Sheet1[[#This Row],[event_name]])</f>
        <v>Male</v>
      </c>
      <c r="F830" t="s">
        <v>17</v>
      </c>
      <c r="G830" t="s">
        <v>44</v>
      </c>
      <c r="H830" t="str">
        <f>IF(Statistics_xlsx___Sheet1[[#This Row],[Post Name]]="-",IF(G831=0,G829,G831),Statistics_xlsx___Sheet1[[#This Row],[Post Name]])</f>
        <v>i6</v>
      </c>
      <c r="I830">
        <v>45682</v>
      </c>
      <c r="J830">
        <f>IF(Statistics_xlsx___Sheet1[[#This Row],[Offered Salary]]&lt;=0,AVERAGE($I$2:$I$7166),Statistics_xlsx___Sheet1[[#This Row],[Offered Salary]])</f>
        <v>45682</v>
      </c>
      <c r="K830" t="b">
        <f>OR((Statistics_xlsx___Sheet1[[#This Row],[updated offered salary]]&lt;$N$39),(Statistics_xlsx___Sheet1[[#This Row],[updated offered salary]]&gt;$N$40))</f>
        <v>0</v>
      </c>
    </row>
    <row r="831" spans="1:11" x14ac:dyDescent="0.3">
      <c r="A831">
        <v>863832</v>
      </c>
      <c r="B831" t="s">
        <v>786</v>
      </c>
      <c r="C831" t="s">
        <v>15</v>
      </c>
      <c r="D831" t="s">
        <v>9</v>
      </c>
      <c r="E831" t="str">
        <f>IF(Statistics_xlsx___Sheet1[[#This Row],[event_name]]="-","Male",Statistics_xlsx___Sheet1[[#This Row],[event_name]])</f>
        <v>Male</v>
      </c>
      <c r="F831" t="s">
        <v>69</v>
      </c>
      <c r="G831" t="s">
        <v>24</v>
      </c>
      <c r="H831" t="str">
        <f>IF(Statistics_xlsx___Sheet1[[#This Row],[Post Name]]="-",IF(G832=0,G830,G832),Statistics_xlsx___Sheet1[[#This Row],[Post Name]])</f>
        <v>i7</v>
      </c>
      <c r="I831">
        <v>78026</v>
      </c>
      <c r="J831">
        <f>IF(Statistics_xlsx___Sheet1[[#This Row],[Offered Salary]]&lt;=0,AVERAGE($I$2:$I$7166),Statistics_xlsx___Sheet1[[#This Row],[Offered Salary]])</f>
        <v>78026</v>
      </c>
      <c r="K831" t="b">
        <f>OR((Statistics_xlsx___Sheet1[[#This Row],[updated offered salary]]&lt;$N$39),(Statistics_xlsx___Sheet1[[#This Row],[updated offered salary]]&gt;$N$40))</f>
        <v>0</v>
      </c>
    </row>
    <row r="832" spans="1:11" x14ac:dyDescent="0.3">
      <c r="A832">
        <v>458519</v>
      </c>
      <c r="B832" t="s">
        <v>787</v>
      </c>
      <c r="C832" t="s">
        <v>15</v>
      </c>
      <c r="D832" t="s">
        <v>9</v>
      </c>
      <c r="E832" t="str">
        <f>IF(Statistics_xlsx___Sheet1[[#This Row],[event_name]]="-","Male",Statistics_xlsx___Sheet1[[#This Row],[event_name]])</f>
        <v>Male</v>
      </c>
      <c r="F832" t="s">
        <v>69</v>
      </c>
      <c r="G832" t="s">
        <v>24</v>
      </c>
      <c r="H832" t="str">
        <f>IF(Statistics_xlsx___Sheet1[[#This Row],[Post Name]]="-",IF(G833=0,G831,G833),Statistics_xlsx___Sheet1[[#This Row],[Post Name]])</f>
        <v>i7</v>
      </c>
      <c r="I832">
        <v>18384</v>
      </c>
      <c r="J832">
        <f>IF(Statistics_xlsx___Sheet1[[#This Row],[Offered Salary]]&lt;=0,AVERAGE($I$2:$I$7166),Statistics_xlsx___Sheet1[[#This Row],[Offered Salary]])</f>
        <v>18384</v>
      </c>
      <c r="K832" t="b">
        <f>OR((Statistics_xlsx___Sheet1[[#This Row],[updated offered salary]]&lt;$N$39),(Statistics_xlsx___Sheet1[[#This Row],[updated offered salary]]&gt;$N$40))</f>
        <v>0</v>
      </c>
    </row>
    <row r="833" spans="1:11" x14ac:dyDescent="0.3">
      <c r="A833">
        <v>669162</v>
      </c>
      <c r="B833" t="s">
        <v>788</v>
      </c>
      <c r="C833" t="s">
        <v>8</v>
      </c>
      <c r="D833" t="s">
        <v>9</v>
      </c>
      <c r="E833" t="str">
        <f>IF(Statistics_xlsx___Sheet1[[#This Row],[event_name]]="-","Male",Statistics_xlsx___Sheet1[[#This Row],[event_name]])</f>
        <v>Male</v>
      </c>
      <c r="F833" t="s">
        <v>69</v>
      </c>
      <c r="G833" t="s">
        <v>24</v>
      </c>
      <c r="H833" t="str">
        <f>IF(Statistics_xlsx___Sheet1[[#This Row],[Post Name]]="-",IF(G834=0,G832,G834),Statistics_xlsx___Sheet1[[#This Row],[Post Name]])</f>
        <v>i7</v>
      </c>
      <c r="I833">
        <v>81983</v>
      </c>
      <c r="J833">
        <f>IF(Statistics_xlsx___Sheet1[[#This Row],[Offered Salary]]&lt;=0,AVERAGE($I$2:$I$7166),Statistics_xlsx___Sheet1[[#This Row],[Offered Salary]])</f>
        <v>81983</v>
      </c>
      <c r="K833" t="b">
        <f>OR((Statistics_xlsx___Sheet1[[#This Row],[updated offered salary]]&lt;$N$39),(Statistics_xlsx___Sheet1[[#This Row],[updated offered salary]]&gt;$N$40))</f>
        <v>0</v>
      </c>
    </row>
    <row r="834" spans="1:11" x14ac:dyDescent="0.3">
      <c r="A834">
        <v>707384</v>
      </c>
      <c r="B834" t="s">
        <v>789</v>
      </c>
      <c r="C834" t="s">
        <v>15</v>
      </c>
      <c r="D834" t="s">
        <v>9</v>
      </c>
      <c r="E834" t="str">
        <f>IF(Statistics_xlsx___Sheet1[[#This Row],[event_name]]="-","Male",Statistics_xlsx___Sheet1[[#This Row],[event_name]])</f>
        <v>Male</v>
      </c>
      <c r="F834" t="s">
        <v>10</v>
      </c>
      <c r="G834" t="s">
        <v>151</v>
      </c>
      <c r="H834" t="str">
        <f>IF(Statistics_xlsx___Sheet1[[#This Row],[Post Name]]="-",IF(G835=0,G833,G835),Statistics_xlsx___Sheet1[[#This Row],[Post Name]])</f>
        <v>c-10</v>
      </c>
      <c r="I834">
        <v>53640</v>
      </c>
      <c r="J834">
        <f>IF(Statistics_xlsx___Sheet1[[#This Row],[Offered Salary]]&lt;=0,AVERAGE($I$2:$I$7166),Statistics_xlsx___Sheet1[[#This Row],[Offered Salary]])</f>
        <v>53640</v>
      </c>
      <c r="K834" t="b">
        <f>OR((Statistics_xlsx___Sheet1[[#This Row],[updated offered salary]]&lt;$N$39),(Statistics_xlsx___Sheet1[[#This Row],[updated offered salary]]&gt;$N$40))</f>
        <v>0</v>
      </c>
    </row>
    <row r="835" spans="1:11" x14ac:dyDescent="0.3">
      <c r="A835">
        <v>704619</v>
      </c>
      <c r="B835" t="s">
        <v>789</v>
      </c>
      <c r="C835" t="s">
        <v>15</v>
      </c>
      <c r="D835" t="s">
        <v>9</v>
      </c>
      <c r="E835" t="str">
        <f>IF(Statistics_xlsx___Sheet1[[#This Row],[event_name]]="-","Male",Statistics_xlsx___Sheet1[[#This Row],[event_name]])</f>
        <v>Male</v>
      </c>
      <c r="F835" t="s">
        <v>10</v>
      </c>
      <c r="G835" t="s">
        <v>151</v>
      </c>
      <c r="H835" t="str">
        <f>IF(Statistics_xlsx___Sheet1[[#This Row],[Post Name]]="-",IF(G836=0,G834,G836),Statistics_xlsx___Sheet1[[#This Row],[Post Name]])</f>
        <v>c-10</v>
      </c>
      <c r="I835">
        <v>97057</v>
      </c>
      <c r="J835">
        <f>IF(Statistics_xlsx___Sheet1[[#This Row],[Offered Salary]]&lt;=0,AVERAGE($I$2:$I$7166),Statistics_xlsx___Sheet1[[#This Row],[Offered Salary]])</f>
        <v>97057</v>
      </c>
      <c r="K835" t="b">
        <f>OR((Statistics_xlsx___Sheet1[[#This Row],[updated offered salary]]&lt;$N$39),(Statistics_xlsx___Sheet1[[#This Row],[updated offered salary]]&gt;$N$40))</f>
        <v>0</v>
      </c>
    </row>
    <row r="836" spans="1:11" x14ac:dyDescent="0.3">
      <c r="A836">
        <v>28310</v>
      </c>
      <c r="B836" t="s">
        <v>790</v>
      </c>
      <c r="C836" t="s">
        <v>8</v>
      </c>
      <c r="D836" t="s">
        <v>9</v>
      </c>
      <c r="E836" t="str">
        <f>IF(Statistics_xlsx___Sheet1[[#This Row],[event_name]]="-","Male",Statistics_xlsx___Sheet1[[#This Row],[event_name]])</f>
        <v>Male</v>
      </c>
      <c r="F836" t="s">
        <v>52</v>
      </c>
      <c r="G836" t="s">
        <v>345</v>
      </c>
      <c r="H836" t="str">
        <f>IF(Statistics_xlsx___Sheet1[[#This Row],[Post Name]]="-",IF(G837=0,G835,G837),Statistics_xlsx___Sheet1[[#This Row],[Post Name]])</f>
        <v>c9</v>
      </c>
      <c r="I836">
        <v>90932</v>
      </c>
      <c r="J836">
        <f>IF(Statistics_xlsx___Sheet1[[#This Row],[Offered Salary]]&lt;=0,AVERAGE($I$2:$I$7166),Statistics_xlsx___Sheet1[[#This Row],[Offered Salary]])</f>
        <v>90932</v>
      </c>
      <c r="K836" t="b">
        <f>OR((Statistics_xlsx___Sheet1[[#This Row],[updated offered salary]]&lt;$N$39),(Statistics_xlsx___Sheet1[[#This Row],[updated offered salary]]&gt;$N$40))</f>
        <v>0</v>
      </c>
    </row>
    <row r="837" spans="1:11" x14ac:dyDescent="0.3">
      <c r="A837">
        <v>498363</v>
      </c>
      <c r="B837" t="s">
        <v>791</v>
      </c>
      <c r="C837" t="s">
        <v>15</v>
      </c>
      <c r="D837" t="s">
        <v>9</v>
      </c>
      <c r="E837" t="str">
        <f>IF(Statistics_xlsx___Sheet1[[#This Row],[event_name]]="-","Male",Statistics_xlsx___Sheet1[[#This Row],[event_name]])</f>
        <v>Male</v>
      </c>
      <c r="F837" t="s">
        <v>10</v>
      </c>
      <c r="G837" t="s">
        <v>345</v>
      </c>
      <c r="H837" t="str">
        <f>IF(Statistics_xlsx___Sheet1[[#This Row],[Post Name]]="-",IF(G838=0,G836,G838),Statistics_xlsx___Sheet1[[#This Row],[Post Name]])</f>
        <v>c9</v>
      </c>
      <c r="I837">
        <v>5178</v>
      </c>
      <c r="J837">
        <f>IF(Statistics_xlsx___Sheet1[[#This Row],[Offered Salary]]&lt;=0,AVERAGE($I$2:$I$7166),Statistics_xlsx___Sheet1[[#This Row],[Offered Salary]])</f>
        <v>5178</v>
      </c>
      <c r="K837" t="b">
        <f>OR((Statistics_xlsx___Sheet1[[#This Row],[updated offered salary]]&lt;$N$39),(Statistics_xlsx___Sheet1[[#This Row],[updated offered salary]]&gt;$N$40))</f>
        <v>0</v>
      </c>
    </row>
    <row r="838" spans="1:11" x14ac:dyDescent="0.3">
      <c r="A838">
        <v>188744</v>
      </c>
      <c r="B838" t="s">
        <v>792</v>
      </c>
      <c r="C838" t="s">
        <v>8</v>
      </c>
      <c r="D838" t="s">
        <v>9</v>
      </c>
      <c r="E838" t="str">
        <f>IF(Statistics_xlsx___Sheet1[[#This Row],[event_name]]="-","Male",Statistics_xlsx___Sheet1[[#This Row],[event_name]])</f>
        <v>Male</v>
      </c>
      <c r="F838" t="s">
        <v>10</v>
      </c>
      <c r="G838" t="s">
        <v>345</v>
      </c>
      <c r="H838" t="str">
        <f>IF(Statistics_xlsx___Sheet1[[#This Row],[Post Name]]="-",IF(G839=0,G837,G839),Statistics_xlsx___Sheet1[[#This Row],[Post Name]])</f>
        <v>c9</v>
      </c>
      <c r="I838">
        <v>40182</v>
      </c>
      <c r="J838">
        <f>IF(Statistics_xlsx___Sheet1[[#This Row],[Offered Salary]]&lt;=0,AVERAGE($I$2:$I$7166),Statistics_xlsx___Sheet1[[#This Row],[Offered Salary]])</f>
        <v>40182</v>
      </c>
      <c r="K838" t="b">
        <f>OR((Statistics_xlsx___Sheet1[[#This Row],[updated offered salary]]&lt;$N$39),(Statistics_xlsx___Sheet1[[#This Row],[updated offered salary]]&gt;$N$40))</f>
        <v>0</v>
      </c>
    </row>
    <row r="839" spans="1:11" x14ac:dyDescent="0.3">
      <c r="A839">
        <v>264099</v>
      </c>
      <c r="B839" t="s">
        <v>793</v>
      </c>
      <c r="C839" t="s">
        <v>8</v>
      </c>
      <c r="D839" t="s">
        <v>9</v>
      </c>
      <c r="E839" t="str">
        <f>IF(Statistics_xlsx___Sheet1[[#This Row],[event_name]]="-","Male",Statistics_xlsx___Sheet1[[#This Row],[event_name]])</f>
        <v>Male</v>
      </c>
      <c r="F839" t="s">
        <v>10</v>
      </c>
      <c r="G839" t="s">
        <v>345</v>
      </c>
      <c r="H839" t="str">
        <f>IF(Statistics_xlsx___Sheet1[[#This Row],[Post Name]]="-",IF(G840=0,G838,G840),Statistics_xlsx___Sheet1[[#This Row],[Post Name]])</f>
        <v>c9</v>
      </c>
      <c r="I839">
        <v>93471</v>
      </c>
      <c r="J839">
        <f>IF(Statistics_xlsx___Sheet1[[#This Row],[Offered Salary]]&lt;=0,AVERAGE($I$2:$I$7166),Statistics_xlsx___Sheet1[[#This Row],[Offered Salary]])</f>
        <v>93471</v>
      </c>
      <c r="K839" t="b">
        <f>OR((Statistics_xlsx___Sheet1[[#This Row],[updated offered salary]]&lt;$N$39),(Statistics_xlsx___Sheet1[[#This Row],[updated offered salary]]&gt;$N$40))</f>
        <v>0</v>
      </c>
    </row>
    <row r="840" spans="1:11" x14ac:dyDescent="0.3">
      <c r="A840">
        <v>999758</v>
      </c>
      <c r="B840" t="s">
        <v>794</v>
      </c>
      <c r="C840" t="s">
        <v>15</v>
      </c>
      <c r="D840" t="s">
        <v>13</v>
      </c>
      <c r="E840" t="str">
        <f>IF(Statistics_xlsx___Sheet1[[#This Row],[event_name]]="-","Male",Statistics_xlsx___Sheet1[[#This Row],[event_name]])</f>
        <v>Female</v>
      </c>
      <c r="F840" t="s">
        <v>33</v>
      </c>
      <c r="G840" t="s">
        <v>151</v>
      </c>
      <c r="H840" t="str">
        <f>IF(Statistics_xlsx___Sheet1[[#This Row],[Post Name]]="-",IF(G841=0,G839,G841),Statistics_xlsx___Sheet1[[#This Row],[Post Name]])</f>
        <v>c-10</v>
      </c>
      <c r="I840">
        <v>96801</v>
      </c>
      <c r="J840">
        <f>IF(Statistics_xlsx___Sheet1[[#This Row],[Offered Salary]]&lt;=0,AVERAGE($I$2:$I$7166),Statistics_xlsx___Sheet1[[#This Row],[Offered Salary]])</f>
        <v>96801</v>
      </c>
      <c r="K840" t="b">
        <f>OR((Statistics_xlsx___Sheet1[[#This Row],[updated offered salary]]&lt;$N$39),(Statistics_xlsx___Sheet1[[#This Row],[updated offered salary]]&gt;$N$40))</f>
        <v>0</v>
      </c>
    </row>
    <row r="841" spans="1:11" x14ac:dyDescent="0.3">
      <c r="A841">
        <v>451952</v>
      </c>
      <c r="B841" t="s">
        <v>795</v>
      </c>
      <c r="C841" t="s">
        <v>8</v>
      </c>
      <c r="D841" t="s">
        <v>13</v>
      </c>
      <c r="E841" t="str">
        <f>IF(Statistics_xlsx___Sheet1[[#This Row],[event_name]]="-","Male",Statistics_xlsx___Sheet1[[#This Row],[event_name]])</f>
        <v>Female</v>
      </c>
      <c r="F841" t="s">
        <v>33</v>
      </c>
      <c r="G841" t="s">
        <v>151</v>
      </c>
      <c r="H841" t="str">
        <f>IF(Statistics_xlsx___Sheet1[[#This Row],[Post Name]]="-",IF(G842=0,G840,G842),Statistics_xlsx___Sheet1[[#This Row],[Post Name]])</f>
        <v>c-10</v>
      </c>
      <c r="I841">
        <v>43963</v>
      </c>
      <c r="J841">
        <f>IF(Statistics_xlsx___Sheet1[[#This Row],[Offered Salary]]&lt;=0,AVERAGE($I$2:$I$7166),Statistics_xlsx___Sheet1[[#This Row],[Offered Salary]])</f>
        <v>43963</v>
      </c>
      <c r="K841" t="b">
        <f>OR((Statistics_xlsx___Sheet1[[#This Row],[updated offered salary]]&lt;$N$39),(Statistics_xlsx___Sheet1[[#This Row],[updated offered salary]]&gt;$N$40))</f>
        <v>0</v>
      </c>
    </row>
    <row r="842" spans="1:11" x14ac:dyDescent="0.3">
      <c r="A842">
        <v>158508</v>
      </c>
      <c r="B842" t="s">
        <v>796</v>
      </c>
      <c r="C842" t="s">
        <v>15</v>
      </c>
      <c r="D842" t="s">
        <v>9</v>
      </c>
      <c r="E842" t="str">
        <f>IF(Statistics_xlsx___Sheet1[[#This Row],[event_name]]="-","Male",Statistics_xlsx___Sheet1[[#This Row],[event_name]])</f>
        <v>Male</v>
      </c>
      <c r="F842" t="s">
        <v>17</v>
      </c>
      <c r="G842" t="s">
        <v>44</v>
      </c>
      <c r="H842" t="str">
        <f>IF(Statistics_xlsx___Sheet1[[#This Row],[Post Name]]="-",IF(G843=0,G841,G843),Statistics_xlsx___Sheet1[[#This Row],[Post Name]])</f>
        <v>i6</v>
      </c>
      <c r="I842">
        <v>28087</v>
      </c>
      <c r="J842">
        <f>IF(Statistics_xlsx___Sheet1[[#This Row],[Offered Salary]]&lt;=0,AVERAGE($I$2:$I$7166),Statistics_xlsx___Sheet1[[#This Row],[Offered Salary]])</f>
        <v>28087</v>
      </c>
      <c r="K842" t="b">
        <f>OR((Statistics_xlsx___Sheet1[[#This Row],[updated offered salary]]&lt;$N$39),(Statistics_xlsx___Sheet1[[#This Row],[updated offered salary]]&gt;$N$40))</f>
        <v>0</v>
      </c>
    </row>
    <row r="843" spans="1:11" x14ac:dyDescent="0.3">
      <c r="A843">
        <v>456675</v>
      </c>
      <c r="B843" t="s">
        <v>797</v>
      </c>
      <c r="C843" t="s">
        <v>15</v>
      </c>
      <c r="D843" t="s">
        <v>9</v>
      </c>
      <c r="E843" t="str">
        <f>IF(Statistics_xlsx___Sheet1[[#This Row],[event_name]]="-","Male",Statistics_xlsx___Sheet1[[#This Row],[event_name]])</f>
        <v>Male</v>
      </c>
      <c r="F843" t="s">
        <v>17</v>
      </c>
      <c r="G843" t="s">
        <v>36</v>
      </c>
      <c r="H843" t="str">
        <f>IF(Statistics_xlsx___Sheet1[[#This Row],[Post Name]]="-",IF(G844=0,G842,G844),Statistics_xlsx___Sheet1[[#This Row],[Post Name]])</f>
        <v>i5</v>
      </c>
      <c r="I843">
        <v>37484</v>
      </c>
      <c r="J843">
        <f>IF(Statistics_xlsx___Sheet1[[#This Row],[Offered Salary]]&lt;=0,AVERAGE($I$2:$I$7166),Statistics_xlsx___Sheet1[[#This Row],[Offered Salary]])</f>
        <v>37484</v>
      </c>
      <c r="K843" t="b">
        <f>OR((Statistics_xlsx___Sheet1[[#This Row],[updated offered salary]]&lt;$N$39),(Statistics_xlsx___Sheet1[[#This Row],[updated offered salary]]&gt;$N$40))</f>
        <v>0</v>
      </c>
    </row>
    <row r="844" spans="1:11" x14ac:dyDescent="0.3">
      <c r="A844">
        <v>123710</v>
      </c>
      <c r="B844" t="s">
        <v>798</v>
      </c>
      <c r="C844" t="s">
        <v>15</v>
      </c>
      <c r="D844" t="s">
        <v>9</v>
      </c>
      <c r="E844" t="str">
        <f>IF(Statistics_xlsx___Sheet1[[#This Row],[event_name]]="-","Male",Statistics_xlsx___Sheet1[[#This Row],[event_name]])</f>
        <v>Male</v>
      </c>
      <c r="F844" t="s">
        <v>21</v>
      </c>
      <c r="G844" t="s">
        <v>30</v>
      </c>
      <c r="H844" t="str">
        <f>IF(Statistics_xlsx___Sheet1[[#This Row],[Post Name]]="-",IF(G845=0,G843,G845),Statistics_xlsx___Sheet1[[#This Row],[Post Name]])</f>
        <v>b9</v>
      </c>
      <c r="I844">
        <v>59240</v>
      </c>
      <c r="J844">
        <f>IF(Statistics_xlsx___Sheet1[[#This Row],[Offered Salary]]&lt;=0,AVERAGE($I$2:$I$7166),Statistics_xlsx___Sheet1[[#This Row],[Offered Salary]])</f>
        <v>59240</v>
      </c>
      <c r="K844" t="b">
        <f>OR((Statistics_xlsx___Sheet1[[#This Row],[updated offered salary]]&lt;$N$39),(Statistics_xlsx___Sheet1[[#This Row],[updated offered salary]]&gt;$N$40))</f>
        <v>0</v>
      </c>
    </row>
    <row r="845" spans="1:11" x14ac:dyDescent="0.3">
      <c r="A845">
        <v>273732</v>
      </c>
      <c r="B845" t="s">
        <v>799</v>
      </c>
      <c r="C845" t="s">
        <v>8</v>
      </c>
      <c r="D845" t="s">
        <v>13</v>
      </c>
      <c r="E845" t="str">
        <f>IF(Statistics_xlsx___Sheet1[[#This Row],[event_name]]="-","Male",Statistics_xlsx___Sheet1[[#This Row],[event_name]])</f>
        <v>Female</v>
      </c>
      <c r="F845" t="s">
        <v>10</v>
      </c>
      <c r="G845" t="s">
        <v>24</v>
      </c>
      <c r="H845" t="str">
        <f>IF(Statistics_xlsx___Sheet1[[#This Row],[Post Name]]="-",IF(G846=0,G844,G846),Statistics_xlsx___Sheet1[[#This Row],[Post Name]])</f>
        <v>i7</v>
      </c>
      <c r="I845">
        <v>32293</v>
      </c>
      <c r="J845">
        <f>IF(Statistics_xlsx___Sheet1[[#This Row],[Offered Salary]]&lt;=0,AVERAGE($I$2:$I$7166),Statistics_xlsx___Sheet1[[#This Row],[Offered Salary]])</f>
        <v>32293</v>
      </c>
      <c r="K845" t="b">
        <f>OR((Statistics_xlsx___Sheet1[[#This Row],[updated offered salary]]&lt;$N$39),(Statistics_xlsx___Sheet1[[#This Row],[updated offered salary]]&gt;$N$40))</f>
        <v>0</v>
      </c>
    </row>
    <row r="846" spans="1:11" x14ac:dyDescent="0.3">
      <c r="A846">
        <v>760812</v>
      </c>
      <c r="B846" t="s">
        <v>800</v>
      </c>
      <c r="C846" t="s">
        <v>15</v>
      </c>
      <c r="D846" t="s">
        <v>9</v>
      </c>
      <c r="E846" t="str">
        <f>IF(Statistics_xlsx___Sheet1[[#This Row],[event_name]]="-","Male",Statistics_xlsx___Sheet1[[#This Row],[event_name]])</f>
        <v>Male</v>
      </c>
      <c r="F846" t="s">
        <v>69</v>
      </c>
      <c r="G846" t="s">
        <v>345</v>
      </c>
      <c r="H846" t="str">
        <f>IF(Statistics_xlsx___Sheet1[[#This Row],[Post Name]]="-",IF(G847=0,G845,G847),Statistics_xlsx___Sheet1[[#This Row],[Post Name]])</f>
        <v>c9</v>
      </c>
      <c r="I846">
        <v>88619</v>
      </c>
      <c r="J846">
        <f>IF(Statistics_xlsx___Sheet1[[#This Row],[Offered Salary]]&lt;=0,AVERAGE($I$2:$I$7166),Statistics_xlsx___Sheet1[[#This Row],[Offered Salary]])</f>
        <v>88619</v>
      </c>
      <c r="K846" t="b">
        <f>OR((Statistics_xlsx___Sheet1[[#This Row],[updated offered salary]]&lt;$N$39),(Statistics_xlsx___Sheet1[[#This Row],[updated offered salary]]&gt;$N$40))</f>
        <v>0</v>
      </c>
    </row>
    <row r="847" spans="1:11" x14ac:dyDescent="0.3">
      <c r="A847">
        <v>310070</v>
      </c>
      <c r="B847" t="s">
        <v>801</v>
      </c>
      <c r="C847" t="s">
        <v>15</v>
      </c>
      <c r="D847" t="s">
        <v>9</v>
      </c>
      <c r="E847" t="str">
        <f>IF(Statistics_xlsx___Sheet1[[#This Row],[event_name]]="-","Male",Statistics_xlsx___Sheet1[[#This Row],[event_name]])</f>
        <v>Male</v>
      </c>
      <c r="F847" t="s">
        <v>69</v>
      </c>
      <c r="G847" t="s">
        <v>345</v>
      </c>
      <c r="H847" t="str">
        <f>IF(Statistics_xlsx___Sheet1[[#This Row],[Post Name]]="-",IF(G848=0,G846,G848),Statistics_xlsx___Sheet1[[#This Row],[Post Name]])</f>
        <v>c9</v>
      </c>
      <c r="I847">
        <v>81369</v>
      </c>
      <c r="J847">
        <f>IF(Statistics_xlsx___Sheet1[[#This Row],[Offered Salary]]&lt;=0,AVERAGE($I$2:$I$7166),Statistics_xlsx___Sheet1[[#This Row],[Offered Salary]])</f>
        <v>81369</v>
      </c>
      <c r="K847" t="b">
        <f>OR((Statistics_xlsx___Sheet1[[#This Row],[updated offered salary]]&lt;$N$39),(Statistics_xlsx___Sheet1[[#This Row],[updated offered salary]]&gt;$N$40))</f>
        <v>0</v>
      </c>
    </row>
    <row r="848" spans="1:11" x14ac:dyDescent="0.3">
      <c r="A848">
        <v>861705</v>
      </c>
      <c r="B848" t="s">
        <v>802</v>
      </c>
      <c r="C848" t="s">
        <v>8</v>
      </c>
      <c r="D848" t="s">
        <v>9</v>
      </c>
      <c r="E848" t="str">
        <f>IF(Statistics_xlsx___Sheet1[[#This Row],[event_name]]="-","Male",Statistics_xlsx___Sheet1[[#This Row],[event_name]])</f>
        <v>Male</v>
      </c>
      <c r="F848" t="s">
        <v>17</v>
      </c>
      <c r="G848" t="s">
        <v>44</v>
      </c>
      <c r="H848" t="str">
        <f>IF(Statistics_xlsx___Sheet1[[#This Row],[Post Name]]="-",IF(G849=0,G847,G849),Statistics_xlsx___Sheet1[[#This Row],[Post Name]])</f>
        <v>i6</v>
      </c>
      <c r="I848">
        <v>16116</v>
      </c>
      <c r="J848">
        <f>IF(Statistics_xlsx___Sheet1[[#This Row],[Offered Salary]]&lt;=0,AVERAGE($I$2:$I$7166),Statistics_xlsx___Sheet1[[#This Row],[Offered Salary]])</f>
        <v>16116</v>
      </c>
      <c r="K848" t="b">
        <f>OR((Statistics_xlsx___Sheet1[[#This Row],[updated offered salary]]&lt;$N$39),(Statistics_xlsx___Sheet1[[#This Row],[updated offered salary]]&gt;$N$40))</f>
        <v>0</v>
      </c>
    </row>
    <row r="849" spans="1:11" x14ac:dyDescent="0.3">
      <c r="A849">
        <v>789524</v>
      </c>
      <c r="B849" t="s">
        <v>803</v>
      </c>
      <c r="C849" t="s">
        <v>15</v>
      </c>
      <c r="D849" t="s">
        <v>9</v>
      </c>
      <c r="E849" t="str">
        <f>IF(Statistics_xlsx___Sheet1[[#This Row],[event_name]]="-","Male",Statistics_xlsx___Sheet1[[#This Row],[event_name]])</f>
        <v>Male</v>
      </c>
      <c r="F849" t="s">
        <v>17</v>
      </c>
      <c r="G849" t="s">
        <v>345</v>
      </c>
      <c r="H849" t="str">
        <f>IF(Statistics_xlsx___Sheet1[[#This Row],[Post Name]]="-",IF(G850=0,G848,G850),Statistics_xlsx___Sheet1[[#This Row],[Post Name]])</f>
        <v>c9</v>
      </c>
      <c r="I849">
        <v>22359</v>
      </c>
      <c r="J849">
        <f>IF(Statistics_xlsx___Sheet1[[#This Row],[Offered Salary]]&lt;=0,AVERAGE($I$2:$I$7166),Statistics_xlsx___Sheet1[[#This Row],[Offered Salary]])</f>
        <v>22359</v>
      </c>
      <c r="K849" t="b">
        <f>OR((Statistics_xlsx___Sheet1[[#This Row],[updated offered salary]]&lt;$N$39),(Statistics_xlsx___Sheet1[[#This Row],[updated offered salary]]&gt;$N$40))</f>
        <v>0</v>
      </c>
    </row>
    <row r="850" spans="1:11" x14ac:dyDescent="0.3">
      <c r="A850">
        <v>634091</v>
      </c>
      <c r="B850" t="s">
        <v>804</v>
      </c>
      <c r="C850" t="s">
        <v>15</v>
      </c>
      <c r="D850" t="s">
        <v>9</v>
      </c>
      <c r="E850" t="str">
        <f>IF(Statistics_xlsx___Sheet1[[#This Row],[event_name]]="-","Male",Statistics_xlsx___Sheet1[[#This Row],[event_name]])</f>
        <v>Male</v>
      </c>
      <c r="F850" t="s">
        <v>10</v>
      </c>
      <c r="G850" t="s">
        <v>345</v>
      </c>
      <c r="H850" t="str">
        <f>IF(Statistics_xlsx___Sheet1[[#This Row],[Post Name]]="-",IF(G851=0,G849,G851),Statistics_xlsx___Sheet1[[#This Row],[Post Name]])</f>
        <v>c9</v>
      </c>
      <c r="I850">
        <v>1536</v>
      </c>
      <c r="J850">
        <f>IF(Statistics_xlsx___Sheet1[[#This Row],[Offered Salary]]&lt;=0,AVERAGE($I$2:$I$7166),Statistics_xlsx___Sheet1[[#This Row],[Offered Salary]])</f>
        <v>1536</v>
      </c>
      <c r="K850" t="b">
        <f>OR((Statistics_xlsx___Sheet1[[#This Row],[updated offered salary]]&lt;$N$39),(Statistics_xlsx___Sheet1[[#This Row],[updated offered salary]]&gt;$N$40))</f>
        <v>0</v>
      </c>
    </row>
    <row r="851" spans="1:11" x14ac:dyDescent="0.3">
      <c r="A851">
        <v>811700</v>
      </c>
      <c r="B851" t="s">
        <v>805</v>
      </c>
      <c r="C851" t="s">
        <v>8</v>
      </c>
      <c r="D851" t="s">
        <v>9</v>
      </c>
      <c r="E851" t="str">
        <f>IF(Statistics_xlsx___Sheet1[[#This Row],[event_name]]="-","Male",Statistics_xlsx___Sheet1[[#This Row],[event_name]])</f>
        <v>Male</v>
      </c>
      <c r="F851" t="s">
        <v>10</v>
      </c>
      <c r="G851" t="s">
        <v>345</v>
      </c>
      <c r="H851" t="str">
        <f>IF(Statistics_xlsx___Sheet1[[#This Row],[Post Name]]="-",IF(G852=0,G850,G852),Statistics_xlsx___Sheet1[[#This Row],[Post Name]])</f>
        <v>c9</v>
      </c>
      <c r="I851">
        <v>14346</v>
      </c>
      <c r="J851">
        <f>IF(Statistics_xlsx___Sheet1[[#This Row],[Offered Salary]]&lt;=0,AVERAGE($I$2:$I$7166),Statistics_xlsx___Sheet1[[#This Row],[Offered Salary]])</f>
        <v>14346</v>
      </c>
      <c r="K851" t="b">
        <f>OR((Statistics_xlsx___Sheet1[[#This Row],[updated offered salary]]&lt;$N$39),(Statistics_xlsx___Sheet1[[#This Row],[updated offered salary]]&gt;$N$40))</f>
        <v>0</v>
      </c>
    </row>
    <row r="852" spans="1:11" x14ac:dyDescent="0.3">
      <c r="A852">
        <v>629557</v>
      </c>
      <c r="B852" t="s">
        <v>806</v>
      </c>
      <c r="C852" t="s">
        <v>15</v>
      </c>
      <c r="D852" t="s">
        <v>9</v>
      </c>
      <c r="E852" t="str">
        <f>IF(Statistics_xlsx___Sheet1[[#This Row],[event_name]]="-","Male",Statistics_xlsx___Sheet1[[#This Row],[event_name]])</f>
        <v>Male</v>
      </c>
      <c r="F852" t="s">
        <v>10</v>
      </c>
      <c r="G852" t="s">
        <v>345</v>
      </c>
      <c r="H852" t="str">
        <f>IF(Statistics_xlsx___Sheet1[[#This Row],[Post Name]]="-",IF(G853=0,G851,G853),Statistics_xlsx___Sheet1[[#This Row],[Post Name]])</f>
        <v>c9</v>
      </c>
      <c r="I852">
        <v>63211</v>
      </c>
      <c r="J852">
        <f>IF(Statistics_xlsx___Sheet1[[#This Row],[Offered Salary]]&lt;=0,AVERAGE($I$2:$I$7166),Statistics_xlsx___Sheet1[[#This Row],[Offered Salary]])</f>
        <v>63211</v>
      </c>
      <c r="K852" t="b">
        <f>OR((Statistics_xlsx___Sheet1[[#This Row],[updated offered salary]]&lt;$N$39),(Statistics_xlsx___Sheet1[[#This Row],[updated offered salary]]&gt;$N$40))</f>
        <v>0</v>
      </c>
    </row>
    <row r="853" spans="1:11" x14ac:dyDescent="0.3">
      <c r="A853">
        <v>437442</v>
      </c>
      <c r="B853" t="s">
        <v>807</v>
      </c>
      <c r="C853" t="s">
        <v>15</v>
      </c>
      <c r="D853" t="s">
        <v>9</v>
      </c>
      <c r="E853" t="str">
        <f>IF(Statistics_xlsx___Sheet1[[#This Row],[event_name]]="-","Male",Statistics_xlsx___Sheet1[[#This Row],[event_name]])</f>
        <v>Male</v>
      </c>
      <c r="F853" t="s">
        <v>17</v>
      </c>
      <c r="G853" t="s">
        <v>44</v>
      </c>
      <c r="H853" t="str">
        <f>IF(Statistics_xlsx___Sheet1[[#This Row],[Post Name]]="-",IF(G854=0,G852,G854),Statistics_xlsx___Sheet1[[#This Row],[Post Name]])</f>
        <v>i6</v>
      </c>
      <c r="I853">
        <v>49942</v>
      </c>
      <c r="J853">
        <f>IF(Statistics_xlsx___Sheet1[[#This Row],[Offered Salary]]&lt;=0,AVERAGE($I$2:$I$7166),Statistics_xlsx___Sheet1[[#This Row],[Offered Salary]])</f>
        <v>49942</v>
      </c>
      <c r="K853" t="b">
        <f>OR((Statistics_xlsx___Sheet1[[#This Row],[updated offered salary]]&lt;$N$39),(Statistics_xlsx___Sheet1[[#This Row],[updated offered salary]]&gt;$N$40))</f>
        <v>0</v>
      </c>
    </row>
    <row r="854" spans="1:11" x14ac:dyDescent="0.3">
      <c r="A854">
        <v>751267</v>
      </c>
      <c r="B854" t="s">
        <v>808</v>
      </c>
      <c r="C854" t="s">
        <v>15</v>
      </c>
      <c r="D854" t="s">
        <v>9</v>
      </c>
      <c r="E854" t="str">
        <f>IF(Statistics_xlsx___Sheet1[[#This Row],[event_name]]="-","Male",Statistics_xlsx___Sheet1[[#This Row],[event_name]])</f>
        <v>Male</v>
      </c>
      <c r="F854" t="s">
        <v>10</v>
      </c>
      <c r="G854" t="s">
        <v>345</v>
      </c>
      <c r="H854" t="str">
        <f>IF(Statistics_xlsx___Sheet1[[#This Row],[Post Name]]="-",IF(G855=0,G853,G855),Statistics_xlsx___Sheet1[[#This Row],[Post Name]])</f>
        <v>c9</v>
      </c>
      <c r="I854">
        <v>30467</v>
      </c>
      <c r="J854">
        <f>IF(Statistics_xlsx___Sheet1[[#This Row],[Offered Salary]]&lt;=0,AVERAGE($I$2:$I$7166),Statistics_xlsx___Sheet1[[#This Row],[Offered Salary]])</f>
        <v>30467</v>
      </c>
      <c r="K854" t="b">
        <f>OR((Statistics_xlsx___Sheet1[[#This Row],[updated offered salary]]&lt;$N$39),(Statistics_xlsx___Sheet1[[#This Row],[updated offered salary]]&gt;$N$40))</f>
        <v>0</v>
      </c>
    </row>
    <row r="855" spans="1:11" x14ac:dyDescent="0.3">
      <c r="A855">
        <v>500570</v>
      </c>
      <c r="B855" t="s">
        <v>809</v>
      </c>
      <c r="C855" t="s">
        <v>8</v>
      </c>
      <c r="D855" t="s">
        <v>13</v>
      </c>
      <c r="E855" t="str">
        <f>IF(Statistics_xlsx___Sheet1[[#This Row],[event_name]]="-","Male",Statistics_xlsx___Sheet1[[#This Row],[event_name]])</f>
        <v>Female</v>
      </c>
      <c r="F855" t="s">
        <v>17</v>
      </c>
      <c r="G855" t="s">
        <v>14</v>
      </c>
      <c r="H855" t="str">
        <f>IF(Statistics_xlsx___Sheet1[[#This Row],[Post Name]]="-",IF(G856=0,G854,G856),Statistics_xlsx___Sheet1[[#This Row],[Post Name]])</f>
        <v>c5</v>
      </c>
      <c r="I855">
        <v>25717</v>
      </c>
      <c r="J855">
        <f>IF(Statistics_xlsx___Sheet1[[#This Row],[Offered Salary]]&lt;=0,AVERAGE($I$2:$I$7166),Statistics_xlsx___Sheet1[[#This Row],[Offered Salary]])</f>
        <v>25717</v>
      </c>
      <c r="K855" t="b">
        <f>OR((Statistics_xlsx___Sheet1[[#This Row],[updated offered salary]]&lt;$N$39),(Statistics_xlsx___Sheet1[[#This Row],[updated offered salary]]&gt;$N$40))</f>
        <v>0</v>
      </c>
    </row>
    <row r="856" spans="1:11" x14ac:dyDescent="0.3">
      <c r="A856">
        <v>52902</v>
      </c>
      <c r="B856" t="s">
        <v>810</v>
      </c>
      <c r="C856" t="s">
        <v>15</v>
      </c>
      <c r="D856" t="s">
        <v>9</v>
      </c>
      <c r="E856" t="str">
        <f>IF(Statistics_xlsx___Sheet1[[#This Row],[event_name]]="-","Male",Statistics_xlsx___Sheet1[[#This Row],[event_name]])</f>
        <v>Male</v>
      </c>
      <c r="F856" t="s">
        <v>17</v>
      </c>
      <c r="G856" t="s">
        <v>14</v>
      </c>
      <c r="H856" t="str">
        <f>IF(Statistics_xlsx___Sheet1[[#This Row],[Post Name]]="-",IF(G857=0,G855,G857),Statistics_xlsx___Sheet1[[#This Row],[Post Name]])</f>
        <v>c5</v>
      </c>
      <c r="I856">
        <v>99229</v>
      </c>
      <c r="J856">
        <f>IF(Statistics_xlsx___Sheet1[[#This Row],[Offered Salary]]&lt;=0,AVERAGE($I$2:$I$7166),Statistics_xlsx___Sheet1[[#This Row],[Offered Salary]])</f>
        <v>99229</v>
      </c>
      <c r="K856" t="b">
        <f>OR((Statistics_xlsx___Sheet1[[#This Row],[updated offered salary]]&lt;$N$39),(Statistics_xlsx___Sheet1[[#This Row],[updated offered salary]]&gt;$N$40))</f>
        <v>0</v>
      </c>
    </row>
    <row r="857" spans="1:11" x14ac:dyDescent="0.3">
      <c r="A857">
        <v>666642</v>
      </c>
      <c r="B857" t="s">
        <v>811</v>
      </c>
      <c r="C857" t="s">
        <v>15</v>
      </c>
      <c r="D857" t="s">
        <v>9</v>
      </c>
      <c r="E857" t="str">
        <f>IF(Statistics_xlsx___Sheet1[[#This Row],[event_name]]="-","Male",Statistics_xlsx___Sheet1[[#This Row],[event_name]])</f>
        <v>Male</v>
      </c>
      <c r="F857" t="s">
        <v>17</v>
      </c>
      <c r="G857" t="s">
        <v>24</v>
      </c>
      <c r="H857" t="str">
        <f>IF(Statistics_xlsx___Sheet1[[#This Row],[Post Name]]="-",IF(G858=0,G856,G858),Statistics_xlsx___Sheet1[[#This Row],[Post Name]])</f>
        <v>i7</v>
      </c>
      <c r="I857">
        <v>20584</v>
      </c>
      <c r="J857">
        <f>IF(Statistics_xlsx___Sheet1[[#This Row],[Offered Salary]]&lt;=0,AVERAGE($I$2:$I$7166),Statistics_xlsx___Sheet1[[#This Row],[Offered Salary]])</f>
        <v>20584</v>
      </c>
      <c r="K857" t="b">
        <f>OR((Statistics_xlsx___Sheet1[[#This Row],[updated offered salary]]&lt;$N$39),(Statistics_xlsx___Sheet1[[#This Row],[updated offered salary]]&gt;$N$40))</f>
        <v>0</v>
      </c>
    </row>
    <row r="858" spans="1:11" x14ac:dyDescent="0.3">
      <c r="A858">
        <v>222116</v>
      </c>
      <c r="B858" t="s">
        <v>812</v>
      </c>
      <c r="C858" t="s">
        <v>15</v>
      </c>
      <c r="D858" t="s">
        <v>9</v>
      </c>
      <c r="E858" t="str">
        <f>IF(Statistics_xlsx___Sheet1[[#This Row],[event_name]]="-","Male",Statistics_xlsx___Sheet1[[#This Row],[event_name]])</f>
        <v>Male</v>
      </c>
      <c r="F858" t="s">
        <v>17</v>
      </c>
      <c r="G858" t="s">
        <v>24</v>
      </c>
      <c r="H858" t="str">
        <f>IF(Statistics_xlsx___Sheet1[[#This Row],[Post Name]]="-",IF(G859=0,G857,G859),Statistics_xlsx___Sheet1[[#This Row],[Post Name]])</f>
        <v>i7</v>
      </c>
      <c r="I858">
        <v>99929</v>
      </c>
      <c r="J858">
        <f>IF(Statistics_xlsx___Sheet1[[#This Row],[Offered Salary]]&lt;=0,AVERAGE($I$2:$I$7166),Statistics_xlsx___Sheet1[[#This Row],[Offered Salary]])</f>
        <v>99929</v>
      </c>
      <c r="K858" t="b">
        <f>OR((Statistics_xlsx___Sheet1[[#This Row],[updated offered salary]]&lt;$N$39),(Statistics_xlsx___Sheet1[[#This Row],[updated offered salary]]&gt;$N$40))</f>
        <v>0</v>
      </c>
    </row>
    <row r="859" spans="1:11" x14ac:dyDescent="0.3">
      <c r="A859">
        <v>31994</v>
      </c>
      <c r="B859" t="s">
        <v>813</v>
      </c>
      <c r="C859" t="s">
        <v>8</v>
      </c>
      <c r="D859" t="s">
        <v>13</v>
      </c>
      <c r="E859" t="str">
        <f>IF(Statistics_xlsx___Sheet1[[#This Row],[event_name]]="-","Male",Statistics_xlsx___Sheet1[[#This Row],[event_name]])</f>
        <v>Female</v>
      </c>
      <c r="F859" t="s">
        <v>10</v>
      </c>
      <c r="G859" t="s">
        <v>36</v>
      </c>
      <c r="H859" t="str">
        <f>IF(Statistics_xlsx___Sheet1[[#This Row],[Post Name]]="-",IF(G860=0,G858,G860),Statistics_xlsx___Sheet1[[#This Row],[Post Name]])</f>
        <v>i5</v>
      </c>
      <c r="I859">
        <v>95933</v>
      </c>
      <c r="J859">
        <f>IF(Statistics_xlsx___Sheet1[[#This Row],[Offered Salary]]&lt;=0,AVERAGE($I$2:$I$7166),Statistics_xlsx___Sheet1[[#This Row],[Offered Salary]])</f>
        <v>95933</v>
      </c>
      <c r="K859" t="b">
        <f>OR((Statistics_xlsx___Sheet1[[#This Row],[updated offered salary]]&lt;$N$39),(Statistics_xlsx___Sheet1[[#This Row],[updated offered salary]]&gt;$N$40))</f>
        <v>0</v>
      </c>
    </row>
    <row r="860" spans="1:11" x14ac:dyDescent="0.3">
      <c r="A860">
        <v>190139</v>
      </c>
      <c r="B860" t="s">
        <v>814</v>
      </c>
      <c r="C860" t="s">
        <v>8</v>
      </c>
      <c r="D860" t="s">
        <v>13</v>
      </c>
      <c r="E860" t="str">
        <f>IF(Statistics_xlsx___Sheet1[[#This Row],[event_name]]="-","Male",Statistics_xlsx___Sheet1[[#This Row],[event_name]])</f>
        <v>Female</v>
      </c>
      <c r="F860" t="s">
        <v>17</v>
      </c>
      <c r="G860" t="s">
        <v>36</v>
      </c>
      <c r="H860" t="str">
        <f>IF(Statistics_xlsx___Sheet1[[#This Row],[Post Name]]="-",IF(G861=0,G859,G861),Statistics_xlsx___Sheet1[[#This Row],[Post Name]])</f>
        <v>i5</v>
      </c>
      <c r="I860">
        <v>5046</v>
      </c>
      <c r="J860">
        <f>IF(Statistics_xlsx___Sheet1[[#This Row],[Offered Salary]]&lt;=0,AVERAGE($I$2:$I$7166),Statistics_xlsx___Sheet1[[#This Row],[Offered Salary]])</f>
        <v>5046</v>
      </c>
      <c r="K860" t="b">
        <f>OR((Statistics_xlsx___Sheet1[[#This Row],[updated offered salary]]&lt;$N$39),(Statistics_xlsx___Sheet1[[#This Row],[updated offered salary]]&gt;$N$40))</f>
        <v>0</v>
      </c>
    </row>
    <row r="861" spans="1:11" x14ac:dyDescent="0.3">
      <c r="A861">
        <v>568544</v>
      </c>
      <c r="B861" t="s">
        <v>815</v>
      </c>
      <c r="C861" t="s">
        <v>15</v>
      </c>
      <c r="D861" t="s">
        <v>13</v>
      </c>
      <c r="E861" t="str">
        <f>IF(Statistics_xlsx___Sheet1[[#This Row],[event_name]]="-","Male",Statistics_xlsx___Sheet1[[#This Row],[event_name]])</f>
        <v>Female</v>
      </c>
      <c r="F861" t="s">
        <v>33</v>
      </c>
      <c r="G861" t="s">
        <v>44</v>
      </c>
      <c r="H861" t="str">
        <f>IF(Statistics_xlsx___Sheet1[[#This Row],[Post Name]]="-",IF(G862=0,G860,G862),Statistics_xlsx___Sheet1[[#This Row],[Post Name]])</f>
        <v>i6</v>
      </c>
      <c r="I861">
        <v>86839</v>
      </c>
      <c r="J861">
        <f>IF(Statistics_xlsx___Sheet1[[#This Row],[Offered Salary]]&lt;=0,AVERAGE($I$2:$I$7166),Statistics_xlsx___Sheet1[[#This Row],[Offered Salary]])</f>
        <v>86839</v>
      </c>
      <c r="K861" t="b">
        <f>OR((Statistics_xlsx___Sheet1[[#This Row],[updated offered salary]]&lt;$N$39),(Statistics_xlsx___Sheet1[[#This Row],[updated offered salary]]&gt;$N$40))</f>
        <v>0</v>
      </c>
    </row>
    <row r="862" spans="1:11" x14ac:dyDescent="0.3">
      <c r="A862">
        <v>59497</v>
      </c>
      <c r="B862" t="s">
        <v>816</v>
      </c>
      <c r="C862" t="s">
        <v>15</v>
      </c>
      <c r="D862" t="s">
        <v>9</v>
      </c>
      <c r="E862" t="str">
        <f>IF(Statistics_xlsx___Sheet1[[#This Row],[event_name]]="-","Male",Statistics_xlsx___Sheet1[[#This Row],[event_name]])</f>
        <v>Male</v>
      </c>
      <c r="F862" t="s">
        <v>17</v>
      </c>
      <c r="G862" t="s">
        <v>36</v>
      </c>
      <c r="H862" t="str">
        <f>IF(Statistics_xlsx___Sheet1[[#This Row],[Post Name]]="-",IF(G863=0,G861,G863),Statistics_xlsx___Sheet1[[#This Row],[Post Name]])</f>
        <v>i5</v>
      </c>
      <c r="I862">
        <v>9154</v>
      </c>
      <c r="J862">
        <f>IF(Statistics_xlsx___Sheet1[[#This Row],[Offered Salary]]&lt;=0,AVERAGE($I$2:$I$7166),Statistics_xlsx___Sheet1[[#This Row],[Offered Salary]])</f>
        <v>9154</v>
      </c>
      <c r="K862" t="b">
        <f>OR((Statistics_xlsx___Sheet1[[#This Row],[updated offered salary]]&lt;$N$39),(Statistics_xlsx___Sheet1[[#This Row],[updated offered salary]]&gt;$N$40))</f>
        <v>0</v>
      </c>
    </row>
    <row r="863" spans="1:11" x14ac:dyDescent="0.3">
      <c r="A863">
        <v>219527</v>
      </c>
      <c r="B863" t="s">
        <v>817</v>
      </c>
      <c r="C863" t="s">
        <v>15</v>
      </c>
      <c r="D863" t="s">
        <v>9</v>
      </c>
      <c r="E863" t="str">
        <f>IF(Statistics_xlsx___Sheet1[[#This Row],[event_name]]="-","Male",Statistics_xlsx___Sheet1[[#This Row],[event_name]])</f>
        <v>Male</v>
      </c>
      <c r="F863" t="s">
        <v>21</v>
      </c>
      <c r="G863" t="s">
        <v>151</v>
      </c>
      <c r="H863" t="str">
        <f>IF(Statistics_xlsx___Sheet1[[#This Row],[Post Name]]="-",IF(G864=0,G862,G864),Statistics_xlsx___Sheet1[[#This Row],[Post Name]])</f>
        <v>c-10</v>
      </c>
      <c r="I863">
        <v>37732</v>
      </c>
      <c r="J863">
        <f>IF(Statistics_xlsx___Sheet1[[#This Row],[Offered Salary]]&lt;=0,AVERAGE($I$2:$I$7166),Statistics_xlsx___Sheet1[[#This Row],[Offered Salary]])</f>
        <v>37732</v>
      </c>
      <c r="K863" t="b">
        <f>OR((Statistics_xlsx___Sheet1[[#This Row],[updated offered salary]]&lt;$N$39),(Statistics_xlsx___Sheet1[[#This Row],[updated offered salary]]&gt;$N$40))</f>
        <v>0</v>
      </c>
    </row>
    <row r="864" spans="1:11" x14ac:dyDescent="0.3">
      <c r="A864">
        <v>74002</v>
      </c>
      <c r="B864" t="s">
        <v>818</v>
      </c>
      <c r="C864" t="s">
        <v>8</v>
      </c>
      <c r="D864" t="s">
        <v>9</v>
      </c>
      <c r="E864" t="str">
        <f>IF(Statistics_xlsx___Sheet1[[#This Row],[event_name]]="-","Male",Statistics_xlsx___Sheet1[[#This Row],[event_name]])</f>
        <v>Male</v>
      </c>
      <c r="F864" t="s">
        <v>21</v>
      </c>
      <c r="G864" t="s">
        <v>151</v>
      </c>
      <c r="H864" t="str">
        <f>IF(Statistics_xlsx___Sheet1[[#This Row],[Post Name]]="-",IF(G865=0,G863,G865),Statistics_xlsx___Sheet1[[#This Row],[Post Name]])</f>
        <v>c-10</v>
      </c>
      <c r="I864">
        <v>32321</v>
      </c>
      <c r="J864">
        <f>IF(Statistics_xlsx___Sheet1[[#This Row],[Offered Salary]]&lt;=0,AVERAGE($I$2:$I$7166),Statistics_xlsx___Sheet1[[#This Row],[Offered Salary]])</f>
        <v>32321</v>
      </c>
      <c r="K864" t="b">
        <f>OR((Statistics_xlsx___Sheet1[[#This Row],[updated offered salary]]&lt;$N$39),(Statistics_xlsx___Sheet1[[#This Row],[updated offered salary]]&gt;$N$40))</f>
        <v>0</v>
      </c>
    </row>
    <row r="865" spans="1:11" x14ac:dyDescent="0.3">
      <c r="A865">
        <v>711500</v>
      </c>
      <c r="B865" t="s">
        <v>819</v>
      </c>
      <c r="C865" t="s">
        <v>15</v>
      </c>
      <c r="D865" t="s">
        <v>9</v>
      </c>
      <c r="E865" t="str">
        <f>IF(Statistics_xlsx___Sheet1[[#This Row],[event_name]]="-","Male",Statistics_xlsx___Sheet1[[#This Row],[event_name]])</f>
        <v>Male</v>
      </c>
      <c r="F865" t="s">
        <v>17</v>
      </c>
      <c r="G865" t="s">
        <v>14</v>
      </c>
      <c r="H865" t="str">
        <f>IF(Statistics_xlsx___Sheet1[[#This Row],[Post Name]]="-",IF(G866=0,G864,G866),Statistics_xlsx___Sheet1[[#This Row],[Post Name]])</f>
        <v>c5</v>
      </c>
      <c r="I865">
        <v>62370</v>
      </c>
      <c r="J865">
        <f>IF(Statistics_xlsx___Sheet1[[#This Row],[Offered Salary]]&lt;=0,AVERAGE($I$2:$I$7166),Statistics_xlsx___Sheet1[[#This Row],[Offered Salary]])</f>
        <v>62370</v>
      </c>
      <c r="K865" t="b">
        <f>OR((Statistics_xlsx___Sheet1[[#This Row],[updated offered salary]]&lt;$N$39),(Statistics_xlsx___Sheet1[[#This Row],[updated offered salary]]&gt;$N$40))</f>
        <v>0</v>
      </c>
    </row>
    <row r="866" spans="1:11" x14ac:dyDescent="0.3">
      <c r="A866">
        <v>996718</v>
      </c>
      <c r="B866" t="s">
        <v>819</v>
      </c>
      <c r="C866" t="s">
        <v>8</v>
      </c>
      <c r="D866" t="s">
        <v>9</v>
      </c>
      <c r="E866" t="str">
        <f>IF(Statistics_xlsx___Sheet1[[#This Row],[event_name]]="-","Male",Statistics_xlsx___Sheet1[[#This Row],[event_name]])</f>
        <v>Male</v>
      </c>
      <c r="F866" t="s">
        <v>17</v>
      </c>
      <c r="G866" t="s">
        <v>14</v>
      </c>
      <c r="H866" t="str">
        <f>IF(Statistics_xlsx___Sheet1[[#This Row],[Post Name]]="-",IF(G867=0,G865,G867),Statistics_xlsx___Sheet1[[#This Row],[Post Name]])</f>
        <v>c5</v>
      </c>
      <c r="I866">
        <v>69959</v>
      </c>
      <c r="J866">
        <f>IF(Statistics_xlsx___Sheet1[[#This Row],[Offered Salary]]&lt;=0,AVERAGE($I$2:$I$7166),Statistics_xlsx___Sheet1[[#This Row],[Offered Salary]])</f>
        <v>69959</v>
      </c>
      <c r="K866" t="b">
        <f>OR((Statistics_xlsx___Sheet1[[#This Row],[updated offered salary]]&lt;$N$39),(Statistics_xlsx___Sheet1[[#This Row],[updated offered salary]]&gt;$N$40))</f>
        <v>0</v>
      </c>
    </row>
    <row r="867" spans="1:11" x14ac:dyDescent="0.3">
      <c r="A867">
        <v>469490</v>
      </c>
      <c r="B867" t="s">
        <v>820</v>
      </c>
      <c r="C867" t="s">
        <v>15</v>
      </c>
      <c r="D867" t="s">
        <v>13</v>
      </c>
      <c r="E867" t="str">
        <f>IF(Statistics_xlsx___Sheet1[[#This Row],[event_name]]="-","Male",Statistics_xlsx___Sheet1[[#This Row],[event_name]])</f>
        <v>Female</v>
      </c>
      <c r="F867" t="s">
        <v>17</v>
      </c>
      <c r="G867" t="s">
        <v>14</v>
      </c>
      <c r="H867" t="str">
        <f>IF(Statistics_xlsx___Sheet1[[#This Row],[Post Name]]="-",IF(G868=0,G866,G868),Statistics_xlsx___Sheet1[[#This Row],[Post Name]])</f>
        <v>c5</v>
      </c>
      <c r="I867">
        <v>80230</v>
      </c>
      <c r="J867">
        <f>IF(Statistics_xlsx___Sheet1[[#This Row],[Offered Salary]]&lt;=0,AVERAGE($I$2:$I$7166),Statistics_xlsx___Sheet1[[#This Row],[Offered Salary]])</f>
        <v>80230</v>
      </c>
      <c r="K867" t="b">
        <f>OR((Statistics_xlsx___Sheet1[[#This Row],[updated offered salary]]&lt;$N$39),(Statistics_xlsx___Sheet1[[#This Row],[updated offered salary]]&gt;$N$40))</f>
        <v>0</v>
      </c>
    </row>
    <row r="868" spans="1:11" x14ac:dyDescent="0.3">
      <c r="A868">
        <v>453574</v>
      </c>
      <c r="B868" t="s">
        <v>820</v>
      </c>
      <c r="C868" t="s">
        <v>8</v>
      </c>
      <c r="D868" t="s">
        <v>9</v>
      </c>
      <c r="E868" t="str">
        <f>IF(Statistics_xlsx___Sheet1[[#This Row],[event_name]]="-","Male",Statistics_xlsx___Sheet1[[#This Row],[event_name]])</f>
        <v>Male</v>
      </c>
      <c r="F868" t="s">
        <v>17</v>
      </c>
      <c r="G868" t="s">
        <v>14</v>
      </c>
      <c r="H868" t="str">
        <f>IF(Statistics_xlsx___Sheet1[[#This Row],[Post Name]]="-",IF(G869=0,G867,G869),Statistics_xlsx___Sheet1[[#This Row],[Post Name]])</f>
        <v>c5</v>
      </c>
      <c r="I868">
        <v>34797</v>
      </c>
      <c r="J868">
        <f>IF(Statistics_xlsx___Sheet1[[#This Row],[Offered Salary]]&lt;=0,AVERAGE($I$2:$I$7166),Statistics_xlsx___Sheet1[[#This Row],[Offered Salary]])</f>
        <v>34797</v>
      </c>
      <c r="K868" t="b">
        <f>OR((Statistics_xlsx___Sheet1[[#This Row],[updated offered salary]]&lt;$N$39),(Statistics_xlsx___Sheet1[[#This Row],[updated offered salary]]&gt;$N$40))</f>
        <v>0</v>
      </c>
    </row>
    <row r="869" spans="1:11" x14ac:dyDescent="0.3">
      <c r="A869">
        <v>723677</v>
      </c>
      <c r="B869" t="s">
        <v>821</v>
      </c>
      <c r="C869" t="s">
        <v>15</v>
      </c>
      <c r="D869" t="s">
        <v>9</v>
      </c>
      <c r="E869" t="str">
        <f>IF(Statistics_xlsx___Sheet1[[#This Row],[event_name]]="-","Male",Statistics_xlsx___Sheet1[[#This Row],[event_name]])</f>
        <v>Male</v>
      </c>
      <c r="F869" t="s">
        <v>10</v>
      </c>
      <c r="G869" t="s">
        <v>11</v>
      </c>
      <c r="H869" t="str">
        <f>IF(Statistics_xlsx___Sheet1[[#This Row],[Post Name]]="-",IF(G870=0,G868,G870),Statistics_xlsx___Sheet1[[#This Row],[Post Name]])</f>
        <v>c8</v>
      </c>
      <c r="I869">
        <v>51789</v>
      </c>
      <c r="J869">
        <f>IF(Statistics_xlsx___Sheet1[[#This Row],[Offered Salary]]&lt;=0,AVERAGE($I$2:$I$7166),Statistics_xlsx___Sheet1[[#This Row],[Offered Salary]])</f>
        <v>51789</v>
      </c>
      <c r="K869" t="b">
        <f>OR((Statistics_xlsx___Sheet1[[#This Row],[updated offered salary]]&lt;$N$39),(Statistics_xlsx___Sheet1[[#This Row],[updated offered salary]]&gt;$N$40))</f>
        <v>0</v>
      </c>
    </row>
    <row r="870" spans="1:11" x14ac:dyDescent="0.3">
      <c r="A870">
        <v>457162</v>
      </c>
      <c r="B870" t="s">
        <v>822</v>
      </c>
      <c r="C870" t="s">
        <v>15</v>
      </c>
      <c r="D870" t="s">
        <v>13</v>
      </c>
      <c r="E870" t="str">
        <f>IF(Statistics_xlsx___Sheet1[[#This Row],[event_name]]="-","Male",Statistics_xlsx___Sheet1[[#This Row],[event_name]])</f>
        <v>Female</v>
      </c>
      <c r="F870" t="s">
        <v>10</v>
      </c>
      <c r="G870" t="s">
        <v>11</v>
      </c>
      <c r="H870" t="str">
        <f>IF(Statistics_xlsx___Sheet1[[#This Row],[Post Name]]="-",IF(G871=0,G869,G871),Statistics_xlsx___Sheet1[[#This Row],[Post Name]])</f>
        <v>c8</v>
      </c>
      <c r="I870">
        <v>88354</v>
      </c>
      <c r="J870">
        <f>IF(Statistics_xlsx___Sheet1[[#This Row],[Offered Salary]]&lt;=0,AVERAGE($I$2:$I$7166),Statistics_xlsx___Sheet1[[#This Row],[Offered Salary]])</f>
        <v>88354</v>
      </c>
      <c r="K870" t="b">
        <f>OR((Statistics_xlsx___Sheet1[[#This Row],[updated offered salary]]&lt;$N$39),(Statistics_xlsx___Sheet1[[#This Row],[updated offered salary]]&gt;$N$40))</f>
        <v>0</v>
      </c>
    </row>
    <row r="871" spans="1:11" x14ac:dyDescent="0.3">
      <c r="A871">
        <v>197780</v>
      </c>
      <c r="B871" t="s">
        <v>821</v>
      </c>
      <c r="C871" t="s">
        <v>15</v>
      </c>
      <c r="D871" t="s">
        <v>42</v>
      </c>
      <c r="E871" t="str">
        <f>IF(Statistics_xlsx___Sheet1[[#This Row],[event_name]]="-","Male",Statistics_xlsx___Sheet1[[#This Row],[event_name]])</f>
        <v>Don’t want to say</v>
      </c>
      <c r="F871" t="s">
        <v>10</v>
      </c>
      <c r="G871" t="s">
        <v>11</v>
      </c>
      <c r="H871" t="str">
        <f>IF(Statistics_xlsx___Sheet1[[#This Row],[Post Name]]="-",IF(G872=0,G870,G872),Statistics_xlsx___Sheet1[[#This Row],[Post Name]])</f>
        <v>c8</v>
      </c>
      <c r="I871">
        <v>55654</v>
      </c>
      <c r="J871">
        <f>IF(Statistics_xlsx___Sheet1[[#This Row],[Offered Salary]]&lt;=0,AVERAGE($I$2:$I$7166),Statistics_xlsx___Sheet1[[#This Row],[Offered Salary]])</f>
        <v>55654</v>
      </c>
      <c r="K871" t="b">
        <f>OR((Statistics_xlsx___Sheet1[[#This Row],[updated offered salary]]&lt;$N$39),(Statistics_xlsx___Sheet1[[#This Row],[updated offered salary]]&gt;$N$40))</f>
        <v>0</v>
      </c>
    </row>
    <row r="872" spans="1:11" x14ac:dyDescent="0.3">
      <c r="A872">
        <v>692434</v>
      </c>
      <c r="B872" t="s">
        <v>823</v>
      </c>
      <c r="C872" t="s">
        <v>8</v>
      </c>
      <c r="D872" t="s">
        <v>9</v>
      </c>
      <c r="E872" t="str">
        <f>IF(Statistics_xlsx___Sheet1[[#This Row],[event_name]]="-","Male",Statistics_xlsx___Sheet1[[#This Row],[event_name]])</f>
        <v>Male</v>
      </c>
      <c r="F872" t="s">
        <v>17</v>
      </c>
      <c r="G872" t="s">
        <v>345</v>
      </c>
      <c r="H872" t="str">
        <f>IF(Statistics_xlsx___Sheet1[[#This Row],[Post Name]]="-",IF(G873=0,G871,G873),Statistics_xlsx___Sheet1[[#This Row],[Post Name]])</f>
        <v>c9</v>
      </c>
      <c r="I872">
        <v>3470</v>
      </c>
      <c r="J872">
        <f>IF(Statistics_xlsx___Sheet1[[#This Row],[Offered Salary]]&lt;=0,AVERAGE($I$2:$I$7166),Statistics_xlsx___Sheet1[[#This Row],[Offered Salary]])</f>
        <v>3470</v>
      </c>
      <c r="K872" t="b">
        <f>OR((Statistics_xlsx___Sheet1[[#This Row],[updated offered salary]]&lt;$N$39),(Statistics_xlsx___Sheet1[[#This Row],[updated offered salary]]&gt;$N$40))</f>
        <v>0</v>
      </c>
    </row>
    <row r="873" spans="1:11" x14ac:dyDescent="0.3">
      <c r="A873">
        <v>112554</v>
      </c>
      <c r="B873" t="s">
        <v>824</v>
      </c>
      <c r="C873" t="s">
        <v>15</v>
      </c>
      <c r="D873" t="s">
        <v>9</v>
      </c>
      <c r="E873" t="str">
        <f>IF(Statistics_xlsx___Sheet1[[#This Row],[event_name]]="-","Male",Statistics_xlsx___Sheet1[[#This Row],[event_name]])</f>
        <v>Male</v>
      </c>
      <c r="F873" t="s">
        <v>21</v>
      </c>
      <c r="G873" t="s">
        <v>14</v>
      </c>
      <c r="H873" t="str">
        <f>IF(Statistics_xlsx___Sheet1[[#This Row],[Post Name]]="-",IF(G874=0,G872,G874),Statistics_xlsx___Sheet1[[#This Row],[Post Name]])</f>
        <v>c5</v>
      </c>
      <c r="I873">
        <v>28869</v>
      </c>
      <c r="J873">
        <f>IF(Statistics_xlsx___Sheet1[[#This Row],[Offered Salary]]&lt;=0,AVERAGE($I$2:$I$7166),Statistics_xlsx___Sheet1[[#This Row],[Offered Salary]])</f>
        <v>28869</v>
      </c>
      <c r="K873" t="b">
        <f>OR((Statistics_xlsx___Sheet1[[#This Row],[updated offered salary]]&lt;$N$39),(Statistics_xlsx___Sheet1[[#This Row],[updated offered salary]]&gt;$N$40))</f>
        <v>0</v>
      </c>
    </row>
    <row r="874" spans="1:11" x14ac:dyDescent="0.3">
      <c r="A874">
        <v>467947</v>
      </c>
      <c r="B874" t="s">
        <v>825</v>
      </c>
      <c r="C874" t="s">
        <v>15</v>
      </c>
      <c r="D874" t="s">
        <v>9</v>
      </c>
      <c r="E874" t="str">
        <f>IF(Statistics_xlsx___Sheet1[[#This Row],[event_name]]="-","Male",Statistics_xlsx___Sheet1[[#This Row],[event_name]])</f>
        <v>Male</v>
      </c>
      <c r="F874" t="s">
        <v>21</v>
      </c>
      <c r="G874" t="s">
        <v>14</v>
      </c>
      <c r="H874" t="str">
        <f>IF(Statistics_xlsx___Sheet1[[#This Row],[Post Name]]="-",IF(G875=0,G873,G875),Statistics_xlsx___Sheet1[[#This Row],[Post Name]])</f>
        <v>c5</v>
      </c>
      <c r="I874">
        <v>92438</v>
      </c>
      <c r="J874">
        <f>IF(Statistics_xlsx___Sheet1[[#This Row],[Offered Salary]]&lt;=0,AVERAGE($I$2:$I$7166),Statistics_xlsx___Sheet1[[#This Row],[Offered Salary]])</f>
        <v>92438</v>
      </c>
      <c r="K874" t="b">
        <f>OR((Statistics_xlsx___Sheet1[[#This Row],[updated offered salary]]&lt;$N$39),(Statistics_xlsx___Sheet1[[#This Row],[updated offered salary]]&gt;$N$40))</f>
        <v>0</v>
      </c>
    </row>
    <row r="875" spans="1:11" x14ac:dyDescent="0.3">
      <c r="A875">
        <v>995575</v>
      </c>
      <c r="B875" t="s">
        <v>826</v>
      </c>
      <c r="C875" t="s">
        <v>15</v>
      </c>
      <c r="D875" t="s">
        <v>13</v>
      </c>
      <c r="E875" t="str">
        <f>IF(Statistics_xlsx___Sheet1[[#This Row],[event_name]]="-","Male",Statistics_xlsx___Sheet1[[#This Row],[event_name]])</f>
        <v>Female</v>
      </c>
      <c r="F875" t="s">
        <v>21</v>
      </c>
      <c r="G875" t="s">
        <v>14</v>
      </c>
      <c r="H875" t="str">
        <f>IF(Statistics_xlsx___Sheet1[[#This Row],[Post Name]]="-",IF(G876=0,G874,G876),Statistics_xlsx___Sheet1[[#This Row],[Post Name]])</f>
        <v>c5</v>
      </c>
      <c r="I875">
        <v>70048</v>
      </c>
      <c r="J875">
        <f>IF(Statistics_xlsx___Sheet1[[#This Row],[Offered Salary]]&lt;=0,AVERAGE($I$2:$I$7166),Statistics_xlsx___Sheet1[[#This Row],[Offered Salary]])</f>
        <v>70048</v>
      </c>
      <c r="K875" t="b">
        <f>OR((Statistics_xlsx___Sheet1[[#This Row],[updated offered salary]]&lt;$N$39),(Statistics_xlsx___Sheet1[[#This Row],[updated offered salary]]&gt;$N$40))</f>
        <v>0</v>
      </c>
    </row>
    <row r="876" spans="1:11" x14ac:dyDescent="0.3">
      <c r="A876">
        <v>237486</v>
      </c>
      <c r="B876" t="s">
        <v>827</v>
      </c>
      <c r="C876" t="s">
        <v>8</v>
      </c>
      <c r="D876" t="s">
        <v>9</v>
      </c>
      <c r="E876" t="str">
        <f>IF(Statistics_xlsx___Sheet1[[#This Row],[event_name]]="-","Male",Statistics_xlsx___Sheet1[[#This Row],[event_name]])</f>
        <v>Male</v>
      </c>
      <c r="F876" t="s">
        <v>21</v>
      </c>
      <c r="G876" t="s">
        <v>14</v>
      </c>
      <c r="H876" t="str">
        <f>IF(Statistics_xlsx___Sheet1[[#This Row],[Post Name]]="-",IF(G877=0,G875,G877),Statistics_xlsx___Sheet1[[#This Row],[Post Name]])</f>
        <v>c5</v>
      </c>
      <c r="I876">
        <v>87032</v>
      </c>
      <c r="J876">
        <f>IF(Statistics_xlsx___Sheet1[[#This Row],[Offered Salary]]&lt;=0,AVERAGE($I$2:$I$7166),Statistics_xlsx___Sheet1[[#This Row],[Offered Salary]])</f>
        <v>87032</v>
      </c>
      <c r="K876" t="b">
        <f>OR((Statistics_xlsx___Sheet1[[#This Row],[updated offered salary]]&lt;$N$39),(Statistics_xlsx___Sheet1[[#This Row],[updated offered salary]]&gt;$N$40))</f>
        <v>0</v>
      </c>
    </row>
    <row r="877" spans="1:11" x14ac:dyDescent="0.3">
      <c r="A877">
        <v>59551</v>
      </c>
      <c r="B877" t="s">
        <v>828</v>
      </c>
      <c r="C877" t="s">
        <v>15</v>
      </c>
      <c r="D877" t="s">
        <v>13</v>
      </c>
      <c r="E877" t="str">
        <f>IF(Statistics_xlsx___Sheet1[[#This Row],[event_name]]="-","Male",Statistics_xlsx___Sheet1[[#This Row],[event_name]])</f>
        <v>Female</v>
      </c>
      <c r="F877" t="s">
        <v>33</v>
      </c>
      <c r="G877" t="s">
        <v>14</v>
      </c>
      <c r="H877" t="str">
        <f>IF(Statistics_xlsx___Sheet1[[#This Row],[Post Name]]="-",IF(G878=0,G876,G878),Statistics_xlsx___Sheet1[[#This Row],[Post Name]])</f>
        <v>c5</v>
      </c>
      <c r="I877">
        <v>3632</v>
      </c>
      <c r="J877">
        <f>IF(Statistics_xlsx___Sheet1[[#This Row],[Offered Salary]]&lt;=0,AVERAGE($I$2:$I$7166),Statistics_xlsx___Sheet1[[#This Row],[Offered Salary]])</f>
        <v>3632</v>
      </c>
      <c r="K877" t="b">
        <f>OR((Statistics_xlsx___Sheet1[[#This Row],[updated offered salary]]&lt;$N$39),(Statistics_xlsx___Sheet1[[#This Row],[updated offered salary]]&gt;$N$40))</f>
        <v>0</v>
      </c>
    </row>
    <row r="878" spans="1:11" x14ac:dyDescent="0.3">
      <c r="A878">
        <v>52314</v>
      </c>
      <c r="B878" t="s">
        <v>829</v>
      </c>
      <c r="C878" t="s">
        <v>15</v>
      </c>
      <c r="D878" t="s">
        <v>13</v>
      </c>
      <c r="E878" t="str">
        <f>IF(Statistics_xlsx___Sheet1[[#This Row],[event_name]]="-","Male",Statistics_xlsx___Sheet1[[#This Row],[event_name]])</f>
        <v>Female</v>
      </c>
      <c r="F878" t="s">
        <v>33</v>
      </c>
      <c r="G878" t="s">
        <v>14</v>
      </c>
      <c r="H878" t="str">
        <f>IF(Statistics_xlsx___Sheet1[[#This Row],[Post Name]]="-",IF(G879=0,G877,G879),Statistics_xlsx___Sheet1[[#This Row],[Post Name]])</f>
        <v>c5</v>
      </c>
      <c r="I878">
        <v>17731</v>
      </c>
      <c r="J878">
        <f>IF(Statistics_xlsx___Sheet1[[#This Row],[Offered Salary]]&lt;=0,AVERAGE($I$2:$I$7166),Statistics_xlsx___Sheet1[[#This Row],[Offered Salary]])</f>
        <v>17731</v>
      </c>
      <c r="K878" t="b">
        <f>OR((Statistics_xlsx___Sheet1[[#This Row],[updated offered salary]]&lt;$N$39),(Statistics_xlsx___Sheet1[[#This Row],[updated offered salary]]&gt;$N$40))</f>
        <v>0</v>
      </c>
    </row>
    <row r="879" spans="1:11" x14ac:dyDescent="0.3">
      <c r="A879">
        <v>391604</v>
      </c>
      <c r="B879" t="s">
        <v>830</v>
      </c>
      <c r="C879" t="s">
        <v>15</v>
      </c>
      <c r="D879" t="s">
        <v>13</v>
      </c>
      <c r="E879" t="str">
        <f>IF(Statistics_xlsx___Sheet1[[#This Row],[event_name]]="-","Male",Statistics_xlsx___Sheet1[[#This Row],[event_name]])</f>
        <v>Female</v>
      </c>
      <c r="F879" t="s">
        <v>33</v>
      </c>
      <c r="G879" t="s">
        <v>14</v>
      </c>
      <c r="H879" t="str">
        <f>IF(Statistics_xlsx___Sheet1[[#This Row],[Post Name]]="-",IF(G880=0,G878,G880),Statistics_xlsx___Sheet1[[#This Row],[Post Name]])</f>
        <v>c5</v>
      </c>
      <c r="I879">
        <v>98075</v>
      </c>
      <c r="J879">
        <f>IF(Statistics_xlsx___Sheet1[[#This Row],[Offered Salary]]&lt;=0,AVERAGE($I$2:$I$7166),Statistics_xlsx___Sheet1[[#This Row],[Offered Salary]])</f>
        <v>98075</v>
      </c>
      <c r="K879" t="b">
        <f>OR((Statistics_xlsx___Sheet1[[#This Row],[updated offered salary]]&lt;$N$39),(Statistics_xlsx___Sheet1[[#This Row],[updated offered salary]]&gt;$N$40))</f>
        <v>0</v>
      </c>
    </row>
    <row r="880" spans="1:11" x14ac:dyDescent="0.3">
      <c r="A880">
        <v>34849</v>
      </c>
      <c r="B880" t="s">
        <v>831</v>
      </c>
      <c r="C880" t="s">
        <v>8</v>
      </c>
      <c r="D880" t="s">
        <v>13</v>
      </c>
      <c r="E880" t="str">
        <f>IF(Statistics_xlsx___Sheet1[[#This Row],[event_name]]="-","Male",Statistics_xlsx___Sheet1[[#This Row],[event_name]])</f>
        <v>Female</v>
      </c>
      <c r="F880" t="s">
        <v>33</v>
      </c>
      <c r="G880" t="s">
        <v>14</v>
      </c>
      <c r="H880" t="str">
        <f>IF(Statistics_xlsx___Sheet1[[#This Row],[Post Name]]="-",IF(G881=0,G879,G881),Statistics_xlsx___Sheet1[[#This Row],[Post Name]])</f>
        <v>c5</v>
      </c>
      <c r="I880">
        <v>97421</v>
      </c>
      <c r="J880">
        <f>IF(Statistics_xlsx___Sheet1[[#This Row],[Offered Salary]]&lt;=0,AVERAGE($I$2:$I$7166),Statistics_xlsx___Sheet1[[#This Row],[Offered Salary]])</f>
        <v>97421</v>
      </c>
      <c r="K880" t="b">
        <f>OR((Statistics_xlsx___Sheet1[[#This Row],[updated offered salary]]&lt;$N$39),(Statistics_xlsx___Sheet1[[#This Row],[updated offered salary]]&gt;$N$40))</f>
        <v>0</v>
      </c>
    </row>
    <row r="881" spans="1:11" x14ac:dyDescent="0.3">
      <c r="A881">
        <v>154535</v>
      </c>
      <c r="B881" t="s">
        <v>832</v>
      </c>
      <c r="C881" t="s">
        <v>15</v>
      </c>
      <c r="D881" t="s">
        <v>42</v>
      </c>
      <c r="E881" t="str">
        <f>IF(Statistics_xlsx___Sheet1[[#This Row],[event_name]]="-","Male",Statistics_xlsx___Sheet1[[#This Row],[event_name]])</f>
        <v>Don’t want to say</v>
      </c>
      <c r="F881" t="s">
        <v>10</v>
      </c>
      <c r="G881" t="s">
        <v>345</v>
      </c>
      <c r="H881" t="str">
        <f>IF(Statistics_xlsx___Sheet1[[#This Row],[Post Name]]="-",IF(G882=0,G880,G882),Statistics_xlsx___Sheet1[[#This Row],[Post Name]])</f>
        <v>c9</v>
      </c>
      <c r="I881">
        <v>4768</v>
      </c>
      <c r="J881">
        <f>IF(Statistics_xlsx___Sheet1[[#This Row],[Offered Salary]]&lt;=0,AVERAGE($I$2:$I$7166),Statistics_xlsx___Sheet1[[#This Row],[Offered Salary]])</f>
        <v>4768</v>
      </c>
      <c r="K881" t="b">
        <f>OR((Statistics_xlsx___Sheet1[[#This Row],[updated offered salary]]&lt;$N$39),(Statistics_xlsx___Sheet1[[#This Row],[updated offered salary]]&gt;$N$40))</f>
        <v>0</v>
      </c>
    </row>
    <row r="882" spans="1:11" x14ac:dyDescent="0.3">
      <c r="A882">
        <v>792207</v>
      </c>
      <c r="B882" t="s">
        <v>833</v>
      </c>
      <c r="C882" t="s">
        <v>8</v>
      </c>
      <c r="D882" t="s">
        <v>13</v>
      </c>
      <c r="E882" t="str">
        <f>IF(Statistics_xlsx___Sheet1[[#This Row],[event_name]]="-","Male",Statistics_xlsx___Sheet1[[#This Row],[event_name]])</f>
        <v>Female</v>
      </c>
      <c r="F882" t="s">
        <v>86</v>
      </c>
      <c r="G882" t="s">
        <v>24</v>
      </c>
      <c r="H882" t="str">
        <f>IF(Statistics_xlsx___Sheet1[[#This Row],[Post Name]]="-",IF(G883=0,G881,G883),Statistics_xlsx___Sheet1[[#This Row],[Post Name]])</f>
        <v>i7</v>
      </c>
      <c r="I882">
        <v>66439</v>
      </c>
      <c r="J882">
        <f>IF(Statistics_xlsx___Sheet1[[#This Row],[Offered Salary]]&lt;=0,AVERAGE($I$2:$I$7166),Statistics_xlsx___Sheet1[[#This Row],[Offered Salary]])</f>
        <v>66439</v>
      </c>
      <c r="K882" t="b">
        <f>OR((Statistics_xlsx___Sheet1[[#This Row],[updated offered salary]]&lt;$N$39),(Statistics_xlsx___Sheet1[[#This Row],[updated offered salary]]&gt;$N$40))</f>
        <v>0</v>
      </c>
    </row>
    <row r="883" spans="1:11" x14ac:dyDescent="0.3">
      <c r="A883">
        <v>168642</v>
      </c>
      <c r="B883" t="s">
        <v>834</v>
      </c>
      <c r="C883" t="s">
        <v>15</v>
      </c>
      <c r="D883" t="s">
        <v>9</v>
      </c>
      <c r="E883" t="str">
        <f>IF(Statistics_xlsx___Sheet1[[#This Row],[event_name]]="-","Male",Statistics_xlsx___Sheet1[[#This Row],[event_name]])</f>
        <v>Male</v>
      </c>
      <c r="F883" t="s">
        <v>17</v>
      </c>
      <c r="G883" t="s">
        <v>30</v>
      </c>
      <c r="H883" t="str">
        <f>IF(Statistics_xlsx___Sheet1[[#This Row],[Post Name]]="-",IF(G884=0,G882,G884),Statistics_xlsx___Sheet1[[#This Row],[Post Name]])</f>
        <v>b9</v>
      </c>
      <c r="I883">
        <v>73619</v>
      </c>
      <c r="J883">
        <f>IF(Statistics_xlsx___Sheet1[[#This Row],[Offered Salary]]&lt;=0,AVERAGE($I$2:$I$7166),Statistics_xlsx___Sheet1[[#This Row],[Offered Salary]])</f>
        <v>73619</v>
      </c>
      <c r="K883" t="b">
        <f>OR((Statistics_xlsx___Sheet1[[#This Row],[updated offered salary]]&lt;$N$39),(Statistics_xlsx___Sheet1[[#This Row],[updated offered salary]]&gt;$N$40))</f>
        <v>0</v>
      </c>
    </row>
    <row r="884" spans="1:11" x14ac:dyDescent="0.3">
      <c r="A884">
        <v>189641</v>
      </c>
      <c r="B884" t="s">
        <v>834</v>
      </c>
      <c r="C884" t="s">
        <v>8</v>
      </c>
      <c r="D884" t="s">
        <v>13</v>
      </c>
      <c r="E884" t="str">
        <f>IF(Statistics_xlsx___Sheet1[[#This Row],[event_name]]="-","Male",Statistics_xlsx___Sheet1[[#This Row],[event_name]])</f>
        <v>Female</v>
      </c>
      <c r="F884" t="s">
        <v>17</v>
      </c>
      <c r="G884" t="s">
        <v>30</v>
      </c>
      <c r="H884" t="str">
        <f>IF(Statistics_xlsx___Sheet1[[#This Row],[Post Name]]="-",IF(G885=0,G883,G885),Statistics_xlsx___Sheet1[[#This Row],[Post Name]])</f>
        <v>b9</v>
      </c>
      <c r="I884">
        <v>49636</v>
      </c>
      <c r="J884">
        <f>IF(Statistics_xlsx___Sheet1[[#This Row],[Offered Salary]]&lt;=0,AVERAGE($I$2:$I$7166),Statistics_xlsx___Sheet1[[#This Row],[Offered Salary]])</f>
        <v>49636</v>
      </c>
      <c r="K884" t="b">
        <f>OR((Statistics_xlsx___Sheet1[[#This Row],[updated offered salary]]&lt;$N$39),(Statistics_xlsx___Sheet1[[#This Row],[updated offered salary]]&gt;$N$40))</f>
        <v>0</v>
      </c>
    </row>
    <row r="885" spans="1:11" x14ac:dyDescent="0.3">
      <c r="A885">
        <v>990452</v>
      </c>
      <c r="B885" t="s">
        <v>834</v>
      </c>
      <c r="C885" t="s">
        <v>8</v>
      </c>
      <c r="D885" t="s">
        <v>13</v>
      </c>
      <c r="E885" t="str">
        <f>IF(Statistics_xlsx___Sheet1[[#This Row],[event_name]]="-","Male",Statistics_xlsx___Sheet1[[#This Row],[event_name]])</f>
        <v>Female</v>
      </c>
      <c r="F885" t="s">
        <v>17</v>
      </c>
      <c r="G885" t="s">
        <v>30</v>
      </c>
      <c r="H885" t="str">
        <f>IF(Statistics_xlsx___Sheet1[[#This Row],[Post Name]]="-",IF(G886=0,G884,G886),Statistics_xlsx___Sheet1[[#This Row],[Post Name]])</f>
        <v>b9</v>
      </c>
      <c r="I885">
        <v>5566</v>
      </c>
      <c r="J885">
        <f>IF(Statistics_xlsx___Sheet1[[#This Row],[Offered Salary]]&lt;=0,AVERAGE($I$2:$I$7166),Statistics_xlsx___Sheet1[[#This Row],[Offered Salary]])</f>
        <v>5566</v>
      </c>
      <c r="K885" t="b">
        <f>OR((Statistics_xlsx___Sheet1[[#This Row],[updated offered salary]]&lt;$N$39),(Statistics_xlsx___Sheet1[[#This Row],[updated offered salary]]&gt;$N$40))</f>
        <v>0</v>
      </c>
    </row>
    <row r="886" spans="1:11" x14ac:dyDescent="0.3">
      <c r="A886">
        <v>228808</v>
      </c>
      <c r="B886" t="s">
        <v>835</v>
      </c>
      <c r="C886" t="s">
        <v>8</v>
      </c>
      <c r="D886" t="s">
        <v>13</v>
      </c>
      <c r="E886" t="str">
        <f>IF(Statistics_xlsx___Sheet1[[#This Row],[event_name]]="-","Male",Statistics_xlsx___Sheet1[[#This Row],[event_name]])</f>
        <v>Female</v>
      </c>
      <c r="F886" t="s">
        <v>17</v>
      </c>
      <c r="G886" t="s">
        <v>30</v>
      </c>
      <c r="H886" t="str">
        <f>IF(Statistics_xlsx___Sheet1[[#This Row],[Post Name]]="-",IF(G887=0,G885,G887),Statistics_xlsx___Sheet1[[#This Row],[Post Name]])</f>
        <v>b9</v>
      </c>
      <c r="I886">
        <v>53354</v>
      </c>
      <c r="J886">
        <f>IF(Statistics_xlsx___Sheet1[[#This Row],[Offered Salary]]&lt;=0,AVERAGE($I$2:$I$7166),Statistics_xlsx___Sheet1[[#This Row],[Offered Salary]])</f>
        <v>53354</v>
      </c>
      <c r="K886" t="b">
        <f>OR((Statistics_xlsx___Sheet1[[#This Row],[updated offered salary]]&lt;$N$39),(Statistics_xlsx___Sheet1[[#This Row],[updated offered salary]]&gt;$N$40))</f>
        <v>0</v>
      </c>
    </row>
    <row r="887" spans="1:11" x14ac:dyDescent="0.3">
      <c r="A887">
        <v>168699</v>
      </c>
      <c r="B887" t="s">
        <v>836</v>
      </c>
      <c r="C887" t="s">
        <v>8</v>
      </c>
      <c r="D887" t="s">
        <v>13</v>
      </c>
      <c r="E887" t="str">
        <f>IF(Statistics_xlsx___Sheet1[[#This Row],[event_name]]="-","Male",Statistics_xlsx___Sheet1[[#This Row],[event_name]])</f>
        <v>Female</v>
      </c>
      <c r="F887" t="s">
        <v>17</v>
      </c>
      <c r="G887" t="s">
        <v>44</v>
      </c>
      <c r="H887" t="str">
        <f>IF(Statistics_xlsx___Sheet1[[#This Row],[Post Name]]="-",IF(G888=0,G886,G888),Statistics_xlsx___Sheet1[[#This Row],[Post Name]])</f>
        <v>i6</v>
      </c>
      <c r="I887">
        <v>52923</v>
      </c>
      <c r="J887">
        <f>IF(Statistics_xlsx___Sheet1[[#This Row],[Offered Salary]]&lt;=0,AVERAGE($I$2:$I$7166),Statistics_xlsx___Sheet1[[#This Row],[Offered Salary]])</f>
        <v>52923</v>
      </c>
      <c r="K887" t="b">
        <f>OR((Statistics_xlsx___Sheet1[[#This Row],[updated offered salary]]&lt;$N$39),(Statistics_xlsx___Sheet1[[#This Row],[updated offered salary]]&gt;$N$40))</f>
        <v>0</v>
      </c>
    </row>
    <row r="888" spans="1:11" x14ac:dyDescent="0.3">
      <c r="A888">
        <v>855930</v>
      </c>
      <c r="B888" t="s">
        <v>836</v>
      </c>
      <c r="C888" t="s">
        <v>8</v>
      </c>
      <c r="D888" t="s">
        <v>42</v>
      </c>
      <c r="E888" t="str">
        <f>IF(Statistics_xlsx___Sheet1[[#This Row],[event_name]]="-","Male",Statistics_xlsx___Sheet1[[#This Row],[event_name]])</f>
        <v>Don’t want to say</v>
      </c>
      <c r="F888" t="s">
        <v>17</v>
      </c>
      <c r="G888" t="s">
        <v>44</v>
      </c>
      <c r="H888" t="str">
        <f>IF(Statistics_xlsx___Sheet1[[#This Row],[Post Name]]="-",IF(G889=0,G887,G889),Statistics_xlsx___Sheet1[[#This Row],[Post Name]])</f>
        <v>i6</v>
      </c>
      <c r="I888">
        <v>63667</v>
      </c>
      <c r="J888">
        <f>IF(Statistics_xlsx___Sheet1[[#This Row],[Offered Salary]]&lt;=0,AVERAGE($I$2:$I$7166),Statistics_xlsx___Sheet1[[#This Row],[Offered Salary]])</f>
        <v>63667</v>
      </c>
      <c r="K888" t="b">
        <f>OR((Statistics_xlsx___Sheet1[[#This Row],[updated offered salary]]&lt;$N$39),(Statistics_xlsx___Sheet1[[#This Row],[updated offered salary]]&gt;$N$40))</f>
        <v>0</v>
      </c>
    </row>
    <row r="889" spans="1:11" x14ac:dyDescent="0.3">
      <c r="A889">
        <v>130541</v>
      </c>
      <c r="B889" t="s">
        <v>837</v>
      </c>
      <c r="C889" t="s">
        <v>8</v>
      </c>
      <c r="D889" t="s">
        <v>9</v>
      </c>
      <c r="E889" t="str">
        <f>IF(Statistics_xlsx___Sheet1[[#This Row],[event_name]]="-","Male",Statistics_xlsx___Sheet1[[#This Row],[event_name]])</f>
        <v>Male</v>
      </c>
      <c r="F889" t="s">
        <v>17</v>
      </c>
      <c r="G889" t="s">
        <v>44</v>
      </c>
      <c r="H889" t="str">
        <f>IF(Statistics_xlsx___Sheet1[[#This Row],[Post Name]]="-",IF(G890=0,G888,G890),Statistics_xlsx___Sheet1[[#This Row],[Post Name]])</f>
        <v>i6</v>
      </c>
      <c r="I889">
        <v>55168</v>
      </c>
      <c r="J889">
        <f>IF(Statistics_xlsx___Sheet1[[#This Row],[Offered Salary]]&lt;=0,AVERAGE($I$2:$I$7166),Statistics_xlsx___Sheet1[[#This Row],[Offered Salary]])</f>
        <v>55168</v>
      </c>
      <c r="K889" t="b">
        <f>OR((Statistics_xlsx___Sheet1[[#This Row],[updated offered salary]]&lt;$N$39),(Statistics_xlsx___Sheet1[[#This Row],[updated offered salary]]&gt;$N$40))</f>
        <v>0</v>
      </c>
    </row>
    <row r="890" spans="1:11" x14ac:dyDescent="0.3">
      <c r="A890">
        <v>547124</v>
      </c>
      <c r="B890" t="s">
        <v>838</v>
      </c>
      <c r="C890" t="s">
        <v>15</v>
      </c>
      <c r="D890" t="s">
        <v>9</v>
      </c>
      <c r="E890" t="str">
        <f>IF(Statistics_xlsx___Sheet1[[#This Row],[event_name]]="-","Male",Statistics_xlsx___Sheet1[[#This Row],[event_name]])</f>
        <v>Male</v>
      </c>
      <c r="F890" t="s">
        <v>17</v>
      </c>
      <c r="G890" t="s">
        <v>24</v>
      </c>
      <c r="H890" t="str">
        <f>IF(Statistics_xlsx___Sheet1[[#This Row],[Post Name]]="-",IF(G891=0,G889,G891),Statistics_xlsx___Sheet1[[#This Row],[Post Name]])</f>
        <v>i7</v>
      </c>
      <c r="I890">
        <v>6861</v>
      </c>
      <c r="J890">
        <f>IF(Statistics_xlsx___Sheet1[[#This Row],[Offered Salary]]&lt;=0,AVERAGE($I$2:$I$7166),Statistics_xlsx___Sheet1[[#This Row],[Offered Salary]])</f>
        <v>6861</v>
      </c>
      <c r="K890" t="b">
        <f>OR((Statistics_xlsx___Sheet1[[#This Row],[updated offered salary]]&lt;$N$39),(Statistics_xlsx___Sheet1[[#This Row],[updated offered salary]]&gt;$N$40))</f>
        <v>0</v>
      </c>
    </row>
    <row r="891" spans="1:11" x14ac:dyDescent="0.3">
      <c r="A891">
        <v>775926</v>
      </c>
      <c r="B891" t="s">
        <v>838</v>
      </c>
      <c r="C891" t="s">
        <v>8</v>
      </c>
      <c r="D891" t="s">
        <v>9</v>
      </c>
      <c r="E891" t="str">
        <f>IF(Statistics_xlsx___Sheet1[[#This Row],[event_name]]="-","Male",Statistics_xlsx___Sheet1[[#This Row],[event_name]])</f>
        <v>Male</v>
      </c>
      <c r="F891" t="s">
        <v>17</v>
      </c>
      <c r="G891" t="s">
        <v>24</v>
      </c>
      <c r="H891" t="str">
        <f>IF(Statistics_xlsx___Sheet1[[#This Row],[Post Name]]="-",IF(G892=0,G890,G892),Statistics_xlsx___Sheet1[[#This Row],[Post Name]])</f>
        <v>i7</v>
      </c>
      <c r="I891">
        <v>97112</v>
      </c>
      <c r="J891">
        <f>IF(Statistics_xlsx___Sheet1[[#This Row],[Offered Salary]]&lt;=0,AVERAGE($I$2:$I$7166),Statistics_xlsx___Sheet1[[#This Row],[Offered Salary]])</f>
        <v>97112</v>
      </c>
      <c r="K891" t="b">
        <f>OR((Statistics_xlsx___Sheet1[[#This Row],[updated offered salary]]&lt;$N$39),(Statistics_xlsx___Sheet1[[#This Row],[updated offered salary]]&gt;$N$40))</f>
        <v>0</v>
      </c>
    </row>
    <row r="892" spans="1:11" x14ac:dyDescent="0.3">
      <c r="A892">
        <v>331610</v>
      </c>
      <c r="B892" t="s">
        <v>839</v>
      </c>
      <c r="C892" t="s">
        <v>15</v>
      </c>
      <c r="D892" t="s">
        <v>13</v>
      </c>
      <c r="E892" t="str">
        <f>IF(Statistics_xlsx___Sheet1[[#This Row],[event_name]]="-","Male",Statistics_xlsx___Sheet1[[#This Row],[event_name]])</f>
        <v>Female</v>
      </c>
      <c r="F892" t="s">
        <v>17</v>
      </c>
      <c r="G892" t="s">
        <v>24</v>
      </c>
      <c r="H892" t="str">
        <f>IF(Statistics_xlsx___Sheet1[[#This Row],[Post Name]]="-",IF(G893=0,G891,G893),Statistics_xlsx___Sheet1[[#This Row],[Post Name]])</f>
        <v>i7</v>
      </c>
      <c r="I892">
        <v>53574</v>
      </c>
      <c r="J892">
        <f>IF(Statistics_xlsx___Sheet1[[#This Row],[Offered Salary]]&lt;=0,AVERAGE($I$2:$I$7166),Statistics_xlsx___Sheet1[[#This Row],[Offered Salary]])</f>
        <v>53574</v>
      </c>
      <c r="K892" t="b">
        <f>OR((Statistics_xlsx___Sheet1[[#This Row],[updated offered salary]]&lt;$N$39),(Statistics_xlsx___Sheet1[[#This Row],[updated offered salary]]&gt;$N$40))</f>
        <v>0</v>
      </c>
    </row>
    <row r="893" spans="1:11" x14ac:dyDescent="0.3">
      <c r="A893">
        <v>868266</v>
      </c>
      <c r="B893" t="s">
        <v>840</v>
      </c>
      <c r="C893" t="s">
        <v>8</v>
      </c>
      <c r="D893" t="s">
        <v>9</v>
      </c>
      <c r="E893" t="str">
        <f>IF(Statistics_xlsx___Sheet1[[#This Row],[event_name]]="-","Male",Statistics_xlsx___Sheet1[[#This Row],[event_name]])</f>
        <v>Male</v>
      </c>
      <c r="F893" t="s">
        <v>17</v>
      </c>
      <c r="G893" t="s">
        <v>24</v>
      </c>
      <c r="H893" t="str">
        <f>IF(Statistics_xlsx___Sheet1[[#This Row],[Post Name]]="-",IF(G894=0,G892,G894),Statistics_xlsx___Sheet1[[#This Row],[Post Name]])</f>
        <v>i7</v>
      </c>
      <c r="I893">
        <v>68050</v>
      </c>
      <c r="J893">
        <f>IF(Statistics_xlsx___Sheet1[[#This Row],[Offered Salary]]&lt;=0,AVERAGE($I$2:$I$7166),Statistics_xlsx___Sheet1[[#This Row],[Offered Salary]])</f>
        <v>68050</v>
      </c>
      <c r="K893" t="b">
        <f>OR((Statistics_xlsx___Sheet1[[#This Row],[updated offered salary]]&lt;$N$39),(Statistics_xlsx___Sheet1[[#This Row],[updated offered salary]]&gt;$N$40))</f>
        <v>0</v>
      </c>
    </row>
    <row r="894" spans="1:11" x14ac:dyDescent="0.3">
      <c r="A894">
        <v>532374</v>
      </c>
      <c r="B894" t="s">
        <v>841</v>
      </c>
      <c r="C894" t="s">
        <v>15</v>
      </c>
      <c r="D894" t="s">
        <v>9</v>
      </c>
      <c r="E894" t="str">
        <f>IF(Statistics_xlsx___Sheet1[[#This Row],[event_name]]="-","Male",Statistics_xlsx___Sheet1[[#This Row],[event_name]])</f>
        <v>Male</v>
      </c>
      <c r="F894" t="s">
        <v>17</v>
      </c>
      <c r="G894" t="s">
        <v>24</v>
      </c>
      <c r="H894" t="str">
        <f>IF(Statistics_xlsx___Sheet1[[#This Row],[Post Name]]="-",IF(G895=0,G893,G895),Statistics_xlsx___Sheet1[[#This Row],[Post Name]])</f>
        <v>i7</v>
      </c>
      <c r="I894">
        <v>3802</v>
      </c>
      <c r="J894">
        <f>IF(Statistics_xlsx___Sheet1[[#This Row],[Offered Salary]]&lt;=0,AVERAGE($I$2:$I$7166),Statistics_xlsx___Sheet1[[#This Row],[Offered Salary]])</f>
        <v>3802</v>
      </c>
      <c r="K894" t="b">
        <f>OR((Statistics_xlsx___Sheet1[[#This Row],[updated offered salary]]&lt;$N$39),(Statistics_xlsx___Sheet1[[#This Row],[updated offered salary]]&gt;$N$40))</f>
        <v>0</v>
      </c>
    </row>
    <row r="895" spans="1:11" x14ac:dyDescent="0.3">
      <c r="A895">
        <v>273913</v>
      </c>
      <c r="B895" t="s">
        <v>842</v>
      </c>
      <c r="C895" t="s">
        <v>15</v>
      </c>
      <c r="D895" t="s">
        <v>9</v>
      </c>
      <c r="E895" t="str">
        <f>IF(Statistics_xlsx___Sheet1[[#This Row],[event_name]]="-","Male",Statistics_xlsx___Sheet1[[#This Row],[event_name]])</f>
        <v>Male</v>
      </c>
      <c r="F895" t="s">
        <v>17</v>
      </c>
      <c r="G895" t="s">
        <v>24</v>
      </c>
      <c r="H895" t="str">
        <f>IF(Statistics_xlsx___Sheet1[[#This Row],[Post Name]]="-",IF(G896=0,G894,G896),Statistics_xlsx___Sheet1[[#This Row],[Post Name]])</f>
        <v>i7</v>
      </c>
      <c r="I895">
        <v>70234</v>
      </c>
      <c r="J895">
        <f>IF(Statistics_xlsx___Sheet1[[#This Row],[Offered Salary]]&lt;=0,AVERAGE($I$2:$I$7166),Statistics_xlsx___Sheet1[[#This Row],[Offered Salary]])</f>
        <v>70234</v>
      </c>
      <c r="K895" t="b">
        <f>OR((Statistics_xlsx___Sheet1[[#This Row],[updated offered salary]]&lt;$N$39),(Statistics_xlsx___Sheet1[[#This Row],[updated offered salary]]&gt;$N$40))</f>
        <v>0</v>
      </c>
    </row>
    <row r="896" spans="1:11" x14ac:dyDescent="0.3">
      <c r="A896">
        <v>729769</v>
      </c>
      <c r="B896" t="s">
        <v>842</v>
      </c>
      <c r="C896" t="s">
        <v>8</v>
      </c>
      <c r="D896" t="s">
        <v>9</v>
      </c>
      <c r="E896" t="str">
        <f>IF(Statistics_xlsx___Sheet1[[#This Row],[event_name]]="-","Male",Statistics_xlsx___Sheet1[[#This Row],[event_name]])</f>
        <v>Male</v>
      </c>
      <c r="F896" t="s">
        <v>17</v>
      </c>
      <c r="G896" t="s">
        <v>24</v>
      </c>
      <c r="H896" t="str">
        <f>IF(Statistics_xlsx___Sheet1[[#This Row],[Post Name]]="-",IF(G897=0,G895,G897),Statistics_xlsx___Sheet1[[#This Row],[Post Name]])</f>
        <v>i7</v>
      </c>
      <c r="I896">
        <v>36805</v>
      </c>
      <c r="J896">
        <f>IF(Statistics_xlsx___Sheet1[[#This Row],[Offered Salary]]&lt;=0,AVERAGE($I$2:$I$7166),Statistics_xlsx___Sheet1[[#This Row],[Offered Salary]])</f>
        <v>36805</v>
      </c>
      <c r="K896" t="b">
        <f>OR((Statistics_xlsx___Sheet1[[#This Row],[updated offered salary]]&lt;$N$39),(Statistics_xlsx___Sheet1[[#This Row],[updated offered salary]]&gt;$N$40))</f>
        <v>0</v>
      </c>
    </row>
    <row r="897" spans="1:11" x14ac:dyDescent="0.3">
      <c r="A897">
        <v>843913</v>
      </c>
      <c r="B897" t="s">
        <v>843</v>
      </c>
      <c r="C897" t="s">
        <v>15</v>
      </c>
      <c r="D897" t="s">
        <v>9</v>
      </c>
      <c r="E897" t="str">
        <f>IF(Statistics_xlsx___Sheet1[[#This Row],[event_name]]="-","Male",Statistics_xlsx___Sheet1[[#This Row],[event_name]])</f>
        <v>Male</v>
      </c>
      <c r="F897" t="s">
        <v>21</v>
      </c>
      <c r="G897" t="s">
        <v>24</v>
      </c>
      <c r="H897" t="str">
        <f>IF(Statistics_xlsx___Sheet1[[#This Row],[Post Name]]="-",IF(G898=0,G896,G898),Statistics_xlsx___Sheet1[[#This Row],[Post Name]])</f>
        <v>i7</v>
      </c>
      <c r="I897">
        <v>60206</v>
      </c>
      <c r="J897">
        <f>IF(Statistics_xlsx___Sheet1[[#This Row],[Offered Salary]]&lt;=0,AVERAGE($I$2:$I$7166),Statistics_xlsx___Sheet1[[#This Row],[Offered Salary]])</f>
        <v>60206</v>
      </c>
      <c r="K897" t="b">
        <f>OR((Statistics_xlsx___Sheet1[[#This Row],[updated offered salary]]&lt;$N$39),(Statistics_xlsx___Sheet1[[#This Row],[updated offered salary]]&gt;$N$40))</f>
        <v>0</v>
      </c>
    </row>
    <row r="898" spans="1:11" x14ac:dyDescent="0.3">
      <c r="A898">
        <v>94490</v>
      </c>
      <c r="B898" t="s">
        <v>844</v>
      </c>
      <c r="C898" t="s">
        <v>15</v>
      </c>
      <c r="D898" t="s">
        <v>9</v>
      </c>
      <c r="E898" t="str">
        <f>IF(Statistics_xlsx___Sheet1[[#This Row],[event_name]]="-","Male",Statistics_xlsx___Sheet1[[#This Row],[event_name]])</f>
        <v>Male</v>
      </c>
      <c r="F898" t="s">
        <v>10</v>
      </c>
      <c r="G898" t="s">
        <v>345</v>
      </c>
      <c r="H898" t="str">
        <f>IF(Statistics_xlsx___Sheet1[[#This Row],[Post Name]]="-",IF(G899=0,G897,G899),Statistics_xlsx___Sheet1[[#This Row],[Post Name]])</f>
        <v>c9</v>
      </c>
      <c r="I898">
        <v>23536</v>
      </c>
      <c r="J898">
        <f>IF(Statistics_xlsx___Sheet1[[#This Row],[Offered Salary]]&lt;=0,AVERAGE($I$2:$I$7166),Statistics_xlsx___Sheet1[[#This Row],[Offered Salary]])</f>
        <v>23536</v>
      </c>
      <c r="K898" t="b">
        <f>OR((Statistics_xlsx___Sheet1[[#This Row],[updated offered salary]]&lt;$N$39),(Statistics_xlsx___Sheet1[[#This Row],[updated offered salary]]&gt;$N$40))</f>
        <v>0</v>
      </c>
    </row>
    <row r="899" spans="1:11" x14ac:dyDescent="0.3">
      <c r="A899">
        <v>844577</v>
      </c>
      <c r="B899" t="s">
        <v>845</v>
      </c>
      <c r="C899" t="s">
        <v>15</v>
      </c>
      <c r="D899" t="s">
        <v>9</v>
      </c>
      <c r="E899" t="str">
        <f>IF(Statistics_xlsx___Sheet1[[#This Row],[event_name]]="-","Male",Statistics_xlsx___Sheet1[[#This Row],[event_name]])</f>
        <v>Male</v>
      </c>
      <c r="F899" t="s">
        <v>17</v>
      </c>
      <c r="G899" t="s">
        <v>36</v>
      </c>
      <c r="H899" t="str">
        <f>IF(Statistics_xlsx___Sheet1[[#This Row],[Post Name]]="-",IF(G900=0,G898,G900),Statistics_xlsx___Sheet1[[#This Row],[Post Name]])</f>
        <v>i5</v>
      </c>
      <c r="I899">
        <v>37530</v>
      </c>
      <c r="J899">
        <f>IF(Statistics_xlsx___Sheet1[[#This Row],[Offered Salary]]&lt;=0,AVERAGE($I$2:$I$7166),Statistics_xlsx___Sheet1[[#This Row],[Offered Salary]])</f>
        <v>37530</v>
      </c>
      <c r="K899" t="b">
        <f>OR((Statistics_xlsx___Sheet1[[#This Row],[updated offered salary]]&lt;$N$39),(Statistics_xlsx___Sheet1[[#This Row],[updated offered salary]]&gt;$N$40))</f>
        <v>0</v>
      </c>
    </row>
    <row r="900" spans="1:11" x14ac:dyDescent="0.3">
      <c r="A900">
        <v>975941</v>
      </c>
      <c r="B900" t="s">
        <v>846</v>
      </c>
      <c r="C900" t="s">
        <v>15</v>
      </c>
      <c r="D900" t="s">
        <v>9</v>
      </c>
      <c r="E900" t="str">
        <f>IF(Statistics_xlsx___Sheet1[[#This Row],[event_name]]="-","Male",Statistics_xlsx___Sheet1[[#This Row],[event_name]])</f>
        <v>Male</v>
      </c>
      <c r="F900" t="s">
        <v>10</v>
      </c>
      <c r="G900" t="s">
        <v>24</v>
      </c>
      <c r="H900" t="str">
        <f>IF(Statistics_xlsx___Sheet1[[#This Row],[Post Name]]="-",IF(G901=0,G899,G901),Statistics_xlsx___Sheet1[[#This Row],[Post Name]])</f>
        <v>i7</v>
      </c>
      <c r="I900">
        <v>16565</v>
      </c>
      <c r="J900">
        <f>IF(Statistics_xlsx___Sheet1[[#This Row],[Offered Salary]]&lt;=0,AVERAGE($I$2:$I$7166),Statistics_xlsx___Sheet1[[#This Row],[Offered Salary]])</f>
        <v>16565</v>
      </c>
      <c r="K900" t="b">
        <f>OR((Statistics_xlsx___Sheet1[[#This Row],[updated offered salary]]&lt;$N$39),(Statistics_xlsx___Sheet1[[#This Row],[updated offered salary]]&gt;$N$40))</f>
        <v>0</v>
      </c>
    </row>
    <row r="901" spans="1:11" x14ac:dyDescent="0.3">
      <c r="A901">
        <v>807597</v>
      </c>
      <c r="B901" t="s">
        <v>847</v>
      </c>
      <c r="C901" t="s">
        <v>15</v>
      </c>
      <c r="D901" t="s">
        <v>9</v>
      </c>
      <c r="E901" t="str">
        <f>IF(Statistics_xlsx___Sheet1[[#This Row],[event_name]]="-","Male",Statistics_xlsx___Sheet1[[#This Row],[event_name]])</f>
        <v>Male</v>
      </c>
      <c r="F901" t="s">
        <v>10</v>
      </c>
      <c r="G901" t="s">
        <v>345</v>
      </c>
      <c r="H901" t="str">
        <f>IF(Statistics_xlsx___Sheet1[[#This Row],[Post Name]]="-",IF(G902=0,G900,G902),Statistics_xlsx___Sheet1[[#This Row],[Post Name]])</f>
        <v>c9</v>
      </c>
      <c r="I901">
        <v>15621</v>
      </c>
      <c r="J901">
        <f>IF(Statistics_xlsx___Sheet1[[#This Row],[Offered Salary]]&lt;=0,AVERAGE($I$2:$I$7166),Statistics_xlsx___Sheet1[[#This Row],[Offered Salary]])</f>
        <v>15621</v>
      </c>
      <c r="K901" t="b">
        <f>OR((Statistics_xlsx___Sheet1[[#This Row],[updated offered salary]]&lt;$N$39),(Statistics_xlsx___Sheet1[[#This Row],[updated offered salary]]&gt;$N$40))</f>
        <v>0</v>
      </c>
    </row>
    <row r="902" spans="1:11" x14ac:dyDescent="0.3">
      <c r="A902">
        <v>726260</v>
      </c>
      <c r="B902" t="s">
        <v>848</v>
      </c>
      <c r="C902" t="s">
        <v>15</v>
      </c>
      <c r="D902" t="s">
        <v>9</v>
      </c>
      <c r="E902" t="str">
        <f>IF(Statistics_xlsx___Sheet1[[#This Row],[event_name]]="-","Male",Statistics_xlsx___Sheet1[[#This Row],[event_name]])</f>
        <v>Male</v>
      </c>
      <c r="F902" t="s">
        <v>17</v>
      </c>
      <c r="G902" t="s">
        <v>39</v>
      </c>
      <c r="H902" t="str">
        <f>IF(Statistics_xlsx___Sheet1[[#This Row],[Post Name]]="-",IF(G903=0,G901,G903),Statistics_xlsx___Sheet1[[#This Row],[Post Name]])</f>
        <v>i1</v>
      </c>
      <c r="I902">
        <v>87425</v>
      </c>
      <c r="J902">
        <f>IF(Statistics_xlsx___Sheet1[[#This Row],[Offered Salary]]&lt;=0,AVERAGE($I$2:$I$7166),Statistics_xlsx___Sheet1[[#This Row],[Offered Salary]])</f>
        <v>87425</v>
      </c>
      <c r="K902" t="b">
        <f>OR((Statistics_xlsx___Sheet1[[#This Row],[updated offered salary]]&lt;$N$39),(Statistics_xlsx___Sheet1[[#This Row],[updated offered salary]]&gt;$N$40))</f>
        <v>0</v>
      </c>
    </row>
    <row r="903" spans="1:11" x14ac:dyDescent="0.3">
      <c r="A903">
        <v>565233</v>
      </c>
      <c r="B903" t="s">
        <v>849</v>
      </c>
      <c r="C903" t="s">
        <v>15</v>
      </c>
      <c r="D903" t="s">
        <v>9</v>
      </c>
      <c r="E903" t="str">
        <f>IF(Statistics_xlsx___Sheet1[[#This Row],[event_name]]="-","Male",Statistics_xlsx___Sheet1[[#This Row],[event_name]])</f>
        <v>Male</v>
      </c>
      <c r="F903" t="s">
        <v>52</v>
      </c>
      <c r="G903" t="s">
        <v>36</v>
      </c>
      <c r="H903" t="str">
        <f>IF(Statistics_xlsx___Sheet1[[#This Row],[Post Name]]="-",IF(G904=0,G902,G904),Statistics_xlsx___Sheet1[[#This Row],[Post Name]])</f>
        <v>i5</v>
      </c>
      <c r="I903">
        <v>66989</v>
      </c>
      <c r="J903">
        <f>IF(Statistics_xlsx___Sheet1[[#This Row],[Offered Salary]]&lt;=0,AVERAGE($I$2:$I$7166),Statistics_xlsx___Sheet1[[#This Row],[Offered Salary]])</f>
        <v>66989</v>
      </c>
      <c r="K903" t="b">
        <f>OR((Statistics_xlsx___Sheet1[[#This Row],[updated offered salary]]&lt;$N$39),(Statistics_xlsx___Sheet1[[#This Row],[updated offered salary]]&gt;$N$40))</f>
        <v>0</v>
      </c>
    </row>
    <row r="904" spans="1:11" x14ac:dyDescent="0.3">
      <c r="A904">
        <v>596097</v>
      </c>
      <c r="B904" t="s">
        <v>850</v>
      </c>
      <c r="C904" t="s">
        <v>15</v>
      </c>
      <c r="D904" t="s">
        <v>9</v>
      </c>
      <c r="E904" t="str">
        <f>IF(Statistics_xlsx___Sheet1[[#This Row],[event_name]]="-","Male",Statistics_xlsx___Sheet1[[#This Row],[event_name]])</f>
        <v>Male</v>
      </c>
      <c r="F904" t="s">
        <v>52</v>
      </c>
      <c r="G904" t="s">
        <v>36</v>
      </c>
      <c r="H904" t="str">
        <f>IF(Statistics_xlsx___Sheet1[[#This Row],[Post Name]]="-",IF(G905=0,G903,G905),Statistics_xlsx___Sheet1[[#This Row],[Post Name]])</f>
        <v>i5</v>
      </c>
      <c r="I904">
        <v>22265</v>
      </c>
      <c r="J904">
        <f>IF(Statistics_xlsx___Sheet1[[#This Row],[Offered Salary]]&lt;=0,AVERAGE($I$2:$I$7166),Statistics_xlsx___Sheet1[[#This Row],[Offered Salary]])</f>
        <v>22265</v>
      </c>
      <c r="K904" t="b">
        <f>OR((Statistics_xlsx___Sheet1[[#This Row],[updated offered salary]]&lt;$N$39),(Statistics_xlsx___Sheet1[[#This Row],[updated offered salary]]&gt;$N$40))</f>
        <v>0</v>
      </c>
    </row>
    <row r="905" spans="1:11" x14ac:dyDescent="0.3">
      <c r="A905">
        <v>323756</v>
      </c>
      <c r="B905" t="s">
        <v>851</v>
      </c>
      <c r="C905" t="s">
        <v>8</v>
      </c>
      <c r="D905" t="s">
        <v>13</v>
      </c>
      <c r="E905" t="str">
        <f>IF(Statistics_xlsx___Sheet1[[#This Row],[event_name]]="-","Male",Statistics_xlsx___Sheet1[[#This Row],[event_name]])</f>
        <v>Female</v>
      </c>
      <c r="F905" t="s">
        <v>52</v>
      </c>
      <c r="G905" t="s">
        <v>36</v>
      </c>
      <c r="H905" t="str">
        <f>IF(Statistics_xlsx___Sheet1[[#This Row],[Post Name]]="-",IF(G906=0,G904,G906),Statistics_xlsx___Sheet1[[#This Row],[Post Name]])</f>
        <v>i5</v>
      </c>
      <c r="I905">
        <v>34378</v>
      </c>
      <c r="J905">
        <f>IF(Statistics_xlsx___Sheet1[[#This Row],[Offered Salary]]&lt;=0,AVERAGE($I$2:$I$7166),Statistics_xlsx___Sheet1[[#This Row],[Offered Salary]])</f>
        <v>34378</v>
      </c>
      <c r="K905" t="b">
        <f>OR((Statistics_xlsx___Sheet1[[#This Row],[updated offered salary]]&lt;$N$39),(Statistics_xlsx___Sheet1[[#This Row],[updated offered salary]]&gt;$N$40))</f>
        <v>0</v>
      </c>
    </row>
    <row r="906" spans="1:11" x14ac:dyDescent="0.3">
      <c r="A906">
        <v>788230</v>
      </c>
      <c r="B906" t="s">
        <v>852</v>
      </c>
      <c r="C906" t="s">
        <v>15</v>
      </c>
      <c r="D906" t="s">
        <v>13</v>
      </c>
      <c r="E906" t="str">
        <f>IF(Statistics_xlsx___Sheet1[[#This Row],[event_name]]="-","Male",Statistics_xlsx___Sheet1[[#This Row],[event_name]])</f>
        <v>Female</v>
      </c>
      <c r="F906" t="s">
        <v>52</v>
      </c>
      <c r="G906" t="s">
        <v>36</v>
      </c>
      <c r="H906" t="str">
        <f>IF(Statistics_xlsx___Sheet1[[#This Row],[Post Name]]="-",IF(G907=0,G905,G907),Statistics_xlsx___Sheet1[[#This Row],[Post Name]])</f>
        <v>i5</v>
      </c>
      <c r="I906">
        <v>55649</v>
      </c>
      <c r="J906">
        <f>IF(Statistics_xlsx___Sheet1[[#This Row],[Offered Salary]]&lt;=0,AVERAGE($I$2:$I$7166),Statistics_xlsx___Sheet1[[#This Row],[Offered Salary]])</f>
        <v>55649</v>
      </c>
      <c r="K906" t="b">
        <f>OR((Statistics_xlsx___Sheet1[[#This Row],[updated offered salary]]&lt;$N$39),(Statistics_xlsx___Sheet1[[#This Row],[updated offered salary]]&gt;$N$40))</f>
        <v>0</v>
      </c>
    </row>
    <row r="907" spans="1:11" x14ac:dyDescent="0.3">
      <c r="A907">
        <v>646167</v>
      </c>
      <c r="B907" t="s">
        <v>853</v>
      </c>
      <c r="C907" t="s">
        <v>15</v>
      </c>
      <c r="D907" t="s">
        <v>9</v>
      </c>
      <c r="E907" t="str">
        <f>IF(Statistics_xlsx___Sheet1[[#This Row],[event_name]]="-","Male",Statistics_xlsx___Sheet1[[#This Row],[event_name]])</f>
        <v>Male</v>
      </c>
      <c r="F907" t="s">
        <v>10</v>
      </c>
      <c r="G907" t="s">
        <v>36</v>
      </c>
      <c r="H907" t="str">
        <f>IF(Statistics_xlsx___Sheet1[[#This Row],[Post Name]]="-",IF(G908=0,G906,G908),Statistics_xlsx___Sheet1[[#This Row],[Post Name]])</f>
        <v>i5</v>
      </c>
      <c r="I907">
        <v>61305</v>
      </c>
      <c r="J907">
        <f>IF(Statistics_xlsx___Sheet1[[#This Row],[Offered Salary]]&lt;=0,AVERAGE($I$2:$I$7166),Statistics_xlsx___Sheet1[[#This Row],[Offered Salary]])</f>
        <v>61305</v>
      </c>
      <c r="K907" t="b">
        <f>OR((Statistics_xlsx___Sheet1[[#This Row],[updated offered salary]]&lt;$N$39),(Statistics_xlsx___Sheet1[[#This Row],[updated offered salary]]&gt;$N$40))</f>
        <v>0</v>
      </c>
    </row>
    <row r="908" spans="1:11" x14ac:dyDescent="0.3">
      <c r="A908">
        <v>155836</v>
      </c>
      <c r="B908" t="s">
        <v>854</v>
      </c>
      <c r="C908" t="s">
        <v>8</v>
      </c>
      <c r="D908" t="s">
        <v>9</v>
      </c>
      <c r="E908" t="str">
        <f>IF(Statistics_xlsx___Sheet1[[#This Row],[event_name]]="-","Male",Statistics_xlsx___Sheet1[[#This Row],[event_name]])</f>
        <v>Male</v>
      </c>
      <c r="F908" t="s">
        <v>10</v>
      </c>
      <c r="G908" t="s">
        <v>36</v>
      </c>
      <c r="H908" t="str">
        <f>IF(Statistics_xlsx___Sheet1[[#This Row],[Post Name]]="-",IF(G909=0,G907,G909),Statistics_xlsx___Sheet1[[#This Row],[Post Name]])</f>
        <v>i5</v>
      </c>
      <c r="I908">
        <v>64603</v>
      </c>
      <c r="J908">
        <f>IF(Statistics_xlsx___Sheet1[[#This Row],[Offered Salary]]&lt;=0,AVERAGE($I$2:$I$7166),Statistics_xlsx___Sheet1[[#This Row],[Offered Salary]])</f>
        <v>64603</v>
      </c>
      <c r="K908" t="b">
        <f>OR((Statistics_xlsx___Sheet1[[#This Row],[updated offered salary]]&lt;$N$39),(Statistics_xlsx___Sheet1[[#This Row],[updated offered salary]]&gt;$N$40))</f>
        <v>0</v>
      </c>
    </row>
    <row r="909" spans="1:11" x14ac:dyDescent="0.3">
      <c r="A909">
        <v>441985</v>
      </c>
      <c r="B909" t="s">
        <v>855</v>
      </c>
      <c r="C909" t="s">
        <v>15</v>
      </c>
      <c r="D909" t="s">
        <v>9</v>
      </c>
      <c r="E909" t="str">
        <f>IF(Statistics_xlsx___Sheet1[[#This Row],[event_name]]="-","Male",Statistics_xlsx___Sheet1[[#This Row],[event_name]])</f>
        <v>Male</v>
      </c>
      <c r="F909" t="s">
        <v>10</v>
      </c>
      <c r="G909" t="s">
        <v>14</v>
      </c>
      <c r="H909" t="str">
        <f>IF(Statistics_xlsx___Sheet1[[#This Row],[Post Name]]="-",IF(G910=0,G908,G910),Statistics_xlsx___Sheet1[[#This Row],[Post Name]])</f>
        <v>c5</v>
      </c>
      <c r="I909">
        <v>8302</v>
      </c>
      <c r="J909">
        <f>IF(Statistics_xlsx___Sheet1[[#This Row],[Offered Salary]]&lt;=0,AVERAGE($I$2:$I$7166),Statistics_xlsx___Sheet1[[#This Row],[Offered Salary]])</f>
        <v>8302</v>
      </c>
      <c r="K909" t="b">
        <f>OR((Statistics_xlsx___Sheet1[[#This Row],[updated offered salary]]&lt;$N$39),(Statistics_xlsx___Sheet1[[#This Row],[updated offered salary]]&gt;$N$40))</f>
        <v>0</v>
      </c>
    </row>
    <row r="910" spans="1:11" x14ac:dyDescent="0.3">
      <c r="A910">
        <v>44896</v>
      </c>
      <c r="B910" t="s">
        <v>856</v>
      </c>
      <c r="C910" t="s">
        <v>15</v>
      </c>
      <c r="D910" t="s">
        <v>9</v>
      </c>
      <c r="E910" t="str">
        <f>IF(Statistics_xlsx___Sheet1[[#This Row],[event_name]]="-","Male",Statistics_xlsx___Sheet1[[#This Row],[event_name]])</f>
        <v>Male</v>
      </c>
      <c r="F910" t="s">
        <v>17</v>
      </c>
      <c r="G910" t="s">
        <v>24</v>
      </c>
      <c r="H910" t="str">
        <f>IF(Statistics_xlsx___Sheet1[[#This Row],[Post Name]]="-",IF(G911=0,G909,G911),Statistics_xlsx___Sheet1[[#This Row],[Post Name]])</f>
        <v>i7</v>
      </c>
      <c r="I910">
        <v>68297</v>
      </c>
      <c r="J910">
        <f>IF(Statistics_xlsx___Sheet1[[#This Row],[Offered Salary]]&lt;=0,AVERAGE($I$2:$I$7166),Statistics_xlsx___Sheet1[[#This Row],[Offered Salary]])</f>
        <v>68297</v>
      </c>
      <c r="K910" t="b">
        <f>OR((Statistics_xlsx___Sheet1[[#This Row],[updated offered salary]]&lt;$N$39),(Statistics_xlsx___Sheet1[[#This Row],[updated offered salary]]&gt;$N$40))</f>
        <v>0</v>
      </c>
    </row>
    <row r="911" spans="1:11" x14ac:dyDescent="0.3">
      <c r="A911">
        <v>620118</v>
      </c>
      <c r="B911" t="s">
        <v>857</v>
      </c>
      <c r="C911" t="s">
        <v>15</v>
      </c>
      <c r="D911" t="s">
        <v>9</v>
      </c>
      <c r="E911" t="str">
        <f>IF(Statistics_xlsx___Sheet1[[#This Row],[event_name]]="-","Male",Statistics_xlsx___Sheet1[[#This Row],[event_name]])</f>
        <v>Male</v>
      </c>
      <c r="F911" t="s">
        <v>10</v>
      </c>
      <c r="G911" t="s">
        <v>345</v>
      </c>
      <c r="H911" t="str">
        <f>IF(Statistics_xlsx___Sheet1[[#This Row],[Post Name]]="-",IF(G912=0,G910,G912),Statistics_xlsx___Sheet1[[#This Row],[Post Name]])</f>
        <v>c9</v>
      </c>
      <c r="I911">
        <v>60356</v>
      </c>
      <c r="J911">
        <f>IF(Statistics_xlsx___Sheet1[[#This Row],[Offered Salary]]&lt;=0,AVERAGE($I$2:$I$7166),Statistics_xlsx___Sheet1[[#This Row],[Offered Salary]])</f>
        <v>60356</v>
      </c>
      <c r="K911" t="b">
        <f>OR((Statistics_xlsx___Sheet1[[#This Row],[updated offered salary]]&lt;$N$39),(Statistics_xlsx___Sheet1[[#This Row],[updated offered salary]]&gt;$N$40))</f>
        <v>0</v>
      </c>
    </row>
    <row r="912" spans="1:11" x14ac:dyDescent="0.3">
      <c r="A912">
        <v>249552</v>
      </c>
      <c r="B912" t="s">
        <v>858</v>
      </c>
      <c r="C912" t="s">
        <v>15</v>
      </c>
      <c r="D912" t="s">
        <v>9</v>
      </c>
      <c r="E912" t="str">
        <f>IF(Statistics_xlsx___Sheet1[[#This Row],[event_name]]="-","Male",Statistics_xlsx___Sheet1[[#This Row],[event_name]])</f>
        <v>Male</v>
      </c>
      <c r="F912" t="s">
        <v>17</v>
      </c>
      <c r="G912" t="s">
        <v>345</v>
      </c>
      <c r="H912" t="str">
        <f>IF(Statistics_xlsx___Sheet1[[#This Row],[Post Name]]="-",IF(G913=0,G911,G913),Statistics_xlsx___Sheet1[[#This Row],[Post Name]])</f>
        <v>c9</v>
      </c>
      <c r="I912">
        <v>50384</v>
      </c>
      <c r="J912">
        <f>IF(Statistics_xlsx___Sheet1[[#This Row],[Offered Salary]]&lt;=0,AVERAGE($I$2:$I$7166),Statistics_xlsx___Sheet1[[#This Row],[Offered Salary]])</f>
        <v>50384</v>
      </c>
      <c r="K912" t="b">
        <f>OR((Statistics_xlsx___Sheet1[[#This Row],[updated offered salary]]&lt;$N$39),(Statistics_xlsx___Sheet1[[#This Row],[updated offered salary]]&gt;$N$40))</f>
        <v>0</v>
      </c>
    </row>
    <row r="913" spans="1:11" x14ac:dyDescent="0.3">
      <c r="A913">
        <v>83479</v>
      </c>
      <c r="B913" t="s">
        <v>859</v>
      </c>
      <c r="C913" t="s">
        <v>15</v>
      </c>
      <c r="D913" t="s">
        <v>9</v>
      </c>
      <c r="E913" t="str">
        <f>IF(Statistics_xlsx___Sheet1[[#This Row],[event_name]]="-","Male",Statistics_xlsx___Sheet1[[#This Row],[event_name]])</f>
        <v>Male</v>
      </c>
      <c r="F913" t="s">
        <v>21</v>
      </c>
      <c r="G913" t="s">
        <v>151</v>
      </c>
      <c r="H913" t="str">
        <f>IF(Statistics_xlsx___Sheet1[[#This Row],[Post Name]]="-",IF(G914=0,G912,G914),Statistics_xlsx___Sheet1[[#This Row],[Post Name]])</f>
        <v>c-10</v>
      </c>
      <c r="I913">
        <v>45105</v>
      </c>
      <c r="J913">
        <f>IF(Statistics_xlsx___Sheet1[[#This Row],[Offered Salary]]&lt;=0,AVERAGE($I$2:$I$7166),Statistics_xlsx___Sheet1[[#This Row],[Offered Salary]])</f>
        <v>45105</v>
      </c>
      <c r="K913" t="b">
        <f>OR((Statistics_xlsx___Sheet1[[#This Row],[updated offered salary]]&lt;$N$39),(Statistics_xlsx___Sheet1[[#This Row],[updated offered salary]]&gt;$N$40))</f>
        <v>0</v>
      </c>
    </row>
    <row r="914" spans="1:11" x14ac:dyDescent="0.3">
      <c r="A914">
        <v>859749</v>
      </c>
      <c r="B914" t="s">
        <v>860</v>
      </c>
      <c r="C914" t="s">
        <v>8</v>
      </c>
      <c r="D914" t="s">
        <v>9</v>
      </c>
      <c r="E914" t="str">
        <f>IF(Statistics_xlsx___Sheet1[[#This Row],[event_name]]="-","Male",Statistics_xlsx___Sheet1[[#This Row],[event_name]])</f>
        <v>Male</v>
      </c>
      <c r="F914" t="s">
        <v>10</v>
      </c>
      <c r="G914" t="s">
        <v>14</v>
      </c>
      <c r="H914" t="str">
        <f>IF(Statistics_xlsx___Sheet1[[#This Row],[Post Name]]="-",IF(G915=0,G913,G915),Statistics_xlsx___Sheet1[[#This Row],[Post Name]])</f>
        <v>c5</v>
      </c>
      <c r="I914">
        <v>72937</v>
      </c>
      <c r="J914">
        <f>IF(Statistics_xlsx___Sheet1[[#This Row],[Offered Salary]]&lt;=0,AVERAGE($I$2:$I$7166),Statistics_xlsx___Sheet1[[#This Row],[Offered Salary]])</f>
        <v>72937</v>
      </c>
      <c r="K914" t="b">
        <f>OR((Statistics_xlsx___Sheet1[[#This Row],[updated offered salary]]&lt;$N$39),(Statistics_xlsx___Sheet1[[#This Row],[updated offered salary]]&gt;$N$40))</f>
        <v>0</v>
      </c>
    </row>
    <row r="915" spans="1:11" x14ac:dyDescent="0.3">
      <c r="A915">
        <v>842011</v>
      </c>
      <c r="B915" t="s">
        <v>861</v>
      </c>
      <c r="C915" t="s">
        <v>15</v>
      </c>
      <c r="D915" t="s">
        <v>13</v>
      </c>
      <c r="E915" t="str">
        <f>IF(Statistics_xlsx___Sheet1[[#This Row],[event_name]]="-","Male",Statistics_xlsx___Sheet1[[#This Row],[event_name]])</f>
        <v>Female</v>
      </c>
      <c r="F915" t="s">
        <v>10</v>
      </c>
      <c r="G915" t="s">
        <v>14</v>
      </c>
      <c r="H915" t="str">
        <f>IF(Statistics_xlsx___Sheet1[[#This Row],[Post Name]]="-",IF(G916=0,G914,G916),Statistics_xlsx___Sheet1[[#This Row],[Post Name]])</f>
        <v>c5</v>
      </c>
      <c r="I915">
        <v>59487</v>
      </c>
      <c r="J915">
        <f>IF(Statistics_xlsx___Sheet1[[#This Row],[Offered Salary]]&lt;=0,AVERAGE($I$2:$I$7166),Statistics_xlsx___Sheet1[[#This Row],[Offered Salary]])</f>
        <v>59487</v>
      </c>
      <c r="K915" t="b">
        <f>OR((Statistics_xlsx___Sheet1[[#This Row],[updated offered salary]]&lt;$N$39),(Statistics_xlsx___Sheet1[[#This Row],[updated offered salary]]&gt;$N$40))</f>
        <v>0</v>
      </c>
    </row>
    <row r="916" spans="1:11" x14ac:dyDescent="0.3">
      <c r="A916">
        <v>264784</v>
      </c>
      <c r="B916" t="s">
        <v>862</v>
      </c>
      <c r="C916" t="s">
        <v>8</v>
      </c>
      <c r="D916" t="s">
        <v>13</v>
      </c>
      <c r="E916" t="str">
        <f>IF(Statistics_xlsx___Sheet1[[#This Row],[event_name]]="-","Male",Statistics_xlsx___Sheet1[[#This Row],[event_name]])</f>
        <v>Female</v>
      </c>
      <c r="F916" t="s">
        <v>10</v>
      </c>
      <c r="G916" t="s">
        <v>14</v>
      </c>
      <c r="H916" t="str">
        <f>IF(Statistics_xlsx___Sheet1[[#This Row],[Post Name]]="-",IF(G917=0,G915,G917),Statistics_xlsx___Sheet1[[#This Row],[Post Name]])</f>
        <v>c5</v>
      </c>
      <c r="I916">
        <v>46626</v>
      </c>
      <c r="J916">
        <f>IF(Statistics_xlsx___Sheet1[[#This Row],[Offered Salary]]&lt;=0,AVERAGE($I$2:$I$7166),Statistics_xlsx___Sheet1[[#This Row],[Offered Salary]])</f>
        <v>46626</v>
      </c>
      <c r="K916" t="b">
        <f>OR((Statistics_xlsx___Sheet1[[#This Row],[updated offered salary]]&lt;$N$39),(Statistics_xlsx___Sheet1[[#This Row],[updated offered salary]]&gt;$N$40))</f>
        <v>0</v>
      </c>
    </row>
    <row r="917" spans="1:11" x14ac:dyDescent="0.3">
      <c r="A917">
        <v>854925</v>
      </c>
      <c r="B917" t="s">
        <v>863</v>
      </c>
      <c r="C917" t="s">
        <v>15</v>
      </c>
      <c r="D917" t="s">
        <v>13</v>
      </c>
      <c r="E917" t="str">
        <f>IF(Statistics_xlsx___Sheet1[[#This Row],[event_name]]="-","Male",Statistics_xlsx___Sheet1[[#This Row],[event_name]])</f>
        <v>Female</v>
      </c>
      <c r="F917" t="s">
        <v>10</v>
      </c>
      <c r="G917" t="s">
        <v>14</v>
      </c>
      <c r="H917" t="str">
        <f>IF(Statistics_xlsx___Sheet1[[#This Row],[Post Name]]="-",IF(G918=0,G916,G918),Statistics_xlsx___Sheet1[[#This Row],[Post Name]])</f>
        <v>c5</v>
      </c>
      <c r="I917">
        <v>84884</v>
      </c>
      <c r="J917">
        <f>IF(Statistics_xlsx___Sheet1[[#This Row],[Offered Salary]]&lt;=0,AVERAGE($I$2:$I$7166),Statistics_xlsx___Sheet1[[#This Row],[Offered Salary]])</f>
        <v>84884</v>
      </c>
      <c r="K917" t="b">
        <f>OR((Statistics_xlsx___Sheet1[[#This Row],[updated offered salary]]&lt;$N$39),(Statistics_xlsx___Sheet1[[#This Row],[updated offered salary]]&gt;$N$40))</f>
        <v>0</v>
      </c>
    </row>
    <row r="918" spans="1:11" x14ac:dyDescent="0.3">
      <c r="A918">
        <v>607172</v>
      </c>
      <c r="B918" t="s">
        <v>864</v>
      </c>
      <c r="C918" t="s">
        <v>15</v>
      </c>
      <c r="D918" t="s">
        <v>9</v>
      </c>
      <c r="E918" t="str">
        <f>IF(Statistics_xlsx___Sheet1[[#This Row],[event_name]]="-","Male",Statistics_xlsx___Sheet1[[#This Row],[event_name]])</f>
        <v>Male</v>
      </c>
      <c r="F918" t="s">
        <v>17</v>
      </c>
      <c r="G918" t="s">
        <v>151</v>
      </c>
      <c r="H918" t="str">
        <f>IF(Statistics_xlsx___Sheet1[[#This Row],[Post Name]]="-",IF(G919=0,G917,G919),Statistics_xlsx___Sheet1[[#This Row],[Post Name]])</f>
        <v>c-10</v>
      </c>
      <c r="I918">
        <v>64781</v>
      </c>
      <c r="J918">
        <f>IF(Statistics_xlsx___Sheet1[[#This Row],[Offered Salary]]&lt;=0,AVERAGE($I$2:$I$7166),Statistics_xlsx___Sheet1[[#This Row],[Offered Salary]])</f>
        <v>64781</v>
      </c>
      <c r="K918" t="b">
        <f>OR((Statistics_xlsx___Sheet1[[#This Row],[updated offered salary]]&lt;$N$39),(Statistics_xlsx___Sheet1[[#This Row],[updated offered salary]]&gt;$N$40))</f>
        <v>0</v>
      </c>
    </row>
    <row r="919" spans="1:11" x14ac:dyDescent="0.3">
      <c r="A919">
        <v>460382</v>
      </c>
      <c r="B919" t="s">
        <v>865</v>
      </c>
      <c r="C919" t="s">
        <v>15</v>
      </c>
      <c r="D919" t="s">
        <v>9</v>
      </c>
      <c r="E919" t="str">
        <f>IF(Statistics_xlsx___Sheet1[[#This Row],[event_name]]="-","Male",Statistics_xlsx___Sheet1[[#This Row],[event_name]])</f>
        <v>Male</v>
      </c>
      <c r="F919" t="s">
        <v>52</v>
      </c>
      <c r="G919" t="s">
        <v>14</v>
      </c>
      <c r="H919" t="str">
        <f>IF(Statistics_xlsx___Sheet1[[#This Row],[Post Name]]="-",IF(G920=0,G918,G920),Statistics_xlsx___Sheet1[[#This Row],[Post Name]])</f>
        <v>c5</v>
      </c>
      <c r="I919">
        <v>21457</v>
      </c>
      <c r="J919">
        <f>IF(Statistics_xlsx___Sheet1[[#This Row],[Offered Salary]]&lt;=0,AVERAGE($I$2:$I$7166),Statistics_xlsx___Sheet1[[#This Row],[Offered Salary]])</f>
        <v>21457</v>
      </c>
      <c r="K919" t="b">
        <f>OR((Statistics_xlsx___Sheet1[[#This Row],[updated offered salary]]&lt;$N$39),(Statistics_xlsx___Sheet1[[#This Row],[updated offered salary]]&gt;$N$40))</f>
        <v>0</v>
      </c>
    </row>
    <row r="920" spans="1:11" x14ac:dyDescent="0.3">
      <c r="A920">
        <v>986281</v>
      </c>
      <c r="B920" t="s">
        <v>866</v>
      </c>
      <c r="C920" t="s">
        <v>8</v>
      </c>
      <c r="D920" t="s">
        <v>13</v>
      </c>
      <c r="E920" t="str">
        <f>IF(Statistics_xlsx___Sheet1[[#This Row],[event_name]]="-","Male",Statistics_xlsx___Sheet1[[#This Row],[event_name]])</f>
        <v>Female</v>
      </c>
      <c r="F920" t="s">
        <v>10</v>
      </c>
      <c r="G920" t="s">
        <v>24</v>
      </c>
      <c r="H920" t="str">
        <f>IF(Statistics_xlsx___Sheet1[[#This Row],[Post Name]]="-",IF(G921=0,G919,G921),Statistics_xlsx___Sheet1[[#This Row],[Post Name]])</f>
        <v>i7</v>
      </c>
      <c r="I920">
        <v>6702</v>
      </c>
      <c r="J920">
        <f>IF(Statistics_xlsx___Sheet1[[#This Row],[Offered Salary]]&lt;=0,AVERAGE($I$2:$I$7166),Statistics_xlsx___Sheet1[[#This Row],[Offered Salary]])</f>
        <v>6702</v>
      </c>
      <c r="K920" t="b">
        <f>OR((Statistics_xlsx___Sheet1[[#This Row],[updated offered salary]]&lt;$N$39),(Statistics_xlsx___Sheet1[[#This Row],[updated offered salary]]&gt;$N$40))</f>
        <v>0</v>
      </c>
    </row>
    <row r="921" spans="1:11" x14ac:dyDescent="0.3">
      <c r="A921">
        <v>293153</v>
      </c>
      <c r="B921" t="s">
        <v>866</v>
      </c>
      <c r="C921" t="s">
        <v>15</v>
      </c>
      <c r="D921" t="s">
        <v>13</v>
      </c>
      <c r="E921" t="str">
        <f>IF(Statistics_xlsx___Sheet1[[#This Row],[event_name]]="-","Male",Statistics_xlsx___Sheet1[[#This Row],[event_name]])</f>
        <v>Female</v>
      </c>
      <c r="F921" t="s">
        <v>10</v>
      </c>
      <c r="G921" t="s">
        <v>24</v>
      </c>
      <c r="H921" t="str">
        <f>IF(Statistics_xlsx___Sheet1[[#This Row],[Post Name]]="-",IF(G922=0,G920,G922),Statistics_xlsx___Sheet1[[#This Row],[Post Name]])</f>
        <v>i7</v>
      </c>
      <c r="I921">
        <v>97943</v>
      </c>
      <c r="J921">
        <f>IF(Statistics_xlsx___Sheet1[[#This Row],[Offered Salary]]&lt;=0,AVERAGE($I$2:$I$7166),Statistics_xlsx___Sheet1[[#This Row],[Offered Salary]])</f>
        <v>97943</v>
      </c>
      <c r="K921" t="b">
        <f>OR((Statistics_xlsx___Sheet1[[#This Row],[updated offered salary]]&lt;$N$39),(Statistics_xlsx___Sheet1[[#This Row],[updated offered salary]]&gt;$N$40))</f>
        <v>0</v>
      </c>
    </row>
    <row r="922" spans="1:11" x14ac:dyDescent="0.3">
      <c r="A922">
        <v>985306</v>
      </c>
      <c r="B922" t="s">
        <v>867</v>
      </c>
      <c r="C922" t="s">
        <v>15</v>
      </c>
      <c r="D922" t="s">
        <v>9</v>
      </c>
      <c r="E922" t="str">
        <f>IF(Statistics_xlsx___Sheet1[[#This Row],[event_name]]="-","Male",Statistics_xlsx___Sheet1[[#This Row],[event_name]])</f>
        <v>Male</v>
      </c>
      <c r="F922" t="s">
        <v>10</v>
      </c>
      <c r="G922" t="s">
        <v>24</v>
      </c>
      <c r="H922" t="str">
        <f>IF(Statistics_xlsx___Sheet1[[#This Row],[Post Name]]="-",IF(G923=0,G921,G923),Statistics_xlsx___Sheet1[[#This Row],[Post Name]])</f>
        <v>i7</v>
      </c>
      <c r="I922">
        <v>8066</v>
      </c>
      <c r="J922">
        <f>IF(Statistics_xlsx___Sheet1[[#This Row],[Offered Salary]]&lt;=0,AVERAGE($I$2:$I$7166),Statistics_xlsx___Sheet1[[#This Row],[Offered Salary]])</f>
        <v>8066</v>
      </c>
      <c r="K922" t="b">
        <f>OR((Statistics_xlsx___Sheet1[[#This Row],[updated offered salary]]&lt;$N$39),(Statistics_xlsx___Sheet1[[#This Row],[updated offered salary]]&gt;$N$40))</f>
        <v>0</v>
      </c>
    </row>
    <row r="923" spans="1:11" x14ac:dyDescent="0.3">
      <c r="A923">
        <v>223490</v>
      </c>
      <c r="B923" t="s">
        <v>868</v>
      </c>
      <c r="C923" t="s">
        <v>15</v>
      </c>
      <c r="D923" t="s">
        <v>9</v>
      </c>
      <c r="E923" t="str">
        <f>IF(Statistics_xlsx___Sheet1[[#This Row],[event_name]]="-","Male",Statistics_xlsx___Sheet1[[#This Row],[event_name]])</f>
        <v>Male</v>
      </c>
      <c r="F923" t="s">
        <v>10</v>
      </c>
      <c r="G923" t="s">
        <v>24</v>
      </c>
      <c r="H923" t="str">
        <f>IF(Statistics_xlsx___Sheet1[[#This Row],[Post Name]]="-",IF(G924=0,G922,G924),Statistics_xlsx___Sheet1[[#This Row],[Post Name]])</f>
        <v>i7</v>
      </c>
      <c r="I923">
        <v>99384</v>
      </c>
      <c r="J923">
        <f>IF(Statistics_xlsx___Sheet1[[#This Row],[Offered Salary]]&lt;=0,AVERAGE($I$2:$I$7166),Statistics_xlsx___Sheet1[[#This Row],[Offered Salary]])</f>
        <v>99384</v>
      </c>
      <c r="K923" t="b">
        <f>OR((Statistics_xlsx___Sheet1[[#This Row],[updated offered salary]]&lt;$N$39),(Statistics_xlsx___Sheet1[[#This Row],[updated offered salary]]&gt;$N$40))</f>
        <v>0</v>
      </c>
    </row>
    <row r="924" spans="1:11" x14ac:dyDescent="0.3">
      <c r="A924">
        <v>869833</v>
      </c>
      <c r="B924" t="s">
        <v>869</v>
      </c>
      <c r="C924" t="s">
        <v>8</v>
      </c>
      <c r="D924" t="s">
        <v>9</v>
      </c>
      <c r="E924" t="str">
        <f>IF(Statistics_xlsx___Sheet1[[#This Row],[event_name]]="-","Male",Statistics_xlsx___Sheet1[[#This Row],[event_name]])</f>
        <v>Male</v>
      </c>
      <c r="F924" t="s">
        <v>10</v>
      </c>
      <c r="G924" t="s">
        <v>24</v>
      </c>
      <c r="H924" t="str">
        <f>IF(Statistics_xlsx___Sheet1[[#This Row],[Post Name]]="-",IF(G925=0,G923,G925),Statistics_xlsx___Sheet1[[#This Row],[Post Name]])</f>
        <v>i7</v>
      </c>
      <c r="I924">
        <v>17521</v>
      </c>
      <c r="J924">
        <f>IF(Statistics_xlsx___Sheet1[[#This Row],[Offered Salary]]&lt;=0,AVERAGE($I$2:$I$7166),Statistics_xlsx___Sheet1[[#This Row],[Offered Salary]])</f>
        <v>17521</v>
      </c>
      <c r="K924" t="b">
        <f>OR((Statistics_xlsx___Sheet1[[#This Row],[updated offered salary]]&lt;$N$39),(Statistics_xlsx___Sheet1[[#This Row],[updated offered salary]]&gt;$N$40))</f>
        <v>0</v>
      </c>
    </row>
    <row r="925" spans="1:11" x14ac:dyDescent="0.3">
      <c r="A925">
        <v>111712</v>
      </c>
      <c r="B925" t="s">
        <v>870</v>
      </c>
      <c r="C925" t="s">
        <v>15</v>
      </c>
      <c r="D925" t="s">
        <v>9</v>
      </c>
      <c r="E925" t="str">
        <f>IF(Statistics_xlsx___Sheet1[[#This Row],[event_name]]="-","Male",Statistics_xlsx___Sheet1[[#This Row],[event_name]])</f>
        <v>Male</v>
      </c>
      <c r="F925" t="s">
        <v>10</v>
      </c>
      <c r="G925" t="s">
        <v>24</v>
      </c>
      <c r="H925" t="str">
        <f>IF(Statistics_xlsx___Sheet1[[#This Row],[Post Name]]="-",IF(G926=0,G924,G926),Statistics_xlsx___Sheet1[[#This Row],[Post Name]])</f>
        <v>i7</v>
      </c>
      <c r="I925">
        <v>42653</v>
      </c>
      <c r="J925">
        <f>IF(Statistics_xlsx___Sheet1[[#This Row],[Offered Salary]]&lt;=0,AVERAGE($I$2:$I$7166),Statistics_xlsx___Sheet1[[#This Row],[Offered Salary]])</f>
        <v>42653</v>
      </c>
      <c r="K925" t="b">
        <f>OR((Statistics_xlsx___Sheet1[[#This Row],[updated offered salary]]&lt;$N$39),(Statistics_xlsx___Sheet1[[#This Row],[updated offered salary]]&gt;$N$40))</f>
        <v>0</v>
      </c>
    </row>
    <row r="926" spans="1:11" x14ac:dyDescent="0.3">
      <c r="A926">
        <v>503568</v>
      </c>
      <c r="B926" t="s">
        <v>871</v>
      </c>
      <c r="C926" t="s">
        <v>15</v>
      </c>
      <c r="D926" t="s">
        <v>9</v>
      </c>
      <c r="E926" t="str">
        <f>IF(Statistics_xlsx___Sheet1[[#This Row],[event_name]]="-","Male",Statistics_xlsx___Sheet1[[#This Row],[event_name]])</f>
        <v>Male</v>
      </c>
      <c r="F926" t="s">
        <v>52</v>
      </c>
      <c r="G926" t="s">
        <v>44</v>
      </c>
      <c r="H926" t="str">
        <f>IF(Statistics_xlsx___Sheet1[[#This Row],[Post Name]]="-",IF(G927=0,G925,G927),Statistics_xlsx___Sheet1[[#This Row],[Post Name]])</f>
        <v>i6</v>
      </c>
      <c r="I926">
        <v>64085</v>
      </c>
      <c r="J926">
        <f>IF(Statistics_xlsx___Sheet1[[#This Row],[Offered Salary]]&lt;=0,AVERAGE($I$2:$I$7166),Statistics_xlsx___Sheet1[[#This Row],[Offered Salary]])</f>
        <v>64085</v>
      </c>
      <c r="K926" t="b">
        <f>OR((Statistics_xlsx___Sheet1[[#This Row],[updated offered salary]]&lt;$N$39),(Statistics_xlsx___Sheet1[[#This Row],[updated offered salary]]&gt;$N$40))</f>
        <v>0</v>
      </c>
    </row>
    <row r="927" spans="1:11" x14ac:dyDescent="0.3">
      <c r="A927">
        <v>566830</v>
      </c>
      <c r="B927" t="s">
        <v>872</v>
      </c>
      <c r="C927" t="s">
        <v>8</v>
      </c>
      <c r="D927" t="s">
        <v>9</v>
      </c>
      <c r="E927" t="str">
        <f>IF(Statistics_xlsx___Sheet1[[#This Row],[event_name]]="-","Male",Statistics_xlsx___Sheet1[[#This Row],[event_name]])</f>
        <v>Male</v>
      </c>
      <c r="F927" t="s">
        <v>17</v>
      </c>
      <c r="G927" t="s">
        <v>36</v>
      </c>
      <c r="H927" t="str">
        <f>IF(Statistics_xlsx___Sheet1[[#This Row],[Post Name]]="-",IF(G928=0,G926,G928),Statistics_xlsx___Sheet1[[#This Row],[Post Name]])</f>
        <v>i5</v>
      </c>
      <c r="I927">
        <v>7649</v>
      </c>
      <c r="J927">
        <f>IF(Statistics_xlsx___Sheet1[[#This Row],[Offered Salary]]&lt;=0,AVERAGE($I$2:$I$7166),Statistics_xlsx___Sheet1[[#This Row],[Offered Salary]])</f>
        <v>7649</v>
      </c>
      <c r="K927" t="b">
        <f>OR((Statistics_xlsx___Sheet1[[#This Row],[updated offered salary]]&lt;$N$39),(Statistics_xlsx___Sheet1[[#This Row],[updated offered salary]]&gt;$N$40))</f>
        <v>0</v>
      </c>
    </row>
    <row r="928" spans="1:11" x14ac:dyDescent="0.3">
      <c r="A928">
        <v>94941</v>
      </c>
      <c r="B928" t="s">
        <v>873</v>
      </c>
      <c r="C928" t="s">
        <v>15</v>
      </c>
      <c r="D928" t="s">
        <v>9</v>
      </c>
      <c r="E928" t="str">
        <f>IF(Statistics_xlsx___Sheet1[[#This Row],[event_name]]="-","Male",Statistics_xlsx___Sheet1[[#This Row],[event_name]])</f>
        <v>Male</v>
      </c>
      <c r="F928" t="s">
        <v>17</v>
      </c>
      <c r="G928" t="s">
        <v>36</v>
      </c>
      <c r="H928" t="str">
        <f>IF(Statistics_xlsx___Sheet1[[#This Row],[Post Name]]="-",IF(G929=0,G927,G929),Statistics_xlsx___Sheet1[[#This Row],[Post Name]])</f>
        <v>i5</v>
      </c>
      <c r="I928">
        <v>98651</v>
      </c>
      <c r="J928">
        <f>IF(Statistics_xlsx___Sheet1[[#This Row],[Offered Salary]]&lt;=0,AVERAGE($I$2:$I$7166),Statistics_xlsx___Sheet1[[#This Row],[Offered Salary]])</f>
        <v>98651</v>
      </c>
      <c r="K928" t="b">
        <f>OR((Statistics_xlsx___Sheet1[[#This Row],[updated offered salary]]&lt;$N$39),(Statistics_xlsx___Sheet1[[#This Row],[updated offered salary]]&gt;$N$40))</f>
        <v>0</v>
      </c>
    </row>
    <row r="929" spans="1:11" x14ac:dyDescent="0.3">
      <c r="A929">
        <v>51271</v>
      </c>
      <c r="B929" t="s">
        <v>874</v>
      </c>
      <c r="C929" t="s">
        <v>15</v>
      </c>
      <c r="D929" t="s">
        <v>9</v>
      </c>
      <c r="E929" t="str">
        <f>IF(Statistics_xlsx___Sheet1[[#This Row],[event_name]]="-","Male",Statistics_xlsx___Sheet1[[#This Row],[event_name]])</f>
        <v>Male</v>
      </c>
      <c r="F929" t="s">
        <v>17</v>
      </c>
      <c r="G929" t="s">
        <v>36</v>
      </c>
      <c r="H929" t="str">
        <f>IF(Statistics_xlsx___Sheet1[[#This Row],[Post Name]]="-",IF(G930=0,G928,G930),Statistics_xlsx___Sheet1[[#This Row],[Post Name]])</f>
        <v>i5</v>
      </c>
      <c r="I929">
        <v>53754</v>
      </c>
      <c r="J929">
        <f>IF(Statistics_xlsx___Sheet1[[#This Row],[Offered Salary]]&lt;=0,AVERAGE($I$2:$I$7166),Statistics_xlsx___Sheet1[[#This Row],[Offered Salary]])</f>
        <v>53754</v>
      </c>
      <c r="K929" t="b">
        <f>OR((Statistics_xlsx___Sheet1[[#This Row],[updated offered salary]]&lt;$N$39),(Statistics_xlsx___Sheet1[[#This Row],[updated offered salary]]&gt;$N$40))</f>
        <v>0</v>
      </c>
    </row>
    <row r="930" spans="1:11" x14ac:dyDescent="0.3">
      <c r="A930">
        <v>360395</v>
      </c>
      <c r="B930" t="s">
        <v>875</v>
      </c>
      <c r="C930" t="s">
        <v>8</v>
      </c>
      <c r="D930" t="s">
        <v>9</v>
      </c>
      <c r="E930" t="str">
        <f>IF(Statistics_xlsx___Sheet1[[#This Row],[event_name]]="-","Male",Statistics_xlsx___Sheet1[[#This Row],[event_name]])</f>
        <v>Male</v>
      </c>
      <c r="F930" t="s">
        <v>86</v>
      </c>
      <c r="G930" t="s">
        <v>14</v>
      </c>
      <c r="H930" t="str">
        <f>IF(Statistics_xlsx___Sheet1[[#This Row],[Post Name]]="-",IF(G931=0,G929,G931),Statistics_xlsx___Sheet1[[#This Row],[Post Name]])</f>
        <v>c5</v>
      </c>
      <c r="I930">
        <v>2001</v>
      </c>
      <c r="J930">
        <f>IF(Statistics_xlsx___Sheet1[[#This Row],[Offered Salary]]&lt;=0,AVERAGE($I$2:$I$7166),Statistics_xlsx___Sheet1[[#This Row],[Offered Salary]])</f>
        <v>2001</v>
      </c>
      <c r="K930" t="b">
        <f>OR((Statistics_xlsx___Sheet1[[#This Row],[updated offered salary]]&lt;$N$39),(Statistics_xlsx___Sheet1[[#This Row],[updated offered salary]]&gt;$N$40))</f>
        <v>0</v>
      </c>
    </row>
    <row r="931" spans="1:11" x14ac:dyDescent="0.3">
      <c r="A931">
        <v>943968</v>
      </c>
      <c r="B931" t="s">
        <v>876</v>
      </c>
      <c r="C931" t="s">
        <v>15</v>
      </c>
      <c r="D931" t="s">
        <v>13</v>
      </c>
      <c r="E931" t="str">
        <f>IF(Statistics_xlsx___Sheet1[[#This Row],[event_name]]="-","Male",Statistics_xlsx___Sheet1[[#This Row],[event_name]])</f>
        <v>Female</v>
      </c>
      <c r="F931" t="s">
        <v>86</v>
      </c>
      <c r="G931" t="s">
        <v>14</v>
      </c>
      <c r="H931" t="str">
        <f>IF(Statistics_xlsx___Sheet1[[#This Row],[Post Name]]="-",IF(G932=0,G930,G932),Statistics_xlsx___Sheet1[[#This Row],[Post Name]])</f>
        <v>c5</v>
      </c>
      <c r="I931">
        <v>68138</v>
      </c>
      <c r="J931">
        <f>IF(Statistics_xlsx___Sheet1[[#This Row],[Offered Salary]]&lt;=0,AVERAGE($I$2:$I$7166),Statistics_xlsx___Sheet1[[#This Row],[Offered Salary]])</f>
        <v>68138</v>
      </c>
      <c r="K931" t="b">
        <f>OR((Statistics_xlsx___Sheet1[[#This Row],[updated offered salary]]&lt;$N$39),(Statistics_xlsx___Sheet1[[#This Row],[updated offered salary]]&gt;$N$40))</f>
        <v>0</v>
      </c>
    </row>
    <row r="932" spans="1:11" x14ac:dyDescent="0.3">
      <c r="A932">
        <v>963386</v>
      </c>
      <c r="B932" t="s">
        <v>877</v>
      </c>
      <c r="C932" t="s">
        <v>8</v>
      </c>
      <c r="D932" t="s">
        <v>13</v>
      </c>
      <c r="E932" t="str">
        <f>IF(Statistics_xlsx___Sheet1[[#This Row],[event_name]]="-","Male",Statistics_xlsx___Sheet1[[#This Row],[event_name]])</f>
        <v>Female</v>
      </c>
      <c r="F932" t="s">
        <v>113</v>
      </c>
      <c r="G932" t="s">
        <v>345</v>
      </c>
      <c r="H932" t="str">
        <f>IF(Statistics_xlsx___Sheet1[[#This Row],[Post Name]]="-",IF(G933=0,G931,G933),Statistics_xlsx___Sheet1[[#This Row],[Post Name]])</f>
        <v>c9</v>
      </c>
      <c r="I932">
        <v>52952</v>
      </c>
      <c r="J932">
        <f>IF(Statistics_xlsx___Sheet1[[#This Row],[Offered Salary]]&lt;=0,AVERAGE($I$2:$I$7166),Statistics_xlsx___Sheet1[[#This Row],[Offered Salary]])</f>
        <v>52952</v>
      </c>
      <c r="K932" t="b">
        <f>OR((Statistics_xlsx___Sheet1[[#This Row],[updated offered salary]]&lt;$N$39),(Statistics_xlsx___Sheet1[[#This Row],[updated offered salary]]&gt;$N$40))</f>
        <v>0</v>
      </c>
    </row>
    <row r="933" spans="1:11" x14ac:dyDescent="0.3">
      <c r="A933">
        <v>891106</v>
      </c>
      <c r="B933" t="s">
        <v>878</v>
      </c>
      <c r="C933" t="s">
        <v>15</v>
      </c>
      <c r="D933" t="s">
        <v>9</v>
      </c>
      <c r="E933" t="str">
        <f>IF(Statistics_xlsx___Sheet1[[#This Row],[event_name]]="-","Male",Statistics_xlsx___Sheet1[[#This Row],[event_name]])</f>
        <v>Male</v>
      </c>
      <c r="F933" t="s">
        <v>21</v>
      </c>
      <c r="G933" t="s">
        <v>14</v>
      </c>
      <c r="H933" t="str">
        <f>IF(Statistics_xlsx___Sheet1[[#This Row],[Post Name]]="-",IF(G934=0,G932,G934),Statistics_xlsx___Sheet1[[#This Row],[Post Name]])</f>
        <v>c5</v>
      </c>
      <c r="I933">
        <v>8986</v>
      </c>
      <c r="J933">
        <f>IF(Statistics_xlsx___Sheet1[[#This Row],[Offered Salary]]&lt;=0,AVERAGE($I$2:$I$7166),Statistics_xlsx___Sheet1[[#This Row],[Offered Salary]])</f>
        <v>8986</v>
      </c>
      <c r="K933" t="b">
        <f>OR((Statistics_xlsx___Sheet1[[#This Row],[updated offered salary]]&lt;$N$39),(Statistics_xlsx___Sheet1[[#This Row],[updated offered salary]]&gt;$N$40))</f>
        <v>0</v>
      </c>
    </row>
    <row r="934" spans="1:11" x14ac:dyDescent="0.3">
      <c r="A934">
        <v>248270</v>
      </c>
      <c r="B934" t="s">
        <v>879</v>
      </c>
      <c r="C934" t="s">
        <v>8</v>
      </c>
      <c r="D934" t="s">
        <v>9</v>
      </c>
      <c r="E934" t="str">
        <f>IF(Statistics_xlsx___Sheet1[[#This Row],[event_name]]="-","Male",Statistics_xlsx___Sheet1[[#This Row],[event_name]])</f>
        <v>Male</v>
      </c>
      <c r="F934" t="s">
        <v>17</v>
      </c>
      <c r="G934" t="s">
        <v>14</v>
      </c>
      <c r="H934" t="str">
        <f>IF(Statistics_xlsx___Sheet1[[#This Row],[Post Name]]="-",IF(G935=0,G933,G935),Statistics_xlsx___Sheet1[[#This Row],[Post Name]])</f>
        <v>c5</v>
      </c>
      <c r="I934">
        <v>18896</v>
      </c>
      <c r="J934">
        <f>IF(Statistics_xlsx___Sheet1[[#This Row],[Offered Salary]]&lt;=0,AVERAGE($I$2:$I$7166),Statistics_xlsx___Sheet1[[#This Row],[Offered Salary]])</f>
        <v>18896</v>
      </c>
      <c r="K934" t="b">
        <f>OR((Statistics_xlsx___Sheet1[[#This Row],[updated offered salary]]&lt;$N$39),(Statistics_xlsx___Sheet1[[#This Row],[updated offered salary]]&gt;$N$40))</f>
        <v>0</v>
      </c>
    </row>
    <row r="935" spans="1:11" x14ac:dyDescent="0.3">
      <c r="A935">
        <v>48877</v>
      </c>
      <c r="B935" t="s">
        <v>880</v>
      </c>
      <c r="C935" t="s">
        <v>15</v>
      </c>
      <c r="D935" t="s">
        <v>9</v>
      </c>
      <c r="E935" t="str">
        <f>IF(Statistics_xlsx___Sheet1[[#This Row],[event_name]]="-","Male",Statistics_xlsx___Sheet1[[#This Row],[event_name]])</f>
        <v>Male</v>
      </c>
      <c r="F935" t="s">
        <v>10</v>
      </c>
      <c r="G935" t="s">
        <v>24</v>
      </c>
      <c r="H935" t="str">
        <f>IF(Statistics_xlsx___Sheet1[[#This Row],[Post Name]]="-",IF(G936=0,G934,G936),Statistics_xlsx___Sheet1[[#This Row],[Post Name]])</f>
        <v>i7</v>
      </c>
      <c r="I935">
        <v>19444</v>
      </c>
      <c r="J935">
        <f>IF(Statistics_xlsx___Sheet1[[#This Row],[Offered Salary]]&lt;=0,AVERAGE($I$2:$I$7166),Statistics_xlsx___Sheet1[[#This Row],[Offered Salary]])</f>
        <v>19444</v>
      </c>
      <c r="K935" t="b">
        <f>OR((Statistics_xlsx___Sheet1[[#This Row],[updated offered salary]]&lt;$N$39),(Statistics_xlsx___Sheet1[[#This Row],[updated offered salary]]&gt;$N$40))</f>
        <v>0</v>
      </c>
    </row>
    <row r="936" spans="1:11" x14ac:dyDescent="0.3">
      <c r="A936">
        <v>828450</v>
      </c>
      <c r="B936" t="s">
        <v>881</v>
      </c>
      <c r="C936" t="s">
        <v>15</v>
      </c>
      <c r="D936" t="s">
        <v>9</v>
      </c>
      <c r="E936" t="str">
        <f>IF(Statistics_xlsx___Sheet1[[#This Row],[event_name]]="-","Male",Statistics_xlsx___Sheet1[[#This Row],[event_name]])</f>
        <v>Male</v>
      </c>
      <c r="F936" t="s">
        <v>17</v>
      </c>
      <c r="G936" t="s">
        <v>345</v>
      </c>
      <c r="H936" t="str">
        <f>IF(Statistics_xlsx___Sheet1[[#This Row],[Post Name]]="-",IF(G937=0,G935,G937),Statistics_xlsx___Sheet1[[#This Row],[Post Name]])</f>
        <v>c9</v>
      </c>
      <c r="I936">
        <v>53033</v>
      </c>
      <c r="J936">
        <f>IF(Statistics_xlsx___Sheet1[[#This Row],[Offered Salary]]&lt;=0,AVERAGE($I$2:$I$7166),Statistics_xlsx___Sheet1[[#This Row],[Offered Salary]])</f>
        <v>53033</v>
      </c>
      <c r="K936" t="b">
        <f>OR((Statistics_xlsx___Sheet1[[#This Row],[updated offered salary]]&lt;$N$39),(Statistics_xlsx___Sheet1[[#This Row],[updated offered salary]]&gt;$N$40))</f>
        <v>0</v>
      </c>
    </row>
    <row r="937" spans="1:11" x14ac:dyDescent="0.3">
      <c r="A937">
        <v>312667</v>
      </c>
      <c r="B937" t="s">
        <v>882</v>
      </c>
      <c r="C937" t="s">
        <v>15</v>
      </c>
      <c r="D937" t="s">
        <v>9</v>
      </c>
      <c r="E937" t="str">
        <f>IF(Statistics_xlsx___Sheet1[[#This Row],[event_name]]="-","Male",Statistics_xlsx___Sheet1[[#This Row],[event_name]])</f>
        <v>Male</v>
      </c>
      <c r="F937" t="s">
        <v>10</v>
      </c>
      <c r="G937" t="s">
        <v>36</v>
      </c>
      <c r="H937" t="str">
        <f>IF(Statistics_xlsx___Sheet1[[#This Row],[Post Name]]="-",IF(G938=0,G936,G938),Statistics_xlsx___Sheet1[[#This Row],[Post Name]])</f>
        <v>i5</v>
      </c>
      <c r="I937">
        <v>66909</v>
      </c>
      <c r="J937">
        <f>IF(Statistics_xlsx___Sheet1[[#This Row],[Offered Salary]]&lt;=0,AVERAGE($I$2:$I$7166),Statistics_xlsx___Sheet1[[#This Row],[Offered Salary]])</f>
        <v>66909</v>
      </c>
      <c r="K937" t="b">
        <f>OR((Statistics_xlsx___Sheet1[[#This Row],[updated offered salary]]&lt;$N$39),(Statistics_xlsx___Sheet1[[#This Row],[updated offered salary]]&gt;$N$40))</f>
        <v>0</v>
      </c>
    </row>
    <row r="938" spans="1:11" x14ac:dyDescent="0.3">
      <c r="A938">
        <v>927293</v>
      </c>
      <c r="B938" t="s">
        <v>883</v>
      </c>
      <c r="C938" t="s">
        <v>15</v>
      </c>
      <c r="D938" t="s">
        <v>9</v>
      </c>
      <c r="E938" t="str">
        <f>IF(Statistics_xlsx___Sheet1[[#This Row],[event_name]]="-","Male",Statistics_xlsx___Sheet1[[#This Row],[event_name]])</f>
        <v>Male</v>
      </c>
      <c r="F938" t="s">
        <v>10</v>
      </c>
      <c r="G938" t="s">
        <v>14</v>
      </c>
      <c r="H938" t="str">
        <f>IF(Statistics_xlsx___Sheet1[[#This Row],[Post Name]]="-",IF(G939=0,G937,G939),Statistics_xlsx___Sheet1[[#This Row],[Post Name]])</f>
        <v>c5</v>
      </c>
      <c r="I938">
        <v>71419</v>
      </c>
      <c r="J938">
        <f>IF(Statistics_xlsx___Sheet1[[#This Row],[Offered Salary]]&lt;=0,AVERAGE($I$2:$I$7166),Statistics_xlsx___Sheet1[[#This Row],[Offered Salary]])</f>
        <v>71419</v>
      </c>
      <c r="K938" t="b">
        <f>OR((Statistics_xlsx___Sheet1[[#This Row],[updated offered salary]]&lt;$N$39),(Statistics_xlsx___Sheet1[[#This Row],[updated offered salary]]&gt;$N$40))</f>
        <v>0</v>
      </c>
    </row>
    <row r="939" spans="1:11" x14ac:dyDescent="0.3">
      <c r="A939">
        <v>495919</v>
      </c>
      <c r="B939" t="s">
        <v>884</v>
      </c>
      <c r="C939" t="s">
        <v>15</v>
      </c>
      <c r="D939" t="s">
        <v>9</v>
      </c>
      <c r="E939" t="str">
        <f>IF(Statistics_xlsx___Sheet1[[#This Row],[event_name]]="-","Male",Statistics_xlsx___Sheet1[[#This Row],[event_name]])</f>
        <v>Male</v>
      </c>
      <c r="F939" t="s">
        <v>17</v>
      </c>
      <c r="G939" t="s">
        <v>36</v>
      </c>
      <c r="H939" t="str">
        <f>IF(Statistics_xlsx___Sheet1[[#This Row],[Post Name]]="-",IF(G940=0,G938,G940),Statistics_xlsx___Sheet1[[#This Row],[Post Name]])</f>
        <v>i5</v>
      </c>
      <c r="I939">
        <v>57264</v>
      </c>
      <c r="J939">
        <f>IF(Statistics_xlsx___Sheet1[[#This Row],[Offered Salary]]&lt;=0,AVERAGE($I$2:$I$7166),Statistics_xlsx___Sheet1[[#This Row],[Offered Salary]])</f>
        <v>57264</v>
      </c>
      <c r="K939" t="b">
        <f>OR((Statistics_xlsx___Sheet1[[#This Row],[updated offered salary]]&lt;$N$39),(Statistics_xlsx___Sheet1[[#This Row],[updated offered salary]]&gt;$N$40))</f>
        <v>0</v>
      </c>
    </row>
    <row r="940" spans="1:11" x14ac:dyDescent="0.3">
      <c r="A940">
        <v>593217</v>
      </c>
      <c r="B940" t="s">
        <v>885</v>
      </c>
      <c r="C940" t="s">
        <v>8</v>
      </c>
      <c r="D940" t="s">
        <v>9</v>
      </c>
      <c r="E940" t="str">
        <f>IF(Statistics_xlsx___Sheet1[[#This Row],[event_name]]="-","Male",Statistics_xlsx___Sheet1[[#This Row],[event_name]])</f>
        <v>Male</v>
      </c>
      <c r="F940" t="s">
        <v>17</v>
      </c>
      <c r="G940" t="s">
        <v>24</v>
      </c>
      <c r="H940" t="str">
        <f>IF(Statistics_xlsx___Sheet1[[#This Row],[Post Name]]="-",IF(G941=0,G939,G941),Statistics_xlsx___Sheet1[[#This Row],[Post Name]])</f>
        <v>i7</v>
      </c>
      <c r="I940">
        <v>36576</v>
      </c>
      <c r="J940">
        <f>IF(Statistics_xlsx___Sheet1[[#This Row],[Offered Salary]]&lt;=0,AVERAGE($I$2:$I$7166),Statistics_xlsx___Sheet1[[#This Row],[Offered Salary]])</f>
        <v>36576</v>
      </c>
      <c r="K940" t="b">
        <f>OR((Statistics_xlsx___Sheet1[[#This Row],[updated offered salary]]&lt;$N$39),(Statistics_xlsx___Sheet1[[#This Row],[updated offered salary]]&gt;$N$40))</f>
        <v>0</v>
      </c>
    </row>
    <row r="941" spans="1:11" x14ac:dyDescent="0.3">
      <c r="A941">
        <v>163587</v>
      </c>
      <c r="B941" t="s">
        <v>886</v>
      </c>
      <c r="C941" t="s">
        <v>15</v>
      </c>
      <c r="D941" t="s">
        <v>9</v>
      </c>
      <c r="E941" t="str">
        <f>IF(Statistics_xlsx___Sheet1[[#This Row],[event_name]]="-","Male",Statistics_xlsx___Sheet1[[#This Row],[event_name]])</f>
        <v>Male</v>
      </c>
      <c r="F941" t="s">
        <v>10</v>
      </c>
      <c r="G941" t="s">
        <v>24</v>
      </c>
      <c r="H941" t="str">
        <f>IF(Statistics_xlsx___Sheet1[[#This Row],[Post Name]]="-",IF(G942=0,G940,G942),Statistics_xlsx___Sheet1[[#This Row],[Post Name]])</f>
        <v>i7</v>
      </c>
      <c r="I941">
        <v>31550</v>
      </c>
      <c r="J941">
        <f>IF(Statistics_xlsx___Sheet1[[#This Row],[Offered Salary]]&lt;=0,AVERAGE($I$2:$I$7166),Statistics_xlsx___Sheet1[[#This Row],[Offered Salary]])</f>
        <v>31550</v>
      </c>
      <c r="K941" t="b">
        <f>OR((Statistics_xlsx___Sheet1[[#This Row],[updated offered salary]]&lt;$N$39),(Statistics_xlsx___Sheet1[[#This Row],[updated offered salary]]&gt;$N$40))</f>
        <v>0</v>
      </c>
    </row>
    <row r="942" spans="1:11" x14ac:dyDescent="0.3">
      <c r="A942">
        <v>983169</v>
      </c>
      <c r="B942" t="s">
        <v>887</v>
      </c>
      <c r="C942" t="s">
        <v>8</v>
      </c>
      <c r="D942" t="s">
        <v>9</v>
      </c>
      <c r="E942" t="str">
        <f>IF(Statistics_xlsx___Sheet1[[#This Row],[event_name]]="-","Male",Statistics_xlsx___Sheet1[[#This Row],[event_name]])</f>
        <v>Male</v>
      </c>
      <c r="F942" t="s">
        <v>21</v>
      </c>
      <c r="G942" t="s">
        <v>14</v>
      </c>
      <c r="H942" t="str">
        <f>IF(Statistics_xlsx___Sheet1[[#This Row],[Post Name]]="-",IF(G943=0,G941,G943),Statistics_xlsx___Sheet1[[#This Row],[Post Name]])</f>
        <v>c5</v>
      </c>
      <c r="I942">
        <v>20660</v>
      </c>
      <c r="J942">
        <f>IF(Statistics_xlsx___Sheet1[[#This Row],[Offered Salary]]&lt;=0,AVERAGE($I$2:$I$7166),Statistics_xlsx___Sheet1[[#This Row],[Offered Salary]])</f>
        <v>20660</v>
      </c>
      <c r="K942" t="b">
        <f>OR((Statistics_xlsx___Sheet1[[#This Row],[updated offered salary]]&lt;$N$39),(Statistics_xlsx___Sheet1[[#This Row],[updated offered salary]]&gt;$N$40))</f>
        <v>0</v>
      </c>
    </row>
    <row r="943" spans="1:11" x14ac:dyDescent="0.3">
      <c r="A943">
        <v>67621</v>
      </c>
      <c r="B943" t="s">
        <v>888</v>
      </c>
      <c r="C943" t="s">
        <v>8</v>
      </c>
      <c r="D943" t="s">
        <v>9</v>
      </c>
      <c r="E943" t="str">
        <f>IF(Statistics_xlsx___Sheet1[[#This Row],[event_name]]="-","Male",Statistics_xlsx___Sheet1[[#This Row],[event_name]])</f>
        <v>Male</v>
      </c>
      <c r="F943" t="s">
        <v>17</v>
      </c>
      <c r="G943" t="s">
        <v>30</v>
      </c>
      <c r="H943" t="str">
        <f>IF(Statistics_xlsx___Sheet1[[#This Row],[Post Name]]="-",IF(G944=0,G942,G944),Statistics_xlsx___Sheet1[[#This Row],[Post Name]])</f>
        <v>b9</v>
      </c>
      <c r="I943">
        <v>42987</v>
      </c>
      <c r="J943">
        <f>IF(Statistics_xlsx___Sheet1[[#This Row],[Offered Salary]]&lt;=0,AVERAGE($I$2:$I$7166),Statistics_xlsx___Sheet1[[#This Row],[Offered Salary]])</f>
        <v>42987</v>
      </c>
      <c r="K943" t="b">
        <f>OR((Statistics_xlsx___Sheet1[[#This Row],[updated offered salary]]&lt;$N$39),(Statistics_xlsx___Sheet1[[#This Row],[updated offered salary]]&gt;$N$40))</f>
        <v>0</v>
      </c>
    </row>
    <row r="944" spans="1:11" x14ac:dyDescent="0.3">
      <c r="A944">
        <v>588264</v>
      </c>
      <c r="B944" t="s">
        <v>888</v>
      </c>
      <c r="C944" t="s">
        <v>15</v>
      </c>
      <c r="D944" t="s">
        <v>9</v>
      </c>
      <c r="E944" t="str">
        <f>IF(Statistics_xlsx___Sheet1[[#This Row],[event_name]]="-","Male",Statistics_xlsx___Sheet1[[#This Row],[event_name]])</f>
        <v>Male</v>
      </c>
      <c r="F944" t="s">
        <v>17</v>
      </c>
      <c r="G944" t="s">
        <v>30</v>
      </c>
      <c r="H944" t="str">
        <f>IF(Statistics_xlsx___Sheet1[[#This Row],[Post Name]]="-",IF(G945=0,G943,G945),Statistics_xlsx___Sheet1[[#This Row],[Post Name]])</f>
        <v>b9</v>
      </c>
      <c r="I944">
        <v>69321</v>
      </c>
      <c r="J944">
        <f>IF(Statistics_xlsx___Sheet1[[#This Row],[Offered Salary]]&lt;=0,AVERAGE($I$2:$I$7166),Statistics_xlsx___Sheet1[[#This Row],[Offered Salary]])</f>
        <v>69321</v>
      </c>
      <c r="K944" t="b">
        <f>OR((Statistics_xlsx___Sheet1[[#This Row],[updated offered salary]]&lt;$N$39),(Statistics_xlsx___Sheet1[[#This Row],[updated offered salary]]&gt;$N$40))</f>
        <v>0</v>
      </c>
    </row>
    <row r="945" spans="1:11" x14ac:dyDescent="0.3">
      <c r="A945">
        <v>115745</v>
      </c>
      <c r="B945" t="s">
        <v>889</v>
      </c>
      <c r="C945" t="s">
        <v>8</v>
      </c>
      <c r="D945" t="s">
        <v>13</v>
      </c>
      <c r="E945" t="str">
        <f>IF(Statistics_xlsx___Sheet1[[#This Row],[event_name]]="-","Male",Statistics_xlsx___Sheet1[[#This Row],[event_name]])</f>
        <v>Female</v>
      </c>
      <c r="F945" t="s">
        <v>17</v>
      </c>
      <c r="G945" t="s">
        <v>24</v>
      </c>
      <c r="H945" t="str">
        <f>IF(Statistics_xlsx___Sheet1[[#This Row],[Post Name]]="-",IF(G946=0,G944,G946),Statistics_xlsx___Sheet1[[#This Row],[Post Name]])</f>
        <v>i7</v>
      </c>
      <c r="I945">
        <v>54756</v>
      </c>
      <c r="J945">
        <f>IF(Statistics_xlsx___Sheet1[[#This Row],[Offered Salary]]&lt;=0,AVERAGE($I$2:$I$7166),Statistics_xlsx___Sheet1[[#This Row],[Offered Salary]])</f>
        <v>54756</v>
      </c>
      <c r="K945" t="b">
        <f>OR((Statistics_xlsx___Sheet1[[#This Row],[updated offered salary]]&lt;$N$39),(Statistics_xlsx___Sheet1[[#This Row],[updated offered salary]]&gt;$N$40))</f>
        <v>0</v>
      </c>
    </row>
    <row r="946" spans="1:11" x14ac:dyDescent="0.3">
      <c r="A946">
        <v>316392</v>
      </c>
      <c r="B946" t="s">
        <v>889</v>
      </c>
      <c r="C946" t="s">
        <v>15</v>
      </c>
      <c r="D946" t="s">
        <v>13</v>
      </c>
      <c r="E946" t="str">
        <f>IF(Statistics_xlsx___Sheet1[[#This Row],[event_name]]="-","Male",Statistics_xlsx___Sheet1[[#This Row],[event_name]])</f>
        <v>Female</v>
      </c>
      <c r="F946" t="s">
        <v>17</v>
      </c>
      <c r="G946" t="s">
        <v>24</v>
      </c>
      <c r="H946" t="str">
        <f>IF(Statistics_xlsx___Sheet1[[#This Row],[Post Name]]="-",IF(G947=0,G945,G947),Statistics_xlsx___Sheet1[[#This Row],[Post Name]])</f>
        <v>i7</v>
      </c>
      <c r="I946">
        <v>41703</v>
      </c>
      <c r="J946">
        <f>IF(Statistics_xlsx___Sheet1[[#This Row],[Offered Salary]]&lt;=0,AVERAGE($I$2:$I$7166),Statistics_xlsx___Sheet1[[#This Row],[Offered Salary]])</f>
        <v>41703</v>
      </c>
      <c r="K946" t="b">
        <f>OR((Statistics_xlsx___Sheet1[[#This Row],[updated offered salary]]&lt;$N$39),(Statistics_xlsx___Sheet1[[#This Row],[updated offered salary]]&gt;$N$40))</f>
        <v>0</v>
      </c>
    </row>
    <row r="947" spans="1:11" x14ac:dyDescent="0.3">
      <c r="A947">
        <v>694948</v>
      </c>
      <c r="B947" t="s">
        <v>890</v>
      </c>
      <c r="C947" t="s">
        <v>15</v>
      </c>
      <c r="D947" t="s">
        <v>9</v>
      </c>
      <c r="E947" t="str">
        <f>IF(Statistics_xlsx___Sheet1[[#This Row],[event_name]]="-","Male",Statistics_xlsx___Sheet1[[#This Row],[event_name]])</f>
        <v>Male</v>
      </c>
      <c r="F947" t="s">
        <v>10</v>
      </c>
      <c r="G947" t="s">
        <v>14</v>
      </c>
      <c r="H947" t="str">
        <f>IF(Statistics_xlsx___Sheet1[[#This Row],[Post Name]]="-",IF(G948=0,G946,G948),Statistics_xlsx___Sheet1[[#This Row],[Post Name]])</f>
        <v>c5</v>
      </c>
      <c r="I947">
        <v>39452</v>
      </c>
      <c r="J947">
        <f>IF(Statistics_xlsx___Sheet1[[#This Row],[Offered Salary]]&lt;=0,AVERAGE($I$2:$I$7166),Statistics_xlsx___Sheet1[[#This Row],[Offered Salary]])</f>
        <v>39452</v>
      </c>
      <c r="K947" t="b">
        <f>OR((Statistics_xlsx___Sheet1[[#This Row],[updated offered salary]]&lt;$N$39),(Statistics_xlsx___Sheet1[[#This Row],[updated offered salary]]&gt;$N$40))</f>
        <v>0</v>
      </c>
    </row>
    <row r="948" spans="1:11" x14ac:dyDescent="0.3">
      <c r="A948">
        <v>110760</v>
      </c>
      <c r="B948" t="s">
        <v>891</v>
      </c>
      <c r="C948" t="s">
        <v>15</v>
      </c>
      <c r="D948" t="s">
        <v>9</v>
      </c>
      <c r="E948" t="str">
        <f>IF(Statistics_xlsx___Sheet1[[#This Row],[event_name]]="-","Male",Statistics_xlsx___Sheet1[[#This Row],[event_name]])</f>
        <v>Male</v>
      </c>
      <c r="F948" t="s">
        <v>10</v>
      </c>
      <c r="G948" t="s">
        <v>14</v>
      </c>
      <c r="H948" t="str">
        <f>IF(Statistics_xlsx___Sheet1[[#This Row],[Post Name]]="-",IF(G949=0,G947,G949),Statistics_xlsx___Sheet1[[#This Row],[Post Name]])</f>
        <v>c5</v>
      </c>
      <c r="I948">
        <v>72837</v>
      </c>
      <c r="J948">
        <f>IF(Statistics_xlsx___Sheet1[[#This Row],[Offered Salary]]&lt;=0,AVERAGE($I$2:$I$7166),Statistics_xlsx___Sheet1[[#This Row],[Offered Salary]])</f>
        <v>72837</v>
      </c>
      <c r="K948" t="b">
        <f>OR((Statistics_xlsx___Sheet1[[#This Row],[updated offered salary]]&lt;$N$39),(Statistics_xlsx___Sheet1[[#This Row],[updated offered salary]]&gt;$N$40))</f>
        <v>0</v>
      </c>
    </row>
    <row r="949" spans="1:11" x14ac:dyDescent="0.3">
      <c r="A949">
        <v>907193</v>
      </c>
      <c r="B949" t="s">
        <v>892</v>
      </c>
      <c r="C949" t="s">
        <v>8</v>
      </c>
      <c r="D949" t="s">
        <v>9</v>
      </c>
      <c r="E949" t="str">
        <f>IF(Statistics_xlsx___Sheet1[[#This Row],[event_name]]="-","Male",Statistics_xlsx___Sheet1[[#This Row],[event_name]])</f>
        <v>Male</v>
      </c>
      <c r="F949" t="s">
        <v>10</v>
      </c>
      <c r="G949" t="s">
        <v>14</v>
      </c>
      <c r="H949" t="str">
        <f>IF(Statistics_xlsx___Sheet1[[#This Row],[Post Name]]="-",IF(G950=0,G948,G950),Statistics_xlsx___Sheet1[[#This Row],[Post Name]])</f>
        <v>c5</v>
      </c>
      <c r="I949">
        <v>14362</v>
      </c>
      <c r="J949">
        <f>IF(Statistics_xlsx___Sheet1[[#This Row],[Offered Salary]]&lt;=0,AVERAGE($I$2:$I$7166),Statistics_xlsx___Sheet1[[#This Row],[Offered Salary]])</f>
        <v>14362</v>
      </c>
      <c r="K949" t="b">
        <f>OR((Statistics_xlsx___Sheet1[[#This Row],[updated offered salary]]&lt;$N$39),(Statistics_xlsx___Sheet1[[#This Row],[updated offered salary]]&gt;$N$40))</f>
        <v>0</v>
      </c>
    </row>
    <row r="950" spans="1:11" x14ac:dyDescent="0.3">
      <c r="A950">
        <v>693791</v>
      </c>
      <c r="B950" t="s">
        <v>893</v>
      </c>
      <c r="C950" t="s">
        <v>15</v>
      </c>
      <c r="D950" t="s">
        <v>9</v>
      </c>
      <c r="E950" t="str">
        <f>IF(Statistics_xlsx___Sheet1[[#This Row],[event_name]]="-","Male",Statistics_xlsx___Sheet1[[#This Row],[event_name]])</f>
        <v>Male</v>
      </c>
      <c r="F950" t="s">
        <v>10</v>
      </c>
      <c r="G950" t="s">
        <v>36</v>
      </c>
      <c r="H950" t="str">
        <f>IF(Statistics_xlsx___Sheet1[[#This Row],[Post Name]]="-",IF(G951=0,G949,G951),Statistics_xlsx___Sheet1[[#This Row],[Post Name]])</f>
        <v>i5</v>
      </c>
      <c r="I950">
        <v>78815</v>
      </c>
      <c r="J950">
        <f>IF(Statistics_xlsx___Sheet1[[#This Row],[Offered Salary]]&lt;=0,AVERAGE($I$2:$I$7166),Statistics_xlsx___Sheet1[[#This Row],[Offered Salary]])</f>
        <v>78815</v>
      </c>
      <c r="K950" t="b">
        <f>OR((Statistics_xlsx___Sheet1[[#This Row],[updated offered salary]]&lt;$N$39),(Statistics_xlsx___Sheet1[[#This Row],[updated offered salary]]&gt;$N$40))</f>
        <v>0</v>
      </c>
    </row>
    <row r="951" spans="1:11" x14ac:dyDescent="0.3">
      <c r="A951">
        <v>464639</v>
      </c>
      <c r="B951" t="s">
        <v>894</v>
      </c>
      <c r="C951" t="s">
        <v>15</v>
      </c>
      <c r="D951" t="s">
        <v>9</v>
      </c>
      <c r="E951" t="str">
        <f>IF(Statistics_xlsx___Sheet1[[#This Row],[event_name]]="-","Male",Statistics_xlsx___Sheet1[[#This Row],[event_name]])</f>
        <v>Male</v>
      </c>
      <c r="F951" t="s">
        <v>10</v>
      </c>
      <c r="G951" t="s">
        <v>14</v>
      </c>
      <c r="H951" t="str">
        <f>IF(Statistics_xlsx___Sheet1[[#This Row],[Post Name]]="-",IF(G952=0,G950,G952),Statistics_xlsx___Sheet1[[#This Row],[Post Name]])</f>
        <v>c5</v>
      </c>
      <c r="I951">
        <v>96553</v>
      </c>
      <c r="J951">
        <f>IF(Statistics_xlsx___Sheet1[[#This Row],[Offered Salary]]&lt;=0,AVERAGE($I$2:$I$7166),Statistics_xlsx___Sheet1[[#This Row],[Offered Salary]])</f>
        <v>96553</v>
      </c>
      <c r="K951" t="b">
        <f>OR((Statistics_xlsx___Sheet1[[#This Row],[updated offered salary]]&lt;$N$39),(Statistics_xlsx___Sheet1[[#This Row],[updated offered salary]]&gt;$N$40))</f>
        <v>0</v>
      </c>
    </row>
    <row r="952" spans="1:11" x14ac:dyDescent="0.3">
      <c r="A952">
        <v>199098</v>
      </c>
      <c r="B952" t="s">
        <v>895</v>
      </c>
      <c r="C952" t="s">
        <v>15</v>
      </c>
      <c r="D952" t="s">
        <v>13</v>
      </c>
      <c r="E952" t="str">
        <f>IF(Statistics_xlsx___Sheet1[[#This Row],[event_name]]="-","Male",Statistics_xlsx___Sheet1[[#This Row],[event_name]])</f>
        <v>Female</v>
      </c>
      <c r="F952" t="s">
        <v>10</v>
      </c>
      <c r="G952" t="s">
        <v>14</v>
      </c>
      <c r="H952" t="str">
        <f>IF(Statistics_xlsx___Sheet1[[#This Row],[Post Name]]="-",IF(G953=0,G951,G953),Statistics_xlsx___Sheet1[[#This Row],[Post Name]])</f>
        <v>c5</v>
      </c>
      <c r="I952">
        <v>25731</v>
      </c>
      <c r="J952">
        <f>IF(Statistics_xlsx___Sheet1[[#This Row],[Offered Salary]]&lt;=0,AVERAGE($I$2:$I$7166),Statistics_xlsx___Sheet1[[#This Row],[Offered Salary]])</f>
        <v>25731</v>
      </c>
      <c r="K952" t="b">
        <f>OR((Statistics_xlsx___Sheet1[[#This Row],[updated offered salary]]&lt;$N$39),(Statistics_xlsx___Sheet1[[#This Row],[updated offered salary]]&gt;$N$40))</f>
        <v>0</v>
      </c>
    </row>
    <row r="953" spans="1:11" x14ac:dyDescent="0.3">
      <c r="A953">
        <v>863024</v>
      </c>
      <c r="B953" t="s">
        <v>896</v>
      </c>
      <c r="C953" t="s">
        <v>8</v>
      </c>
      <c r="D953" t="s">
        <v>9</v>
      </c>
      <c r="E953" t="str">
        <f>IF(Statistics_xlsx___Sheet1[[#This Row],[event_name]]="-","Male",Statistics_xlsx___Sheet1[[#This Row],[event_name]])</f>
        <v>Male</v>
      </c>
      <c r="F953" t="s">
        <v>10</v>
      </c>
      <c r="G953" t="s">
        <v>11</v>
      </c>
      <c r="H953" t="str">
        <f>IF(Statistics_xlsx___Sheet1[[#This Row],[Post Name]]="-",IF(G954=0,G952,G954),Statistics_xlsx___Sheet1[[#This Row],[Post Name]])</f>
        <v>c8</v>
      </c>
      <c r="I953">
        <v>99967</v>
      </c>
      <c r="J953">
        <f>IF(Statistics_xlsx___Sheet1[[#This Row],[Offered Salary]]&lt;=0,AVERAGE($I$2:$I$7166),Statistics_xlsx___Sheet1[[#This Row],[Offered Salary]])</f>
        <v>99967</v>
      </c>
      <c r="K953" t="b">
        <f>OR((Statistics_xlsx___Sheet1[[#This Row],[updated offered salary]]&lt;$N$39),(Statistics_xlsx___Sheet1[[#This Row],[updated offered salary]]&gt;$N$40))</f>
        <v>0</v>
      </c>
    </row>
    <row r="954" spans="1:11" x14ac:dyDescent="0.3">
      <c r="A954">
        <v>71307</v>
      </c>
      <c r="B954" t="s">
        <v>897</v>
      </c>
      <c r="C954" t="s">
        <v>15</v>
      </c>
      <c r="D954" t="s">
        <v>9</v>
      </c>
      <c r="E954" t="str">
        <f>IF(Statistics_xlsx___Sheet1[[#This Row],[event_name]]="-","Male",Statistics_xlsx___Sheet1[[#This Row],[event_name]])</f>
        <v>Male</v>
      </c>
      <c r="F954" t="s">
        <v>10</v>
      </c>
      <c r="G954" t="s">
        <v>39</v>
      </c>
      <c r="H954" t="str">
        <f>IF(Statistics_xlsx___Sheet1[[#This Row],[Post Name]]="-",IF(G955=0,G953,G955),Statistics_xlsx___Sheet1[[#This Row],[Post Name]])</f>
        <v>i1</v>
      </c>
      <c r="I954">
        <v>54180</v>
      </c>
      <c r="J954">
        <f>IF(Statistics_xlsx___Sheet1[[#This Row],[Offered Salary]]&lt;=0,AVERAGE($I$2:$I$7166),Statistics_xlsx___Sheet1[[#This Row],[Offered Salary]])</f>
        <v>54180</v>
      </c>
      <c r="K954" t="b">
        <f>OR((Statistics_xlsx___Sheet1[[#This Row],[updated offered salary]]&lt;$N$39),(Statistics_xlsx___Sheet1[[#This Row],[updated offered salary]]&gt;$N$40))</f>
        <v>0</v>
      </c>
    </row>
    <row r="955" spans="1:11" x14ac:dyDescent="0.3">
      <c r="A955">
        <v>83766</v>
      </c>
      <c r="B955" t="s">
        <v>898</v>
      </c>
      <c r="C955" t="s">
        <v>15</v>
      </c>
      <c r="D955" t="s">
        <v>9</v>
      </c>
      <c r="E955" t="str">
        <f>IF(Statistics_xlsx___Sheet1[[#This Row],[event_name]]="-","Male",Statistics_xlsx___Sheet1[[#This Row],[event_name]])</f>
        <v>Male</v>
      </c>
      <c r="F955" t="s">
        <v>10</v>
      </c>
      <c r="G955" t="s">
        <v>39</v>
      </c>
      <c r="H955" t="str">
        <f>IF(Statistics_xlsx___Sheet1[[#This Row],[Post Name]]="-",IF(G956=0,G954,G956),Statistics_xlsx___Sheet1[[#This Row],[Post Name]])</f>
        <v>i1</v>
      </c>
      <c r="I955">
        <v>81796</v>
      </c>
      <c r="J955">
        <f>IF(Statistics_xlsx___Sheet1[[#This Row],[Offered Salary]]&lt;=0,AVERAGE($I$2:$I$7166),Statistics_xlsx___Sheet1[[#This Row],[Offered Salary]])</f>
        <v>81796</v>
      </c>
      <c r="K955" t="b">
        <f>OR((Statistics_xlsx___Sheet1[[#This Row],[updated offered salary]]&lt;$N$39),(Statistics_xlsx___Sheet1[[#This Row],[updated offered salary]]&gt;$N$40))</f>
        <v>0</v>
      </c>
    </row>
    <row r="956" spans="1:11" x14ac:dyDescent="0.3">
      <c r="A956">
        <v>635146</v>
      </c>
      <c r="B956" t="s">
        <v>898</v>
      </c>
      <c r="C956" t="s">
        <v>8</v>
      </c>
      <c r="D956" t="s">
        <v>9</v>
      </c>
      <c r="E956" t="str">
        <f>IF(Statistics_xlsx___Sheet1[[#This Row],[event_name]]="-","Male",Statistics_xlsx___Sheet1[[#This Row],[event_name]])</f>
        <v>Male</v>
      </c>
      <c r="F956" t="s">
        <v>10</v>
      </c>
      <c r="G956" t="s">
        <v>39</v>
      </c>
      <c r="H956" t="str">
        <f>IF(Statistics_xlsx___Sheet1[[#This Row],[Post Name]]="-",IF(G957=0,G955,G957),Statistics_xlsx___Sheet1[[#This Row],[Post Name]])</f>
        <v>i1</v>
      </c>
      <c r="I956">
        <v>66408</v>
      </c>
      <c r="J956">
        <f>IF(Statistics_xlsx___Sheet1[[#This Row],[Offered Salary]]&lt;=0,AVERAGE($I$2:$I$7166),Statistics_xlsx___Sheet1[[#This Row],[Offered Salary]])</f>
        <v>66408</v>
      </c>
      <c r="K956" t="b">
        <f>OR((Statistics_xlsx___Sheet1[[#This Row],[updated offered salary]]&lt;$N$39),(Statistics_xlsx___Sheet1[[#This Row],[updated offered salary]]&gt;$N$40))</f>
        <v>0</v>
      </c>
    </row>
    <row r="957" spans="1:11" x14ac:dyDescent="0.3">
      <c r="A957">
        <v>751864</v>
      </c>
      <c r="B957" t="s">
        <v>899</v>
      </c>
      <c r="C957" t="s">
        <v>8</v>
      </c>
      <c r="D957" t="s">
        <v>9</v>
      </c>
      <c r="E957" t="str">
        <f>IF(Statistics_xlsx___Sheet1[[#This Row],[event_name]]="-","Male",Statistics_xlsx___Sheet1[[#This Row],[event_name]])</f>
        <v>Male</v>
      </c>
      <c r="F957" t="s">
        <v>10</v>
      </c>
      <c r="G957" t="s">
        <v>39</v>
      </c>
      <c r="H957" t="str">
        <f>IF(Statistics_xlsx___Sheet1[[#This Row],[Post Name]]="-",IF(G958=0,G956,G958),Statistics_xlsx___Sheet1[[#This Row],[Post Name]])</f>
        <v>i1</v>
      </c>
      <c r="I957">
        <v>36477</v>
      </c>
      <c r="J957">
        <f>IF(Statistics_xlsx___Sheet1[[#This Row],[Offered Salary]]&lt;=0,AVERAGE($I$2:$I$7166),Statistics_xlsx___Sheet1[[#This Row],[Offered Salary]])</f>
        <v>36477</v>
      </c>
      <c r="K957" t="b">
        <f>OR((Statistics_xlsx___Sheet1[[#This Row],[updated offered salary]]&lt;$N$39),(Statistics_xlsx___Sheet1[[#This Row],[updated offered salary]]&gt;$N$40))</f>
        <v>0</v>
      </c>
    </row>
    <row r="958" spans="1:11" x14ac:dyDescent="0.3">
      <c r="A958">
        <v>737811</v>
      </c>
      <c r="B958" t="s">
        <v>900</v>
      </c>
      <c r="C958" t="s">
        <v>15</v>
      </c>
      <c r="D958" t="s">
        <v>9</v>
      </c>
      <c r="E958" t="str">
        <f>IF(Statistics_xlsx___Sheet1[[#This Row],[event_name]]="-","Male",Statistics_xlsx___Sheet1[[#This Row],[event_name]])</f>
        <v>Male</v>
      </c>
      <c r="F958" t="s">
        <v>17</v>
      </c>
      <c r="G958" t="s">
        <v>14</v>
      </c>
      <c r="H958" t="str">
        <f>IF(Statistics_xlsx___Sheet1[[#This Row],[Post Name]]="-",IF(G959=0,G957,G959),Statistics_xlsx___Sheet1[[#This Row],[Post Name]])</f>
        <v>c5</v>
      </c>
      <c r="I958">
        <v>89806</v>
      </c>
      <c r="J958">
        <f>IF(Statistics_xlsx___Sheet1[[#This Row],[Offered Salary]]&lt;=0,AVERAGE($I$2:$I$7166),Statistics_xlsx___Sheet1[[#This Row],[Offered Salary]])</f>
        <v>89806</v>
      </c>
      <c r="K958" t="b">
        <f>OR((Statistics_xlsx___Sheet1[[#This Row],[updated offered salary]]&lt;$N$39),(Statistics_xlsx___Sheet1[[#This Row],[updated offered salary]]&gt;$N$40))</f>
        <v>0</v>
      </c>
    </row>
    <row r="959" spans="1:11" x14ac:dyDescent="0.3">
      <c r="A959">
        <v>428159</v>
      </c>
      <c r="B959" t="s">
        <v>901</v>
      </c>
      <c r="C959" t="s">
        <v>15</v>
      </c>
      <c r="D959" t="s">
        <v>9</v>
      </c>
      <c r="E959" t="str">
        <f>IF(Statistics_xlsx___Sheet1[[#This Row],[event_name]]="-","Male",Statistics_xlsx___Sheet1[[#This Row],[event_name]])</f>
        <v>Male</v>
      </c>
      <c r="F959" t="s">
        <v>17</v>
      </c>
      <c r="G959" t="s">
        <v>14</v>
      </c>
      <c r="H959" t="str">
        <f>IF(Statistics_xlsx___Sheet1[[#This Row],[Post Name]]="-",IF(G960=0,G958,G960),Statistics_xlsx___Sheet1[[#This Row],[Post Name]])</f>
        <v>c5</v>
      </c>
      <c r="I959">
        <v>53038</v>
      </c>
      <c r="J959">
        <f>IF(Statistics_xlsx___Sheet1[[#This Row],[Offered Salary]]&lt;=0,AVERAGE($I$2:$I$7166),Statistics_xlsx___Sheet1[[#This Row],[Offered Salary]])</f>
        <v>53038</v>
      </c>
      <c r="K959" t="b">
        <f>OR((Statistics_xlsx___Sheet1[[#This Row],[updated offered salary]]&lt;$N$39),(Statistics_xlsx___Sheet1[[#This Row],[updated offered salary]]&gt;$N$40))</f>
        <v>0</v>
      </c>
    </row>
    <row r="960" spans="1:11" x14ac:dyDescent="0.3">
      <c r="A960">
        <v>222227</v>
      </c>
      <c r="B960" t="s">
        <v>902</v>
      </c>
      <c r="C960" t="s">
        <v>15</v>
      </c>
      <c r="D960" t="s">
        <v>9</v>
      </c>
      <c r="E960" t="str">
        <f>IF(Statistics_xlsx___Sheet1[[#This Row],[event_name]]="-","Male",Statistics_xlsx___Sheet1[[#This Row],[event_name]])</f>
        <v>Male</v>
      </c>
      <c r="F960" t="s">
        <v>166</v>
      </c>
      <c r="G960" t="s">
        <v>36</v>
      </c>
      <c r="H960" t="str">
        <f>IF(Statistics_xlsx___Sheet1[[#This Row],[Post Name]]="-",IF(G961=0,G959,G961),Statistics_xlsx___Sheet1[[#This Row],[Post Name]])</f>
        <v>i5</v>
      </c>
      <c r="I960">
        <v>61246</v>
      </c>
      <c r="J960">
        <f>IF(Statistics_xlsx___Sheet1[[#This Row],[Offered Salary]]&lt;=0,AVERAGE($I$2:$I$7166),Statistics_xlsx___Sheet1[[#This Row],[Offered Salary]])</f>
        <v>61246</v>
      </c>
      <c r="K960" t="b">
        <f>OR((Statistics_xlsx___Sheet1[[#This Row],[updated offered salary]]&lt;$N$39),(Statistics_xlsx___Sheet1[[#This Row],[updated offered salary]]&gt;$N$40))</f>
        <v>0</v>
      </c>
    </row>
    <row r="961" spans="1:11" x14ac:dyDescent="0.3">
      <c r="A961">
        <v>859431</v>
      </c>
      <c r="B961" t="s">
        <v>903</v>
      </c>
      <c r="C961" t="s">
        <v>8</v>
      </c>
      <c r="D961" t="s">
        <v>9</v>
      </c>
      <c r="E961" t="str">
        <f>IF(Statistics_xlsx___Sheet1[[#This Row],[event_name]]="-","Male",Statistics_xlsx___Sheet1[[#This Row],[event_name]])</f>
        <v>Male</v>
      </c>
      <c r="F961" t="s">
        <v>166</v>
      </c>
      <c r="G961" t="s">
        <v>36</v>
      </c>
      <c r="H961" t="str">
        <f>IF(Statistics_xlsx___Sheet1[[#This Row],[Post Name]]="-",IF(G962=0,G960,G962),Statistics_xlsx___Sheet1[[#This Row],[Post Name]])</f>
        <v>i5</v>
      </c>
      <c r="I961">
        <v>13010</v>
      </c>
      <c r="J961">
        <f>IF(Statistics_xlsx___Sheet1[[#This Row],[Offered Salary]]&lt;=0,AVERAGE($I$2:$I$7166),Statistics_xlsx___Sheet1[[#This Row],[Offered Salary]])</f>
        <v>13010</v>
      </c>
      <c r="K961" t="b">
        <f>OR((Statistics_xlsx___Sheet1[[#This Row],[updated offered salary]]&lt;$N$39),(Statistics_xlsx___Sheet1[[#This Row],[updated offered salary]]&gt;$N$40))</f>
        <v>0</v>
      </c>
    </row>
    <row r="962" spans="1:11" x14ac:dyDescent="0.3">
      <c r="A962">
        <v>355775</v>
      </c>
      <c r="B962" t="s">
        <v>904</v>
      </c>
      <c r="C962" t="s">
        <v>15</v>
      </c>
      <c r="D962" t="s">
        <v>9</v>
      </c>
      <c r="E962" t="str">
        <f>IF(Statistics_xlsx___Sheet1[[#This Row],[event_name]]="-","Male",Statistics_xlsx___Sheet1[[#This Row],[event_name]])</f>
        <v>Male</v>
      </c>
      <c r="F962" t="s">
        <v>10</v>
      </c>
      <c r="G962" t="s">
        <v>44</v>
      </c>
      <c r="H962" t="str">
        <f>IF(Statistics_xlsx___Sheet1[[#This Row],[Post Name]]="-",IF(G963=0,G961,G963),Statistics_xlsx___Sheet1[[#This Row],[Post Name]])</f>
        <v>i6</v>
      </c>
      <c r="I962">
        <v>15117</v>
      </c>
      <c r="J962">
        <f>IF(Statistics_xlsx___Sheet1[[#This Row],[Offered Salary]]&lt;=0,AVERAGE($I$2:$I$7166),Statistics_xlsx___Sheet1[[#This Row],[Offered Salary]])</f>
        <v>15117</v>
      </c>
      <c r="K962" t="b">
        <f>OR((Statistics_xlsx___Sheet1[[#This Row],[updated offered salary]]&lt;$N$39),(Statistics_xlsx___Sheet1[[#This Row],[updated offered salary]]&gt;$N$40))</f>
        <v>0</v>
      </c>
    </row>
    <row r="963" spans="1:11" x14ac:dyDescent="0.3">
      <c r="A963">
        <v>643873</v>
      </c>
      <c r="B963" t="s">
        <v>905</v>
      </c>
      <c r="C963" t="s">
        <v>15</v>
      </c>
      <c r="D963" t="s">
        <v>9</v>
      </c>
      <c r="E963" t="str">
        <f>IF(Statistics_xlsx___Sheet1[[#This Row],[event_name]]="-","Male",Statistics_xlsx___Sheet1[[#This Row],[event_name]])</f>
        <v>Male</v>
      </c>
      <c r="F963" t="s">
        <v>17</v>
      </c>
      <c r="G963" t="s">
        <v>39</v>
      </c>
      <c r="H963" t="str">
        <f>IF(Statistics_xlsx___Sheet1[[#This Row],[Post Name]]="-",IF(G964=0,G962,G964),Statistics_xlsx___Sheet1[[#This Row],[Post Name]])</f>
        <v>i1</v>
      </c>
      <c r="I963">
        <v>94751</v>
      </c>
      <c r="J963">
        <f>IF(Statistics_xlsx___Sheet1[[#This Row],[Offered Salary]]&lt;=0,AVERAGE($I$2:$I$7166),Statistics_xlsx___Sheet1[[#This Row],[Offered Salary]])</f>
        <v>94751</v>
      </c>
      <c r="K963" t="b">
        <f>OR((Statistics_xlsx___Sheet1[[#This Row],[updated offered salary]]&lt;$N$39),(Statistics_xlsx___Sheet1[[#This Row],[updated offered salary]]&gt;$N$40))</f>
        <v>0</v>
      </c>
    </row>
    <row r="964" spans="1:11" x14ac:dyDescent="0.3">
      <c r="A964">
        <v>74526</v>
      </c>
      <c r="B964" t="s">
        <v>906</v>
      </c>
      <c r="C964" t="s">
        <v>15</v>
      </c>
      <c r="D964" t="s">
        <v>9</v>
      </c>
      <c r="E964" t="str">
        <f>IF(Statistics_xlsx___Sheet1[[#This Row],[event_name]]="-","Male",Statistics_xlsx___Sheet1[[#This Row],[event_name]])</f>
        <v>Male</v>
      </c>
      <c r="F964" t="s">
        <v>10</v>
      </c>
      <c r="G964" t="s">
        <v>14</v>
      </c>
      <c r="H964" t="str">
        <f>IF(Statistics_xlsx___Sheet1[[#This Row],[Post Name]]="-",IF(G965=0,G963,G965),Statistics_xlsx___Sheet1[[#This Row],[Post Name]])</f>
        <v>c5</v>
      </c>
      <c r="I964">
        <v>25052</v>
      </c>
      <c r="J964">
        <f>IF(Statistics_xlsx___Sheet1[[#This Row],[Offered Salary]]&lt;=0,AVERAGE($I$2:$I$7166),Statistics_xlsx___Sheet1[[#This Row],[Offered Salary]])</f>
        <v>25052</v>
      </c>
      <c r="K964" t="b">
        <f>OR((Statistics_xlsx___Sheet1[[#This Row],[updated offered salary]]&lt;$N$39),(Statistics_xlsx___Sheet1[[#This Row],[updated offered salary]]&gt;$N$40))</f>
        <v>0</v>
      </c>
    </row>
    <row r="965" spans="1:11" x14ac:dyDescent="0.3">
      <c r="A965">
        <v>502266</v>
      </c>
      <c r="B965" t="s">
        <v>907</v>
      </c>
      <c r="C965" t="s">
        <v>15</v>
      </c>
      <c r="D965" t="s">
        <v>9</v>
      </c>
      <c r="E965" t="str">
        <f>IF(Statistics_xlsx___Sheet1[[#This Row],[event_name]]="-","Male",Statistics_xlsx___Sheet1[[#This Row],[event_name]])</f>
        <v>Male</v>
      </c>
      <c r="F965" t="s">
        <v>10</v>
      </c>
      <c r="G965" t="s">
        <v>14</v>
      </c>
      <c r="H965" t="str">
        <f>IF(Statistics_xlsx___Sheet1[[#This Row],[Post Name]]="-",IF(G966=0,G964,G966),Statistics_xlsx___Sheet1[[#This Row],[Post Name]])</f>
        <v>c5</v>
      </c>
      <c r="I965">
        <v>31353</v>
      </c>
      <c r="J965">
        <f>IF(Statistics_xlsx___Sheet1[[#This Row],[Offered Salary]]&lt;=0,AVERAGE($I$2:$I$7166),Statistics_xlsx___Sheet1[[#This Row],[Offered Salary]])</f>
        <v>31353</v>
      </c>
      <c r="K965" t="b">
        <f>OR((Statistics_xlsx___Sheet1[[#This Row],[updated offered salary]]&lt;$N$39),(Statistics_xlsx___Sheet1[[#This Row],[updated offered salary]]&gt;$N$40))</f>
        <v>0</v>
      </c>
    </row>
    <row r="966" spans="1:11" x14ac:dyDescent="0.3">
      <c r="A966">
        <v>113068</v>
      </c>
      <c r="B966" t="s">
        <v>908</v>
      </c>
      <c r="C966" t="s">
        <v>15</v>
      </c>
      <c r="D966" t="s">
        <v>9</v>
      </c>
      <c r="E966" t="str">
        <f>IF(Statistics_xlsx___Sheet1[[#This Row],[event_name]]="-","Male",Statistics_xlsx___Sheet1[[#This Row],[event_name]])</f>
        <v>Male</v>
      </c>
      <c r="F966" t="s">
        <v>17</v>
      </c>
      <c r="G966" t="s">
        <v>345</v>
      </c>
      <c r="H966" t="str">
        <f>IF(Statistics_xlsx___Sheet1[[#This Row],[Post Name]]="-",IF(G967=0,G965,G967),Statistics_xlsx___Sheet1[[#This Row],[Post Name]])</f>
        <v>c9</v>
      </c>
      <c r="I966">
        <v>16187</v>
      </c>
      <c r="J966">
        <f>IF(Statistics_xlsx___Sheet1[[#This Row],[Offered Salary]]&lt;=0,AVERAGE($I$2:$I$7166),Statistics_xlsx___Sheet1[[#This Row],[Offered Salary]])</f>
        <v>16187</v>
      </c>
      <c r="K966" t="b">
        <f>OR((Statistics_xlsx___Sheet1[[#This Row],[updated offered salary]]&lt;$N$39),(Statistics_xlsx___Sheet1[[#This Row],[updated offered salary]]&gt;$N$40))</f>
        <v>0</v>
      </c>
    </row>
    <row r="967" spans="1:11" x14ac:dyDescent="0.3">
      <c r="A967">
        <v>920916</v>
      </c>
      <c r="B967" t="s">
        <v>909</v>
      </c>
      <c r="C967" t="s">
        <v>15</v>
      </c>
      <c r="D967" t="s">
        <v>9</v>
      </c>
      <c r="E967" t="str">
        <f>IF(Statistics_xlsx___Sheet1[[#This Row],[event_name]]="-","Male",Statistics_xlsx___Sheet1[[#This Row],[event_name]])</f>
        <v>Male</v>
      </c>
      <c r="F967" t="s">
        <v>17</v>
      </c>
      <c r="G967" t="s">
        <v>36</v>
      </c>
      <c r="H967" t="str">
        <f>IF(Statistics_xlsx___Sheet1[[#This Row],[Post Name]]="-",IF(G968=0,G966,G968),Statistics_xlsx___Sheet1[[#This Row],[Post Name]])</f>
        <v>i5</v>
      </c>
      <c r="I967">
        <v>90469</v>
      </c>
      <c r="J967">
        <f>IF(Statistics_xlsx___Sheet1[[#This Row],[Offered Salary]]&lt;=0,AVERAGE($I$2:$I$7166),Statistics_xlsx___Sheet1[[#This Row],[Offered Salary]])</f>
        <v>90469</v>
      </c>
      <c r="K967" t="b">
        <f>OR((Statistics_xlsx___Sheet1[[#This Row],[updated offered salary]]&lt;$N$39),(Statistics_xlsx___Sheet1[[#This Row],[updated offered salary]]&gt;$N$40))</f>
        <v>0</v>
      </c>
    </row>
    <row r="968" spans="1:11" x14ac:dyDescent="0.3">
      <c r="A968">
        <v>662931</v>
      </c>
      <c r="B968" t="s">
        <v>910</v>
      </c>
      <c r="C968" t="s">
        <v>15</v>
      </c>
      <c r="D968" t="s">
        <v>9</v>
      </c>
      <c r="E968" t="str">
        <f>IF(Statistics_xlsx___Sheet1[[#This Row],[event_name]]="-","Male",Statistics_xlsx___Sheet1[[#This Row],[event_name]])</f>
        <v>Male</v>
      </c>
      <c r="F968" t="s">
        <v>17</v>
      </c>
      <c r="G968" t="s">
        <v>36</v>
      </c>
      <c r="H968" t="str">
        <f>IF(Statistics_xlsx___Sheet1[[#This Row],[Post Name]]="-",IF(G969=0,G967,G969),Statistics_xlsx___Sheet1[[#This Row],[Post Name]])</f>
        <v>i5</v>
      </c>
      <c r="I968">
        <v>9896</v>
      </c>
      <c r="J968">
        <f>IF(Statistics_xlsx___Sheet1[[#This Row],[Offered Salary]]&lt;=0,AVERAGE($I$2:$I$7166),Statistics_xlsx___Sheet1[[#This Row],[Offered Salary]])</f>
        <v>9896</v>
      </c>
      <c r="K968" t="b">
        <f>OR((Statistics_xlsx___Sheet1[[#This Row],[updated offered salary]]&lt;$N$39),(Statistics_xlsx___Sheet1[[#This Row],[updated offered salary]]&gt;$N$40))</f>
        <v>0</v>
      </c>
    </row>
    <row r="969" spans="1:11" x14ac:dyDescent="0.3">
      <c r="A969">
        <v>196095</v>
      </c>
      <c r="B969" t="s">
        <v>911</v>
      </c>
      <c r="C969" t="s">
        <v>15</v>
      </c>
      <c r="D969" t="s">
        <v>9</v>
      </c>
      <c r="E969" t="str">
        <f>IF(Statistics_xlsx___Sheet1[[#This Row],[event_name]]="-","Male",Statistics_xlsx___Sheet1[[#This Row],[event_name]])</f>
        <v>Male</v>
      </c>
      <c r="F969" t="s">
        <v>10</v>
      </c>
      <c r="G969" t="s">
        <v>36</v>
      </c>
      <c r="H969" t="str">
        <f>IF(Statistics_xlsx___Sheet1[[#This Row],[Post Name]]="-",IF(G970=0,G968,G970),Statistics_xlsx___Sheet1[[#This Row],[Post Name]])</f>
        <v>i5</v>
      </c>
      <c r="I969">
        <v>29673</v>
      </c>
      <c r="J969">
        <f>IF(Statistics_xlsx___Sheet1[[#This Row],[Offered Salary]]&lt;=0,AVERAGE($I$2:$I$7166),Statistics_xlsx___Sheet1[[#This Row],[Offered Salary]])</f>
        <v>29673</v>
      </c>
      <c r="K969" t="b">
        <f>OR((Statistics_xlsx___Sheet1[[#This Row],[updated offered salary]]&lt;$N$39),(Statistics_xlsx___Sheet1[[#This Row],[updated offered salary]]&gt;$N$40))</f>
        <v>0</v>
      </c>
    </row>
    <row r="970" spans="1:11" x14ac:dyDescent="0.3">
      <c r="A970">
        <v>265207</v>
      </c>
      <c r="B970" t="s">
        <v>912</v>
      </c>
      <c r="C970" t="s">
        <v>8</v>
      </c>
      <c r="D970" t="s">
        <v>9</v>
      </c>
      <c r="E970" t="str">
        <f>IF(Statistics_xlsx___Sheet1[[#This Row],[event_name]]="-","Male",Statistics_xlsx___Sheet1[[#This Row],[event_name]])</f>
        <v>Male</v>
      </c>
      <c r="F970" t="s">
        <v>10</v>
      </c>
      <c r="G970" t="s">
        <v>36</v>
      </c>
      <c r="H970" t="str">
        <f>IF(Statistics_xlsx___Sheet1[[#This Row],[Post Name]]="-",IF(G971=0,G969,G971),Statistics_xlsx___Sheet1[[#This Row],[Post Name]])</f>
        <v>i5</v>
      </c>
      <c r="I970">
        <v>83745</v>
      </c>
      <c r="J970">
        <f>IF(Statistics_xlsx___Sheet1[[#This Row],[Offered Salary]]&lt;=0,AVERAGE($I$2:$I$7166),Statistics_xlsx___Sheet1[[#This Row],[Offered Salary]])</f>
        <v>83745</v>
      </c>
      <c r="K970" t="b">
        <f>OR((Statistics_xlsx___Sheet1[[#This Row],[updated offered salary]]&lt;$N$39),(Statistics_xlsx___Sheet1[[#This Row],[updated offered salary]]&gt;$N$40))</f>
        <v>0</v>
      </c>
    </row>
    <row r="971" spans="1:11" x14ac:dyDescent="0.3">
      <c r="A971">
        <v>981459</v>
      </c>
      <c r="B971" t="s">
        <v>913</v>
      </c>
      <c r="C971" t="s">
        <v>8</v>
      </c>
      <c r="D971" t="s">
        <v>13</v>
      </c>
      <c r="E971" t="str">
        <f>IF(Statistics_xlsx___Sheet1[[#This Row],[event_name]]="-","Male",Statistics_xlsx___Sheet1[[#This Row],[event_name]])</f>
        <v>Female</v>
      </c>
      <c r="F971" t="s">
        <v>17</v>
      </c>
      <c r="G971" t="s">
        <v>345</v>
      </c>
      <c r="H971" t="str">
        <f>IF(Statistics_xlsx___Sheet1[[#This Row],[Post Name]]="-",IF(G972=0,G970,G972),Statistics_xlsx___Sheet1[[#This Row],[Post Name]])</f>
        <v>c9</v>
      </c>
      <c r="I971">
        <v>55709</v>
      </c>
      <c r="J971">
        <f>IF(Statistics_xlsx___Sheet1[[#This Row],[Offered Salary]]&lt;=0,AVERAGE($I$2:$I$7166),Statistics_xlsx___Sheet1[[#This Row],[Offered Salary]])</f>
        <v>55709</v>
      </c>
      <c r="K971" t="b">
        <f>OR((Statistics_xlsx___Sheet1[[#This Row],[updated offered salary]]&lt;$N$39),(Statistics_xlsx___Sheet1[[#This Row],[updated offered salary]]&gt;$N$40))</f>
        <v>0</v>
      </c>
    </row>
    <row r="972" spans="1:11" x14ac:dyDescent="0.3">
      <c r="A972">
        <v>926366</v>
      </c>
      <c r="B972" t="s">
        <v>914</v>
      </c>
      <c r="C972" t="s">
        <v>8</v>
      </c>
      <c r="D972" t="s">
        <v>42</v>
      </c>
      <c r="E972" t="str">
        <f>IF(Statistics_xlsx___Sheet1[[#This Row],[event_name]]="-","Male",Statistics_xlsx___Sheet1[[#This Row],[event_name]])</f>
        <v>Don’t want to say</v>
      </c>
      <c r="F972" t="s">
        <v>10</v>
      </c>
      <c r="G972" t="s">
        <v>30</v>
      </c>
      <c r="H972" t="str">
        <f>IF(Statistics_xlsx___Sheet1[[#This Row],[Post Name]]="-",IF(G973=0,G971,G973),Statistics_xlsx___Sheet1[[#This Row],[Post Name]])</f>
        <v>b9</v>
      </c>
      <c r="I972">
        <v>39407</v>
      </c>
      <c r="J972">
        <f>IF(Statistics_xlsx___Sheet1[[#This Row],[Offered Salary]]&lt;=0,AVERAGE($I$2:$I$7166),Statistics_xlsx___Sheet1[[#This Row],[Offered Salary]])</f>
        <v>39407</v>
      </c>
      <c r="K972" t="b">
        <f>OR((Statistics_xlsx___Sheet1[[#This Row],[updated offered salary]]&lt;$N$39),(Statistics_xlsx___Sheet1[[#This Row],[updated offered salary]]&gt;$N$40))</f>
        <v>0</v>
      </c>
    </row>
    <row r="973" spans="1:11" x14ac:dyDescent="0.3">
      <c r="A973">
        <v>376300</v>
      </c>
      <c r="B973" t="s">
        <v>915</v>
      </c>
      <c r="C973" t="s">
        <v>8</v>
      </c>
      <c r="D973" t="s">
        <v>42</v>
      </c>
      <c r="E973" t="str">
        <f>IF(Statistics_xlsx___Sheet1[[#This Row],[event_name]]="-","Male",Statistics_xlsx___Sheet1[[#This Row],[event_name]])</f>
        <v>Don’t want to say</v>
      </c>
      <c r="F973" t="s">
        <v>10</v>
      </c>
      <c r="G973" t="s">
        <v>30</v>
      </c>
      <c r="H973" t="str">
        <f>IF(Statistics_xlsx___Sheet1[[#This Row],[Post Name]]="-",IF(G974=0,G972,G974),Statistics_xlsx___Sheet1[[#This Row],[Post Name]])</f>
        <v>b9</v>
      </c>
      <c r="I973">
        <v>88307</v>
      </c>
      <c r="J973">
        <f>IF(Statistics_xlsx___Sheet1[[#This Row],[Offered Salary]]&lt;=0,AVERAGE($I$2:$I$7166),Statistics_xlsx___Sheet1[[#This Row],[Offered Salary]])</f>
        <v>88307</v>
      </c>
      <c r="K973" t="b">
        <f>OR((Statistics_xlsx___Sheet1[[#This Row],[updated offered salary]]&lt;$N$39),(Statistics_xlsx___Sheet1[[#This Row],[updated offered salary]]&gt;$N$40))</f>
        <v>0</v>
      </c>
    </row>
    <row r="974" spans="1:11" x14ac:dyDescent="0.3">
      <c r="A974">
        <v>61858</v>
      </c>
      <c r="B974" t="s">
        <v>916</v>
      </c>
      <c r="C974" t="s">
        <v>15</v>
      </c>
      <c r="D974" t="s">
        <v>9</v>
      </c>
      <c r="E974" t="str">
        <f>IF(Statistics_xlsx___Sheet1[[#This Row],[event_name]]="-","Male",Statistics_xlsx___Sheet1[[#This Row],[event_name]])</f>
        <v>Male</v>
      </c>
      <c r="F974" t="s">
        <v>166</v>
      </c>
      <c r="G974" t="s">
        <v>151</v>
      </c>
      <c r="H974" t="str">
        <f>IF(Statistics_xlsx___Sheet1[[#This Row],[Post Name]]="-",IF(G975=0,G973,G975),Statistics_xlsx___Sheet1[[#This Row],[Post Name]])</f>
        <v>c-10</v>
      </c>
      <c r="I974">
        <v>80645</v>
      </c>
      <c r="J974">
        <f>IF(Statistics_xlsx___Sheet1[[#This Row],[Offered Salary]]&lt;=0,AVERAGE($I$2:$I$7166),Statistics_xlsx___Sheet1[[#This Row],[Offered Salary]])</f>
        <v>80645</v>
      </c>
      <c r="K974" t="b">
        <f>OR((Statistics_xlsx___Sheet1[[#This Row],[updated offered salary]]&lt;$N$39),(Statistics_xlsx___Sheet1[[#This Row],[updated offered salary]]&gt;$N$40))</f>
        <v>0</v>
      </c>
    </row>
    <row r="975" spans="1:11" x14ac:dyDescent="0.3">
      <c r="A975">
        <v>387990</v>
      </c>
      <c r="B975" t="s">
        <v>917</v>
      </c>
      <c r="C975" t="s">
        <v>15</v>
      </c>
      <c r="D975" t="s">
        <v>9</v>
      </c>
      <c r="E975" t="str">
        <f>IF(Statistics_xlsx___Sheet1[[#This Row],[event_name]]="-","Male",Statistics_xlsx___Sheet1[[#This Row],[event_name]])</f>
        <v>Male</v>
      </c>
      <c r="F975" t="s">
        <v>17</v>
      </c>
      <c r="G975" t="s">
        <v>36</v>
      </c>
      <c r="H975" t="str">
        <f>IF(Statistics_xlsx___Sheet1[[#This Row],[Post Name]]="-",IF(G976=0,G974,G976),Statistics_xlsx___Sheet1[[#This Row],[Post Name]])</f>
        <v>i5</v>
      </c>
      <c r="I975">
        <v>60514</v>
      </c>
      <c r="J975">
        <f>IF(Statistics_xlsx___Sheet1[[#This Row],[Offered Salary]]&lt;=0,AVERAGE($I$2:$I$7166),Statistics_xlsx___Sheet1[[#This Row],[Offered Salary]])</f>
        <v>60514</v>
      </c>
      <c r="K975" t="b">
        <f>OR((Statistics_xlsx___Sheet1[[#This Row],[updated offered salary]]&lt;$N$39),(Statistics_xlsx___Sheet1[[#This Row],[updated offered salary]]&gt;$N$40))</f>
        <v>0</v>
      </c>
    </row>
    <row r="976" spans="1:11" x14ac:dyDescent="0.3">
      <c r="A976">
        <v>848218</v>
      </c>
      <c r="B976" t="s">
        <v>918</v>
      </c>
      <c r="C976" t="s">
        <v>15</v>
      </c>
      <c r="D976" t="s">
        <v>9</v>
      </c>
      <c r="E976" t="str">
        <f>IF(Statistics_xlsx___Sheet1[[#This Row],[event_name]]="-","Male",Statistics_xlsx___Sheet1[[#This Row],[event_name]])</f>
        <v>Male</v>
      </c>
      <c r="F976" t="s">
        <v>17</v>
      </c>
      <c r="G976" t="s">
        <v>14</v>
      </c>
      <c r="H976" t="str">
        <f>IF(Statistics_xlsx___Sheet1[[#This Row],[Post Name]]="-",IF(G977=0,G975,G977),Statistics_xlsx___Sheet1[[#This Row],[Post Name]])</f>
        <v>c5</v>
      </c>
      <c r="I976">
        <v>96594</v>
      </c>
      <c r="J976">
        <f>IF(Statistics_xlsx___Sheet1[[#This Row],[Offered Salary]]&lt;=0,AVERAGE($I$2:$I$7166),Statistics_xlsx___Sheet1[[#This Row],[Offered Salary]])</f>
        <v>96594</v>
      </c>
      <c r="K976" t="b">
        <f>OR((Statistics_xlsx___Sheet1[[#This Row],[updated offered salary]]&lt;$N$39),(Statistics_xlsx___Sheet1[[#This Row],[updated offered salary]]&gt;$N$40))</f>
        <v>0</v>
      </c>
    </row>
    <row r="977" spans="1:11" x14ac:dyDescent="0.3">
      <c r="A977">
        <v>957708</v>
      </c>
      <c r="B977" t="s">
        <v>919</v>
      </c>
      <c r="C977" t="s">
        <v>8</v>
      </c>
      <c r="D977" t="s">
        <v>9</v>
      </c>
      <c r="E977" t="str">
        <f>IF(Statistics_xlsx___Sheet1[[#This Row],[event_name]]="-","Male",Statistics_xlsx___Sheet1[[#This Row],[event_name]])</f>
        <v>Male</v>
      </c>
      <c r="F977" t="s">
        <v>17</v>
      </c>
      <c r="G977" t="s">
        <v>14</v>
      </c>
      <c r="H977" t="str">
        <f>IF(Statistics_xlsx___Sheet1[[#This Row],[Post Name]]="-",IF(G978=0,G976,G978),Statistics_xlsx___Sheet1[[#This Row],[Post Name]])</f>
        <v>c5</v>
      </c>
      <c r="I977">
        <v>53249</v>
      </c>
      <c r="J977">
        <f>IF(Statistics_xlsx___Sheet1[[#This Row],[Offered Salary]]&lt;=0,AVERAGE($I$2:$I$7166),Statistics_xlsx___Sheet1[[#This Row],[Offered Salary]])</f>
        <v>53249</v>
      </c>
      <c r="K977" t="b">
        <f>OR((Statistics_xlsx___Sheet1[[#This Row],[updated offered salary]]&lt;$N$39),(Statistics_xlsx___Sheet1[[#This Row],[updated offered salary]]&gt;$N$40))</f>
        <v>0</v>
      </c>
    </row>
    <row r="978" spans="1:11" x14ac:dyDescent="0.3">
      <c r="A978">
        <v>473703</v>
      </c>
      <c r="B978" t="s">
        <v>920</v>
      </c>
      <c r="C978" t="s">
        <v>15</v>
      </c>
      <c r="D978" t="s">
        <v>13</v>
      </c>
      <c r="E978" t="str">
        <f>IF(Statistics_xlsx___Sheet1[[#This Row],[event_name]]="-","Male",Statistics_xlsx___Sheet1[[#This Row],[event_name]])</f>
        <v>Female</v>
      </c>
      <c r="F978" t="s">
        <v>17</v>
      </c>
      <c r="G978" t="s">
        <v>14</v>
      </c>
      <c r="H978" t="str">
        <f>IF(Statistics_xlsx___Sheet1[[#This Row],[Post Name]]="-",IF(G979=0,G977,G979),Statistics_xlsx___Sheet1[[#This Row],[Post Name]])</f>
        <v>c5</v>
      </c>
      <c r="I978">
        <v>91386</v>
      </c>
      <c r="J978">
        <f>IF(Statistics_xlsx___Sheet1[[#This Row],[Offered Salary]]&lt;=0,AVERAGE($I$2:$I$7166),Statistics_xlsx___Sheet1[[#This Row],[Offered Salary]])</f>
        <v>91386</v>
      </c>
      <c r="K978" t="b">
        <f>OR((Statistics_xlsx___Sheet1[[#This Row],[updated offered salary]]&lt;$N$39),(Statistics_xlsx___Sheet1[[#This Row],[updated offered salary]]&gt;$N$40))</f>
        <v>0</v>
      </c>
    </row>
    <row r="979" spans="1:11" x14ac:dyDescent="0.3">
      <c r="A979">
        <v>334311</v>
      </c>
      <c r="B979" t="s">
        <v>921</v>
      </c>
      <c r="C979" t="s">
        <v>8</v>
      </c>
      <c r="D979" t="s">
        <v>13</v>
      </c>
      <c r="E979" t="str">
        <f>IF(Statistics_xlsx___Sheet1[[#This Row],[event_name]]="-","Male",Statistics_xlsx___Sheet1[[#This Row],[event_name]])</f>
        <v>Female</v>
      </c>
      <c r="F979" t="s">
        <v>17</v>
      </c>
      <c r="G979" t="s">
        <v>14</v>
      </c>
      <c r="H979" t="str">
        <f>IF(Statistics_xlsx___Sheet1[[#This Row],[Post Name]]="-",IF(G980=0,G978,G980),Statistics_xlsx___Sheet1[[#This Row],[Post Name]])</f>
        <v>c5</v>
      </c>
      <c r="I979">
        <v>73643</v>
      </c>
      <c r="J979">
        <f>IF(Statistics_xlsx___Sheet1[[#This Row],[Offered Salary]]&lt;=0,AVERAGE($I$2:$I$7166),Statistics_xlsx___Sheet1[[#This Row],[Offered Salary]])</f>
        <v>73643</v>
      </c>
      <c r="K979" t="b">
        <f>OR((Statistics_xlsx___Sheet1[[#This Row],[updated offered salary]]&lt;$N$39),(Statistics_xlsx___Sheet1[[#This Row],[updated offered salary]]&gt;$N$40))</f>
        <v>0</v>
      </c>
    </row>
    <row r="980" spans="1:11" x14ac:dyDescent="0.3">
      <c r="A980">
        <v>985395</v>
      </c>
      <c r="B980" t="s">
        <v>920</v>
      </c>
      <c r="C980" t="s">
        <v>8</v>
      </c>
      <c r="D980" t="s">
        <v>13</v>
      </c>
      <c r="E980" t="str">
        <f>IF(Statistics_xlsx___Sheet1[[#This Row],[event_name]]="-","Male",Statistics_xlsx___Sheet1[[#This Row],[event_name]])</f>
        <v>Female</v>
      </c>
      <c r="F980" t="s">
        <v>17</v>
      </c>
      <c r="G980" t="s">
        <v>14</v>
      </c>
      <c r="H980" t="str">
        <f>IF(Statistics_xlsx___Sheet1[[#This Row],[Post Name]]="-",IF(G981=0,G979,G981),Statistics_xlsx___Sheet1[[#This Row],[Post Name]])</f>
        <v>c5</v>
      </c>
      <c r="I980">
        <v>35164</v>
      </c>
      <c r="J980">
        <f>IF(Statistics_xlsx___Sheet1[[#This Row],[Offered Salary]]&lt;=0,AVERAGE($I$2:$I$7166),Statistics_xlsx___Sheet1[[#This Row],[Offered Salary]])</f>
        <v>35164</v>
      </c>
      <c r="K980" t="b">
        <f>OR((Statistics_xlsx___Sheet1[[#This Row],[updated offered salary]]&lt;$N$39),(Statistics_xlsx___Sheet1[[#This Row],[updated offered salary]]&gt;$N$40))</f>
        <v>0</v>
      </c>
    </row>
    <row r="981" spans="1:11" x14ac:dyDescent="0.3">
      <c r="A981">
        <v>852312</v>
      </c>
      <c r="B981" t="s">
        <v>922</v>
      </c>
      <c r="C981" t="s">
        <v>15</v>
      </c>
      <c r="D981" t="s">
        <v>13</v>
      </c>
      <c r="E981" t="str">
        <f>IF(Statistics_xlsx___Sheet1[[#This Row],[event_name]]="-","Male",Statistics_xlsx___Sheet1[[#This Row],[event_name]])</f>
        <v>Female</v>
      </c>
      <c r="F981" t="s">
        <v>52</v>
      </c>
      <c r="G981" t="s">
        <v>39</v>
      </c>
      <c r="H981" t="str">
        <f>IF(Statistics_xlsx___Sheet1[[#This Row],[Post Name]]="-",IF(G982=0,G980,G982),Statistics_xlsx___Sheet1[[#This Row],[Post Name]])</f>
        <v>i1</v>
      </c>
      <c r="I981">
        <v>61898</v>
      </c>
      <c r="J981">
        <f>IF(Statistics_xlsx___Sheet1[[#This Row],[Offered Salary]]&lt;=0,AVERAGE($I$2:$I$7166),Statistics_xlsx___Sheet1[[#This Row],[Offered Salary]])</f>
        <v>61898</v>
      </c>
      <c r="K981" t="b">
        <f>OR((Statistics_xlsx___Sheet1[[#This Row],[updated offered salary]]&lt;$N$39),(Statistics_xlsx___Sheet1[[#This Row],[updated offered salary]]&gt;$N$40))</f>
        <v>0</v>
      </c>
    </row>
    <row r="982" spans="1:11" x14ac:dyDescent="0.3">
      <c r="A982">
        <v>648933</v>
      </c>
      <c r="B982" t="s">
        <v>923</v>
      </c>
      <c r="C982" t="s">
        <v>15</v>
      </c>
      <c r="D982" t="s">
        <v>9</v>
      </c>
      <c r="E982" t="str">
        <f>IF(Statistics_xlsx___Sheet1[[#This Row],[event_name]]="-","Male",Statistics_xlsx___Sheet1[[#This Row],[event_name]])</f>
        <v>Male</v>
      </c>
      <c r="F982" t="s">
        <v>52</v>
      </c>
      <c r="G982" t="s">
        <v>39</v>
      </c>
      <c r="H982" t="str">
        <f>IF(Statistics_xlsx___Sheet1[[#This Row],[Post Name]]="-",IF(G983=0,G981,G983),Statistics_xlsx___Sheet1[[#This Row],[Post Name]])</f>
        <v>i1</v>
      </c>
      <c r="I982">
        <v>92872</v>
      </c>
      <c r="J982">
        <f>IF(Statistics_xlsx___Sheet1[[#This Row],[Offered Salary]]&lt;=0,AVERAGE($I$2:$I$7166),Statistics_xlsx___Sheet1[[#This Row],[Offered Salary]])</f>
        <v>92872</v>
      </c>
      <c r="K982" t="b">
        <f>OR((Statistics_xlsx___Sheet1[[#This Row],[updated offered salary]]&lt;$N$39),(Statistics_xlsx___Sheet1[[#This Row],[updated offered salary]]&gt;$N$40))</f>
        <v>0</v>
      </c>
    </row>
    <row r="983" spans="1:11" x14ac:dyDescent="0.3">
      <c r="A983">
        <v>806092</v>
      </c>
      <c r="B983" t="s">
        <v>924</v>
      </c>
      <c r="C983" t="s">
        <v>15</v>
      </c>
      <c r="D983" t="s">
        <v>9</v>
      </c>
      <c r="E983" t="str">
        <f>IF(Statistics_xlsx___Sheet1[[#This Row],[event_name]]="-","Male",Statistics_xlsx___Sheet1[[#This Row],[event_name]])</f>
        <v>Male</v>
      </c>
      <c r="F983" t="s">
        <v>52</v>
      </c>
      <c r="G983" t="s">
        <v>39</v>
      </c>
      <c r="H983" t="str">
        <f>IF(Statistics_xlsx___Sheet1[[#This Row],[Post Name]]="-",IF(G984=0,G982,G984),Statistics_xlsx___Sheet1[[#This Row],[Post Name]])</f>
        <v>i1</v>
      </c>
      <c r="I983">
        <v>18182</v>
      </c>
      <c r="J983">
        <f>IF(Statistics_xlsx___Sheet1[[#This Row],[Offered Salary]]&lt;=0,AVERAGE($I$2:$I$7166),Statistics_xlsx___Sheet1[[#This Row],[Offered Salary]])</f>
        <v>18182</v>
      </c>
      <c r="K983" t="b">
        <f>OR((Statistics_xlsx___Sheet1[[#This Row],[updated offered salary]]&lt;$N$39),(Statistics_xlsx___Sheet1[[#This Row],[updated offered salary]]&gt;$N$40))</f>
        <v>0</v>
      </c>
    </row>
    <row r="984" spans="1:11" x14ac:dyDescent="0.3">
      <c r="A984">
        <v>323482</v>
      </c>
      <c r="B984" t="s">
        <v>925</v>
      </c>
      <c r="C984" t="s">
        <v>15</v>
      </c>
      <c r="D984" t="s">
        <v>13</v>
      </c>
      <c r="E984" t="str">
        <f>IF(Statistics_xlsx___Sheet1[[#This Row],[event_name]]="-","Male",Statistics_xlsx___Sheet1[[#This Row],[event_name]])</f>
        <v>Female</v>
      </c>
      <c r="F984" t="s">
        <v>52</v>
      </c>
      <c r="G984" t="s">
        <v>39</v>
      </c>
      <c r="H984" t="str">
        <f>IF(Statistics_xlsx___Sheet1[[#This Row],[Post Name]]="-",IF(G985=0,G983,G985),Statistics_xlsx___Sheet1[[#This Row],[Post Name]])</f>
        <v>i1</v>
      </c>
      <c r="I984">
        <v>12498</v>
      </c>
      <c r="J984">
        <f>IF(Statistics_xlsx___Sheet1[[#This Row],[Offered Salary]]&lt;=0,AVERAGE($I$2:$I$7166),Statistics_xlsx___Sheet1[[#This Row],[Offered Salary]])</f>
        <v>12498</v>
      </c>
      <c r="K984" t="b">
        <f>OR((Statistics_xlsx___Sheet1[[#This Row],[updated offered salary]]&lt;$N$39),(Statistics_xlsx___Sheet1[[#This Row],[updated offered salary]]&gt;$N$40))</f>
        <v>0</v>
      </c>
    </row>
    <row r="985" spans="1:11" x14ac:dyDescent="0.3">
      <c r="A985">
        <v>36010</v>
      </c>
      <c r="B985" t="s">
        <v>926</v>
      </c>
      <c r="C985" t="s">
        <v>15</v>
      </c>
      <c r="D985" t="s">
        <v>9</v>
      </c>
      <c r="E985" t="str">
        <f>IF(Statistics_xlsx___Sheet1[[#This Row],[event_name]]="-","Male",Statistics_xlsx___Sheet1[[#This Row],[event_name]])</f>
        <v>Male</v>
      </c>
      <c r="F985" t="s">
        <v>21</v>
      </c>
      <c r="G985" t="s">
        <v>345</v>
      </c>
      <c r="H985" t="str">
        <f>IF(Statistics_xlsx___Sheet1[[#This Row],[Post Name]]="-",IF(G986=0,G984,G986),Statistics_xlsx___Sheet1[[#This Row],[Post Name]])</f>
        <v>c9</v>
      </c>
      <c r="I985">
        <v>80523</v>
      </c>
      <c r="J985">
        <f>IF(Statistics_xlsx___Sheet1[[#This Row],[Offered Salary]]&lt;=0,AVERAGE($I$2:$I$7166),Statistics_xlsx___Sheet1[[#This Row],[Offered Salary]])</f>
        <v>80523</v>
      </c>
      <c r="K985" t="b">
        <f>OR((Statistics_xlsx___Sheet1[[#This Row],[updated offered salary]]&lt;$N$39),(Statistics_xlsx___Sheet1[[#This Row],[updated offered salary]]&gt;$N$40))</f>
        <v>0</v>
      </c>
    </row>
    <row r="986" spans="1:11" x14ac:dyDescent="0.3">
      <c r="A986">
        <v>980616</v>
      </c>
      <c r="B986" t="s">
        <v>927</v>
      </c>
      <c r="C986" t="s">
        <v>8</v>
      </c>
      <c r="D986" t="s">
        <v>13</v>
      </c>
      <c r="E986" t="str">
        <f>IF(Statistics_xlsx___Sheet1[[#This Row],[event_name]]="-","Male",Statistics_xlsx___Sheet1[[#This Row],[event_name]])</f>
        <v>Female</v>
      </c>
      <c r="F986" t="s">
        <v>21</v>
      </c>
      <c r="G986" t="s">
        <v>345</v>
      </c>
      <c r="H986" t="str">
        <f>IF(Statistics_xlsx___Sheet1[[#This Row],[Post Name]]="-",IF(G987=0,G985,G987),Statistics_xlsx___Sheet1[[#This Row],[Post Name]])</f>
        <v>c9</v>
      </c>
      <c r="I986">
        <v>57025</v>
      </c>
      <c r="J986">
        <f>IF(Statistics_xlsx___Sheet1[[#This Row],[Offered Salary]]&lt;=0,AVERAGE($I$2:$I$7166),Statistics_xlsx___Sheet1[[#This Row],[Offered Salary]])</f>
        <v>57025</v>
      </c>
      <c r="K986" t="b">
        <f>OR((Statistics_xlsx___Sheet1[[#This Row],[updated offered salary]]&lt;$N$39),(Statistics_xlsx___Sheet1[[#This Row],[updated offered salary]]&gt;$N$40))</f>
        <v>0</v>
      </c>
    </row>
    <row r="987" spans="1:11" x14ac:dyDescent="0.3">
      <c r="A987">
        <v>415817</v>
      </c>
      <c r="B987" t="s">
        <v>928</v>
      </c>
      <c r="C987" t="s">
        <v>8</v>
      </c>
      <c r="D987" t="s">
        <v>9</v>
      </c>
      <c r="E987" t="str">
        <f>IF(Statistics_xlsx___Sheet1[[#This Row],[event_name]]="-","Male",Statistics_xlsx___Sheet1[[#This Row],[event_name]])</f>
        <v>Male</v>
      </c>
      <c r="F987" t="s">
        <v>21</v>
      </c>
      <c r="G987" t="s">
        <v>345</v>
      </c>
      <c r="H987" t="str">
        <f>IF(Statistics_xlsx___Sheet1[[#This Row],[Post Name]]="-",IF(G988=0,G986,G988),Statistics_xlsx___Sheet1[[#This Row],[Post Name]])</f>
        <v>c9</v>
      </c>
      <c r="I987">
        <v>88298</v>
      </c>
      <c r="J987">
        <f>IF(Statistics_xlsx___Sheet1[[#This Row],[Offered Salary]]&lt;=0,AVERAGE($I$2:$I$7166),Statistics_xlsx___Sheet1[[#This Row],[Offered Salary]])</f>
        <v>88298</v>
      </c>
      <c r="K987" t="b">
        <f>OR((Statistics_xlsx___Sheet1[[#This Row],[updated offered salary]]&lt;$N$39),(Statistics_xlsx___Sheet1[[#This Row],[updated offered salary]]&gt;$N$40))</f>
        <v>0</v>
      </c>
    </row>
    <row r="988" spans="1:11" x14ac:dyDescent="0.3">
      <c r="A988">
        <v>544139</v>
      </c>
      <c r="B988" t="s">
        <v>929</v>
      </c>
      <c r="C988" t="s">
        <v>8</v>
      </c>
      <c r="D988" t="s">
        <v>9</v>
      </c>
      <c r="E988" t="str">
        <f>IF(Statistics_xlsx___Sheet1[[#This Row],[event_name]]="-","Male",Statistics_xlsx___Sheet1[[#This Row],[event_name]])</f>
        <v>Male</v>
      </c>
      <c r="F988" t="s">
        <v>10</v>
      </c>
      <c r="G988" t="s">
        <v>151</v>
      </c>
      <c r="H988" t="str">
        <f>IF(Statistics_xlsx___Sheet1[[#This Row],[Post Name]]="-",IF(G989=0,G987,G989),Statistics_xlsx___Sheet1[[#This Row],[Post Name]])</f>
        <v>c-10</v>
      </c>
      <c r="I988">
        <v>49339</v>
      </c>
      <c r="J988">
        <f>IF(Statistics_xlsx___Sheet1[[#This Row],[Offered Salary]]&lt;=0,AVERAGE($I$2:$I$7166),Statistics_xlsx___Sheet1[[#This Row],[Offered Salary]])</f>
        <v>49339</v>
      </c>
      <c r="K988" t="b">
        <f>OR((Statistics_xlsx___Sheet1[[#This Row],[updated offered salary]]&lt;$N$39),(Statistics_xlsx___Sheet1[[#This Row],[updated offered salary]]&gt;$N$40))</f>
        <v>0</v>
      </c>
    </row>
    <row r="989" spans="1:11" x14ac:dyDescent="0.3">
      <c r="A989">
        <v>291521</v>
      </c>
      <c r="B989" t="s">
        <v>930</v>
      </c>
      <c r="C989" t="s">
        <v>8</v>
      </c>
      <c r="D989" t="s">
        <v>13</v>
      </c>
      <c r="E989" t="str">
        <f>IF(Statistics_xlsx___Sheet1[[#This Row],[event_name]]="-","Male",Statistics_xlsx___Sheet1[[#This Row],[event_name]])</f>
        <v>Female</v>
      </c>
      <c r="F989" t="s">
        <v>10</v>
      </c>
      <c r="G989" t="s">
        <v>14</v>
      </c>
      <c r="H989" t="str">
        <f>IF(Statistics_xlsx___Sheet1[[#This Row],[Post Name]]="-",IF(G990=0,G988,G990),Statistics_xlsx___Sheet1[[#This Row],[Post Name]])</f>
        <v>c5</v>
      </c>
      <c r="I989">
        <v>39017</v>
      </c>
      <c r="J989">
        <f>IF(Statistics_xlsx___Sheet1[[#This Row],[Offered Salary]]&lt;=0,AVERAGE($I$2:$I$7166),Statistics_xlsx___Sheet1[[#This Row],[Offered Salary]])</f>
        <v>39017</v>
      </c>
      <c r="K989" t="b">
        <f>OR((Statistics_xlsx___Sheet1[[#This Row],[updated offered salary]]&lt;$N$39),(Statistics_xlsx___Sheet1[[#This Row],[updated offered salary]]&gt;$N$40))</f>
        <v>0</v>
      </c>
    </row>
    <row r="990" spans="1:11" x14ac:dyDescent="0.3">
      <c r="A990">
        <v>502872</v>
      </c>
      <c r="B990" t="s">
        <v>931</v>
      </c>
      <c r="C990" t="s">
        <v>15</v>
      </c>
      <c r="D990" t="s">
        <v>13</v>
      </c>
      <c r="E990" t="str">
        <f>IF(Statistics_xlsx___Sheet1[[#This Row],[event_name]]="-","Male",Statistics_xlsx___Sheet1[[#This Row],[event_name]])</f>
        <v>Female</v>
      </c>
      <c r="F990" t="s">
        <v>10</v>
      </c>
      <c r="G990" t="s">
        <v>14</v>
      </c>
      <c r="H990" t="str">
        <f>IF(Statistics_xlsx___Sheet1[[#This Row],[Post Name]]="-",IF(G991=0,G989,G991),Statistics_xlsx___Sheet1[[#This Row],[Post Name]])</f>
        <v>c5</v>
      </c>
      <c r="I990">
        <v>59539</v>
      </c>
      <c r="J990">
        <f>IF(Statistics_xlsx___Sheet1[[#This Row],[Offered Salary]]&lt;=0,AVERAGE($I$2:$I$7166),Statistics_xlsx___Sheet1[[#This Row],[Offered Salary]])</f>
        <v>59539</v>
      </c>
      <c r="K990" t="b">
        <f>OR((Statistics_xlsx___Sheet1[[#This Row],[updated offered salary]]&lt;$N$39),(Statistics_xlsx___Sheet1[[#This Row],[updated offered salary]]&gt;$N$40))</f>
        <v>0</v>
      </c>
    </row>
    <row r="991" spans="1:11" x14ac:dyDescent="0.3">
      <c r="A991">
        <v>137196</v>
      </c>
      <c r="B991" t="s">
        <v>932</v>
      </c>
      <c r="C991" t="s">
        <v>8</v>
      </c>
      <c r="D991" t="s">
        <v>9</v>
      </c>
      <c r="E991" t="str">
        <f>IF(Statistics_xlsx___Sheet1[[#This Row],[event_name]]="-","Male",Statistics_xlsx___Sheet1[[#This Row],[event_name]])</f>
        <v>Male</v>
      </c>
      <c r="F991" t="s">
        <v>10</v>
      </c>
      <c r="G991" t="s">
        <v>14</v>
      </c>
      <c r="H991" t="str">
        <f>IF(Statistics_xlsx___Sheet1[[#This Row],[Post Name]]="-",IF(G992=0,G990,G992),Statistics_xlsx___Sheet1[[#This Row],[Post Name]])</f>
        <v>c5</v>
      </c>
      <c r="I991">
        <v>46567</v>
      </c>
      <c r="J991">
        <f>IF(Statistics_xlsx___Sheet1[[#This Row],[Offered Salary]]&lt;=0,AVERAGE($I$2:$I$7166),Statistics_xlsx___Sheet1[[#This Row],[Offered Salary]])</f>
        <v>46567</v>
      </c>
      <c r="K991" t="b">
        <f>OR((Statistics_xlsx___Sheet1[[#This Row],[updated offered salary]]&lt;$N$39),(Statistics_xlsx___Sheet1[[#This Row],[updated offered salary]]&gt;$N$40))</f>
        <v>0</v>
      </c>
    </row>
    <row r="992" spans="1:11" x14ac:dyDescent="0.3">
      <c r="A992">
        <v>970328</v>
      </c>
      <c r="B992" t="s">
        <v>933</v>
      </c>
      <c r="C992" t="s">
        <v>15</v>
      </c>
      <c r="D992" t="s">
        <v>9</v>
      </c>
      <c r="E992" t="str">
        <f>IF(Statistics_xlsx___Sheet1[[#This Row],[event_name]]="-","Male",Statistics_xlsx___Sheet1[[#This Row],[event_name]])</f>
        <v>Male</v>
      </c>
      <c r="F992" t="s">
        <v>21</v>
      </c>
      <c r="G992" t="s">
        <v>30</v>
      </c>
      <c r="H992" t="str">
        <f>IF(Statistics_xlsx___Sheet1[[#This Row],[Post Name]]="-",IF(G993=0,G991,G993),Statistics_xlsx___Sheet1[[#This Row],[Post Name]])</f>
        <v>b9</v>
      </c>
      <c r="I992">
        <v>45042</v>
      </c>
      <c r="J992">
        <f>IF(Statistics_xlsx___Sheet1[[#This Row],[Offered Salary]]&lt;=0,AVERAGE($I$2:$I$7166),Statistics_xlsx___Sheet1[[#This Row],[Offered Salary]])</f>
        <v>45042</v>
      </c>
      <c r="K992" t="b">
        <f>OR((Statistics_xlsx___Sheet1[[#This Row],[updated offered salary]]&lt;$N$39),(Statistics_xlsx___Sheet1[[#This Row],[updated offered salary]]&gt;$N$40))</f>
        <v>0</v>
      </c>
    </row>
    <row r="993" spans="1:11" x14ac:dyDescent="0.3">
      <c r="A993">
        <v>827610</v>
      </c>
      <c r="B993" t="s">
        <v>934</v>
      </c>
      <c r="C993" t="s">
        <v>15</v>
      </c>
      <c r="D993" t="s">
        <v>9</v>
      </c>
      <c r="E993" t="str">
        <f>IF(Statistics_xlsx___Sheet1[[#This Row],[event_name]]="-","Male",Statistics_xlsx___Sheet1[[#This Row],[event_name]])</f>
        <v>Male</v>
      </c>
      <c r="F993" t="s">
        <v>17</v>
      </c>
      <c r="G993" t="s">
        <v>24</v>
      </c>
      <c r="H993" t="str">
        <f>IF(Statistics_xlsx___Sheet1[[#This Row],[Post Name]]="-",IF(G994=0,G992,G994),Statistics_xlsx___Sheet1[[#This Row],[Post Name]])</f>
        <v>i7</v>
      </c>
      <c r="I993">
        <v>52857</v>
      </c>
      <c r="J993">
        <f>IF(Statistics_xlsx___Sheet1[[#This Row],[Offered Salary]]&lt;=0,AVERAGE($I$2:$I$7166),Statistics_xlsx___Sheet1[[#This Row],[Offered Salary]])</f>
        <v>52857</v>
      </c>
      <c r="K993" t="b">
        <f>OR((Statistics_xlsx___Sheet1[[#This Row],[updated offered salary]]&lt;$N$39),(Statistics_xlsx___Sheet1[[#This Row],[updated offered salary]]&gt;$N$40))</f>
        <v>0</v>
      </c>
    </row>
    <row r="994" spans="1:11" x14ac:dyDescent="0.3">
      <c r="A994">
        <v>22030</v>
      </c>
      <c r="B994" t="s">
        <v>935</v>
      </c>
      <c r="C994" t="s">
        <v>15</v>
      </c>
      <c r="D994" t="s">
        <v>9</v>
      </c>
      <c r="E994" t="str">
        <f>IF(Statistics_xlsx___Sheet1[[#This Row],[event_name]]="-","Male",Statistics_xlsx___Sheet1[[#This Row],[event_name]])</f>
        <v>Male</v>
      </c>
      <c r="F994" t="s">
        <v>17</v>
      </c>
      <c r="G994" t="s">
        <v>151</v>
      </c>
      <c r="H994" t="str">
        <f>IF(Statistics_xlsx___Sheet1[[#This Row],[Post Name]]="-",IF(G995=0,G993,G995),Statistics_xlsx___Sheet1[[#This Row],[Post Name]])</f>
        <v>c-10</v>
      </c>
      <c r="I994">
        <v>51589</v>
      </c>
      <c r="J994">
        <f>IF(Statistics_xlsx___Sheet1[[#This Row],[Offered Salary]]&lt;=0,AVERAGE($I$2:$I$7166),Statistics_xlsx___Sheet1[[#This Row],[Offered Salary]])</f>
        <v>51589</v>
      </c>
      <c r="K994" t="b">
        <f>OR((Statistics_xlsx___Sheet1[[#This Row],[updated offered salary]]&lt;$N$39),(Statistics_xlsx___Sheet1[[#This Row],[updated offered salary]]&gt;$N$40))</f>
        <v>0</v>
      </c>
    </row>
    <row r="995" spans="1:11" x14ac:dyDescent="0.3">
      <c r="A995">
        <v>525625</v>
      </c>
      <c r="B995" t="s">
        <v>936</v>
      </c>
      <c r="C995" t="s">
        <v>15</v>
      </c>
      <c r="D995" t="s">
        <v>9</v>
      </c>
      <c r="E995" t="str">
        <f>IF(Statistics_xlsx___Sheet1[[#This Row],[event_name]]="-","Male",Statistics_xlsx___Sheet1[[#This Row],[event_name]])</f>
        <v>Male</v>
      </c>
      <c r="F995" t="s">
        <v>10</v>
      </c>
      <c r="G995" t="s">
        <v>36</v>
      </c>
      <c r="H995" t="str">
        <f>IF(Statistics_xlsx___Sheet1[[#This Row],[Post Name]]="-",IF(G996=0,G994,G996),Statistics_xlsx___Sheet1[[#This Row],[Post Name]])</f>
        <v>i5</v>
      </c>
      <c r="I995">
        <v>53807</v>
      </c>
      <c r="J995">
        <f>IF(Statistics_xlsx___Sheet1[[#This Row],[Offered Salary]]&lt;=0,AVERAGE($I$2:$I$7166),Statistics_xlsx___Sheet1[[#This Row],[Offered Salary]])</f>
        <v>53807</v>
      </c>
      <c r="K995" t="b">
        <f>OR((Statistics_xlsx___Sheet1[[#This Row],[updated offered salary]]&lt;$N$39),(Statistics_xlsx___Sheet1[[#This Row],[updated offered salary]]&gt;$N$40))</f>
        <v>0</v>
      </c>
    </row>
    <row r="996" spans="1:11" x14ac:dyDescent="0.3">
      <c r="A996">
        <v>418457</v>
      </c>
      <c r="B996" t="s">
        <v>937</v>
      </c>
      <c r="C996" t="s">
        <v>15</v>
      </c>
      <c r="D996" t="s">
        <v>9</v>
      </c>
      <c r="E996" t="str">
        <f>IF(Statistics_xlsx___Sheet1[[#This Row],[event_name]]="-","Male",Statistics_xlsx___Sheet1[[#This Row],[event_name]])</f>
        <v>Male</v>
      </c>
      <c r="F996" t="s">
        <v>10</v>
      </c>
      <c r="G996" t="s">
        <v>36</v>
      </c>
      <c r="H996" t="str">
        <f>IF(Statistics_xlsx___Sheet1[[#This Row],[Post Name]]="-",IF(G997=0,G995,G997),Statistics_xlsx___Sheet1[[#This Row],[Post Name]])</f>
        <v>i5</v>
      </c>
      <c r="I996">
        <v>41363</v>
      </c>
      <c r="J996">
        <f>IF(Statistics_xlsx___Sheet1[[#This Row],[Offered Salary]]&lt;=0,AVERAGE($I$2:$I$7166),Statistics_xlsx___Sheet1[[#This Row],[Offered Salary]])</f>
        <v>41363</v>
      </c>
      <c r="K996" t="b">
        <f>OR((Statistics_xlsx___Sheet1[[#This Row],[updated offered salary]]&lt;$N$39),(Statistics_xlsx___Sheet1[[#This Row],[updated offered salary]]&gt;$N$40))</f>
        <v>0</v>
      </c>
    </row>
    <row r="997" spans="1:11" x14ac:dyDescent="0.3">
      <c r="A997">
        <v>894684</v>
      </c>
      <c r="B997" t="s">
        <v>938</v>
      </c>
      <c r="C997" t="s">
        <v>15</v>
      </c>
      <c r="D997" t="s">
        <v>9</v>
      </c>
      <c r="E997" t="str">
        <f>IF(Statistics_xlsx___Sheet1[[#This Row],[event_name]]="-","Male",Statistics_xlsx___Sheet1[[#This Row],[event_name]])</f>
        <v>Male</v>
      </c>
      <c r="F997" t="s">
        <v>10</v>
      </c>
      <c r="G997" t="s">
        <v>24</v>
      </c>
      <c r="H997" t="str">
        <f>IF(Statistics_xlsx___Sheet1[[#This Row],[Post Name]]="-",IF(G998=0,G996,G998),Statistics_xlsx___Sheet1[[#This Row],[Post Name]])</f>
        <v>i7</v>
      </c>
      <c r="I997">
        <v>92254</v>
      </c>
      <c r="J997">
        <f>IF(Statistics_xlsx___Sheet1[[#This Row],[Offered Salary]]&lt;=0,AVERAGE($I$2:$I$7166),Statistics_xlsx___Sheet1[[#This Row],[Offered Salary]])</f>
        <v>92254</v>
      </c>
      <c r="K997" t="b">
        <f>OR((Statistics_xlsx___Sheet1[[#This Row],[updated offered salary]]&lt;$N$39),(Statistics_xlsx___Sheet1[[#This Row],[updated offered salary]]&gt;$N$40))</f>
        <v>0</v>
      </c>
    </row>
    <row r="998" spans="1:11" x14ac:dyDescent="0.3">
      <c r="A998">
        <v>606532</v>
      </c>
      <c r="B998" t="s">
        <v>939</v>
      </c>
      <c r="C998" t="s">
        <v>15</v>
      </c>
      <c r="D998" t="s">
        <v>9</v>
      </c>
      <c r="E998" t="str">
        <f>IF(Statistics_xlsx___Sheet1[[#This Row],[event_name]]="-","Male",Statistics_xlsx___Sheet1[[#This Row],[event_name]])</f>
        <v>Male</v>
      </c>
      <c r="F998" t="s">
        <v>10</v>
      </c>
      <c r="G998" t="s">
        <v>24</v>
      </c>
      <c r="H998" t="str">
        <f>IF(Statistics_xlsx___Sheet1[[#This Row],[Post Name]]="-",IF(G999=0,G997,G999),Statistics_xlsx___Sheet1[[#This Row],[Post Name]])</f>
        <v>i7</v>
      </c>
      <c r="I998">
        <v>31521</v>
      </c>
      <c r="J998">
        <f>IF(Statistics_xlsx___Sheet1[[#This Row],[Offered Salary]]&lt;=0,AVERAGE($I$2:$I$7166),Statistics_xlsx___Sheet1[[#This Row],[Offered Salary]])</f>
        <v>31521</v>
      </c>
      <c r="K998" t="b">
        <f>OR((Statistics_xlsx___Sheet1[[#This Row],[updated offered salary]]&lt;$N$39),(Statistics_xlsx___Sheet1[[#This Row],[updated offered salary]]&gt;$N$40))</f>
        <v>0</v>
      </c>
    </row>
    <row r="999" spans="1:11" x14ac:dyDescent="0.3">
      <c r="A999">
        <v>350665</v>
      </c>
      <c r="B999" t="s">
        <v>940</v>
      </c>
      <c r="C999" t="s">
        <v>8</v>
      </c>
      <c r="D999" t="s">
        <v>9</v>
      </c>
      <c r="E999" t="str">
        <f>IF(Statistics_xlsx___Sheet1[[#This Row],[event_name]]="-","Male",Statistics_xlsx___Sheet1[[#This Row],[event_name]])</f>
        <v>Male</v>
      </c>
      <c r="F999" t="s">
        <v>17</v>
      </c>
      <c r="G999" t="s">
        <v>44</v>
      </c>
      <c r="H999" t="str">
        <f>IF(Statistics_xlsx___Sheet1[[#This Row],[Post Name]]="-",IF(G1000=0,G998,G1000),Statistics_xlsx___Sheet1[[#This Row],[Post Name]])</f>
        <v>i6</v>
      </c>
      <c r="I999">
        <v>4349</v>
      </c>
      <c r="J999">
        <f>IF(Statistics_xlsx___Sheet1[[#This Row],[Offered Salary]]&lt;=0,AVERAGE($I$2:$I$7166),Statistics_xlsx___Sheet1[[#This Row],[Offered Salary]])</f>
        <v>4349</v>
      </c>
      <c r="K999" t="b">
        <f>OR((Statistics_xlsx___Sheet1[[#This Row],[updated offered salary]]&lt;$N$39),(Statistics_xlsx___Sheet1[[#This Row],[updated offered salary]]&gt;$N$40))</f>
        <v>0</v>
      </c>
    </row>
    <row r="1000" spans="1:11" x14ac:dyDescent="0.3">
      <c r="A1000">
        <v>498759</v>
      </c>
      <c r="B1000" t="s">
        <v>941</v>
      </c>
      <c r="C1000" t="s">
        <v>8</v>
      </c>
      <c r="D1000" t="s">
        <v>9</v>
      </c>
      <c r="E1000" t="str">
        <f>IF(Statistics_xlsx___Sheet1[[#This Row],[event_name]]="-","Male",Statistics_xlsx___Sheet1[[#This Row],[event_name]])</f>
        <v>Male</v>
      </c>
      <c r="F1000" t="s">
        <v>17</v>
      </c>
      <c r="G1000" t="s">
        <v>44</v>
      </c>
      <c r="H1000" t="str">
        <f>IF(Statistics_xlsx___Sheet1[[#This Row],[Post Name]]="-",IF(G1001=0,G999,G1001),Statistics_xlsx___Sheet1[[#This Row],[Post Name]])</f>
        <v>i6</v>
      </c>
      <c r="I1000">
        <v>68692</v>
      </c>
      <c r="J1000">
        <f>IF(Statistics_xlsx___Sheet1[[#This Row],[Offered Salary]]&lt;=0,AVERAGE($I$2:$I$7166),Statistics_xlsx___Sheet1[[#This Row],[Offered Salary]])</f>
        <v>68692</v>
      </c>
      <c r="K1000" t="b">
        <f>OR((Statistics_xlsx___Sheet1[[#This Row],[updated offered salary]]&lt;$N$39),(Statistics_xlsx___Sheet1[[#This Row],[updated offered salary]]&gt;$N$40))</f>
        <v>0</v>
      </c>
    </row>
    <row r="1001" spans="1:11" x14ac:dyDescent="0.3">
      <c r="A1001">
        <v>530573</v>
      </c>
      <c r="B1001" t="s">
        <v>942</v>
      </c>
      <c r="C1001" t="s">
        <v>15</v>
      </c>
      <c r="D1001" t="s">
        <v>13</v>
      </c>
      <c r="E1001" t="str">
        <f>IF(Statistics_xlsx___Sheet1[[#This Row],[event_name]]="-","Male",Statistics_xlsx___Sheet1[[#This Row],[event_name]])</f>
        <v>Female</v>
      </c>
      <c r="F1001" t="s">
        <v>17</v>
      </c>
      <c r="G1001" t="s">
        <v>44</v>
      </c>
      <c r="H1001" t="str">
        <f>IF(Statistics_xlsx___Sheet1[[#This Row],[Post Name]]="-",IF(G1002=0,G1000,G1002),Statistics_xlsx___Sheet1[[#This Row],[Post Name]])</f>
        <v>i6</v>
      </c>
      <c r="I1001">
        <v>78475</v>
      </c>
      <c r="J1001">
        <f>IF(Statistics_xlsx___Sheet1[[#This Row],[Offered Salary]]&lt;=0,AVERAGE($I$2:$I$7166),Statistics_xlsx___Sheet1[[#This Row],[Offered Salary]])</f>
        <v>78475</v>
      </c>
      <c r="K1001" t="b">
        <f>OR((Statistics_xlsx___Sheet1[[#This Row],[updated offered salary]]&lt;$N$39),(Statistics_xlsx___Sheet1[[#This Row],[updated offered salary]]&gt;$N$40))</f>
        <v>0</v>
      </c>
    </row>
    <row r="1002" spans="1:11" x14ac:dyDescent="0.3">
      <c r="A1002">
        <v>214744</v>
      </c>
      <c r="B1002" t="s">
        <v>942</v>
      </c>
      <c r="C1002" t="s">
        <v>15</v>
      </c>
      <c r="D1002" t="s">
        <v>9</v>
      </c>
      <c r="E1002" t="str">
        <f>IF(Statistics_xlsx___Sheet1[[#This Row],[event_name]]="-","Male",Statistics_xlsx___Sheet1[[#This Row],[event_name]])</f>
        <v>Male</v>
      </c>
      <c r="F1002" t="s">
        <v>17</v>
      </c>
      <c r="G1002" t="s">
        <v>44</v>
      </c>
      <c r="H1002" t="str">
        <f>IF(Statistics_xlsx___Sheet1[[#This Row],[Post Name]]="-",IF(G1003=0,G1001,G1003),Statistics_xlsx___Sheet1[[#This Row],[Post Name]])</f>
        <v>i6</v>
      </c>
      <c r="I1002">
        <v>30104</v>
      </c>
      <c r="J1002">
        <f>IF(Statistics_xlsx___Sheet1[[#This Row],[Offered Salary]]&lt;=0,AVERAGE($I$2:$I$7166),Statistics_xlsx___Sheet1[[#This Row],[Offered Salary]])</f>
        <v>30104</v>
      </c>
      <c r="K1002" t="b">
        <f>OR((Statistics_xlsx___Sheet1[[#This Row],[updated offered salary]]&lt;$N$39),(Statistics_xlsx___Sheet1[[#This Row],[updated offered salary]]&gt;$N$40))</f>
        <v>0</v>
      </c>
    </row>
    <row r="1003" spans="1:11" x14ac:dyDescent="0.3">
      <c r="A1003">
        <v>803545</v>
      </c>
      <c r="B1003" t="s">
        <v>943</v>
      </c>
      <c r="C1003" t="s">
        <v>15</v>
      </c>
      <c r="D1003" t="s">
        <v>13</v>
      </c>
      <c r="E1003" t="str">
        <f>IF(Statistics_xlsx___Sheet1[[#This Row],[event_name]]="-","Male",Statistics_xlsx___Sheet1[[#This Row],[event_name]])</f>
        <v>Female</v>
      </c>
      <c r="F1003" t="s">
        <v>17</v>
      </c>
      <c r="G1003" t="s">
        <v>44</v>
      </c>
      <c r="H1003" t="str">
        <f>IF(Statistics_xlsx___Sheet1[[#This Row],[Post Name]]="-",IF(G1004=0,G1002,G1004),Statistics_xlsx___Sheet1[[#This Row],[Post Name]])</f>
        <v>i6</v>
      </c>
      <c r="I1003">
        <v>83539</v>
      </c>
      <c r="J1003">
        <f>IF(Statistics_xlsx___Sheet1[[#This Row],[Offered Salary]]&lt;=0,AVERAGE($I$2:$I$7166),Statistics_xlsx___Sheet1[[#This Row],[Offered Salary]])</f>
        <v>83539</v>
      </c>
      <c r="K1003" t="b">
        <f>OR((Statistics_xlsx___Sheet1[[#This Row],[updated offered salary]]&lt;$N$39),(Statistics_xlsx___Sheet1[[#This Row],[updated offered salary]]&gt;$N$40))</f>
        <v>0</v>
      </c>
    </row>
    <row r="1004" spans="1:11" x14ac:dyDescent="0.3">
      <c r="A1004">
        <v>859427</v>
      </c>
      <c r="B1004" t="s">
        <v>944</v>
      </c>
      <c r="C1004" t="s">
        <v>15</v>
      </c>
      <c r="D1004" t="s">
        <v>9</v>
      </c>
      <c r="E1004" t="str">
        <f>IF(Statistics_xlsx___Sheet1[[#This Row],[event_name]]="-","Male",Statistics_xlsx___Sheet1[[#This Row],[event_name]])</f>
        <v>Male</v>
      </c>
      <c r="F1004" t="s">
        <v>10</v>
      </c>
      <c r="G1004" t="s">
        <v>345</v>
      </c>
      <c r="H1004" t="str">
        <f>IF(Statistics_xlsx___Sheet1[[#This Row],[Post Name]]="-",IF(G1005=0,G1003,G1005),Statistics_xlsx___Sheet1[[#This Row],[Post Name]])</f>
        <v>c9</v>
      </c>
      <c r="I1004">
        <v>59109</v>
      </c>
      <c r="J1004">
        <f>IF(Statistics_xlsx___Sheet1[[#This Row],[Offered Salary]]&lt;=0,AVERAGE($I$2:$I$7166),Statistics_xlsx___Sheet1[[#This Row],[Offered Salary]])</f>
        <v>59109</v>
      </c>
      <c r="K1004" t="b">
        <f>OR((Statistics_xlsx___Sheet1[[#This Row],[updated offered salary]]&lt;$N$39),(Statistics_xlsx___Sheet1[[#This Row],[updated offered salary]]&gt;$N$40))</f>
        <v>0</v>
      </c>
    </row>
    <row r="1005" spans="1:11" x14ac:dyDescent="0.3">
      <c r="A1005">
        <v>253992</v>
      </c>
      <c r="B1005" t="s">
        <v>945</v>
      </c>
      <c r="C1005" t="s">
        <v>15</v>
      </c>
      <c r="D1005" t="s">
        <v>9</v>
      </c>
      <c r="E1005" t="str">
        <f>IF(Statistics_xlsx___Sheet1[[#This Row],[event_name]]="-","Male",Statistics_xlsx___Sheet1[[#This Row],[event_name]])</f>
        <v>Male</v>
      </c>
      <c r="F1005" t="s">
        <v>17</v>
      </c>
      <c r="G1005" t="s">
        <v>151</v>
      </c>
      <c r="H1005" t="str">
        <f>IF(Statistics_xlsx___Sheet1[[#This Row],[Post Name]]="-",IF(G1006=0,G1004,G1006),Statistics_xlsx___Sheet1[[#This Row],[Post Name]])</f>
        <v>c-10</v>
      </c>
      <c r="I1005">
        <v>52685</v>
      </c>
      <c r="J1005">
        <f>IF(Statistics_xlsx___Sheet1[[#This Row],[Offered Salary]]&lt;=0,AVERAGE($I$2:$I$7166),Statistics_xlsx___Sheet1[[#This Row],[Offered Salary]])</f>
        <v>52685</v>
      </c>
      <c r="K1005" t="b">
        <f>OR((Statistics_xlsx___Sheet1[[#This Row],[updated offered salary]]&lt;$N$39),(Statistics_xlsx___Sheet1[[#This Row],[updated offered salary]]&gt;$N$40))</f>
        <v>0</v>
      </c>
    </row>
    <row r="1006" spans="1:11" x14ac:dyDescent="0.3">
      <c r="A1006">
        <v>861510</v>
      </c>
      <c r="B1006" t="s">
        <v>946</v>
      </c>
      <c r="C1006" t="s">
        <v>15</v>
      </c>
      <c r="D1006" t="s">
        <v>9</v>
      </c>
      <c r="E1006" t="str">
        <f>IF(Statistics_xlsx___Sheet1[[#This Row],[event_name]]="-","Male",Statistics_xlsx___Sheet1[[#This Row],[event_name]])</f>
        <v>Male</v>
      </c>
      <c r="F1006" t="s">
        <v>17</v>
      </c>
      <c r="G1006" t="s">
        <v>11</v>
      </c>
      <c r="H1006" t="str">
        <f>IF(Statistics_xlsx___Sheet1[[#This Row],[Post Name]]="-",IF(G1007=0,G1005,G1007),Statistics_xlsx___Sheet1[[#This Row],[Post Name]])</f>
        <v>c8</v>
      </c>
      <c r="I1006">
        <v>57434</v>
      </c>
      <c r="J1006">
        <f>IF(Statistics_xlsx___Sheet1[[#This Row],[Offered Salary]]&lt;=0,AVERAGE($I$2:$I$7166),Statistics_xlsx___Sheet1[[#This Row],[Offered Salary]])</f>
        <v>57434</v>
      </c>
      <c r="K1006" t="b">
        <f>OR((Statistics_xlsx___Sheet1[[#This Row],[updated offered salary]]&lt;$N$39),(Statistics_xlsx___Sheet1[[#This Row],[updated offered salary]]&gt;$N$40))</f>
        <v>0</v>
      </c>
    </row>
    <row r="1007" spans="1:11" x14ac:dyDescent="0.3">
      <c r="A1007">
        <v>508669</v>
      </c>
      <c r="B1007" t="s">
        <v>947</v>
      </c>
      <c r="C1007" t="s">
        <v>15</v>
      </c>
      <c r="D1007" t="s">
        <v>9</v>
      </c>
      <c r="E1007" t="str">
        <f>IF(Statistics_xlsx___Sheet1[[#This Row],[event_name]]="-","Male",Statistics_xlsx___Sheet1[[#This Row],[event_name]])</f>
        <v>Male</v>
      </c>
      <c r="F1007" t="s">
        <v>17</v>
      </c>
      <c r="G1007" t="s">
        <v>44</v>
      </c>
      <c r="H1007" t="str">
        <f>IF(Statistics_xlsx___Sheet1[[#This Row],[Post Name]]="-",IF(G1008=0,G1006,G1008),Statistics_xlsx___Sheet1[[#This Row],[Post Name]])</f>
        <v>i6</v>
      </c>
      <c r="I1007">
        <v>44421</v>
      </c>
      <c r="J1007">
        <f>IF(Statistics_xlsx___Sheet1[[#This Row],[Offered Salary]]&lt;=0,AVERAGE($I$2:$I$7166),Statistics_xlsx___Sheet1[[#This Row],[Offered Salary]])</f>
        <v>44421</v>
      </c>
      <c r="K1007" t="b">
        <f>OR((Statistics_xlsx___Sheet1[[#This Row],[updated offered salary]]&lt;$N$39),(Statistics_xlsx___Sheet1[[#This Row],[updated offered salary]]&gt;$N$40))</f>
        <v>0</v>
      </c>
    </row>
    <row r="1008" spans="1:11" x14ac:dyDescent="0.3">
      <c r="A1008">
        <v>331722</v>
      </c>
      <c r="B1008" t="s">
        <v>948</v>
      </c>
      <c r="C1008" t="s">
        <v>15</v>
      </c>
      <c r="D1008" t="s">
        <v>9</v>
      </c>
      <c r="E1008" t="str">
        <f>IF(Statistics_xlsx___Sheet1[[#This Row],[event_name]]="-","Male",Statistics_xlsx___Sheet1[[#This Row],[event_name]])</f>
        <v>Male</v>
      </c>
      <c r="F1008" t="s">
        <v>17</v>
      </c>
      <c r="G1008" t="s">
        <v>44</v>
      </c>
      <c r="H1008" t="str">
        <f>IF(Statistics_xlsx___Sheet1[[#This Row],[Post Name]]="-",IF(G1009=0,G1007,G1009),Statistics_xlsx___Sheet1[[#This Row],[Post Name]])</f>
        <v>i6</v>
      </c>
      <c r="I1008">
        <v>92203</v>
      </c>
      <c r="J1008">
        <f>IF(Statistics_xlsx___Sheet1[[#This Row],[Offered Salary]]&lt;=0,AVERAGE($I$2:$I$7166),Statistics_xlsx___Sheet1[[#This Row],[Offered Salary]])</f>
        <v>92203</v>
      </c>
      <c r="K1008" t="b">
        <f>OR((Statistics_xlsx___Sheet1[[#This Row],[updated offered salary]]&lt;$N$39),(Statistics_xlsx___Sheet1[[#This Row],[updated offered salary]]&gt;$N$40))</f>
        <v>0</v>
      </c>
    </row>
    <row r="1009" spans="1:11" x14ac:dyDescent="0.3">
      <c r="A1009">
        <v>656138</v>
      </c>
      <c r="B1009" t="s">
        <v>949</v>
      </c>
      <c r="C1009" t="s">
        <v>15</v>
      </c>
      <c r="D1009" t="s">
        <v>9</v>
      </c>
      <c r="E1009" t="str">
        <f>IF(Statistics_xlsx___Sheet1[[#This Row],[event_name]]="-","Male",Statistics_xlsx___Sheet1[[#This Row],[event_name]])</f>
        <v>Male</v>
      </c>
      <c r="F1009" t="s">
        <v>17</v>
      </c>
      <c r="G1009" t="s">
        <v>44</v>
      </c>
      <c r="H1009" t="str">
        <f>IF(Statistics_xlsx___Sheet1[[#This Row],[Post Name]]="-",IF(G1010=0,G1008,G1010),Statistics_xlsx___Sheet1[[#This Row],[Post Name]])</f>
        <v>i6</v>
      </c>
      <c r="I1009">
        <v>90311</v>
      </c>
      <c r="J1009">
        <f>IF(Statistics_xlsx___Sheet1[[#This Row],[Offered Salary]]&lt;=0,AVERAGE($I$2:$I$7166),Statistics_xlsx___Sheet1[[#This Row],[Offered Salary]])</f>
        <v>90311</v>
      </c>
      <c r="K1009" t="b">
        <f>OR((Statistics_xlsx___Sheet1[[#This Row],[updated offered salary]]&lt;$N$39),(Statistics_xlsx___Sheet1[[#This Row],[updated offered salary]]&gt;$N$40))</f>
        <v>0</v>
      </c>
    </row>
    <row r="1010" spans="1:11" x14ac:dyDescent="0.3">
      <c r="A1010">
        <v>891072</v>
      </c>
      <c r="B1010" t="s">
        <v>950</v>
      </c>
      <c r="C1010" t="s">
        <v>15</v>
      </c>
      <c r="D1010" t="s">
        <v>9</v>
      </c>
      <c r="E1010" t="str">
        <f>IF(Statistics_xlsx___Sheet1[[#This Row],[event_name]]="-","Male",Statistics_xlsx___Sheet1[[#This Row],[event_name]])</f>
        <v>Male</v>
      </c>
      <c r="F1010" t="s">
        <v>17</v>
      </c>
      <c r="G1010" t="s">
        <v>44</v>
      </c>
      <c r="H1010" t="str">
        <f>IF(Statistics_xlsx___Sheet1[[#This Row],[Post Name]]="-",IF(G1011=0,G1009,G1011),Statistics_xlsx___Sheet1[[#This Row],[Post Name]])</f>
        <v>i6</v>
      </c>
      <c r="I1010">
        <v>9512</v>
      </c>
      <c r="J1010">
        <f>IF(Statistics_xlsx___Sheet1[[#This Row],[Offered Salary]]&lt;=0,AVERAGE($I$2:$I$7166),Statistics_xlsx___Sheet1[[#This Row],[Offered Salary]])</f>
        <v>9512</v>
      </c>
      <c r="K1010" t="b">
        <f>OR((Statistics_xlsx___Sheet1[[#This Row],[updated offered salary]]&lt;$N$39),(Statistics_xlsx___Sheet1[[#This Row],[updated offered salary]]&gt;$N$40))</f>
        <v>0</v>
      </c>
    </row>
    <row r="1011" spans="1:11" x14ac:dyDescent="0.3">
      <c r="A1011">
        <v>758778</v>
      </c>
      <c r="B1011" t="s">
        <v>951</v>
      </c>
      <c r="C1011" t="s">
        <v>15</v>
      </c>
      <c r="D1011" t="s">
        <v>13</v>
      </c>
      <c r="E1011" t="str">
        <f>IF(Statistics_xlsx___Sheet1[[#This Row],[event_name]]="-","Male",Statistics_xlsx___Sheet1[[#This Row],[event_name]])</f>
        <v>Female</v>
      </c>
      <c r="F1011" t="s">
        <v>17</v>
      </c>
      <c r="G1011" t="s">
        <v>44</v>
      </c>
      <c r="H1011" t="str">
        <f>IF(Statistics_xlsx___Sheet1[[#This Row],[Post Name]]="-",IF(G1012=0,G1010,G1012),Statistics_xlsx___Sheet1[[#This Row],[Post Name]])</f>
        <v>i6</v>
      </c>
      <c r="I1011">
        <v>89780</v>
      </c>
      <c r="J1011">
        <f>IF(Statistics_xlsx___Sheet1[[#This Row],[Offered Salary]]&lt;=0,AVERAGE($I$2:$I$7166),Statistics_xlsx___Sheet1[[#This Row],[Offered Salary]])</f>
        <v>89780</v>
      </c>
      <c r="K1011" t="b">
        <f>OR((Statistics_xlsx___Sheet1[[#This Row],[updated offered salary]]&lt;$N$39),(Statistics_xlsx___Sheet1[[#This Row],[updated offered salary]]&gt;$N$40))</f>
        <v>0</v>
      </c>
    </row>
    <row r="1012" spans="1:11" x14ac:dyDescent="0.3">
      <c r="A1012">
        <v>452135</v>
      </c>
      <c r="B1012" t="s">
        <v>952</v>
      </c>
      <c r="C1012" t="s">
        <v>15</v>
      </c>
      <c r="D1012" t="s">
        <v>9</v>
      </c>
      <c r="E1012" t="str">
        <f>IF(Statistics_xlsx___Sheet1[[#This Row],[event_name]]="-","Male",Statistics_xlsx___Sheet1[[#This Row],[event_name]])</f>
        <v>Male</v>
      </c>
      <c r="F1012" t="s">
        <v>10</v>
      </c>
      <c r="G1012" t="s">
        <v>345</v>
      </c>
      <c r="H1012" t="str">
        <f>IF(Statistics_xlsx___Sheet1[[#This Row],[Post Name]]="-",IF(G1013=0,G1011,G1013),Statistics_xlsx___Sheet1[[#This Row],[Post Name]])</f>
        <v>c9</v>
      </c>
      <c r="I1012">
        <v>64015</v>
      </c>
      <c r="J1012">
        <f>IF(Statistics_xlsx___Sheet1[[#This Row],[Offered Salary]]&lt;=0,AVERAGE($I$2:$I$7166),Statistics_xlsx___Sheet1[[#This Row],[Offered Salary]])</f>
        <v>64015</v>
      </c>
      <c r="K1012" t="b">
        <f>OR((Statistics_xlsx___Sheet1[[#This Row],[updated offered salary]]&lt;$N$39),(Statistics_xlsx___Sheet1[[#This Row],[updated offered salary]]&gt;$N$40))</f>
        <v>0</v>
      </c>
    </row>
    <row r="1013" spans="1:11" x14ac:dyDescent="0.3">
      <c r="A1013">
        <v>447963</v>
      </c>
      <c r="B1013" t="s">
        <v>953</v>
      </c>
      <c r="C1013" t="s">
        <v>8</v>
      </c>
      <c r="D1013" t="s">
        <v>9</v>
      </c>
      <c r="E1013" t="str">
        <f>IF(Statistics_xlsx___Sheet1[[#This Row],[event_name]]="-","Male",Statistics_xlsx___Sheet1[[#This Row],[event_name]])</f>
        <v>Male</v>
      </c>
      <c r="F1013" t="s">
        <v>10</v>
      </c>
      <c r="G1013" t="s">
        <v>345</v>
      </c>
      <c r="H1013" t="str">
        <f>IF(Statistics_xlsx___Sheet1[[#This Row],[Post Name]]="-",IF(G1014=0,G1012,G1014),Statistics_xlsx___Sheet1[[#This Row],[Post Name]])</f>
        <v>c9</v>
      </c>
      <c r="I1013">
        <v>68802</v>
      </c>
      <c r="J1013">
        <f>IF(Statistics_xlsx___Sheet1[[#This Row],[Offered Salary]]&lt;=0,AVERAGE($I$2:$I$7166),Statistics_xlsx___Sheet1[[#This Row],[Offered Salary]])</f>
        <v>68802</v>
      </c>
      <c r="K1013" t="b">
        <f>OR((Statistics_xlsx___Sheet1[[#This Row],[updated offered salary]]&lt;$N$39),(Statistics_xlsx___Sheet1[[#This Row],[updated offered salary]]&gt;$N$40))</f>
        <v>0</v>
      </c>
    </row>
    <row r="1014" spans="1:11" x14ac:dyDescent="0.3">
      <c r="A1014">
        <v>650704</v>
      </c>
      <c r="B1014" t="s">
        <v>954</v>
      </c>
      <c r="C1014" t="s">
        <v>15</v>
      </c>
      <c r="D1014" t="s">
        <v>9</v>
      </c>
      <c r="E1014" t="str">
        <f>IF(Statistics_xlsx___Sheet1[[#This Row],[event_name]]="-","Male",Statistics_xlsx___Sheet1[[#This Row],[event_name]])</f>
        <v>Male</v>
      </c>
      <c r="F1014" t="s">
        <v>10</v>
      </c>
      <c r="G1014" t="s">
        <v>24</v>
      </c>
      <c r="H1014" t="str">
        <f>IF(Statistics_xlsx___Sheet1[[#This Row],[Post Name]]="-",IF(G1015=0,G1013,G1015),Statistics_xlsx___Sheet1[[#This Row],[Post Name]])</f>
        <v>i7</v>
      </c>
      <c r="I1014">
        <v>97112</v>
      </c>
      <c r="J1014">
        <f>IF(Statistics_xlsx___Sheet1[[#This Row],[Offered Salary]]&lt;=0,AVERAGE($I$2:$I$7166),Statistics_xlsx___Sheet1[[#This Row],[Offered Salary]])</f>
        <v>97112</v>
      </c>
      <c r="K1014" t="b">
        <f>OR((Statistics_xlsx___Sheet1[[#This Row],[updated offered salary]]&lt;$N$39),(Statistics_xlsx___Sheet1[[#This Row],[updated offered salary]]&gt;$N$40))</f>
        <v>0</v>
      </c>
    </row>
    <row r="1015" spans="1:11" x14ac:dyDescent="0.3">
      <c r="A1015">
        <v>657642</v>
      </c>
      <c r="B1015" t="s">
        <v>955</v>
      </c>
      <c r="C1015" t="s">
        <v>15</v>
      </c>
      <c r="D1015" t="s">
        <v>9</v>
      </c>
      <c r="E1015" t="str">
        <f>IF(Statistics_xlsx___Sheet1[[#This Row],[event_name]]="-","Male",Statistics_xlsx___Sheet1[[#This Row],[event_name]])</f>
        <v>Male</v>
      </c>
      <c r="F1015" t="s">
        <v>10</v>
      </c>
      <c r="G1015" t="s">
        <v>24</v>
      </c>
      <c r="H1015" t="str">
        <f>IF(Statistics_xlsx___Sheet1[[#This Row],[Post Name]]="-",IF(G1016=0,G1014,G1016),Statistics_xlsx___Sheet1[[#This Row],[Post Name]])</f>
        <v>i7</v>
      </c>
      <c r="I1015">
        <v>94298</v>
      </c>
      <c r="J1015">
        <f>IF(Statistics_xlsx___Sheet1[[#This Row],[Offered Salary]]&lt;=0,AVERAGE($I$2:$I$7166),Statistics_xlsx___Sheet1[[#This Row],[Offered Salary]])</f>
        <v>94298</v>
      </c>
      <c r="K1015" t="b">
        <f>OR((Statistics_xlsx___Sheet1[[#This Row],[updated offered salary]]&lt;$N$39),(Statistics_xlsx___Sheet1[[#This Row],[updated offered salary]]&gt;$N$40))</f>
        <v>0</v>
      </c>
    </row>
    <row r="1016" spans="1:11" x14ac:dyDescent="0.3">
      <c r="A1016">
        <v>212568</v>
      </c>
      <c r="B1016" t="s">
        <v>956</v>
      </c>
      <c r="C1016" t="s">
        <v>8</v>
      </c>
      <c r="D1016" t="s">
        <v>9</v>
      </c>
      <c r="E1016" t="str">
        <f>IF(Statistics_xlsx___Sheet1[[#This Row],[event_name]]="-","Male",Statistics_xlsx___Sheet1[[#This Row],[event_name]])</f>
        <v>Male</v>
      </c>
      <c r="F1016" t="s">
        <v>21</v>
      </c>
      <c r="G1016" t="s">
        <v>11</v>
      </c>
      <c r="H1016" t="str">
        <f>IF(Statistics_xlsx___Sheet1[[#This Row],[Post Name]]="-",IF(G1017=0,G1015,G1017),Statistics_xlsx___Sheet1[[#This Row],[Post Name]])</f>
        <v>c8</v>
      </c>
      <c r="I1016">
        <v>11665</v>
      </c>
      <c r="J1016">
        <f>IF(Statistics_xlsx___Sheet1[[#This Row],[Offered Salary]]&lt;=0,AVERAGE($I$2:$I$7166),Statistics_xlsx___Sheet1[[#This Row],[Offered Salary]])</f>
        <v>11665</v>
      </c>
      <c r="K1016" t="b">
        <f>OR((Statistics_xlsx___Sheet1[[#This Row],[updated offered salary]]&lt;$N$39),(Statistics_xlsx___Sheet1[[#This Row],[updated offered salary]]&gt;$N$40))</f>
        <v>0</v>
      </c>
    </row>
    <row r="1017" spans="1:11" x14ac:dyDescent="0.3">
      <c r="A1017">
        <v>317248</v>
      </c>
      <c r="B1017" t="s">
        <v>957</v>
      </c>
      <c r="C1017" t="s">
        <v>15</v>
      </c>
      <c r="D1017" t="s">
        <v>9</v>
      </c>
      <c r="E1017" t="str">
        <f>IF(Statistics_xlsx___Sheet1[[#This Row],[event_name]]="-","Male",Statistics_xlsx___Sheet1[[#This Row],[event_name]])</f>
        <v>Male</v>
      </c>
      <c r="F1017" t="s">
        <v>17</v>
      </c>
      <c r="G1017" t="s">
        <v>345</v>
      </c>
      <c r="H1017" t="str">
        <f>IF(Statistics_xlsx___Sheet1[[#This Row],[Post Name]]="-",IF(G1018=0,G1016,G1018),Statistics_xlsx___Sheet1[[#This Row],[Post Name]])</f>
        <v>c9</v>
      </c>
      <c r="I1017">
        <v>43226</v>
      </c>
      <c r="J1017">
        <f>IF(Statistics_xlsx___Sheet1[[#This Row],[Offered Salary]]&lt;=0,AVERAGE($I$2:$I$7166),Statistics_xlsx___Sheet1[[#This Row],[Offered Salary]])</f>
        <v>43226</v>
      </c>
      <c r="K1017" t="b">
        <f>OR((Statistics_xlsx___Sheet1[[#This Row],[updated offered salary]]&lt;$N$39),(Statistics_xlsx___Sheet1[[#This Row],[updated offered salary]]&gt;$N$40))</f>
        <v>0</v>
      </c>
    </row>
    <row r="1018" spans="1:11" x14ac:dyDescent="0.3">
      <c r="A1018">
        <v>620938</v>
      </c>
      <c r="B1018" t="s">
        <v>958</v>
      </c>
      <c r="C1018" t="s">
        <v>15</v>
      </c>
      <c r="D1018" t="s">
        <v>9</v>
      </c>
      <c r="E1018" t="str">
        <f>IF(Statistics_xlsx___Sheet1[[#This Row],[event_name]]="-","Male",Statistics_xlsx___Sheet1[[#This Row],[event_name]])</f>
        <v>Male</v>
      </c>
      <c r="F1018" t="s">
        <v>52</v>
      </c>
      <c r="G1018" t="s">
        <v>151</v>
      </c>
      <c r="H1018" t="str">
        <f>IF(Statistics_xlsx___Sheet1[[#This Row],[Post Name]]="-",IF(G1019=0,G1017,G1019),Statistics_xlsx___Sheet1[[#This Row],[Post Name]])</f>
        <v>c-10</v>
      </c>
      <c r="I1018">
        <v>51666</v>
      </c>
      <c r="J1018">
        <f>IF(Statistics_xlsx___Sheet1[[#This Row],[Offered Salary]]&lt;=0,AVERAGE($I$2:$I$7166),Statistics_xlsx___Sheet1[[#This Row],[Offered Salary]])</f>
        <v>51666</v>
      </c>
      <c r="K1018" t="b">
        <f>OR((Statistics_xlsx___Sheet1[[#This Row],[updated offered salary]]&lt;$N$39),(Statistics_xlsx___Sheet1[[#This Row],[updated offered salary]]&gt;$N$40))</f>
        <v>0</v>
      </c>
    </row>
    <row r="1019" spans="1:11" x14ac:dyDescent="0.3">
      <c r="A1019">
        <v>302732</v>
      </c>
      <c r="B1019" t="s">
        <v>959</v>
      </c>
      <c r="C1019" t="s">
        <v>8</v>
      </c>
      <c r="D1019" t="s">
        <v>9</v>
      </c>
      <c r="E1019" t="str">
        <f>IF(Statistics_xlsx___Sheet1[[#This Row],[event_name]]="-","Male",Statistics_xlsx___Sheet1[[#This Row],[event_name]])</f>
        <v>Male</v>
      </c>
      <c r="F1019" t="s">
        <v>52</v>
      </c>
      <c r="G1019" t="s">
        <v>151</v>
      </c>
      <c r="H1019" t="str">
        <f>IF(Statistics_xlsx___Sheet1[[#This Row],[Post Name]]="-",IF(G1020=0,G1018,G1020),Statistics_xlsx___Sheet1[[#This Row],[Post Name]])</f>
        <v>c-10</v>
      </c>
      <c r="I1019">
        <v>99891</v>
      </c>
      <c r="J1019">
        <f>IF(Statistics_xlsx___Sheet1[[#This Row],[Offered Salary]]&lt;=0,AVERAGE($I$2:$I$7166),Statistics_xlsx___Sheet1[[#This Row],[Offered Salary]])</f>
        <v>99891</v>
      </c>
      <c r="K1019" t="b">
        <f>OR((Statistics_xlsx___Sheet1[[#This Row],[updated offered salary]]&lt;$N$39),(Statistics_xlsx___Sheet1[[#This Row],[updated offered salary]]&gt;$N$40))</f>
        <v>0</v>
      </c>
    </row>
    <row r="1020" spans="1:11" x14ac:dyDescent="0.3">
      <c r="A1020">
        <v>868416</v>
      </c>
      <c r="B1020" t="s">
        <v>960</v>
      </c>
      <c r="C1020" t="s">
        <v>15</v>
      </c>
      <c r="D1020" t="s">
        <v>9</v>
      </c>
      <c r="E1020" t="str">
        <f>IF(Statistics_xlsx___Sheet1[[#This Row],[event_name]]="-","Male",Statistics_xlsx___Sheet1[[#This Row],[event_name]])</f>
        <v>Male</v>
      </c>
      <c r="F1020" t="s">
        <v>10</v>
      </c>
      <c r="G1020" t="s">
        <v>345</v>
      </c>
      <c r="H1020" t="str">
        <f>IF(Statistics_xlsx___Sheet1[[#This Row],[Post Name]]="-",IF(G1021=0,G1019,G1021),Statistics_xlsx___Sheet1[[#This Row],[Post Name]])</f>
        <v>c9</v>
      </c>
      <c r="I1020">
        <v>50352</v>
      </c>
      <c r="J1020">
        <f>IF(Statistics_xlsx___Sheet1[[#This Row],[Offered Salary]]&lt;=0,AVERAGE($I$2:$I$7166),Statistics_xlsx___Sheet1[[#This Row],[Offered Salary]])</f>
        <v>50352</v>
      </c>
      <c r="K1020" t="b">
        <f>OR((Statistics_xlsx___Sheet1[[#This Row],[updated offered salary]]&lt;$N$39),(Statistics_xlsx___Sheet1[[#This Row],[updated offered salary]]&gt;$N$40))</f>
        <v>0</v>
      </c>
    </row>
    <row r="1021" spans="1:11" x14ac:dyDescent="0.3">
      <c r="A1021">
        <v>528664</v>
      </c>
      <c r="B1021" t="s">
        <v>961</v>
      </c>
      <c r="C1021" t="s">
        <v>8</v>
      </c>
      <c r="D1021" t="s">
        <v>9</v>
      </c>
      <c r="E1021" t="str">
        <f>IF(Statistics_xlsx___Sheet1[[#This Row],[event_name]]="-","Male",Statistics_xlsx___Sheet1[[#This Row],[event_name]])</f>
        <v>Male</v>
      </c>
      <c r="F1021" t="s">
        <v>10</v>
      </c>
      <c r="G1021" t="s">
        <v>345</v>
      </c>
      <c r="H1021" t="str">
        <f>IF(Statistics_xlsx___Sheet1[[#This Row],[Post Name]]="-",IF(G1022=0,G1020,G1022),Statistics_xlsx___Sheet1[[#This Row],[Post Name]])</f>
        <v>c9</v>
      </c>
      <c r="I1021">
        <v>88378</v>
      </c>
      <c r="J1021">
        <f>IF(Statistics_xlsx___Sheet1[[#This Row],[Offered Salary]]&lt;=0,AVERAGE($I$2:$I$7166),Statistics_xlsx___Sheet1[[#This Row],[Offered Salary]])</f>
        <v>88378</v>
      </c>
      <c r="K1021" t="b">
        <f>OR((Statistics_xlsx___Sheet1[[#This Row],[updated offered salary]]&lt;$N$39),(Statistics_xlsx___Sheet1[[#This Row],[updated offered salary]]&gt;$N$40))</f>
        <v>0</v>
      </c>
    </row>
    <row r="1022" spans="1:11" x14ac:dyDescent="0.3">
      <c r="A1022">
        <v>448896</v>
      </c>
      <c r="B1022" t="s">
        <v>962</v>
      </c>
      <c r="C1022" t="s">
        <v>15</v>
      </c>
      <c r="D1022" t="s">
        <v>13</v>
      </c>
      <c r="E1022" t="str">
        <f>IF(Statistics_xlsx___Sheet1[[#This Row],[event_name]]="-","Male",Statistics_xlsx___Sheet1[[#This Row],[event_name]])</f>
        <v>Female</v>
      </c>
      <c r="F1022" t="s">
        <v>17</v>
      </c>
      <c r="G1022" t="s">
        <v>14</v>
      </c>
      <c r="H1022" t="str">
        <f>IF(Statistics_xlsx___Sheet1[[#This Row],[Post Name]]="-",IF(G1023=0,G1021,G1023),Statistics_xlsx___Sheet1[[#This Row],[Post Name]])</f>
        <v>c5</v>
      </c>
      <c r="I1022">
        <v>52084</v>
      </c>
      <c r="J1022">
        <f>IF(Statistics_xlsx___Sheet1[[#This Row],[Offered Salary]]&lt;=0,AVERAGE($I$2:$I$7166),Statistics_xlsx___Sheet1[[#This Row],[Offered Salary]])</f>
        <v>52084</v>
      </c>
      <c r="K1022" t="b">
        <f>OR((Statistics_xlsx___Sheet1[[#This Row],[updated offered salary]]&lt;$N$39),(Statistics_xlsx___Sheet1[[#This Row],[updated offered salary]]&gt;$N$40))</f>
        <v>0</v>
      </c>
    </row>
    <row r="1023" spans="1:11" x14ac:dyDescent="0.3">
      <c r="A1023">
        <v>31391</v>
      </c>
      <c r="B1023" t="s">
        <v>963</v>
      </c>
      <c r="C1023" t="s">
        <v>15</v>
      </c>
      <c r="D1023" t="s">
        <v>9</v>
      </c>
      <c r="E1023" t="str">
        <f>IF(Statistics_xlsx___Sheet1[[#This Row],[event_name]]="-","Male",Statistics_xlsx___Sheet1[[#This Row],[event_name]])</f>
        <v>Male</v>
      </c>
      <c r="F1023" t="s">
        <v>21</v>
      </c>
      <c r="G1023" t="s">
        <v>345</v>
      </c>
      <c r="H1023" t="str">
        <f>IF(Statistics_xlsx___Sheet1[[#This Row],[Post Name]]="-",IF(G1024=0,G1022,G1024),Statistics_xlsx___Sheet1[[#This Row],[Post Name]])</f>
        <v>c9</v>
      </c>
      <c r="I1023">
        <v>64676</v>
      </c>
      <c r="J1023">
        <f>IF(Statistics_xlsx___Sheet1[[#This Row],[Offered Salary]]&lt;=0,AVERAGE($I$2:$I$7166),Statistics_xlsx___Sheet1[[#This Row],[Offered Salary]])</f>
        <v>64676</v>
      </c>
      <c r="K1023" t="b">
        <f>OR((Statistics_xlsx___Sheet1[[#This Row],[updated offered salary]]&lt;$N$39),(Statistics_xlsx___Sheet1[[#This Row],[updated offered salary]]&gt;$N$40))</f>
        <v>0</v>
      </c>
    </row>
    <row r="1024" spans="1:11" x14ac:dyDescent="0.3">
      <c r="A1024">
        <v>223105</v>
      </c>
      <c r="B1024" t="s">
        <v>964</v>
      </c>
      <c r="C1024" t="s">
        <v>15</v>
      </c>
      <c r="D1024" t="s">
        <v>13</v>
      </c>
      <c r="E1024" t="str">
        <f>IF(Statistics_xlsx___Sheet1[[#This Row],[event_name]]="-","Male",Statistics_xlsx___Sheet1[[#This Row],[event_name]])</f>
        <v>Female</v>
      </c>
      <c r="F1024" t="s">
        <v>21</v>
      </c>
      <c r="G1024" t="s">
        <v>345</v>
      </c>
      <c r="H1024" t="str">
        <f>IF(Statistics_xlsx___Sheet1[[#This Row],[Post Name]]="-",IF(G1025=0,G1023,G1025),Statistics_xlsx___Sheet1[[#This Row],[Post Name]])</f>
        <v>c9</v>
      </c>
      <c r="I1024">
        <v>49412</v>
      </c>
      <c r="J1024">
        <f>IF(Statistics_xlsx___Sheet1[[#This Row],[Offered Salary]]&lt;=0,AVERAGE($I$2:$I$7166),Statistics_xlsx___Sheet1[[#This Row],[Offered Salary]])</f>
        <v>49412</v>
      </c>
      <c r="K1024" t="b">
        <f>OR((Statistics_xlsx___Sheet1[[#This Row],[updated offered salary]]&lt;$N$39),(Statistics_xlsx___Sheet1[[#This Row],[updated offered salary]]&gt;$N$40))</f>
        <v>0</v>
      </c>
    </row>
    <row r="1025" spans="1:11" x14ac:dyDescent="0.3">
      <c r="A1025">
        <v>464586</v>
      </c>
      <c r="B1025" t="s">
        <v>965</v>
      </c>
      <c r="C1025" t="s">
        <v>15</v>
      </c>
      <c r="D1025" t="s">
        <v>9</v>
      </c>
      <c r="E1025" t="str">
        <f>IF(Statistics_xlsx___Sheet1[[#This Row],[event_name]]="-","Male",Statistics_xlsx___Sheet1[[#This Row],[event_name]])</f>
        <v>Male</v>
      </c>
      <c r="F1025" t="s">
        <v>86</v>
      </c>
      <c r="G1025" t="s">
        <v>151</v>
      </c>
      <c r="H1025" t="str">
        <f>IF(Statistics_xlsx___Sheet1[[#This Row],[Post Name]]="-",IF(G1026=0,G1024,G1026),Statistics_xlsx___Sheet1[[#This Row],[Post Name]])</f>
        <v>c-10</v>
      </c>
      <c r="I1025">
        <v>35089</v>
      </c>
      <c r="J1025">
        <f>IF(Statistics_xlsx___Sheet1[[#This Row],[Offered Salary]]&lt;=0,AVERAGE($I$2:$I$7166),Statistics_xlsx___Sheet1[[#This Row],[Offered Salary]])</f>
        <v>35089</v>
      </c>
      <c r="K1025" t="b">
        <f>OR((Statistics_xlsx___Sheet1[[#This Row],[updated offered salary]]&lt;$N$39),(Statistics_xlsx___Sheet1[[#This Row],[updated offered salary]]&gt;$N$40))</f>
        <v>0</v>
      </c>
    </row>
    <row r="1026" spans="1:11" x14ac:dyDescent="0.3">
      <c r="A1026">
        <v>218974</v>
      </c>
      <c r="B1026" t="s">
        <v>966</v>
      </c>
      <c r="C1026" t="s">
        <v>8</v>
      </c>
      <c r="D1026" t="s">
        <v>9</v>
      </c>
      <c r="E1026" t="str">
        <f>IF(Statistics_xlsx___Sheet1[[#This Row],[event_name]]="-","Male",Statistics_xlsx___Sheet1[[#This Row],[event_name]])</f>
        <v>Male</v>
      </c>
      <c r="F1026" t="s">
        <v>17</v>
      </c>
      <c r="G1026" t="s">
        <v>11</v>
      </c>
      <c r="H1026" t="str">
        <f>IF(Statistics_xlsx___Sheet1[[#This Row],[Post Name]]="-",IF(G1027=0,G1025,G1027),Statistics_xlsx___Sheet1[[#This Row],[Post Name]])</f>
        <v>c8</v>
      </c>
      <c r="I1026">
        <v>5192</v>
      </c>
      <c r="J1026">
        <f>IF(Statistics_xlsx___Sheet1[[#This Row],[Offered Salary]]&lt;=0,AVERAGE($I$2:$I$7166),Statistics_xlsx___Sheet1[[#This Row],[Offered Salary]])</f>
        <v>5192</v>
      </c>
      <c r="K1026" t="b">
        <f>OR((Statistics_xlsx___Sheet1[[#This Row],[updated offered salary]]&lt;$N$39),(Statistics_xlsx___Sheet1[[#This Row],[updated offered salary]]&gt;$N$40))</f>
        <v>0</v>
      </c>
    </row>
    <row r="1027" spans="1:11" x14ac:dyDescent="0.3">
      <c r="A1027">
        <v>182749</v>
      </c>
      <c r="B1027" t="s">
        <v>967</v>
      </c>
      <c r="C1027" t="s">
        <v>15</v>
      </c>
      <c r="D1027" t="s">
        <v>9</v>
      </c>
      <c r="E1027" t="str">
        <f>IF(Statistics_xlsx___Sheet1[[#This Row],[event_name]]="-","Male",Statistics_xlsx___Sheet1[[#This Row],[event_name]])</f>
        <v>Male</v>
      </c>
      <c r="F1027" t="s">
        <v>10</v>
      </c>
      <c r="G1027" t="s">
        <v>14</v>
      </c>
      <c r="H1027" t="str">
        <f>IF(Statistics_xlsx___Sheet1[[#This Row],[Post Name]]="-",IF(G1028=0,G1026,G1028),Statistics_xlsx___Sheet1[[#This Row],[Post Name]])</f>
        <v>c5</v>
      </c>
      <c r="I1027">
        <v>80508</v>
      </c>
      <c r="J1027">
        <f>IF(Statistics_xlsx___Sheet1[[#This Row],[Offered Salary]]&lt;=0,AVERAGE($I$2:$I$7166),Statistics_xlsx___Sheet1[[#This Row],[Offered Salary]])</f>
        <v>80508</v>
      </c>
      <c r="K1027" t="b">
        <f>OR((Statistics_xlsx___Sheet1[[#This Row],[updated offered salary]]&lt;$N$39),(Statistics_xlsx___Sheet1[[#This Row],[updated offered salary]]&gt;$N$40))</f>
        <v>0</v>
      </c>
    </row>
    <row r="1028" spans="1:11" x14ac:dyDescent="0.3">
      <c r="A1028">
        <v>778617</v>
      </c>
      <c r="B1028" t="s">
        <v>968</v>
      </c>
      <c r="C1028" t="s">
        <v>8</v>
      </c>
      <c r="D1028" t="s">
        <v>13</v>
      </c>
      <c r="E1028" t="str">
        <f>IF(Statistics_xlsx___Sheet1[[#This Row],[event_name]]="-","Male",Statistics_xlsx___Sheet1[[#This Row],[event_name]])</f>
        <v>Female</v>
      </c>
      <c r="F1028" t="s">
        <v>10</v>
      </c>
      <c r="G1028" t="s">
        <v>14</v>
      </c>
      <c r="H1028" t="str">
        <f>IF(Statistics_xlsx___Sheet1[[#This Row],[Post Name]]="-",IF(G1029=0,G1027,G1029),Statistics_xlsx___Sheet1[[#This Row],[Post Name]])</f>
        <v>c5</v>
      </c>
      <c r="I1028">
        <v>72198</v>
      </c>
      <c r="J1028">
        <f>IF(Statistics_xlsx___Sheet1[[#This Row],[Offered Salary]]&lt;=0,AVERAGE($I$2:$I$7166),Statistics_xlsx___Sheet1[[#This Row],[Offered Salary]])</f>
        <v>72198</v>
      </c>
      <c r="K1028" t="b">
        <f>OR((Statistics_xlsx___Sheet1[[#This Row],[updated offered salary]]&lt;$N$39),(Statistics_xlsx___Sheet1[[#This Row],[updated offered salary]]&gt;$N$40))</f>
        <v>0</v>
      </c>
    </row>
    <row r="1029" spans="1:11" x14ac:dyDescent="0.3">
      <c r="A1029">
        <v>283695</v>
      </c>
      <c r="B1029" t="s">
        <v>969</v>
      </c>
      <c r="C1029" t="s">
        <v>15</v>
      </c>
      <c r="D1029" t="s">
        <v>9</v>
      </c>
      <c r="E1029" t="str">
        <f>IF(Statistics_xlsx___Sheet1[[#This Row],[event_name]]="-","Male",Statistics_xlsx___Sheet1[[#This Row],[event_name]])</f>
        <v>Male</v>
      </c>
      <c r="F1029" t="s">
        <v>10</v>
      </c>
      <c r="G1029" t="s">
        <v>14</v>
      </c>
      <c r="H1029" t="str">
        <f>IF(Statistics_xlsx___Sheet1[[#This Row],[Post Name]]="-",IF(G1030=0,G1028,G1030),Statistics_xlsx___Sheet1[[#This Row],[Post Name]])</f>
        <v>c5</v>
      </c>
      <c r="I1029">
        <v>68715</v>
      </c>
      <c r="J1029">
        <f>IF(Statistics_xlsx___Sheet1[[#This Row],[Offered Salary]]&lt;=0,AVERAGE($I$2:$I$7166),Statistics_xlsx___Sheet1[[#This Row],[Offered Salary]])</f>
        <v>68715</v>
      </c>
      <c r="K1029" t="b">
        <f>OR((Statistics_xlsx___Sheet1[[#This Row],[updated offered salary]]&lt;$N$39),(Statistics_xlsx___Sheet1[[#This Row],[updated offered salary]]&gt;$N$40))</f>
        <v>0</v>
      </c>
    </row>
    <row r="1030" spans="1:11" x14ac:dyDescent="0.3">
      <c r="A1030">
        <v>657610</v>
      </c>
      <c r="B1030" t="s">
        <v>970</v>
      </c>
      <c r="C1030" t="s">
        <v>8</v>
      </c>
      <c r="D1030" t="s">
        <v>13</v>
      </c>
      <c r="E1030" t="str">
        <f>IF(Statistics_xlsx___Sheet1[[#This Row],[event_name]]="-","Male",Statistics_xlsx___Sheet1[[#This Row],[event_name]])</f>
        <v>Female</v>
      </c>
      <c r="F1030" t="s">
        <v>10</v>
      </c>
      <c r="G1030" t="s">
        <v>14</v>
      </c>
      <c r="H1030" t="str">
        <f>IF(Statistics_xlsx___Sheet1[[#This Row],[Post Name]]="-",IF(G1031=0,G1029,G1031),Statistics_xlsx___Sheet1[[#This Row],[Post Name]])</f>
        <v>c5</v>
      </c>
      <c r="I1030">
        <v>27938</v>
      </c>
      <c r="J1030">
        <f>IF(Statistics_xlsx___Sheet1[[#This Row],[Offered Salary]]&lt;=0,AVERAGE($I$2:$I$7166),Statistics_xlsx___Sheet1[[#This Row],[Offered Salary]])</f>
        <v>27938</v>
      </c>
      <c r="K1030" t="b">
        <f>OR((Statistics_xlsx___Sheet1[[#This Row],[updated offered salary]]&lt;$N$39),(Statistics_xlsx___Sheet1[[#This Row],[updated offered salary]]&gt;$N$40))</f>
        <v>0</v>
      </c>
    </row>
    <row r="1031" spans="1:11" x14ac:dyDescent="0.3">
      <c r="A1031">
        <v>785816</v>
      </c>
      <c r="B1031" t="s">
        <v>971</v>
      </c>
      <c r="C1031" t="s">
        <v>15</v>
      </c>
      <c r="D1031" t="s">
        <v>9</v>
      </c>
      <c r="E1031" t="str">
        <f>IF(Statistics_xlsx___Sheet1[[#This Row],[event_name]]="-","Male",Statistics_xlsx___Sheet1[[#This Row],[event_name]])</f>
        <v>Male</v>
      </c>
      <c r="F1031" t="s">
        <v>21</v>
      </c>
      <c r="G1031" t="s">
        <v>24</v>
      </c>
      <c r="H1031" t="str">
        <f>IF(Statistics_xlsx___Sheet1[[#This Row],[Post Name]]="-",IF(G1032=0,G1030,G1032),Statistics_xlsx___Sheet1[[#This Row],[Post Name]])</f>
        <v>i7</v>
      </c>
      <c r="I1031">
        <v>30623</v>
      </c>
      <c r="J1031">
        <f>IF(Statistics_xlsx___Sheet1[[#This Row],[Offered Salary]]&lt;=0,AVERAGE($I$2:$I$7166),Statistics_xlsx___Sheet1[[#This Row],[Offered Salary]])</f>
        <v>30623</v>
      </c>
      <c r="K1031" t="b">
        <f>OR((Statistics_xlsx___Sheet1[[#This Row],[updated offered salary]]&lt;$N$39),(Statistics_xlsx___Sheet1[[#This Row],[updated offered salary]]&gt;$N$40))</f>
        <v>0</v>
      </c>
    </row>
    <row r="1032" spans="1:11" x14ac:dyDescent="0.3">
      <c r="A1032">
        <v>814813</v>
      </c>
      <c r="B1032" t="s">
        <v>972</v>
      </c>
      <c r="C1032" t="s">
        <v>8</v>
      </c>
      <c r="D1032" t="s">
        <v>13</v>
      </c>
      <c r="E1032" t="str">
        <f>IF(Statistics_xlsx___Sheet1[[#This Row],[event_name]]="-","Male",Statistics_xlsx___Sheet1[[#This Row],[event_name]])</f>
        <v>Female</v>
      </c>
      <c r="F1032" t="s">
        <v>21</v>
      </c>
      <c r="G1032" t="s">
        <v>24</v>
      </c>
      <c r="H1032" t="str">
        <f>IF(Statistics_xlsx___Sheet1[[#This Row],[Post Name]]="-",IF(G1033=0,G1031,G1033),Statistics_xlsx___Sheet1[[#This Row],[Post Name]])</f>
        <v>i7</v>
      </c>
      <c r="I1032">
        <v>81715</v>
      </c>
      <c r="J1032">
        <f>IF(Statistics_xlsx___Sheet1[[#This Row],[Offered Salary]]&lt;=0,AVERAGE($I$2:$I$7166),Statistics_xlsx___Sheet1[[#This Row],[Offered Salary]])</f>
        <v>81715</v>
      </c>
      <c r="K1032" t="b">
        <f>OR((Statistics_xlsx___Sheet1[[#This Row],[updated offered salary]]&lt;$N$39),(Statistics_xlsx___Sheet1[[#This Row],[updated offered salary]]&gt;$N$40))</f>
        <v>0</v>
      </c>
    </row>
    <row r="1033" spans="1:11" x14ac:dyDescent="0.3">
      <c r="A1033">
        <v>624094</v>
      </c>
      <c r="B1033" t="s">
        <v>973</v>
      </c>
      <c r="C1033" t="s">
        <v>15</v>
      </c>
      <c r="D1033" t="s">
        <v>9</v>
      </c>
      <c r="E1033" t="str">
        <f>IF(Statistics_xlsx___Sheet1[[#This Row],[event_name]]="-","Male",Statistics_xlsx___Sheet1[[#This Row],[event_name]])</f>
        <v>Male</v>
      </c>
      <c r="F1033" t="s">
        <v>52</v>
      </c>
      <c r="G1033" t="s">
        <v>24</v>
      </c>
      <c r="H1033" t="str">
        <f>IF(Statistics_xlsx___Sheet1[[#This Row],[Post Name]]="-",IF(G1034=0,G1032,G1034),Statistics_xlsx___Sheet1[[#This Row],[Post Name]])</f>
        <v>i7</v>
      </c>
      <c r="I1033">
        <v>86818</v>
      </c>
      <c r="J1033">
        <f>IF(Statistics_xlsx___Sheet1[[#This Row],[Offered Salary]]&lt;=0,AVERAGE($I$2:$I$7166),Statistics_xlsx___Sheet1[[#This Row],[Offered Salary]])</f>
        <v>86818</v>
      </c>
      <c r="K1033" t="b">
        <f>OR((Statistics_xlsx___Sheet1[[#This Row],[updated offered salary]]&lt;$N$39),(Statistics_xlsx___Sheet1[[#This Row],[updated offered salary]]&gt;$N$40))</f>
        <v>0</v>
      </c>
    </row>
    <row r="1034" spans="1:11" x14ac:dyDescent="0.3">
      <c r="A1034">
        <v>967117</v>
      </c>
      <c r="B1034" t="s">
        <v>974</v>
      </c>
      <c r="C1034" t="s">
        <v>15</v>
      </c>
      <c r="D1034" t="s">
        <v>9</v>
      </c>
      <c r="E1034" t="str">
        <f>IF(Statistics_xlsx___Sheet1[[#This Row],[event_name]]="-","Male",Statistics_xlsx___Sheet1[[#This Row],[event_name]])</f>
        <v>Male</v>
      </c>
      <c r="F1034" t="s">
        <v>52</v>
      </c>
      <c r="G1034" t="s">
        <v>24</v>
      </c>
      <c r="H1034" t="str">
        <f>IF(Statistics_xlsx___Sheet1[[#This Row],[Post Name]]="-",IF(G1035=0,G1033,G1035),Statistics_xlsx___Sheet1[[#This Row],[Post Name]])</f>
        <v>i7</v>
      </c>
      <c r="I1034">
        <v>8577</v>
      </c>
      <c r="J1034">
        <f>IF(Statistics_xlsx___Sheet1[[#This Row],[Offered Salary]]&lt;=0,AVERAGE($I$2:$I$7166),Statistics_xlsx___Sheet1[[#This Row],[Offered Salary]])</f>
        <v>8577</v>
      </c>
      <c r="K1034" t="b">
        <f>OR((Statistics_xlsx___Sheet1[[#This Row],[updated offered salary]]&lt;$N$39),(Statistics_xlsx___Sheet1[[#This Row],[updated offered salary]]&gt;$N$40))</f>
        <v>0</v>
      </c>
    </row>
    <row r="1035" spans="1:11" x14ac:dyDescent="0.3">
      <c r="A1035">
        <v>964284</v>
      </c>
      <c r="B1035" t="s">
        <v>975</v>
      </c>
      <c r="C1035" t="s">
        <v>15</v>
      </c>
      <c r="D1035" t="s">
        <v>9</v>
      </c>
      <c r="E1035" t="str">
        <f>IF(Statistics_xlsx___Sheet1[[#This Row],[event_name]]="-","Male",Statistics_xlsx___Sheet1[[#This Row],[event_name]])</f>
        <v>Male</v>
      </c>
      <c r="F1035" t="s">
        <v>10</v>
      </c>
      <c r="G1035" t="s">
        <v>36</v>
      </c>
      <c r="H1035" t="str">
        <f>IF(Statistics_xlsx___Sheet1[[#This Row],[Post Name]]="-",IF(G1036=0,G1034,G1036),Statistics_xlsx___Sheet1[[#This Row],[Post Name]])</f>
        <v>i5</v>
      </c>
      <c r="I1035">
        <v>27359</v>
      </c>
      <c r="J1035">
        <f>IF(Statistics_xlsx___Sheet1[[#This Row],[Offered Salary]]&lt;=0,AVERAGE($I$2:$I$7166),Statistics_xlsx___Sheet1[[#This Row],[Offered Salary]])</f>
        <v>27359</v>
      </c>
      <c r="K1035" t="b">
        <f>OR((Statistics_xlsx___Sheet1[[#This Row],[updated offered salary]]&lt;$N$39),(Statistics_xlsx___Sheet1[[#This Row],[updated offered salary]]&gt;$N$40))</f>
        <v>0</v>
      </c>
    </row>
    <row r="1036" spans="1:11" x14ac:dyDescent="0.3">
      <c r="A1036">
        <v>575159</v>
      </c>
      <c r="B1036" t="s">
        <v>976</v>
      </c>
      <c r="C1036" t="s">
        <v>15</v>
      </c>
      <c r="D1036" t="s">
        <v>9</v>
      </c>
      <c r="E1036" t="str">
        <f>IF(Statistics_xlsx___Sheet1[[#This Row],[event_name]]="-","Male",Statistics_xlsx___Sheet1[[#This Row],[event_name]])</f>
        <v>Male</v>
      </c>
      <c r="F1036" t="s">
        <v>10</v>
      </c>
      <c r="G1036" t="s">
        <v>151</v>
      </c>
      <c r="H1036" t="str">
        <f>IF(Statistics_xlsx___Sheet1[[#This Row],[Post Name]]="-",IF(G1037=0,G1035,G1037),Statistics_xlsx___Sheet1[[#This Row],[Post Name]])</f>
        <v>c-10</v>
      </c>
      <c r="I1036">
        <v>21853</v>
      </c>
      <c r="J1036">
        <f>IF(Statistics_xlsx___Sheet1[[#This Row],[Offered Salary]]&lt;=0,AVERAGE($I$2:$I$7166),Statistics_xlsx___Sheet1[[#This Row],[Offered Salary]])</f>
        <v>21853</v>
      </c>
      <c r="K1036" t="b">
        <f>OR((Statistics_xlsx___Sheet1[[#This Row],[updated offered salary]]&lt;$N$39),(Statistics_xlsx___Sheet1[[#This Row],[updated offered salary]]&gt;$N$40))</f>
        <v>0</v>
      </c>
    </row>
    <row r="1037" spans="1:11" x14ac:dyDescent="0.3">
      <c r="A1037">
        <v>305745</v>
      </c>
      <c r="B1037" t="s">
        <v>977</v>
      </c>
      <c r="C1037" t="s">
        <v>15</v>
      </c>
      <c r="D1037" t="s">
        <v>9</v>
      </c>
      <c r="E1037" t="str">
        <f>IF(Statistics_xlsx___Sheet1[[#This Row],[event_name]]="-","Male",Statistics_xlsx___Sheet1[[#This Row],[event_name]])</f>
        <v>Male</v>
      </c>
      <c r="F1037" t="s">
        <v>10</v>
      </c>
      <c r="G1037" t="s">
        <v>151</v>
      </c>
      <c r="H1037" t="str">
        <f>IF(Statistics_xlsx___Sheet1[[#This Row],[Post Name]]="-",IF(G1038=0,G1036,G1038),Statistics_xlsx___Sheet1[[#This Row],[Post Name]])</f>
        <v>c-10</v>
      </c>
      <c r="I1037">
        <v>54013</v>
      </c>
      <c r="J1037">
        <f>IF(Statistics_xlsx___Sheet1[[#This Row],[Offered Salary]]&lt;=0,AVERAGE($I$2:$I$7166),Statistics_xlsx___Sheet1[[#This Row],[Offered Salary]])</f>
        <v>54013</v>
      </c>
      <c r="K1037" t="b">
        <f>OR((Statistics_xlsx___Sheet1[[#This Row],[updated offered salary]]&lt;$N$39),(Statistics_xlsx___Sheet1[[#This Row],[updated offered salary]]&gt;$N$40))</f>
        <v>0</v>
      </c>
    </row>
    <row r="1038" spans="1:11" x14ac:dyDescent="0.3">
      <c r="A1038">
        <v>362804</v>
      </c>
      <c r="B1038" t="s">
        <v>978</v>
      </c>
      <c r="C1038" t="s">
        <v>15</v>
      </c>
      <c r="D1038" t="s">
        <v>9</v>
      </c>
      <c r="E1038" t="str">
        <f>IF(Statistics_xlsx___Sheet1[[#This Row],[event_name]]="-","Male",Statistics_xlsx___Sheet1[[#This Row],[event_name]])</f>
        <v>Male</v>
      </c>
      <c r="F1038" t="s">
        <v>10</v>
      </c>
      <c r="G1038" t="s">
        <v>24</v>
      </c>
      <c r="H1038" t="str">
        <f>IF(Statistics_xlsx___Sheet1[[#This Row],[Post Name]]="-",IF(G1039=0,G1037,G1039),Statistics_xlsx___Sheet1[[#This Row],[Post Name]])</f>
        <v>i7</v>
      </c>
      <c r="I1038">
        <v>68484</v>
      </c>
      <c r="J1038">
        <f>IF(Statistics_xlsx___Sheet1[[#This Row],[Offered Salary]]&lt;=0,AVERAGE($I$2:$I$7166),Statistics_xlsx___Sheet1[[#This Row],[Offered Salary]])</f>
        <v>68484</v>
      </c>
      <c r="K1038" t="b">
        <f>OR((Statistics_xlsx___Sheet1[[#This Row],[updated offered salary]]&lt;$N$39),(Statistics_xlsx___Sheet1[[#This Row],[updated offered salary]]&gt;$N$40))</f>
        <v>0</v>
      </c>
    </row>
    <row r="1039" spans="1:11" x14ac:dyDescent="0.3">
      <c r="A1039">
        <v>720610</v>
      </c>
      <c r="B1039" t="s">
        <v>979</v>
      </c>
      <c r="C1039" t="s">
        <v>15</v>
      </c>
      <c r="D1039" t="s">
        <v>9</v>
      </c>
      <c r="E1039" t="str">
        <f>IF(Statistics_xlsx___Sheet1[[#This Row],[event_name]]="-","Male",Statistics_xlsx___Sheet1[[#This Row],[event_name]])</f>
        <v>Male</v>
      </c>
      <c r="F1039" t="s">
        <v>10</v>
      </c>
      <c r="G1039" t="s">
        <v>24</v>
      </c>
      <c r="H1039" t="str">
        <f>IF(Statistics_xlsx___Sheet1[[#This Row],[Post Name]]="-",IF(G1040=0,G1038,G1040),Statistics_xlsx___Sheet1[[#This Row],[Post Name]])</f>
        <v>i7</v>
      </c>
      <c r="I1039">
        <v>16816</v>
      </c>
      <c r="J1039">
        <f>IF(Statistics_xlsx___Sheet1[[#This Row],[Offered Salary]]&lt;=0,AVERAGE($I$2:$I$7166),Statistics_xlsx___Sheet1[[#This Row],[Offered Salary]])</f>
        <v>16816</v>
      </c>
      <c r="K1039" t="b">
        <f>OR((Statistics_xlsx___Sheet1[[#This Row],[updated offered salary]]&lt;$N$39),(Statistics_xlsx___Sheet1[[#This Row],[updated offered salary]]&gt;$N$40))</f>
        <v>0</v>
      </c>
    </row>
    <row r="1040" spans="1:11" x14ac:dyDescent="0.3">
      <c r="A1040">
        <v>510971</v>
      </c>
      <c r="B1040" t="s">
        <v>980</v>
      </c>
      <c r="C1040" t="s">
        <v>15</v>
      </c>
      <c r="D1040" t="s">
        <v>9</v>
      </c>
      <c r="E1040" t="str">
        <f>IF(Statistics_xlsx___Sheet1[[#This Row],[event_name]]="-","Male",Statistics_xlsx___Sheet1[[#This Row],[event_name]])</f>
        <v>Male</v>
      </c>
      <c r="F1040" t="s">
        <v>17</v>
      </c>
      <c r="G1040" t="s">
        <v>44</v>
      </c>
      <c r="H1040" t="str">
        <f>IF(Statistics_xlsx___Sheet1[[#This Row],[Post Name]]="-",IF(G1041=0,G1039,G1041),Statistics_xlsx___Sheet1[[#This Row],[Post Name]])</f>
        <v>i6</v>
      </c>
      <c r="I1040">
        <v>5546</v>
      </c>
      <c r="J1040">
        <f>IF(Statistics_xlsx___Sheet1[[#This Row],[Offered Salary]]&lt;=0,AVERAGE($I$2:$I$7166),Statistics_xlsx___Sheet1[[#This Row],[Offered Salary]])</f>
        <v>5546</v>
      </c>
      <c r="K1040" t="b">
        <f>OR((Statistics_xlsx___Sheet1[[#This Row],[updated offered salary]]&lt;$N$39),(Statistics_xlsx___Sheet1[[#This Row],[updated offered salary]]&gt;$N$40))</f>
        <v>0</v>
      </c>
    </row>
    <row r="1041" spans="1:11" x14ac:dyDescent="0.3">
      <c r="A1041">
        <v>559485</v>
      </c>
      <c r="B1041" t="s">
        <v>981</v>
      </c>
      <c r="C1041" t="s">
        <v>8</v>
      </c>
      <c r="D1041" t="s">
        <v>9</v>
      </c>
      <c r="E1041" t="str">
        <f>IF(Statistics_xlsx___Sheet1[[#This Row],[event_name]]="-","Male",Statistics_xlsx___Sheet1[[#This Row],[event_name]])</f>
        <v>Male</v>
      </c>
      <c r="F1041" t="s">
        <v>17</v>
      </c>
      <c r="G1041" t="s">
        <v>44</v>
      </c>
      <c r="H1041" t="str">
        <f>IF(Statistics_xlsx___Sheet1[[#This Row],[Post Name]]="-",IF(G1042=0,G1040,G1042),Statistics_xlsx___Sheet1[[#This Row],[Post Name]])</f>
        <v>i6</v>
      </c>
      <c r="I1041">
        <v>70096</v>
      </c>
      <c r="J1041">
        <f>IF(Statistics_xlsx___Sheet1[[#This Row],[Offered Salary]]&lt;=0,AVERAGE($I$2:$I$7166),Statistics_xlsx___Sheet1[[#This Row],[Offered Salary]])</f>
        <v>70096</v>
      </c>
      <c r="K1041" t="b">
        <f>OR((Statistics_xlsx___Sheet1[[#This Row],[updated offered salary]]&lt;$N$39),(Statistics_xlsx___Sheet1[[#This Row],[updated offered salary]]&gt;$N$40))</f>
        <v>0</v>
      </c>
    </row>
    <row r="1042" spans="1:11" x14ac:dyDescent="0.3">
      <c r="A1042">
        <v>238863</v>
      </c>
      <c r="B1042" t="s">
        <v>982</v>
      </c>
      <c r="C1042" t="s">
        <v>8</v>
      </c>
      <c r="D1042" t="s">
        <v>9</v>
      </c>
      <c r="E1042" t="str">
        <f>IF(Statistics_xlsx___Sheet1[[#This Row],[event_name]]="-","Male",Statistics_xlsx___Sheet1[[#This Row],[event_name]])</f>
        <v>Male</v>
      </c>
      <c r="F1042" t="s">
        <v>17</v>
      </c>
      <c r="G1042" t="s">
        <v>30</v>
      </c>
      <c r="H1042" t="str">
        <f>IF(Statistics_xlsx___Sheet1[[#This Row],[Post Name]]="-",IF(G1043=0,G1041,G1043),Statistics_xlsx___Sheet1[[#This Row],[Post Name]])</f>
        <v>b9</v>
      </c>
      <c r="I1042">
        <v>51276</v>
      </c>
      <c r="J1042">
        <f>IF(Statistics_xlsx___Sheet1[[#This Row],[Offered Salary]]&lt;=0,AVERAGE($I$2:$I$7166),Statistics_xlsx___Sheet1[[#This Row],[Offered Salary]])</f>
        <v>51276</v>
      </c>
      <c r="K1042" t="b">
        <f>OR((Statistics_xlsx___Sheet1[[#This Row],[updated offered salary]]&lt;$N$39),(Statistics_xlsx___Sheet1[[#This Row],[updated offered salary]]&gt;$N$40))</f>
        <v>0</v>
      </c>
    </row>
    <row r="1043" spans="1:11" x14ac:dyDescent="0.3">
      <c r="A1043">
        <v>995634</v>
      </c>
      <c r="B1043" t="s">
        <v>983</v>
      </c>
      <c r="C1043" t="s">
        <v>8</v>
      </c>
      <c r="D1043" t="s">
        <v>9</v>
      </c>
      <c r="E1043" t="str">
        <f>IF(Statistics_xlsx___Sheet1[[#This Row],[event_name]]="-","Male",Statistics_xlsx___Sheet1[[#This Row],[event_name]])</f>
        <v>Male</v>
      </c>
      <c r="F1043" t="s">
        <v>17</v>
      </c>
      <c r="G1043" t="s">
        <v>30</v>
      </c>
      <c r="H1043" t="str">
        <f>IF(Statistics_xlsx___Sheet1[[#This Row],[Post Name]]="-",IF(G1044=0,G1042,G1044),Statistics_xlsx___Sheet1[[#This Row],[Post Name]])</f>
        <v>b9</v>
      </c>
      <c r="I1043">
        <v>80034</v>
      </c>
      <c r="J1043">
        <f>IF(Statistics_xlsx___Sheet1[[#This Row],[Offered Salary]]&lt;=0,AVERAGE($I$2:$I$7166),Statistics_xlsx___Sheet1[[#This Row],[Offered Salary]])</f>
        <v>80034</v>
      </c>
      <c r="K1043" t="b">
        <f>OR((Statistics_xlsx___Sheet1[[#This Row],[updated offered salary]]&lt;$N$39),(Statistics_xlsx___Sheet1[[#This Row],[updated offered salary]]&gt;$N$40))</f>
        <v>0</v>
      </c>
    </row>
    <row r="1044" spans="1:11" x14ac:dyDescent="0.3">
      <c r="A1044">
        <v>598603</v>
      </c>
      <c r="B1044" t="s">
        <v>984</v>
      </c>
      <c r="C1044" t="s">
        <v>8</v>
      </c>
      <c r="D1044" t="s">
        <v>13</v>
      </c>
      <c r="E1044" t="str">
        <f>IF(Statistics_xlsx___Sheet1[[#This Row],[event_name]]="-","Male",Statistics_xlsx___Sheet1[[#This Row],[event_name]])</f>
        <v>Female</v>
      </c>
      <c r="F1044" t="s">
        <v>21</v>
      </c>
      <c r="G1044" t="s">
        <v>14</v>
      </c>
      <c r="H1044" t="str">
        <f>IF(Statistics_xlsx___Sheet1[[#This Row],[Post Name]]="-",IF(G1045=0,G1043,G1045),Statistics_xlsx___Sheet1[[#This Row],[Post Name]])</f>
        <v>c5</v>
      </c>
      <c r="I1044">
        <v>20297</v>
      </c>
      <c r="J1044">
        <f>IF(Statistics_xlsx___Sheet1[[#This Row],[Offered Salary]]&lt;=0,AVERAGE($I$2:$I$7166),Statistics_xlsx___Sheet1[[#This Row],[Offered Salary]])</f>
        <v>20297</v>
      </c>
      <c r="K1044" t="b">
        <f>OR((Statistics_xlsx___Sheet1[[#This Row],[updated offered salary]]&lt;$N$39),(Statistics_xlsx___Sheet1[[#This Row],[updated offered salary]]&gt;$N$40))</f>
        <v>0</v>
      </c>
    </row>
    <row r="1045" spans="1:11" x14ac:dyDescent="0.3">
      <c r="A1045">
        <v>337737</v>
      </c>
      <c r="B1045" t="s">
        <v>985</v>
      </c>
      <c r="C1045" t="s">
        <v>15</v>
      </c>
      <c r="D1045" t="s">
        <v>9</v>
      </c>
      <c r="E1045" t="str">
        <f>IF(Statistics_xlsx___Sheet1[[#This Row],[event_name]]="-","Male",Statistics_xlsx___Sheet1[[#This Row],[event_name]])</f>
        <v>Male</v>
      </c>
      <c r="F1045" t="s">
        <v>86</v>
      </c>
      <c r="G1045" t="s">
        <v>345</v>
      </c>
      <c r="H1045" t="str">
        <f>IF(Statistics_xlsx___Sheet1[[#This Row],[Post Name]]="-",IF(G1046=0,G1044,G1046),Statistics_xlsx___Sheet1[[#This Row],[Post Name]])</f>
        <v>c9</v>
      </c>
      <c r="I1045">
        <v>78857</v>
      </c>
      <c r="J1045">
        <f>IF(Statistics_xlsx___Sheet1[[#This Row],[Offered Salary]]&lt;=0,AVERAGE($I$2:$I$7166),Statistics_xlsx___Sheet1[[#This Row],[Offered Salary]])</f>
        <v>78857</v>
      </c>
      <c r="K1045" t="b">
        <f>OR((Statistics_xlsx___Sheet1[[#This Row],[updated offered salary]]&lt;$N$39),(Statistics_xlsx___Sheet1[[#This Row],[updated offered salary]]&gt;$N$40))</f>
        <v>0</v>
      </c>
    </row>
    <row r="1046" spans="1:11" x14ac:dyDescent="0.3">
      <c r="A1046">
        <v>323081</v>
      </c>
      <c r="B1046" t="s">
        <v>986</v>
      </c>
      <c r="C1046" t="s">
        <v>15</v>
      </c>
      <c r="D1046" t="s">
        <v>13</v>
      </c>
      <c r="E1046" t="str">
        <f>IF(Statistics_xlsx___Sheet1[[#This Row],[event_name]]="-","Male",Statistics_xlsx___Sheet1[[#This Row],[event_name]])</f>
        <v>Female</v>
      </c>
      <c r="F1046" t="s">
        <v>21</v>
      </c>
      <c r="G1046" t="s">
        <v>44</v>
      </c>
      <c r="H1046" t="str">
        <f>IF(Statistics_xlsx___Sheet1[[#This Row],[Post Name]]="-",IF(G1047=0,G1045,G1047),Statistics_xlsx___Sheet1[[#This Row],[Post Name]])</f>
        <v>i6</v>
      </c>
      <c r="I1046">
        <v>90519</v>
      </c>
      <c r="J1046">
        <f>IF(Statistics_xlsx___Sheet1[[#This Row],[Offered Salary]]&lt;=0,AVERAGE($I$2:$I$7166),Statistics_xlsx___Sheet1[[#This Row],[Offered Salary]])</f>
        <v>90519</v>
      </c>
      <c r="K1046" t="b">
        <f>OR((Statistics_xlsx___Sheet1[[#This Row],[updated offered salary]]&lt;$N$39),(Statistics_xlsx___Sheet1[[#This Row],[updated offered salary]]&gt;$N$40))</f>
        <v>0</v>
      </c>
    </row>
    <row r="1047" spans="1:11" x14ac:dyDescent="0.3">
      <c r="A1047">
        <v>486709</v>
      </c>
      <c r="B1047" t="s">
        <v>986</v>
      </c>
      <c r="C1047" t="s">
        <v>8</v>
      </c>
      <c r="D1047" t="s">
        <v>9</v>
      </c>
      <c r="E1047" t="str">
        <f>IF(Statistics_xlsx___Sheet1[[#This Row],[event_name]]="-","Male",Statistics_xlsx___Sheet1[[#This Row],[event_name]])</f>
        <v>Male</v>
      </c>
      <c r="F1047" t="s">
        <v>21</v>
      </c>
      <c r="G1047" t="s">
        <v>44</v>
      </c>
      <c r="H1047" t="str">
        <f>IF(Statistics_xlsx___Sheet1[[#This Row],[Post Name]]="-",IF(G1048=0,G1046,G1048),Statistics_xlsx___Sheet1[[#This Row],[Post Name]])</f>
        <v>i6</v>
      </c>
      <c r="I1047">
        <v>53991</v>
      </c>
      <c r="J1047">
        <f>IF(Statistics_xlsx___Sheet1[[#This Row],[Offered Salary]]&lt;=0,AVERAGE($I$2:$I$7166),Statistics_xlsx___Sheet1[[#This Row],[Offered Salary]])</f>
        <v>53991</v>
      </c>
      <c r="K1047" t="b">
        <f>OR((Statistics_xlsx___Sheet1[[#This Row],[updated offered salary]]&lt;$N$39),(Statistics_xlsx___Sheet1[[#This Row],[updated offered salary]]&gt;$N$40))</f>
        <v>0</v>
      </c>
    </row>
    <row r="1048" spans="1:11" x14ac:dyDescent="0.3">
      <c r="A1048">
        <v>483281</v>
      </c>
      <c r="B1048" t="s">
        <v>986</v>
      </c>
      <c r="C1048" t="s">
        <v>8</v>
      </c>
      <c r="D1048" t="s">
        <v>13</v>
      </c>
      <c r="E1048" t="str">
        <f>IF(Statistics_xlsx___Sheet1[[#This Row],[event_name]]="-","Male",Statistics_xlsx___Sheet1[[#This Row],[event_name]])</f>
        <v>Female</v>
      </c>
      <c r="F1048" t="s">
        <v>21</v>
      </c>
      <c r="G1048" t="s">
        <v>44</v>
      </c>
      <c r="H1048" t="str">
        <f>IF(Statistics_xlsx___Sheet1[[#This Row],[Post Name]]="-",IF(G1049=0,G1047,G1049),Statistics_xlsx___Sheet1[[#This Row],[Post Name]])</f>
        <v>i6</v>
      </c>
      <c r="I1048">
        <v>30932</v>
      </c>
      <c r="J1048">
        <f>IF(Statistics_xlsx___Sheet1[[#This Row],[Offered Salary]]&lt;=0,AVERAGE($I$2:$I$7166),Statistics_xlsx___Sheet1[[#This Row],[Offered Salary]])</f>
        <v>30932</v>
      </c>
      <c r="K1048" t="b">
        <f>OR((Statistics_xlsx___Sheet1[[#This Row],[updated offered salary]]&lt;$N$39),(Statistics_xlsx___Sheet1[[#This Row],[updated offered salary]]&gt;$N$40))</f>
        <v>0</v>
      </c>
    </row>
    <row r="1049" spans="1:11" x14ac:dyDescent="0.3">
      <c r="A1049">
        <v>351740</v>
      </c>
      <c r="B1049" t="s">
        <v>987</v>
      </c>
      <c r="C1049" t="s">
        <v>15</v>
      </c>
      <c r="D1049" t="s">
        <v>13</v>
      </c>
      <c r="E1049" t="str">
        <f>IF(Statistics_xlsx___Sheet1[[#This Row],[event_name]]="-","Male",Statistics_xlsx___Sheet1[[#This Row],[event_name]])</f>
        <v>Female</v>
      </c>
      <c r="F1049" t="s">
        <v>21</v>
      </c>
      <c r="G1049" t="s">
        <v>44</v>
      </c>
      <c r="H1049" t="str">
        <f>IF(Statistics_xlsx___Sheet1[[#This Row],[Post Name]]="-",IF(G1050=0,G1048,G1050),Statistics_xlsx___Sheet1[[#This Row],[Post Name]])</f>
        <v>i6</v>
      </c>
      <c r="I1049">
        <v>95852</v>
      </c>
      <c r="J1049">
        <f>IF(Statistics_xlsx___Sheet1[[#This Row],[Offered Salary]]&lt;=0,AVERAGE($I$2:$I$7166),Statistics_xlsx___Sheet1[[#This Row],[Offered Salary]])</f>
        <v>95852</v>
      </c>
      <c r="K1049" t="b">
        <f>OR((Statistics_xlsx___Sheet1[[#This Row],[updated offered salary]]&lt;$N$39),(Statistics_xlsx___Sheet1[[#This Row],[updated offered salary]]&gt;$N$40))</f>
        <v>0</v>
      </c>
    </row>
    <row r="1050" spans="1:11" x14ac:dyDescent="0.3">
      <c r="A1050">
        <v>354090</v>
      </c>
      <c r="B1050" t="s">
        <v>988</v>
      </c>
      <c r="C1050" t="s">
        <v>15</v>
      </c>
      <c r="D1050" t="s">
        <v>9</v>
      </c>
      <c r="E1050" t="str">
        <f>IF(Statistics_xlsx___Sheet1[[#This Row],[event_name]]="-","Male",Statistics_xlsx___Sheet1[[#This Row],[event_name]])</f>
        <v>Male</v>
      </c>
      <c r="F1050" t="s">
        <v>17</v>
      </c>
      <c r="G1050" t="s">
        <v>30</v>
      </c>
      <c r="H1050" t="str">
        <f>IF(Statistics_xlsx___Sheet1[[#This Row],[Post Name]]="-",IF(G1051=0,G1049,G1051),Statistics_xlsx___Sheet1[[#This Row],[Post Name]])</f>
        <v>b9</v>
      </c>
      <c r="I1050">
        <v>35303</v>
      </c>
      <c r="J1050">
        <f>IF(Statistics_xlsx___Sheet1[[#This Row],[Offered Salary]]&lt;=0,AVERAGE($I$2:$I$7166),Statistics_xlsx___Sheet1[[#This Row],[Offered Salary]])</f>
        <v>35303</v>
      </c>
      <c r="K1050" t="b">
        <f>OR((Statistics_xlsx___Sheet1[[#This Row],[updated offered salary]]&lt;$N$39),(Statistics_xlsx___Sheet1[[#This Row],[updated offered salary]]&gt;$N$40))</f>
        <v>0</v>
      </c>
    </row>
    <row r="1051" spans="1:11" x14ac:dyDescent="0.3">
      <c r="A1051">
        <v>408891</v>
      </c>
      <c r="B1051" t="s">
        <v>989</v>
      </c>
      <c r="C1051" t="s">
        <v>15</v>
      </c>
      <c r="D1051" t="s">
        <v>9</v>
      </c>
      <c r="E1051" t="str">
        <f>IF(Statistics_xlsx___Sheet1[[#This Row],[event_name]]="-","Male",Statistics_xlsx___Sheet1[[#This Row],[event_name]])</f>
        <v>Male</v>
      </c>
      <c r="F1051" t="s">
        <v>69</v>
      </c>
      <c r="G1051" t="s">
        <v>151</v>
      </c>
      <c r="H1051" t="str">
        <f>IF(Statistics_xlsx___Sheet1[[#This Row],[Post Name]]="-",IF(G1052=0,G1050,G1052),Statistics_xlsx___Sheet1[[#This Row],[Post Name]])</f>
        <v>c-10</v>
      </c>
      <c r="I1051">
        <v>99522</v>
      </c>
      <c r="J1051">
        <f>IF(Statistics_xlsx___Sheet1[[#This Row],[Offered Salary]]&lt;=0,AVERAGE($I$2:$I$7166),Statistics_xlsx___Sheet1[[#This Row],[Offered Salary]])</f>
        <v>99522</v>
      </c>
      <c r="K1051" t="b">
        <f>OR((Statistics_xlsx___Sheet1[[#This Row],[updated offered salary]]&lt;$N$39),(Statistics_xlsx___Sheet1[[#This Row],[updated offered salary]]&gt;$N$40))</f>
        <v>0</v>
      </c>
    </row>
    <row r="1052" spans="1:11" x14ac:dyDescent="0.3">
      <c r="A1052">
        <v>564995</v>
      </c>
      <c r="B1052" t="s">
        <v>990</v>
      </c>
      <c r="C1052" t="s">
        <v>8</v>
      </c>
      <c r="D1052" t="s">
        <v>42</v>
      </c>
      <c r="E1052" t="str">
        <f>IF(Statistics_xlsx___Sheet1[[#This Row],[event_name]]="-","Male",Statistics_xlsx___Sheet1[[#This Row],[event_name]])</f>
        <v>Don’t want to say</v>
      </c>
      <c r="F1052" t="s">
        <v>69</v>
      </c>
      <c r="G1052" t="s">
        <v>151</v>
      </c>
      <c r="H1052" t="str">
        <f>IF(Statistics_xlsx___Sheet1[[#This Row],[Post Name]]="-",IF(G1053=0,G1051,G1053),Statistics_xlsx___Sheet1[[#This Row],[Post Name]])</f>
        <v>c-10</v>
      </c>
      <c r="I1052">
        <v>82431</v>
      </c>
      <c r="J1052">
        <f>IF(Statistics_xlsx___Sheet1[[#This Row],[Offered Salary]]&lt;=0,AVERAGE($I$2:$I$7166),Statistics_xlsx___Sheet1[[#This Row],[Offered Salary]])</f>
        <v>82431</v>
      </c>
      <c r="K1052" t="b">
        <f>OR((Statistics_xlsx___Sheet1[[#This Row],[updated offered salary]]&lt;$N$39),(Statistics_xlsx___Sheet1[[#This Row],[updated offered salary]]&gt;$N$40))</f>
        <v>0</v>
      </c>
    </row>
    <row r="1053" spans="1:11" x14ac:dyDescent="0.3">
      <c r="A1053">
        <v>59076</v>
      </c>
      <c r="B1053" t="s">
        <v>991</v>
      </c>
      <c r="C1053" t="s">
        <v>15</v>
      </c>
      <c r="D1053" t="s">
        <v>13</v>
      </c>
      <c r="E1053" t="str">
        <f>IF(Statistics_xlsx___Sheet1[[#This Row],[event_name]]="-","Male",Statistics_xlsx___Sheet1[[#This Row],[event_name]])</f>
        <v>Female</v>
      </c>
      <c r="F1053" t="s">
        <v>10</v>
      </c>
      <c r="G1053" t="s">
        <v>24</v>
      </c>
      <c r="H1053" t="str">
        <f>IF(Statistics_xlsx___Sheet1[[#This Row],[Post Name]]="-",IF(G1054=0,G1052,G1054),Statistics_xlsx___Sheet1[[#This Row],[Post Name]])</f>
        <v>i7</v>
      </c>
      <c r="I1053">
        <v>57004</v>
      </c>
      <c r="J1053">
        <f>IF(Statistics_xlsx___Sheet1[[#This Row],[Offered Salary]]&lt;=0,AVERAGE($I$2:$I$7166),Statistics_xlsx___Sheet1[[#This Row],[Offered Salary]])</f>
        <v>57004</v>
      </c>
      <c r="K1053" t="b">
        <f>OR((Statistics_xlsx___Sheet1[[#This Row],[updated offered salary]]&lt;$N$39),(Statistics_xlsx___Sheet1[[#This Row],[updated offered salary]]&gt;$N$40))</f>
        <v>0</v>
      </c>
    </row>
    <row r="1054" spans="1:11" x14ac:dyDescent="0.3">
      <c r="A1054">
        <v>640999</v>
      </c>
      <c r="B1054" t="s">
        <v>992</v>
      </c>
      <c r="C1054" t="s">
        <v>15</v>
      </c>
      <c r="D1054" t="s">
        <v>9</v>
      </c>
      <c r="E1054" t="str">
        <f>IF(Statistics_xlsx___Sheet1[[#This Row],[event_name]]="-","Male",Statistics_xlsx___Sheet1[[#This Row],[event_name]])</f>
        <v>Male</v>
      </c>
      <c r="F1054" t="s">
        <v>17</v>
      </c>
      <c r="G1054" t="s">
        <v>11</v>
      </c>
      <c r="H1054" t="str">
        <f>IF(Statistics_xlsx___Sheet1[[#This Row],[Post Name]]="-",IF(G1055=0,G1053,G1055),Statistics_xlsx___Sheet1[[#This Row],[Post Name]])</f>
        <v>c8</v>
      </c>
      <c r="I1054">
        <v>61773</v>
      </c>
      <c r="J1054">
        <f>IF(Statistics_xlsx___Sheet1[[#This Row],[Offered Salary]]&lt;=0,AVERAGE($I$2:$I$7166),Statistics_xlsx___Sheet1[[#This Row],[Offered Salary]])</f>
        <v>61773</v>
      </c>
      <c r="K1054" t="b">
        <f>OR((Statistics_xlsx___Sheet1[[#This Row],[updated offered salary]]&lt;$N$39),(Statistics_xlsx___Sheet1[[#This Row],[updated offered salary]]&gt;$N$40))</f>
        <v>0</v>
      </c>
    </row>
    <row r="1055" spans="1:11" x14ac:dyDescent="0.3">
      <c r="A1055">
        <v>929955</v>
      </c>
      <c r="B1055" t="s">
        <v>993</v>
      </c>
      <c r="C1055" t="s">
        <v>15</v>
      </c>
      <c r="D1055" t="s">
        <v>9</v>
      </c>
      <c r="E1055" t="str">
        <f>IF(Statistics_xlsx___Sheet1[[#This Row],[event_name]]="-","Male",Statistics_xlsx___Sheet1[[#This Row],[event_name]])</f>
        <v>Male</v>
      </c>
      <c r="F1055" t="s">
        <v>10</v>
      </c>
      <c r="G1055" t="s">
        <v>345</v>
      </c>
      <c r="H1055" t="str">
        <f>IF(Statistics_xlsx___Sheet1[[#This Row],[Post Name]]="-",IF(G1056=0,G1054,G1056),Statistics_xlsx___Sheet1[[#This Row],[Post Name]])</f>
        <v>c9</v>
      </c>
      <c r="I1055">
        <v>55603</v>
      </c>
      <c r="J1055">
        <f>IF(Statistics_xlsx___Sheet1[[#This Row],[Offered Salary]]&lt;=0,AVERAGE($I$2:$I$7166),Statistics_xlsx___Sheet1[[#This Row],[Offered Salary]])</f>
        <v>55603</v>
      </c>
      <c r="K1055" t="b">
        <f>OR((Statistics_xlsx___Sheet1[[#This Row],[updated offered salary]]&lt;$N$39),(Statistics_xlsx___Sheet1[[#This Row],[updated offered salary]]&gt;$N$40))</f>
        <v>0</v>
      </c>
    </row>
    <row r="1056" spans="1:11" x14ac:dyDescent="0.3">
      <c r="A1056">
        <v>771329</v>
      </c>
      <c r="B1056" t="s">
        <v>994</v>
      </c>
      <c r="C1056" t="s">
        <v>15</v>
      </c>
      <c r="D1056" t="s">
        <v>13</v>
      </c>
      <c r="E1056" t="str">
        <f>IF(Statistics_xlsx___Sheet1[[#This Row],[event_name]]="-","Male",Statistics_xlsx___Sheet1[[#This Row],[event_name]])</f>
        <v>Female</v>
      </c>
      <c r="F1056" t="s">
        <v>21</v>
      </c>
      <c r="G1056" t="s">
        <v>30</v>
      </c>
      <c r="H1056" t="str">
        <f>IF(Statistics_xlsx___Sheet1[[#This Row],[Post Name]]="-",IF(G1057=0,G1055,G1057),Statistics_xlsx___Sheet1[[#This Row],[Post Name]])</f>
        <v>b9</v>
      </c>
      <c r="I1056">
        <v>83212</v>
      </c>
      <c r="J1056">
        <f>IF(Statistics_xlsx___Sheet1[[#This Row],[Offered Salary]]&lt;=0,AVERAGE($I$2:$I$7166),Statistics_xlsx___Sheet1[[#This Row],[Offered Salary]])</f>
        <v>83212</v>
      </c>
      <c r="K1056" t="b">
        <f>OR((Statistics_xlsx___Sheet1[[#This Row],[updated offered salary]]&lt;$N$39),(Statistics_xlsx___Sheet1[[#This Row],[updated offered salary]]&gt;$N$40))</f>
        <v>0</v>
      </c>
    </row>
    <row r="1057" spans="1:11" x14ac:dyDescent="0.3">
      <c r="A1057">
        <v>723807</v>
      </c>
      <c r="B1057" t="s">
        <v>995</v>
      </c>
      <c r="C1057" t="s">
        <v>8</v>
      </c>
      <c r="D1057" t="s">
        <v>13</v>
      </c>
      <c r="E1057" t="str">
        <f>IF(Statistics_xlsx___Sheet1[[#This Row],[event_name]]="-","Male",Statistics_xlsx___Sheet1[[#This Row],[event_name]])</f>
        <v>Female</v>
      </c>
      <c r="F1057" t="s">
        <v>21</v>
      </c>
      <c r="G1057" t="s">
        <v>30</v>
      </c>
      <c r="H1057" t="str">
        <f>IF(Statistics_xlsx___Sheet1[[#This Row],[Post Name]]="-",IF(G1058=0,G1056,G1058),Statistics_xlsx___Sheet1[[#This Row],[Post Name]])</f>
        <v>b9</v>
      </c>
      <c r="I1057">
        <v>92366</v>
      </c>
      <c r="J1057">
        <f>IF(Statistics_xlsx___Sheet1[[#This Row],[Offered Salary]]&lt;=0,AVERAGE($I$2:$I$7166),Statistics_xlsx___Sheet1[[#This Row],[Offered Salary]])</f>
        <v>92366</v>
      </c>
      <c r="K1057" t="b">
        <f>OR((Statistics_xlsx___Sheet1[[#This Row],[updated offered salary]]&lt;$N$39),(Statistics_xlsx___Sheet1[[#This Row],[updated offered salary]]&gt;$N$40))</f>
        <v>0</v>
      </c>
    </row>
    <row r="1058" spans="1:11" x14ac:dyDescent="0.3">
      <c r="A1058">
        <v>366299</v>
      </c>
      <c r="B1058" t="s">
        <v>996</v>
      </c>
      <c r="C1058" t="s">
        <v>15</v>
      </c>
      <c r="D1058" t="s">
        <v>9</v>
      </c>
      <c r="E1058" t="str">
        <f>IF(Statistics_xlsx___Sheet1[[#This Row],[event_name]]="-","Male",Statistics_xlsx___Sheet1[[#This Row],[event_name]])</f>
        <v>Male</v>
      </c>
      <c r="F1058" t="s">
        <v>86</v>
      </c>
      <c r="G1058" t="s">
        <v>345</v>
      </c>
      <c r="H1058" t="str">
        <f>IF(Statistics_xlsx___Sheet1[[#This Row],[Post Name]]="-",IF(G1059=0,G1057,G1059),Statistics_xlsx___Sheet1[[#This Row],[Post Name]])</f>
        <v>c9</v>
      </c>
      <c r="I1058">
        <v>1007</v>
      </c>
      <c r="J1058">
        <f>IF(Statistics_xlsx___Sheet1[[#This Row],[Offered Salary]]&lt;=0,AVERAGE($I$2:$I$7166),Statistics_xlsx___Sheet1[[#This Row],[Offered Salary]])</f>
        <v>1007</v>
      </c>
      <c r="K1058" t="b">
        <f>OR((Statistics_xlsx___Sheet1[[#This Row],[updated offered salary]]&lt;$N$39),(Statistics_xlsx___Sheet1[[#This Row],[updated offered salary]]&gt;$N$40))</f>
        <v>0</v>
      </c>
    </row>
    <row r="1059" spans="1:11" x14ac:dyDescent="0.3">
      <c r="A1059">
        <v>543895</v>
      </c>
      <c r="B1059" t="s">
        <v>997</v>
      </c>
      <c r="C1059" t="s">
        <v>15</v>
      </c>
      <c r="D1059" t="s">
        <v>9</v>
      </c>
      <c r="E1059" t="str">
        <f>IF(Statistics_xlsx___Sheet1[[#This Row],[event_name]]="-","Male",Statistics_xlsx___Sheet1[[#This Row],[event_name]])</f>
        <v>Male</v>
      </c>
      <c r="F1059" t="s">
        <v>86</v>
      </c>
      <c r="G1059" t="s">
        <v>345</v>
      </c>
      <c r="H1059" t="str">
        <f>IF(Statistics_xlsx___Sheet1[[#This Row],[Post Name]]="-",IF(G1060=0,G1058,G1060),Statistics_xlsx___Sheet1[[#This Row],[Post Name]])</f>
        <v>c9</v>
      </c>
      <c r="I1059">
        <v>77040</v>
      </c>
      <c r="J1059">
        <f>IF(Statistics_xlsx___Sheet1[[#This Row],[Offered Salary]]&lt;=0,AVERAGE($I$2:$I$7166),Statistics_xlsx___Sheet1[[#This Row],[Offered Salary]])</f>
        <v>77040</v>
      </c>
      <c r="K1059" t="b">
        <f>OR((Statistics_xlsx___Sheet1[[#This Row],[updated offered salary]]&lt;$N$39),(Statistics_xlsx___Sheet1[[#This Row],[updated offered salary]]&gt;$N$40))</f>
        <v>0</v>
      </c>
    </row>
    <row r="1060" spans="1:11" x14ac:dyDescent="0.3">
      <c r="A1060">
        <v>83215</v>
      </c>
      <c r="B1060" t="s">
        <v>998</v>
      </c>
      <c r="C1060" t="s">
        <v>8</v>
      </c>
      <c r="D1060" t="s">
        <v>13</v>
      </c>
      <c r="E1060" t="str">
        <f>IF(Statistics_xlsx___Sheet1[[#This Row],[event_name]]="-","Male",Statistics_xlsx___Sheet1[[#This Row],[event_name]])</f>
        <v>Female</v>
      </c>
      <c r="F1060" t="s">
        <v>10</v>
      </c>
      <c r="G1060" t="s">
        <v>44</v>
      </c>
      <c r="H1060" t="str">
        <f>IF(Statistics_xlsx___Sheet1[[#This Row],[Post Name]]="-",IF(G1061=0,G1059,G1061),Statistics_xlsx___Sheet1[[#This Row],[Post Name]])</f>
        <v>i6</v>
      </c>
      <c r="I1060">
        <v>52783</v>
      </c>
      <c r="J1060">
        <f>IF(Statistics_xlsx___Sheet1[[#This Row],[Offered Salary]]&lt;=0,AVERAGE($I$2:$I$7166),Statistics_xlsx___Sheet1[[#This Row],[Offered Salary]])</f>
        <v>52783</v>
      </c>
      <c r="K1060" t="b">
        <f>OR((Statistics_xlsx___Sheet1[[#This Row],[updated offered salary]]&lt;$N$39),(Statistics_xlsx___Sheet1[[#This Row],[updated offered salary]]&gt;$N$40))</f>
        <v>0</v>
      </c>
    </row>
    <row r="1061" spans="1:11" x14ac:dyDescent="0.3">
      <c r="A1061">
        <v>105862</v>
      </c>
      <c r="B1061" t="s">
        <v>999</v>
      </c>
      <c r="C1061" t="s">
        <v>8</v>
      </c>
      <c r="D1061" t="s">
        <v>13</v>
      </c>
      <c r="E1061" t="str">
        <f>IF(Statistics_xlsx___Sheet1[[#This Row],[event_name]]="-","Male",Statistics_xlsx___Sheet1[[#This Row],[event_name]])</f>
        <v>Female</v>
      </c>
      <c r="F1061" t="s">
        <v>10</v>
      </c>
      <c r="G1061" t="s">
        <v>44</v>
      </c>
      <c r="H1061" t="str">
        <f>IF(Statistics_xlsx___Sheet1[[#This Row],[Post Name]]="-",IF(G1062=0,G1060,G1062),Statistics_xlsx___Sheet1[[#This Row],[Post Name]])</f>
        <v>i6</v>
      </c>
      <c r="I1061">
        <v>75430</v>
      </c>
      <c r="J1061">
        <f>IF(Statistics_xlsx___Sheet1[[#This Row],[Offered Salary]]&lt;=0,AVERAGE($I$2:$I$7166),Statistics_xlsx___Sheet1[[#This Row],[Offered Salary]])</f>
        <v>75430</v>
      </c>
      <c r="K1061" t="b">
        <f>OR((Statistics_xlsx___Sheet1[[#This Row],[updated offered salary]]&lt;$N$39),(Statistics_xlsx___Sheet1[[#This Row],[updated offered salary]]&gt;$N$40))</f>
        <v>0</v>
      </c>
    </row>
    <row r="1062" spans="1:11" x14ac:dyDescent="0.3">
      <c r="A1062">
        <v>647810</v>
      </c>
      <c r="B1062" t="s">
        <v>1000</v>
      </c>
      <c r="C1062" t="s">
        <v>8</v>
      </c>
      <c r="D1062" t="s">
        <v>9</v>
      </c>
      <c r="E1062" t="str">
        <f>IF(Statistics_xlsx___Sheet1[[#This Row],[event_name]]="-","Male",Statistics_xlsx___Sheet1[[#This Row],[event_name]])</f>
        <v>Male</v>
      </c>
      <c r="F1062" t="s">
        <v>17</v>
      </c>
      <c r="G1062" t="s">
        <v>36</v>
      </c>
      <c r="H1062" t="str">
        <f>IF(Statistics_xlsx___Sheet1[[#This Row],[Post Name]]="-",IF(G1063=0,G1061,G1063),Statistics_xlsx___Sheet1[[#This Row],[Post Name]])</f>
        <v>i5</v>
      </c>
      <c r="I1062">
        <v>34018</v>
      </c>
      <c r="J1062">
        <f>IF(Statistics_xlsx___Sheet1[[#This Row],[Offered Salary]]&lt;=0,AVERAGE($I$2:$I$7166),Statistics_xlsx___Sheet1[[#This Row],[Offered Salary]])</f>
        <v>34018</v>
      </c>
      <c r="K1062" t="b">
        <f>OR((Statistics_xlsx___Sheet1[[#This Row],[updated offered salary]]&lt;$N$39),(Statistics_xlsx___Sheet1[[#This Row],[updated offered salary]]&gt;$N$40))</f>
        <v>0</v>
      </c>
    </row>
    <row r="1063" spans="1:11" x14ac:dyDescent="0.3">
      <c r="A1063">
        <v>728165</v>
      </c>
      <c r="B1063" t="s">
        <v>1001</v>
      </c>
      <c r="C1063" t="s">
        <v>15</v>
      </c>
      <c r="D1063" t="s">
        <v>9</v>
      </c>
      <c r="E1063" t="str">
        <f>IF(Statistics_xlsx___Sheet1[[#This Row],[event_name]]="-","Male",Statistics_xlsx___Sheet1[[#This Row],[event_name]])</f>
        <v>Male</v>
      </c>
      <c r="F1063" t="s">
        <v>17</v>
      </c>
      <c r="G1063" t="s">
        <v>36</v>
      </c>
      <c r="H1063" t="str">
        <f>IF(Statistics_xlsx___Sheet1[[#This Row],[Post Name]]="-",IF(G1064=0,G1062,G1064),Statistics_xlsx___Sheet1[[#This Row],[Post Name]])</f>
        <v>i5</v>
      </c>
      <c r="I1063">
        <v>15261</v>
      </c>
      <c r="J1063">
        <f>IF(Statistics_xlsx___Sheet1[[#This Row],[Offered Salary]]&lt;=0,AVERAGE($I$2:$I$7166),Statistics_xlsx___Sheet1[[#This Row],[Offered Salary]])</f>
        <v>15261</v>
      </c>
      <c r="K1063" t="b">
        <f>OR((Statistics_xlsx___Sheet1[[#This Row],[updated offered salary]]&lt;$N$39),(Statistics_xlsx___Sheet1[[#This Row],[updated offered salary]]&gt;$N$40))</f>
        <v>0</v>
      </c>
    </row>
    <row r="1064" spans="1:11" x14ac:dyDescent="0.3">
      <c r="A1064">
        <v>637125</v>
      </c>
      <c r="B1064" t="s">
        <v>1002</v>
      </c>
      <c r="C1064" t="s">
        <v>8</v>
      </c>
      <c r="D1064" t="s">
        <v>42</v>
      </c>
      <c r="E1064" t="str">
        <f>IF(Statistics_xlsx___Sheet1[[#This Row],[event_name]]="-","Male",Statistics_xlsx___Sheet1[[#This Row],[event_name]])</f>
        <v>Don’t want to say</v>
      </c>
      <c r="F1064" t="s">
        <v>17</v>
      </c>
      <c r="G1064" t="s">
        <v>36</v>
      </c>
      <c r="H1064" t="str">
        <f>IF(Statistics_xlsx___Sheet1[[#This Row],[Post Name]]="-",IF(G1065=0,G1063,G1065),Statistics_xlsx___Sheet1[[#This Row],[Post Name]])</f>
        <v>i5</v>
      </c>
      <c r="I1064">
        <v>78158</v>
      </c>
      <c r="J1064">
        <f>IF(Statistics_xlsx___Sheet1[[#This Row],[Offered Salary]]&lt;=0,AVERAGE($I$2:$I$7166),Statistics_xlsx___Sheet1[[#This Row],[Offered Salary]])</f>
        <v>78158</v>
      </c>
      <c r="K1064" t="b">
        <f>OR((Statistics_xlsx___Sheet1[[#This Row],[updated offered salary]]&lt;$N$39),(Statistics_xlsx___Sheet1[[#This Row],[updated offered salary]]&gt;$N$40))</f>
        <v>0</v>
      </c>
    </row>
    <row r="1065" spans="1:11" x14ac:dyDescent="0.3">
      <c r="A1065">
        <v>580033</v>
      </c>
      <c r="B1065" t="s">
        <v>1003</v>
      </c>
      <c r="C1065" t="s">
        <v>15</v>
      </c>
      <c r="D1065" t="s">
        <v>13</v>
      </c>
      <c r="E1065" t="str">
        <f>IF(Statistics_xlsx___Sheet1[[#This Row],[event_name]]="-","Male",Statistics_xlsx___Sheet1[[#This Row],[event_name]])</f>
        <v>Female</v>
      </c>
      <c r="F1065" t="s">
        <v>17</v>
      </c>
      <c r="G1065" t="s">
        <v>36</v>
      </c>
      <c r="H1065" t="str">
        <f>IF(Statistics_xlsx___Sheet1[[#This Row],[Post Name]]="-",IF(G1066=0,G1064,G1066),Statistics_xlsx___Sheet1[[#This Row],[Post Name]])</f>
        <v>i5</v>
      </c>
      <c r="I1065">
        <v>25268</v>
      </c>
      <c r="J1065">
        <f>IF(Statistics_xlsx___Sheet1[[#This Row],[Offered Salary]]&lt;=0,AVERAGE($I$2:$I$7166),Statistics_xlsx___Sheet1[[#This Row],[Offered Salary]])</f>
        <v>25268</v>
      </c>
      <c r="K1065" t="b">
        <f>OR((Statistics_xlsx___Sheet1[[#This Row],[updated offered salary]]&lt;$N$39),(Statistics_xlsx___Sheet1[[#This Row],[updated offered salary]]&gt;$N$40))</f>
        <v>0</v>
      </c>
    </row>
    <row r="1066" spans="1:11" x14ac:dyDescent="0.3">
      <c r="A1066">
        <v>548514</v>
      </c>
      <c r="B1066" t="s">
        <v>1004</v>
      </c>
      <c r="C1066" t="s">
        <v>15</v>
      </c>
      <c r="D1066" t="s">
        <v>9</v>
      </c>
      <c r="E1066" t="str">
        <f>IF(Statistics_xlsx___Sheet1[[#This Row],[event_name]]="-","Male",Statistics_xlsx___Sheet1[[#This Row],[event_name]])</f>
        <v>Male</v>
      </c>
      <c r="F1066" t="s">
        <v>17</v>
      </c>
      <c r="G1066" t="s">
        <v>14</v>
      </c>
      <c r="H1066" t="str">
        <f>IF(Statistics_xlsx___Sheet1[[#This Row],[Post Name]]="-",IF(G1067=0,G1065,G1067),Statistics_xlsx___Sheet1[[#This Row],[Post Name]])</f>
        <v>c5</v>
      </c>
      <c r="I1066">
        <v>87884</v>
      </c>
      <c r="J1066">
        <f>IF(Statistics_xlsx___Sheet1[[#This Row],[Offered Salary]]&lt;=0,AVERAGE($I$2:$I$7166),Statistics_xlsx___Sheet1[[#This Row],[Offered Salary]])</f>
        <v>87884</v>
      </c>
      <c r="K1066" t="b">
        <f>OR((Statistics_xlsx___Sheet1[[#This Row],[updated offered salary]]&lt;$N$39),(Statistics_xlsx___Sheet1[[#This Row],[updated offered salary]]&gt;$N$40))</f>
        <v>0</v>
      </c>
    </row>
    <row r="1067" spans="1:11" x14ac:dyDescent="0.3">
      <c r="A1067">
        <v>910154</v>
      </c>
      <c r="B1067" t="s">
        <v>1005</v>
      </c>
      <c r="C1067" t="s">
        <v>8</v>
      </c>
      <c r="D1067" t="s">
        <v>9</v>
      </c>
      <c r="E1067" t="str">
        <f>IF(Statistics_xlsx___Sheet1[[#This Row],[event_name]]="-","Male",Statistics_xlsx___Sheet1[[#This Row],[event_name]])</f>
        <v>Male</v>
      </c>
      <c r="F1067" t="s">
        <v>17</v>
      </c>
      <c r="G1067" t="s">
        <v>14</v>
      </c>
      <c r="H1067" t="str">
        <f>IF(Statistics_xlsx___Sheet1[[#This Row],[Post Name]]="-",IF(G1068=0,G1066,G1068),Statistics_xlsx___Sheet1[[#This Row],[Post Name]])</f>
        <v>c5</v>
      </c>
      <c r="I1067">
        <v>60943</v>
      </c>
      <c r="J1067">
        <f>IF(Statistics_xlsx___Sheet1[[#This Row],[Offered Salary]]&lt;=0,AVERAGE($I$2:$I$7166),Statistics_xlsx___Sheet1[[#This Row],[Offered Salary]])</f>
        <v>60943</v>
      </c>
      <c r="K1067" t="b">
        <f>OR((Statistics_xlsx___Sheet1[[#This Row],[updated offered salary]]&lt;$N$39),(Statistics_xlsx___Sheet1[[#This Row],[updated offered salary]]&gt;$N$40))</f>
        <v>0</v>
      </c>
    </row>
    <row r="1068" spans="1:11" x14ac:dyDescent="0.3">
      <c r="A1068">
        <v>543488</v>
      </c>
      <c r="B1068" t="s">
        <v>1006</v>
      </c>
      <c r="C1068" t="s">
        <v>15</v>
      </c>
      <c r="D1068" t="s">
        <v>42</v>
      </c>
      <c r="E1068" t="str">
        <f>IF(Statistics_xlsx___Sheet1[[#This Row],[event_name]]="-","Male",Statistics_xlsx___Sheet1[[#This Row],[event_name]])</f>
        <v>Don’t want to say</v>
      </c>
      <c r="F1068" t="s">
        <v>10</v>
      </c>
      <c r="G1068" t="s">
        <v>14</v>
      </c>
      <c r="H1068" t="str">
        <f>IF(Statistics_xlsx___Sheet1[[#This Row],[Post Name]]="-",IF(G1069=0,G1067,G1069),Statistics_xlsx___Sheet1[[#This Row],[Post Name]])</f>
        <v>c5</v>
      </c>
      <c r="I1068">
        <v>4011</v>
      </c>
      <c r="J1068">
        <f>IF(Statistics_xlsx___Sheet1[[#This Row],[Offered Salary]]&lt;=0,AVERAGE($I$2:$I$7166),Statistics_xlsx___Sheet1[[#This Row],[Offered Salary]])</f>
        <v>4011</v>
      </c>
      <c r="K1068" t="b">
        <f>OR((Statistics_xlsx___Sheet1[[#This Row],[updated offered salary]]&lt;$N$39),(Statistics_xlsx___Sheet1[[#This Row],[updated offered salary]]&gt;$N$40))</f>
        <v>0</v>
      </c>
    </row>
    <row r="1069" spans="1:11" x14ac:dyDescent="0.3">
      <c r="A1069">
        <v>685918</v>
      </c>
      <c r="B1069" t="s">
        <v>1007</v>
      </c>
      <c r="C1069" t="s">
        <v>15</v>
      </c>
      <c r="D1069" t="s">
        <v>9</v>
      </c>
      <c r="E1069" t="str">
        <f>IF(Statistics_xlsx___Sheet1[[#This Row],[event_name]]="-","Male",Statistics_xlsx___Sheet1[[#This Row],[event_name]])</f>
        <v>Male</v>
      </c>
      <c r="F1069" t="s">
        <v>21</v>
      </c>
      <c r="G1069" t="s">
        <v>151</v>
      </c>
      <c r="H1069" t="str">
        <f>IF(Statistics_xlsx___Sheet1[[#This Row],[Post Name]]="-",IF(G1070=0,G1068,G1070),Statistics_xlsx___Sheet1[[#This Row],[Post Name]])</f>
        <v>c-10</v>
      </c>
      <c r="I1069">
        <v>62436</v>
      </c>
      <c r="J1069">
        <f>IF(Statistics_xlsx___Sheet1[[#This Row],[Offered Salary]]&lt;=0,AVERAGE($I$2:$I$7166),Statistics_xlsx___Sheet1[[#This Row],[Offered Salary]])</f>
        <v>62436</v>
      </c>
      <c r="K1069" t="b">
        <f>OR((Statistics_xlsx___Sheet1[[#This Row],[updated offered salary]]&lt;$N$39),(Statistics_xlsx___Sheet1[[#This Row],[updated offered salary]]&gt;$N$40))</f>
        <v>0</v>
      </c>
    </row>
    <row r="1070" spans="1:11" x14ac:dyDescent="0.3">
      <c r="A1070">
        <v>511350</v>
      </c>
      <c r="B1070" t="s">
        <v>1008</v>
      </c>
      <c r="C1070" t="s">
        <v>15</v>
      </c>
      <c r="D1070" t="s">
        <v>9</v>
      </c>
      <c r="E1070" t="str">
        <f>IF(Statistics_xlsx___Sheet1[[#This Row],[event_name]]="-","Male",Statistics_xlsx___Sheet1[[#This Row],[event_name]])</f>
        <v>Male</v>
      </c>
      <c r="F1070" t="s">
        <v>21</v>
      </c>
      <c r="G1070" t="s">
        <v>151</v>
      </c>
      <c r="H1070" t="str">
        <f>IF(Statistics_xlsx___Sheet1[[#This Row],[Post Name]]="-",IF(G1071=0,G1069,G1071),Statistics_xlsx___Sheet1[[#This Row],[Post Name]])</f>
        <v>c-10</v>
      </c>
      <c r="I1070">
        <v>31126</v>
      </c>
      <c r="J1070">
        <f>IF(Statistics_xlsx___Sheet1[[#This Row],[Offered Salary]]&lt;=0,AVERAGE($I$2:$I$7166),Statistics_xlsx___Sheet1[[#This Row],[Offered Salary]])</f>
        <v>31126</v>
      </c>
      <c r="K1070" t="b">
        <f>OR((Statistics_xlsx___Sheet1[[#This Row],[updated offered salary]]&lt;$N$39),(Statistics_xlsx___Sheet1[[#This Row],[updated offered salary]]&gt;$N$40))</f>
        <v>0</v>
      </c>
    </row>
    <row r="1071" spans="1:11" x14ac:dyDescent="0.3">
      <c r="A1071">
        <v>696740</v>
      </c>
      <c r="B1071" t="s">
        <v>1009</v>
      </c>
      <c r="C1071" t="s">
        <v>15</v>
      </c>
      <c r="D1071" t="s">
        <v>9</v>
      </c>
      <c r="E1071" t="str">
        <f>IF(Statistics_xlsx___Sheet1[[#This Row],[event_name]]="-","Male",Statistics_xlsx___Sheet1[[#This Row],[event_name]])</f>
        <v>Male</v>
      </c>
      <c r="F1071" t="s">
        <v>17</v>
      </c>
      <c r="G1071" t="s">
        <v>39</v>
      </c>
      <c r="H1071" t="str">
        <f>IF(Statistics_xlsx___Sheet1[[#This Row],[Post Name]]="-",IF(G1072=0,G1070,G1072),Statistics_xlsx___Sheet1[[#This Row],[Post Name]])</f>
        <v>i1</v>
      </c>
      <c r="I1071">
        <v>16473</v>
      </c>
      <c r="J1071">
        <f>IF(Statistics_xlsx___Sheet1[[#This Row],[Offered Salary]]&lt;=0,AVERAGE($I$2:$I$7166),Statistics_xlsx___Sheet1[[#This Row],[Offered Salary]])</f>
        <v>16473</v>
      </c>
      <c r="K1071" t="b">
        <f>OR((Statistics_xlsx___Sheet1[[#This Row],[updated offered salary]]&lt;$N$39),(Statistics_xlsx___Sheet1[[#This Row],[updated offered salary]]&gt;$N$40))</f>
        <v>0</v>
      </c>
    </row>
    <row r="1072" spans="1:11" x14ac:dyDescent="0.3">
      <c r="A1072">
        <v>28035</v>
      </c>
      <c r="B1072" t="s">
        <v>1010</v>
      </c>
      <c r="C1072" t="s">
        <v>15</v>
      </c>
      <c r="D1072" t="s">
        <v>9</v>
      </c>
      <c r="E1072" t="str">
        <f>IF(Statistics_xlsx___Sheet1[[#This Row],[event_name]]="-","Male",Statistics_xlsx___Sheet1[[#This Row],[event_name]])</f>
        <v>Male</v>
      </c>
      <c r="F1072" t="s">
        <v>17</v>
      </c>
      <c r="G1072" t="s">
        <v>39</v>
      </c>
      <c r="H1072" t="str">
        <f>IF(Statistics_xlsx___Sheet1[[#This Row],[Post Name]]="-",IF(G1073=0,G1071,G1073),Statistics_xlsx___Sheet1[[#This Row],[Post Name]])</f>
        <v>i1</v>
      </c>
      <c r="I1072">
        <v>13179</v>
      </c>
      <c r="J1072">
        <f>IF(Statistics_xlsx___Sheet1[[#This Row],[Offered Salary]]&lt;=0,AVERAGE($I$2:$I$7166),Statistics_xlsx___Sheet1[[#This Row],[Offered Salary]])</f>
        <v>13179</v>
      </c>
      <c r="K1072" t="b">
        <f>OR((Statistics_xlsx___Sheet1[[#This Row],[updated offered salary]]&lt;$N$39),(Statistics_xlsx___Sheet1[[#This Row],[updated offered salary]]&gt;$N$40))</f>
        <v>0</v>
      </c>
    </row>
    <row r="1073" spans="1:11" x14ac:dyDescent="0.3">
      <c r="A1073">
        <v>327902</v>
      </c>
      <c r="B1073" t="s">
        <v>1011</v>
      </c>
      <c r="C1073" t="s">
        <v>8</v>
      </c>
      <c r="D1073" t="s">
        <v>9</v>
      </c>
      <c r="E1073" t="str">
        <f>IF(Statistics_xlsx___Sheet1[[#This Row],[event_name]]="-","Male",Statistics_xlsx___Sheet1[[#This Row],[event_name]])</f>
        <v>Male</v>
      </c>
      <c r="F1073" t="s">
        <v>17</v>
      </c>
      <c r="G1073" t="s">
        <v>39</v>
      </c>
      <c r="H1073" t="str">
        <f>IF(Statistics_xlsx___Sheet1[[#This Row],[Post Name]]="-",IF(G1074=0,G1072,G1074),Statistics_xlsx___Sheet1[[#This Row],[Post Name]])</f>
        <v>i1</v>
      </c>
      <c r="I1073">
        <v>22662</v>
      </c>
      <c r="J1073">
        <f>IF(Statistics_xlsx___Sheet1[[#This Row],[Offered Salary]]&lt;=0,AVERAGE($I$2:$I$7166),Statistics_xlsx___Sheet1[[#This Row],[Offered Salary]])</f>
        <v>22662</v>
      </c>
      <c r="K1073" t="b">
        <f>OR((Statistics_xlsx___Sheet1[[#This Row],[updated offered salary]]&lt;$N$39),(Statistics_xlsx___Sheet1[[#This Row],[updated offered salary]]&gt;$N$40))</f>
        <v>0</v>
      </c>
    </row>
    <row r="1074" spans="1:11" x14ac:dyDescent="0.3">
      <c r="A1074">
        <v>828271</v>
      </c>
      <c r="B1074" t="s">
        <v>1012</v>
      </c>
      <c r="C1074" t="s">
        <v>8</v>
      </c>
      <c r="D1074" t="s">
        <v>9</v>
      </c>
      <c r="E1074" t="str">
        <f>IF(Statistics_xlsx___Sheet1[[#This Row],[event_name]]="-","Male",Statistics_xlsx___Sheet1[[#This Row],[event_name]])</f>
        <v>Male</v>
      </c>
      <c r="F1074" t="s">
        <v>21</v>
      </c>
      <c r="G1074" t="s">
        <v>24</v>
      </c>
      <c r="H1074" t="str">
        <f>IF(Statistics_xlsx___Sheet1[[#This Row],[Post Name]]="-",IF(G1075=0,G1073,G1075),Statistics_xlsx___Sheet1[[#This Row],[Post Name]])</f>
        <v>i7</v>
      </c>
      <c r="I1074">
        <v>9644</v>
      </c>
      <c r="J1074">
        <f>IF(Statistics_xlsx___Sheet1[[#This Row],[Offered Salary]]&lt;=0,AVERAGE($I$2:$I$7166),Statistics_xlsx___Sheet1[[#This Row],[Offered Salary]])</f>
        <v>9644</v>
      </c>
      <c r="K1074" t="b">
        <f>OR((Statistics_xlsx___Sheet1[[#This Row],[updated offered salary]]&lt;$N$39),(Statistics_xlsx___Sheet1[[#This Row],[updated offered salary]]&gt;$N$40))</f>
        <v>0</v>
      </c>
    </row>
    <row r="1075" spans="1:11" x14ac:dyDescent="0.3">
      <c r="A1075">
        <v>932562</v>
      </c>
      <c r="B1075" t="s">
        <v>1013</v>
      </c>
      <c r="C1075" t="s">
        <v>15</v>
      </c>
      <c r="D1075" t="s">
        <v>9</v>
      </c>
      <c r="E1075" t="str">
        <f>IF(Statistics_xlsx___Sheet1[[#This Row],[event_name]]="-","Male",Statistics_xlsx___Sheet1[[#This Row],[event_name]])</f>
        <v>Male</v>
      </c>
      <c r="F1075" t="s">
        <v>86</v>
      </c>
      <c r="G1075" t="s">
        <v>14</v>
      </c>
      <c r="H1075" t="str">
        <f>IF(Statistics_xlsx___Sheet1[[#This Row],[Post Name]]="-",IF(G1076=0,G1074,G1076),Statistics_xlsx___Sheet1[[#This Row],[Post Name]])</f>
        <v>c5</v>
      </c>
      <c r="I1075">
        <v>99828</v>
      </c>
      <c r="J1075">
        <f>IF(Statistics_xlsx___Sheet1[[#This Row],[Offered Salary]]&lt;=0,AVERAGE($I$2:$I$7166),Statistics_xlsx___Sheet1[[#This Row],[Offered Salary]])</f>
        <v>99828</v>
      </c>
      <c r="K1075" t="b">
        <f>OR((Statistics_xlsx___Sheet1[[#This Row],[updated offered salary]]&lt;$N$39),(Statistics_xlsx___Sheet1[[#This Row],[updated offered salary]]&gt;$N$40))</f>
        <v>0</v>
      </c>
    </row>
    <row r="1076" spans="1:11" x14ac:dyDescent="0.3">
      <c r="A1076">
        <v>352807</v>
      </c>
      <c r="B1076" t="s">
        <v>1014</v>
      </c>
      <c r="C1076" t="s">
        <v>8</v>
      </c>
      <c r="D1076" t="s">
        <v>13</v>
      </c>
      <c r="E1076" t="str">
        <f>IF(Statistics_xlsx___Sheet1[[#This Row],[event_name]]="-","Male",Statistics_xlsx___Sheet1[[#This Row],[event_name]])</f>
        <v>Female</v>
      </c>
      <c r="F1076" t="s">
        <v>86</v>
      </c>
      <c r="G1076" t="s">
        <v>14</v>
      </c>
      <c r="H1076" t="str">
        <f>IF(Statistics_xlsx___Sheet1[[#This Row],[Post Name]]="-",IF(G1077=0,G1075,G1077),Statistics_xlsx___Sheet1[[#This Row],[Post Name]])</f>
        <v>c5</v>
      </c>
      <c r="I1076">
        <v>39513</v>
      </c>
      <c r="J1076">
        <f>IF(Statistics_xlsx___Sheet1[[#This Row],[Offered Salary]]&lt;=0,AVERAGE($I$2:$I$7166),Statistics_xlsx___Sheet1[[#This Row],[Offered Salary]])</f>
        <v>39513</v>
      </c>
      <c r="K1076" t="b">
        <f>OR((Statistics_xlsx___Sheet1[[#This Row],[updated offered salary]]&lt;$N$39),(Statistics_xlsx___Sheet1[[#This Row],[updated offered salary]]&gt;$N$40))</f>
        <v>0</v>
      </c>
    </row>
    <row r="1077" spans="1:11" x14ac:dyDescent="0.3">
      <c r="A1077">
        <v>844224</v>
      </c>
      <c r="B1077" t="s">
        <v>1015</v>
      </c>
      <c r="C1077" t="s">
        <v>8</v>
      </c>
      <c r="D1077" t="s">
        <v>13</v>
      </c>
      <c r="E1077" t="str">
        <f>IF(Statistics_xlsx___Sheet1[[#This Row],[event_name]]="-","Male",Statistics_xlsx___Sheet1[[#This Row],[event_name]])</f>
        <v>Female</v>
      </c>
      <c r="F1077" t="s">
        <v>86</v>
      </c>
      <c r="G1077" t="s">
        <v>14</v>
      </c>
      <c r="H1077" t="str">
        <f>IF(Statistics_xlsx___Sheet1[[#This Row],[Post Name]]="-",IF(G1078=0,G1076,G1078),Statistics_xlsx___Sheet1[[#This Row],[Post Name]])</f>
        <v>c5</v>
      </c>
      <c r="I1077">
        <v>68826</v>
      </c>
      <c r="J1077">
        <f>IF(Statistics_xlsx___Sheet1[[#This Row],[Offered Salary]]&lt;=0,AVERAGE($I$2:$I$7166),Statistics_xlsx___Sheet1[[#This Row],[Offered Salary]])</f>
        <v>68826</v>
      </c>
      <c r="K1077" t="b">
        <f>OR((Statistics_xlsx___Sheet1[[#This Row],[updated offered salary]]&lt;$N$39),(Statistics_xlsx___Sheet1[[#This Row],[updated offered salary]]&gt;$N$40))</f>
        <v>0</v>
      </c>
    </row>
    <row r="1078" spans="1:11" x14ac:dyDescent="0.3">
      <c r="A1078">
        <v>703127</v>
      </c>
      <c r="B1078" t="s">
        <v>1016</v>
      </c>
      <c r="C1078" t="s">
        <v>15</v>
      </c>
      <c r="D1078" t="s">
        <v>9</v>
      </c>
      <c r="E1078" t="str">
        <f>IF(Statistics_xlsx___Sheet1[[#This Row],[event_name]]="-","Male",Statistics_xlsx___Sheet1[[#This Row],[event_name]])</f>
        <v>Male</v>
      </c>
      <c r="F1078" t="s">
        <v>10</v>
      </c>
      <c r="G1078" t="s">
        <v>36</v>
      </c>
      <c r="H1078" t="str">
        <f>IF(Statistics_xlsx___Sheet1[[#This Row],[Post Name]]="-",IF(G1079=0,G1077,G1079),Statistics_xlsx___Sheet1[[#This Row],[Post Name]])</f>
        <v>i5</v>
      </c>
      <c r="I1078">
        <v>6839</v>
      </c>
      <c r="J1078">
        <f>IF(Statistics_xlsx___Sheet1[[#This Row],[Offered Salary]]&lt;=0,AVERAGE($I$2:$I$7166),Statistics_xlsx___Sheet1[[#This Row],[Offered Salary]])</f>
        <v>6839</v>
      </c>
      <c r="K1078" t="b">
        <f>OR((Statistics_xlsx___Sheet1[[#This Row],[updated offered salary]]&lt;$N$39),(Statistics_xlsx___Sheet1[[#This Row],[updated offered salary]]&gt;$N$40))</f>
        <v>0</v>
      </c>
    </row>
    <row r="1079" spans="1:11" x14ac:dyDescent="0.3">
      <c r="A1079">
        <v>636625</v>
      </c>
      <c r="B1079" t="s">
        <v>1017</v>
      </c>
      <c r="C1079" t="s">
        <v>15</v>
      </c>
      <c r="D1079" t="s">
        <v>9</v>
      </c>
      <c r="E1079" t="str">
        <f>IF(Statistics_xlsx___Sheet1[[#This Row],[event_name]]="-","Male",Statistics_xlsx___Sheet1[[#This Row],[event_name]])</f>
        <v>Male</v>
      </c>
      <c r="F1079" t="s">
        <v>21</v>
      </c>
      <c r="G1079" t="s">
        <v>345</v>
      </c>
      <c r="H1079" t="str">
        <f>IF(Statistics_xlsx___Sheet1[[#This Row],[Post Name]]="-",IF(G1080=0,G1078,G1080),Statistics_xlsx___Sheet1[[#This Row],[Post Name]])</f>
        <v>c9</v>
      </c>
      <c r="I1079">
        <v>14269</v>
      </c>
      <c r="J1079">
        <f>IF(Statistics_xlsx___Sheet1[[#This Row],[Offered Salary]]&lt;=0,AVERAGE($I$2:$I$7166),Statistics_xlsx___Sheet1[[#This Row],[Offered Salary]])</f>
        <v>14269</v>
      </c>
      <c r="K1079" t="b">
        <f>OR((Statistics_xlsx___Sheet1[[#This Row],[updated offered salary]]&lt;$N$39),(Statistics_xlsx___Sheet1[[#This Row],[updated offered salary]]&gt;$N$40))</f>
        <v>0</v>
      </c>
    </row>
    <row r="1080" spans="1:11" x14ac:dyDescent="0.3">
      <c r="A1080">
        <v>827221</v>
      </c>
      <c r="B1080" t="s">
        <v>1018</v>
      </c>
      <c r="C1080" t="s">
        <v>15</v>
      </c>
      <c r="D1080" t="s">
        <v>9</v>
      </c>
      <c r="E1080" t="str">
        <f>IF(Statistics_xlsx___Sheet1[[#This Row],[event_name]]="-","Male",Statistics_xlsx___Sheet1[[#This Row],[event_name]])</f>
        <v>Male</v>
      </c>
      <c r="F1080" t="s">
        <v>17</v>
      </c>
      <c r="G1080" t="s">
        <v>24</v>
      </c>
      <c r="H1080" t="str">
        <f>IF(Statistics_xlsx___Sheet1[[#This Row],[Post Name]]="-",IF(G1081=0,G1079,G1081),Statistics_xlsx___Sheet1[[#This Row],[Post Name]])</f>
        <v>i7</v>
      </c>
      <c r="I1080">
        <v>74391</v>
      </c>
      <c r="J1080">
        <f>IF(Statistics_xlsx___Sheet1[[#This Row],[Offered Salary]]&lt;=0,AVERAGE($I$2:$I$7166),Statistics_xlsx___Sheet1[[#This Row],[Offered Salary]])</f>
        <v>74391</v>
      </c>
      <c r="K1080" t="b">
        <f>OR((Statistics_xlsx___Sheet1[[#This Row],[updated offered salary]]&lt;$N$39),(Statistics_xlsx___Sheet1[[#This Row],[updated offered salary]]&gt;$N$40))</f>
        <v>0</v>
      </c>
    </row>
    <row r="1081" spans="1:11" x14ac:dyDescent="0.3">
      <c r="A1081">
        <v>426386</v>
      </c>
      <c r="B1081" t="s">
        <v>1019</v>
      </c>
      <c r="C1081" t="s">
        <v>15</v>
      </c>
      <c r="D1081" t="s">
        <v>9</v>
      </c>
      <c r="E1081" t="str">
        <f>IF(Statistics_xlsx___Sheet1[[#This Row],[event_name]]="-","Male",Statistics_xlsx___Sheet1[[#This Row],[event_name]])</f>
        <v>Male</v>
      </c>
      <c r="F1081" t="s">
        <v>17</v>
      </c>
      <c r="G1081" t="s">
        <v>24</v>
      </c>
      <c r="H1081" t="str">
        <f>IF(Statistics_xlsx___Sheet1[[#This Row],[Post Name]]="-",IF(G1082=0,G1080,G1082),Statistics_xlsx___Sheet1[[#This Row],[Post Name]])</f>
        <v>i7</v>
      </c>
      <c r="I1081">
        <v>29286</v>
      </c>
      <c r="J1081">
        <f>IF(Statistics_xlsx___Sheet1[[#This Row],[Offered Salary]]&lt;=0,AVERAGE($I$2:$I$7166),Statistics_xlsx___Sheet1[[#This Row],[Offered Salary]])</f>
        <v>29286</v>
      </c>
      <c r="K1081" t="b">
        <f>OR((Statistics_xlsx___Sheet1[[#This Row],[updated offered salary]]&lt;$N$39),(Statistics_xlsx___Sheet1[[#This Row],[updated offered salary]]&gt;$N$40))</f>
        <v>0</v>
      </c>
    </row>
    <row r="1082" spans="1:11" x14ac:dyDescent="0.3">
      <c r="A1082">
        <v>742832</v>
      </c>
      <c r="B1082" t="s">
        <v>1020</v>
      </c>
      <c r="C1082" t="s">
        <v>15</v>
      </c>
      <c r="D1082" t="s">
        <v>9</v>
      </c>
      <c r="E1082" t="str">
        <f>IF(Statistics_xlsx___Sheet1[[#This Row],[event_name]]="-","Male",Statistics_xlsx___Sheet1[[#This Row],[event_name]])</f>
        <v>Male</v>
      </c>
      <c r="F1082" t="s">
        <v>86</v>
      </c>
      <c r="G1082" t="s">
        <v>36</v>
      </c>
      <c r="H1082" t="str">
        <f>IF(Statistics_xlsx___Sheet1[[#This Row],[Post Name]]="-",IF(G1083=0,G1081,G1083),Statistics_xlsx___Sheet1[[#This Row],[Post Name]])</f>
        <v>i5</v>
      </c>
      <c r="I1082">
        <v>74653</v>
      </c>
      <c r="J1082">
        <f>IF(Statistics_xlsx___Sheet1[[#This Row],[Offered Salary]]&lt;=0,AVERAGE($I$2:$I$7166),Statistics_xlsx___Sheet1[[#This Row],[Offered Salary]])</f>
        <v>74653</v>
      </c>
      <c r="K1082" t="b">
        <f>OR((Statistics_xlsx___Sheet1[[#This Row],[updated offered salary]]&lt;$N$39),(Statistics_xlsx___Sheet1[[#This Row],[updated offered salary]]&gt;$N$40))</f>
        <v>0</v>
      </c>
    </row>
    <row r="1083" spans="1:11" x14ac:dyDescent="0.3">
      <c r="A1083">
        <v>43025</v>
      </c>
      <c r="B1083" t="s">
        <v>1021</v>
      </c>
      <c r="C1083" t="s">
        <v>15</v>
      </c>
      <c r="D1083" t="s">
        <v>9</v>
      </c>
      <c r="E1083" t="str">
        <f>IF(Statistics_xlsx___Sheet1[[#This Row],[event_name]]="-","Male",Statistics_xlsx___Sheet1[[#This Row],[event_name]])</f>
        <v>Male</v>
      </c>
      <c r="F1083" t="s">
        <v>17</v>
      </c>
      <c r="G1083" t="s">
        <v>345</v>
      </c>
      <c r="H1083" t="str">
        <f>IF(Statistics_xlsx___Sheet1[[#This Row],[Post Name]]="-",IF(G1084=0,G1082,G1084),Statistics_xlsx___Sheet1[[#This Row],[Post Name]])</f>
        <v>c9</v>
      </c>
      <c r="I1083">
        <v>81934</v>
      </c>
      <c r="J1083">
        <f>IF(Statistics_xlsx___Sheet1[[#This Row],[Offered Salary]]&lt;=0,AVERAGE($I$2:$I$7166),Statistics_xlsx___Sheet1[[#This Row],[Offered Salary]])</f>
        <v>81934</v>
      </c>
      <c r="K1083" t="b">
        <f>OR((Statistics_xlsx___Sheet1[[#This Row],[updated offered salary]]&lt;$N$39),(Statistics_xlsx___Sheet1[[#This Row],[updated offered salary]]&gt;$N$40))</f>
        <v>0</v>
      </c>
    </row>
    <row r="1084" spans="1:11" x14ac:dyDescent="0.3">
      <c r="A1084">
        <v>780287</v>
      </c>
      <c r="B1084" t="s">
        <v>1022</v>
      </c>
      <c r="C1084" t="s">
        <v>8</v>
      </c>
      <c r="D1084" t="s">
        <v>9</v>
      </c>
      <c r="E1084" t="str">
        <f>IF(Statistics_xlsx___Sheet1[[#This Row],[event_name]]="-","Male",Statistics_xlsx___Sheet1[[#This Row],[event_name]])</f>
        <v>Male</v>
      </c>
      <c r="F1084" t="s">
        <v>17</v>
      </c>
      <c r="G1084" t="s">
        <v>345</v>
      </c>
      <c r="H1084" t="str">
        <f>IF(Statistics_xlsx___Sheet1[[#This Row],[Post Name]]="-",IF(G1085=0,G1083,G1085),Statistics_xlsx___Sheet1[[#This Row],[Post Name]])</f>
        <v>c9</v>
      </c>
      <c r="I1084">
        <v>93038</v>
      </c>
      <c r="J1084">
        <f>IF(Statistics_xlsx___Sheet1[[#This Row],[Offered Salary]]&lt;=0,AVERAGE($I$2:$I$7166),Statistics_xlsx___Sheet1[[#This Row],[Offered Salary]])</f>
        <v>93038</v>
      </c>
      <c r="K1084" t="b">
        <f>OR((Statistics_xlsx___Sheet1[[#This Row],[updated offered salary]]&lt;$N$39),(Statistics_xlsx___Sheet1[[#This Row],[updated offered salary]]&gt;$N$40))</f>
        <v>0</v>
      </c>
    </row>
    <row r="1085" spans="1:11" x14ac:dyDescent="0.3">
      <c r="A1085">
        <v>834168</v>
      </c>
      <c r="B1085" t="s">
        <v>1023</v>
      </c>
      <c r="C1085" t="s">
        <v>15</v>
      </c>
      <c r="D1085" t="s">
        <v>9</v>
      </c>
      <c r="E1085" t="str">
        <f>IF(Statistics_xlsx___Sheet1[[#This Row],[event_name]]="-","Male",Statistics_xlsx___Sheet1[[#This Row],[event_name]])</f>
        <v>Male</v>
      </c>
      <c r="F1085" t="s">
        <v>17</v>
      </c>
      <c r="G1085" t="s">
        <v>11</v>
      </c>
      <c r="H1085" t="str">
        <f>IF(Statistics_xlsx___Sheet1[[#This Row],[Post Name]]="-",IF(G1086=0,G1084,G1086),Statistics_xlsx___Sheet1[[#This Row],[Post Name]])</f>
        <v>c8</v>
      </c>
      <c r="I1085">
        <v>54164</v>
      </c>
      <c r="J1085">
        <f>IF(Statistics_xlsx___Sheet1[[#This Row],[Offered Salary]]&lt;=0,AVERAGE($I$2:$I$7166),Statistics_xlsx___Sheet1[[#This Row],[Offered Salary]])</f>
        <v>54164</v>
      </c>
      <c r="K1085" t="b">
        <f>OR((Statistics_xlsx___Sheet1[[#This Row],[updated offered salary]]&lt;$N$39),(Statistics_xlsx___Sheet1[[#This Row],[updated offered salary]]&gt;$N$40))</f>
        <v>0</v>
      </c>
    </row>
    <row r="1086" spans="1:11" x14ac:dyDescent="0.3">
      <c r="A1086">
        <v>104639</v>
      </c>
      <c r="B1086" t="s">
        <v>1023</v>
      </c>
      <c r="C1086" t="s">
        <v>8</v>
      </c>
      <c r="D1086" t="s">
        <v>9</v>
      </c>
      <c r="E1086" t="str">
        <f>IF(Statistics_xlsx___Sheet1[[#This Row],[event_name]]="-","Male",Statistics_xlsx___Sheet1[[#This Row],[event_name]])</f>
        <v>Male</v>
      </c>
      <c r="F1086" t="s">
        <v>17</v>
      </c>
      <c r="G1086" t="s">
        <v>11</v>
      </c>
      <c r="H1086" t="str">
        <f>IF(Statistics_xlsx___Sheet1[[#This Row],[Post Name]]="-",IF(G1087=0,G1085,G1087),Statistics_xlsx___Sheet1[[#This Row],[Post Name]])</f>
        <v>c8</v>
      </c>
      <c r="I1086">
        <v>1469</v>
      </c>
      <c r="J1086">
        <f>IF(Statistics_xlsx___Sheet1[[#This Row],[Offered Salary]]&lt;=0,AVERAGE($I$2:$I$7166),Statistics_xlsx___Sheet1[[#This Row],[Offered Salary]])</f>
        <v>1469</v>
      </c>
      <c r="K1086" t="b">
        <f>OR((Statistics_xlsx___Sheet1[[#This Row],[updated offered salary]]&lt;$N$39),(Statistics_xlsx___Sheet1[[#This Row],[updated offered salary]]&gt;$N$40))</f>
        <v>0</v>
      </c>
    </row>
    <row r="1087" spans="1:11" x14ac:dyDescent="0.3">
      <c r="A1087">
        <v>652444</v>
      </c>
      <c r="B1087" t="s">
        <v>1023</v>
      </c>
      <c r="C1087" t="s">
        <v>8</v>
      </c>
      <c r="D1087" t="s">
        <v>9</v>
      </c>
      <c r="E1087" t="str">
        <f>IF(Statistics_xlsx___Sheet1[[#This Row],[event_name]]="-","Male",Statistics_xlsx___Sheet1[[#This Row],[event_name]])</f>
        <v>Male</v>
      </c>
      <c r="F1087" t="s">
        <v>17</v>
      </c>
      <c r="G1087" t="s">
        <v>11</v>
      </c>
      <c r="H1087" t="str">
        <f>IF(Statistics_xlsx___Sheet1[[#This Row],[Post Name]]="-",IF(G1088=0,G1086,G1088),Statistics_xlsx___Sheet1[[#This Row],[Post Name]])</f>
        <v>c8</v>
      </c>
      <c r="I1087">
        <v>47232</v>
      </c>
      <c r="J1087">
        <f>IF(Statistics_xlsx___Sheet1[[#This Row],[Offered Salary]]&lt;=0,AVERAGE($I$2:$I$7166),Statistics_xlsx___Sheet1[[#This Row],[Offered Salary]])</f>
        <v>47232</v>
      </c>
      <c r="K1087" t="b">
        <f>OR((Statistics_xlsx___Sheet1[[#This Row],[updated offered salary]]&lt;$N$39),(Statistics_xlsx___Sheet1[[#This Row],[updated offered salary]]&gt;$N$40))</f>
        <v>0</v>
      </c>
    </row>
    <row r="1088" spans="1:11" x14ac:dyDescent="0.3">
      <c r="A1088">
        <v>843575</v>
      </c>
      <c r="B1088" t="s">
        <v>1024</v>
      </c>
      <c r="C1088" t="s">
        <v>15</v>
      </c>
      <c r="D1088" t="s">
        <v>9</v>
      </c>
      <c r="E1088" t="str">
        <f>IF(Statistics_xlsx___Sheet1[[#This Row],[event_name]]="-","Male",Statistics_xlsx___Sheet1[[#This Row],[event_name]])</f>
        <v>Male</v>
      </c>
      <c r="F1088" t="s">
        <v>17</v>
      </c>
      <c r="G1088" t="s">
        <v>44</v>
      </c>
      <c r="H1088" t="str">
        <f>IF(Statistics_xlsx___Sheet1[[#This Row],[Post Name]]="-",IF(G1089=0,G1087,G1089),Statistics_xlsx___Sheet1[[#This Row],[Post Name]])</f>
        <v>i6</v>
      </c>
      <c r="I1088">
        <v>92521</v>
      </c>
      <c r="J1088">
        <f>IF(Statistics_xlsx___Sheet1[[#This Row],[Offered Salary]]&lt;=0,AVERAGE($I$2:$I$7166),Statistics_xlsx___Sheet1[[#This Row],[Offered Salary]])</f>
        <v>92521</v>
      </c>
      <c r="K1088" t="b">
        <f>OR((Statistics_xlsx___Sheet1[[#This Row],[updated offered salary]]&lt;$N$39),(Statistics_xlsx___Sheet1[[#This Row],[updated offered salary]]&gt;$N$40))</f>
        <v>0</v>
      </c>
    </row>
    <row r="1089" spans="1:11" x14ac:dyDescent="0.3">
      <c r="A1089">
        <v>603558</v>
      </c>
      <c r="B1089" t="s">
        <v>1025</v>
      </c>
      <c r="C1089" t="s">
        <v>15</v>
      </c>
      <c r="D1089" t="s">
        <v>9</v>
      </c>
      <c r="E1089" t="str">
        <f>IF(Statistics_xlsx___Sheet1[[#This Row],[event_name]]="-","Male",Statistics_xlsx___Sheet1[[#This Row],[event_name]])</f>
        <v>Male</v>
      </c>
      <c r="F1089" t="s">
        <v>17</v>
      </c>
      <c r="G1089" t="s">
        <v>44</v>
      </c>
      <c r="H1089" t="str">
        <f>IF(Statistics_xlsx___Sheet1[[#This Row],[Post Name]]="-",IF(G1090=0,G1088,G1090),Statistics_xlsx___Sheet1[[#This Row],[Post Name]])</f>
        <v>i6</v>
      </c>
      <c r="I1089">
        <v>63314</v>
      </c>
      <c r="J1089">
        <f>IF(Statistics_xlsx___Sheet1[[#This Row],[Offered Salary]]&lt;=0,AVERAGE($I$2:$I$7166),Statistics_xlsx___Sheet1[[#This Row],[Offered Salary]])</f>
        <v>63314</v>
      </c>
      <c r="K1089" t="b">
        <f>OR((Statistics_xlsx___Sheet1[[#This Row],[updated offered salary]]&lt;$N$39),(Statistics_xlsx___Sheet1[[#This Row],[updated offered salary]]&gt;$N$40))</f>
        <v>0</v>
      </c>
    </row>
    <row r="1090" spans="1:11" x14ac:dyDescent="0.3">
      <c r="A1090">
        <v>248415</v>
      </c>
      <c r="B1090" t="s">
        <v>1026</v>
      </c>
      <c r="C1090" t="s">
        <v>8</v>
      </c>
      <c r="D1090" t="s">
        <v>13</v>
      </c>
      <c r="E1090" t="str">
        <f>IF(Statistics_xlsx___Sheet1[[#This Row],[event_name]]="-","Male",Statistics_xlsx___Sheet1[[#This Row],[event_name]])</f>
        <v>Female</v>
      </c>
      <c r="F1090" t="s">
        <v>17</v>
      </c>
      <c r="G1090" t="s">
        <v>30</v>
      </c>
      <c r="H1090" t="str">
        <f>IF(Statistics_xlsx___Sheet1[[#This Row],[Post Name]]="-",IF(G1091=0,G1089,G1091),Statistics_xlsx___Sheet1[[#This Row],[Post Name]])</f>
        <v>b9</v>
      </c>
      <c r="I1090">
        <v>90984</v>
      </c>
      <c r="J1090">
        <f>IF(Statistics_xlsx___Sheet1[[#This Row],[Offered Salary]]&lt;=0,AVERAGE($I$2:$I$7166),Statistics_xlsx___Sheet1[[#This Row],[Offered Salary]])</f>
        <v>90984</v>
      </c>
      <c r="K1090" t="b">
        <f>OR((Statistics_xlsx___Sheet1[[#This Row],[updated offered salary]]&lt;$N$39),(Statistics_xlsx___Sheet1[[#This Row],[updated offered salary]]&gt;$N$40))</f>
        <v>0</v>
      </c>
    </row>
    <row r="1091" spans="1:11" x14ac:dyDescent="0.3">
      <c r="A1091">
        <v>529917</v>
      </c>
      <c r="B1091" t="s">
        <v>1027</v>
      </c>
      <c r="C1091" t="s">
        <v>8</v>
      </c>
      <c r="D1091" t="s">
        <v>42</v>
      </c>
      <c r="E1091" t="str">
        <f>IF(Statistics_xlsx___Sheet1[[#This Row],[event_name]]="-","Male",Statistics_xlsx___Sheet1[[#This Row],[event_name]])</f>
        <v>Don’t want to say</v>
      </c>
      <c r="F1091" t="s">
        <v>17</v>
      </c>
      <c r="G1091" t="s">
        <v>30</v>
      </c>
      <c r="H1091" t="str">
        <f>IF(Statistics_xlsx___Sheet1[[#This Row],[Post Name]]="-",IF(G1092=0,G1090,G1092),Statistics_xlsx___Sheet1[[#This Row],[Post Name]])</f>
        <v>b9</v>
      </c>
      <c r="I1091">
        <v>6456</v>
      </c>
      <c r="J1091">
        <f>IF(Statistics_xlsx___Sheet1[[#This Row],[Offered Salary]]&lt;=0,AVERAGE($I$2:$I$7166),Statistics_xlsx___Sheet1[[#This Row],[Offered Salary]])</f>
        <v>6456</v>
      </c>
      <c r="K1091" t="b">
        <f>OR((Statistics_xlsx___Sheet1[[#This Row],[updated offered salary]]&lt;$N$39),(Statistics_xlsx___Sheet1[[#This Row],[updated offered salary]]&gt;$N$40))</f>
        <v>0</v>
      </c>
    </row>
    <row r="1092" spans="1:11" x14ac:dyDescent="0.3">
      <c r="A1092">
        <v>502642</v>
      </c>
      <c r="B1092" t="s">
        <v>1028</v>
      </c>
      <c r="C1092" t="s">
        <v>15</v>
      </c>
      <c r="D1092" t="s">
        <v>9</v>
      </c>
      <c r="E1092" t="str">
        <f>IF(Statistics_xlsx___Sheet1[[#This Row],[event_name]]="-","Male",Statistics_xlsx___Sheet1[[#This Row],[event_name]])</f>
        <v>Male</v>
      </c>
      <c r="F1092" t="s">
        <v>17</v>
      </c>
      <c r="G1092" t="s">
        <v>345</v>
      </c>
      <c r="H1092" t="str">
        <f>IF(Statistics_xlsx___Sheet1[[#This Row],[Post Name]]="-",IF(G1093=0,G1091,G1093),Statistics_xlsx___Sheet1[[#This Row],[Post Name]])</f>
        <v>c9</v>
      </c>
      <c r="I1092">
        <v>44666</v>
      </c>
      <c r="J1092">
        <f>IF(Statistics_xlsx___Sheet1[[#This Row],[Offered Salary]]&lt;=0,AVERAGE($I$2:$I$7166),Statistics_xlsx___Sheet1[[#This Row],[Offered Salary]])</f>
        <v>44666</v>
      </c>
      <c r="K1092" t="b">
        <f>OR((Statistics_xlsx___Sheet1[[#This Row],[updated offered salary]]&lt;$N$39),(Statistics_xlsx___Sheet1[[#This Row],[updated offered salary]]&gt;$N$40))</f>
        <v>0</v>
      </c>
    </row>
    <row r="1093" spans="1:11" x14ac:dyDescent="0.3">
      <c r="A1093">
        <v>257558</v>
      </c>
      <c r="B1093" t="s">
        <v>1029</v>
      </c>
      <c r="C1093" t="s">
        <v>15</v>
      </c>
      <c r="D1093" t="s">
        <v>9</v>
      </c>
      <c r="E1093" t="str">
        <f>IF(Statistics_xlsx___Sheet1[[#This Row],[event_name]]="-","Male",Statistics_xlsx___Sheet1[[#This Row],[event_name]])</f>
        <v>Male</v>
      </c>
      <c r="F1093" t="s">
        <v>86</v>
      </c>
      <c r="G1093" t="s">
        <v>345</v>
      </c>
      <c r="H1093" t="str">
        <f>IF(Statistics_xlsx___Sheet1[[#This Row],[Post Name]]="-",IF(G1094=0,G1092,G1094),Statistics_xlsx___Sheet1[[#This Row],[Post Name]])</f>
        <v>c9</v>
      </c>
      <c r="I1093">
        <v>9880</v>
      </c>
      <c r="J1093">
        <f>IF(Statistics_xlsx___Sheet1[[#This Row],[Offered Salary]]&lt;=0,AVERAGE($I$2:$I$7166),Statistics_xlsx___Sheet1[[#This Row],[Offered Salary]])</f>
        <v>9880</v>
      </c>
      <c r="K1093" t="b">
        <f>OR((Statistics_xlsx___Sheet1[[#This Row],[updated offered salary]]&lt;$N$39),(Statistics_xlsx___Sheet1[[#This Row],[updated offered salary]]&gt;$N$40))</f>
        <v>0</v>
      </c>
    </row>
    <row r="1094" spans="1:11" x14ac:dyDescent="0.3">
      <c r="A1094">
        <v>534747</v>
      </c>
      <c r="B1094" t="s">
        <v>1030</v>
      </c>
      <c r="C1094" t="s">
        <v>15</v>
      </c>
      <c r="D1094" t="s">
        <v>42</v>
      </c>
      <c r="E1094" t="str">
        <f>IF(Statistics_xlsx___Sheet1[[#This Row],[event_name]]="-","Male",Statistics_xlsx___Sheet1[[#This Row],[event_name]])</f>
        <v>Don’t want to say</v>
      </c>
      <c r="F1094" t="s">
        <v>86</v>
      </c>
      <c r="G1094" t="s">
        <v>345</v>
      </c>
      <c r="H1094" t="str">
        <f>IF(Statistics_xlsx___Sheet1[[#This Row],[Post Name]]="-",IF(G1095=0,G1093,G1095),Statistics_xlsx___Sheet1[[#This Row],[Post Name]])</f>
        <v>c9</v>
      </c>
      <c r="I1094">
        <v>38655</v>
      </c>
      <c r="J1094">
        <f>IF(Statistics_xlsx___Sheet1[[#This Row],[Offered Salary]]&lt;=0,AVERAGE($I$2:$I$7166),Statistics_xlsx___Sheet1[[#This Row],[Offered Salary]])</f>
        <v>38655</v>
      </c>
      <c r="K1094" t="b">
        <f>OR((Statistics_xlsx___Sheet1[[#This Row],[updated offered salary]]&lt;$N$39),(Statistics_xlsx___Sheet1[[#This Row],[updated offered salary]]&gt;$N$40))</f>
        <v>0</v>
      </c>
    </row>
    <row r="1095" spans="1:11" x14ac:dyDescent="0.3">
      <c r="A1095">
        <v>162084</v>
      </c>
      <c r="B1095" t="s">
        <v>1031</v>
      </c>
      <c r="C1095" t="s">
        <v>15</v>
      </c>
      <c r="D1095" t="s">
        <v>9</v>
      </c>
      <c r="E1095" t="str">
        <f>IF(Statistics_xlsx___Sheet1[[#This Row],[event_name]]="-","Male",Statistics_xlsx___Sheet1[[#This Row],[event_name]])</f>
        <v>Male</v>
      </c>
      <c r="F1095" t="s">
        <v>10</v>
      </c>
      <c r="G1095" t="s">
        <v>345</v>
      </c>
      <c r="H1095" t="str">
        <f>IF(Statistics_xlsx___Sheet1[[#This Row],[Post Name]]="-",IF(G1096=0,G1094,G1096),Statistics_xlsx___Sheet1[[#This Row],[Post Name]])</f>
        <v>c9</v>
      </c>
      <c r="I1095">
        <v>36030</v>
      </c>
      <c r="J1095">
        <f>IF(Statistics_xlsx___Sheet1[[#This Row],[Offered Salary]]&lt;=0,AVERAGE($I$2:$I$7166),Statistics_xlsx___Sheet1[[#This Row],[Offered Salary]])</f>
        <v>36030</v>
      </c>
      <c r="K1095" t="b">
        <f>OR((Statistics_xlsx___Sheet1[[#This Row],[updated offered salary]]&lt;$N$39),(Statistics_xlsx___Sheet1[[#This Row],[updated offered salary]]&gt;$N$40))</f>
        <v>0</v>
      </c>
    </row>
    <row r="1096" spans="1:11" x14ac:dyDescent="0.3">
      <c r="A1096">
        <v>708014</v>
      </c>
      <c r="B1096" t="s">
        <v>1032</v>
      </c>
      <c r="C1096" t="s">
        <v>15</v>
      </c>
      <c r="D1096" t="s">
        <v>9</v>
      </c>
      <c r="E1096" t="str">
        <f>IF(Statistics_xlsx___Sheet1[[#This Row],[event_name]]="-","Male",Statistics_xlsx___Sheet1[[#This Row],[event_name]])</f>
        <v>Male</v>
      </c>
      <c r="F1096" t="s">
        <v>10</v>
      </c>
      <c r="G1096" t="s">
        <v>345</v>
      </c>
      <c r="H1096" t="str">
        <f>IF(Statistics_xlsx___Sheet1[[#This Row],[Post Name]]="-",IF(G1097=0,G1095,G1097),Statistics_xlsx___Sheet1[[#This Row],[Post Name]])</f>
        <v>c9</v>
      </c>
      <c r="I1096">
        <v>53182</v>
      </c>
      <c r="J1096">
        <f>IF(Statistics_xlsx___Sheet1[[#This Row],[Offered Salary]]&lt;=0,AVERAGE($I$2:$I$7166),Statistics_xlsx___Sheet1[[#This Row],[Offered Salary]])</f>
        <v>53182</v>
      </c>
      <c r="K1096" t="b">
        <f>OR((Statistics_xlsx___Sheet1[[#This Row],[updated offered salary]]&lt;$N$39),(Statistics_xlsx___Sheet1[[#This Row],[updated offered salary]]&gt;$N$40))</f>
        <v>0</v>
      </c>
    </row>
    <row r="1097" spans="1:11" x14ac:dyDescent="0.3">
      <c r="A1097">
        <v>146501</v>
      </c>
      <c r="B1097" t="s">
        <v>1033</v>
      </c>
      <c r="C1097" t="s">
        <v>15</v>
      </c>
      <c r="D1097" t="s">
        <v>9</v>
      </c>
      <c r="E1097" t="str">
        <f>IF(Statistics_xlsx___Sheet1[[#This Row],[event_name]]="-","Male",Statistics_xlsx___Sheet1[[#This Row],[event_name]])</f>
        <v>Male</v>
      </c>
      <c r="F1097" t="s">
        <v>17</v>
      </c>
      <c r="G1097" t="s">
        <v>44</v>
      </c>
      <c r="H1097" t="str">
        <f>IF(Statistics_xlsx___Sheet1[[#This Row],[Post Name]]="-",IF(G1098=0,G1096,G1098),Statistics_xlsx___Sheet1[[#This Row],[Post Name]])</f>
        <v>i6</v>
      </c>
      <c r="I1097">
        <v>6281</v>
      </c>
      <c r="J1097">
        <f>IF(Statistics_xlsx___Sheet1[[#This Row],[Offered Salary]]&lt;=0,AVERAGE($I$2:$I$7166),Statistics_xlsx___Sheet1[[#This Row],[Offered Salary]])</f>
        <v>6281</v>
      </c>
      <c r="K1097" t="b">
        <f>OR((Statistics_xlsx___Sheet1[[#This Row],[updated offered salary]]&lt;$N$39),(Statistics_xlsx___Sheet1[[#This Row],[updated offered salary]]&gt;$N$40))</f>
        <v>0</v>
      </c>
    </row>
    <row r="1098" spans="1:11" x14ac:dyDescent="0.3">
      <c r="A1098">
        <v>850690</v>
      </c>
      <c r="B1098" t="s">
        <v>1034</v>
      </c>
      <c r="C1098" t="s">
        <v>8</v>
      </c>
      <c r="D1098" t="s">
        <v>9</v>
      </c>
      <c r="E1098" t="str">
        <f>IF(Statistics_xlsx___Sheet1[[#This Row],[event_name]]="-","Male",Statistics_xlsx___Sheet1[[#This Row],[event_name]])</f>
        <v>Male</v>
      </c>
      <c r="F1098" t="s">
        <v>17</v>
      </c>
      <c r="G1098" t="s">
        <v>24</v>
      </c>
      <c r="H1098" t="str">
        <f>IF(Statistics_xlsx___Sheet1[[#This Row],[Post Name]]="-",IF(G1099=0,G1097,G1099),Statistics_xlsx___Sheet1[[#This Row],[Post Name]])</f>
        <v>i7</v>
      </c>
      <c r="I1098">
        <v>10355</v>
      </c>
      <c r="J1098">
        <f>IF(Statistics_xlsx___Sheet1[[#This Row],[Offered Salary]]&lt;=0,AVERAGE($I$2:$I$7166),Statistics_xlsx___Sheet1[[#This Row],[Offered Salary]])</f>
        <v>10355</v>
      </c>
      <c r="K1098" t="b">
        <f>OR((Statistics_xlsx___Sheet1[[#This Row],[updated offered salary]]&lt;$N$39),(Statistics_xlsx___Sheet1[[#This Row],[updated offered salary]]&gt;$N$40))</f>
        <v>0</v>
      </c>
    </row>
    <row r="1099" spans="1:11" x14ac:dyDescent="0.3">
      <c r="A1099">
        <v>336624</v>
      </c>
      <c r="B1099" t="s">
        <v>1035</v>
      </c>
      <c r="C1099" t="s">
        <v>8</v>
      </c>
      <c r="D1099" t="s">
        <v>13</v>
      </c>
      <c r="E1099" t="str">
        <f>IF(Statistics_xlsx___Sheet1[[#This Row],[event_name]]="-","Male",Statistics_xlsx___Sheet1[[#This Row],[event_name]])</f>
        <v>Female</v>
      </c>
      <c r="F1099" t="s">
        <v>10</v>
      </c>
      <c r="G1099" t="s">
        <v>14</v>
      </c>
      <c r="H1099" t="str">
        <f>IF(Statistics_xlsx___Sheet1[[#This Row],[Post Name]]="-",IF(G1100=0,G1098,G1100),Statistics_xlsx___Sheet1[[#This Row],[Post Name]])</f>
        <v>c5</v>
      </c>
      <c r="I1099">
        <v>80440</v>
      </c>
      <c r="J1099">
        <f>IF(Statistics_xlsx___Sheet1[[#This Row],[Offered Salary]]&lt;=0,AVERAGE($I$2:$I$7166),Statistics_xlsx___Sheet1[[#This Row],[Offered Salary]])</f>
        <v>80440</v>
      </c>
      <c r="K1099" t="b">
        <f>OR((Statistics_xlsx___Sheet1[[#This Row],[updated offered salary]]&lt;$N$39),(Statistics_xlsx___Sheet1[[#This Row],[updated offered salary]]&gt;$N$40))</f>
        <v>0</v>
      </c>
    </row>
    <row r="1100" spans="1:11" x14ac:dyDescent="0.3">
      <c r="A1100">
        <v>743340</v>
      </c>
      <c r="B1100" t="s">
        <v>1036</v>
      </c>
      <c r="C1100" t="s">
        <v>15</v>
      </c>
      <c r="D1100" t="s">
        <v>9</v>
      </c>
      <c r="E1100" t="str">
        <f>IF(Statistics_xlsx___Sheet1[[#This Row],[event_name]]="-","Male",Statistics_xlsx___Sheet1[[#This Row],[event_name]])</f>
        <v>Male</v>
      </c>
      <c r="F1100" t="s">
        <v>17</v>
      </c>
      <c r="G1100" t="s">
        <v>345</v>
      </c>
      <c r="H1100" t="str">
        <f>IF(Statistics_xlsx___Sheet1[[#This Row],[Post Name]]="-",IF(G1101=0,G1099,G1101),Statistics_xlsx___Sheet1[[#This Row],[Post Name]])</f>
        <v>c9</v>
      </c>
      <c r="I1100">
        <v>28723</v>
      </c>
      <c r="J1100">
        <f>IF(Statistics_xlsx___Sheet1[[#This Row],[Offered Salary]]&lt;=0,AVERAGE($I$2:$I$7166),Statistics_xlsx___Sheet1[[#This Row],[Offered Salary]])</f>
        <v>28723</v>
      </c>
      <c r="K1100" t="b">
        <f>OR((Statistics_xlsx___Sheet1[[#This Row],[updated offered salary]]&lt;$N$39),(Statistics_xlsx___Sheet1[[#This Row],[updated offered salary]]&gt;$N$40))</f>
        <v>0</v>
      </c>
    </row>
    <row r="1101" spans="1:11" x14ac:dyDescent="0.3">
      <c r="A1101">
        <v>55110</v>
      </c>
      <c r="B1101" t="s">
        <v>1037</v>
      </c>
      <c r="C1101" t="s">
        <v>15</v>
      </c>
      <c r="D1101" t="s">
        <v>9</v>
      </c>
      <c r="E1101" t="str">
        <f>IF(Statistics_xlsx___Sheet1[[#This Row],[event_name]]="-","Male",Statistics_xlsx___Sheet1[[#This Row],[event_name]])</f>
        <v>Male</v>
      </c>
      <c r="F1101" t="s">
        <v>17</v>
      </c>
      <c r="G1101" t="s">
        <v>151</v>
      </c>
      <c r="H1101" t="str">
        <f>IF(Statistics_xlsx___Sheet1[[#This Row],[Post Name]]="-",IF(G1102=0,G1100,G1102),Statistics_xlsx___Sheet1[[#This Row],[Post Name]])</f>
        <v>c-10</v>
      </c>
      <c r="I1101">
        <v>82929</v>
      </c>
      <c r="J1101">
        <f>IF(Statistics_xlsx___Sheet1[[#This Row],[Offered Salary]]&lt;=0,AVERAGE($I$2:$I$7166),Statistics_xlsx___Sheet1[[#This Row],[Offered Salary]])</f>
        <v>82929</v>
      </c>
      <c r="K1101" t="b">
        <f>OR((Statistics_xlsx___Sheet1[[#This Row],[updated offered salary]]&lt;$N$39),(Statistics_xlsx___Sheet1[[#This Row],[updated offered salary]]&gt;$N$40))</f>
        <v>0</v>
      </c>
    </row>
    <row r="1102" spans="1:11" x14ac:dyDescent="0.3">
      <c r="A1102">
        <v>182166</v>
      </c>
      <c r="B1102" t="s">
        <v>1038</v>
      </c>
      <c r="C1102" t="s">
        <v>8</v>
      </c>
      <c r="D1102" t="s">
        <v>13</v>
      </c>
      <c r="E1102" t="str">
        <f>IF(Statistics_xlsx___Sheet1[[#This Row],[event_name]]="-","Male",Statistics_xlsx___Sheet1[[#This Row],[event_name]])</f>
        <v>Female</v>
      </c>
      <c r="F1102" t="s">
        <v>17</v>
      </c>
      <c r="G1102" t="s">
        <v>151</v>
      </c>
      <c r="H1102" t="str">
        <f>IF(Statistics_xlsx___Sheet1[[#This Row],[Post Name]]="-",IF(G1103=0,G1101,G1103),Statistics_xlsx___Sheet1[[#This Row],[Post Name]])</f>
        <v>c-10</v>
      </c>
      <c r="I1102">
        <v>45378</v>
      </c>
      <c r="J1102">
        <f>IF(Statistics_xlsx___Sheet1[[#This Row],[Offered Salary]]&lt;=0,AVERAGE($I$2:$I$7166),Statistics_xlsx___Sheet1[[#This Row],[Offered Salary]])</f>
        <v>45378</v>
      </c>
      <c r="K1102" t="b">
        <f>OR((Statistics_xlsx___Sheet1[[#This Row],[updated offered salary]]&lt;$N$39),(Statistics_xlsx___Sheet1[[#This Row],[updated offered salary]]&gt;$N$40))</f>
        <v>0</v>
      </c>
    </row>
    <row r="1103" spans="1:11" x14ac:dyDescent="0.3">
      <c r="A1103">
        <v>793194</v>
      </c>
      <c r="B1103" t="s">
        <v>1039</v>
      </c>
      <c r="C1103" t="s">
        <v>15</v>
      </c>
      <c r="D1103" t="s">
        <v>13</v>
      </c>
      <c r="E1103" t="str">
        <f>IF(Statistics_xlsx___Sheet1[[#This Row],[event_name]]="-","Male",Statistics_xlsx___Sheet1[[#This Row],[event_name]])</f>
        <v>Female</v>
      </c>
      <c r="F1103" t="s">
        <v>17</v>
      </c>
      <c r="G1103" t="s">
        <v>151</v>
      </c>
      <c r="H1103" t="str">
        <f>IF(Statistics_xlsx___Sheet1[[#This Row],[Post Name]]="-",IF(G1104=0,G1102,G1104),Statistics_xlsx___Sheet1[[#This Row],[Post Name]])</f>
        <v>c-10</v>
      </c>
      <c r="I1103">
        <v>24938</v>
      </c>
      <c r="J1103">
        <f>IF(Statistics_xlsx___Sheet1[[#This Row],[Offered Salary]]&lt;=0,AVERAGE($I$2:$I$7166),Statistics_xlsx___Sheet1[[#This Row],[Offered Salary]])</f>
        <v>24938</v>
      </c>
      <c r="K1103" t="b">
        <f>OR((Statistics_xlsx___Sheet1[[#This Row],[updated offered salary]]&lt;$N$39),(Statistics_xlsx___Sheet1[[#This Row],[updated offered salary]]&gt;$N$40))</f>
        <v>0</v>
      </c>
    </row>
    <row r="1104" spans="1:11" x14ac:dyDescent="0.3">
      <c r="A1104">
        <v>983246</v>
      </c>
      <c r="B1104" t="s">
        <v>1040</v>
      </c>
      <c r="C1104" t="s">
        <v>15</v>
      </c>
      <c r="D1104" t="s">
        <v>9</v>
      </c>
      <c r="E1104" t="str">
        <f>IF(Statistics_xlsx___Sheet1[[#This Row],[event_name]]="-","Male",Statistics_xlsx___Sheet1[[#This Row],[event_name]])</f>
        <v>Male</v>
      </c>
      <c r="F1104" t="s">
        <v>52</v>
      </c>
      <c r="G1104" t="s">
        <v>11</v>
      </c>
      <c r="H1104" t="str">
        <f>IF(Statistics_xlsx___Sheet1[[#This Row],[Post Name]]="-",IF(G1105=0,G1103,G1105),Statistics_xlsx___Sheet1[[#This Row],[Post Name]])</f>
        <v>c8</v>
      </c>
      <c r="I1104">
        <v>29194</v>
      </c>
      <c r="J1104">
        <f>IF(Statistics_xlsx___Sheet1[[#This Row],[Offered Salary]]&lt;=0,AVERAGE($I$2:$I$7166),Statistics_xlsx___Sheet1[[#This Row],[Offered Salary]])</f>
        <v>29194</v>
      </c>
      <c r="K1104" t="b">
        <f>OR((Statistics_xlsx___Sheet1[[#This Row],[updated offered salary]]&lt;$N$39),(Statistics_xlsx___Sheet1[[#This Row],[updated offered salary]]&gt;$N$40))</f>
        <v>0</v>
      </c>
    </row>
    <row r="1105" spans="1:11" x14ac:dyDescent="0.3">
      <c r="A1105">
        <v>696923</v>
      </c>
      <c r="B1105" t="s">
        <v>1041</v>
      </c>
      <c r="C1105" t="s">
        <v>15</v>
      </c>
      <c r="D1105" t="s">
        <v>9</v>
      </c>
      <c r="E1105" t="str">
        <f>IF(Statistics_xlsx___Sheet1[[#This Row],[event_name]]="-","Male",Statistics_xlsx___Sheet1[[#This Row],[event_name]])</f>
        <v>Male</v>
      </c>
      <c r="F1105" t="s">
        <v>10</v>
      </c>
      <c r="G1105" t="s">
        <v>24</v>
      </c>
      <c r="H1105" t="str">
        <f>IF(Statistics_xlsx___Sheet1[[#This Row],[Post Name]]="-",IF(G1106=0,G1104,G1106),Statistics_xlsx___Sheet1[[#This Row],[Post Name]])</f>
        <v>i7</v>
      </c>
      <c r="I1105">
        <v>73767</v>
      </c>
      <c r="J1105">
        <f>IF(Statistics_xlsx___Sheet1[[#This Row],[Offered Salary]]&lt;=0,AVERAGE($I$2:$I$7166),Statistics_xlsx___Sheet1[[#This Row],[Offered Salary]])</f>
        <v>73767</v>
      </c>
      <c r="K1105" t="b">
        <f>OR((Statistics_xlsx___Sheet1[[#This Row],[updated offered salary]]&lt;$N$39),(Statistics_xlsx___Sheet1[[#This Row],[updated offered salary]]&gt;$N$40))</f>
        <v>0</v>
      </c>
    </row>
    <row r="1106" spans="1:11" x14ac:dyDescent="0.3">
      <c r="A1106">
        <v>64548</v>
      </c>
      <c r="B1106" t="s">
        <v>1042</v>
      </c>
      <c r="C1106" t="s">
        <v>15</v>
      </c>
      <c r="D1106" t="s">
        <v>13</v>
      </c>
      <c r="E1106" t="str">
        <f>IF(Statistics_xlsx___Sheet1[[#This Row],[event_name]]="-","Male",Statistics_xlsx___Sheet1[[#This Row],[event_name]])</f>
        <v>Female</v>
      </c>
      <c r="F1106" t="s">
        <v>10</v>
      </c>
      <c r="G1106" t="s">
        <v>24</v>
      </c>
      <c r="H1106" t="str">
        <f>IF(Statistics_xlsx___Sheet1[[#This Row],[Post Name]]="-",IF(G1107=0,G1105,G1107),Statistics_xlsx___Sheet1[[#This Row],[Post Name]])</f>
        <v>i7</v>
      </c>
      <c r="I1106">
        <v>44750</v>
      </c>
      <c r="J1106">
        <f>IF(Statistics_xlsx___Sheet1[[#This Row],[Offered Salary]]&lt;=0,AVERAGE($I$2:$I$7166),Statistics_xlsx___Sheet1[[#This Row],[Offered Salary]])</f>
        <v>44750</v>
      </c>
      <c r="K1106" t="b">
        <f>OR((Statistics_xlsx___Sheet1[[#This Row],[updated offered salary]]&lt;$N$39),(Statistics_xlsx___Sheet1[[#This Row],[updated offered salary]]&gt;$N$40))</f>
        <v>0</v>
      </c>
    </row>
    <row r="1107" spans="1:11" x14ac:dyDescent="0.3">
      <c r="A1107">
        <v>12277</v>
      </c>
      <c r="B1107" t="s">
        <v>1042</v>
      </c>
      <c r="C1107" t="s">
        <v>8</v>
      </c>
      <c r="D1107" t="s">
        <v>42</v>
      </c>
      <c r="E1107" t="str">
        <f>IF(Statistics_xlsx___Sheet1[[#This Row],[event_name]]="-","Male",Statistics_xlsx___Sheet1[[#This Row],[event_name]])</f>
        <v>Don’t want to say</v>
      </c>
      <c r="F1107" t="s">
        <v>10</v>
      </c>
      <c r="G1107" t="s">
        <v>24</v>
      </c>
      <c r="H1107" t="str">
        <f>IF(Statistics_xlsx___Sheet1[[#This Row],[Post Name]]="-",IF(G1108=0,G1106,G1108),Statistics_xlsx___Sheet1[[#This Row],[Post Name]])</f>
        <v>i7</v>
      </c>
      <c r="I1107">
        <v>22823</v>
      </c>
      <c r="J1107">
        <f>IF(Statistics_xlsx___Sheet1[[#This Row],[Offered Salary]]&lt;=0,AVERAGE($I$2:$I$7166),Statistics_xlsx___Sheet1[[#This Row],[Offered Salary]])</f>
        <v>22823</v>
      </c>
      <c r="K1107" t="b">
        <f>OR((Statistics_xlsx___Sheet1[[#This Row],[updated offered salary]]&lt;$N$39),(Statistics_xlsx___Sheet1[[#This Row],[updated offered salary]]&gt;$N$40))</f>
        <v>0</v>
      </c>
    </row>
    <row r="1108" spans="1:11" x14ac:dyDescent="0.3">
      <c r="A1108">
        <v>896132</v>
      </c>
      <c r="B1108" t="s">
        <v>1043</v>
      </c>
      <c r="C1108" t="s">
        <v>15</v>
      </c>
      <c r="D1108" t="s">
        <v>9</v>
      </c>
      <c r="E1108" t="str">
        <f>IF(Statistics_xlsx___Sheet1[[#This Row],[event_name]]="-","Male",Statistics_xlsx___Sheet1[[#This Row],[event_name]])</f>
        <v>Male</v>
      </c>
      <c r="F1108" t="s">
        <v>10</v>
      </c>
      <c r="G1108" t="s">
        <v>11</v>
      </c>
      <c r="H1108" t="str">
        <f>IF(Statistics_xlsx___Sheet1[[#This Row],[Post Name]]="-",IF(G1109=0,G1107,G1109),Statistics_xlsx___Sheet1[[#This Row],[Post Name]])</f>
        <v>c8</v>
      </c>
      <c r="I1108">
        <v>79268</v>
      </c>
      <c r="J1108">
        <f>IF(Statistics_xlsx___Sheet1[[#This Row],[Offered Salary]]&lt;=0,AVERAGE($I$2:$I$7166),Statistics_xlsx___Sheet1[[#This Row],[Offered Salary]])</f>
        <v>79268</v>
      </c>
      <c r="K1108" t="b">
        <f>OR((Statistics_xlsx___Sheet1[[#This Row],[updated offered salary]]&lt;$N$39),(Statistics_xlsx___Sheet1[[#This Row],[updated offered salary]]&gt;$N$40))</f>
        <v>0</v>
      </c>
    </row>
    <row r="1109" spans="1:11" x14ac:dyDescent="0.3">
      <c r="A1109">
        <v>224587</v>
      </c>
      <c r="B1109" t="s">
        <v>1044</v>
      </c>
      <c r="C1109" t="s">
        <v>15</v>
      </c>
      <c r="D1109" t="s">
        <v>9</v>
      </c>
      <c r="E1109" t="str">
        <f>IF(Statistics_xlsx___Sheet1[[#This Row],[event_name]]="-","Male",Statistics_xlsx___Sheet1[[#This Row],[event_name]])</f>
        <v>Male</v>
      </c>
      <c r="F1109" t="s">
        <v>166</v>
      </c>
      <c r="G1109" t="s">
        <v>36</v>
      </c>
      <c r="H1109" t="str">
        <f>IF(Statistics_xlsx___Sheet1[[#This Row],[Post Name]]="-",IF(G1110=0,G1108,G1110),Statistics_xlsx___Sheet1[[#This Row],[Post Name]])</f>
        <v>i5</v>
      </c>
      <c r="I1109">
        <v>71833</v>
      </c>
      <c r="J1109">
        <f>IF(Statistics_xlsx___Sheet1[[#This Row],[Offered Salary]]&lt;=0,AVERAGE($I$2:$I$7166),Statistics_xlsx___Sheet1[[#This Row],[Offered Salary]])</f>
        <v>71833</v>
      </c>
      <c r="K1109" t="b">
        <f>OR((Statistics_xlsx___Sheet1[[#This Row],[updated offered salary]]&lt;$N$39),(Statistics_xlsx___Sheet1[[#This Row],[updated offered salary]]&gt;$N$40))</f>
        <v>0</v>
      </c>
    </row>
    <row r="1110" spans="1:11" x14ac:dyDescent="0.3">
      <c r="A1110">
        <v>992900</v>
      </c>
      <c r="B1110" t="s">
        <v>1045</v>
      </c>
      <c r="C1110" t="s">
        <v>15</v>
      </c>
      <c r="D1110" t="s">
        <v>9</v>
      </c>
      <c r="E1110" t="str">
        <f>IF(Statistics_xlsx___Sheet1[[#This Row],[event_name]]="-","Male",Statistics_xlsx___Sheet1[[#This Row],[event_name]])</f>
        <v>Male</v>
      </c>
      <c r="F1110" t="s">
        <v>52</v>
      </c>
      <c r="G1110" t="s">
        <v>39</v>
      </c>
      <c r="H1110" t="str">
        <f>IF(Statistics_xlsx___Sheet1[[#This Row],[Post Name]]="-",IF(G1111=0,G1109,G1111),Statistics_xlsx___Sheet1[[#This Row],[Post Name]])</f>
        <v>i1</v>
      </c>
      <c r="I1110">
        <v>81641</v>
      </c>
      <c r="J1110">
        <f>IF(Statistics_xlsx___Sheet1[[#This Row],[Offered Salary]]&lt;=0,AVERAGE($I$2:$I$7166),Statistics_xlsx___Sheet1[[#This Row],[Offered Salary]])</f>
        <v>81641</v>
      </c>
      <c r="K1110" t="b">
        <f>OR((Statistics_xlsx___Sheet1[[#This Row],[updated offered salary]]&lt;$N$39),(Statistics_xlsx___Sheet1[[#This Row],[updated offered salary]]&gt;$N$40))</f>
        <v>0</v>
      </c>
    </row>
    <row r="1111" spans="1:11" x14ac:dyDescent="0.3">
      <c r="A1111">
        <v>475101</v>
      </c>
      <c r="B1111" t="s">
        <v>1046</v>
      </c>
      <c r="C1111" t="s">
        <v>8</v>
      </c>
      <c r="D1111" t="s">
        <v>9</v>
      </c>
      <c r="E1111" t="str">
        <f>IF(Statistics_xlsx___Sheet1[[#This Row],[event_name]]="-","Male",Statistics_xlsx___Sheet1[[#This Row],[event_name]])</f>
        <v>Male</v>
      </c>
      <c r="F1111" t="s">
        <v>52</v>
      </c>
      <c r="G1111" t="s">
        <v>39</v>
      </c>
      <c r="H1111" t="str">
        <f>IF(Statistics_xlsx___Sheet1[[#This Row],[Post Name]]="-",IF(G1112=0,G1110,G1112),Statistics_xlsx___Sheet1[[#This Row],[Post Name]])</f>
        <v>i1</v>
      </c>
      <c r="I1111">
        <v>94464</v>
      </c>
      <c r="J1111">
        <f>IF(Statistics_xlsx___Sheet1[[#This Row],[Offered Salary]]&lt;=0,AVERAGE($I$2:$I$7166),Statistics_xlsx___Sheet1[[#This Row],[Offered Salary]])</f>
        <v>94464</v>
      </c>
      <c r="K1111" t="b">
        <f>OR((Statistics_xlsx___Sheet1[[#This Row],[updated offered salary]]&lt;$N$39),(Statistics_xlsx___Sheet1[[#This Row],[updated offered salary]]&gt;$N$40))</f>
        <v>0</v>
      </c>
    </row>
    <row r="1112" spans="1:11" x14ac:dyDescent="0.3">
      <c r="A1112">
        <v>914596</v>
      </c>
      <c r="B1112" t="s">
        <v>1047</v>
      </c>
      <c r="C1112" t="s">
        <v>8</v>
      </c>
      <c r="D1112" t="s">
        <v>13</v>
      </c>
      <c r="E1112" t="str">
        <f>IF(Statistics_xlsx___Sheet1[[#This Row],[event_name]]="-","Male",Statistics_xlsx___Sheet1[[#This Row],[event_name]])</f>
        <v>Female</v>
      </c>
      <c r="F1112" t="s">
        <v>10</v>
      </c>
      <c r="G1112" t="s">
        <v>44</v>
      </c>
      <c r="H1112" t="str">
        <f>IF(Statistics_xlsx___Sheet1[[#This Row],[Post Name]]="-",IF(G1113=0,G1111,G1113),Statistics_xlsx___Sheet1[[#This Row],[Post Name]])</f>
        <v>i6</v>
      </c>
      <c r="I1112">
        <v>74384</v>
      </c>
      <c r="J1112">
        <f>IF(Statistics_xlsx___Sheet1[[#This Row],[Offered Salary]]&lt;=0,AVERAGE($I$2:$I$7166),Statistics_xlsx___Sheet1[[#This Row],[Offered Salary]])</f>
        <v>74384</v>
      </c>
      <c r="K1112" t="b">
        <f>OR((Statistics_xlsx___Sheet1[[#This Row],[updated offered salary]]&lt;$N$39),(Statistics_xlsx___Sheet1[[#This Row],[updated offered salary]]&gt;$N$40))</f>
        <v>0</v>
      </c>
    </row>
    <row r="1113" spans="1:11" x14ac:dyDescent="0.3">
      <c r="A1113">
        <v>16121</v>
      </c>
      <c r="B1113" t="s">
        <v>1048</v>
      </c>
      <c r="C1113" t="s">
        <v>15</v>
      </c>
      <c r="D1113" t="s">
        <v>9</v>
      </c>
      <c r="E1113" t="str">
        <f>IF(Statistics_xlsx___Sheet1[[#This Row],[event_name]]="-","Male",Statistics_xlsx___Sheet1[[#This Row],[event_name]])</f>
        <v>Male</v>
      </c>
      <c r="F1113" t="s">
        <v>10</v>
      </c>
      <c r="G1113" t="s">
        <v>14</v>
      </c>
      <c r="H1113" t="str">
        <f>IF(Statistics_xlsx___Sheet1[[#This Row],[Post Name]]="-",IF(G1114=0,G1112,G1114),Statistics_xlsx___Sheet1[[#This Row],[Post Name]])</f>
        <v>c5</v>
      </c>
      <c r="I1113">
        <v>38245</v>
      </c>
      <c r="J1113">
        <f>IF(Statistics_xlsx___Sheet1[[#This Row],[Offered Salary]]&lt;=0,AVERAGE($I$2:$I$7166),Statistics_xlsx___Sheet1[[#This Row],[Offered Salary]])</f>
        <v>38245</v>
      </c>
      <c r="K1113" t="b">
        <f>OR((Statistics_xlsx___Sheet1[[#This Row],[updated offered salary]]&lt;$N$39),(Statistics_xlsx___Sheet1[[#This Row],[updated offered salary]]&gt;$N$40))</f>
        <v>0</v>
      </c>
    </row>
    <row r="1114" spans="1:11" x14ac:dyDescent="0.3">
      <c r="A1114">
        <v>693114</v>
      </c>
      <c r="B1114" t="s">
        <v>1049</v>
      </c>
      <c r="C1114" t="s">
        <v>8</v>
      </c>
      <c r="D1114" t="s">
        <v>13</v>
      </c>
      <c r="E1114" t="str">
        <f>IF(Statistics_xlsx___Sheet1[[#This Row],[event_name]]="-","Male",Statistics_xlsx___Sheet1[[#This Row],[event_name]])</f>
        <v>Female</v>
      </c>
      <c r="F1114" t="s">
        <v>10</v>
      </c>
      <c r="G1114" t="s">
        <v>39</v>
      </c>
      <c r="H1114" t="str">
        <f>IF(Statistics_xlsx___Sheet1[[#This Row],[Post Name]]="-",IF(G1115=0,G1113,G1115),Statistics_xlsx___Sheet1[[#This Row],[Post Name]])</f>
        <v>i1</v>
      </c>
      <c r="I1114">
        <v>5807</v>
      </c>
      <c r="J1114">
        <f>IF(Statistics_xlsx___Sheet1[[#This Row],[Offered Salary]]&lt;=0,AVERAGE($I$2:$I$7166),Statistics_xlsx___Sheet1[[#This Row],[Offered Salary]])</f>
        <v>5807</v>
      </c>
      <c r="K1114" t="b">
        <f>OR((Statistics_xlsx___Sheet1[[#This Row],[updated offered salary]]&lt;$N$39),(Statistics_xlsx___Sheet1[[#This Row],[updated offered salary]]&gt;$N$40))</f>
        <v>0</v>
      </c>
    </row>
    <row r="1115" spans="1:11" x14ac:dyDescent="0.3">
      <c r="A1115">
        <v>104642</v>
      </c>
      <c r="B1115" t="s">
        <v>1050</v>
      </c>
      <c r="C1115" t="s">
        <v>8</v>
      </c>
      <c r="D1115" t="s">
        <v>9</v>
      </c>
      <c r="E1115" t="str">
        <f>IF(Statistics_xlsx___Sheet1[[#This Row],[event_name]]="-","Male",Statistics_xlsx___Sheet1[[#This Row],[event_name]])</f>
        <v>Male</v>
      </c>
      <c r="F1115" t="s">
        <v>17</v>
      </c>
      <c r="G1115" t="s">
        <v>14</v>
      </c>
      <c r="H1115" t="str">
        <f>IF(Statistics_xlsx___Sheet1[[#This Row],[Post Name]]="-",IF(G1116=0,G1114,G1116),Statistics_xlsx___Sheet1[[#This Row],[Post Name]])</f>
        <v>c5</v>
      </c>
      <c r="I1115">
        <v>53744</v>
      </c>
      <c r="J1115">
        <f>IF(Statistics_xlsx___Sheet1[[#This Row],[Offered Salary]]&lt;=0,AVERAGE($I$2:$I$7166),Statistics_xlsx___Sheet1[[#This Row],[Offered Salary]])</f>
        <v>53744</v>
      </c>
      <c r="K1115" t="b">
        <f>OR((Statistics_xlsx___Sheet1[[#This Row],[updated offered salary]]&lt;$N$39),(Statistics_xlsx___Sheet1[[#This Row],[updated offered salary]]&gt;$N$40))</f>
        <v>0</v>
      </c>
    </row>
    <row r="1116" spans="1:11" x14ac:dyDescent="0.3">
      <c r="A1116">
        <v>188939</v>
      </c>
      <c r="B1116" t="s">
        <v>1051</v>
      </c>
      <c r="C1116" t="s">
        <v>15</v>
      </c>
      <c r="D1116" t="s">
        <v>9</v>
      </c>
      <c r="E1116" t="str">
        <f>IF(Statistics_xlsx___Sheet1[[#This Row],[event_name]]="-","Male",Statistics_xlsx___Sheet1[[#This Row],[event_name]])</f>
        <v>Male</v>
      </c>
      <c r="F1116" t="s">
        <v>17</v>
      </c>
      <c r="G1116" t="s">
        <v>11</v>
      </c>
      <c r="H1116" t="str">
        <f>IF(Statistics_xlsx___Sheet1[[#This Row],[Post Name]]="-",IF(G1117=0,G1115,G1117),Statistics_xlsx___Sheet1[[#This Row],[Post Name]])</f>
        <v>c8</v>
      </c>
      <c r="I1116">
        <v>92315</v>
      </c>
      <c r="J1116">
        <f>IF(Statistics_xlsx___Sheet1[[#This Row],[Offered Salary]]&lt;=0,AVERAGE($I$2:$I$7166),Statistics_xlsx___Sheet1[[#This Row],[Offered Salary]])</f>
        <v>92315</v>
      </c>
      <c r="K1116" t="b">
        <f>OR((Statistics_xlsx___Sheet1[[#This Row],[updated offered salary]]&lt;$N$39),(Statistics_xlsx___Sheet1[[#This Row],[updated offered salary]]&gt;$N$40))</f>
        <v>0</v>
      </c>
    </row>
    <row r="1117" spans="1:11" x14ac:dyDescent="0.3">
      <c r="A1117">
        <v>82478</v>
      </c>
      <c r="B1117" t="s">
        <v>1052</v>
      </c>
      <c r="C1117" t="s">
        <v>8</v>
      </c>
      <c r="D1117" t="s">
        <v>9</v>
      </c>
      <c r="E1117" t="str">
        <f>IF(Statistics_xlsx___Sheet1[[#This Row],[event_name]]="-","Male",Statistics_xlsx___Sheet1[[#This Row],[event_name]])</f>
        <v>Male</v>
      </c>
      <c r="F1117" t="s">
        <v>17</v>
      </c>
      <c r="G1117" t="s">
        <v>11</v>
      </c>
      <c r="H1117" t="str">
        <f>IF(Statistics_xlsx___Sheet1[[#This Row],[Post Name]]="-",IF(G1118=0,G1116,G1118),Statistics_xlsx___Sheet1[[#This Row],[Post Name]])</f>
        <v>c8</v>
      </c>
      <c r="I1117">
        <v>19321</v>
      </c>
      <c r="J1117">
        <f>IF(Statistics_xlsx___Sheet1[[#This Row],[Offered Salary]]&lt;=0,AVERAGE($I$2:$I$7166),Statistics_xlsx___Sheet1[[#This Row],[Offered Salary]])</f>
        <v>19321</v>
      </c>
      <c r="K1117" t="b">
        <f>OR((Statistics_xlsx___Sheet1[[#This Row],[updated offered salary]]&lt;$N$39),(Statistics_xlsx___Sheet1[[#This Row],[updated offered salary]]&gt;$N$40))</f>
        <v>0</v>
      </c>
    </row>
    <row r="1118" spans="1:11" x14ac:dyDescent="0.3">
      <c r="A1118">
        <v>977943</v>
      </c>
      <c r="B1118" t="s">
        <v>1053</v>
      </c>
      <c r="C1118" t="s">
        <v>8</v>
      </c>
      <c r="D1118" t="s">
        <v>13</v>
      </c>
      <c r="E1118" t="str">
        <f>IF(Statistics_xlsx___Sheet1[[#This Row],[event_name]]="-","Male",Statistics_xlsx___Sheet1[[#This Row],[event_name]])</f>
        <v>Female</v>
      </c>
      <c r="F1118" t="s">
        <v>10</v>
      </c>
      <c r="G1118" t="s">
        <v>345</v>
      </c>
      <c r="H1118" t="str">
        <f>IF(Statistics_xlsx___Sheet1[[#This Row],[Post Name]]="-",IF(G1119=0,G1117,G1119),Statistics_xlsx___Sheet1[[#This Row],[Post Name]])</f>
        <v>c9</v>
      </c>
      <c r="I1118">
        <v>82442</v>
      </c>
      <c r="J1118">
        <f>IF(Statistics_xlsx___Sheet1[[#This Row],[Offered Salary]]&lt;=0,AVERAGE($I$2:$I$7166),Statistics_xlsx___Sheet1[[#This Row],[Offered Salary]])</f>
        <v>82442</v>
      </c>
      <c r="K1118" t="b">
        <f>OR((Statistics_xlsx___Sheet1[[#This Row],[updated offered salary]]&lt;$N$39),(Statistics_xlsx___Sheet1[[#This Row],[updated offered salary]]&gt;$N$40))</f>
        <v>0</v>
      </c>
    </row>
    <row r="1119" spans="1:11" x14ac:dyDescent="0.3">
      <c r="A1119">
        <v>236432</v>
      </c>
      <c r="B1119" t="s">
        <v>1054</v>
      </c>
      <c r="C1119" t="s">
        <v>8</v>
      </c>
      <c r="D1119" t="s">
        <v>9</v>
      </c>
      <c r="E1119" t="str">
        <f>IF(Statistics_xlsx___Sheet1[[#This Row],[event_name]]="-","Male",Statistics_xlsx___Sheet1[[#This Row],[event_name]])</f>
        <v>Male</v>
      </c>
      <c r="F1119" t="s">
        <v>10</v>
      </c>
      <c r="G1119" t="s">
        <v>345</v>
      </c>
      <c r="H1119" t="str">
        <f>IF(Statistics_xlsx___Sheet1[[#This Row],[Post Name]]="-",IF(G1120=0,G1118,G1120),Statistics_xlsx___Sheet1[[#This Row],[Post Name]])</f>
        <v>c9</v>
      </c>
      <c r="I1119">
        <v>10729</v>
      </c>
      <c r="J1119">
        <f>IF(Statistics_xlsx___Sheet1[[#This Row],[Offered Salary]]&lt;=0,AVERAGE($I$2:$I$7166),Statistics_xlsx___Sheet1[[#This Row],[Offered Salary]])</f>
        <v>10729</v>
      </c>
      <c r="K1119" t="b">
        <f>OR((Statistics_xlsx___Sheet1[[#This Row],[updated offered salary]]&lt;$N$39),(Statistics_xlsx___Sheet1[[#This Row],[updated offered salary]]&gt;$N$40))</f>
        <v>0</v>
      </c>
    </row>
    <row r="1120" spans="1:11" x14ac:dyDescent="0.3">
      <c r="A1120">
        <v>773874</v>
      </c>
      <c r="B1120" t="s">
        <v>1055</v>
      </c>
      <c r="C1120" t="s">
        <v>15</v>
      </c>
      <c r="D1120" t="s">
        <v>9</v>
      </c>
      <c r="E1120" t="str">
        <f>IF(Statistics_xlsx___Sheet1[[#This Row],[event_name]]="-","Male",Statistics_xlsx___Sheet1[[#This Row],[event_name]])</f>
        <v>Male</v>
      </c>
      <c r="F1120" t="s">
        <v>10</v>
      </c>
      <c r="G1120" t="s">
        <v>151</v>
      </c>
      <c r="H1120" t="str">
        <f>IF(Statistics_xlsx___Sheet1[[#This Row],[Post Name]]="-",IF(G1121=0,G1119,G1121),Statistics_xlsx___Sheet1[[#This Row],[Post Name]])</f>
        <v>c-10</v>
      </c>
      <c r="I1120">
        <v>88969</v>
      </c>
      <c r="J1120">
        <f>IF(Statistics_xlsx___Sheet1[[#This Row],[Offered Salary]]&lt;=0,AVERAGE($I$2:$I$7166),Statistics_xlsx___Sheet1[[#This Row],[Offered Salary]])</f>
        <v>88969</v>
      </c>
      <c r="K1120" t="b">
        <f>OR((Statistics_xlsx___Sheet1[[#This Row],[updated offered salary]]&lt;$N$39),(Statistics_xlsx___Sheet1[[#This Row],[updated offered salary]]&gt;$N$40))</f>
        <v>0</v>
      </c>
    </row>
    <row r="1121" spans="1:11" x14ac:dyDescent="0.3">
      <c r="A1121">
        <v>147215</v>
      </c>
      <c r="B1121" t="s">
        <v>1056</v>
      </c>
      <c r="C1121" t="s">
        <v>8</v>
      </c>
      <c r="D1121" t="s">
        <v>9</v>
      </c>
      <c r="E1121" t="str">
        <f>IF(Statistics_xlsx___Sheet1[[#This Row],[event_name]]="-","Male",Statistics_xlsx___Sheet1[[#This Row],[event_name]])</f>
        <v>Male</v>
      </c>
      <c r="F1121" t="s">
        <v>17</v>
      </c>
      <c r="G1121" t="s">
        <v>44</v>
      </c>
      <c r="H1121" t="str">
        <f>IF(Statistics_xlsx___Sheet1[[#This Row],[Post Name]]="-",IF(G1122=0,G1120,G1122),Statistics_xlsx___Sheet1[[#This Row],[Post Name]])</f>
        <v>i6</v>
      </c>
      <c r="I1121">
        <v>98535</v>
      </c>
      <c r="J1121">
        <f>IF(Statistics_xlsx___Sheet1[[#This Row],[Offered Salary]]&lt;=0,AVERAGE($I$2:$I$7166),Statistics_xlsx___Sheet1[[#This Row],[Offered Salary]])</f>
        <v>98535</v>
      </c>
      <c r="K1121" t="b">
        <f>OR((Statistics_xlsx___Sheet1[[#This Row],[updated offered salary]]&lt;$N$39),(Statistics_xlsx___Sheet1[[#This Row],[updated offered salary]]&gt;$N$40))</f>
        <v>0</v>
      </c>
    </row>
    <row r="1122" spans="1:11" x14ac:dyDescent="0.3">
      <c r="A1122">
        <v>949333</v>
      </c>
      <c r="B1122" t="s">
        <v>1057</v>
      </c>
      <c r="C1122" t="s">
        <v>8</v>
      </c>
      <c r="D1122" t="s">
        <v>13</v>
      </c>
      <c r="E1122" t="str">
        <f>IF(Statistics_xlsx___Sheet1[[#This Row],[event_name]]="-","Male",Statistics_xlsx___Sheet1[[#This Row],[event_name]])</f>
        <v>Female</v>
      </c>
      <c r="F1122" t="s">
        <v>113</v>
      </c>
      <c r="G1122" t="s">
        <v>151</v>
      </c>
      <c r="H1122" t="str">
        <f>IF(Statistics_xlsx___Sheet1[[#This Row],[Post Name]]="-",IF(G1123=0,G1121,G1123),Statistics_xlsx___Sheet1[[#This Row],[Post Name]])</f>
        <v>c-10</v>
      </c>
      <c r="I1122">
        <v>8994</v>
      </c>
      <c r="J1122">
        <f>IF(Statistics_xlsx___Sheet1[[#This Row],[Offered Salary]]&lt;=0,AVERAGE($I$2:$I$7166),Statistics_xlsx___Sheet1[[#This Row],[Offered Salary]])</f>
        <v>8994</v>
      </c>
      <c r="K1122" t="b">
        <f>OR((Statistics_xlsx___Sheet1[[#This Row],[updated offered salary]]&lt;$N$39),(Statistics_xlsx___Sheet1[[#This Row],[updated offered salary]]&gt;$N$40))</f>
        <v>0</v>
      </c>
    </row>
    <row r="1123" spans="1:11" x14ac:dyDescent="0.3">
      <c r="A1123">
        <v>578197</v>
      </c>
      <c r="B1123" t="s">
        <v>1058</v>
      </c>
      <c r="C1123" t="s">
        <v>8</v>
      </c>
      <c r="D1123" t="s">
        <v>9</v>
      </c>
      <c r="E1123" t="str">
        <f>IF(Statistics_xlsx___Sheet1[[#This Row],[event_name]]="-","Male",Statistics_xlsx___Sheet1[[#This Row],[event_name]])</f>
        <v>Male</v>
      </c>
      <c r="F1123" t="s">
        <v>69</v>
      </c>
      <c r="G1123" t="s">
        <v>24</v>
      </c>
      <c r="H1123" t="str">
        <f>IF(Statistics_xlsx___Sheet1[[#This Row],[Post Name]]="-",IF(G1124=0,G1122,G1124),Statistics_xlsx___Sheet1[[#This Row],[Post Name]])</f>
        <v>i7</v>
      </c>
      <c r="I1123">
        <v>93397</v>
      </c>
      <c r="J1123">
        <f>IF(Statistics_xlsx___Sheet1[[#This Row],[Offered Salary]]&lt;=0,AVERAGE($I$2:$I$7166),Statistics_xlsx___Sheet1[[#This Row],[Offered Salary]])</f>
        <v>93397</v>
      </c>
      <c r="K1123" t="b">
        <f>OR((Statistics_xlsx___Sheet1[[#This Row],[updated offered salary]]&lt;$N$39),(Statistics_xlsx___Sheet1[[#This Row],[updated offered salary]]&gt;$N$40))</f>
        <v>0</v>
      </c>
    </row>
    <row r="1124" spans="1:11" x14ac:dyDescent="0.3">
      <c r="A1124">
        <v>47707</v>
      </c>
      <c r="B1124" t="s">
        <v>1059</v>
      </c>
      <c r="C1124" t="s">
        <v>15</v>
      </c>
      <c r="D1124" t="s">
        <v>9</v>
      </c>
      <c r="E1124" t="str">
        <f>IF(Statistics_xlsx___Sheet1[[#This Row],[event_name]]="-","Male",Statistics_xlsx___Sheet1[[#This Row],[event_name]])</f>
        <v>Male</v>
      </c>
      <c r="F1124" t="s">
        <v>17</v>
      </c>
      <c r="G1124" t="s">
        <v>24</v>
      </c>
      <c r="H1124" t="str">
        <f>IF(Statistics_xlsx___Sheet1[[#This Row],[Post Name]]="-",IF(G1125=0,G1123,G1125),Statistics_xlsx___Sheet1[[#This Row],[Post Name]])</f>
        <v>i7</v>
      </c>
      <c r="I1124">
        <v>11887</v>
      </c>
      <c r="J1124">
        <f>IF(Statistics_xlsx___Sheet1[[#This Row],[Offered Salary]]&lt;=0,AVERAGE($I$2:$I$7166),Statistics_xlsx___Sheet1[[#This Row],[Offered Salary]])</f>
        <v>11887</v>
      </c>
      <c r="K1124" t="b">
        <f>OR((Statistics_xlsx___Sheet1[[#This Row],[updated offered salary]]&lt;$N$39),(Statistics_xlsx___Sheet1[[#This Row],[updated offered salary]]&gt;$N$40))</f>
        <v>0</v>
      </c>
    </row>
    <row r="1125" spans="1:11" x14ac:dyDescent="0.3">
      <c r="A1125">
        <v>795224</v>
      </c>
      <c r="B1125" t="s">
        <v>1060</v>
      </c>
      <c r="C1125" t="s">
        <v>15</v>
      </c>
      <c r="D1125" t="s">
        <v>9</v>
      </c>
      <c r="E1125" t="str">
        <f>IF(Statistics_xlsx___Sheet1[[#This Row],[event_name]]="-","Male",Statistics_xlsx___Sheet1[[#This Row],[event_name]])</f>
        <v>Male</v>
      </c>
      <c r="F1125" t="s">
        <v>17</v>
      </c>
      <c r="G1125" t="s">
        <v>24</v>
      </c>
      <c r="H1125" t="str">
        <f>IF(Statistics_xlsx___Sheet1[[#This Row],[Post Name]]="-",IF(G1126=0,G1124,G1126),Statistics_xlsx___Sheet1[[#This Row],[Post Name]])</f>
        <v>i7</v>
      </c>
      <c r="I1125">
        <v>75329</v>
      </c>
      <c r="J1125">
        <f>IF(Statistics_xlsx___Sheet1[[#This Row],[Offered Salary]]&lt;=0,AVERAGE($I$2:$I$7166),Statistics_xlsx___Sheet1[[#This Row],[Offered Salary]])</f>
        <v>75329</v>
      </c>
      <c r="K1125" t="b">
        <f>OR((Statistics_xlsx___Sheet1[[#This Row],[updated offered salary]]&lt;$N$39),(Statistics_xlsx___Sheet1[[#This Row],[updated offered salary]]&gt;$N$40))</f>
        <v>0</v>
      </c>
    </row>
    <row r="1126" spans="1:11" x14ac:dyDescent="0.3">
      <c r="A1126">
        <v>738617</v>
      </c>
      <c r="B1126" t="s">
        <v>1061</v>
      </c>
      <c r="C1126" t="s">
        <v>15</v>
      </c>
      <c r="D1126" t="s">
        <v>9</v>
      </c>
      <c r="E1126" t="str">
        <f>IF(Statistics_xlsx___Sheet1[[#This Row],[event_name]]="-","Male",Statistics_xlsx___Sheet1[[#This Row],[event_name]])</f>
        <v>Male</v>
      </c>
      <c r="F1126" t="s">
        <v>21</v>
      </c>
      <c r="G1126" t="s">
        <v>36</v>
      </c>
      <c r="H1126" t="str">
        <f>IF(Statistics_xlsx___Sheet1[[#This Row],[Post Name]]="-",IF(G1127=0,G1125,G1127),Statistics_xlsx___Sheet1[[#This Row],[Post Name]])</f>
        <v>i5</v>
      </c>
      <c r="I1126">
        <v>55189</v>
      </c>
      <c r="J1126">
        <f>IF(Statistics_xlsx___Sheet1[[#This Row],[Offered Salary]]&lt;=0,AVERAGE($I$2:$I$7166),Statistics_xlsx___Sheet1[[#This Row],[Offered Salary]])</f>
        <v>55189</v>
      </c>
      <c r="K1126" t="b">
        <f>OR((Statistics_xlsx___Sheet1[[#This Row],[updated offered salary]]&lt;$N$39),(Statistics_xlsx___Sheet1[[#This Row],[updated offered salary]]&gt;$N$40))</f>
        <v>0</v>
      </c>
    </row>
    <row r="1127" spans="1:11" x14ac:dyDescent="0.3">
      <c r="A1127">
        <v>594973</v>
      </c>
      <c r="B1127" t="s">
        <v>1062</v>
      </c>
      <c r="C1127" t="s">
        <v>15</v>
      </c>
      <c r="D1127" t="s">
        <v>13</v>
      </c>
      <c r="E1127" t="str">
        <f>IF(Statistics_xlsx___Sheet1[[#This Row],[event_name]]="-","Male",Statistics_xlsx___Sheet1[[#This Row],[event_name]])</f>
        <v>Female</v>
      </c>
      <c r="F1127" t="s">
        <v>113</v>
      </c>
      <c r="G1127" t="s">
        <v>24</v>
      </c>
      <c r="H1127" t="str">
        <f>IF(Statistics_xlsx___Sheet1[[#This Row],[Post Name]]="-",IF(G1128=0,G1126,G1128),Statistics_xlsx___Sheet1[[#This Row],[Post Name]])</f>
        <v>i7</v>
      </c>
      <c r="I1127">
        <v>66665</v>
      </c>
      <c r="J1127">
        <f>IF(Statistics_xlsx___Sheet1[[#This Row],[Offered Salary]]&lt;=0,AVERAGE($I$2:$I$7166),Statistics_xlsx___Sheet1[[#This Row],[Offered Salary]])</f>
        <v>66665</v>
      </c>
      <c r="K1127" t="b">
        <f>OR((Statistics_xlsx___Sheet1[[#This Row],[updated offered salary]]&lt;$N$39),(Statistics_xlsx___Sheet1[[#This Row],[updated offered salary]]&gt;$N$40))</f>
        <v>0</v>
      </c>
    </row>
    <row r="1128" spans="1:11" x14ac:dyDescent="0.3">
      <c r="A1128">
        <v>513939</v>
      </c>
      <c r="B1128" t="s">
        <v>1063</v>
      </c>
      <c r="C1128" t="s">
        <v>8</v>
      </c>
      <c r="D1128" t="s">
        <v>9</v>
      </c>
      <c r="E1128" t="str">
        <f>IF(Statistics_xlsx___Sheet1[[#This Row],[event_name]]="-","Male",Statistics_xlsx___Sheet1[[#This Row],[event_name]])</f>
        <v>Male</v>
      </c>
      <c r="F1128" t="s">
        <v>10</v>
      </c>
      <c r="G1128" t="s">
        <v>14</v>
      </c>
      <c r="H1128" t="str">
        <f>IF(Statistics_xlsx___Sheet1[[#This Row],[Post Name]]="-",IF(G1129=0,G1127,G1129),Statistics_xlsx___Sheet1[[#This Row],[Post Name]])</f>
        <v>c5</v>
      </c>
      <c r="I1128">
        <v>91426</v>
      </c>
      <c r="J1128">
        <f>IF(Statistics_xlsx___Sheet1[[#This Row],[Offered Salary]]&lt;=0,AVERAGE($I$2:$I$7166),Statistics_xlsx___Sheet1[[#This Row],[Offered Salary]])</f>
        <v>91426</v>
      </c>
      <c r="K1128" t="b">
        <f>OR((Statistics_xlsx___Sheet1[[#This Row],[updated offered salary]]&lt;$N$39),(Statistics_xlsx___Sheet1[[#This Row],[updated offered salary]]&gt;$N$40))</f>
        <v>0</v>
      </c>
    </row>
    <row r="1129" spans="1:11" x14ac:dyDescent="0.3">
      <c r="A1129">
        <v>696735</v>
      </c>
      <c r="B1129" t="s">
        <v>1064</v>
      </c>
      <c r="C1129" t="s">
        <v>15</v>
      </c>
      <c r="D1129" t="s">
        <v>9</v>
      </c>
      <c r="E1129" t="str">
        <f>IF(Statistics_xlsx___Sheet1[[#This Row],[event_name]]="-","Male",Statistics_xlsx___Sheet1[[#This Row],[event_name]])</f>
        <v>Male</v>
      </c>
      <c r="F1129" t="s">
        <v>10</v>
      </c>
      <c r="G1129" t="s">
        <v>345</v>
      </c>
      <c r="H1129" t="str">
        <f>IF(Statistics_xlsx___Sheet1[[#This Row],[Post Name]]="-",IF(G1130=0,G1128,G1130),Statistics_xlsx___Sheet1[[#This Row],[Post Name]])</f>
        <v>c9</v>
      </c>
      <c r="I1129">
        <v>20881</v>
      </c>
      <c r="J1129">
        <f>IF(Statistics_xlsx___Sheet1[[#This Row],[Offered Salary]]&lt;=0,AVERAGE($I$2:$I$7166),Statistics_xlsx___Sheet1[[#This Row],[Offered Salary]])</f>
        <v>20881</v>
      </c>
      <c r="K1129" t="b">
        <f>OR((Statistics_xlsx___Sheet1[[#This Row],[updated offered salary]]&lt;$N$39),(Statistics_xlsx___Sheet1[[#This Row],[updated offered salary]]&gt;$N$40))</f>
        <v>0</v>
      </c>
    </row>
    <row r="1130" spans="1:11" x14ac:dyDescent="0.3">
      <c r="A1130">
        <v>626743</v>
      </c>
      <c r="B1130" t="s">
        <v>1065</v>
      </c>
      <c r="C1130" t="s">
        <v>15</v>
      </c>
      <c r="D1130" t="s">
        <v>9</v>
      </c>
      <c r="E1130" t="str">
        <f>IF(Statistics_xlsx___Sheet1[[#This Row],[event_name]]="-","Male",Statistics_xlsx___Sheet1[[#This Row],[event_name]])</f>
        <v>Male</v>
      </c>
      <c r="F1130" t="s">
        <v>10</v>
      </c>
      <c r="G1130" t="s">
        <v>14</v>
      </c>
      <c r="H1130" t="str">
        <f>IF(Statistics_xlsx___Sheet1[[#This Row],[Post Name]]="-",IF(G1131=0,G1129,G1131),Statistics_xlsx___Sheet1[[#This Row],[Post Name]])</f>
        <v>c5</v>
      </c>
      <c r="I1130">
        <v>66914</v>
      </c>
      <c r="J1130">
        <f>IF(Statistics_xlsx___Sheet1[[#This Row],[Offered Salary]]&lt;=0,AVERAGE($I$2:$I$7166),Statistics_xlsx___Sheet1[[#This Row],[Offered Salary]])</f>
        <v>66914</v>
      </c>
      <c r="K1130" t="b">
        <f>OR((Statistics_xlsx___Sheet1[[#This Row],[updated offered salary]]&lt;$N$39),(Statistics_xlsx___Sheet1[[#This Row],[updated offered salary]]&gt;$N$40))</f>
        <v>0</v>
      </c>
    </row>
    <row r="1131" spans="1:11" x14ac:dyDescent="0.3">
      <c r="A1131">
        <v>661045</v>
      </c>
      <c r="B1131" t="s">
        <v>1066</v>
      </c>
      <c r="C1131" t="s">
        <v>8</v>
      </c>
      <c r="D1131" t="s">
        <v>9</v>
      </c>
      <c r="E1131" t="str">
        <f>IF(Statistics_xlsx___Sheet1[[#This Row],[event_name]]="-","Male",Statistics_xlsx___Sheet1[[#This Row],[event_name]])</f>
        <v>Male</v>
      </c>
      <c r="F1131" t="s">
        <v>10</v>
      </c>
      <c r="G1131" t="s">
        <v>345</v>
      </c>
      <c r="H1131" t="str">
        <f>IF(Statistics_xlsx___Sheet1[[#This Row],[Post Name]]="-",IF(G1132=0,G1130,G1132),Statistics_xlsx___Sheet1[[#This Row],[Post Name]])</f>
        <v>c9</v>
      </c>
      <c r="I1131">
        <v>53659</v>
      </c>
      <c r="J1131">
        <f>IF(Statistics_xlsx___Sheet1[[#This Row],[Offered Salary]]&lt;=0,AVERAGE($I$2:$I$7166),Statistics_xlsx___Sheet1[[#This Row],[Offered Salary]])</f>
        <v>53659</v>
      </c>
      <c r="K1131" t="b">
        <f>OR((Statistics_xlsx___Sheet1[[#This Row],[updated offered salary]]&lt;$N$39),(Statistics_xlsx___Sheet1[[#This Row],[updated offered salary]]&gt;$N$40))</f>
        <v>0</v>
      </c>
    </row>
    <row r="1132" spans="1:11" x14ac:dyDescent="0.3">
      <c r="A1132">
        <v>327416</v>
      </c>
      <c r="B1132" t="s">
        <v>1067</v>
      </c>
      <c r="C1132" t="s">
        <v>15</v>
      </c>
      <c r="D1132" t="s">
        <v>9</v>
      </c>
      <c r="E1132" t="str">
        <f>IF(Statistics_xlsx___Sheet1[[#This Row],[event_name]]="-","Male",Statistics_xlsx___Sheet1[[#This Row],[event_name]])</f>
        <v>Male</v>
      </c>
      <c r="F1132" t="s">
        <v>17</v>
      </c>
      <c r="G1132" t="s">
        <v>14</v>
      </c>
      <c r="H1132" t="str">
        <f>IF(Statistics_xlsx___Sheet1[[#This Row],[Post Name]]="-",IF(G1133=0,G1131,G1133),Statistics_xlsx___Sheet1[[#This Row],[Post Name]])</f>
        <v>c5</v>
      </c>
      <c r="I1132">
        <v>51412</v>
      </c>
      <c r="J1132">
        <f>IF(Statistics_xlsx___Sheet1[[#This Row],[Offered Salary]]&lt;=0,AVERAGE($I$2:$I$7166),Statistics_xlsx___Sheet1[[#This Row],[Offered Salary]])</f>
        <v>51412</v>
      </c>
      <c r="K1132" t="b">
        <f>OR((Statistics_xlsx___Sheet1[[#This Row],[updated offered salary]]&lt;$N$39),(Statistics_xlsx___Sheet1[[#This Row],[updated offered salary]]&gt;$N$40))</f>
        <v>0</v>
      </c>
    </row>
    <row r="1133" spans="1:11" x14ac:dyDescent="0.3">
      <c r="A1133">
        <v>698780</v>
      </c>
      <c r="B1133" t="s">
        <v>1068</v>
      </c>
      <c r="C1133" t="s">
        <v>15</v>
      </c>
      <c r="D1133" t="s">
        <v>9</v>
      </c>
      <c r="E1133" t="str">
        <f>IF(Statistics_xlsx___Sheet1[[#This Row],[event_name]]="-","Male",Statistics_xlsx___Sheet1[[#This Row],[event_name]])</f>
        <v>Male</v>
      </c>
      <c r="F1133" t="s">
        <v>17</v>
      </c>
      <c r="G1133" t="s">
        <v>14</v>
      </c>
      <c r="H1133" t="str">
        <f>IF(Statistics_xlsx___Sheet1[[#This Row],[Post Name]]="-",IF(G1134=0,G1132,G1134),Statistics_xlsx___Sheet1[[#This Row],[Post Name]])</f>
        <v>c5</v>
      </c>
      <c r="I1133">
        <v>66192</v>
      </c>
      <c r="J1133">
        <f>IF(Statistics_xlsx___Sheet1[[#This Row],[Offered Salary]]&lt;=0,AVERAGE($I$2:$I$7166),Statistics_xlsx___Sheet1[[#This Row],[Offered Salary]])</f>
        <v>66192</v>
      </c>
      <c r="K1133" t="b">
        <f>OR((Statistics_xlsx___Sheet1[[#This Row],[updated offered salary]]&lt;$N$39),(Statistics_xlsx___Sheet1[[#This Row],[updated offered salary]]&gt;$N$40))</f>
        <v>0</v>
      </c>
    </row>
    <row r="1134" spans="1:11" x14ac:dyDescent="0.3">
      <c r="A1134">
        <v>419749</v>
      </c>
      <c r="B1134" t="s">
        <v>1069</v>
      </c>
      <c r="C1134" t="s">
        <v>8</v>
      </c>
      <c r="D1134" t="s">
        <v>42</v>
      </c>
      <c r="E1134" t="str">
        <f>IF(Statistics_xlsx___Sheet1[[#This Row],[event_name]]="-","Male",Statistics_xlsx___Sheet1[[#This Row],[event_name]])</f>
        <v>Don’t want to say</v>
      </c>
      <c r="F1134" t="s">
        <v>17</v>
      </c>
      <c r="G1134" t="s">
        <v>14</v>
      </c>
      <c r="H1134" t="str">
        <f>IF(Statistics_xlsx___Sheet1[[#This Row],[Post Name]]="-",IF(G1135=0,G1133,G1135),Statistics_xlsx___Sheet1[[#This Row],[Post Name]])</f>
        <v>c5</v>
      </c>
      <c r="I1134">
        <v>70029</v>
      </c>
      <c r="J1134">
        <f>IF(Statistics_xlsx___Sheet1[[#This Row],[Offered Salary]]&lt;=0,AVERAGE($I$2:$I$7166),Statistics_xlsx___Sheet1[[#This Row],[Offered Salary]])</f>
        <v>70029</v>
      </c>
      <c r="K1134" t="b">
        <f>OR((Statistics_xlsx___Sheet1[[#This Row],[updated offered salary]]&lt;$N$39),(Statistics_xlsx___Sheet1[[#This Row],[updated offered salary]]&gt;$N$40))</f>
        <v>0</v>
      </c>
    </row>
    <row r="1135" spans="1:11" x14ac:dyDescent="0.3">
      <c r="A1135">
        <v>265443</v>
      </c>
      <c r="B1135" t="s">
        <v>1070</v>
      </c>
      <c r="C1135" t="s">
        <v>15</v>
      </c>
      <c r="D1135" t="s">
        <v>9</v>
      </c>
      <c r="E1135" t="str">
        <f>IF(Statistics_xlsx___Sheet1[[#This Row],[event_name]]="-","Male",Statistics_xlsx___Sheet1[[#This Row],[event_name]])</f>
        <v>Male</v>
      </c>
      <c r="F1135" t="s">
        <v>10</v>
      </c>
      <c r="G1135" t="s">
        <v>30</v>
      </c>
      <c r="H1135" t="str">
        <f>IF(Statistics_xlsx___Sheet1[[#This Row],[Post Name]]="-",IF(G1136=0,G1134,G1136),Statistics_xlsx___Sheet1[[#This Row],[Post Name]])</f>
        <v>b9</v>
      </c>
      <c r="I1135">
        <v>58708</v>
      </c>
      <c r="J1135">
        <f>IF(Statistics_xlsx___Sheet1[[#This Row],[Offered Salary]]&lt;=0,AVERAGE($I$2:$I$7166),Statistics_xlsx___Sheet1[[#This Row],[Offered Salary]])</f>
        <v>58708</v>
      </c>
      <c r="K1135" t="b">
        <f>OR((Statistics_xlsx___Sheet1[[#This Row],[updated offered salary]]&lt;$N$39),(Statistics_xlsx___Sheet1[[#This Row],[updated offered salary]]&gt;$N$40))</f>
        <v>0</v>
      </c>
    </row>
    <row r="1136" spans="1:11" x14ac:dyDescent="0.3">
      <c r="A1136">
        <v>610243</v>
      </c>
      <c r="B1136" t="s">
        <v>1071</v>
      </c>
      <c r="C1136" t="s">
        <v>15</v>
      </c>
      <c r="D1136" t="s">
        <v>9</v>
      </c>
      <c r="E1136" t="str">
        <f>IF(Statistics_xlsx___Sheet1[[#This Row],[event_name]]="-","Male",Statistics_xlsx___Sheet1[[#This Row],[event_name]])</f>
        <v>Male</v>
      </c>
      <c r="F1136" t="s">
        <v>21</v>
      </c>
      <c r="G1136" t="s">
        <v>36</v>
      </c>
      <c r="H1136" t="str">
        <f>IF(Statistics_xlsx___Sheet1[[#This Row],[Post Name]]="-",IF(G1137=0,G1135,G1137),Statistics_xlsx___Sheet1[[#This Row],[Post Name]])</f>
        <v>i5</v>
      </c>
      <c r="I1136">
        <v>88996</v>
      </c>
      <c r="J1136">
        <f>IF(Statistics_xlsx___Sheet1[[#This Row],[Offered Salary]]&lt;=0,AVERAGE($I$2:$I$7166),Statistics_xlsx___Sheet1[[#This Row],[Offered Salary]])</f>
        <v>88996</v>
      </c>
      <c r="K1136" t="b">
        <f>OR((Statistics_xlsx___Sheet1[[#This Row],[updated offered salary]]&lt;$N$39),(Statistics_xlsx___Sheet1[[#This Row],[updated offered salary]]&gt;$N$40))</f>
        <v>0</v>
      </c>
    </row>
    <row r="1137" spans="1:11" x14ac:dyDescent="0.3">
      <c r="A1137">
        <v>847311</v>
      </c>
      <c r="B1137" t="s">
        <v>1072</v>
      </c>
      <c r="C1137" t="s">
        <v>8</v>
      </c>
      <c r="D1137" t="s">
        <v>9</v>
      </c>
      <c r="E1137" t="str">
        <f>IF(Statistics_xlsx___Sheet1[[#This Row],[event_name]]="-","Male",Statistics_xlsx___Sheet1[[#This Row],[event_name]])</f>
        <v>Male</v>
      </c>
      <c r="F1137" t="s">
        <v>21</v>
      </c>
      <c r="G1137" t="s">
        <v>36</v>
      </c>
      <c r="H1137" t="str">
        <f>IF(Statistics_xlsx___Sheet1[[#This Row],[Post Name]]="-",IF(G1138=0,G1136,G1138),Statistics_xlsx___Sheet1[[#This Row],[Post Name]])</f>
        <v>i5</v>
      </c>
      <c r="I1137">
        <v>79744</v>
      </c>
      <c r="J1137">
        <f>IF(Statistics_xlsx___Sheet1[[#This Row],[Offered Salary]]&lt;=0,AVERAGE($I$2:$I$7166),Statistics_xlsx___Sheet1[[#This Row],[Offered Salary]])</f>
        <v>79744</v>
      </c>
      <c r="K1137" t="b">
        <f>OR((Statistics_xlsx___Sheet1[[#This Row],[updated offered salary]]&lt;$N$39),(Statistics_xlsx___Sheet1[[#This Row],[updated offered salary]]&gt;$N$40))</f>
        <v>0</v>
      </c>
    </row>
    <row r="1138" spans="1:11" x14ac:dyDescent="0.3">
      <c r="A1138">
        <v>262354</v>
      </c>
      <c r="B1138" t="s">
        <v>1073</v>
      </c>
      <c r="C1138" t="s">
        <v>15</v>
      </c>
      <c r="D1138" t="s">
        <v>9</v>
      </c>
      <c r="E1138" t="str">
        <f>IF(Statistics_xlsx___Sheet1[[#This Row],[event_name]]="-","Male",Statistics_xlsx___Sheet1[[#This Row],[event_name]])</f>
        <v>Male</v>
      </c>
      <c r="F1138" t="s">
        <v>10</v>
      </c>
      <c r="G1138" t="s">
        <v>30</v>
      </c>
      <c r="H1138" t="str">
        <f>IF(Statistics_xlsx___Sheet1[[#This Row],[Post Name]]="-",IF(G1139=0,G1137,G1139),Statistics_xlsx___Sheet1[[#This Row],[Post Name]])</f>
        <v>b9</v>
      </c>
      <c r="I1138">
        <v>17286</v>
      </c>
      <c r="J1138">
        <f>IF(Statistics_xlsx___Sheet1[[#This Row],[Offered Salary]]&lt;=0,AVERAGE($I$2:$I$7166),Statistics_xlsx___Sheet1[[#This Row],[Offered Salary]])</f>
        <v>17286</v>
      </c>
      <c r="K1138" t="b">
        <f>OR((Statistics_xlsx___Sheet1[[#This Row],[updated offered salary]]&lt;$N$39),(Statistics_xlsx___Sheet1[[#This Row],[updated offered salary]]&gt;$N$40))</f>
        <v>0</v>
      </c>
    </row>
    <row r="1139" spans="1:11" x14ac:dyDescent="0.3">
      <c r="A1139">
        <v>361579</v>
      </c>
      <c r="B1139" t="s">
        <v>1074</v>
      </c>
      <c r="C1139" t="s">
        <v>8</v>
      </c>
      <c r="D1139" t="s">
        <v>13</v>
      </c>
      <c r="E1139" t="str">
        <f>IF(Statistics_xlsx___Sheet1[[#This Row],[event_name]]="-","Male",Statistics_xlsx___Sheet1[[#This Row],[event_name]])</f>
        <v>Female</v>
      </c>
      <c r="F1139" t="s">
        <v>10</v>
      </c>
      <c r="G1139" t="s">
        <v>30</v>
      </c>
      <c r="H1139" t="str">
        <f>IF(Statistics_xlsx___Sheet1[[#This Row],[Post Name]]="-",IF(G1140=0,G1138,G1140),Statistics_xlsx___Sheet1[[#This Row],[Post Name]])</f>
        <v>b9</v>
      </c>
      <c r="I1139">
        <v>70349</v>
      </c>
      <c r="J1139">
        <f>IF(Statistics_xlsx___Sheet1[[#This Row],[Offered Salary]]&lt;=0,AVERAGE($I$2:$I$7166),Statistics_xlsx___Sheet1[[#This Row],[Offered Salary]])</f>
        <v>70349</v>
      </c>
      <c r="K1139" t="b">
        <f>OR((Statistics_xlsx___Sheet1[[#This Row],[updated offered salary]]&lt;$N$39),(Statistics_xlsx___Sheet1[[#This Row],[updated offered salary]]&gt;$N$40))</f>
        <v>0</v>
      </c>
    </row>
    <row r="1140" spans="1:11" x14ac:dyDescent="0.3">
      <c r="A1140">
        <v>734607</v>
      </c>
      <c r="B1140" t="s">
        <v>1075</v>
      </c>
      <c r="C1140" t="s">
        <v>8</v>
      </c>
      <c r="D1140" t="s">
        <v>9</v>
      </c>
      <c r="E1140" t="str">
        <f>IF(Statistics_xlsx___Sheet1[[#This Row],[event_name]]="-","Male",Statistics_xlsx___Sheet1[[#This Row],[event_name]])</f>
        <v>Male</v>
      </c>
      <c r="F1140" t="s">
        <v>10</v>
      </c>
      <c r="G1140" t="s">
        <v>30</v>
      </c>
      <c r="H1140" t="str">
        <f>IF(Statistics_xlsx___Sheet1[[#This Row],[Post Name]]="-",IF(G1141=0,G1139,G1141),Statistics_xlsx___Sheet1[[#This Row],[Post Name]])</f>
        <v>b9</v>
      </c>
      <c r="I1140">
        <v>47104</v>
      </c>
      <c r="J1140">
        <f>IF(Statistics_xlsx___Sheet1[[#This Row],[Offered Salary]]&lt;=0,AVERAGE($I$2:$I$7166),Statistics_xlsx___Sheet1[[#This Row],[Offered Salary]])</f>
        <v>47104</v>
      </c>
      <c r="K1140" t="b">
        <f>OR((Statistics_xlsx___Sheet1[[#This Row],[updated offered salary]]&lt;$N$39),(Statistics_xlsx___Sheet1[[#This Row],[updated offered salary]]&gt;$N$40))</f>
        <v>0</v>
      </c>
    </row>
    <row r="1141" spans="1:11" x14ac:dyDescent="0.3">
      <c r="A1141">
        <v>458373</v>
      </c>
      <c r="B1141" t="s">
        <v>1076</v>
      </c>
      <c r="C1141" t="s">
        <v>8</v>
      </c>
      <c r="D1141" t="s">
        <v>42</v>
      </c>
      <c r="E1141" t="str">
        <f>IF(Statistics_xlsx___Sheet1[[#This Row],[event_name]]="-","Male",Statistics_xlsx___Sheet1[[#This Row],[event_name]])</f>
        <v>Don’t want to say</v>
      </c>
      <c r="F1141" t="s">
        <v>10</v>
      </c>
      <c r="G1141" t="s">
        <v>30</v>
      </c>
      <c r="H1141" t="str">
        <f>IF(Statistics_xlsx___Sheet1[[#This Row],[Post Name]]="-",IF(G1142=0,G1140,G1142),Statistics_xlsx___Sheet1[[#This Row],[Post Name]])</f>
        <v>b9</v>
      </c>
      <c r="I1141">
        <v>33714</v>
      </c>
      <c r="J1141">
        <f>IF(Statistics_xlsx___Sheet1[[#This Row],[Offered Salary]]&lt;=0,AVERAGE($I$2:$I$7166),Statistics_xlsx___Sheet1[[#This Row],[Offered Salary]])</f>
        <v>33714</v>
      </c>
      <c r="K1141" t="b">
        <f>OR((Statistics_xlsx___Sheet1[[#This Row],[updated offered salary]]&lt;$N$39),(Statistics_xlsx___Sheet1[[#This Row],[updated offered salary]]&gt;$N$40))</f>
        <v>0</v>
      </c>
    </row>
    <row r="1142" spans="1:11" x14ac:dyDescent="0.3">
      <c r="A1142">
        <v>625446</v>
      </c>
      <c r="B1142" t="s">
        <v>1077</v>
      </c>
      <c r="C1142" t="s">
        <v>15</v>
      </c>
      <c r="D1142" t="s">
        <v>9</v>
      </c>
      <c r="E1142" t="str">
        <f>IF(Statistics_xlsx___Sheet1[[#This Row],[event_name]]="-","Male",Statistics_xlsx___Sheet1[[#This Row],[event_name]])</f>
        <v>Male</v>
      </c>
      <c r="F1142" t="s">
        <v>86</v>
      </c>
      <c r="G1142" t="s">
        <v>151</v>
      </c>
      <c r="H1142" t="str">
        <f>IF(Statistics_xlsx___Sheet1[[#This Row],[Post Name]]="-",IF(G1143=0,G1141,G1143),Statistics_xlsx___Sheet1[[#This Row],[Post Name]])</f>
        <v>c-10</v>
      </c>
      <c r="I1142">
        <v>14644</v>
      </c>
      <c r="J1142">
        <f>IF(Statistics_xlsx___Sheet1[[#This Row],[Offered Salary]]&lt;=0,AVERAGE($I$2:$I$7166),Statistics_xlsx___Sheet1[[#This Row],[Offered Salary]])</f>
        <v>14644</v>
      </c>
      <c r="K1142" t="b">
        <f>OR((Statistics_xlsx___Sheet1[[#This Row],[updated offered salary]]&lt;$N$39),(Statistics_xlsx___Sheet1[[#This Row],[updated offered salary]]&gt;$N$40))</f>
        <v>0</v>
      </c>
    </row>
    <row r="1143" spans="1:11" x14ac:dyDescent="0.3">
      <c r="A1143">
        <v>58225</v>
      </c>
      <c r="B1143" t="s">
        <v>1078</v>
      </c>
      <c r="C1143" t="s">
        <v>15</v>
      </c>
      <c r="D1143" t="s">
        <v>9</v>
      </c>
      <c r="E1143" t="str">
        <f>IF(Statistics_xlsx___Sheet1[[#This Row],[event_name]]="-","Male",Statistics_xlsx___Sheet1[[#This Row],[event_name]])</f>
        <v>Male</v>
      </c>
      <c r="F1143" t="s">
        <v>69</v>
      </c>
      <c r="G1143" t="s">
        <v>39</v>
      </c>
      <c r="H1143" t="str">
        <f>IF(Statistics_xlsx___Sheet1[[#This Row],[Post Name]]="-",IF(G1144=0,G1142,G1144),Statistics_xlsx___Sheet1[[#This Row],[Post Name]])</f>
        <v>i1</v>
      </c>
      <c r="I1143">
        <v>89471</v>
      </c>
      <c r="J1143">
        <f>IF(Statistics_xlsx___Sheet1[[#This Row],[Offered Salary]]&lt;=0,AVERAGE($I$2:$I$7166),Statistics_xlsx___Sheet1[[#This Row],[Offered Salary]])</f>
        <v>89471</v>
      </c>
      <c r="K1143" t="b">
        <f>OR((Statistics_xlsx___Sheet1[[#This Row],[updated offered salary]]&lt;$N$39),(Statistics_xlsx___Sheet1[[#This Row],[updated offered salary]]&gt;$N$40))</f>
        <v>0</v>
      </c>
    </row>
    <row r="1144" spans="1:11" x14ac:dyDescent="0.3">
      <c r="A1144">
        <v>629063</v>
      </c>
      <c r="B1144" t="s">
        <v>1079</v>
      </c>
      <c r="C1144" t="s">
        <v>8</v>
      </c>
      <c r="D1144" t="s">
        <v>13</v>
      </c>
      <c r="E1144" t="str">
        <f>IF(Statistics_xlsx___Sheet1[[#This Row],[event_name]]="-","Male",Statistics_xlsx___Sheet1[[#This Row],[event_name]])</f>
        <v>Female</v>
      </c>
      <c r="F1144" t="s">
        <v>17</v>
      </c>
      <c r="G1144" t="s">
        <v>14</v>
      </c>
      <c r="H1144" t="str">
        <f>IF(Statistics_xlsx___Sheet1[[#This Row],[Post Name]]="-",IF(G1145=0,G1143,G1145),Statistics_xlsx___Sheet1[[#This Row],[Post Name]])</f>
        <v>c5</v>
      </c>
      <c r="I1144">
        <v>57428</v>
      </c>
      <c r="J1144">
        <f>IF(Statistics_xlsx___Sheet1[[#This Row],[Offered Salary]]&lt;=0,AVERAGE($I$2:$I$7166),Statistics_xlsx___Sheet1[[#This Row],[Offered Salary]])</f>
        <v>57428</v>
      </c>
      <c r="K1144" t="b">
        <f>OR((Statistics_xlsx___Sheet1[[#This Row],[updated offered salary]]&lt;$N$39),(Statistics_xlsx___Sheet1[[#This Row],[updated offered salary]]&gt;$N$40))</f>
        <v>0</v>
      </c>
    </row>
    <row r="1145" spans="1:11" x14ac:dyDescent="0.3">
      <c r="A1145">
        <v>589914</v>
      </c>
      <c r="B1145" t="s">
        <v>1080</v>
      </c>
      <c r="C1145" t="s">
        <v>8</v>
      </c>
      <c r="D1145" t="s">
        <v>13</v>
      </c>
      <c r="E1145" t="str">
        <f>IF(Statistics_xlsx___Sheet1[[#This Row],[event_name]]="-","Male",Statistics_xlsx___Sheet1[[#This Row],[event_name]])</f>
        <v>Female</v>
      </c>
      <c r="F1145" t="s">
        <v>17</v>
      </c>
      <c r="G1145" t="s">
        <v>14</v>
      </c>
      <c r="H1145" t="str">
        <f>IF(Statistics_xlsx___Sheet1[[#This Row],[Post Name]]="-",IF(G1146=0,G1144,G1146),Statistics_xlsx___Sheet1[[#This Row],[Post Name]])</f>
        <v>c5</v>
      </c>
      <c r="I1145">
        <v>64738</v>
      </c>
      <c r="J1145">
        <f>IF(Statistics_xlsx___Sheet1[[#This Row],[Offered Salary]]&lt;=0,AVERAGE($I$2:$I$7166),Statistics_xlsx___Sheet1[[#This Row],[Offered Salary]])</f>
        <v>64738</v>
      </c>
      <c r="K1145" t="b">
        <f>OR((Statistics_xlsx___Sheet1[[#This Row],[updated offered salary]]&lt;$N$39),(Statistics_xlsx___Sheet1[[#This Row],[updated offered salary]]&gt;$N$40))</f>
        <v>0</v>
      </c>
    </row>
    <row r="1146" spans="1:11" x14ac:dyDescent="0.3">
      <c r="A1146">
        <v>21396</v>
      </c>
      <c r="B1146" t="s">
        <v>1081</v>
      </c>
      <c r="C1146" t="s">
        <v>15</v>
      </c>
      <c r="D1146" t="s">
        <v>9</v>
      </c>
      <c r="E1146" t="str">
        <f>IF(Statistics_xlsx___Sheet1[[#This Row],[event_name]]="-","Male",Statistics_xlsx___Sheet1[[#This Row],[event_name]])</f>
        <v>Male</v>
      </c>
      <c r="F1146" t="s">
        <v>17</v>
      </c>
      <c r="G1146" t="s">
        <v>151</v>
      </c>
      <c r="H1146" t="str">
        <f>IF(Statistics_xlsx___Sheet1[[#This Row],[Post Name]]="-",IF(G1147=0,G1145,G1147),Statistics_xlsx___Sheet1[[#This Row],[Post Name]])</f>
        <v>c-10</v>
      </c>
      <c r="I1146">
        <v>16268</v>
      </c>
      <c r="J1146">
        <f>IF(Statistics_xlsx___Sheet1[[#This Row],[Offered Salary]]&lt;=0,AVERAGE($I$2:$I$7166),Statistics_xlsx___Sheet1[[#This Row],[Offered Salary]])</f>
        <v>16268</v>
      </c>
      <c r="K1146" t="b">
        <f>OR((Statistics_xlsx___Sheet1[[#This Row],[updated offered salary]]&lt;$N$39),(Statistics_xlsx___Sheet1[[#This Row],[updated offered salary]]&gt;$N$40))</f>
        <v>0</v>
      </c>
    </row>
    <row r="1147" spans="1:11" x14ac:dyDescent="0.3">
      <c r="A1147">
        <v>942182</v>
      </c>
      <c r="B1147" t="s">
        <v>1082</v>
      </c>
      <c r="C1147" t="s">
        <v>15</v>
      </c>
      <c r="D1147" t="s">
        <v>9</v>
      </c>
      <c r="E1147" t="str">
        <f>IF(Statistics_xlsx___Sheet1[[#This Row],[event_name]]="-","Male",Statistics_xlsx___Sheet1[[#This Row],[event_name]])</f>
        <v>Male</v>
      </c>
      <c r="F1147" t="s">
        <v>17</v>
      </c>
      <c r="G1147" t="s">
        <v>36</v>
      </c>
      <c r="H1147" t="str">
        <f>IF(Statistics_xlsx___Sheet1[[#This Row],[Post Name]]="-",IF(G1148=0,G1146,G1148),Statistics_xlsx___Sheet1[[#This Row],[Post Name]])</f>
        <v>i5</v>
      </c>
      <c r="I1147">
        <v>11400</v>
      </c>
      <c r="J1147">
        <f>IF(Statistics_xlsx___Sheet1[[#This Row],[Offered Salary]]&lt;=0,AVERAGE($I$2:$I$7166),Statistics_xlsx___Sheet1[[#This Row],[Offered Salary]])</f>
        <v>11400</v>
      </c>
      <c r="K1147" t="b">
        <f>OR((Statistics_xlsx___Sheet1[[#This Row],[updated offered salary]]&lt;$N$39),(Statistics_xlsx___Sheet1[[#This Row],[updated offered salary]]&gt;$N$40))</f>
        <v>0</v>
      </c>
    </row>
    <row r="1148" spans="1:11" x14ac:dyDescent="0.3">
      <c r="A1148">
        <v>352563</v>
      </c>
      <c r="B1148" t="s">
        <v>1083</v>
      </c>
      <c r="C1148" t="s">
        <v>8</v>
      </c>
      <c r="D1148" t="s">
        <v>9</v>
      </c>
      <c r="E1148" t="str">
        <f>IF(Statistics_xlsx___Sheet1[[#This Row],[event_name]]="-","Male",Statistics_xlsx___Sheet1[[#This Row],[event_name]])</f>
        <v>Male</v>
      </c>
      <c r="F1148" t="s">
        <v>17</v>
      </c>
      <c r="G1148" t="s">
        <v>151</v>
      </c>
      <c r="H1148" t="str">
        <f>IF(Statistics_xlsx___Sheet1[[#This Row],[Post Name]]="-",IF(G1149=0,G1147,G1149),Statistics_xlsx___Sheet1[[#This Row],[Post Name]])</f>
        <v>c-10</v>
      </c>
      <c r="I1148">
        <v>58640</v>
      </c>
      <c r="J1148">
        <f>IF(Statistics_xlsx___Sheet1[[#This Row],[Offered Salary]]&lt;=0,AVERAGE($I$2:$I$7166),Statistics_xlsx___Sheet1[[#This Row],[Offered Salary]])</f>
        <v>58640</v>
      </c>
      <c r="K1148" t="b">
        <f>OR((Statistics_xlsx___Sheet1[[#This Row],[updated offered salary]]&lt;$N$39),(Statistics_xlsx___Sheet1[[#This Row],[updated offered salary]]&gt;$N$40))</f>
        <v>0</v>
      </c>
    </row>
    <row r="1149" spans="1:11" x14ac:dyDescent="0.3">
      <c r="A1149">
        <v>467965</v>
      </c>
      <c r="B1149" t="s">
        <v>1084</v>
      </c>
      <c r="C1149" t="s">
        <v>8</v>
      </c>
      <c r="D1149" t="s">
        <v>9</v>
      </c>
      <c r="E1149" t="str">
        <f>IF(Statistics_xlsx___Sheet1[[#This Row],[event_name]]="-","Male",Statistics_xlsx___Sheet1[[#This Row],[event_name]])</f>
        <v>Male</v>
      </c>
      <c r="F1149" t="s">
        <v>17</v>
      </c>
      <c r="G1149" t="s">
        <v>151</v>
      </c>
      <c r="H1149" t="str">
        <f>IF(Statistics_xlsx___Sheet1[[#This Row],[Post Name]]="-",IF(G1150=0,G1148,G1150),Statistics_xlsx___Sheet1[[#This Row],[Post Name]])</f>
        <v>c-10</v>
      </c>
      <c r="I1149">
        <v>75372</v>
      </c>
      <c r="J1149">
        <f>IF(Statistics_xlsx___Sheet1[[#This Row],[Offered Salary]]&lt;=0,AVERAGE($I$2:$I$7166),Statistics_xlsx___Sheet1[[#This Row],[Offered Salary]])</f>
        <v>75372</v>
      </c>
      <c r="K1149" t="b">
        <f>OR((Statistics_xlsx___Sheet1[[#This Row],[updated offered salary]]&lt;$N$39),(Statistics_xlsx___Sheet1[[#This Row],[updated offered salary]]&gt;$N$40))</f>
        <v>0</v>
      </c>
    </row>
    <row r="1150" spans="1:11" x14ac:dyDescent="0.3">
      <c r="A1150">
        <v>188741</v>
      </c>
      <c r="B1150" t="s">
        <v>1085</v>
      </c>
      <c r="C1150" t="s">
        <v>15</v>
      </c>
      <c r="D1150" t="s">
        <v>9</v>
      </c>
      <c r="E1150" t="str">
        <f>IF(Statistics_xlsx___Sheet1[[#This Row],[event_name]]="-","Male",Statistics_xlsx___Sheet1[[#This Row],[event_name]])</f>
        <v>Male</v>
      </c>
      <c r="F1150" t="s">
        <v>10</v>
      </c>
      <c r="G1150" t="s">
        <v>345</v>
      </c>
      <c r="H1150" t="str">
        <f>IF(Statistics_xlsx___Sheet1[[#This Row],[Post Name]]="-",IF(G1151=0,G1149,G1151),Statistics_xlsx___Sheet1[[#This Row],[Post Name]])</f>
        <v>c9</v>
      </c>
      <c r="I1150">
        <v>27201</v>
      </c>
      <c r="J1150">
        <f>IF(Statistics_xlsx___Sheet1[[#This Row],[Offered Salary]]&lt;=0,AVERAGE($I$2:$I$7166),Statistics_xlsx___Sheet1[[#This Row],[Offered Salary]])</f>
        <v>27201</v>
      </c>
      <c r="K1150" t="b">
        <f>OR((Statistics_xlsx___Sheet1[[#This Row],[updated offered salary]]&lt;$N$39),(Statistics_xlsx___Sheet1[[#This Row],[updated offered salary]]&gt;$N$40))</f>
        <v>0</v>
      </c>
    </row>
    <row r="1151" spans="1:11" x14ac:dyDescent="0.3">
      <c r="A1151">
        <v>554524</v>
      </c>
      <c r="B1151" t="s">
        <v>1086</v>
      </c>
      <c r="C1151" t="s">
        <v>15</v>
      </c>
      <c r="D1151" t="s">
        <v>9</v>
      </c>
      <c r="E1151" t="str">
        <f>IF(Statistics_xlsx___Sheet1[[#This Row],[event_name]]="-","Male",Statistics_xlsx___Sheet1[[#This Row],[event_name]])</f>
        <v>Male</v>
      </c>
      <c r="F1151" t="s">
        <v>17</v>
      </c>
      <c r="G1151" t="s">
        <v>36</v>
      </c>
      <c r="H1151" t="str">
        <f>IF(Statistics_xlsx___Sheet1[[#This Row],[Post Name]]="-",IF(G1152=0,G1150,G1152),Statistics_xlsx___Sheet1[[#This Row],[Post Name]])</f>
        <v>i5</v>
      </c>
      <c r="I1151">
        <v>22837</v>
      </c>
      <c r="J1151">
        <f>IF(Statistics_xlsx___Sheet1[[#This Row],[Offered Salary]]&lt;=0,AVERAGE($I$2:$I$7166),Statistics_xlsx___Sheet1[[#This Row],[Offered Salary]])</f>
        <v>22837</v>
      </c>
      <c r="K1151" t="b">
        <f>OR((Statistics_xlsx___Sheet1[[#This Row],[updated offered salary]]&lt;$N$39),(Statistics_xlsx___Sheet1[[#This Row],[updated offered salary]]&gt;$N$40))</f>
        <v>0</v>
      </c>
    </row>
    <row r="1152" spans="1:11" x14ac:dyDescent="0.3">
      <c r="A1152">
        <v>160716</v>
      </c>
      <c r="B1152" t="s">
        <v>1087</v>
      </c>
      <c r="C1152" t="s">
        <v>15</v>
      </c>
      <c r="D1152" t="s">
        <v>9</v>
      </c>
      <c r="E1152" t="str">
        <f>IF(Statistics_xlsx___Sheet1[[#This Row],[event_name]]="-","Male",Statistics_xlsx___Sheet1[[#This Row],[event_name]])</f>
        <v>Male</v>
      </c>
      <c r="F1152" t="s">
        <v>17</v>
      </c>
      <c r="G1152" t="s">
        <v>44</v>
      </c>
      <c r="H1152" t="str">
        <f>IF(Statistics_xlsx___Sheet1[[#This Row],[Post Name]]="-",IF(G1153=0,G1151,G1153),Statistics_xlsx___Sheet1[[#This Row],[Post Name]])</f>
        <v>i6</v>
      </c>
      <c r="I1152">
        <v>8077</v>
      </c>
      <c r="J1152">
        <f>IF(Statistics_xlsx___Sheet1[[#This Row],[Offered Salary]]&lt;=0,AVERAGE($I$2:$I$7166),Statistics_xlsx___Sheet1[[#This Row],[Offered Salary]])</f>
        <v>8077</v>
      </c>
      <c r="K1152" t="b">
        <f>OR((Statistics_xlsx___Sheet1[[#This Row],[updated offered salary]]&lt;$N$39),(Statistics_xlsx___Sheet1[[#This Row],[updated offered salary]]&gt;$N$40))</f>
        <v>0</v>
      </c>
    </row>
    <row r="1153" spans="1:11" x14ac:dyDescent="0.3">
      <c r="A1153">
        <v>144698</v>
      </c>
      <c r="B1153" t="s">
        <v>1088</v>
      </c>
      <c r="C1153" t="s">
        <v>8</v>
      </c>
      <c r="D1153" t="s">
        <v>9</v>
      </c>
      <c r="E1153" t="str">
        <f>IF(Statistics_xlsx___Sheet1[[#This Row],[event_name]]="-","Male",Statistics_xlsx___Sheet1[[#This Row],[event_name]])</f>
        <v>Male</v>
      </c>
      <c r="F1153" t="s">
        <v>17</v>
      </c>
      <c r="G1153" t="s">
        <v>44</v>
      </c>
      <c r="H1153" t="str">
        <f>IF(Statistics_xlsx___Sheet1[[#This Row],[Post Name]]="-",IF(G1154=0,G1152,G1154),Statistics_xlsx___Sheet1[[#This Row],[Post Name]])</f>
        <v>i6</v>
      </c>
      <c r="I1153">
        <v>61647</v>
      </c>
      <c r="J1153">
        <f>IF(Statistics_xlsx___Sheet1[[#This Row],[Offered Salary]]&lt;=0,AVERAGE($I$2:$I$7166),Statistics_xlsx___Sheet1[[#This Row],[Offered Salary]])</f>
        <v>61647</v>
      </c>
      <c r="K1153" t="b">
        <f>OR((Statistics_xlsx___Sheet1[[#This Row],[updated offered salary]]&lt;$N$39),(Statistics_xlsx___Sheet1[[#This Row],[updated offered salary]]&gt;$N$40))</f>
        <v>0</v>
      </c>
    </row>
    <row r="1154" spans="1:11" x14ac:dyDescent="0.3">
      <c r="A1154">
        <v>760357</v>
      </c>
      <c r="B1154" t="s">
        <v>1088</v>
      </c>
      <c r="C1154" t="s">
        <v>8</v>
      </c>
      <c r="D1154" t="s">
        <v>13</v>
      </c>
      <c r="E1154" t="str">
        <f>IF(Statistics_xlsx___Sheet1[[#This Row],[event_name]]="-","Male",Statistics_xlsx___Sheet1[[#This Row],[event_name]])</f>
        <v>Female</v>
      </c>
      <c r="F1154" t="s">
        <v>17</v>
      </c>
      <c r="G1154" t="s">
        <v>44</v>
      </c>
      <c r="H1154" t="str">
        <f>IF(Statistics_xlsx___Sheet1[[#This Row],[Post Name]]="-",IF(G1155=0,G1153,G1155),Statistics_xlsx___Sheet1[[#This Row],[Post Name]])</f>
        <v>i6</v>
      </c>
      <c r="I1154">
        <v>23576</v>
      </c>
      <c r="J1154">
        <f>IF(Statistics_xlsx___Sheet1[[#This Row],[Offered Salary]]&lt;=0,AVERAGE($I$2:$I$7166),Statistics_xlsx___Sheet1[[#This Row],[Offered Salary]])</f>
        <v>23576</v>
      </c>
      <c r="K1154" t="b">
        <f>OR((Statistics_xlsx___Sheet1[[#This Row],[updated offered salary]]&lt;$N$39),(Statistics_xlsx___Sheet1[[#This Row],[updated offered salary]]&gt;$N$40))</f>
        <v>0</v>
      </c>
    </row>
    <row r="1155" spans="1:11" x14ac:dyDescent="0.3">
      <c r="A1155">
        <v>232132</v>
      </c>
      <c r="B1155" t="s">
        <v>1089</v>
      </c>
      <c r="C1155" t="s">
        <v>15</v>
      </c>
      <c r="D1155" t="s">
        <v>13</v>
      </c>
      <c r="E1155" t="str">
        <f>IF(Statistics_xlsx___Sheet1[[#This Row],[event_name]]="-","Male",Statistics_xlsx___Sheet1[[#This Row],[event_name]])</f>
        <v>Female</v>
      </c>
      <c r="F1155" t="s">
        <v>17</v>
      </c>
      <c r="G1155" t="s">
        <v>44</v>
      </c>
      <c r="H1155" t="str">
        <f>IF(Statistics_xlsx___Sheet1[[#This Row],[Post Name]]="-",IF(G1156=0,G1154,G1156),Statistics_xlsx___Sheet1[[#This Row],[Post Name]])</f>
        <v>i6</v>
      </c>
      <c r="I1155">
        <v>26788</v>
      </c>
      <c r="J1155">
        <f>IF(Statistics_xlsx___Sheet1[[#This Row],[Offered Salary]]&lt;=0,AVERAGE($I$2:$I$7166),Statistics_xlsx___Sheet1[[#This Row],[Offered Salary]])</f>
        <v>26788</v>
      </c>
      <c r="K1155" t="b">
        <f>OR((Statistics_xlsx___Sheet1[[#This Row],[updated offered salary]]&lt;$N$39),(Statistics_xlsx___Sheet1[[#This Row],[updated offered salary]]&gt;$N$40))</f>
        <v>0</v>
      </c>
    </row>
    <row r="1156" spans="1:11" x14ac:dyDescent="0.3">
      <c r="A1156">
        <v>227334</v>
      </c>
      <c r="B1156" t="s">
        <v>1090</v>
      </c>
      <c r="C1156" t="s">
        <v>15</v>
      </c>
      <c r="D1156" t="s">
        <v>9</v>
      </c>
      <c r="E1156" t="str">
        <f>IF(Statistics_xlsx___Sheet1[[#This Row],[event_name]]="-","Male",Statistics_xlsx___Sheet1[[#This Row],[event_name]])</f>
        <v>Male</v>
      </c>
      <c r="F1156" t="s">
        <v>17</v>
      </c>
      <c r="G1156" t="s">
        <v>44</v>
      </c>
      <c r="H1156" t="str">
        <f>IF(Statistics_xlsx___Sheet1[[#This Row],[Post Name]]="-",IF(G1157=0,G1155,G1157),Statistics_xlsx___Sheet1[[#This Row],[Post Name]])</f>
        <v>i6</v>
      </c>
      <c r="I1156">
        <v>17245</v>
      </c>
      <c r="J1156">
        <f>IF(Statistics_xlsx___Sheet1[[#This Row],[Offered Salary]]&lt;=0,AVERAGE($I$2:$I$7166),Statistics_xlsx___Sheet1[[#This Row],[Offered Salary]])</f>
        <v>17245</v>
      </c>
      <c r="K1156" t="b">
        <f>OR((Statistics_xlsx___Sheet1[[#This Row],[updated offered salary]]&lt;$N$39),(Statistics_xlsx___Sheet1[[#This Row],[updated offered salary]]&gt;$N$40))</f>
        <v>0</v>
      </c>
    </row>
    <row r="1157" spans="1:11" x14ac:dyDescent="0.3">
      <c r="A1157">
        <v>220670</v>
      </c>
      <c r="B1157" t="s">
        <v>1091</v>
      </c>
      <c r="C1157" t="s">
        <v>8</v>
      </c>
      <c r="D1157" t="s">
        <v>9</v>
      </c>
      <c r="E1157" t="str">
        <f>IF(Statistics_xlsx___Sheet1[[#This Row],[event_name]]="-","Male",Statistics_xlsx___Sheet1[[#This Row],[event_name]])</f>
        <v>Male</v>
      </c>
      <c r="F1157" t="s">
        <v>10</v>
      </c>
      <c r="G1157" t="s">
        <v>24</v>
      </c>
      <c r="H1157" t="str">
        <f>IF(Statistics_xlsx___Sheet1[[#This Row],[Post Name]]="-",IF(G1158=0,G1156,G1158),Statistics_xlsx___Sheet1[[#This Row],[Post Name]])</f>
        <v>i7</v>
      </c>
      <c r="I1157">
        <v>79622</v>
      </c>
      <c r="J1157">
        <f>IF(Statistics_xlsx___Sheet1[[#This Row],[Offered Salary]]&lt;=0,AVERAGE($I$2:$I$7166),Statistics_xlsx___Sheet1[[#This Row],[Offered Salary]])</f>
        <v>79622</v>
      </c>
      <c r="K1157" t="b">
        <f>OR((Statistics_xlsx___Sheet1[[#This Row],[updated offered salary]]&lt;$N$39),(Statistics_xlsx___Sheet1[[#This Row],[updated offered salary]]&gt;$N$40))</f>
        <v>0</v>
      </c>
    </row>
    <row r="1158" spans="1:11" x14ac:dyDescent="0.3">
      <c r="A1158">
        <v>978071</v>
      </c>
      <c r="B1158" t="s">
        <v>1092</v>
      </c>
      <c r="C1158" t="s">
        <v>15</v>
      </c>
      <c r="D1158" t="s">
        <v>13</v>
      </c>
      <c r="E1158" t="str">
        <f>IF(Statistics_xlsx___Sheet1[[#This Row],[event_name]]="-","Male",Statistics_xlsx___Sheet1[[#This Row],[event_name]])</f>
        <v>Female</v>
      </c>
      <c r="F1158" t="s">
        <v>17</v>
      </c>
      <c r="G1158" t="s">
        <v>30</v>
      </c>
      <c r="H1158" t="str">
        <f>IF(Statistics_xlsx___Sheet1[[#This Row],[Post Name]]="-",IF(G1159=0,G1157,G1159),Statistics_xlsx___Sheet1[[#This Row],[Post Name]])</f>
        <v>b9</v>
      </c>
      <c r="I1158">
        <v>35792</v>
      </c>
      <c r="J1158">
        <f>IF(Statistics_xlsx___Sheet1[[#This Row],[Offered Salary]]&lt;=0,AVERAGE($I$2:$I$7166),Statistics_xlsx___Sheet1[[#This Row],[Offered Salary]])</f>
        <v>35792</v>
      </c>
      <c r="K1158" t="b">
        <f>OR((Statistics_xlsx___Sheet1[[#This Row],[updated offered salary]]&lt;$N$39),(Statistics_xlsx___Sheet1[[#This Row],[updated offered salary]]&gt;$N$40))</f>
        <v>0</v>
      </c>
    </row>
    <row r="1159" spans="1:11" x14ac:dyDescent="0.3">
      <c r="A1159">
        <v>367527</v>
      </c>
      <c r="B1159" t="s">
        <v>1093</v>
      </c>
      <c r="C1159" t="s">
        <v>8</v>
      </c>
      <c r="D1159" t="s">
        <v>9</v>
      </c>
      <c r="E1159" t="str">
        <f>IF(Statistics_xlsx___Sheet1[[#This Row],[event_name]]="-","Male",Statistics_xlsx___Sheet1[[#This Row],[event_name]])</f>
        <v>Male</v>
      </c>
      <c r="F1159" t="s">
        <v>21</v>
      </c>
      <c r="G1159" t="s">
        <v>36</v>
      </c>
      <c r="H1159" t="str">
        <f>IF(Statistics_xlsx___Sheet1[[#This Row],[Post Name]]="-",IF(G1160=0,G1158,G1160),Statistics_xlsx___Sheet1[[#This Row],[Post Name]])</f>
        <v>i5</v>
      </c>
      <c r="I1159">
        <v>86480</v>
      </c>
      <c r="J1159">
        <f>IF(Statistics_xlsx___Sheet1[[#This Row],[Offered Salary]]&lt;=0,AVERAGE($I$2:$I$7166),Statistics_xlsx___Sheet1[[#This Row],[Offered Salary]])</f>
        <v>86480</v>
      </c>
      <c r="K1159" t="b">
        <f>OR((Statistics_xlsx___Sheet1[[#This Row],[updated offered salary]]&lt;$N$39),(Statistics_xlsx___Sheet1[[#This Row],[updated offered salary]]&gt;$N$40))</f>
        <v>0</v>
      </c>
    </row>
    <row r="1160" spans="1:11" x14ac:dyDescent="0.3">
      <c r="A1160">
        <v>530521</v>
      </c>
      <c r="B1160" t="s">
        <v>1094</v>
      </c>
      <c r="C1160" t="s">
        <v>8</v>
      </c>
      <c r="D1160" t="s">
        <v>9</v>
      </c>
      <c r="E1160" t="str">
        <f>IF(Statistics_xlsx___Sheet1[[#This Row],[event_name]]="-","Male",Statistics_xlsx___Sheet1[[#This Row],[event_name]])</f>
        <v>Male</v>
      </c>
      <c r="F1160" t="s">
        <v>21</v>
      </c>
      <c r="G1160" t="s">
        <v>36</v>
      </c>
      <c r="H1160" t="str">
        <f>IF(Statistics_xlsx___Sheet1[[#This Row],[Post Name]]="-",IF(G1161=0,G1159,G1161),Statistics_xlsx___Sheet1[[#This Row],[Post Name]])</f>
        <v>i5</v>
      </c>
      <c r="I1160">
        <v>15789</v>
      </c>
      <c r="J1160">
        <f>IF(Statistics_xlsx___Sheet1[[#This Row],[Offered Salary]]&lt;=0,AVERAGE($I$2:$I$7166),Statistics_xlsx___Sheet1[[#This Row],[Offered Salary]])</f>
        <v>15789</v>
      </c>
      <c r="K1160" t="b">
        <f>OR((Statistics_xlsx___Sheet1[[#This Row],[updated offered salary]]&lt;$N$39),(Statistics_xlsx___Sheet1[[#This Row],[updated offered salary]]&gt;$N$40))</f>
        <v>0</v>
      </c>
    </row>
    <row r="1161" spans="1:11" x14ac:dyDescent="0.3">
      <c r="A1161">
        <v>997799</v>
      </c>
      <c r="B1161" t="s">
        <v>1095</v>
      </c>
      <c r="C1161" t="s">
        <v>15</v>
      </c>
      <c r="D1161" t="s">
        <v>9</v>
      </c>
      <c r="E1161" t="str">
        <f>IF(Statistics_xlsx___Sheet1[[#This Row],[event_name]]="-","Male",Statistics_xlsx___Sheet1[[#This Row],[event_name]])</f>
        <v>Male</v>
      </c>
      <c r="F1161" t="s">
        <v>21</v>
      </c>
      <c r="G1161" t="s">
        <v>36</v>
      </c>
      <c r="H1161" t="str">
        <f>IF(Statistics_xlsx___Sheet1[[#This Row],[Post Name]]="-",IF(G1162=0,G1160,G1162),Statistics_xlsx___Sheet1[[#This Row],[Post Name]])</f>
        <v>i5</v>
      </c>
      <c r="I1161">
        <v>65686</v>
      </c>
      <c r="J1161">
        <f>IF(Statistics_xlsx___Sheet1[[#This Row],[Offered Salary]]&lt;=0,AVERAGE($I$2:$I$7166),Statistics_xlsx___Sheet1[[#This Row],[Offered Salary]])</f>
        <v>65686</v>
      </c>
      <c r="K1161" t="b">
        <f>OR((Statistics_xlsx___Sheet1[[#This Row],[updated offered salary]]&lt;$N$39),(Statistics_xlsx___Sheet1[[#This Row],[updated offered salary]]&gt;$N$40))</f>
        <v>0</v>
      </c>
    </row>
    <row r="1162" spans="1:11" x14ac:dyDescent="0.3">
      <c r="A1162">
        <v>435785</v>
      </c>
      <c r="B1162" t="s">
        <v>1096</v>
      </c>
      <c r="C1162" t="s">
        <v>15</v>
      </c>
      <c r="D1162" t="s">
        <v>9</v>
      </c>
      <c r="E1162" t="str">
        <f>IF(Statistics_xlsx___Sheet1[[#This Row],[event_name]]="-","Male",Statistics_xlsx___Sheet1[[#This Row],[event_name]])</f>
        <v>Male</v>
      </c>
      <c r="F1162" t="s">
        <v>17</v>
      </c>
      <c r="G1162" t="s">
        <v>14</v>
      </c>
      <c r="H1162" t="str">
        <f>IF(Statistics_xlsx___Sheet1[[#This Row],[Post Name]]="-",IF(G1163=0,G1161,G1163),Statistics_xlsx___Sheet1[[#This Row],[Post Name]])</f>
        <v>c5</v>
      </c>
      <c r="I1162">
        <v>59783</v>
      </c>
      <c r="J1162">
        <f>IF(Statistics_xlsx___Sheet1[[#This Row],[Offered Salary]]&lt;=0,AVERAGE($I$2:$I$7166),Statistics_xlsx___Sheet1[[#This Row],[Offered Salary]])</f>
        <v>59783</v>
      </c>
      <c r="K1162" t="b">
        <f>OR((Statistics_xlsx___Sheet1[[#This Row],[updated offered salary]]&lt;$N$39),(Statistics_xlsx___Sheet1[[#This Row],[updated offered salary]]&gt;$N$40))</f>
        <v>0</v>
      </c>
    </row>
    <row r="1163" spans="1:11" x14ac:dyDescent="0.3">
      <c r="A1163">
        <v>857754</v>
      </c>
      <c r="B1163" t="s">
        <v>1097</v>
      </c>
      <c r="C1163" t="s">
        <v>15</v>
      </c>
      <c r="D1163" t="s">
        <v>9</v>
      </c>
      <c r="E1163" t="str">
        <f>IF(Statistics_xlsx___Sheet1[[#This Row],[event_name]]="-","Male",Statistics_xlsx___Sheet1[[#This Row],[event_name]])</f>
        <v>Male</v>
      </c>
      <c r="F1163" t="s">
        <v>17</v>
      </c>
      <c r="G1163" t="s">
        <v>14</v>
      </c>
      <c r="H1163" t="str">
        <f>IF(Statistics_xlsx___Sheet1[[#This Row],[Post Name]]="-",IF(G1164=0,G1162,G1164),Statistics_xlsx___Sheet1[[#This Row],[Post Name]])</f>
        <v>c5</v>
      </c>
      <c r="I1163">
        <v>43314</v>
      </c>
      <c r="J1163">
        <f>IF(Statistics_xlsx___Sheet1[[#This Row],[Offered Salary]]&lt;=0,AVERAGE($I$2:$I$7166),Statistics_xlsx___Sheet1[[#This Row],[Offered Salary]])</f>
        <v>43314</v>
      </c>
      <c r="K1163" t="b">
        <f>OR((Statistics_xlsx___Sheet1[[#This Row],[updated offered salary]]&lt;$N$39),(Statistics_xlsx___Sheet1[[#This Row],[updated offered salary]]&gt;$N$40))</f>
        <v>0</v>
      </c>
    </row>
    <row r="1164" spans="1:11" x14ac:dyDescent="0.3">
      <c r="A1164">
        <v>956287</v>
      </c>
      <c r="B1164" t="s">
        <v>1098</v>
      </c>
      <c r="C1164" t="s">
        <v>15</v>
      </c>
      <c r="D1164" t="s">
        <v>9</v>
      </c>
      <c r="E1164" t="str">
        <f>IF(Statistics_xlsx___Sheet1[[#This Row],[event_name]]="-","Male",Statistics_xlsx___Sheet1[[#This Row],[event_name]])</f>
        <v>Male</v>
      </c>
      <c r="F1164" t="s">
        <v>10</v>
      </c>
      <c r="G1164" t="s">
        <v>36</v>
      </c>
      <c r="H1164" t="str">
        <f>IF(Statistics_xlsx___Sheet1[[#This Row],[Post Name]]="-",IF(G1165=0,G1163,G1165),Statistics_xlsx___Sheet1[[#This Row],[Post Name]])</f>
        <v>i5</v>
      </c>
      <c r="I1164">
        <v>63218</v>
      </c>
      <c r="J1164">
        <f>IF(Statistics_xlsx___Sheet1[[#This Row],[Offered Salary]]&lt;=0,AVERAGE($I$2:$I$7166),Statistics_xlsx___Sheet1[[#This Row],[Offered Salary]])</f>
        <v>63218</v>
      </c>
      <c r="K1164" t="b">
        <f>OR((Statistics_xlsx___Sheet1[[#This Row],[updated offered salary]]&lt;$N$39),(Statistics_xlsx___Sheet1[[#This Row],[updated offered salary]]&gt;$N$40))</f>
        <v>0</v>
      </c>
    </row>
    <row r="1165" spans="1:11" x14ac:dyDescent="0.3">
      <c r="A1165">
        <v>268393</v>
      </c>
      <c r="B1165" t="s">
        <v>1098</v>
      </c>
      <c r="C1165" t="s">
        <v>8</v>
      </c>
      <c r="D1165" t="s">
        <v>9</v>
      </c>
      <c r="E1165" t="str">
        <f>IF(Statistics_xlsx___Sheet1[[#This Row],[event_name]]="-","Male",Statistics_xlsx___Sheet1[[#This Row],[event_name]])</f>
        <v>Male</v>
      </c>
      <c r="F1165" t="s">
        <v>10</v>
      </c>
      <c r="G1165" t="s">
        <v>36</v>
      </c>
      <c r="H1165" t="str">
        <f>IF(Statistics_xlsx___Sheet1[[#This Row],[Post Name]]="-",IF(G1166=0,G1164,G1166),Statistics_xlsx___Sheet1[[#This Row],[Post Name]])</f>
        <v>i5</v>
      </c>
      <c r="I1165">
        <v>46558</v>
      </c>
      <c r="J1165">
        <f>IF(Statistics_xlsx___Sheet1[[#This Row],[Offered Salary]]&lt;=0,AVERAGE($I$2:$I$7166),Statistics_xlsx___Sheet1[[#This Row],[Offered Salary]])</f>
        <v>46558</v>
      </c>
      <c r="K1165" t="b">
        <f>OR((Statistics_xlsx___Sheet1[[#This Row],[updated offered salary]]&lt;$N$39),(Statistics_xlsx___Sheet1[[#This Row],[updated offered salary]]&gt;$N$40))</f>
        <v>0</v>
      </c>
    </row>
    <row r="1166" spans="1:11" x14ac:dyDescent="0.3">
      <c r="A1166">
        <v>833582</v>
      </c>
      <c r="B1166" t="s">
        <v>1099</v>
      </c>
      <c r="C1166" t="s">
        <v>15</v>
      </c>
      <c r="D1166" t="s">
        <v>9</v>
      </c>
      <c r="E1166" t="str">
        <f>IF(Statistics_xlsx___Sheet1[[#This Row],[event_name]]="-","Male",Statistics_xlsx___Sheet1[[#This Row],[event_name]])</f>
        <v>Male</v>
      </c>
      <c r="F1166" t="s">
        <v>10</v>
      </c>
      <c r="G1166" t="s">
        <v>36</v>
      </c>
      <c r="H1166" t="str">
        <f>IF(Statistics_xlsx___Sheet1[[#This Row],[Post Name]]="-",IF(G1167=0,G1165,G1167),Statistics_xlsx___Sheet1[[#This Row],[Post Name]])</f>
        <v>i5</v>
      </c>
      <c r="I1166">
        <v>80132</v>
      </c>
      <c r="J1166">
        <f>IF(Statistics_xlsx___Sheet1[[#This Row],[Offered Salary]]&lt;=0,AVERAGE($I$2:$I$7166),Statistics_xlsx___Sheet1[[#This Row],[Offered Salary]])</f>
        <v>80132</v>
      </c>
      <c r="K1166" t="b">
        <f>OR((Statistics_xlsx___Sheet1[[#This Row],[updated offered salary]]&lt;$N$39),(Statistics_xlsx___Sheet1[[#This Row],[updated offered salary]]&gt;$N$40))</f>
        <v>0</v>
      </c>
    </row>
    <row r="1167" spans="1:11" x14ac:dyDescent="0.3">
      <c r="A1167">
        <v>688583</v>
      </c>
      <c r="B1167" t="s">
        <v>1100</v>
      </c>
      <c r="C1167" t="s">
        <v>15</v>
      </c>
      <c r="D1167" t="s">
        <v>9</v>
      </c>
      <c r="E1167" t="str">
        <f>IF(Statistics_xlsx___Sheet1[[#This Row],[event_name]]="-","Male",Statistics_xlsx___Sheet1[[#This Row],[event_name]])</f>
        <v>Male</v>
      </c>
      <c r="F1167" t="s">
        <v>17</v>
      </c>
      <c r="G1167" t="s">
        <v>36</v>
      </c>
      <c r="H1167" t="str">
        <f>IF(Statistics_xlsx___Sheet1[[#This Row],[Post Name]]="-",IF(G1168=0,G1166,G1168),Statistics_xlsx___Sheet1[[#This Row],[Post Name]])</f>
        <v>i5</v>
      </c>
      <c r="I1167">
        <v>46730</v>
      </c>
      <c r="J1167">
        <f>IF(Statistics_xlsx___Sheet1[[#This Row],[Offered Salary]]&lt;=0,AVERAGE($I$2:$I$7166),Statistics_xlsx___Sheet1[[#This Row],[Offered Salary]])</f>
        <v>46730</v>
      </c>
      <c r="K1167" t="b">
        <f>OR((Statistics_xlsx___Sheet1[[#This Row],[updated offered salary]]&lt;$N$39),(Statistics_xlsx___Sheet1[[#This Row],[updated offered salary]]&gt;$N$40))</f>
        <v>0</v>
      </c>
    </row>
    <row r="1168" spans="1:11" x14ac:dyDescent="0.3">
      <c r="A1168">
        <v>48886</v>
      </c>
      <c r="B1168" t="s">
        <v>1101</v>
      </c>
      <c r="C1168" t="s">
        <v>8</v>
      </c>
      <c r="D1168" t="s">
        <v>9</v>
      </c>
      <c r="E1168" t="str">
        <f>IF(Statistics_xlsx___Sheet1[[#This Row],[event_name]]="-","Male",Statistics_xlsx___Sheet1[[#This Row],[event_name]])</f>
        <v>Male</v>
      </c>
      <c r="F1168" t="s">
        <v>10</v>
      </c>
      <c r="G1168" t="s">
        <v>39</v>
      </c>
      <c r="H1168" t="str">
        <f>IF(Statistics_xlsx___Sheet1[[#This Row],[Post Name]]="-",IF(G1169=0,G1167,G1169),Statistics_xlsx___Sheet1[[#This Row],[Post Name]])</f>
        <v>i1</v>
      </c>
      <c r="I1168">
        <v>13051</v>
      </c>
      <c r="J1168">
        <f>IF(Statistics_xlsx___Sheet1[[#This Row],[Offered Salary]]&lt;=0,AVERAGE($I$2:$I$7166),Statistics_xlsx___Sheet1[[#This Row],[Offered Salary]])</f>
        <v>13051</v>
      </c>
      <c r="K1168" t="b">
        <f>OR((Statistics_xlsx___Sheet1[[#This Row],[updated offered salary]]&lt;$N$39),(Statistics_xlsx___Sheet1[[#This Row],[updated offered salary]]&gt;$N$40))</f>
        <v>0</v>
      </c>
    </row>
    <row r="1169" spans="1:11" x14ac:dyDescent="0.3">
      <c r="A1169">
        <v>230706</v>
      </c>
      <c r="B1169" t="s">
        <v>1102</v>
      </c>
      <c r="C1169" t="s">
        <v>15</v>
      </c>
      <c r="D1169" t="s">
        <v>9</v>
      </c>
      <c r="E1169" t="str">
        <f>IF(Statistics_xlsx___Sheet1[[#This Row],[event_name]]="-","Male",Statistics_xlsx___Sheet1[[#This Row],[event_name]])</f>
        <v>Male</v>
      </c>
      <c r="F1169" t="s">
        <v>10</v>
      </c>
      <c r="G1169" t="s">
        <v>39</v>
      </c>
      <c r="H1169" t="str">
        <f>IF(Statistics_xlsx___Sheet1[[#This Row],[Post Name]]="-",IF(G1170=0,G1168,G1170),Statistics_xlsx___Sheet1[[#This Row],[Post Name]])</f>
        <v>i1</v>
      </c>
      <c r="I1169">
        <v>40171</v>
      </c>
      <c r="J1169">
        <f>IF(Statistics_xlsx___Sheet1[[#This Row],[Offered Salary]]&lt;=0,AVERAGE($I$2:$I$7166),Statistics_xlsx___Sheet1[[#This Row],[Offered Salary]])</f>
        <v>40171</v>
      </c>
      <c r="K1169" t="b">
        <f>OR((Statistics_xlsx___Sheet1[[#This Row],[updated offered salary]]&lt;$N$39),(Statistics_xlsx___Sheet1[[#This Row],[updated offered salary]]&gt;$N$40))</f>
        <v>0</v>
      </c>
    </row>
    <row r="1170" spans="1:11" x14ac:dyDescent="0.3">
      <c r="A1170">
        <v>802500</v>
      </c>
      <c r="B1170" t="s">
        <v>1103</v>
      </c>
      <c r="C1170" t="s">
        <v>15</v>
      </c>
      <c r="D1170" t="s">
        <v>9</v>
      </c>
      <c r="E1170" t="str">
        <f>IF(Statistics_xlsx___Sheet1[[#This Row],[event_name]]="-","Male",Statistics_xlsx___Sheet1[[#This Row],[event_name]])</f>
        <v>Male</v>
      </c>
      <c r="F1170" t="s">
        <v>21</v>
      </c>
      <c r="G1170" t="s">
        <v>345</v>
      </c>
      <c r="H1170" t="str">
        <f>IF(Statistics_xlsx___Sheet1[[#This Row],[Post Name]]="-",IF(G1171=0,G1169,G1171),Statistics_xlsx___Sheet1[[#This Row],[Post Name]])</f>
        <v>c9</v>
      </c>
      <c r="I1170">
        <v>58806</v>
      </c>
      <c r="J1170">
        <f>IF(Statistics_xlsx___Sheet1[[#This Row],[Offered Salary]]&lt;=0,AVERAGE($I$2:$I$7166),Statistics_xlsx___Sheet1[[#This Row],[Offered Salary]])</f>
        <v>58806</v>
      </c>
      <c r="K1170" t="b">
        <f>OR((Statistics_xlsx___Sheet1[[#This Row],[updated offered salary]]&lt;$N$39),(Statistics_xlsx___Sheet1[[#This Row],[updated offered salary]]&gt;$N$40))</f>
        <v>0</v>
      </c>
    </row>
    <row r="1171" spans="1:11" x14ac:dyDescent="0.3">
      <c r="A1171">
        <v>646631</v>
      </c>
      <c r="B1171" t="s">
        <v>1104</v>
      </c>
      <c r="C1171" t="s">
        <v>15</v>
      </c>
      <c r="D1171" t="s">
        <v>9</v>
      </c>
      <c r="E1171" t="str">
        <f>IF(Statistics_xlsx___Sheet1[[#This Row],[event_name]]="-","Male",Statistics_xlsx___Sheet1[[#This Row],[event_name]])</f>
        <v>Male</v>
      </c>
      <c r="F1171" t="s">
        <v>17</v>
      </c>
      <c r="G1171" t="s">
        <v>24</v>
      </c>
      <c r="H1171" t="str">
        <f>IF(Statistics_xlsx___Sheet1[[#This Row],[Post Name]]="-",IF(G1172=0,G1170,G1172),Statistics_xlsx___Sheet1[[#This Row],[Post Name]])</f>
        <v>i7</v>
      </c>
      <c r="I1171">
        <v>53138</v>
      </c>
      <c r="J1171">
        <f>IF(Statistics_xlsx___Sheet1[[#This Row],[Offered Salary]]&lt;=0,AVERAGE($I$2:$I$7166),Statistics_xlsx___Sheet1[[#This Row],[Offered Salary]])</f>
        <v>53138</v>
      </c>
      <c r="K1171" t="b">
        <f>OR((Statistics_xlsx___Sheet1[[#This Row],[updated offered salary]]&lt;$N$39),(Statistics_xlsx___Sheet1[[#This Row],[updated offered salary]]&gt;$N$40))</f>
        <v>0</v>
      </c>
    </row>
    <row r="1172" spans="1:11" x14ac:dyDescent="0.3">
      <c r="A1172">
        <v>848586</v>
      </c>
      <c r="B1172" t="s">
        <v>1105</v>
      </c>
      <c r="C1172" t="s">
        <v>8</v>
      </c>
      <c r="D1172" t="s">
        <v>9</v>
      </c>
      <c r="E1172" t="str">
        <f>IF(Statistics_xlsx___Sheet1[[#This Row],[event_name]]="-","Male",Statistics_xlsx___Sheet1[[#This Row],[event_name]])</f>
        <v>Male</v>
      </c>
      <c r="F1172" t="s">
        <v>17</v>
      </c>
      <c r="G1172" t="s">
        <v>24</v>
      </c>
      <c r="H1172" t="str">
        <f>IF(Statistics_xlsx___Sheet1[[#This Row],[Post Name]]="-",IF(G1173=0,G1171,G1173),Statistics_xlsx___Sheet1[[#This Row],[Post Name]])</f>
        <v>i7</v>
      </c>
      <c r="I1172">
        <v>37060</v>
      </c>
      <c r="J1172">
        <f>IF(Statistics_xlsx___Sheet1[[#This Row],[Offered Salary]]&lt;=0,AVERAGE($I$2:$I$7166),Statistics_xlsx___Sheet1[[#This Row],[Offered Salary]])</f>
        <v>37060</v>
      </c>
      <c r="K1172" t="b">
        <f>OR((Statistics_xlsx___Sheet1[[#This Row],[updated offered salary]]&lt;$N$39),(Statistics_xlsx___Sheet1[[#This Row],[updated offered salary]]&gt;$N$40))</f>
        <v>0</v>
      </c>
    </row>
    <row r="1173" spans="1:11" x14ac:dyDescent="0.3">
      <c r="A1173">
        <v>165638</v>
      </c>
      <c r="B1173" t="s">
        <v>1106</v>
      </c>
      <c r="C1173" t="s">
        <v>15</v>
      </c>
      <c r="D1173" t="s">
        <v>9</v>
      </c>
      <c r="E1173" t="str">
        <f>IF(Statistics_xlsx___Sheet1[[#This Row],[event_name]]="-","Male",Statistics_xlsx___Sheet1[[#This Row],[event_name]])</f>
        <v>Male</v>
      </c>
      <c r="F1173" t="s">
        <v>21</v>
      </c>
      <c r="G1173" t="s">
        <v>36</v>
      </c>
      <c r="H1173" t="str">
        <f>IF(Statistics_xlsx___Sheet1[[#This Row],[Post Name]]="-",IF(G1174=0,G1172,G1174),Statistics_xlsx___Sheet1[[#This Row],[Post Name]])</f>
        <v>i5</v>
      </c>
      <c r="I1173">
        <v>6302</v>
      </c>
      <c r="J1173">
        <f>IF(Statistics_xlsx___Sheet1[[#This Row],[Offered Salary]]&lt;=0,AVERAGE($I$2:$I$7166),Statistics_xlsx___Sheet1[[#This Row],[Offered Salary]])</f>
        <v>6302</v>
      </c>
      <c r="K1173" t="b">
        <f>OR((Statistics_xlsx___Sheet1[[#This Row],[updated offered salary]]&lt;$N$39),(Statistics_xlsx___Sheet1[[#This Row],[updated offered salary]]&gt;$N$40))</f>
        <v>0</v>
      </c>
    </row>
    <row r="1174" spans="1:11" x14ac:dyDescent="0.3">
      <c r="A1174">
        <v>122591</v>
      </c>
      <c r="B1174" t="s">
        <v>1107</v>
      </c>
      <c r="C1174" t="s">
        <v>8</v>
      </c>
      <c r="D1174" t="s">
        <v>13</v>
      </c>
      <c r="E1174" t="str">
        <f>IF(Statistics_xlsx___Sheet1[[#This Row],[event_name]]="-","Male",Statistics_xlsx___Sheet1[[#This Row],[event_name]])</f>
        <v>Female</v>
      </c>
      <c r="F1174" t="s">
        <v>17</v>
      </c>
      <c r="G1174" t="s">
        <v>30</v>
      </c>
      <c r="H1174" t="str">
        <f>IF(Statistics_xlsx___Sheet1[[#This Row],[Post Name]]="-",IF(G1175=0,G1173,G1175),Statistics_xlsx___Sheet1[[#This Row],[Post Name]])</f>
        <v>b9</v>
      </c>
      <c r="I1174">
        <v>47377</v>
      </c>
      <c r="J1174">
        <f>IF(Statistics_xlsx___Sheet1[[#This Row],[Offered Salary]]&lt;=0,AVERAGE($I$2:$I$7166),Statistics_xlsx___Sheet1[[#This Row],[Offered Salary]])</f>
        <v>47377</v>
      </c>
      <c r="K1174" t="b">
        <f>OR((Statistics_xlsx___Sheet1[[#This Row],[updated offered salary]]&lt;$N$39),(Statistics_xlsx___Sheet1[[#This Row],[updated offered salary]]&gt;$N$40))</f>
        <v>0</v>
      </c>
    </row>
    <row r="1175" spans="1:11" x14ac:dyDescent="0.3">
      <c r="A1175">
        <v>553557</v>
      </c>
      <c r="B1175" t="s">
        <v>1108</v>
      </c>
      <c r="C1175" t="s">
        <v>15</v>
      </c>
      <c r="D1175" t="s">
        <v>9</v>
      </c>
      <c r="E1175" t="str">
        <f>IF(Statistics_xlsx___Sheet1[[#This Row],[event_name]]="-","Male",Statistics_xlsx___Sheet1[[#This Row],[event_name]])</f>
        <v>Male</v>
      </c>
      <c r="F1175" t="s">
        <v>21</v>
      </c>
      <c r="G1175" t="s">
        <v>36</v>
      </c>
      <c r="H1175" t="str">
        <f>IF(Statistics_xlsx___Sheet1[[#This Row],[Post Name]]="-",IF(G1176=0,G1174,G1176),Statistics_xlsx___Sheet1[[#This Row],[Post Name]])</f>
        <v>i5</v>
      </c>
      <c r="I1175">
        <v>92785</v>
      </c>
      <c r="J1175">
        <f>IF(Statistics_xlsx___Sheet1[[#This Row],[Offered Salary]]&lt;=0,AVERAGE($I$2:$I$7166),Statistics_xlsx___Sheet1[[#This Row],[Offered Salary]])</f>
        <v>92785</v>
      </c>
      <c r="K1175" t="b">
        <f>OR((Statistics_xlsx___Sheet1[[#This Row],[updated offered salary]]&lt;$N$39),(Statistics_xlsx___Sheet1[[#This Row],[updated offered salary]]&gt;$N$40))</f>
        <v>0</v>
      </c>
    </row>
    <row r="1176" spans="1:11" x14ac:dyDescent="0.3">
      <c r="A1176">
        <v>160678</v>
      </c>
      <c r="B1176" t="s">
        <v>1109</v>
      </c>
      <c r="C1176" t="s">
        <v>15</v>
      </c>
      <c r="D1176" t="s">
        <v>9</v>
      </c>
      <c r="E1176" t="str">
        <f>IF(Statistics_xlsx___Sheet1[[#This Row],[event_name]]="-","Male",Statistics_xlsx___Sheet1[[#This Row],[event_name]])</f>
        <v>Male</v>
      </c>
      <c r="F1176" t="s">
        <v>21</v>
      </c>
      <c r="G1176" t="s">
        <v>36</v>
      </c>
      <c r="H1176" t="str">
        <f>IF(Statistics_xlsx___Sheet1[[#This Row],[Post Name]]="-",IF(G1177=0,G1175,G1177),Statistics_xlsx___Sheet1[[#This Row],[Post Name]])</f>
        <v>i5</v>
      </c>
      <c r="I1176">
        <v>47646</v>
      </c>
      <c r="J1176">
        <f>IF(Statistics_xlsx___Sheet1[[#This Row],[Offered Salary]]&lt;=0,AVERAGE($I$2:$I$7166),Statistics_xlsx___Sheet1[[#This Row],[Offered Salary]])</f>
        <v>47646</v>
      </c>
      <c r="K1176" t="b">
        <f>OR((Statistics_xlsx___Sheet1[[#This Row],[updated offered salary]]&lt;$N$39),(Statistics_xlsx___Sheet1[[#This Row],[updated offered salary]]&gt;$N$40))</f>
        <v>0</v>
      </c>
    </row>
    <row r="1177" spans="1:11" x14ac:dyDescent="0.3">
      <c r="A1177">
        <v>262072</v>
      </c>
      <c r="B1177" t="s">
        <v>1110</v>
      </c>
      <c r="C1177" t="s">
        <v>15</v>
      </c>
      <c r="D1177" t="s">
        <v>9</v>
      </c>
      <c r="E1177" t="str">
        <f>IF(Statistics_xlsx___Sheet1[[#This Row],[event_name]]="-","Male",Statistics_xlsx___Sheet1[[#This Row],[event_name]])</f>
        <v>Male</v>
      </c>
      <c r="F1177" t="s">
        <v>17</v>
      </c>
      <c r="G1177" t="s">
        <v>151</v>
      </c>
      <c r="H1177" t="str">
        <f>IF(Statistics_xlsx___Sheet1[[#This Row],[Post Name]]="-",IF(G1178=0,G1176,G1178),Statistics_xlsx___Sheet1[[#This Row],[Post Name]])</f>
        <v>c-10</v>
      </c>
      <c r="I1177">
        <v>5068</v>
      </c>
      <c r="J1177">
        <f>IF(Statistics_xlsx___Sheet1[[#This Row],[Offered Salary]]&lt;=0,AVERAGE($I$2:$I$7166),Statistics_xlsx___Sheet1[[#This Row],[Offered Salary]])</f>
        <v>5068</v>
      </c>
      <c r="K1177" t="b">
        <f>OR((Statistics_xlsx___Sheet1[[#This Row],[updated offered salary]]&lt;$N$39),(Statistics_xlsx___Sheet1[[#This Row],[updated offered salary]]&gt;$N$40))</f>
        <v>0</v>
      </c>
    </row>
    <row r="1178" spans="1:11" x14ac:dyDescent="0.3">
      <c r="A1178">
        <v>690779</v>
      </c>
      <c r="B1178" t="s">
        <v>1111</v>
      </c>
      <c r="C1178" t="s">
        <v>8</v>
      </c>
      <c r="D1178" t="s">
        <v>9</v>
      </c>
      <c r="E1178" t="str">
        <f>IF(Statistics_xlsx___Sheet1[[#This Row],[event_name]]="-","Male",Statistics_xlsx___Sheet1[[#This Row],[event_name]])</f>
        <v>Male</v>
      </c>
      <c r="F1178" t="s">
        <v>17</v>
      </c>
      <c r="G1178" t="s">
        <v>151</v>
      </c>
      <c r="H1178" t="str">
        <f>IF(Statistics_xlsx___Sheet1[[#This Row],[Post Name]]="-",IF(G1179=0,G1177,G1179),Statistics_xlsx___Sheet1[[#This Row],[Post Name]])</f>
        <v>c-10</v>
      </c>
      <c r="I1178">
        <v>9483</v>
      </c>
      <c r="J1178">
        <f>IF(Statistics_xlsx___Sheet1[[#This Row],[Offered Salary]]&lt;=0,AVERAGE($I$2:$I$7166),Statistics_xlsx___Sheet1[[#This Row],[Offered Salary]])</f>
        <v>9483</v>
      </c>
      <c r="K1178" t="b">
        <f>OR((Statistics_xlsx___Sheet1[[#This Row],[updated offered salary]]&lt;$N$39),(Statistics_xlsx___Sheet1[[#This Row],[updated offered salary]]&gt;$N$40))</f>
        <v>0</v>
      </c>
    </row>
    <row r="1179" spans="1:11" x14ac:dyDescent="0.3">
      <c r="A1179">
        <v>960243</v>
      </c>
      <c r="B1179" t="s">
        <v>1112</v>
      </c>
      <c r="C1179" t="s">
        <v>15</v>
      </c>
      <c r="D1179" t="s">
        <v>9</v>
      </c>
      <c r="E1179" t="str">
        <f>IF(Statistics_xlsx___Sheet1[[#This Row],[event_name]]="-","Male",Statistics_xlsx___Sheet1[[#This Row],[event_name]])</f>
        <v>Male</v>
      </c>
      <c r="F1179" t="s">
        <v>10</v>
      </c>
      <c r="G1179" t="s">
        <v>30</v>
      </c>
      <c r="H1179" t="str">
        <f>IF(Statistics_xlsx___Sheet1[[#This Row],[Post Name]]="-",IF(G1180=0,G1178,G1180),Statistics_xlsx___Sheet1[[#This Row],[Post Name]])</f>
        <v>b9</v>
      </c>
      <c r="I1179">
        <v>65579</v>
      </c>
      <c r="J1179">
        <f>IF(Statistics_xlsx___Sheet1[[#This Row],[Offered Salary]]&lt;=0,AVERAGE($I$2:$I$7166),Statistics_xlsx___Sheet1[[#This Row],[Offered Salary]])</f>
        <v>65579</v>
      </c>
      <c r="K1179" t="b">
        <f>OR((Statistics_xlsx___Sheet1[[#This Row],[updated offered salary]]&lt;$N$39),(Statistics_xlsx___Sheet1[[#This Row],[updated offered salary]]&gt;$N$40))</f>
        <v>0</v>
      </c>
    </row>
    <row r="1180" spans="1:11" x14ac:dyDescent="0.3">
      <c r="A1180">
        <v>579385</v>
      </c>
      <c r="B1180" t="s">
        <v>1113</v>
      </c>
      <c r="C1180" t="s">
        <v>8</v>
      </c>
      <c r="D1180" t="s">
        <v>9</v>
      </c>
      <c r="E1180" t="str">
        <f>IF(Statistics_xlsx___Sheet1[[#This Row],[event_name]]="-","Male",Statistics_xlsx___Sheet1[[#This Row],[event_name]])</f>
        <v>Male</v>
      </c>
      <c r="F1180" t="s">
        <v>17</v>
      </c>
      <c r="G1180" t="s">
        <v>36</v>
      </c>
      <c r="H1180" t="str">
        <f>IF(Statistics_xlsx___Sheet1[[#This Row],[Post Name]]="-",IF(G1181=0,G1179,G1181),Statistics_xlsx___Sheet1[[#This Row],[Post Name]])</f>
        <v>i5</v>
      </c>
      <c r="I1180">
        <v>57386</v>
      </c>
      <c r="J1180">
        <f>IF(Statistics_xlsx___Sheet1[[#This Row],[Offered Salary]]&lt;=0,AVERAGE($I$2:$I$7166),Statistics_xlsx___Sheet1[[#This Row],[Offered Salary]])</f>
        <v>57386</v>
      </c>
      <c r="K1180" t="b">
        <f>OR((Statistics_xlsx___Sheet1[[#This Row],[updated offered salary]]&lt;$N$39),(Statistics_xlsx___Sheet1[[#This Row],[updated offered salary]]&gt;$N$40))</f>
        <v>0</v>
      </c>
    </row>
    <row r="1181" spans="1:11" x14ac:dyDescent="0.3">
      <c r="A1181">
        <v>920275</v>
      </c>
      <c r="B1181" t="s">
        <v>1114</v>
      </c>
      <c r="C1181" t="s">
        <v>15</v>
      </c>
      <c r="D1181" t="s">
        <v>9</v>
      </c>
      <c r="E1181" t="str">
        <f>IF(Statistics_xlsx___Sheet1[[#This Row],[event_name]]="-","Male",Statistics_xlsx___Sheet1[[#This Row],[event_name]])</f>
        <v>Male</v>
      </c>
      <c r="F1181" t="s">
        <v>10</v>
      </c>
      <c r="G1181" t="s">
        <v>30</v>
      </c>
      <c r="H1181" t="str">
        <f>IF(Statistics_xlsx___Sheet1[[#This Row],[Post Name]]="-",IF(G1182=0,G1180,G1182),Statistics_xlsx___Sheet1[[#This Row],[Post Name]])</f>
        <v>b9</v>
      </c>
      <c r="I1181">
        <v>16108</v>
      </c>
      <c r="J1181">
        <f>IF(Statistics_xlsx___Sheet1[[#This Row],[Offered Salary]]&lt;=0,AVERAGE($I$2:$I$7166),Statistics_xlsx___Sheet1[[#This Row],[Offered Salary]])</f>
        <v>16108</v>
      </c>
      <c r="K1181" t="b">
        <f>OR((Statistics_xlsx___Sheet1[[#This Row],[updated offered salary]]&lt;$N$39),(Statistics_xlsx___Sheet1[[#This Row],[updated offered salary]]&gt;$N$40))</f>
        <v>0</v>
      </c>
    </row>
    <row r="1182" spans="1:11" x14ac:dyDescent="0.3">
      <c r="A1182">
        <v>820391</v>
      </c>
      <c r="B1182" t="s">
        <v>1115</v>
      </c>
      <c r="C1182" t="s">
        <v>8</v>
      </c>
      <c r="D1182" t="s">
        <v>42</v>
      </c>
      <c r="E1182" t="str">
        <f>IF(Statistics_xlsx___Sheet1[[#This Row],[event_name]]="-","Male",Statistics_xlsx___Sheet1[[#This Row],[event_name]])</f>
        <v>Don’t want to say</v>
      </c>
      <c r="F1182" t="s">
        <v>10</v>
      </c>
      <c r="G1182" t="s">
        <v>151</v>
      </c>
      <c r="H1182" t="str">
        <f>IF(Statistics_xlsx___Sheet1[[#This Row],[Post Name]]="-",IF(G1183=0,G1181,G1183),Statistics_xlsx___Sheet1[[#This Row],[Post Name]])</f>
        <v>c-10</v>
      </c>
      <c r="I1182">
        <v>40016</v>
      </c>
      <c r="J1182">
        <f>IF(Statistics_xlsx___Sheet1[[#This Row],[Offered Salary]]&lt;=0,AVERAGE($I$2:$I$7166),Statistics_xlsx___Sheet1[[#This Row],[Offered Salary]])</f>
        <v>40016</v>
      </c>
      <c r="K1182" t="b">
        <f>OR((Statistics_xlsx___Sheet1[[#This Row],[updated offered salary]]&lt;$N$39),(Statistics_xlsx___Sheet1[[#This Row],[updated offered salary]]&gt;$N$40))</f>
        <v>0</v>
      </c>
    </row>
    <row r="1183" spans="1:11" x14ac:dyDescent="0.3">
      <c r="A1183">
        <v>85670</v>
      </c>
      <c r="B1183" t="s">
        <v>1116</v>
      </c>
      <c r="C1183" t="s">
        <v>8</v>
      </c>
      <c r="D1183" t="s">
        <v>42</v>
      </c>
      <c r="E1183" t="str">
        <f>IF(Statistics_xlsx___Sheet1[[#This Row],[event_name]]="-","Male",Statistics_xlsx___Sheet1[[#This Row],[event_name]])</f>
        <v>Don’t want to say</v>
      </c>
      <c r="F1183" t="s">
        <v>10</v>
      </c>
      <c r="G1183" t="s">
        <v>151</v>
      </c>
      <c r="H1183" t="str">
        <f>IF(Statistics_xlsx___Sheet1[[#This Row],[Post Name]]="-",IF(G1184=0,G1182,G1184),Statistics_xlsx___Sheet1[[#This Row],[Post Name]])</f>
        <v>c-10</v>
      </c>
      <c r="I1183">
        <v>86245</v>
      </c>
      <c r="J1183">
        <f>IF(Statistics_xlsx___Sheet1[[#This Row],[Offered Salary]]&lt;=0,AVERAGE($I$2:$I$7166),Statistics_xlsx___Sheet1[[#This Row],[Offered Salary]])</f>
        <v>86245</v>
      </c>
      <c r="K1183" t="b">
        <f>OR((Statistics_xlsx___Sheet1[[#This Row],[updated offered salary]]&lt;$N$39),(Statistics_xlsx___Sheet1[[#This Row],[updated offered salary]]&gt;$N$40))</f>
        <v>0</v>
      </c>
    </row>
    <row r="1184" spans="1:11" x14ac:dyDescent="0.3">
      <c r="A1184">
        <v>961338</v>
      </c>
      <c r="B1184" t="s">
        <v>1117</v>
      </c>
      <c r="C1184" t="s">
        <v>15</v>
      </c>
      <c r="D1184" t="s">
        <v>13</v>
      </c>
      <c r="E1184" t="str">
        <f>IF(Statistics_xlsx___Sheet1[[#This Row],[event_name]]="-","Male",Statistics_xlsx___Sheet1[[#This Row],[event_name]])</f>
        <v>Female</v>
      </c>
      <c r="F1184" t="s">
        <v>17</v>
      </c>
      <c r="G1184" t="s">
        <v>39</v>
      </c>
      <c r="H1184" t="str">
        <f>IF(Statistics_xlsx___Sheet1[[#This Row],[Post Name]]="-",IF(G1185=0,G1183,G1185),Statistics_xlsx___Sheet1[[#This Row],[Post Name]])</f>
        <v>i1</v>
      </c>
      <c r="I1184">
        <v>68928</v>
      </c>
      <c r="J1184">
        <f>IF(Statistics_xlsx___Sheet1[[#This Row],[Offered Salary]]&lt;=0,AVERAGE($I$2:$I$7166),Statistics_xlsx___Sheet1[[#This Row],[Offered Salary]])</f>
        <v>68928</v>
      </c>
      <c r="K1184" t="b">
        <f>OR((Statistics_xlsx___Sheet1[[#This Row],[updated offered salary]]&lt;$N$39),(Statistics_xlsx___Sheet1[[#This Row],[updated offered salary]]&gt;$N$40))</f>
        <v>0</v>
      </c>
    </row>
    <row r="1185" spans="1:11" x14ac:dyDescent="0.3">
      <c r="A1185">
        <v>408109</v>
      </c>
      <c r="B1185" t="s">
        <v>1118</v>
      </c>
      <c r="C1185" t="s">
        <v>15</v>
      </c>
      <c r="D1185" t="s">
        <v>9</v>
      </c>
      <c r="E1185" t="str">
        <f>IF(Statistics_xlsx___Sheet1[[#This Row],[event_name]]="-","Male",Statistics_xlsx___Sheet1[[#This Row],[event_name]])</f>
        <v>Male</v>
      </c>
      <c r="F1185" t="s">
        <v>21</v>
      </c>
      <c r="G1185" t="s">
        <v>151</v>
      </c>
      <c r="H1185" t="str">
        <f>IF(Statistics_xlsx___Sheet1[[#This Row],[Post Name]]="-",IF(G1186=0,G1184,G1186),Statistics_xlsx___Sheet1[[#This Row],[Post Name]])</f>
        <v>c-10</v>
      </c>
      <c r="I1185">
        <v>80622</v>
      </c>
      <c r="J1185">
        <f>IF(Statistics_xlsx___Sheet1[[#This Row],[Offered Salary]]&lt;=0,AVERAGE($I$2:$I$7166),Statistics_xlsx___Sheet1[[#This Row],[Offered Salary]])</f>
        <v>80622</v>
      </c>
      <c r="K1185" t="b">
        <f>OR((Statistics_xlsx___Sheet1[[#This Row],[updated offered salary]]&lt;$N$39),(Statistics_xlsx___Sheet1[[#This Row],[updated offered salary]]&gt;$N$40))</f>
        <v>0</v>
      </c>
    </row>
    <row r="1186" spans="1:11" x14ac:dyDescent="0.3">
      <c r="A1186">
        <v>545076</v>
      </c>
      <c r="B1186" t="s">
        <v>1119</v>
      </c>
      <c r="C1186" t="s">
        <v>8</v>
      </c>
      <c r="D1186" t="s">
        <v>9</v>
      </c>
      <c r="E1186" t="str">
        <f>IF(Statistics_xlsx___Sheet1[[#This Row],[event_name]]="-","Male",Statistics_xlsx___Sheet1[[#This Row],[event_name]])</f>
        <v>Male</v>
      </c>
      <c r="F1186" t="s">
        <v>21</v>
      </c>
      <c r="G1186" t="s">
        <v>151</v>
      </c>
      <c r="H1186" t="str">
        <f>IF(Statistics_xlsx___Sheet1[[#This Row],[Post Name]]="-",IF(G1187=0,G1185,G1187),Statistics_xlsx___Sheet1[[#This Row],[Post Name]])</f>
        <v>c-10</v>
      </c>
      <c r="I1186">
        <v>32340</v>
      </c>
      <c r="J1186">
        <f>IF(Statistics_xlsx___Sheet1[[#This Row],[Offered Salary]]&lt;=0,AVERAGE($I$2:$I$7166),Statistics_xlsx___Sheet1[[#This Row],[Offered Salary]])</f>
        <v>32340</v>
      </c>
      <c r="K1186" t="b">
        <f>OR((Statistics_xlsx___Sheet1[[#This Row],[updated offered salary]]&lt;$N$39),(Statistics_xlsx___Sheet1[[#This Row],[updated offered salary]]&gt;$N$40))</f>
        <v>0</v>
      </c>
    </row>
    <row r="1187" spans="1:11" x14ac:dyDescent="0.3">
      <c r="A1187">
        <v>251446</v>
      </c>
      <c r="B1187" t="s">
        <v>1082</v>
      </c>
      <c r="C1187" t="s">
        <v>15</v>
      </c>
      <c r="D1187" t="s">
        <v>13</v>
      </c>
      <c r="E1187" t="str">
        <f>IF(Statistics_xlsx___Sheet1[[#This Row],[event_name]]="-","Male",Statistics_xlsx___Sheet1[[#This Row],[event_name]])</f>
        <v>Female</v>
      </c>
      <c r="F1187" t="s">
        <v>21</v>
      </c>
      <c r="G1187" t="s">
        <v>151</v>
      </c>
      <c r="H1187" t="str">
        <f>IF(Statistics_xlsx___Sheet1[[#This Row],[Post Name]]="-",IF(G1188=0,G1186,G1188),Statistics_xlsx___Sheet1[[#This Row],[Post Name]])</f>
        <v>c-10</v>
      </c>
      <c r="I1187">
        <v>13597</v>
      </c>
      <c r="J1187">
        <f>IF(Statistics_xlsx___Sheet1[[#This Row],[Offered Salary]]&lt;=0,AVERAGE($I$2:$I$7166),Statistics_xlsx___Sheet1[[#This Row],[Offered Salary]])</f>
        <v>13597</v>
      </c>
      <c r="K1187" t="b">
        <f>OR((Statistics_xlsx___Sheet1[[#This Row],[updated offered salary]]&lt;$N$39),(Statistics_xlsx___Sheet1[[#This Row],[updated offered salary]]&gt;$N$40))</f>
        <v>0</v>
      </c>
    </row>
    <row r="1188" spans="1:11" x14ac:dyDescent="0.3">
      <c r="A1188">
        <v>946136</v>
      </c>
      <c r="B1188" t="s">
        <v>1120</v>
      </c>
      <c r="C1188" t="s">
        <v>15</v>
      </c>
      <c r="D1188" t="s">
        <v>9</v>
      </c>
      <c r="E1188" t="str">
        <f>IF(Statistics_xlsx___Sheet1[[#This Row],[event_name]]="-","Male",Statistics_xlsx___Sheet1[[#This Row],[event_name]])</f>
        <v>Male</v>
      </c>
      <c r="F1188" t="s">
        <v>17</v>
      </c>
      <c r="G1188" t="s">
        <v>24</v>
      </c>
      <c r="H1188" t="str">
        <f>IF(Statistics_xlsx___Sheet1[[#This Row],[Post Name]]="-",IF(G1189=0,G1187,G1189),Statistics_xlsx___Sheet1[[#This Row],[Post Name]])</f>
        <v>i7</v>
      </c>
      <c r="I1188">
        <v>5399</v>
      </c>
      <c r="J1188">
        <f>IF(Statistics_xlsx___Sheet1[[#This Row],[Offered Salary]]&lt;=0,AVERAGE($I$2:$I$7166),Statistics_xlsx___Sheet1[[#This Row],[Offered Salary]])</f>
        <v>5399</v>
      </c>
      <c r="K1188" t="b">
        <f>OR((Statistics_xlsx___Sheet1[[#This Row],[updated offered salary]]&lt;$N$39),(Statistics_xlsx___Sheet1[[#This Row],[updated offered salary]]&gt;$N$40))</f>
        <v>0</v>
      </c>
    </row>
    <row r="1189" spans="1:11" x14ac:dyDescent="0.3">
      <c r="A1189">
        <v>889662</v>
      </c>
      <c r="B1189" t="s">
        <v>1121</v>
      </c>
      <c r="C1189" t="s">
        <v>15</v>
      </c>
      <c r="D1189" t="s">
        <v>9</v>
      </c>
      <c r="E1189" t="str">
        <f>IF(Statistics_xlsx___Sheet1[[#This Row],[event_name]]="-","Male",Statistics_xlsx___Sheet1[[#This Row],[event_name]])</f>
        <v>Male</v>
      </c>
      <c r="F1189" t="s">
        <v>17</v>
      </c>
      <c r="G1189" t="s">
        <v>14</v>
      </c>
      <c r="H1189" t="str">
        <f>IF(Statistics_xlsx___Sheet1[[#This Row],[Post Name]]="-",IF(G1190=0,G1188,G1190),Statistics_xlsx___Sheet1[[#This Row],[Post Name]])</f>
        <v>c5</v>
      </c>
      <c r="I1189">
        <v>30872</v>
      </c>
      <c r="J1189">
        <f>IF(Statistics_xlsx___Sheet1[[#This Row],[Offered Salary]]&lt;=0,AVERAGE($I$2:$I$7166),Statistics_xlsx___Sheet1[[#This Row],[Offered Salary]])</f>
        <v>30872</v>
      </c>
      <c r="K1189" t="b">
        <f>OR((Statistics_xlsx___Sheet1[[#This Row],[updated offered salary]]&lt;$N$39),(Statistics_xlsx___Sheet1[[#This Row],[updated offered salary]]&gt;$N$40))</f>
        <v>0</v>
      </c>
    </row>
    <row r="1190" spans="1:11" x14ac:dyDescent="0.3">
      <c r="A1190">
        <v>442184</v>
      </c>
      <c r="B1190" t="s">
        <v>1122</v>
      </c>
      <c r="C1190" t="s">
        <v>8</v>
      </c>
      <c r="D1190" t="s">
        <v>42</v>
      </c>
      <c r="E1190" t="str">
        <f>IF(Statistics_xlsx___Sheet1[[#This Row],[event_name]]="-","Male",Statistics_xlsx___Sheet1[[#This Row],[event_name]])</f>
        <v>Don’t want to say</v>
      </c>
      <c r="F1190" t="s">
        <v>17</v>
      </c>
      <c r="G1190" t="s">
        <v>14</v>
      </c>
      <c r="H1190" t="str">
        <f>IF(Statistics_xlsx___Sheet1[[#This Row],[Post Name]]="-",IF(G1191=0,G1189,G1191),Statistics_xlsx___Sheet1[[#This Row],[Post Name]])</f>
        <v>c5</v>
      </c>
      <c r="I1190">
        <v>63180</v>
      </c>
      <c r="J1190">
        <f>IF(Statistics_xlsx___Sheet1[[#This Row],[Offered Salary]]&lt;=0,AVERAGE($I$2:$I$7166),Statistics_xlsx___Sheet1[[#This Row],[Offered Salary]])</f>
        <v>63180</v>
      </c>
      <c r="K1190" t="b">
        <f>OR((Statistics_xlsx___Sheet1[[#This Row],[updated offered salary]]&lt;$N$39),(Statistics_xlsx___Sheet1[[#This Row],[updated offered salary]]&gt;$N$40))</f>
        <v>0</v>
      </c>
    </row>
    <row r="1191" spans="1:11" x14ac:dyDescent="0.3">
      <c r="A1191">
        <v>105944</v>
      </c>
      <c r="B1191" t="s">
        <v>1123</v>
      </c>
      <c r="C1191" t="s">
        <v>15</v>
      </c>
      <c r="D1191" t="s">
        <v>9</v>
      </c>
      <c r="E1191" t="str">
        <f>IF(Statistics_xlsx___Sheet1[[#This Row],[event_name]]="-","Male",Statistics_xlsx___Sheet1[[#This Row],[event_name]])</f>
        <v>Male</v>
      </c>
      <c r="F1191" t="s">
        <v>17</v>
      </c>
      <c r="G1191" t="s">
        <v>30</v>
      </c>
      <c r="H1191" t="str">
        <f>IF(Statistics_xlsx___Sheet1[[#This Row],[Post Name]]="-",IF(G1192=0,G1190,G1192),Statistics_xlsx___Sheet1[[#This Row],[Post Name]])</f>
        <v>b9</v>
      </c>
      <c r="I1191">
        <v>46298</v>
      </c>
      <c r="J1191">
        <f>IF(Statistics_xlsx___Sheet1[[#This Row],[Offered Salary]]&lt;=0,AVERAGE($I$2:$I$7166),Statistics_xlsx___Sheet1[[#This Row],[Offered Salary]])</f>
        <v>46298</v>
      </c>
      <c r="K1191" t="b">
        <f>OR((Statistics_xlsx___Sheet1[[#This Row],[updated offered salary]]&lt;$N$39),(Statistics_xlsx___Sheet1[[#This Row],[updated offered salary]]&gt;$N$40))</f>
        <v>0</v>
      </c>
    </row>
    <row r="1192" spans="1:11" x14ac:dyDescent="0.3">
      <c r="A1192">
        <v>370469</v>
      </c>
      <c r="B1192" t="s">
        <v>1124</v>
      </c>
      <c r="C1192" t="s">
        <v>8</v>
      </c>
      <c r="D1192" t="s">
        <v>9</v>
      </c>
      <c r="E1192" t="str">
        <f>IF(Statistics_xlsx___Sheet1[[#This Row],[event_name]]="-","Male",Statistics_xlsx___Sheet1[[#This Row],[event_name]])</f>
        <v>Male</v>
      </c>
      <c r="F1192" t="s">
        <v>10</v>
      </c>
      <c r="G1192" t="s">
        <v>44</v>
      </c>
      <c r="H1192" t="str">
        <f>IF(Statistics_xlsx___Sheet1[[#This Row],[Post Name]]="-",IF(G1193=0,G1191,G1193),Statistics_xlsx___Sheet1[[#This Row],[Post Name]])</f>
        <v>i6</v>
      </c>
      <c r="I1192">
        <v>25000</v>
      </c>
      <c r="J1192">
        <f>IF(Statistics_xlsx___Sheet1[[#This Row],[Offered Salary]]&lt;=0,AVERAGE($I$2:$I$7166),Statistics_xlsx___Sheet1[[#This Row],[Offered Salary]])</f>
        <v>25000</v>
      </c>
      <c r="K1192" t="b">
        <f>OR((Statistics_xlsx___Sheet1[[#This Row],[updated offered salary]]&lt;$N$39),(Statistics_xlsx___Sheet1[[#This Row],[updated offered salary]]&gt;$N$40))</f>
        <v>0</v>
      </c>
    </row>
    <row r="1193" spans="1:11" x14ac:dyDescent="0.3">
      <c r="A1193">
        <v>246560</v>
      </c>
      <c r="B1193" t="s">
        <v>1125</v>
      </c>
      <c r="C1193" t="s">
        <v>15</v>
      </c>
      <c r="D1193" t="s">
        <v>9</v>
      </c>
      <c r="E1193" t="str">
        <f>IF(Statistics_xlsx___Sheet1[[#This Row],[event_name]]="-","Male",Statistics_xlsx___Sheet1[[#This Row],[event_name]])</f>
        <v>Male</v>
      </c>
      <c r="F1193" t="s">
        <v>10</v>
      </c>
      <c r="G1193" t="s">
        <v>345</v>
      </c>
      <c r="H1193" t="str">
        <f>IF(Statistics_xlsx___Sheet1[[#This Row],[Post Name]]="-",IF(G1194=0,G1192,G1194),Statistics_xlsx___Sheet1[[#This Row],[Post Name]])</f>
        <v>c9</v>
      </c>
      <c r="I1193">
        <v>29082</v>
      </c>
      <c r="J1193">
        <f>IF(Statistics_xlsx___Sheet1[[#This Row],[Offered Salary]]&lt;=0,AVERAGE($I$2:$I$7166),Statistics_xlsx___Sheet1[[#This Row],[Offered Salary]])</f>
        <v>29082</v>
      </c>
      <c r="K1193" t="b">
        <f>OR((Statistics_xlsx___Sheet1[[#This Row],[updated offered salary]]&lt;$N$39),(Statistics_xlsx___Sheet1[[#This Row],[updated offered salary]]&gt;$N$40))</f>
        <v>0</v>
      </c>
    </row>
    <row r="1194" spans="1:11" x14ac:dyDescent="0.3">
      <c r="A1194">
        <v>534636</v>
      </c>
      <c r="B1194" t="s">
        <v>1126</v>
      </c>
      <c r="C1194" t="s">
        <v>15</v>
      </c>
      <c r="D1194" t="s">
        <v>9</v>
      </c>
      <c r="E1194" t="str">
        <f>IF(Statistics_xlsx___Sheet1[[#This Row],[event_name]]="-","Male",Statistics_xlsx___Sheet1[[#This Row],[event_name]])</f>
        <v>Male</v>
      </c>
      <c r="F1194" t="s">
        <v>10</v>
      </c>
      <c r="G1194" t="s">
        <v>345</v>
      </c>
      <c r="H1194" t="str">
        <f>IF(Statistics_xlsx___Sheet1[[#This Row],[Post Name]]="-",IF(G1195=0,G1193,G1195),Statistics_xlsx___Sheet1[[#This Row],[Post Name]])</f>
        <v>c9</v>
      </c>
      <c r="I1194">
        <v>28044</v>
      </c>
      <c r="J1194">
        <f>IF(Statistics_xlsx___Sheet1[[#This Row],[Offered Salary]]&lt;=0,AVERAGE($I$2:$I$7166),Statistics_xlsx___Sheet1[[#This Row],[Offered Salary]])</f>
        <v>28044</v>
      </c>
      <c r="K1194" t="b">
        <f>OR((Statistics_xlsx___Sheet1[[#This Row],[updated offered salary]]&lt;$N$39),(Statistics_xlsx___Sheet1[[#This Row],[updated offered salary]]&gt;$N$40))</f>
        <v>0</v>
      </c>
    </row>
    <row r="1195" spans="1:11" x14ac:dyDescent="0.3">
      <c r="A1195">
        <v>435865</v>
      </c>
      <c r="B1195" t="s">
        <v>1127</v>
      </c>
      <c r="C1195" t="s">
        <v>15</v>
      </c>
      <c r="D1195" t="s">
        <v>9</v>
      </c>
      <c r="E1195" t="str">
        <f>IF(Statistics_xlsx___Sheet1[[#This Row],[event_name]]="-","Male",Statistics_xlsx___Sheet1[[#This Row],[event_name]])</f>
        <v>Male</v>
      </c>
      <c r="F1195" t="s">
        <v>17</v>
      </c>
      <c r="G1195" t="s">
        <v>345</v>
      </c>
      <c r="H1195" t="str">
        <f>IF(Statistics_xlsx___Sheet1[[#This Row],[Post Name]]="-",IF(G1196=0,G1194,G1196),Statistics_xlsx___Sheet1[[#This Row],[Post Name]])</f>
        <v>c9</v>
      </c>
      <c r="I1195">
        <v>23965</v>
      </c>
      <c r="J1195">
        <f>IF(Statistics_xlsx___Sheet1[[#This Row],[Offered Salary]]&lt;=0,AVERAGE($I$2:$I$7166),Statistics_xlsx___Sheet1[[#This Row],[Offered Salary]])</f>
        <v>23965</v>
      </c>
      <c r="K1195" t="b">
        <f>OR((Statistics_xlsx___Sheet1[[#This Row],[updated offered salary]]&lt;$N$39),(Statistics_xlsx___Sheet1[[#This Row],[updated offered salary]]&gt;$N$40))</f>
        <v>0</v>
      </c>
    </row>
    <row r="1196" spans="1:11" x14ac:dyDescent="0.3">
      <c r="A1196">
        <v>679335</v>
      </c>
      <c r="B1196" t="s">
        <v>1128</v>
      </c>
      <c r="C1196" t="s">
        <v>8</v>
      </c>
      <c r="D1196" t="s">
        <v>9</v>
      </c>
      <c r="E1196" t="str">
        <f>IF(Statistics_xlsx___Sheet1[[#This Row],[event_name]]="-","Male",Statistics_xlsx___Sheet1[[#This Row],[event_name]])</f>
        <v>Male</v>
      </c>
      <c r="F1196" t="s">
        <v>17</v>
      </c>
      <c r="G1196" t="s">
        <v>345</v>
      </c>
      <c r="H1196" t="str">
        <f>IF(Statistics_xlsx___Sheet1[[#This Row],[Post Name]]="-",IF(G1197=0,G1195,G1197),Statistics_xlsx___Sheet1[[#This Row],[Post Name]])</f>
        <v>c9</v>
      </c>
      <c r="I1196">
        <v>61823</v>
      </c>
      <c r="J1196">
        <f>IF(Statistics_xlsx___Sheet1[[#This Row],[Offered Salary]]&lt;=0,AVERAGE($I$2:$I$7166),Statistics_xlsx___Sheet1[[#This Row],[Offered Salary]])</f>
        <v>61823</v>
      </c>
      <c r="K1196" t="b">
        <f>OR((Statistics_xlsx___Sheet1[[#This Row],[updated offered salary]]&lt;$N$39),(Statistics_xlsx___Sheet1[[#This Row],[updated offered salary]]&gt;$N$40))</f>
        <v>0</v>
      </c>
    </row>
    <row r="1197" spans="1:11" x14ac:dyDescent="0.3">
      <c r="A1197">
        <v>410681</v>
      </c>
      <c r="B1197" t="s">
        <v>1129</v>
      </c>
      <c r="C1197" t="s">
        <v>15</v>
      </c>
      <c r="D1197" t="s">
        <v>9</v>
      </c>
      <c r="E1197" t="str">
        <f>IF(Statistics_xlsx___Sheet1[[#This Row],[event_name]]="-","Male",Statistics_xlsx___Sheet1[[#This Row],[event_name]])</f>
        <v>Male</v>
      </c>
      <c r="F1197" t="s">
        <v>17</v>
      </c>
      <c r="G1197" t="s">
        <v>345</v>
      </c>
      <c r="H1197" t="str">
        <f>IF(Statistics_xlsx___Sheet1[[#This Row],[Post Name]]="-",IF(G1198=0,G1196,G1198),Statistics_xlsx___Sheet1[[#This Row],[Post Name]])</f>
        <v>c9</v>
      </c>
      <c r="I1197">
        <v>57476</v>
      </c>
      <c r="J1197">
        <f>IF(Statistics_xlsx___Sheet1[[#This Row],[Offered Salary]]&lt;=0,AVERAGE($I$2:$I$7166),Statistics_xlsx___Sheet1[[#This Row],[Offered Salary]])</f>
        <v>57476</v>
      </c>
      <c r="K1197" t="b">
        <f>OR((Statistics_xlsx___Sheet1[[#This Row],[updated offered salary]]&lt;$N$39),(Statistics_xlsx___Sheet1[[#This Row],[updated offered salary]]&gt;$N$40))</f>
        <v>0</v>
      </c>
    </row>
    <row r="1198" spans="1:11" x14ac:dyDescent="0.3">
      <c r="A1198">
        <v>275598</v>
      </c>
      <c r="B1198" t="s">
        <v>1130</v>
      </c>
      <c r="C1198" t="s">
        <v>8</v>
      </c>
      <c r="D1198" t="s">
        <v>9</v>
      </c>
      <c r="E1198" t="str">
        <f>IF(Statistics_xlsx___Sheet1[[#This Row],[event_name]]="-","Male",Statistics_xlsx___Sheet1[[#This Row],[event_name]])</f>
        <v>Male</v>
      </c>
      <c r="F1198" t="s">
        <v>21</v>
      </c>
      <c r="G1198" t="s">
        <v>24</v>
      </c>
      <c r="H1198" t="str">
        <f>IF(Statistics_xlsx___Sheet1[[#This Row],[Post Name]]="-",IF(G1199=0,G1197,G1199),Statistics_xlsx___Sheet1[[#This Row],[Post Name]])</f>
        <v>i7</v>
      </c>
      <c r="I1198">
        <v>23170</v>
      </c>
      <c r="J1198">
        <f>IF(Statistics_xlsx___Sheet1[[#This Row],[Offered Salary]]&lt;=0,AVERAGE($I$2:$I$7166),Statistics_xlsx___Sheet1[[#This Row],[Offered Salary]])</f>
        <v>23170</v>
      </c>
      <c r="K1198" t="b">
        <f>OR((Statistics_xlsx___Sheet1[[#This Row],[updated offered salary]]&lt;$N$39),(Statistics_xlsx___Sheet1[[#This Row],[updated offered salary]]&gt;$N$40))</f>
        <v>0</v>
      </c>
    </row>
    <row r="1199" spans="1:11" x14ac:dyDescent="0.3">
      <c r="A1199">
        <v>368961</v>
      </c>
      <c r="B1199" t="s">
        <v>1131</v>
      </c>
      <c r="C1199" t="s">
        <v>15</v>
      </c>
      <c r="D1199" t="s">
        <v>9</v>
      </c>
      <c r="E1199" t="str">
        <f>IF(Statistics_xlsx___Sheet1[[#This Row],[event_name]]="-","Male",Statistics_xlsx___Sheet1[[#This Row],[event_name]])</f>
        <v>Male</v>
      </c>
      <c r="F1199" t="s">
        <v>10</v>
      </c>
      <c r="G1199" t="s">
        <v>36</v>
      </c>
      <c r="H1199" t="str">
        <f>IF(Statistics_xlsx___Sheet1[[#This Row],[Post Name]]="-",IF(G1200=0,G1198,G1200),Statistics_xlsx___Sheet1[[#This Row],[Post Name]])</f>
        <v>i5</v>
      </c>
      <c r="I1199">
        <v>79210</v>
      </c>
      <c r="J1199">
        <f>IF(Statistics_xlsx___Sheet1[[#This Row],[Offered Salary]]&lt;=0,AVERAGE($I$2:$I$7166),Statistics_xlsx___Sheet1[[#This Row],[Offered Salary]])</f>
        <v>79210</v>
      </c>
      <c r="K1199" t="b">
        <f>OR((Statistics_xlsx___Sheet1[[#This Row],[updated offered salary]]&lt;$N$39),(Statistics_xlsx___Sheet1[[#This Row],[updated offered salary]]&gt;$N$40))</f>
        <v>0</v>
      </c>
    </row>
    <row r="1200" spans="1:11" x14ac:dyDescent="0.3">
      <c r="A1200">
        <v>665097</v>
      </c>
      <c r="B1200" t="s">
        <v>1132</v>
      </c>
      <c r="C1200" t="s">
        <v>8</v>
      </c>
      <c r="D1200" t="s">
        <v>9</v>
      </c>
      <c r="E1200" t="str">
        <f>IF(Statistics_xlsx___Sheet1[[#This Row],[event_name]]="-","Male",Statistics_xlsx___Sheet1[[#This Row],[event_name]])</f>
        <v>Male</v>
      </c>
      <c r="F1200" t="s">
        <v>17</v>
      </c>
      <c r="G1200" t="s">
        <v>14</v>
      </c>
      <c r="H1200" t="str">
        <f>IF(Statistics_xlsx___Sheet1[[#This Row],[Post Name]]="-",IF(G1201=0,G1199,G1201),Statistics_xlsx___Sheet1[[#This Row],[Post Name]])</f>
        <v>c5</v>
      </c>
      <c r="I1200">
        <v>55335</v>
      </c>
      <c r="J1200">
        <f>IF(Statistics_xlsx___Sheet1[[#This Row],[Offered Salary]]&lt;=0,AVERAGE($I$2:$I$7166),Statistics_xlsx___Sheet1[[#This Row],[Offered Salary]])</f>
        <v>55335</v>
      </c>
      <c r="K1200" t="b">
        <f>OR((Statistics_xlsx___Sheet1[[#This Row],[updated offered salary]]&lt;$N$39),(Statistics_xlsx___Sheet1[[#This Row],[updated offered salary]]&gt;$N$40))</f>
        <v>0</v>
      </c>
    </row>
    <row r="1201" spans="1:11" x14ac:dyDescent="0.3">
      <c r="A1201">
        <v>925524</v>
      </c>
      <c r="B1201" t="s">
        <v>1133</v>
      </c>
      <c r="C1201" t="s">
        <v>8</v>
      </c>
      <c r="D1201" t="s">
        <v>13</v>
      </c>
      <c r="E1201" t="str">
        <f>IF(Statistics_xlsx___Sheet1[[#This Row],[event_name]]="-","Male",Statistics_xlsx___Sheet1[[#This Row],[event_name]])</f>
        <v>Female</v>
      </c>
      <c r="F1201" t="s">
        <v>17</v>
      </c>
      <c r="G1201" t="s">
        <v>14</v>
      </c>
      <c r="H1201" t="str">
        <f>IF(Statistics_xlsx___Sheet1[[#This Row],[Post Name]]="-",IF(G1202=0,G1200,G1202),Statistics_xlsx___Sheet1[[#This Row],[Post Name]])</f>
        <v>c5</v>
      </c>
      <c r="I1201">
        <v>43679</v>
      </c>
      <c r="J1201">
        <f>IF(Statistics_xlsx___Sheet1[[#This Row],[Offered Salary]]&lt;=0,AVERAGE($I$2:$I$7166),Statistics_xlsx___Sheet1[[#This Row],[Offered Salary]])</f>
        <v>43679</v>
      </c>
      <c r="K1201" t="b">
        <f>OR((Statistics_xlsx___Sheet1[[#This Row],[updated offered salary]]&lt;$N$39),(Statistics_xlsx___Sheet1[[#This Row],[updated offered salary]]&gt;$N$40))</f>
        <v>0</v>
      </c>
    </row>
    <row r="1202" spans="1:11" x14ac:dyDescent="0.3">
      <c r="A1202">
        <v>884889</v>
      </c>
      <c r="B1202" t="s">
        <v>1134</v>
      </c>
      <c r="C1202" t="s">
        <v>15</v>
      </c>
      <c r="D1202" t="s">
        <v>13</v>
      </c>
      <c r="E1202" t="str">
        <f>IF(Statistics_xlsx___Sheet1[[#This Row],[event_name]]="-","Male",Statistics_xlsx___Sheet1[[#This Row],[event_name]])</f>
        <v>Female</v>
      </c>
      <c r="F1202" t="s">
        <v>10</v>
      </c>
      <c r="G1202" t="s">
        <v>44</v>
      </c>
      <c r="H1202" t="str">
        <f>IF(Statistics_xlsx___Sheet1[[#This Row],[Post Name]]="-",IF(G1203=0,G1201,G1203),Statistics_xlsx___Sheet1[[#This Row],[Post Name]])</f>
        <v>i6</v>
      </c>
      <c r="I1202">
        <v>13042</v>
      </c>
      <c r="J1202">
        <f>IF(Statistics_xlsx___Sheet1[[#This Row],[Offered Salary]]&lt;=0,AVERAGE($I$2:$I$7166),Statistics_xlsx___Sheet1[[#This Row],[Offered Salary]])</f>
        <v>13042</v>
      </c>
      <c r="K1202" t="b">
        <f>OR((Statistics_xlsx___Sheet1[[#This Row],[updated offered salary]]&lt;$N$39),(Statistics_xlsx___Sheet1[[#This Row],[updated offered salary]]&gt;$N$40))</f>
        <v>0</v>
      </c>
    </row>
    <row r="1203" spans="1:11" x14ac:dyDescent="0.3">
      <c r="A1203">
        <v>284911</v>
      </c>
      <c r="B1203" t="s">
        <v>1135</v>
      </c>
      <c r="C1203" t="s">
        <v>15</v>
      </c>
      <c r="D1203" t="s">
        <v>13</v>
      </c>
      <c r="E1203" t="str">
        <f>IF(Statistics_xlsx___Sheet1[[#This Row],[event_name]]="-","Male",Statistics_xlsx___Sheet1[[#This Row],[event_name]])</f>
        <v>Female</v>
      </c>
      <c r="F1203" t="s">
        <v>86</v>
      </c>
      <c r="G1203" t="s">
        <v>345</v>
      </c>
      <c r="H1203" t="str">
        <f>IF(Statistics_xlsx___Sheet1[[#This Row],[Post Name]]="-",IF(G1204=0,G1202,G1204),Statistics_xlsx___Sheet1[[#This Row],[Post Name]])</f>
        <v>c9</v>
      </c>
      <c r="I1203">
        <v>61401</v>
      </c>
      <c r="J1203">
        <f>IF(Statistics_xlsx___Sheet1[[#This Row],[Offered Salary]]&lt;=0,AVERAGE($I$2:$I$7166),Statistics_xlsx___Sheet1[[#This Row],[Offered Salary]])</f>
        <v>61401</v>
      </c>
      <c r="K1203" t="b">
        <f>OR((Statistics_xlsx___Sheet1[[#This Row],[updated offered salary]]&lt;$N$39),(Statistics_xlsx___Sheet1[[#This Row],[updated offered salary]]&gt;$N$40))</f>
        <v>0</v>
      </c>
    </row>
    <row r="1204" spans="1:11" x14ac:dyDescent="0.3">
      <c r="A1204">
        <v>900976</v>
      </c>
      <c r="B1204" t="s">
        <v>1136</v>
      </c>
      <c r="C1204" t="s">
        <v>15</v>
      </c>
      <c r="D1204" t="s">
        <v>9</v>
      </c>
      <c r="E1204" t="str">
        <f>IF(Statistics_xlsx___Sheet1[[#This Row],[event_name]]="-","Male",Statistics_xlsx___Sheet1[[#This Row],[event_name]])</f>
        <v>Male</v>
      </c>
      <c r="F1204" t="s">
        <v>17</v>
      </c>
      <c r="G1204" t="s">
        <v>30</v>
      </c>
      <c r="H1204" t="str">
        <f>IF(Statistics_xlsx___Sheet1[[#This Row],[Post Name]]="-",IF(G1205=0,G1203,G1205),Statistics_xlsx___Sheet1[[#This Row],[Post Name]])</f>
        <v>b9</v>
      </c>
      <c r="I1204">
        <v>42281</v>
      </c>
      <c r="J1204">
        <f>IF(Statistics_xlsx___Sheet1[[#This Row],[Offered Salary]]&lt;=0,AVERAGE($I$2:$I$7166),Statistics_xlsx___Sheet1[[#This Row],[Offered Salary]])</f>
        <v>42281</v>
      </c>
      <c r="K1204" t="b">
        <f>OR((Statistics_xlsx___Sheet1[[#This Row],[updated offered salary]]&lt;$N$39),(Statistics_xlsx___Sheet1[[#This Row],[updated offered salary]]&gt;$N$40))</f>
        <v>0</v>
      </c>
    </row>
    <row r="1205" spans="1:11" x14ac:dyDescent="0.3">
      <c r="A1205">
        <v>74272</v>
      </c>
      <c r="B1205" t="s">
        <v>1137</v>
      </c>
      <c r="C1205" t="s">
        <v>15</v>
      </c>
      <c r="D1205" t="s">
        <v>9</v>
      </c>
      <c r="E1205" t="str">
        <f>IF(Statistics_xlsx___Sheet1[[#This Row],[event_name]]="-","Male",Statistics_xlsx___Sheet1[[#This Row],[event_name]])</f>
        <v>Male</v>
      </c>
      <c r="F1205" t="s">
        <v>17</v>
      </c>
      <c r="G1205" t="s">
        <v>30</v>
      </c>
      <c r="H1205" t="str">
        <f>IF(Statistics_xlsx___Sheet1[[#This Row],[Post Name]]="-",IF(G1206=0,G1204,G1206),Statistics_xlsx___Sheet1[[#This Row],[Post Name]])</f>
        <v>b9</v>
      </c>
      <c r="I1205">
        <v>2806</v>
      </c>
      <c r="J1205">
        <f>IF(Statistics_xlsx___Sheet1[[#This Row],[Offered Salary]]&lt;=0,AVERAGE($I$2:$I$7166),Statistics_xlsx___Sheet1[[#This Row],[Offered Salary]])</f>
        <v>2806</v>
      </c>
      <c r="K1205" t="b">
        <f>OR((Statistics_xlsx___Sheet1[[#This Row],[updated offered salary]]&lt;$N$39),(Statistics_xlsx___Sheet1[[#This Row],[updated offered salary]]&gt;$N$40))</f>
        <v>0</v>
      </c>
    </row>
    <row r="1206" spans="1:11" x14ac:dyDescent="0.3">
      <c r="A1206">
        <v>563755</v>
      </c>
      <c r="B1206" t="s">
        <v>1137</v>
      </c>
      <c r="C1206" t="s">
        <v>8</v>
      </c>
      <c r="D1206" t="s">
        <v>13</v>
      </c>
      <c r="E1206" t="str">
        <f>IF(Statistics_xlsx___Sheet1[[#This Row],[event_name]]="-","Male",Statistics_xlsx___Sheet1[[#This Row],[event_name]])</f>
        <v>Female</v>
      </c>
      <c r="F1206" t="s">
        <v>17</v>
      </c>
      <c r="G1206" t="s">
        <v>30</v>
      </c>
      <c r="H1206" t="str">
        <f>IF(Statistics_xlsx___Sheet1[[#This Row],[Post Name]]="-",IF(G1207=0,G1205,G1207),Statistics_xlsx___Sheet1[[#This Row],[Post Name]])</f>
        <v>b9</v>
      </c>
      <c r="I1206">
        <v>45787</v>
      </c>
      <c r="J1206">
        <f>IF(Statistics_xlsx___Sheet1[[#This Row],[Offered Salary]]&lt;=0,AVERAGE($I$2:$I$7166),Statistics_xlsx___Sheet1[[#This Row],[Offered Salary]])</f>
        <v>45787</v>
      </c>
      <c r="K1206" t="b">
        <f>OR((Statistics_xlsx___Sheet1[[#This Row],[updated offered salary]]&lt;$N$39),(Statistics_xlsx___Sheet1[[#This Row],[updated offered salary]]&gt;$N$40))</f>
        <v>0</v>
      </c>
    </row>
    <row r="1207" spans="1:11" x14ac:dyDescent="0.3">
      <c r="A1207">
        <v>18227</v>
      </c>
      <c r="B1207" t="s">
        <v>1138</v>
      </c>
      <c r="C1207" t="s">
        <v>15</v>
      </c>
      <c r="D1207" t="s">
        <v>13</v>
      </c>
      <c r="E1207" t="str">
        <f>IF(Statistics_xlsx___Sheet1[[#This Row],[event_name]]="-","Male",Statistics_xlsx___Sheet1[[#This Row],[event_name]])</f>
        <v>Female</v>
      </c>
      <c r="F1207" t="s">
        <v>113</v>
      </c>
      <c r="G1207" t="s">
        <v>345</v>
      </c>
      <c r="H1207" t="str">
        <f>IF(Statistics_xlsx___Sheet1[[#This Row],[Post Name]]="-",IF(G1208=0,G1206,G1208),Statistics_xlsx___Sheet1[[#This Row],[Post Name]])</f>
        <v>c9</v>
      </c>
      <c r="I1207">
        <v>7654</v>
      </c>
      <c r="J1207">
        <f>IF(Statistics_xlsx___Sheet1[[#This Row],[Offered Salary]]&lt;=0,AVERAGE($I$2:$I$7166),Statistics_xlsx___Sheet1[[#This Row],[Offered Salary]])</f>
        <v>7654</v>
      </c>
      <c r="K1207" t="b">
        <f>OR((Statistics_xlsx___Sheet1[[#This Row],[updated offered salary]]&lt;$N$39),(Statistics_xlsx___Sheet1[[#This Row],[updated offered salary]]&gt;$N$40))</f>
        <v>0</v>
      </c>
    </row>
    <row r="1208" spans="1:11" x14ac:dyDescent="0.3">
      <c r="A1208">
        <v>294041</v>
      </c>
      <c r="B1208" t="s">
        <v>1139</v>
      </c>
      <c r="C1208" t="s">
        <v>8</v>
      </c>
      <c r="D1208" t="s">
        <v>9</v>
      </c>
      <c r="E1208" t="str">
        <f>IF(Statistics_xlsx___Sheet1[[#This Row],[event_name]]="-","Male",Statistics_xlsx___Sheet1[[#This Row],[event_name]])</f>
        <v>Male</v>
      </c>
      <c r="F1208" t="s">
        <v>10</v>
      </c>
      <c r="G1208" t="s">
        <v>30</v>
      </c>
      <c r="H1208" t="str">
        <f>IF(Statistics_xlsx___Sheet1[[#This Row],[Post Name]]="-",IF(G1209=0,G1207,G1209),Statistics_xlsx___Sheet1[[#This Row],[Post Name]])</f>
        <v>b9</v>
      </c>
      <c r="I1208">
        <v>76243</v>
      </c>
      <c r="J1208">
        <f>IF(Statistics_xlsx___Sheet1[[#This Row],[Offered Salary]]&lt;=0,AVERAGE($I$2:$I$7166),Statistics_xlsx___Sheet1[[#This Row],[Offered Salary]])</f>
        <v>76243</v>
      </c>
      <c r="K1208" t="b">
        <f>OR((Statistics_xlsx___Sheet1[[#This Row],[updated offered salary]]&lt;$N$39),(Statistics_xlsx___Sheet1[[#This Row],[updated offered salary]]&gt;$N$40))</f>
        <v>0</v>
      </c>
    </row>
    <row r="1209" spans="1:11" x14ac:dyDescent="0.3">
      <c r="A1209">
        <v>472809</v>
      </c>
      <c r="B1209" t="s">
        <v>1140</v>
      </c>
      <c r="C1209" t="s">
        <v>15</v>
      </c>
      <c r="D1209" t="s">
        <v>9</v>
      </c>
      <c r="E1209" t="str">
        <f>IF(Statistics_xlsx___Sheet1[[#This Row],[event_name]]="-","Male",Statistics_xlsx___Sheet1[[#This Row],[event_name]])</f>
        <v>Male</v>
      </c>
      <c r="F1209" t="s">
        <v>10</v>
      </c>
      <c r="G1209" t="s">
        <v>24</v>
      </c>
      <c r="H1209" t="str">
        <f>IF(Statistics_xlsx___Sheet1[[#This Row],[Post Name]]="-",IF(G1210=0,G1208,G1210),Statistics_xlsx___Sheet1[[#This Row],[Post Name]])</f>
        <v>i7</v>
      </c>
      <c r="I1209">
        <v>25236</v>
      </c>
      <c r="J1209">
        <f>IF(Statistics_xlsx___Sheet1[[#This Row],[Offered Salary]]&lt;=0,AVERAGE($I$2:$I$7166),Statistics_xlsx___Sheet1[[#This Row],[Offered Salary]])</f>
        <v>25236</v>
      </c>
      <c r="K1209" t="b">
        <f>OR((Statistics_xlsx___Sheet1[[#This Row],[updated offered salary]]&lt;$N$39),(Statistics_xlsx___Sheet1[[#This Row],[updated offered salary]]&gt;$N$40))</f>
        <v>0</v>
      </c>
    </row>
    <row r="1210" spans="1:11" x14ac:dyDescent="0.3">
      <c r="A1210">
        <v>642803</v>
      </c>
      <c r="B1210" t="s">
        <v>1141</v>
      </c>
      <c r="C1210" t="s">
        <v>15</v>
      </c>
      <c r="D1210" t="s">
        <v>9</v>
      </c>
      <c r="E1210" t="str">
        <f>IF(Statistics_xlsx___Sheet1[[#This Row],[event_name]]="-","Male",Statistics_xlsx___Sheet1[[#This Row],[event_name]])</f>
        <v>Male</v>
      </c>
      <c r="F1210" t="s">
        <v>21</v>
      </c>
      <c r="G1210" t="s">
        <v>345</v>
      </c>
      <c r="H1210" t="str">
        <f>IF(Statistics_xlsx___Sheet1[[#This Row],[Post Name]]="-",IF(G1211=0,G1209,G1211),Statistics_xlsx___Sheet1[[#This Row],[Post Name]])</f>
        <v>c9</v>
      </c>
      <c r="I1210">
        <v>15119</v>
      </c>
      <c r="J1210">
        <f>IF(Statistics_xlsx___Sheet1[[#This Row],[Offered Salary]]&lt;=0,AVERAGE($I$2:$I$7166),Statistics_xlsx___Sheet1[[#This Row],[Offered Salary]])</f>
        <v>15119</v>
      </c>
      <c r="K1210" t="b">
        <f>OR((Statistics_xlsx___Sheet1[[#This Row],[updated offered salary]]&lt;$N$39),(Statistics_xlsx___Sheet1[[#This Row],[updated offered salary]]&gt;$N$40))</f>
        <v>0</v>
      </c>
    </row>
    <row r="1211" spans="1:11" x14ac:dyDescent="0.3">
      <c r="A1211">
        <v>53815</v>
      </c>
      <c r="B1211" t="s">
        <v>1142</v>
      </c>
      <c r="C1211" t="s">
        <v>8</v>
      </c>
      <c r="D1211" t="s">
        <v>13</v>
      </c>
      <c r="E1211" t="str">
        <f>IF(Statistics_xlsx___Sheet1[[#This Row],[event_name]]="-","Male",Statistics_xlsx___Sheet1[[#This Row],[event_name]])</f>
        <v>Female</v>
      </c>
      <c r="F1211" t="s">
        <v>10</v>
      </c>
      <c r="G1211" t="s">
        <v>345</v>
      </c>
      <c r="H1211" t="str">
        <f>IF(Statistics_xlsx___Sheet1[[#This Row],[Post Name]]="-",IF(G1212=0,G1210,G1212),Statistics_xlsx___Sheet1[[#This Row],[Post Name]])</f>
        <v>c9</v>
      </c>
      <c r="I1211">
        <v>24908</v>
      </c>
      <c r="J1211">
        <f>IF(Statistics_xlsx___Sheet1[[#This Row],[Offered Salary]]&lt;=0,AVERAGE($I$2:$I$7166),Statistics_xlsx___Sheet1[[#This Row],[Offered Salary]])</f>
        <v>24908</v>
      </c>
      <c r="K1211" t="b">
        <f>OR((Statistics_xlsx___Sheet1[[#This Row],[updated offered salary]]&lt;$N$39),(Statistics_xlsx___Sheet1[[#This Row],[updated offered salary]]&gt;$N$40))</f>
        <v>0</v>
      </c>
    </row>
    <row r="1212" spans="1:11" x14ac:dyDescent="0.3">
      <c r="A1212">
        <v>807934</v>
      </c>
      <c r="B1212" t="s">
        <v>1143</v>
      </c>
      <c r="C1212" t="s">
        <v>8</v>
      </c>
      <c r="D1212" t="s">
        <v>9</v>
      </c>
      <c r="E1212" t="str">
        <f>IF(Statistics_xlsx___Sheet1[[#This Row],[event_name]]="-","Male",Statistics_xlsx___Sheet1[[#This Row],[event_name]])</f>
        <v>Male</v>
      </c>
      <c r="F1212" t="s">
        <v>10</v>
      </c>
      <c r="G1212" t="s">
        <v>345</v>
      </c>
      <c r="H1212" t="str">
        <f>IF(Statistics_xlsx___Sheet1[[#This Row],[Post Name]]="-",IF(G1213=0,G1211,G1213),Statistics_xlsx___Sheet1[[#This Row],[Post Name]])</f>
        <v>c9</v>
      </c>
      <c r="I1212">
        <v>30336</v>
      </c>
      <c r="J1212">
        <f>IF(Statistics_xlsx___Sheet1[[#This Row],[Offered Salary]]&lt;=0,AVERAGE($I$2:$I$7166),Statistics_xlsx___Sheet1[[#This Row],[Offered Salary]])</f>
        <v>30336</v>
      </c>
      <c r="K1212" t="b">
        <f>OR((Statistics_xlsx___Sheet1[[#This Row],[updated offered salary]]&lt;$N$39),(Statistics_xlsx___Sheet1[[#This Row],[updated offered salary]]&gt;$N$40))</f>
        <v>0</v>
      </c>
    </row>
    <row r="1213" spans="1:11" x14ac:dyDescent="0.3">
      <c r="A1213">
        <v>865028</v>
      </c>
      <c r="B1213" t="s">
        <v>1144</v>
      </c>
      <c r="C1213" t="s">
        <v>15</v>
      </c>
      <c r="D1213" t="s">
        <v>9</v>
      </c>
      <c r="E1213" t="str">
        <f>IF(Statistics_xlsx___Sheet1[[#This Row],[event_name]]="-","Male",Statistics_xlsx___Sheet1[[#This Row],[event_name]])</f>
        <v>Male</v>
      </c>
      <c r="F1213" t="s">
        <v>10</v>
      </c>
      <c r="G1213" t="s">
        <v>14</v>
      </c>
      <c r="H1213" t="str">
        <f>IF(Statistics_xlsx___Sheet1[[#This Row],[Post Name]]="-",IF(G1214=0,G1212,G1214),Statistics_xlsx___Sheet1[[#This Row],[Post Name]])</f>
        <v>c5</v>
      </c>
      <c r="I1213">
        <v>21750</v>
      </c>
      <c r="J1213">
        <f>IF(Statistics_xlsx___Sheet1[[#This Row],[Offered Salary]]&lt;=0,AVERAGE($I$2:$I$7166),Statistics_xlsx___Sheet1[[#This Row],[Offered Salary]])</f>
        <v>21750</v>
      </c>
      <c r="K1213" t="b">
        <f>OR((Statistics_xlsx___Sheet1[[#This Row],[updated offered salary]]&lt;$N$39),(Statistics_xlsx___Sheet1[[#This Row],[updated offered salary]]&gt;$N$40))</f>
        <v>0</v>
      </c>
    </row>
    <row r="1214" spans="1:11" x14ac:dyDescent="0.3">
      <c r="A1214">
        <v>706448</v>
      </c>
      <c r="B1214" t="s">
        <v>1145</v>
      </c>
      <c r="C1214" t="s">
        <v>15</v>
      </c>
      <c r="D1214" t="s">
        <v>9</v>
      </c>
      <c r="E1214" t="str">
        <f>IF(Statistics_xlsx___Sheet1[[#This Row],[event_name]]="-","Male",Statistics_xlsx___Sheet1[[#This Row],[event_name]])</f>
        <v>Male</v>
      </c>
      <c r="F1214" t="s">
        <v>17</v>
      </c>
      <c r="G1214" t="s">
        <v>151</v>
      </c>
      <c r="H1214" t="str">
        <f>IF(Statistics_xlsx___Sheet1[[#This Row],[Post Name]]="-",IF(G1215=0,G1213,G1215),Statistics_xlsx___Sheet1[[#This Row],[Post Name]])</f>
        <v>c-10</v>
      </c>
      <c r="I1214">
        <v>77584</v>
      </c>
      <c r="J1214">
        <f>IF(Statistics_xlsx___Sheet1[[#This Row],[Offered Salary]]&lt;=0,AVERAGE($I$2:$I$7166),Statistics_xlsx___Sheet1[[#This Row],[Offered Salary]])</f>
        <v>77584</v>
      </c>
      <c r="K1214" t="b">
        <f>OR((Statistics_xlsx___Sheet1[[#This Row],[updated offered salary]]&lt;$N$39),(Statistics_xlsx___Sheet1[[#This Row],[updated offered salary]]&gt;$N$40))</f>
        <v>0</v>
      </c>
    </row>
    <row r="1215" spans="1:11" x14ac:dyDescent="0.3">
      <c r="A1215">
        <v>124808</v>
      </c>
      <c r="B1215" t="s">
        <v>1146</v>
      </c>
      <c r="C1215" t="s">
        <v>15</v>
      </c>
      <c r="D1215" t="s">
        <v>9</v>
      </c>
      <c r="E1215" t="str">
        <f>IF(Statistics_xlsx___Sheet1[[#This Row],[event_name]]="-","Male",Statistics_xlsx___Sheet1[[#This Row],[event_name]])</f>
        <v>Male</v>
      </c>
      <c r="F1215" t="s">
        <v>17</v>
      </c>
      <c r="G1215" t="s">
        <v>151</v>
      </c>
      <c r="H1215" t="str">
        <f>IF(Statistics_xlsx___Sheet1[[#This Row],[Post Name]]="-",IF(G1216=0,G1214,G1216),Statistics_xlsx___Sheet1[[#This Row],[Post Name]])</f>
        <v>c-10</v>
      </c>
      <c r="I1215">
        <v>11880</v>
      </c>
      <c r="J1215">
        <f>IF(Statistics_xlsx___Sheet1[[#This Row],[Offered Salary]]&lt;=0,AVERAGE($I$2:$I$7166),Statistics_xlsx___Sheet1[[#This Row],[Offered Salary]])</f>
        <v>11880</v>
      </c>
      <c r="K1215" t="b">
        <f>OR((Statistics_xlsx___Sheet1[[#This Row],[updated offered salary]]&lt;$N$39),(Statistics_xlsx___Sheet1[[#This Row],[updated offered salary]]&gt;$N$40))</f>
        <v>0</v>
      </c>
    </row>
    <row r="1216" spans="1:11" x14ac:dyDescent="0.3">
      <c r="A1216">
        <v>42554</v>
      </c>
      <c r="B1216" t="s">
        <v>1147</v>
      </c>
      <c r="C1216" t="s">
        <v>15</v>
      </c>
      <c r="D1216" t="s">
        <v>9</v>
      </c>
      <c r="E1216" t="str">
        <f>IF(Statistics_xlsx___Sheet1[[#This Row],[event_name]]="-","Male",Statistics_xlsx___Sheet1[[#This Row],[event_name]])</f>
        <v>Male</v>
      </c>
      <c r="F1216" t="s">
        <v>10</v>
      </c>
      <c r="G1216" t="s">
        <v>24</v>
      </c>
      <c r="H1216" t="str">
        <f>IF(Statistics_xlsx___Sheet1[[#This Row],[Post Name]]="-",IF(G1217=0,G1215,G1217),Statistics_xlsx___Sheet1[[#This Row],[Post Name]])</f>
        <v>i7</v>
      </c>
      <c r="I1216">
        <v>88767</v>
      </c>
      <c r="J1216">
        <f>IF(Statistics_xlsx___Sheet1[[#This Row],[Offered Salary]]&lt;=0,AVERAGE($I$2:$I$7166),Statistics_xlsx___Sheet1[[#This Row],[Offered Salary]])</f>
        <v>88767</v>
      </c>
      <c r="K1216" t="b">
        <f>OR((Statistics_xlsx___Sheet1[[#This Row],[updated offered salary]]&lt;$N$39),(Statistics_xlsx___Sheet1[[#This Row],[updated offered salary]]&gt;$N$40))</f>
        <v>0</v>
      </c>
    </row>
    <row r="1217" spans="1:11" x14ac:dyDescent="0.3">
      <c r="A1217">
        <v>947587</v>
      </c>
      <c r="B1217" t="s">
        <v>1148</v>
      </c>
      <c r="C1217" t="s">
        <v>8</v>
      </c>
      <c r="D1217" t="s">
        <v>9</v>
      </c>
      <c r="E1217" t="str">
        <f>IF(Statistics_xlsx___Sheet1[[#This Row],[event_name]]="-","Male",Statistics_xlsx___Sheet1[[#This Row],[event_name]])</f>
        <v>Male</v>
      </c>
      <c r="F1217" t="s">
        <v>10</v>
      </c>
      <c r="G1217" t="s">
        <v>24</v>
      </c>
      <c r="H1217" t="str">
        <f>IF(Statistics_xlsx___Sheet1[[#This Row],[Post Name]]="-",IF(G1218=0,G1216,G1218),Statistics_xlsx___Sheet1[[#This Row],[Post Name]])</f>
        <v>i7</v>
      </c>
      <c r="I1217">
        <v>74117</v>
      </c>
      <c r="J1217">
        <f>IF(Statistics_xlsx___Sheet1[[#This Row],[Offered Salary]]&lt;=0,AVERAGE($I$2:$I$7166),Statistics_xlsx___Sheet1[[#This Row],[Offered Salary]])</f>
        <v>74117</v>
      </c>
      <c r="K1217" t="b">
        <f>OR((Statistics_xlsx___Sheet1[[#This Row],[updated offered salary]]&lt;$N$39),(Statistics_xlsx___Sheet1[[#This Row],[updated offered salary]]&gt;$N$40))</f>
        <v>0</v>
      </c>
    </row>
    <row r="1218" spans="1:11" x14ac:dyDescent="0.3">
      <c r="A1218">
        <v>685881</v>
      </c>
      <c r="B1218" t="s">
        <v>1149</v>
      </c>
      <c r="C1218" t="s">
        <v>15</v>
      </c>
      <c r="D1218" t="s">
        <v>9</v>
      </c>
      <c r="E1218" t="str">
        <f>IF(Statistics_xlsx___Sheet1[[#This Row],[event_name]]="-","Male",Statistics_xlsx___Sheet1[[#This Row],[event_name]])</f>
        <v>Male</v>
      </c>
      <c r="F1218" t="s">
        <v>17</v>
      </c>
      <c r="G1218" t="s">
        <v>24</v>
      </c>
      <c r="H1218" t="str">
        <f>IF(Statistics_xlsx___Sheet1[[#This Row],[Post Name]]="-",IF(G1219=0,G1217,G1219),Statistics_xlsx___Sheet1[[#This Row],[Post Name]])</f>
        <v>i7</v>
      </c>
      <c r="I1218">
        <v>16903</v>
      </c>
      <c r="J1218">
        <f>IF(Statistics_xlsx___Sheet1[[#This Row],[Offered Salary]]&lt;=0,AVERAGE($I$2:$I$7166),Statistics_xlsx___Sheet1[[#This Row],[Offered Salary]])</f>
        <v>16903</v>
      </c>
      <c r="K1218" t="b">
        <f>OR((Statistics_xlsx___Sheet1[[#This Row],[updated offered salary]]&lt;$N$39),(Statistics_xlsx___Sheet1[[#This Row],[updated offered salary]]&gt;$N$40))</f>
        <v>0</v>
      </c>
    </row>
    <row r="1219" spans="1:11" x14ac:dyDescent="0.3">
      <c r="A1219">
        <v>594312</v>
      </c>
      <c r="B1219" t="s">
        <v>1150</v>
      </c>
      <c r="C1219" t="s">
        <v>8</v>
      </c>
      <c r="D1219" t="s">
        <v>9</v>
      </c>
      <c r="E1219" t="str">
        <f>IF(Statistics_xlsx___Sheet1[[#This Row],[event_name]]="-","Male",Statistics_xlsx___Sheet1[[#This Row],[event_name]])</f>
        <v>Male</v>
      </c>
      <c r="F1219" t="s">
        <v>10</v>
      </c>
      <c r="G1219" t="s">
        <v>345</v>
      </c>
      <c r="H1219" t="str">
        <f>IF(Statistics_xlsx___Sheet1[[#This Row],[Post Name]]="-",IF(G1220=0,G1218,G1220),Statistics_xlsx___Sheet1[[#This Row],[Post Name]])</f>
        <v>c9</v>
      </c>
      <c r="I1219">
        <v>7399</v>
      </c>
      <c r="J1219">
        <f>IF(Statistics_xlsx___Sheet1[[#This Row],[Offered Salary]]&lt;=0,AVERAGE($I$2:$I$7166),Statistics_xlsx___Sheet1[[#This Row],[Offered Salary]])</f>
        <v>7399</v>
      </c>
      <c r="K1219" t="b">
        <f>OR((Statistics_xlsx___Sheet1[[#This Row],[updated offered salary]]&lt;$N$39),(Statistics_xlsx___Sheet1[[#This Row],[updated offered salary]]&gt;$N$40))</f>
        <v>0</v>
      </c>
    </row>
    <row r="1220" spans="1:11" x14ac:dyDescent="0.3">
      <c r="A1220">
        <v>607121</v>
      </c>
      <c r="B1220" t="s">
        <v>1151</v>
      </c>
      <c r="C1220" t="s">
        <v>15</v>
      </c>
      <c r="D1220" t="s">
        <v>9</v>
      </c>
      <c r="E1220" t="str">
        <f>IF(Statistics_xlsx___Sheet1[[#This Row],[event_name]]="-","Male",Statistics_xlsx___Sheet1[[#This Row],[event_name]])</f>
        <v>Male</v>
      </c>
      <c r="F1220" t="s">
        <v>17</v>
      </c>
      <c r="G1220" t="s">
        <v>30</v>
      </c>
      <c r="H1220" t="str">
        <f>IF(Statistics_xlsx___Sheet1[[#This Row],[Post Name]]="-",IF(G1221=0,G1219,G1221),Statistics_xlsx___Sheet1[[#This Row],[Post Name]])</f>
        <v>b9</v>
      </c>
      <c r="I1220">
        <v>19252</v>
      </c>
      <c r="J1220">
        <f>IF(Statistics_xlsx___Sheet1[[#This Row],[Offered Salary]]&lt;=0,AVERAGE($I$2:$I$7166),Statistics_xlsx___Sheet1[[#This Row],[Offered Salary]])</f>
        <v>19252</v>
      </c>
      <c r="K1220" t="b">
        <f>OR((Statistics_xlsx___Sheet1[[#This Row],[updated offered salary]]&lt;$N$39),(Statistics_xlsx___Sheet1[[#This Row],[updated offered salary]]&gt;$N$40))</f>
        <v>0</v>
      </c>
    </row>
    <row r="1221" spans="1:11" x14ac:dyDescent="0.3">
      <c r="A1221">
        <v>682442</v>
      </c>
      <c r="B1221" t="s">
        <v>1152</v>
      </c>
      <c r="C1221" t="s">
        <v>15</v>
      </c>
      <c r="D1221" t="s">
        <v>9</v>
      </c>
      <c r="E1221" t="str">
        <f>IF(Statistics_xlsx___Sheet1[[#This Row],[event_name]]="-","Male",Statistics_xlsx___Sheet1[[#This Row],[event_name]])</f>
        <v>Male</v>
      </c>
      <c r="F1221" t="s">
        <v>10</v>
      </c>
      <c r="G1221" t="s">
        <v>24</v>
      </c>
      <c r="H1221" t="str">
        <f>IF(Statistics_xlsx___Sheet1[[#This Row],[Post Name]]="-",IF(G1222=0,G1220,G1222),Statistics_xlsx___Sheet1[[#This Row],[Post Name]])</f>
        <v>i7</v>
      </c>
      <c r="I1221">
        <v>43716</v>
      </c>
      <c r="J1221">
        <f>IF(Statistics_xlsx___Sheet1[[#This Row],[Offered Salary]]&lt;=0,AVERAGE($I$2:$I$7166),Statistics_xlsx___Sheet1[[#This Row],[Offered Salary]])</f>
        <v>43716</v>
      </c>
      <c r="K1221" t="b">
        <f>OR((Statistics_xlsx___Sheet1[[#This Row],[updated offered salary]]&lt;$N$39),(Statistics_xlsx___Sheet1[[#This Row],[updated offered salary]]&gt;$N$40))</f>
        <v>0</v>
      </c>
    </row>
    <row r="1222" spans="1:11" x14ac:dyDescent="0.3">
      <c r="A1222">
        <v>354008</v>
      </c>
      <c r="B1222" t="s">
        <v>1153</v>
      </c>
      <c r="C1222" t="s">
        <v>15</v>
      </c>
      <c r="D1222" t="s">
        <v>9</v>
      </c>
      <c r="E1222" t="str">
        <f>IF(Statistics_xlsx___Sheet1[[#This Row],[event_name]]="-","Male",Statistics_xlsx___Sheet1[[#This Row],[event_name]])</f>
        <v>Male</v>
      </c>
      <c r="F1222" t="s">
        <v>10</v>
      </c>
      <c r="G1222" t="s">
        <v>345</v>
      </c>
      <c r="H1222" t="str">
        <f>IF(Statistics_xlsx___Sheet1[[#This Row],[Post Name]]="-",IF(G1223=0,G1221,G1223),Statistics_xlsx___Sheet1[[#This Row],[Post Name]])</f>
        <v>c9</v>
      </c>
      <c r="I1222">
        <v>26788</v>
      </c>
      <c r="J1222">
        <f>IF(Statistics_xlsx___Sheet1[[#This Row],[Offered Salary]]&lt;=0,AVERAGE($I$2:$I$7166),Statistics_xlsx___Sheet1[[#This Row],[Offered Salary]])</f>
        <v>26788</v>
      </c>
      <c r="K1222" t="b">
        <f>OR((Statistics_xlsx___Sheet1[[#This Row],[updated offered salary]]&lt;$N$39),(Statistics_xlsx___Sheet1[[#This Row],[updated offered salary]]&gt;$N$40))</f>
        <v>0</v>
      </c>
    </row>
    <row r="1223" spans="1:11" x14ac:dyDescent="0.3">
      <c r="A1223">
        <v>270677</v>
      </c>
      <c r="B1223" t="s">
        <v>1154</v>
      </c>
      <c r="C1223" t="s">
        <v>8</v>
      </c>
      <c r="D1223" t="s">
        <v>9</v>
      </c>
      <c r="E1223" t="str">
        <f>IF(Statistics_xlsx___Sheet1[[#This Row],[event_name]]="-","Male",Statistics_xlsx___Sheet1[[#This Row],[event_name]])</f>
        <v>Male</v>
      </c>
      <c r="F1223" t="s">
        <v>10</v>
      </c>
      <c r="G1223" t="s">
        <v>345</v>
      </c>
      <c r="H1223" t="str">
        <f>IF(Statistics_xlsx___Sheet1[[#This Row],[Post Name]]="-",IF(G1224=0,G1222,G1224),Statistics_xlsx___Sheet1[[#This Row],[Post Name]])</f>
        <v>c9</v>
      </c>
      <c r="I1223">
        <v>99273</v>
      </c>
      <c r="J1223">
        <f>IF(Statistics_xlsx___Sheet1[[#This Row],[Offered Salary]]&lt;=0,AVERAGE($I$2:$I$7166),Statistics_xlsx___Sheet1[[#This Row],[Offered Salary]])</f>
        <v>99273</v>
      </c>
      <c r="K1223" t="b">
        <f>OR((Statistics_xlsx___Sheet1[[#This Row],[updated offered salary]]&lt;$N$39),(Statistics_xlsx___Sheet1[[#This Row],[updated offered salary]]&gt;$N$40))</f>
        <v>0</v>
      </c>
    </row>
    <row r="1224" spans="1:11" x14ac:dyDescent="0.3">
      <c r="A1224">
        <v>403011</v>
      </c>
      <c r="B1224" t="s">
        <v>1155</v>
      </c>
      <c r="C1224" t="s">
        <v>8</v>
      </c>
      <c r="D1224" t="s">
        <v>9</v>
      </c>
      <c r="E1224" t="str">
        <f>IF(Statistics_xlsx___Sheet1[[#This Row],[event_name]]="-","Male",Statistics_xlsx___Sheet1[[#This Row],[event_name]])</f>
        <v>Male</v>
      </c>
      <c r="F1224" t="s">
        <v>10</v>
      </c>
      <c r="G1224" t="s">
        <v>345</v>
      </c>
      <c r="H1224" t="str">
        <f>IF(Statistics_xlsx___Sheet1[[#This Row],[Post Name]]="-",IF(G1225=0,G1223,G1225),Statistics_xlsx___Sheet1[[#This Row],[Post Name]])</f>
        <v>c9</v>
      </c>
      <c r="I1224">
        <v>5125</v>
      </c>
      <c r="J1224">
        <f>IF(Statistics_xlsx___Sheet1[[#This Row],[Offered Salary]]&lt;=0,AVERAGE($I$2:$I$7166),Statistics_xlsx___Sheet1[[#This Row],[Offered Salary]])</f>
        <v>5125</v>
      </c>
      <c r="K1224" t="b">
        <f>OR((Statistics_xlsx___Sheet1[[#This Row],[updated offered salary]]&lt;$N$39),(Statistics_xlsx___Sheet1[[#This Row],[updated offered salary]]&gt;$N$40))</f>
        <v>0</v>
      </c>
    </row>
    <row r="1225" spans="1:11" x14ac:dyDescent="0.3">
      <c r="A1225">
        <v>323511</v>
      </c>
      <c r="B1225" t="s">
        <v>1156</v>
      </c>
      <c r="C1225" t="s">
        <v>8</v>
      </c>
      <c r="D1225" t="s">
        <v>9</v>
      </c>
      <c r="E1225" t="str">
        <f>IF(Statistics_xlsx___Sheet1[[#This Row],[event_name]]="-","Male",Statistics_xlsx___Sheet1[[#This Row],[event_name]])</f>
        <v>Male</v>
      </c>
      <c r="F1225" t="s">
        <v>17</v>
      </c>
      <c r="G1225" t="s">
        <v>30</v>
      </c>
      <c r="H1225" t="str">
        <f>IF(Statistics_xlsx___Sheet1[[#This Row],[Post Name]]="-",IF(G1226=0,G1224,G1226),Statistics_xlsx___Sheet1[[#This Row],[Post Name]])</f>
        <v>b9</v>
      </c>
      <c r="I1225">
        <v>87050</v>
      </c>
      <c r="J1225">
        <f>IF(Statistics_xlsx___Sheet1[[#This Row],[Offered Salary]]&lt;=0,AVERAGE($I$2:$I$7166),Statistics_xlsx___Sheet1[[#This Row],[Offered Salary]])</f>
        <v>87050</v>
      </c>
      <c r="K1225" t="b">
        <f>OR((Statistics_xlsx___Sheet1[[#This Row],[updated offered salary]]&lt;$N$39),(Statistics_xlsx___Sheet1[[#This Row],[updated offered salary]]&gt;$N$40))</f>
        <v>0</v>
      </c>
    </row>
    <row r="1226" spans="1:11" x14ac:dyDescent="0.3">
      <c r="A1226">
        <v>721208</v>
      </c>
      <c r="B1226" t="s">
        <v>1157</v>
      </c>
      <c r="C1226" t="s">
        <v>15</v>
      </c>
      <c r="D1226" t="s">
        <v>9</v>
      </c>
      <c r="E1226" t="str">
        <f>IF(Statistics_xlsx___Sheet1[[#This Row],[event_name]]="-","Male",Statistics_xlsx___Sheet1[[#This Row],[event_name]])</f>
        <v>Male</v>
      </c>
      <c r="F1226" t="s">
        <v>86</v>
      </c>
      <c r="G1226" t="s">
        <v>30</v>
      </c>
      <c r="H1226" t="str">
        <f>IF(Statistics_xlsx___Sheet1[[#This Row],[Post Name]]="-",IF(G1227=0,G1225,G1227),Statistics_xlsx___Sheet1[[#This Row],[Post Name]])</f>
        <v>b9</v>
      </c>
      <c r="I1226">
        <v>85029</v>
      </c>
      <c r="J1226">
        <f>IF(Statistics_xlsx___Sheet1[[#This Row],[Offered Salary]]&lt;=0,AVERAGE($I$2:$I$7166),Statistics_xlsx___Sheet1[[#This Row],[Offered Salary]])</f>
        <v>85029</v>
      </c>
      <c r="K1226" t="b">
        <f>OR((Statistics_xlsx___Sheet1[[#This Row],[updated offered salary]]&lt;$N$39),(Statistics_xlsx___Sheet1[[#This Row],[updated offered salary]]&gt;$N$40))</f>
        <v>0</v>
      </c>
    </row>
    <row r="1227" spans="1:11" x14ac:dyDescent="0.3">
      <c r="A1227">
        <v>30311</v>
      </c>
      <c r="B1227" t="s">
        <v>1158</v>
      </c>
      <c r="C1227" t="s">
        <v>15</v>
      </c>
      <c r="D1227" t="s">
        <v>9</v>
      </c>
      <c r="E1227" t="str">
        <f>IF(Statistics_xlsx___Sheet1[[#This Row],[event_name]]="-","Male",Statistics_xlsx___Sheet1[[#This Row],[event_name]])</f>
        <v>Male</v>
      </c>
      <c r="F1227" t="s">
        <v>86</v>
      </c>
      <c r="G1227" t="s">
        <v>30</v>
      </c>
      <c r="H1227" t="str">
        <f>IF(Statistics_xlsx___Sheet1[[#This Row],[Post Name]]="-",IF(G1228=0,G1226,G1228),Statistics_xlsx___Sheet1[[#This Row],[Post Name]])</f>
        <v>b9</v>
      </c>
      <c r="I1227">
        <v>97146</v>
      </c>
      <c r="J1227">
        <f>IF(Statistics_xlsx___Sheet1[[#This Row],[Offered Salary]]&lt;=0,AVERAGE($I$2:$I$7166),Statistics_xlsx___Sheet1[[#This Row],[Offered Salary]])</f>
        <v>97146</v>
      </c>
      <c r="K1227" t="b">
        <f>OR((Statistics_xlsx___Sheet1[[#This Row],[updated offered salary]]&lt;$N$39),(Statistics_xlsx___Sheet1[[#This Row],[updated offered salary]]&gt;$N$40))</f>
        <v>0</v>
      </c>
    </row>
    <row r="1228" spans="1:11" x14ac:dyDescent="0.3">
      <c r="A1228">
        <v>253561</v>
      </c>
      <c r="B1228" t="s">
        <v>1159</v>
      </c>
      <c r="C1228" t="s">
        <v>15</v>
      </c>
      <c r="D1228" t="s">
        <v>9</v>
      </c>
      <c r="E1228" t="str">
        <f>IF(Statistics_xlsx___Sheet1[[#This Row],[event_name]]="-","Male",Statistics_xlsx___Sheet1[[#This Row],[event_name]])</f>
        <v>Male</v>
      </c>
      <c r="F1228" t="s">
        <v>86</v>
      </c>
      <c r="G1228" t="s">
        <v>30</v>
      </c>
      <c r="H1228" t="str">
        <f>IF(Statistics_xlsx___Sheet1[[#This Row],[Post Name]]="-",IF(G1229=0,G1227,G1229),Statistics_xlsx___Sheet1[[#This Row],[Post Name]])</f>
        <v>b9</v>
      </c>
      <c r="I1228">
        <v>17514</v>
      </c>
      <c r="J1228">
        <f>IF(Statistics_xlsx___Sheet1[[#This Row],[Offered Salary]]&lt;=0,AVERAGE($I$2:$I$7166),Statistics_xlsx___Sheet1[[#This Row],[Offered Salary]])</f>
        <v>17514</v>
      </c>
      <c r="K1228" t="b">
        <f>OR((Statistics_xlsx___Sheet1[[#This Row],[updated offered salary]]&lt;$N$39),(Statistics_xlsx___Sheet1[[#This Row],[updated offered salary]]&gt;$N$40))</f>
        <v>0</v>
      </c>
    </row>
    <row r="1229" spans="1:11" x14ac:dyDescent="0.3">
      <c r="A1229">
        <v>358726</v>
      </c>
      <c r="B1229" t="s">
        <v>1160</v>
      </c>
      <c r="C1229" t="s">
        <v>15</v>
      </c>
      <c r="D1229" t="s">
        <v>9</v>
      </c>
      <c r="E1229" t="str">
        <f>IF(Statistics_xlsx___Sheet1[[#This Row],[event_name]]="-","Male",Statistics_xlsx___Sheet1[[#This Row],[event_name]])</f>
        <v>Male</v>
      </c>
      <c r="F1229" t="s">
        <v>17</v>
      </c>
      <c r="G1229" t="s">
        <v>11</v>
      </c>
      <c r="H1229" t="str">
        <f>IF(Statistics_xlsx___Sheet1[[#This Row],[Post Name]]="-",IF(G1230=0,G1228,G1230),Statistics_xlsx___Sheet1[[#This Row],[Post Name]])</f>
        <v>c8</v>
      </c>
      <c r="I1229">
        <v>51282</v>
      </c>
      <c r="J1229">
        <f>IF(Statistics_xlsx___Sheet1[[#This Row],[Offered Salary]]&lt;=0,AVERAGE($I$2:$I$7166),Statistics_xlsx___Sheet1[[#This Row],[Offered Salary]])</f>
        <v>51282</v>
      </c>
      <c r="K1229" t="b">
        <f>OR((Statistics_xlsx___Sheet1[[#This Row],[updated offered salary]]&lt;$N$39),(Statistics_xlsx___Sheet1[[#This Row],[updated offered salary]]&gt;$N$40))</f>
        <v>0</v>
      </c>
    </row>
    <row r="1230" spans="1:11" x14ac:dyDescent="0.3">
      <c r="A1230">
        <v>774617</v>
      </c>
      <c r="B1230" t="s">
        <v>1160</v>
      </c>
      <c r="C1230" t="s">
        <v>15</v>
      </c>
      <c r="D1230" t="s">
        <v>9</v>
      </c>
      <c r="E1230" t="str">
        <f>IF(Statistics_xlsx___Sheet1[[#This Row],[event_name]]="-","Male",Statistics_xlsx___Sheet1[[#This Row],[event_name]])</f>
        <v>Male</v>
      </c>
      <c r="F1230" t="s">
        <v>17</v>
      </c>
      <c r="G1230" t="s">
        <v>11</v>
      </c>
      <c r="H1230" t="str">
        <f>IF(Statistics_xlsx___Sheet1[[#This Row],[Post Name]]="-",IF(G1231=0,G1229,G1231),Statistics_xlsx___Sheet1[[#This Row],[Post Name]])</f>
        <v>c8</v>
      </c>
      <c r="I1230">
        <v>48512</v>
      </c>
      <c r="J1230">
        <f>IF(Statistics_xlsx___Sheet1[[#This Row],[Offered Salary]]&lt;=0,AVERAGE($I$2:$I$7166),Statistics_xlsx___Sheet1[[#This Row],[Offered Salary]])</f>
        <v>48512</v>
      </c>
      <c r="K1230" t="b">
        <f>OR((Statistics_xlsx___Sheet1[[#This Row],[updated offered salary]]&lt;$N$39),(Statistics_xlsx___Sheet1[[#This Row],[updated offered salary]]&gt;$N$40))</f>
        <v>0</v>
      </c>
    </row>
    <row r="1231" spans="1:11" x14ac:dyDescent="0.3">
      <c r="A1231">
        <v>36737</v>
      </c>
      <c r="B1231" t="s">
        <v>1161</v>
      </c>
      <c r="C1231" t="s">
        <v>15</v>
      </c>
      <c r="D1231" t="s">
        <v>9</v>
      </c>
      <c r="E1231" t="str">
        <f>IF(Statistics_xlsx___Sheet1[[#This Row],[event_name]]="-","Male",Statistics_xlsx___Sheet1[[#This Row],[event_name]])</f>
        <v>Male</v>
      </c>
      <c r="F1231" t="s">
        <v>69</v>
      </c>
      <c r="G1231" t="s">
        <v>24</v>
      </c>
      <c r="H1231" t="str">
        <f>IF(Statistics_xlsx___Sheet1[[#This Row],[Post Name]]="-",IF(G1232=0,G1230,G1232),Statistics_xlsx___Sheet1[[#This Row],[Post Name]])</f>
        <v>i7</v>
      </c>
      <c r="I1231">
        <v>15656</v>
      </c>
      <c r="J1231">
        <f>IF(Statistics_xlsx___Sheet1[[#This Row],[Offered Salary]]&lt;=0,AVERAGE($I$2:$I$7166),Statistics_xlsx___Sheet1[[#This Row],[Offered Salary]])</f>
        <v>15656</v>
      </c>
      <c r="K1231" t="b">
        <f>OR((Statistics_xlsx___Sheet1[[#This Row],[updated offered salary]]&lt;$N$39),(Statistics_xlsx___Sheet1[[#This Row],[updated offered salary]]&gt;$N$40))</f>
        <v>0</v>
      </c>
    </row>
    <row r="1232" spans="1:11" x14ac:dyDescent="0.3">
      <c r="A1232">
        <v>455375</v>
      </c>
      <c r="B1232" t="s">
        <v>1162</v>
      </c>
      <c r="C1232" t="s">
        <v>8</v>
      </c>
      <c r="D1232" t="s">
        <v>9</v>
      </c>
      <c r="E1232" t="str">
        <f>IF(Statistics_xlsx___Sheet1[[#This Row],[event_name]]="-","Male",Statistics_xlsx___Sheet1[[#This Row],[event_name]])</f>
        <v>Male</v>
      </c>
      <c r="F1232" t="s">
        <v>69</v>
      </c>
      <c r="G1232" t="s">
        <v>24</v>
      </c>
      <c r="H1232" t="str">
        <f>IF(Statistics_xlsx___Sheet1[[#This Row],[Post Name]]="-",IF(G1233=0,G1231,G1233),Statistics_xlsx___Sheet1[[#This Row],[Post Name]])</f>
        <v>i7</v>
      </c>
      <c r="I1232">
        <v>50290</v>
      </c>
      <c r="J1232">
        <f>IF(Statistics_xlsx___Sheet1[[#This Row],[Offered Salary]]&lt;=0,AVERAGE($I$2:$I$7166),Statistics_xlsx___Sheet1[[#This Row],[Offered Salary]])</f>
        <v>50290</v>
      </c>
      <c r="K1232" t="b">
        <f>OR((Statistics_xlsx___Sheet1[[#This Row],[updated offered salary]]&lt;$N$39),(Statistics_xlsx___Sheet1[[#This Row],[updated offered salary]]&gt;$N$40))</f>
        <v>0</v>
      </c>
    </row>
    <row r="1233" spans="1:11" x14ac:dyDescent="0.3">
      <c r="A1233">
        <v>903072</v>
      </c>
      <c r="B1233" t="s">
        <v>1163</v>
      </c>
      <c r="C1233" t="s">
        <v>15</v>
      </c>
      <c r="D1233" t="s">
        <v>9</v>
      </c>
      <c r="E1233" t="str">
        <f>IF(Statistics_xlsx___Sheet1[[#This Row],[event_name]]="-","Male",Statistics_xlsx___Sheet1[[#This Row],[event_name]])</f>
        <v>Male</v>
      </c>
      <c r="F1233" t="s">
        <v>17</v>
      </c>
      <c r="G1233" t="s">
        <v>30</v>
      </c>
      <c r="H1233" t="str">
        <f>IF(Statistics_xlsx___Sheet1[[#This Row],[Post Name]]="-",IF(G1234=0,G1232,G1234),Statistics_xlsx___Sheet1[[#This Row],[Post Name]])</f>
        <v>b9</v>
      </c>
      <c r="I1233">
        <v>75135</v>
      </c>
      <c r="J1233">
        <f>IF(Statistics_xlsx___Sheet1[[#This Row],[Offered Salary]]&lt;=0,AVERAGE($I$2:$I$7166),Statistics_xlsx___Sheet1[[#This Row],[Offered Salary]])</f>
        <v>75135</v>
      </c>
      <c r="K1233" t="b">
        <f>OR((Statistics_xlsx___Sheet1[[#This Row],[updated offered salary]]&lt;$N$39),(Statistics_xlsx___Sheet1[[#This Row],[updated offered salary]]&gt;$N$40))</f>
        <v>0</v>
      </c>
    </row>
    <row r="1234" spans="1:11" x14ac:dyDescent="0.3">
      <c r="A1234">
        <v>136714</v>
      </c>
      <c r="B1234" t="s">
        <v>1164</v>
      </c>
      <c r="C1234" t="s">
        <v>8</v>
      </c>
      <c r="D1234" t="s">
        <v>9</v>
      </c>
      <c r="E1234" t="str">
        <f>IF(Statistics_xlsx___Sheet1[[#This Row],[event_name]]="-","Male",Statistics_xlsx___Sheet1[[#This Row],[event_name]])</f>
        <v>Male</v>
      </c>
      <c r="F1234" t="s">
        <v>17</v>
      </c>
      <c r="G1234" t="s">
        <v>30</v>
      </c>
      <c r="H1234" t="str">
        <f>IF(Statistics_xlsx___Sheet1[[#This Row],[Post Name]]="-",IF(G1235=0,G1233,G1235),Statistics_xlsx___Sheet1[[#This Row],[Post Name]])</f>
        <v>b9</v>
      </c>
      <c r="I1234">
        <v>62801</v>
      </c>
      <c r="J1234">
        <f>IF(Statistics_xlsx___Sheet1[[#This Row],[Offered Salary]]&lt;=0,AVERAGE($I$2:$I$7166),Statistics_xlsx___Sheet1[[#This Row],[Offered Salary]])</f>
        <v>62801</v>
      </c>
      <c r="K1234" t="b">
        <f>OR((Statistics_xlsx___Sheet1[[#This Row],[updated offered salary]]&lt;$N$39),(Statistics_xlsx___Sheet1[[#This Row],[updated offered salary]]&gt;$N$40))</f>
        <v>0</v>
      </c>
    </row>
    <row r="1235" spans="1:11" x14ac:dyDescent="0.3">
      <c r="A1235">
        <v>780165</v>
      </c>
      <c r="B1235" t="s">
        <v>1165</v>
      </c>
      <c r="C1235" t="s">
        <v>8</v>
      </c>
      <c r="D1235" t="s">
        <v>9</v>
      </c>
      <c r="E1235" t="str">
        <f>IF(Statistics_xlsx___Sheet1[[#This Row],[event_name]]="-","Male",Statistics_xlsx___Sheet1[[#This Row],[event_name]])</f>
        <v>Male</v>
      </c>
      <c r="F1235" t="s">
        <v>17</v>
      </c>
      <c r="G1235" t="s">
        <v>345</v>
      </c>
      <c r="H1235" t="str">
        <f>IF(Statistics_xlsx___Sheet1[[#This Row],[Post Name]]="-",IF(G1236=0,G1234,G1236),Statistics_xlsx___Sheet1[[#This Row],[Post Name]])</f>
        <v>c9</v>
      </c>
      <c r="I1235">
        <v>98960</v>
      </c>
      <c r="J1235">
        <f>IF(Statistics_xlsx___Sheet1[[#This Row],[Offered Salary]]&lt;=0,AVERAGE($I$2:$I$7166),Statistics_xlsx___Sheet1[[#This Row],[Offered Salary]])</f>
        <v>98960</v>
      </c>
      <c r="K1235" t="b">
        <f>OR((Statistics_xlsx___Sheet1[[#This Row],[updated offered salary]]&lt;$N$39),(Statistics_xlsx___Sheet1[[#This Row],[updated offered salary]]&gt;$N$40))</f>
        <v>0</v>
      </c>
    </row>
    <row r="1236" spans="1:11" x14ac:dyDescent="0.3">
      <c r="A1236">
        <v>631362</v>
      </c>
      <c r="B1236" t="s">
        <v>1166</v>
      </c>
      <c r="C1236" t="s">
        <v>15</v>
      </c>
      <c r="D1236" t="s">
        <v>9</v>
      </c>
      <c r="E1236" t="str">
        <f>IF(Statistics_xlsx___Sheet1[[#This Row],[event_name]]="-","Male",Statistics_xlsx___Sheet1[[#This Row],[event_name]])</f>
        <v>Male</v>
      </c>
      <c r="F1236" t="s">
        <v>10</v>
      </c>
      <c r="G1236" t="s">
        <v>151</v>
      </c>
      <c r="H1236" t="str">
        <f>IF(Statistics_xlsx___Sheet1[[#This Row],[Post Name]]="-",IF(G1237=0,G1235,G1237),Statistics_xlsx___Sheet1[[#This Row],[Post Name]])</f>
        <v>c-10</v>
      </c>
      <c r="I1236">
        <v>96186</v>
      </c>
      <c r="J1236">
        <f>IF(Statistics_xlsx___Sheet1[[#This Row],[Offered Salary]]&lt;=0,AVERAGE($I$2:$I$7166),Statistics_xlsx___Sheet1[[#This Row],[Offered Salary]])</f>
        <v>96186</v>
      </c>
      <c r="K1236" t="b">
        <f>OR((Statistics_xlsx___Sheet1[[#This Row],[updated offered salary]]&lt;$N$39),(Statistics_xlsx___Sheet1[[#This Row],[updated offered salary]]&gt;$N$40))</f>
        <v>0</v>
      </c>
    </row>
    <row r="1237" spans="1:11" x14ac:dyDescent="0.3">
      <c r="A1237">
        <v>490538</v>
      </c>
      <c r="B1237" t="s">
        <v>1167</v>
      </c>
      <c r="C1237" t="s">
        <v>15</v>
      </c>
      <c r="D1237" t="s">
        <v>42</v>
      </c>
      <c r="E1237" t="str">
        <f>IF(Statistics_xlsx___Sheet1[[#This Row],[event_name]]="-","Male",Statistics_xlsx___Sheet1[[#This Row],[event_name]])</f>
        <v>Don’t want to say</v>
      </c>
      <c r="F1237" t="s">
        <v>86</v>
      </c>
      <c r="G1237" t="s">
        <v>24</v>
      </c>
      <c r="H1237" t="str">
        <f>IF(Statistics_xlsx___Sheet1[[#This Row],[Post Name]]="-",IF(G1238=0,G1236,G1238),Statistics_xlsx___Sheet1[[#This Row],[Post Name]])</f>
        <v>i7</v>
      </c>
      <c r="I1237">
        <v>23128</v>
      </c>
      <c r="J1237">
        <f>IF(Statistics_xlsx___Sheet1[[#This Row],[Offered Salary]]&lt;=0,AVERAGE($I$2:$I$7166),Statistics_xlsx___Sheet1[[#This Row],[Offered Salary]])</f>
        <v>23128</v>
      </c>
      <c r="K1237" t="b">
        <f>OR((Statistics_xlsx___Sheet1[[#This Row],[updated offered salary]]&lt;$N$39),(Statistics_xlsx___Sheet1[[#This Row],[updated offered salary]]&gt;$N$40))</f>
        <v>0</v>
      </c>
    </row>
    <row r="1238" spans="1:11" x14ac:dyDescent="0.3">
      <c r="A1238">
        <v>12430</v>
      </c>
      <c r="B1238" t="s">
        <v>1168</v>
      </c>
      <c r="C1238" t="s">
        <v>8</v>
      </c>
      <c r="D1238" t="s">
        <v>9</v>
      </c>
      <c r="E1238" t="str">
        <f>IF(Statistics_xlsx___Sheet1[[#This Row],[event_name]]="-","Male",Statistics_xlsx___Sheet1[[#This Row],[event_name]])</f>
        <v>Male</v>
      </c>
      <c r="F1238" t="s">
        <v>21</v>
      </c>
      <c r="G1238" t="s">
        <v>30</v>
      </c>
      <c r="H1238" t="str">
        <f>IF(Statistics_xlsx___Sheet1[[#This Row],[Post Name]]="-",IF(G1239=0,G1237,G1239),Statistics_xlsx___Sheet1[[#This Row],[Post Name]])</f>
        <v>b9</v>
      </c>
      <c r="I1238">
        <v>65673</v>
      </c>
      <c r="J1238">
        <f>IF(Statistics_xlsx___Sheet1[[#This Row],[Offered Salary]]&lt;=0,AVERAGE($I$2:$I$7166),Statistics_xlsx___Sheet1[[#This Row],[Offered Salary]])</f>
        <v>65673</v>
      </c>
      <c r="K1238" t="b">
        <f>OR((Statistics_xlsx___Sheet1[[#This Row],[updated offered salary]]&lt;$N$39),(Statistics_xlsx___Sheet1[[#This Row],[updated offered salary]]&gt;$N$40))</f>
        <v>0</v>
      </c>
    </row>
    <row r="1239" spans="1:11" x14ac:dyDescent="0.3">
      <c r="A1239">
        <v>690774</v>
      </c>
      <c r="B1239" t="s">
        <v>1169</v>
      </c>
      <c r="C1239" t="s">
        <v>15</v>
      </c>
      <c r="D1239" t="s">
        <v>9</v>
      </c>
      <c r="E1239" t="str">
        <f>IF(Statistics_xlsx___Sheet1[[#This Row],[event_name]]="-","Male",Statistics_xlsx___Sheet1[[#This Row],[event_name]])</f>
        <v>Male</v>
      </c>
      <c r="F1239" t="s">
        <v>52</v>
      </c>
      <c r="G1239" t="s">
        <v>345</v>
      </c>
      <c r="H1239" t="str">
        <f>IF(Statistics_xlsx___Sheet1[[#This Row],[Post Name]]="-",IF(G1240=0,G1238,G1240),Statistics_xlsx___Sheet1[[#This Row],[Post Name]])</f>
        <v>c9</v>
      </c>
      <c r="I1239">
        <v>96402</v>
      </c>
      <c r="J1239">
        <f>IF(Statistics_xlsx___Sheet1[[#This Row],[Offered Salary]]&lt;=0,AVERAGE($I$2:$I$7166),Statistics_xlsx___Sheet1[[#This Row],[Offered Salary]])</f>
        <v>96402</v>
      </c>
      <c r="K1239" t="b">
        <f>OR((Statistics_xlsx___Sheet1[[#This Row],[updated offered salary]]&lt;$N$39),(Statistics_xlsx___Sheet1[[#This Row],[updated offered salary]]&gt;$N$40))</f>
        <v>0</v>
      </c>
    </row>
    <row r="1240" spans="1:11" x14ac:dyDescent="0.3">
      <c r="A1240">
        <v>894092</v>
      </c>
      <c r="B1240" t="s">
        <v>1170</v>
      </c>
      <c r="C1240" t="s">
        <v>15</v>
      </c>
      <c r="D1240" t="s">
        <v>9</v>
      </c>
      <c r="E1240" t="str">
        <f>IF(Statistics_xlsx___Sheet1[[#This Row],[event_name]]="-","Male",Statistics_xlsx___Sheet1[[#This Row],[event_name]])</f>
        <v>Male</v>
      </c>
      <c r="F1240" t="s">
        <v>52</v>
      </c>
      <c r="G1240" t="s">
        <v>345</v>
      </c>
      <c r="H1240" t="str">
        <f>IF(Statistics_xlsx___Sheet1[[#This Row],[Post Name]]="-",IF(G1241=0,G1239,G1241),Statistics_xlsx___Sheet1[[#This Row],[Post Name]])</f>
        <v>c9</v>
      </c>
      <c r="I1240">
        <v>26191</v>
      </c>
      <c r="J1240">
        <f>IF(Statistics_xlsx___Sheet1[[#This Row],[Offered Salary]]&lt;=0,AVERAGE($I$2:$I$7166),Statistics_xlsx___Sheet1[[#This Row],[Offered Salary]])</f>
        <v>26191</v>
      </c>
      <c r="K1240" t="b">
        <f>OR((Statistics_xlsx___Sheet1[[#This Row],[updated offered salary]]&lt;$N$39),(Statistics_xlsx___Sheet1[[#This Row],[updated offered salary]]&gt;$N$40))</f>
        <v>0</v>
      </c>
    </row>
    <row r="1241" spans="1:11" x14ac:dyDescent="0.3">
      <c r="A1241">
        <v>394974</v>
      </c>
      <c r="B1241" t="s">
        <v>1171</v>
      </c>
      <c r="C1241" t="s">
        <v>15</v>
      </c>
      <c r="D1241" t="s">
        <v>9</v>
      </c>
      <c r="E1241" t="str">
        <f>IF(Statistics_xlsx___Sheet1[[#This Row],[event_name]]="-","Male",Statistics_xlsx___Sheet1[[#This Row],[event_name]])</f>
        <v>Male</v>
      </c>
      <c r="F1241" t="s">
        <v>10</v>
      </c>
      <c r="G1241" t="s">
        <v>151</v>
      </c>
      <c r="H1241" t="str">
        <f>IF(Statistics_xlsx___Sheet1[[#This Row],[Post Name]]="-",IF(G1242=0,G1240,G1242),Statistics_xlsx___Sheet1[[#This Row],[Post Name]])</f>
        <v>c-10</v>
      </c>
      <c r="I1241">
        <v>45109</v>
      </c>
      <c r="J1241">
        <f>IF(Statistics_xlsx___Sheet1[[#This Row],[Offered Salary]]&lt;=0,AVERAGE($I$2:$I$7166),Statistics_xlsx___Sheet1[[#This Row],[Offered Salary]])</f>
        <v>45109</v>
      </c>
      <c r="K1241" t="b">
        <f>OR((Statistics_xlsx___Sheet1[[#This Row],[updated offered salary]]&lt;$N$39),(Statistics_xlsx___Sheet1[[#This Row],[updated offered salary]]&gt;$N$40))</f>
        <v>0</v>
      </c>
    </row>
    <row r="1242" spans="1:11" x14ac:dyDescent="0.3">
      <c r="A1242">
        <v>246417</v>
      </c>
      <c r="B1242" t="s">
        <v>1172</v>
      </c>
      <c r="C1242" t="s">
        <v>15</v>
      </c>
      <c r="D1242" t="s">
        <v>13</v>
      </c>
      <c r="E1242" t="str">
        <f>IF(Statistics_xlsx___Sheet1[[#This Row],[event_name]]="-","Male",Statistics_xlsx___Sheet1[[#This Row],[event_name]])</f>
        <v>Female</v>
      </c>
      <c r="F1242" t="s">
        <v>10</v>
      </c>
      <c r="G1242" t="s">
        <v>151</v>
      </c>
      <c r="H1242" t="str">
        <f>IF(Statistics_xlsx___Sheet1[[#This Row],[Post Name]]="-",IF(G1243=0,G1241,G1243),Statistics_xlsx___Sheet1[[#This Row],[Post Name]])</f>
        <v>c-10</v>
      </c>
      <c r="I1242">
        <v>66605</v>
      </c>
      <c r="J1242">
        <f>IF(Statistics_xlsx___Sheet1[[#This Row],[Offered Salary]]&lt;=0,AVERAGE($I$2:$I$7166),Statistics_xlsx___Sheet1[[#This Row],[Offered Salary]])</f>
        <v>66605</v>
      </c>
      <c r="K1242" t="b">
        <f>OR((Statistics_xlsx___Sheet1[[#This Row],[updated offered salary]]&lt;$N$39),(Statistics_xlsx___Sheet1[[#This Row],[updated offered salary]]&gt;$N$40))</f>
        <v>0</v>
      </c>
    </row>
    <row r="1243" spans="1:11" x14ac:dyDescent="0.3">
      <c r="A1243">
        <v>448701</v>
      </c>
      <c r="B1243" t="s">
        <v>1173</v>
      </c>
      <c r="C1243" t="s">
        <v>15</v>
      </c>
      <c r="D1243" t="s">
        <v>9</v>
      </c>
      <c r="E1243" t="str">
        <f>IF(Statistics_xlsx___Sheet1[[#This Row],[event_name]]="-","Male",Statistics_xlsx___Sheet1[[#This Row],[event_name]])</f>
        <v>Male</v>
      </c>
      <c r="F1243" t="s">
        <v>10</v>
      </c>
      <c r="G1243" t="s">
        <v>24</v>
      </c>
      <c r="H1243" t="str">
        <f>IF(Statistics_xlsx___Sheet1[[#This Row],[Post Name]]="-",IF(G1244=0,G1242,G1244),Statistics_xlsx___Sheet1[[#This Row],[Post Name]])</f>
        <v>i7</v>
      </c>
      <c r="I1243">
        <v>72173</v>
      </c>
      <c r="J1243">
        <f>IF(Statistics_xlsx___Sheet1[[#This Row],[Offered Salary]]&lt;=0,AVERAGE($I$2:$I$7166),Statistics_xlsx___Sheet1[[#This Row],[Offered Salary]])</f>
        <v>72173</v>
      </c>
      <c r="K1243" t="b">
        <f>OR((Statistics_xlsx___Sheet1[[#This Row],[updated offered salary]]&lt;$N$39),(Statistics_xlsx___Sheet1[[#This Row],[updated offered salary]]&gt;$N$40))</f>
        <v>0</v>
      </c>
    </row>
    <row r="1244" spans="1:11" x14ac:dyDescent="0.3">
      <c r="A1244">
        <v>247421</v>
      </c>
      <c r="B1244" t="s">
        <v>1174</v>
      </c>
      <c r="C1244" t="s">
        <v>8</v>
      </c>
      <c r="D1244" t="s">
        <v>9</v>
      </c>
      <c r="E1244" t="str">
        <f>IF(Statistics_xlsx___Sheet1[[#This Row],[event_name]]="-","Male",Statistics_xlsx___Sheet1[[#This Row],[event_name]])</f>
        <v>Male</v>
      </c>
      <c r="F1244" t="s">
        <v>10</v>
      </c>
      <c r="G1244" t="s">
        <v>24</v>
      </c>
      <c r="H1244" t="str">
        <f>IF(Statistics_xlsx___Sheet1[[#This Row],[Post Name]]="-",IF(G1245=0,G1243,G1245),Statistics_xlsx___Sheet1[[#This Row],[Post Name]])</f>
        <v>i7</v>
      </c>
      <c r="I1244">
        <v>23952</v>
      </c>
      <c r="J1244">
        <f>IF(Statistics_xlsx___Sheet1[[#This Row],[Offered Salary]]&lt;=0,AVERAGE($I$2:$I$7166),Statistics_xlsx___Sheet1[[#This Row],[Offered Salary]])</f>
        <v>23952</v>
      </c>
      <c r="K1244" t="b">
        <f>OR((Statistics_xlsx___Sheet1[[#This Row],[updated offered salary]]&lt;$N$39),(Statistics_xlsx___Sheet1[[#This Row],[updated offered salary]]&gt;$N$40))</f>
        <v>0</v>
      </c>
    </row>
    <row r="1245" spans="1:11" x14ac:dyDescent="0.3">
      <c r="A1245">
        <v>143472</v>
      </c>
      <c r="B1245" t="s">
        <v>1175</v>
      </c>
      <c r="C1245" t="s">
        <v>8</v>
      </c>
      <c r="D1245" t="s">
        <v>13</v>
      </c>
      <c r="E1245" t="str">
        <f>IF(Statistics_xlsx___Sheet1[[#This Row],[event_name]]="-","Male",Statistics_xlsx___Sheet1[[#This Row],[event_name]])</f>
        <v>Female</v>
      </c>
      <c r="F1245" t="s">
        <v>10</v>
      </c>
      <c r="G1245" t="s">
        <v>24</v>
      </c>
      <c r="H1245" t="str">
        <f>IF(Statistics_xlsx___Sheet1[[#This Row],[Post Name]]="-",IF(G1246=0,G1244,G1246),Statistics_xlsx___Sheet1[[#This Row],[Post Name]])</f>
        <v>i7</v>
      </c>
      <c r="I1245">
        <v>60211</v>
      </c>
      <c r="J1245">
        <f>IF(Statistics_xlsx___Sheet1[[#This Row],[Offered Salary]]&lt;=0,AVERAGE($I$2:$I$7166),Statistics_xlsx___Sheet1[[#This Row],[Offered Salary]])</f>
        <v>60211</v>
      </c>
      <c r="K1245" t="b">
        <f>OR((Statistics_xlsx___Sheet1[[#This Row],[updated offered salary]]&lt;$N$39),(Statistics_xlsx___Sheet1[[#This Row],[updated offered salary]]&gt;$N$40))</f>
        <v>0</v>
      </c>
    </row>
    <row r="1246" spans="1:11" x14ac:dyDescent="0.3">
      <c r="A1246">
        <v>651686</v>
      </c>
      <c r="B1246" t="s">
        <v>1176</v>
      </c>
      <c r="C1246" t="s">
        <v>8</v>
      </c>
      <c r="D1246" t="s">
        <v>13</v>
      </c>
      <c r="E1246" t="str">
        <f>IF(Statistics_xlsx___Sheet1[[#This Row],[event_name]]="-","Male",Statistics_xlsx___Sheet1[[#This Row],[event_name]])</f>
        <v>Female</v>
      </c>
      <c r="F1246" t="s">
        <v>10</v>
      </c>
      <c r="G1246" t="s">
        <v>24</v>
      </c>
      <c r="H1246" t="str">
        <f>IF(Statistics_xlsx___Sheet1[[#This Row],[Post Name]]="-",IF(G1247=0,G1245,G1247),Statistics_xlsx___Sheet1[[#This Row],[Post Name]])</f>
        <v>i7</v>
      </c>
      <c r="I1246">
        <v>82453</v>
      </c>
      <c r="J1246">
        <f>IF(Statistics_xlsx___Sheet1[[#This Row],[Offered Salary]]&lt;=0,AVERAGE($I$2:$I$7166),Statistics_xlsx___Sheet1[[#This Row],[Offered Salary]])</f>
        <v>82453</v>
      </c>
      <c r="K1246" t="b">
        <f>OR((Statistics_xlsx___Sheet1[[#This Row],[updated offered salary]]&lt;$N$39),(Statistics_xlsx___Sheet1[[#This Row],[updated offered salary]]&gt;$N$40))</f>
        <v>0</v>
      </c>
    </row>
    <row r="1247" spans="1:11" x14ac:dyDescent="0.3">
      <c r="A1247">
        <v>401045</v>
      </c>
      <c r="B1247" t="s">
        <v>1177</v>
      </c>
      <c r="C1247" t="s">
        <v>15</v>
      </c>
      <c r="D1247" t="s">
        <v>9</v>
      </c>
      <c r="E1247" t="str">
        <f>IF(Statistics_xlsx___Sheet1[[#This Row],[event_name]]="-","Male",Statistics_xlsx___Sheet1[[#This Row],[event_name]])</f>
        <v>Male</v>
      </c>
      <c r="F1247" t="s">
        <v>52</v>
      </c>
      <c r="G1247" t="s">
        <v>36</v>
      </c>
      <c r="H1247" t="str">
        <f>IF(Statistics_xlsx___Sheet1[[#This Row],[Post Name]]="-",IF(G1248=0,G1246,G1248),Statistics_xlsx___Sheet1[[#This Row],[Post Name]])</f>
        <v>i5</v>
      </c>
      <c r="I1247">
        <v>51401</v>
      </c>
      <c r="J1247">
        <f>IF(Statistics_xlsx___Sheet1[[#This Row],[Offered Salary]]&lt;=0,AVERAGE($I$2:$I$7166),Statistics_xlsx___Sheet1[[#This Row],[Offered Salary]])</f>
        <v>51401</v>
      </c>
      <c r="K1247" t="b">
        <f>OR((Statistics_xlsx___Sheet1[[#This Row],[updated offered salary]]&lt;$N$39),(Statistics_xlsx___Sheet1[[#This Row],[updated offered salary]]&gt;$N$40))</f>
        <v>0</v>
      </c>
    </row>
    <row r="1248" spans="1:11" x14ac:dyDescent="0.3">
      <c r="A1248">
        <v>64500</v>
      </c>
      <c r="B1248" t="s">
        <v>1178</v>
      </c>
      <c r="C1248" t="s">
        <v>15</v>
      </c>
      <c r="D1248" t="s">
        <v>9</v>
      </c>
      <c r="E1248" t="str">
        <f>IF(Statistics_xlsx___Sheet1[[#This Row],[event_name]]="-","Male",Statistics_xlsx___Sheet1[[#This Row],[event_name]])</f>
        <v>Male</v>
      </c>
      <c r="F1248" t="s">
        <v>52</v>
      </c>
      <c r="G1248" t="s">
        <v>36</v>
      </c>
      <c r="H1248" t="str">
        <f>IF(Statistics_xlsx___Sheet1[[#This Row],[Post Name]]="-",IF(G1249=0,G1247,G1249),Statistics_xlsx___Sheet1[[#This Row],[Post Name]])</f>
        <v>i5</v>
      </c>
      <c r="I1248">
        <v>96523</v>
      </c>
      <c r="J1248">
        <f>IF(Statistics_xlsx___Sheet1[[#This Row],[Offered Salary]]&lt;=0,AVERAGE($I$2:$I$7166),Statistics_xlsx___Sheet1[[#This Row],[Offered Salary]])</f>
        <v>96523</v>
      </c>
      <c r="K1248" t="b">
        <f>OR((Statistics_xlsx___Sheet1[[#This Row],[updated offered salary]]&lt;$N$39),(Statistics_xlsx___Sheet1[[#This Row],[updated offered salary]]&gt;$N$40))</f>
        <v>0</v>
      </c>
    </row>
    <row r="1249" spans="1:11" x14ac:dyDescent="0.3">
      <c r="A1249">
        <v>727861</v>
      </c>
      <c r="B1249" t="s">
        <v>1178</v>
      </c>
      <c r="C1249" t="s">
        <v>15</v>
      </c>
      <c r="D1249" t="s">
        <v>9</v>
      </c>
      <c r="E1249" t="str">
        <f>IF(Statistics_xlsx___Sheet1[[#This Row],[event_name]]="-","Male",Statistics_xlsx___Sheet1[[#This Row],[event_name]])</f>
        <v>Male</v>
      </c>
      <c r="F1249" t="s">
        <v>52</v>
      </c>
      <c r="G1249" t="s">
        <v>36</v>
      </c>
      <c r="H1249" t="str">
        <f>IF(Statistics_xlsx___Sheet1[[#This Row],[Post Name]]="-",IF(G1250=0,G1248,G1250),Statistics_xlsx___Sheet1[[#This Row],[Post Name]])</f>
        <v>i5</v>
      </c>
      <c r="I1249">
        <v>15711</v>
      </c>
      <c r="J1249">
        <f>IF(Statistics_xlsx___Sheet1[[#This Row],[Offered Salary]]&lt;=0,AVERAGE($I$2:$I$7166),Statistics_xlsx___Sheet1[[#This Row],[Offered Salary]])</f>
        <v>15711</v>
      </c>
      <c r="K1249" t="b">
        <f>OR((Statistics_xlsx___Sheet1[[#This Row],[updated offered salary]]&lt;$N$39),(Statistics_xlsx___Sheet1[[#This Row],[updated offered salary]]&gt;$N$40))</f>
        <v>0</v>
      </c>
    </row>
    <row r="1250" spans="1:11" x14ac:dyDescent="0.3">
      <c r="A1250">
        <v>96912</v>
      </c>
      <c r="B1250" t="s">
        <v>1179</v>
      </c>
      <c r="C1250" t="s">
        <v>8</v>
      </c>
      <c r="D1250" t="s">
        <v>13</v>
      </c>
      <c r="E1250" t="str">
        <f>IF(Statistics_xlsx___Sheet1[[#This Row],[event_name]]="-","Male",Statistics_xlsx___Sheet1[[#This Row],[event_name]])</f>
        <v>Female</v>
      </c>
      <c r="F1250" t="s">
        <v>52</v>
      </c>
      <c r="G1250" t="s">
        <v>36</v>
      </c>
      <c r="H1250" t="str">
        <f>IF(Statistics_xlsx___Sheet1[[#This Row],[Post Name]]="-",IF(G1251=0,G1249,G1251),Statistics_xlsx___Sheet1[[#This Row],[Post Name]])</f>
        <v>i5</v>
      </c>
      <c r="I1250">
        <v>45024</v>
      </c>
      <c r="J1250">
        <f>IF(Statistics_xlsx___Sheet1[[#This Row],[Offered Salary]]&lt;=0,AVERAGE($I$2:$I$7166),Statistics_xlsx___Sheet1[[#This Row],[Offered Salary]])</f>
        <v>45024</v>
      </c>
      <c r="K1250" t="b">
        <f>OR((Statistics_xlsx___Sheet1[[#This Row],[updated offered salary]]&lt;$N$39),(Statistics_xlsx___Sheet1[[#This Row],[updated offered salary]]&gt;$N$40))</f>
        <v>0</v>
      </c>
    </row>
    <row r="1251" spans="1:11" x14ac:dyDescent="0.3">
      <c r="A1251">
        <v>349508</v>
      </c>
      <c r="B1251" t="s">
        <v>1180</v>
      </c>
      <c r="C1251" t="s">
        <v>8</v>
      </c>
      <c r="D1251" t="s">
        <v>9</v>
      </c>
      <c r="E1251" t="str">
        <f>IF(Statistics_xlsx___Sheet1[[#This Row],[event_name]]="-","Male",Statistics_xlsx___Sheet1[[#This Row],[event_name]])</f>
        <v>Male</v>
      </c>
      <c r="F1251" t="s">
        <v>52</v>
      </c>
      <c r="G1251" t="s">
        <v>24</v>
      </c>
      <c r="H1251" t="str">
        <f>IF(Statistics_xlsx___Sheet1[[#This Row],[Post Name]]="-",IF(G1252=0,G1250,G1252),Statistics_xlsx___Sheet1[[#This Row],[Post Name]])</f>
        <v>i7</v>
      </c>
      <c r="I1251">
        <v>25678</v>
      </c>
      <c r="J1251">
        <f>IF(Statistics_xlsx___Sheet1[[#This Row],[Offered Salary]]&lt;=0,AVERAGE($I$2:$I$7166),Statistics_xlsx___Sheet1[[#This Row],[Offered Salary]])</f>
        <v>25678</v>
      </c>
      <c r="K1251" t="b">
        <f>OR((Statistics_xlsx___Sheet1[[#This Row],[updated offered salary]]&lt;$N$39),(Statistics_xlsx___Sheet1[[#This Row],[updated offered salary]]&gt;$N$40))</f>
        <v>0</v>
      </c>
    </row>
    <row r="1252" spans="1:11" x14ac:dyDescent="0.3">
      <c r="A1252">
        <v>451814</v>
      </c>
      <c r="B1252" t="s">
        <v>1181</v>
      </c>
      <c r="C1252" t="s">
        <v>8</v>
      </c>
      <c r="D1252" t="s">
        <v>13</v>
      </c>
      <c r="E1252" t="str">
        <f>IF(Statistics_xlsx___Sheet1[[#This Row],[event_name]]="-","Male",Statistics_xlsx___Sheet1[[#This Row],[event_name]])</f>
        <v>Female</v>
      </c>
      <c r="F1252" t="s">
        <v>113</v>
      </c>
      <c r="G1252" t="s">
        <v>345</v>
      </c>
      <c r="H1252" t="str">
        <f>IF(Statistics_xlsx___Sheet1[[#This Row],[Post Name]]="-",IF(G1253=0,G1251,G1253),Statistics_xlsx___Sheet1[[#This Row],[Post Name]])</f>
        <v>c9</v>
      </c>
      <c r="I1252">
        <v>96645</v>
      </c>
      <c r="J1252">
        <f>IF(Statistics_xlsx___Sheet1[[#This Row],[Offered Salary]]&lt;=0,AVERAGE($I$2:$I$7166),Statistics_xlsx___Sheet1[[#This Row],[Offered Salary]])</f>
        <v>96645</v>
      </c>
      <c r="K1252" t="b">
        <f>OR((Statistics_xlsx___Sheet1[[#This Row],[updated offered salary]]&lt;$N$39),(Statistics_xlsx___Sheet1[[#This Row],[updated offered salary]]&gt;$N$40))</f>
        <v>0</v>
      </c>
    </row>
    <row r="1253" spans="1:11" x14ac:dyDescent="0.3">
      <c r="A1253">
        <v>193879</v>
      </c>
      <c r="B1253" t="s">
        <v>1182</v>
      </c>
      <c r="C1253" t="s">
        <v>8</v>
      </c>
      <c r="D1253" t="s">
        <v>13</v>
      </c>
      <c r="E1253" t="str">
        <f>IF(Statistics_xlsx___Sheet1[[#This Row],[event_name]]="-","Male",Statistics_xlsx___Sheet1[[#This Row],[event_name]])</f>
        <v>Female</v>
      </c>
      <c r="F1253" t="s">
        <v>113</v>
      </c>
      <c r="G1253" t="s">
        <v>345</v>
      </c>
      <c r="H1253" t="str">
        <f>IF(Statistics_xlsx___Sheet1[[#This Row],[Post Name]]="-",IF(G1254=0,G1252,G1254),Statistics_xlsx___Sheet1[[#This Row],[Post Name]])</f>
        <v>c9</v>
      </c>
      <c r="I1253">
        <v>42100</v>
      </c>
      <c r="J1253">
        <f>IF(Statistics_xlsx___Sheet1[[#This Row],[Offered Salary]]&lt;=0,AVERAGE($I$2:$I$7166),Statistics_xlsx___Sheet1[[#This Row],[Offered Salary]])</f>
        <v>42100</v>
      </c>
      <c r="K1253" t="b">
        <f>OR((Statistics_xlsx___Sheet1[[#This Row],[updated offered salary]]&lt;$N$39),(Statistics_xlsx___Sheet1[[#This Row],[updated offered salary]]&gt;$N$40))</f>
        <v>0</v>
      </c>
    </row>
    <row r="1254" spans="1:11" x14ac:dyDescent="0.3">
      <c r="A1254">
        <v>276088</v>
      </c>
      <c r="B1254" t="s">
        <v>1183</v>
      </c>
      <c r="C1254" t="s">
        <v>15</v>
      </c>
      <c r="D1254" t="s">
        <v>9</v>
      </c>
      <c r="E1254" t="str">
        <f>IF(Statistics_xlsx___Sheet1[[#This Row],[event_name]]="-","Male",Statistics_xlsx___Sheet1[[#This Row],[event_name]])</f>
        <v>Male</v>
      </c>
      <c r="F1254" t="s">
        <v>17</v>
      </c>
      <c r="G1254" t="s">
        <v>151</v>
      </c>
      <c r="H1254" t="str">
        <f>IF(Statistics_xlsx___Sheet1[[#This Row],[Post Name]]="-",IF(G1255=0,G1253,G1255),Statistics_xlsx___Sheet1[[#This Row],[Post Name]])</f>
        <v>c-10</v>
      </c>
      <c r="I1254">
        <v>50282</v>
      </c>
      <c r="J1254">
        <f>IF(Statistics_xlsx___Sheet1[[#This Row],[Offered Salary]]&lt;=0,AVERAGE($I$2:$I$7166),Statistics_xlsx___Sheet1[[#This Row],[Offered Salary]])</f>
        <v>50282</v>
      </c>
      <c r="K1254" t="b">
        <f>OR((Statistics_xlsx___Sheet1[[#This Row],[updated offered salary]]&lt;$N$39),(Statistics_xlsx___Sheet1[[#This Row],[updated offered salary]]&gt;$N$40))</f>
        <v>0</v>
      </c>
    </row>
    <row r="1255" spans="1:11" x14ac:dyDescent="0.3">
      <c r="A1255">
        <v>613203</v>
      </c>
      <c r="B1255" t="s">
        <v>1184</v>
      </c>
      <c r="C1255" t="s">
        <v>15</v>
      </c>
      <c r="D1255" t="s">
        <v>9</v>
      </c>
      <c r="E1255" t="str">
        <f>IF(Statistics_xlsx___Sheet1[[#This Row],[event_name]]="-","Male",Statistics_xlsx___Sheet1[[#This Row],[event_name]])</f>
        <v>Male</v>
      </c>
      <c r="F1255" t="s">
        <v>17</v>
      </c>
      <c r="G1255" t="s">
        <v>14</v>
      </c>
      <c r="H1255" t="str">
        <f>IF(Statistics_xlsx___Sheet1[[#This Row],[Post Name]]="-",IF(G1256=0,G1254,G1256),Statistics_xlsx___Sheet1[[#This Row],[Post Name]])</f>
        <v>c5</v>
      </c>
      <c r="I1255">
        <v>85540</v>
      </c>
      <c r="J1255">
        <f>IF(Statistics_xlsx___Sheet1[[#This Row],[Offered Salary]]&lt;=0,AVERAGE($I$2:$I$7166),Statistics_xlsx___Sheet1[[#This Row],[Offered Salary]])</f>
        <v>85540</v>
      </c>
      <c r="K1255" t="b">
        <f>OR((Statistics_xlsx___Sheet1[[#This Row],[updated offered salary]]&lt;$N$39),(Statistics_xlsx___Sheet1[[#This Row],[updated offered salary]]&gt;$N$40))</f>
        <v>0</v>
      </c>
    </row>
    <row r="1256" spans="1:11" x14ac:dyDescent="0.3">
      <c r="A1256">
        <v>270366</v>
      </c>
      <c r="B1256" t="s">
        <v>1185</v>
      </c>
      <c r="C1256" t="s">
        <v>15</v>
      </c>
      <c r="D1256" t="s">
        <v>9</v>
      </c>
      <c r="E1256" t="str">
        <f>IF(Statistics_xlsx___Sheet1[[#This Row],[event_name]]="-","Male",Statistics_xlsx___Sheet1[[#This Row],[event_name]])</f>
        <v>Male</v>
      </c>
      <c r="F1256" t="s">
        <v>17</v>
      </c>
      <c r="G1256" t="s">
        <v>14</v>
      </c>
      <c r="H1256" t="str">
        <f>IF(Statistics_xlsx___Sheet1[[#This Row],[Post Name]]="-",IF(G1257=0,G1255,G1257),Statistics_xlsx___Sheet1[[#This Row],[Post Name]])</f>
        <v>c5</v>
      </c>
      <c r="I1256">
        <v>75949</v>
      </c>
      <c r="J1256">
        <f>IF(Statistics_xlsx___Sheet1[[#This Row],[Offered Salary]]&lt;=0,AVERAGE($I$2:$I$7166),Statistics_xlsx___Sheet1[[#This Row],[Offered Salary]])</f>
        <v>75949</v>
      </c>
      <c r="K1256" t="b">
        <f>OR((Statistics_xlsx___Sheet1[[#This Row],[updated offered salary]]&lt;$N$39),(Statistics_xlsx___Sheet1[[#This Row],[updated offered salary]]&gt;$N$40))</f>
        <v>0</v>
      </c>
    </row>
    <row r="1257" spans="1:11" x14ac:dyDescent="0.3">
      <c r="A1257">
        <v>58959</v>
      </c>
      <c r="B1257" t="s">
        <v>1186</v>
      </c>
      <c r="C1257" t="s">
        <v>8</v>
      </c>
      <c r="D1257" t="s">
        <v>13</v>
      </c>
      <c r="E1257" t="str">
        <f>IF(Statistics_xlsx___Sheet1[[#This Row],[event_name]]="-","Male",Statistics_xlsx___Sheet1[[#This Row],[event_name]])</f>
        <v>Female</v>
      </c>
      <c r="F1257" t="s">
        <v>10</v>
      </c>
      <c r="G1257" t="s">
        <v>151</v>
      </c>
      <c r="H1257" t="str">
        <f>IF(Statistics_xlsx___Sheet1[[#This Row],[Post Name]]="-",IF(G1258=0,G1256,G1258),Statistics_xlsx___Sheet1[[#This Row],[Post Name]])</f>
        <v>c-10</v>
      </c>
      <c r="I1257">
        <v>49434</v>
      </c>
      <c r="J1257">
        <f>IF(Statistics_xlsx___Sheet1[[#This Row],[Offered Salary]]&lt;=0,AVERAGE($I$2:$I$7166),Statistics_xlsx___Sheet1[[#This Row],[Offered Salary]])</f>
        <v>49434</v>
      </c>
      <c r="K1257" t="b">
        <f>OR((Statistics_xlsx___Sheet1[[#This Row],[updated offered salary]]&lt;$N$39),(Statistics_xlsx___Sheet1[[#This Row],[updated offered salary]]&gt;$N$40))</f>
        <v>0</v>
      </c>
    </row>
    <row r="1258" spans="1:11" x14ac:dyDescent="0.3">
      <c r="A1258">
        <v>109178</v>
      </c>
      <c r="B1258" t="s">
        <v>1187</v>
      </c>
      <c r="C1258" t="s">
        <v>15</v>
      </c>
      <c r="D1258" t="s">
        <v>9</v>
      </c>
      <c r="E1258" t="str">
        <f>IF(Statistics_xlsx___Sheet1[[#This Row],[event_name]]="-","Male",Statistics_xlsx___Sheet1[[#This Row],[event_name]])</f>
        <v>Male</v>
      </c>
      <c r="F1258" t="s">
        <v>69</v>
      </c>
      <c r="G1258" t="s">
        <v>36</v>
      </c>
      <c r="H1258" t="str">
        <f>IF(Statistics_xlsx___Sheet1[[#This Row],[Post Name]]="-",IF(G1259=0,G1257,G1259),Statistics_xlsx___Sheet1[[#This Row],[Post Name]])</f>
        <v>i5</v>
      </c>
      <c r="I1258">
        <v>2636</v>
      </c>
      <c r="J1258">
        <f>IF(Statistics_xlsx___Sheet1[[#This Row],[Offered Salary]]&lt;=0,AVERAGE($I$2:$I$7166),Statistics_xlsx___Sheet1[[#This Row],[Offered Salary]])</f>
        <v>2636</v>
      </c>
      <c r="K1258" t="b">
        <f>OR((Statistics_xlsx___Sheet1[[#This Row],[updated offered salary]]&lt;$N$39),(Statistics_xlsx___Sheet1[[#This Row],[updated offered salary]]&gt;$N$40))</f>
        <v>0</v>
      </c>
    </row>
    <row r="1259" spans="1:11" x14ac:dyDescent="0.3">
      <c r="A1259">
        <v>878585</v>
      </c>
      <c r="B1259" t="s">
        <v>1188</v>
      </c>
      <c r="C1259" t="s">
        <v>15</v>
      </c>
      <c r="D1259" t="s">
        <v>9</v>
      </c>
      <c r="E1259" t="str">
        <f>IF(Statistics_xlsx___Sheet1[[#This Row],[event_name]]="-","Male",Statistics_xlsx___Sheet1[[#This Row],[event_name]])</f>
        <v>Male</v>
      </c>
      <c r="F1259" t="s">
        <v>17</v>
      </c>
      <c r="G1259" t="s">
        <v>11</v>
      </c>
      <c r="H1259" t="str">
        <f>IF(Statistics_xlsx___Sheet1[[#This Row],[Post Name]]="-",IF(G1260=0,G1258,G1260),Statistics_xlsx___Sheet1[[#This Row],[Post Name]])</f>
        <v>c8</v>
      </c>
      <c r="I1259">
        <v>47192</v>
      </c>
      <c r="J1259">
        <f>IF(Statistics_xlsx___Sheet1[[#This Row],[Offered Salary]]&lt;=0,AVERAGE($I$2:$I$7166),Statistics_xlsx___Sheet1[[#This Row],[Offered Salary]])</f>
        <v>47192</v>
      </c>
      <c r="K1259" t="b">
        <f>OR((Statistics_xlsx___Sheet1[[#This Row],[updated offered salary]]&lt;$N$39),(Statistics_xlsx___Sheet1[[#This Row],[updated offered salary]]&gt;$N$40))</f>
        <v>0</v>
      </c>
    </row>
    <row r="1260" spans="1:11" x14ac:dyDescent="0.3">
      <c r="A1260">
        <v>920457</v>
      </c>
      <c r="B1260" t="s">
        <v>1189</v>
      </c>
      <c r="C1260" t="s">
        <v>15</v>
      </c>
      <c r="D1260" t="s">
        <v>13</v>
      </c>
      <c r="E1260" t="str">
        <f>IF(Statistics_xlsx___Sheet1[[#This Row],[event_name]]="-","Male",Statistics_xlsx___Sheet1[[#This Row],[event_name]])</f>
        <v>Female</v>
      </c>
      <c r="F1260" t="s">
        <v>86</v>
      </c>
      <c r="G1260" t="s">
        <v>44</v>
      </c>
      <c r="H1260" t="str">
        <f>IF(Statistics_xlsx___Sheet1[[#This Row],[Post Name]]="-",IF(G1261=0,G1259,G1261),Statistics_xlsx___Sheet1[[#This Row],[Post Name]])</f>
        <v>i6</v>
      </c>
      <c r="I1260">
        <v>94160</v>
      </c>
      <c r="J1260">
        <f>IF(Statistics_xlsx___Sheet1[[#This Row],[Offered Salary]]&lt;=0,AVERAGE($I$2:$I$7166),Statistics_xlsx___Sheet1[[#This Row],[Offered Salary]])</f>
        <v>94160</v>
      </c>
      <c r="K1260" t="b">
        <f>OR((Statistics_xlsx___Sheet1[[#This Row],[updated offered salary]]&lt;$N$39),(Statistics_xlsx___Sheet1[[#This Row],[updated offered salary]]&gt;$N$40))</f>
        <v>0</v>
      </c>
    </row>
    <row r="1261" spans="1:11" x14ac:dyDescent="0.3">
      <c r="A1261">
        <v>629081</v>
      </c>
      <c r="B1261" t="s">
        <v>1190</v>
      </c>
      <c r="C1261" t="s">
        <v>8</v>
      </c>
      <c r="D1261" t="s">
        <v>42</v>
      </c>
      <c r="E1261" t="str">
        <f>IF(Statistics_xlsx___Sheet1[[#This Row],[event_name]]="-","Male",Statistics_xlsx___Sheet1[[#This Row],[event_name]])</f>
        <v>Don’t want to say</v>
      </c>
      <c r="F1261" t="s">
        <v>86</v>
      </c>
      <c r="G1261" t="s">
        <v>44</v>
      </c>
      <c r="H1261" t="str">
        <f>IF(Statistics_xlsx___Sheet1[[#This Row],[Post Name]]="-",IF(G1262=0,G1260,G1262),Statistics_xlsx___Sheet1[[#This Row],[Post Name]])</f>
        <v>i6</v>
      </c>
      <c r="I1261">
        <v>10817</v>
      </c>
      <c r="J1261">
        <f>IF(Statistics_xlsx___Sheet1[[#This Row],[Offered Salary]]&lt;=0,AVERAGE($I$2:$I$7166),Statistics_xlsx___Sheet1[[#This Row],[Offered Salary]])</f>
        <v>10817</v>
      </c>
      <c r="K1261" t="b">
        <f>OR((Statistics_xlsx___Sheet1[[#This Row],[updated offered salary]]&lt;$N$39),(Statistics_xlsx___Sheet1[[#This Row],[updated offered salary]]&gt;$N$40))</f>
        <v>0</v>
      </c>
    </row>
    <row r="1262" spans="1:11" x14ac:dyDescent="0.3">
      <c r="A1262">
        <v>780667</v>
      </c>
      <c r="B1262" t="s">
        <v>1191</v>
      </c>
      <c r="C1262" t="s">
        <v>8</v>
      </c>
      <c r="D1262" t="s">
        <v>9</v>
      </c>
      <c r="E1262" t="str">
        <f>IF(Statistics_xlsx___Sheet1[[#This Row],[event_name]]="-","Male",Statistics_xlsx___Sheet1[[#This Row],[event_name]])</f>
        <v>Male</v>
      </c>
      <c r="F1262" t="s">
        <v>10</v>
      </c>
      <c r="G1262" t="s">
        <v>24</v>
      </c>
      <c r="H1262" t="str">
        <f>IF(Statistics_xlsx___Sheet1[[#This Row],[Post Name]]="-",IF(G1263=0,G1261,G1263),Statistics_xlsx___Sheet1[[#This Row],[Post Name]])</f>
        <v>i7</v>
      </c>
      <c r="I1262">
        <v>56727</v>
      </c>
      <c r="J1262">
        <f>IF(Statistics_xlsx___Sheet1[[#This Row],[Offered Salary]]&lt;=0,AVERAGE($I$2:$I$7166),Statistics_xlsx___Sheet1[[#This Row],[Offered Salary]])</f>
        <v>56727</v>
      </c>
      <c r="K1262" t="b">
        <f>OR((Statistics_xlsx___Sheet1[[#This Row],[updated offered salary]]&lt;$N$39),(Statistics_xlsx___Sheet1[[#This Row],[updated offered salary]]&gt;$N$40))</f>
        <v>0</v>
      </c>
    </row>
    <row r="1263" spans="1:11" x14ac:dyDescent="0.3">
      <c r="A1263">
        <v>352943</v>
      </c>
      <c r="B1263" t="s">
        <v>1192</v>
      </c>
      <c r="C1263" t="s">
        <v>15</v>
      </c>
      <c r="D1263" t="s">
        <v>9</v>
      </c>
      <c r="E1263" t="str">
        <f>IF(Statistics_xlsx___Sheet1[[#This Row],[event_name]]="-","Male",Statistics_xlsx___Sheet1[[#This Row],[event_name]])</f>
        <v>Male</v>
      </c>
      <c r="F1263" t="s">
        <v>17</v>
      </c>
      <c r="G1263" t="s">
        <v>345</v>
      </c>
      <c r="H1263" t="str">
        <f>IF(Statistics_xlsx___Sheet1[[#This Row],[Post Name]]="-",IF(G1264=0,G1262,G1264),Statistics_xlsx___Sheet1[[#This Row],[Post Name]])</f>
        <v>c9</v>
      </c>
      <c r="I1263">
        <v>22640</v>
      </c>
      <c r="J1263">
        <f>IF(Statistics_xlsx___Sheet1[[#This Row],[Offered Salary]]&lt;=0,AVERAGE($I$2:$I$7166),Statistics_xlsx___Sheet1[[#This Row],[Offered Salary]])</f>
        <v>22640</v>
      </c>
      <c r="K1263" t="b">
        <f>OR((Statistics_xlsx___Sheet1[[#This Row],[updated offered salary]]&lt;$N$39),(Statistics_xlsx___Sheet1[[#This Row],[updated offered salary]]&gt;$N$40))</f>
        <v>0</v>
      </c>
    </row>
    <row r="1264" spans="1:11" x14ac:dyDescent="0.3">
      <c r="A1264">
        <v>691270</v>
      </c>
      <c r="B1264" t="s">
        <v>1193</v>
      </c>
      <c r="C1264" t="s">
        <v>15</v>
      </c>
      <c r="D1264" t="s">
        <v>9</v>
      </c>
      <c r="E1264" t="str">
        <f>IF(Statistics_xlsx___Sheet1[[#This Row],[event_name]]="-","Male",Statistics_xlsx___Sheet1[[#This Row],[event_name]])</f>
        <v>Male</v>
      </c>
      <c r="F1264" t="s">
        <v>17</v>
      </c>
      <c r="G1264" t="s">
        <v>11</v>
      </c>
      <c r="H1264" t="str">
        <f>IF(Statistics_xlsx___Sheet1[[#This Row],[Post Name]]="-",IF(G1265=0,G1263,G1265),Statistics_xlsx___Sheet1[[#This Row],[Post Name]])</f>
        <v>c8</v>
      </c>
      <c r="I1264">
        <v>34695</v>
      </c>
      <c r="J1264">
        <f>IF(Statistics_xlsx___Sheet1[[#This Row],[Offered Salary]]&lt;=0,AVERAGE($I$2:$I$7166),Statistics_xlsx___Sheet1[[#This Row],[Offered Salary]])</f>
        <v>34695</v>
      </c>
      <c r="K1264" t="b">
        <f>OR((Statistics_xlsx___Sheet1[[#This Row],[updated offered salary]]&lt;$N$39),(Statistics_xlsx___Sheet1[[#This Row],[updated offered salary]]&gt;$N$40))</f>
        <v>0</v>
      </c>
    </row>
    <row r="1265" spans="1:11" x14ac:dyDescent="0.3">
      <c r="A1265">
        <v>394080</v>
      </c>
      <c r="B1265" t="s">
        <v>1194</v>
      </c>
      <c r="C1265" t="s">
        <v>15</v>
      </c>
      <c r="D1265" t="s">
        <v>13</v>
      </c>
      <c r="E1265" t="str">
        <f>IF(Statistics_xlsx___Sheet1[[#This Row],[event_name]]="-","Male",Statistics_xlsx___Sheet1[[#This Row],[event_name]])</f>
        <v>Female</v>
      </c>
      <c r="F1265" t="s">
        <v>166</v>
      </c>
      <c r="G1265" t="s">
        <v>151</v>
      </c>
      <c r="H1265" t="str">
        <f>IF(Statistics_xlsx___Sheet1[[#This Row],[Post Name]]="-",IF(G1266=0,G1264,G1266),Statistics_xlsx___Sheet1[[#This Row],[Post Name]])</f>
        <v>c-10</v>
      </c>
      <c r="I1265">
        <v>6753</v>
      </c>
      <c r="J1265">
        <f>IF(Statistics_xlsx___Sheet1[[#This Row],[Offered Salary]]&lt;=0,AVERAGE($I$2:$I$7166),Statistics_xlsx___Sheet1[[#This Row],[Offered Salary]])</f>
        <v>6753</v>
      </c>
      <c r="K1265" t="b">
        <f>OR((Statistics_xlsx___Sheet1[[#This Row],[updated offered salary]]&lt;$N$39),(Statistics_xlsx___Sheet1[[#This Row],[updated offered salary]]&gt;$N$40))</f>
        <v>0</v>
      </c>
    </row>
    <row r="1266" spans="1:11" x14ac:dyDescent="0.3">
      <c r="A1266">
        <v>830440</v>
      </c>
      <c r="B1266" t="s">
        <v>1195</v>
      </c>
      <c r="C1266" t="s">
        <v>8</v>
      </c>
      <c r="D1266" t="s">
        <v>13</v>
      </c>
      <c r="E1266" t="str">
        <f>IF(Statistics_xlsx___Sheet1[[#This Row],[event_name]]="-","Male",Statistics_xlsx___Sheet1[[#This Row],[event_name]])</f>
        <v>Female</v>
      </c>
      <c r="F1266" t="s">
        <v>10</v>
      </c>
      <c r="G1266" t="s">
        <v>44</v>
      </c>
      <c r="H1266" t="str">
        <f>IF(Statistics_xlsx___Sheet1[[#This Row],[Post Name]]="-",IF(G1267=0,G1265,G1267),Statistics_xlsx___Sheet1[[#This Row],[Post Name]])</f>
        <v>i6</v>
      </c>
      <c r="I1266">
        <v>69776</v>
      </c>
      <c r="J1266">
        <f>IF(Statistics_xlsx___Sheet1[[#This Row],[Offered Salary]]&lt;=0,AVERAGE($I$2:$I$7166),Statistics_xlsx___Sheet1[[#This Row],[Offered Salary]])</f>
        <v>69776</v>
      </c>
      <c r="K1266" t="b">
        <f>OR((Statistics_xlsx___Sheet1[[#This Row],[updated offered salary]]&lt;$N$39),(Statistics_xlsx___Sheet1[[#This Row],[updated offered salary]]&gt;$N$40))</f>
        <v>0</v>
      </c>
    </row>
    <row r="1267" spans="1:11" x14ac:dyDescent="0.3">
      <c r="A1267">
        <v>210001</v>
      </c>
      <c r="B1267" t="s">
        <v>1196</v>
      </c>
      <c r="C1267" t="s">
        <v>15</v>
      </c>
      <c r="D1267" t="s">
        <v>13</v>
      </c>
      <c r="E1267" t="str">
        <f>IF(Statistics_xlsx___Sheet1[[#This Row],[event_name]]="-","Male",Statistics_xlsx___Sheet1[[#This Row],[event_name]])</f>
        <v>Female</v>
      </c>
      <c r="F1267" t="s">
        <v>10</v>
      </c>
      <c r="G1267" t="s">
        <v>44</v>
      </c>
      <c r="H1267" t="str">
        <f>IF(Statistics_xlsx___Sheet1[[#This Row],[Post Name]]="-",IF(G1268=0,G1266,G1268),Statistics_xlsx___Sheet1[[#This Row],[Post Name]])</f>
        <v>i6</v>
      </c>
      <c r="I1267">
        <v>61640</v>
      </c>
      <c r="J1267">
        <f>IF(Statistics_xlsx___Sheet1[[#This Row],[Offered Salary]]&lt;=0,AVERAGE($I$2:$I$7166),Statistics_xlsx___Sheet1[[#This Row],[Offered Salary]])</f>
        <v>61640</v>
      </c>
      <c r="K1267" t="b">
        <f>OR((Statistics_xlsx___Sheet1[[#This Row],[updated offered salary]]&lt;$N$39),(Statistics_xlsx___Sheet1[[#This Row],[updated offered salary]]&gt;$N$40))</f>
        <v>0</v>
      </c>
    </row>
    <row r="1268" spans="1:11" x14ac:dyDescent="0.3">
      <c r="A1268">
        <v>118110</v>
      </c>
      <c r="B1268" t="s">
        <v>1197</v>
      </c>
      <c r="C1268" t="s">
        <v>15</v>
      </c>
      <c r="D1268" t="s">
        <v>9</v>
      </c>
      <c r="E1268" t="str">
        <f>IF(Statistics_xlsx___Sheet1[[#This Row],[event_name]]="-","Male",Statistics_xlsx___Sheet1[[#This Row],[event_name]])</f>
        <v>Male</v>
      </c>
      <c r="F1268" t="s">
        <v>10</v>
      </c>
      <c r="G1268" t="s">
        <v>345</v>
      </c>
      <c r="H1268" t="str">
        <f>IF(Statistics_xlsx___Sheet1[[#This Row],[Post Name]]="-",IF(G1269=0,G1267,G1269),Statistics_xlsx___Sheet1[[#This Row],[Post Name]])</f>
        <v>c9</v>
      </c>
      <c r="I1268">
        <v>35933</v>
      </c>
      <c r="J1268">
        <f>IF(Statistics_xlsx___Sheet1[[#This Row],[Offered Salary]]&lt;=0,AVERAGE($I$2:$I$7166),Statistics_xlsx___Sheet1[[#This Row],[Offered Salary]])</f>
        <v>35933</v>
      </c>
      <c r="K1268" t="b">
        <f>OR((Statistics_xlsx___Sheet1[[#This Row],[updated offered salary]]&lt;$N$39),(Statistics_xlsx___Sheet1[[#This Row],[updated offered salary]]&gt;$N$40))</f>
        <v>0</v>
      </c>
    </row>
    <row r="1269" spans="1:11" x14ac:dyDescent="0.3">
      <c r="A1269">
        <v>404367</v>
      </c>
      <c r="B1269" t="s">
        <v>1198</v>
      </c>
      <c r="C1269" t="s">
        <v>15</v>
      </c>
      <c r="D1269" t="s">
        <v>9</v>
      </c>
      <c r="E1269" t="str">
        <f>IF(Statistics_xlsx___Sheet1[[#This Row],[event_name]]="-","Male",Statistics_xlsx___Sheet1[[#This Row],[event_name]])</f>
        <v>Male</v>
      </c>
      <c r="F1269" t="s">
        <v>17</v>
      </c>
      <c r="G1269" t="s">
        <v>151</v>
      </c>
      <c r="H1269" t="str">
        <f>IF(Statistics_xlsx___Sheet1[[#This Row],[Post Name]]="-",IF(G1270=0,G1268,G1270),Statistics_xlsx___Sheet1[[#This Row],[Post Name]])</f>
        <v>c-10</v>
      </c>
      <c r="I1269">
        <v>46676</v>
      </c>
      <c r="J1269">
        <f>IF(Statistics_xlsx___Sheet1[[#This Row],[Offered Salary]]&lt;=0,AVERAGE($I$2:$I$7166),Statistics_xlsx___Sheet1[[#This Row],[Offered Salary]])</f>
        <v>46676</v>
      </c>
      <c r="K1269" t="b">
        <f>OR((Statistics_xlsx___Sheet1[[#This Row],[updated offered salary]]&lt;$N$39),(Statistics_xlsx___Sheet1[[#This Row],[updated offered salary]]&gt;$N$40))</f>
        <v>0</v>
      </c>
    </row>
    <row r="1270" spans="1:11" x14ac:dyDescent="0.3">
      <c r="A1270">
        <v>929675</v>
      </c>
      <c r="B1270" t="s">
        <v>1199</v>
      </c>
      <c r="C1270" t="s">
        <v>15</v>
      </c>
      <c r="D1270" t="s">
        <v>9</v>
      </c>
      <c r="E1270" t="str">
        <f>IF(Statistics_xlsx___Sheet1[[#This Row],[event_name]]="-","Male",Statistics_xlsx___Sheet1[[#This Row],[event_name]])</f>
        <v>Male</v>
      </c>
      <c r="F1270" t="s">
        <v>21</v>
      </c>
      <c r="G1270" t="s">
        <v>14</v>
      </c>
      <c r="H1270" t="str">
        <f>IF(Statistics_xlsx___Sheet1[[#This Row],[Post Name]]="-",IF(G1271=0,G1269,G1271),Statistics_xlsx___Sheet1[[#This Row],[Post Name]])</f>
        <v>c5</v>
      </c>
      <c r="I1270">
        <v>45625</v>
      </c>
      <c r="J1270">
        <f>IF(Statistics_xlsx___Sheet1[[#This Row],[Offered Salary]]&lt;=0,AVERAGE($I$2:$I$7166),Statistics_xlsx___Sheet1[[#This Row],[Offered Salary]])</f>
        <v>45625</v>
      </c>
      <c r="K1270" t="b">
        <f>OR((Statistics_xlsx___Sheet1[[#This Row],[updated offered salary]]&lt;$N$39),(Statistics_xlsx___Sheet1[[#This Row],[updated offered salary]]&gt;$N$40))</f>
        <v>0</v>
      </c>
    </row>
    <row r="1271" spans="1:11" x14ac:dyDescent="0.3">
      <c r="A1271">
        <v>699359</v>
      </c>
      <c r="B1271" t="s">
        <v>1200</v>
      </c>
      <c r="C1271" t="s">
        <v>15</v>
      </c>
      <c r="D1271" t="s">
        <v>9</v>
      </c>
      <c r="E1271" t="str">
        <f>IF(Statistics_xlsx___Sheet1[[#This Row],[event_name]]="-","Male",Statistics_xlsx___Sheet1[[#This Row],[event_name]])</f>
        <v>Male</v>
      </c>
      <c r="F1271" t="s">
        <v>21</v>
      </c>
      <c r="G1271" t="s">
        <v>14</v>
      </c>
      <c r="H1271" t="str">
        <f>IF(Statistics_xlsx___Sheet1[[#This Row],[Post Name]]="-",IF(G1272=0,G1270,G1272),Statistics_xlsx___Sheet1[[#This Row],[Post Name]])</f>
        <v>c5</v>
      </c>
      <c r="I1271">
        <v>53578</v>
      </c>
      <c r="J1271">
        <f>IF(Statistics_xlsx___Sheet1[[#This Row],[Offered Salary]]&lt;=0,AVERAGE($I$2:$I$7166),Statistics_xlsx___Sheet1[[#This Row],[Offered Salary]])</f>
        <v>53578</v>
      </c>
      <c r="K1271" t="b">
        <f>OR((Statistics_xlsx___Sheet1[[#This Row],[updated offered salary]]&lt;$N$39),(Statistics_xlsx___Sheet1[[#This Row],[updated offered salary]]&gt;$N$40))</f>
        <v>0</v>
      </c>
    </row>
    <row r="1272" spans="1:11" x14ac:dyDescent="0.3">
      <c r="A1272">
        <v>293467</v>
      </c>
      <c r="B1272" t="s">
        <v>1200</v>
      </c>
      <c r="C1272" t="s">
        <v>8</v>
      </c>
      <c r="D1272" t="s">
        <v>9</v>
      </c>
      <c r="E1272" t="str">
        <f>IF(Statistics_xlsx___Sheet1[[#This Row],[event_name]]="-","Male",Statistics_xlsx___Sheet1[[#This Row],[event_name]])</f>
        <v>Male</v>
      </c>
      <c r="F1272" t="s">
        <v>21</v>
      </c>
      <c r="G1272" t="s">
        <v>14</v>
      </c>
      <c r="H1272" t="str">
        <f>IF(Statistics_xlsx___Sheet1[[#This Row],[Post Name]]="-",IF(G1273=0,G1271,G1273),Statistics_xlsx___Sheet1[[#This Row],[Post Name]])</f>
        <v>c5</v>
      </c>
      <c r="I1272">
        <v>44957</v>
      </c>
      <c r="J1272">
        <f>IF(Statistics_xlsx___Sheet1[[#This Row],[Offered Salary]]&lt;=0,AVERAGE($I$2:$I$7166),Statistics_xlsx___Sheet1[[#This Row],[Offered Salary]])</f>
        <v>44957</v>
      </c>
      <c r="K1272" t="b">
        <f>OR((Statistics_xlsx___Sheet1[[#This Row],[updated offered salary]]&lt;$N$39),(Statistics_xlsx___Sheet1[[#This Row],[updated offered salary]]&gt;$N$40))</f>
        <v>0</v>
      </c>
    </row>
    <row r="1273" spans="1:11" x14ac:dyDescent="0.3">
      <c r="A1273">
        <v>874032</v>
      </c>
      <c r="B1273" t="s">
        <v>1201</v>
      </c>
      <c r="C1273" t="s">
        <v>15</v>
      </c>
      <c r="D1273" t="s">
        <v>42</v>
      </c>
      <c r="E1273" t="str">
        <f>IF(Statistics_xlsx___Sheet1[[#This Row],[event_name]]="-","Male",Statistics_xlsx___Sheet1[[#This Row],[event_name]])</f>
        <v>Don’t want to say</v>
      </c>
      <c r="F1273" t="s">
        <v>86</v>
      </c>
      <c r="G1273" t="s">
        <v>151</v>
      </c>
      <c r="H1273" t="str">
        <f>IF(Statistics_xlsx___Sheet1[[#This Row],[Post Name]]="-",IF(G1274=0,G1272,G1274),Statistics_xlsx___Sheet1[[#This Row],[Post Name]])</f>
        <v>c-10</v>
      </c>
      <c r="I1273">
        <v>78699</v>
      </c>
      <c r="J1273">
        <f>IF(Statistics_xlsx___Sheet1[[#This Row],[Offered Salary]]&lt;=0,AVERAGE($I$2:$I$7166),Statistics_xlsx___Sheet1[[#This Row],[Offered Salary]])</f>
        <v>78699</v>
      </c>
      <c r="K1273" t="b">
        <f>OR((Statistics_xlsx___Sheet1[[#This Row],[updated offered salary]]&lt;$N$39),(Statistics_xlsx___Sheet1[[#This Row],[updated offered salary]]&gt;$N$40))</f>
        <v>0</v>
      </c>
    </row>
    <row r="1274" spans="1:11" x14ac:dyDescent="0.3">
      <c r="A1274">
        <v>783165</v>
      </c>
      <c r="B1274" t="s">
        <v>1202</v>
      </c>
      <c r="C1274" t="s">
        <v>8</v>
      </c>
      <c r="D1274" t="s">
        <v>13</v>
      </c>
      <c r="E1274" t="str">
        <f>IF(Statistics_xlsx___Sheet1[[#This Row],[event_name]]="-","Male",Statistics_xlsx___Sheet1[[#This Row],[event_name]])</f>
        <v>Female</v>
      </c>
      <c r="F1274" t="s">
        <v>86</v>
      </c>
      <c r="G1274" t="s">
        <v>44</v>
      </c>
      <c r="H1274" t="str">
        <f>IF(Statistics_xlsx___Sheet1[[#This Row],[Post Name]]="-",IF(G1275=0,G1273,G1275),Statistics_xlsx___Sheet1[[#This Row],[Post Name]])</f>
        <v>i6</v>
      </c>
      <c r="I1274">
        <v>33497</v>
      </c>
      <c r="J1274">
        <f>IF(Statistics_xlsx___Sheet1[[#This Row],[Offered Salary]]&lt;=0,AVERAGE($I$2:$I$7166),Statistics_xlsx___Sheet1[[#This Row],[Offered Salary]])</f>
        <v>33497</v>
      </c>
      <c r="K1274" t="b">
        <f>OR((Statistics_xlsx___Sheet1[[#This Row],[updated offered salary]]&lt;$N$39),(Statistics_xlsx___Sheet1[[#This Row],[updated offered salary]]&gt;$N$40))</f>
        <v>0</v>
      </c>
    </row>
    <row r="1275" spans="1:11" x14ac:dyDescent="0.3">
      <c r="A1275">
        <v>611894</v>
      </c>
      <c r="B1275" t="s">
        <v>1203</v>
      </c>
      <c r="C1275" t="s">
        <v>15</v>
      </c>
      <c r="D1275" t="s">
        <v>9</v>
      </c>
      <c r="E1275" t="str">
        <f>IF(Statistics_xlsx___Sheet1[[#This Row],[event_name]]="-","Male",Statistics_xlsx___Sheet1[[#This Row],[event_name]])</f>
        <v>Male</v>
      </c>
      <c r="F1275" t="s">
        <v>10</v>
      </c>
      <c r="G1275" t="s">
        <v>30</v>
      </c>
      <c r="H1275" t="str">
        <f>IF(Statistics_xlsx___Sheet1[[#This Row],[Post Name]]="-",IF(G1276=0,G1274,G1276),Statistics_xlsx___Sheet1[[#This Row],[Post Name]])</f>
        <v>b9</v>
      </c>
      <c r="I1275">
        <v>55415</v>
      </c>
      <c r="J1275">
        <f>IF(Statistics_xlsx___Sheet1[[#This Row],[Offered Salary]]&lt;=0,AVERAGE($I$2:$I$7166),Statistics_xlsx___Sheet1[[#This Row],[Offered Salary]])</f>
        <v>55415</v>
      </c>
      <c r="K1275" t="b">
        <f>OR((Statistics_xlsx___Sheet1[[#This Row],[updated offered salary]]&lt;$N$39),(Statistics_xlsx___Sheet1[[#This Row],[updated offered salary]]&gt;$N$40))</f>
        <v>0</v>
      </c>
    </row>
    <row r="1276" spans="1:11" x14ac:dyDescent="0.3">
      <c r="A1276">
        <v>894572</v>
      </c>
      <c r="B1276" t="s">
        <v>1204</v>
      </c>
      <c r="C1276" t="s">
        <v>15</v>
      </c>
      <c r="D1276" t="s">
        <v>9</v>
      </c>
      <c r="E1276" t="str">
        <f>IF(Statistics_xlsx___Sheet1[[#This Row],[event_name]]="-","Male",Statistics_xlsx___Sheet1[[#This Row],[event_name]])</f>
        <v>Male</v>
      </c>
      <c r="F1276" t="s">
        <v>21</v>
      </c>
      <c r="G1276" t="s">
        <v>11</v>
      </c>
      <c r="H1276" t="str">
        <f>IF(Statistics_xlsx___Sheet1[[#This Row],[Post Name]]="-",IF(G1277=0,G1275,G1277),Statistics_xlsx___Sheet1[[#This Row],[Post Name]])</f>
        <v>c8</v>
      </c>
      <c r="I1276">
        <v>28613</v>
      </c>
      <c r="J1276">
        <f>IF(Statistics_xlsx___Sheet1[[#This Row],[Offered Salary]]&lt;=0,AVERAGE($I$2:$I$7166),Statistics_xlsx___Sheet1[[#This Row],[Offered Salary]])</f>
        <v>28613</v>
      </c>
      <c r="K1276" t="b">
        <f>OR((Statistics_xlsx___Sheet1[[#This Row],[updated offered salary]]&lt;$N$39),(Statistics_xlsx___Sheet1[[#This Row],[updated offered salary]]&gt;$N$40))</f>
        <v>0</v>
      </c>
    </row>
    <row r="1277" spans="1:11" x14ac:dyDescent="0.3">
      <c r="A1277">
        <v>392448</v>
      </c>
      <c r="B1277" t="s">
        <v>1205</v>
      </c>
      <c r="C1277" t="s">
        <v>15</v>
      </c>
      <c r="D1277" t="s">
        <v>9</v>
      </c>
      <c r="E1277" t="str">
        <f>IF(Statistics_xlsx___Sheet1[[#This Row],[event_name]]="-","Male",Statistics_xlsx___Sheet1[[#This Row],[event_name]])</f>
        <v>Male</v>
      </c>
      <c r="F1277" t="s">
        <v>21</v>
      </c>
      <c r="G1277" t="s">
        <v>11</v>
      </c>
      <c r="H1277" t="str">
        <f>IF(Statistics_xlsx___Sheet1[[#This Row],[Post Name]]="-",IF(G1278=0,G1276,G1278),Statistics_xlsx___Sheet1[[#This Row],[Post Name]])</f>
        <v>c8</v>
      </c>
      <c r="I1277">
        <v>69299</v>
      </c>
      <c r="J1277">
        <f>IF(Statistics_xlsx___Sheet1[[#This Row],[Offered Salary]]&lt;=0,AVERAGE($I$2:$I$7166),Statistics_xlsx___Sheet1[[#This Row],[Offered Salary]])</f>
        <v>69299</v>
      </c>
      <c r="K1277" t="b">
        <f>OR((Statistics_xlsx___Sheet1[[#This Row],[updated offered salary]]&lt;$N$39),(Statistics_xlsx___Sheet1[[#This Row],[updated offered salary]]&gt;$N$40))</f>
        <v>0</v>
      </c>
    </row>
    <row r="1278" spans="1:11" x14ac:dyDescent="0.3">
      <c r="A1278">
        <v>263203</v>
      </c>
      <c r="B1278" t="s">
        <v>1206</v>
      </c>
      <c r="C1278" t="s">
        <v>8</v>
      </c>
      <c r="D1278" t="s">
        <v>13</v>
      </c>
      <c r="E1278" t="str">
        <f>IF(Statistics_xlsx___Sheet1[[#This Row],[event_name]]="-","Male",Statistics_xlsx___Sheet1[[#This Row],[event_name]])</f>
        <v>Female</v>
      </c>
      <c r="F1278" t="s">
        <v>21</v>
      </c>
      <c r="G1278" t="s">
        <v>11</v>
      </c>
      <c r="H1278" t="str">
        <f>IF(Statistics_xlsx___Sheet1[[#This Row],[Post Name]]="-",IF(G1279=0,G1277,G1279),Statistics_xlsx___Sheet1[[#This Row],[Post Name]])</f>
        <v>c8</v>
      </c>
      <c r="I1278">
        <v>12194</v>
      </c>
      <c r="J1278">
        <f>IF(Statistics_xlsx___Sheet1[[#This Row],[Offered Salary]]&lt;=0,AVERAGE($I$2:$I$7166),Statistics_xlsx___Sheet1[[#This Row],[Offered Salary]])</f>
        <v>12194</v>
      </c>
      <c r="K1278" t="b">
        <f>OR((Statistics_xlsx___Sheet1[[#This Row],[updated offered salary]]&lt;$N$39),(Statistics_xlsx___Sheet1[[#This Row],[updated offered salary]]&gt;$N$40))</f>
        <v>0</v>
      </c>
    </row>
    <row r="1279" spans="1:11" x14ac:dyDescent="0.3">
      <c r="A1279">
        <v>462387</v>
      </c>
      <c r="B1279" t="s">
        <v>1207</v>
      </c>
      <c r="C1279" t="s">
        <v>8</v>
      </c>
      <c r="D1279" t="s">
        <v>9</v>
      </c>
      <c r="E1279" t="str">
        <f>IF(Statistics_xlsx___Sheet1[[#This Row],[event_name]]="-","Male",Statistics_xlsx___Sheet1[[#This Row],[event_name]])</f>
        <v>Male</v>
      </c>
      <c r="F1279" t="s">
        <v>21</v>
      </c>
      <c r="G1279" t="s">
        <v>345</v>
      </c>
      <c r="H1279" t="str">
        <f>IF(Statistics_xlsx___Sheet1[[#This Row],[Post Name]]="-",IF(G1280=0,G1278,G1280),Statistics_xlsx___Sheet1[[#This Row],[Post Name]])</f>
        <v>c9</v>
      </c>
      <c r="I1279">
        <v>81029</v>
      </c>
      <c r="J1279">
        <f>IF(Statistics_xlsx___Sheet1[[#This Row],[Offered Salary]]&lt;=0,AVERAGE($I$2:$I$7166),Statistics_xlsx___Sheet1[[#This Row],[Offered Salary]])</f>
        <v>81029</v>
      </c>
      <c r="K1279" t="b">
        <f>OR((Statistics_xlsx___Sheet1[[#This Row],[updated offered salary]]&lt;$N$39),(Statistics_xlsx___Sheet1[[#This Row],[updated offered salary]]&gt;$N$40))</f>
        <v>0</v>
      </c>
    </row>
    <row r="1280" spans="1:11" x14ac:dyDescent="0.3">
      <c r="A1280">
        <v>288469</v>
      </c>
      <c r="B1280" t="s">
        <v>1208</v>
      </c>
      <c r="C1280" t="s">
        <v>8</v>
      </c>
      <c r="D1280" t="s">
        <v>13</v>
      </c>
      <c r="E1280" t="str">
        <f>IF(Statistics_xlsx___Sheet1[[#This Row],[event_name]]="-","Male",Statistics_xlsx___Sheet1[[#This Row],[event_name]])</f>
        <v>Female</v>
      </c>
      <c r="F1280" t="s">
        <v>21</v>
      </c>
      <c r="G1280" t="s">
        <v>345</v>
      </c>
      <c r="H1280" t="str">
        <f>IF(Statistics_xlsx___Sheet1[[#This Row],[Post Name]]="-",IF(G1281=0,G1279,G1281),Statistics_xlsx___Sheet1[[#This Row],[Post Name]])</f>
        <v>c9</v>
      </c>
      <c r="I1280">
        <v>91349</v>
      </c>
      <c r="J1280">
        <f>IF(Statistics_xlsx___Sheet1[[#This Row],[Offered Salary]]&lt;=0,AVERAGE($I$2:$I$7166),Statistics_xlsx___Sheet1[[#This Row],[Offered Salary]])</f>
        <v>91349</v>
      </c>
      <c r="K1280" t="b">
        <f>OR((Statistics_xlsx___Sheet1[[#This Row],[updated offered salary]]&lt;$N$39),(Statistics_xlsx___Sheet1[[#This Row],[updated offered salary]]&gt;$N$40))</f>
        <v>0</v>
      </c>
    </row>
    <row r="1281" spans="1:11" x14ac:dyDescent="0.3">
      <c r="A1281">
        <v>54778</v>
      </c>
      <c r="B1281" t="s">
        <v>1209</v>
      </c>
      <c r="C1281" t="s">
        <v>15</v>
      </c>
      <c r="D1281" t="s">
        <v>42</v>
      </c>
      <c r="E1281" t="str">
        <f>IF(Statistics_xlsx___Sheet1[[#This Row],[event_name]]="-","Male",Statistics_xlsx___Sheet1[[#This Row],[event_name]])</f>
        <v>Don’t want to say</v>
      </c>
      <c r="F1281" t="s">
        <v>21</v>
      </c>
      <c r="G1281" t="s">
        <v>345</v>
      </c>
      <c r="H1281" t="str">
        <f>IF(Statistics_xlsx___Sheet1[[#This Row],[Post Name]]="-",IF(G1282=0,G1280,G1282),Statistics_xlsx___Sheet1[[#This Row],[Post Name]])</f>
        <v>c9</v>
      </c>
      <c r="I1281">
        <v>25838</v>
      </c>
      <c r="J1281">
        <f>IF(Statistics_xlsx___Sheet1[[#This Row],[Offered Salary]]&lt;=0,AVERAGE($I$2:$I$7166),Statistics_xlsx___Sheet1[[#This Row],[Offered Salary]])</f>
        <v>25838</v>
      </c>
      <c r="K1281" t="b">
        <f>OR((Statistics_xlsx___Sheet1[[#This Row],[updated offered salary]]&lt;$N$39),(Statistics_xlsx___Sheet1[[#This Row],[updated offered salary]]&gt;$N$40))</f>
        <v>0</v>
      </c>
    </row>
    <row r="1282" spans="1:11" x14ac:dyDescent="0.3">
      <c r="A1282">
        <v>472424</v>
      </c>
      <c r="B1282" t="s">
        <v>1210</v>
      </c>
      <c r="C1282" t="s">
        <v>15</v>
      </c>
      <c r="D1282" t="s">
        <v>13</v>
      </c>
      <c r="E1282" t="str">
        <f>IF(Statistics_xlsx___Sheet1[[#This Row],[event_name]]="-","Male",Statistics_xlsx___Sheet1[[#This Row],[event_name]])</f>
        <v>Female</v>
      </c>
      <c r="F1282" t="s">
        <v>113</v>
      </c>
      <c r="G1282" t="s">
        <v>345</v>
      </c>
      <c r="H1282" t="str">
        <f>IF(Statistics_xlsx___Sheet1[[#This Row],[Post Name]]="-",IF(G1283=0,G1281,G1283),Statistics_xlsx___Sheet1[[#This Row],[Post Name]])</f>
        <v>c9</v>
      </c>
      <c r="I1282">
        <v>45598</v>
      </c>
      <c r="J1282">
        <f>IF(Statistics_xlsx___Sheet1[[#This Row],[Offered Salary]]&lt;=0,AVERAGE($I$2:$I$7166),Statistics_xlsx___Sheet1[[#This Row],[Offered Salary]])</f>
        <v>45598</v>
      </c>
      <c r="K1282" t="b">
        <f>OR((Statistics_xlsx___Sheet1[[#This Row],[updated offered salary]]&lt;$N$39),(Statistics_xlsx___Sheet1[[#This Row],[updated offered salary]]&gt;$N$40))</f>
        <v>0</v>
      </c>
    </row>
    <row r="1283" spans="1:11" x14ac:dyDescent="0.3">
      <c r="A1283">
        <v>439013</v>
      </c>
      <c r="B1283" t="s">
        <v>1211</v>
      </c>
      <c r="C1283" t="s">
        <v>15</v>
      </c>
      <c r="D1283" t="s">
        <v>13</v>
      </c>
      <c r="E1283" t="str">
        <f>IF(Statistics_xlsx___Sheet1[[#This Row],[event_name]]="-","Male",Statistics_xlsx___Sheet1[[#This Row],[event_name]])</f>
        <v>Female</v>
      </c>
      <c r="F1283" t="s">
        <v>113</v>
      </c>
      <c r="G1283" t="s">
        <v>345</v>
      </c>
      <c r="H1283" t="str">
        <f>IF(Statistics_xlsx___Sheet1[[#This Row],[Post Name]]="-",IF(G1284=0,G1282,G1284),Statistics_xlsx___Sheet1[[#This Row],[Post Name]])</f>
        <v>c9</v>
      </c>
      <c r="I1283">
        <v>23575</v>
      </c>
      <c r="J1283">
        <f>IF(Statistics_xlsx___Sheet1[[#This Row],[Offered Salary]]&lt;=0,AVERAGE($I$2:$I$7166),Statistics_xlsx___Sheet1[[#This Row],[Offered Salary]])</f>
        <v>23575</v>
      </c>
      <c r="K1283" t="b">
        <f>OR((Statistics_xlsx___Sheet1[[#This Row],[updated offered salary]]&lt;$N$39),(Statistics_xlsx___Sheet1[[#This Row],[updated offered salary]]&gt;$N$40))</f>
        <v>0</v>
      </c>
    </row>
    <row r="1284" spans="1:11" x14ac:dyDescent="0.3">
      <c r="A1284">
        <v>183717</v>
      </c>
      <c r="B1284" t="s">
        <v>1212</v>
      </c>
      <c r="C1284" t="s">
        <v>15</v>
      </c>
      <c r="D1284" t="s">
        <v>9</v>
      </c>
      <c r="E1284" t="str">
        <f>IF(Statistics_xlsx___Sheet1[[#This Row],[event_name]]="-","Male",Statistics_xlsx___Sheet1[[#This Row],[event_name]])</f>
        <v>Male</v>
      </c>
      <c r="F1284" t="s">
        <v>10</v>
      </c>
      <c r="G1284" t="s">
        <v>345</v>
      </c>
      <c r="H1284" t="str">
        <f>IF(Statistics_xlsx___Sheet1[[#This Row],[Post Name]]="-",IF(G1285=0,G1283,G1285),Statistics_xlsx___Sheet1[[#This Row],[Post Name]])</f>
        <v>c9</v>
      </c>
      <c r="I1284">
        <v>80854</v>
      </c>
      <c r="J1284">
        <f>IF(Statistics_xlsx___Sheet1[[#This Row],[Offered Salary]]&lt;=0,AVERAGE($I$2:$I$7166),Statistics_xlsx___Sheet1[[#This Row],[Offered Salary]])</f>
        <v>80854</v>
      </c>
      <c r="K1284" t="b">
        <f>OR((Statistics_xlsx___Sheet1[[#This Row],[updated offered salary]]&lt;$N$39),(Statistics_xlsx___Sheet1[[#This Row],[updated offered salary]]&gt;$N$40))</f>
        <v>0</v>
      </c>
    </row>
    <row r="1285" spans="1:11" x14ac:dyDescent="0.3">
      <c r="A1285">
        <v>290018</v>
      </c>
      <c r="B1285" t="s">
        <v>1213</v>
      </c>
      <c r="C1285" t="s">
        <v>8</v>
      </c>
      <c r="D1285" t="s">
        <v>9</v>
      </c>
      <c r="E1285" t="str">
        <f>IF(Statistics_xlsx___Sheet1[[#This Row],[event_name]]="-","Male",Statistics_xlsx___Sheet1[[#This Row],[event_name]])</f>
        <v>Male</v>
      </c>
      <c r="F1285" t="s">
        <v>21</v>
      </c>
      <c r="G1285" t="s">
        <v>14</v>
      </c>
      <c r="H1285" t="str">
        <f>IF(Statistics_xlsx___Sheet1[[#This Row],[Post Name]]="-",IF(G1286=0,G1284,G1286),Statistics_xlsx___Sheet1[[#This Row],[Post Name]])</f>
        <v>c5</v>
      </c>
      <c r="I1285">
        <v>13457</v>
      </c>
      <c r="J1285">
        <f>IF(Statistics_xlsx___Sheet1[[#This Row],[Offered Salary]]&lt;=0,AVERAGE($I$2:$I$7166),Statistics_xlsx___Sheet1[[#This Row],[Offered Salary]])</f>
        <v>13457</v>
      </c>
      <c r="K1285" t="b">
        <f>OR((Statistics_xlsx___Sheet1[[#This Row],[updated offered salary]]&lt;$N$39),(Statistics_xlsx___Sheet1[[#This Row],[updated offered salary]]&gt;$N$40))</f>
        <v>0</v>
      </c>
    </row>
    <row r="1286" spans="1:11" x14ac:dyDescent="0.3">
      <c r="A1286">
        <v>238907</v>
      </c>
      <c r="B1286" t="s">
        <v>1214</v>
      </c>
      <c r="C1286" t="s">
        <v>15</v>
      </c>
      <c r="D1286" t="s">
        <v>9</v>
      </c>
      <c r="E1286" t="str">
        <f>IF(Statistics_xlsx___Sheet1[[#This Row],[event_name]]="-","Male",Statistics_xlsx___Sheet1[[#This Row],[event_name]])</f>
        <v>Male</v>
      </c>
      <c r="F1286" t="s">
        <v>21</v>
      </c>
      <c r="G1286" t="s">
        <v>14</v>
      </c>
      <c r="H1286" t="str">
        <f>IF(Statistics_xlsx___Sheet1[[#This Row],[Post Name]]="-",IF(G1287=0,G1285,G1287),Statistics_xlsx___Sheet1[[#This Row],[Post Name]])</f>
        <v>c5</v>
      </c>
      <c r="I1286">
        <v>66035</v>
      </c>
      <c r="J1286">
        <f>IF(Statistics_xlsx___Sheet1[[#This Row],[Offered Salary]]&lt;=0,AVERAGE($I$2:$I$7166),Statistics_xlsx___Sheet1[[#This Row],[Offered Salary]])</f>
        <v>66035</v>
      </c>
      <c r="K1286" t="b">
        <f>OR((Statistics_xlsx___Sheet1[[#This Row],[updated offered salary]]&lt;$N$39),(Statistics_xlsx___Sheet1[[#This Row],[updated offered salary]]&gt;$N$40))</f>
        <v>0</v>
      </c>
    </row>
    <row r="1287" spans="1:11" x14ac:dyDescent="0.3">
      <c r="A1287">
        <v>592777</v>
      </c>
      <c r="B1287" t="s">
        <v>1215</v>
      </c>
      <c r="C1287" t="s">
        <v>8</v>
      </c>
      <c r="D1287" t="s">
        <v>9</v>
      </c>
      <c r="E1287" t="str">
        <f>IF(Statistics_xlsx___Sheet1[[#This Row],[event_name]]="-","Male",Statistics_xlsx___Sheet1[[#This Row],[event_name]])</f>
        <v>Male</v>
      </c>
      <c r="F1287" t="s">
        <v>21</v>
      </c>
      <c r="G1287" t="s">
        <v>14</v>
      </c>
      <c r="H1287" t="str">
        <f>IF(Statistics_xlsx___Sheet1[[#This Row],[Post Name]]="-",IF(G1288=0,G1286,G1288),Statistics_xlsx___Sheet1[[#This Row],[Post Name]])</f>
        <v>c5</v>
      </c>
      <c r="I1287">
        <v>4514</v>
      </c>
      <c r="J1287">
        <f>IF(Statistics_xlsx___Sheet1[[#This Row],[Offered Salary]]&lt;=0,AVERAGE($I$2:$I$7166),Statistics_xlsx___Sheet1[[#This Row],[Offered Salary]])</f>
        <v>4514</v>
      </c>
      <c r="K1287" t="b">
        <f>OR((Statistics_xlsx___Sheet1[[#This Row],[updated offered salary]]&lt;$N$39),(Statistics_xlsx___Sheet1[[#This Row],[updated offered salary]]&gt;$N$40))</f>
        <v>0</v>
      </c>
    </row>
    <row r="1288" spans="1:11" x14ac:dyDescent="0.3">
      <c r="A1288">
        <v>741579</v>
      </c>
      <c r="B1288" t="s">
        <v>1216</v>
      </c>
      <c r="C1288" t="s">
        <v>8</v>
      </c>
      <c r="D1288" t="s">
        <v>9</v>
      </c>
      <c r="E1288" t="str">
        <f>IF(Statistics_xlsx___Sheet1[[#This Row],[event_name]]="-","Male",Statistics_xlsx___Sheet1[[#This Row],[event_name]])</f>
        <v>Male</v>
      </c>
      <c r="F1288" t="s">
        <v>21</v>
      </c>
      <c r="G1288" t="s">
        <v>14</v>
      </c>
      <c r="H1288" t="str">
        <f>IF(Statistics_xlsx___Sheet1[[#This Row],[Post Name]]="-",IF(G1289=0,G1287,G1289),Statistics_xlsx___Sheet1[[#This Row],[Post Name]])</f>
        <v>c5</v>
      </c>
      <c r="I1288">
        <v>98625</v>
      </c>
      <c r="J1288">
        <f>IF(Statistics_xlsx___Sheet1[[#This Row],[Offered Salary]]&lt;=0,AVERAGE($I$2:$I$7166),Statistics_xlsx___Sheet1[[#This Row],[Offered Salary]])</f>
        <v>98625</v>
      </c>
      <c r="K1288" t="b">
        <f>OR((Statistics_xlsx___Sheet1[[#This Row],[updated offered salary]]&lt;$N$39),(Statistics_xlsx___Sheet1[[#This Row],[updated offered salary]]&gt;$N$40))</f>
        <v>0</v>
      </c>
    </row>
    <row r="1289" spans="1:11" x14ac:dyDescent="0.3">
      <c r="A1289">
        <v>351775</v>
      </c>
      <c r="B1289" t="s">
        <v>1217</v>
      </c>
      <c r="C1289" t="s">
        <v>15</v>
      </c>
      <c r="D1289" t="s">
        <v>13</v>
      </c>
      <c r="E1289" t="str">
        <f>IF(Statistics_xlsx___Sheet1[[#This Row],[event_name]]="-","Male",Statistics_xlsx___Sheet1[[#This Row],[event_name]])</f>
        <v>Female</v>
      </c>
      <c r="F1289" t="s">
        <v>21</v>
      </c>
      <c r="G1289" t="s">
        <v>14</v>
      </c>
      <c r="H1289" t="str">
        <f>IF(Statistics_xlsx___Sheet1[[#This Row],[Post Name]]="-",IF(G1290=0,G1288,G1290),Statistics_xlsx___Sheet1[[#This Row],[Post Name]])</f>
        <v>c5</v>
      </c>
      <c r="I1289">
        <v>47983</v>
      </c>
      <c r="J1289">
        <f>IF(Statistics_xlsx___Sheet1[[#This Row],[Offered Salary]]&lt;=0,AVERAGE($I$2:$I$7166),Statistics_xlsx___Sheet1[[#This Row],[Offered Salary]])</f>
        <v>47983</v>
      </c>
      <c r="K1289" t="b">
        <f>OR((Statistics_xlsx___Sheet1[[#This Row],[updated offered salary]]&lt;$N$39),(Statistics_xlsx___Sheet1[[#This Row],[updated offered salary]]&gt;$N$40))</f>
        <v>0</v>
      </c>
    </row>
    <row r="1290" spans="1:11" x14ac:dyDescent="0.3">
      <c r="A1290">
        <v>834770</v>
      </c>
      <c r="B1290" t="s">
        <v>1218</v>
      </c>
      <c r="C1290" t="s">
        <v>8</v>
      </c>
      <c r="D1290" t="s">
        <v>13</v>
      </c>
      <c r="E1290" t="str">
        <f>IF(Statistics_xlsx___Sheet1[[#This Row],[event_name]]="-","Male",Statistics_xlsx___Sheet1[[#This Row],[event_name]])</f>
        <v>Female</v>
      </c>
      <c r="F1290" t="s">
        <v>69</v>
      </c>
      <c r="G1290" t="s">
        <v>14</v>
      </c>
      <c r="H1290" t="str">
        <f>IF(Statistics_xlsx___Sheet1[[#This Row],[Post Name]]="-",IF(G1291=0,G1289,G1291),Statistics_xlsx___Sheet1[[#This Row],[Post Name]])</f>
        <v>c5</v>
      </c>
      <c r="I1290">
        <v>7470</v>
      </c>
      <c r="J1290">
        <f>IF(Statistics_xlsx___Sheet1[[#This Row],[Offered Salary]]&lt;=0,AVERAGE($I$2:$I$7166),Statistics_xlsx___Sheet1[[#This Row],[Offered Salary]])</f>
        <v>7470</v>
      </c>
      <c r="K1290" t="b">
        <f>OR((Statistics_xlsx___Sheet1[[#This Row],[updated offered salary]]&lt;$N$39),(Statistics_xlsx___Sheet1[[#This Row],[updated offered salary]]&gt;$N$40))</f>
        <v>0</v>
      </c>
    </row>
    <row r="1291" spans="1:11" x14ac:dyDescent="0.3">
      <c r="A1291">
        <v>169584</v>
      </c>
      <c r="B1291" t="s">
        <v>1219</v>
      </c>
      <c r="C1291" t="s">
        <v>8</v>
      </c>
      <c r="D1291" t="s">
        <v>13</v>
      </c>
      <c r="E1291" t="str">
        <f>IF(Statistics_xlsx___Sheet1[[#This Row],[event_name]]="-","Male",Statistics_xlsx___Sheet1[[#This Row],[event_name]])</f>
        <v>Female</v>
      </c>
      <c r="F1291" t="s">
        <v>69</v>
      </c>
      <c r="G1291" t="s">
        <v>14</v>
      </c>
      <c r="H1291" t="str">
        <f>IF(Statistics_xlsx___Sheet1[[#This Row],[Post Name]]="-",IF(G1292=0,G1290,G1292),Statistics_xlsx___Sheet1[[#This Row],[Post Name]])</f>
        <v>c5</v>
      </c>
      <c r="I1291">
        <v>25644</v>
      </c>
      <c r="J1291">
        <f>IF(Statistics_xlsx___Sheet1[[#This Row],[Offered Salary]]&lt;=0,AVERAGE($I$2:$I$7166),Statistics_xlsx___Sheet1[[#This Row],[Offered Salary]])</f>
        <v>25644</v>
      </c>
      <c r="K1291" t="b">
        <f>OR((Statistics_xlsx___Sheet1[[#This Row],[updated offered salary]]&lt;$N$39),(Statistics_xlsx___Sheet1[[#This Row],[updated offered salary]]&gt;$N$40))</f>
        <v>0</v>
      </c>
    </row>
    <row r="1292" spans="1:11" x14ac:dyDescent="0.3">
      <c r="A1292">
        <v>201068</v>
      </c>
      <c r="B1292" t="s">
        <v>1220</v>
      </c>
      <c r="C1292" t="s">
        <v>15</v>
      </c>
      <c r="D1292" t="s">
        <v>9</v>
      </c>
      <c r="E1292" t="str">
        <f>IF(Statistics_xlsx___Sheet1[[#This Row],[event_name]]="-","Male",Statistics_xlsx___Sheet1[[#This Row],[event_name]])</f>
        <v>Male</v>
      </c>
      <c r="F1292" t="s">
        <v>69</v>
      </c>
      <c r="G1292" t="s">
        <v>14</v>
      </c>
      <c r="H1292" t="str">
        <f>IF(Statistics_xlsx___Sheet1[[#This Row],[Post Name]]="-",IF(G1293=0,G1291,G1293),Statistics_xlsx___Sheet1[[#This Row],[Post Name]])</f>
        <v>c5</v>
      </c>
      <c r="I1292">
        <v>16237</v>
      </c>
      <c r="J1292">
        <f>IF(Statistics_xlsx___Sheet1[[#This Row],[Offered Salary]]&lt;=0,AVERAGE($I$2:$I$7166),Statistics_xlsx___Sheet1[[#This Row],[Offered Salary]])</f>
        <v>16237</v>
      </c>
      <c r="K1292" t="b">
        <f>OR((Statistics_xlsx___Sheet1[[#This Row],[updated offered salary]]&lt;$N$39),(Statistics_xlsx___Sheet1[[#This Row],[updated offered salary]]&gt;$N$40))</f>
        <v>0</v>
      </c>
    </row>
    <row r="1293" spans="1:11" x14ac:dyDescent="0.3">
      <c r="A1293">
        <v>167150</v>
      </c>
      <c r="B1293" t="s">
        <v>1221</v>
      </c>
      <c r="C1293" t="s">
        <v>8</v>
      </c>
      <c r="D1293" t="s">
        <v>13</v>
      </c>
      <c r="E1293" t="str">
        <f>IF(Statistics_xlsx___Sheet1[[#This Row],[event_name]]="-","Male",Statistics_xlsx___Sheet1[[#This Row],[event_name]])</f>
        <v>Female</v>
      </c>
      <c r="F1293" t="s">
        <v>69</v>
      </c>
      <c r="G1293" t="s">
        <v>14</v>
      </c>
      <c r="H1293" t="str">
        <f>IF(Statistics_xlsx___Sheet1[[#This Row],[Post Name]]="-",IF(G1294=0,G1292,G1294),Statistics_xlsx___Sheet1[[#This Row],[Post Name]])</f>
        <v>c5</v>
      </c>
      <c r="I1293">
        <v>59376</v>
      </c>
      <c r="J1293">
        <f>IF(Statistics_xlsx___Sheet1[[#This Row],[Offered Salary]]&lt;=0,AVERAGE($I$2:$I$7166),Statistics_xlsx___Sheet1[[#This Row],[Offered Salary]])</f>
        <v>59376</v>
      </c>
      <c r="K1293" t="b">
        <f>OR((Statistics_xlsx___Sheet1[[#This Row],[updated offered salary]]&lt;$N$39),(Statistics_xlsx___Sheet1[[#This Row],[updated offered salary]]&gt;$N$40))</f>
        <v>0</v>
      </c>
    </row>
    <row r="1294" spans="1:11" x14ac:dyDescent="0.3">
      <c r="A1294">
        <v>276510</v>
      </c>
      <c r="B1294" t="s">
        <v>1221</v>
      </c>
      <c r="C1294" t="s">
        <v>8</v>
      </c>
      <c r="D1294" t="s">
        <v>9</v>
      </c>
      <c r="E1294" t="str">
        <f>IF(Statistics_xlsx___Sheet1[[#This Row],[event_name]]="-","Male",Statistics_xlsx___Sheet1[[#This Row],[event_name]])</f>
        <v>Male</v>
      </c>
      <c r="F1294" t="s">
        <v>69</v>
      </c>
      <c r="G1294" t="s">
        <v>14</v>
      </c>
      <c r="H1294" t="str">
        <f>IF(Statistics_xlsx___Sheet1[[#This Row],[Post Name]]="-",IF(G1295=0,G1293,G1295),Statistics_xlsx___Sheet1[[#This Row],[Post Name]])</f>
        <v>c5</v>
      </c>
      <c r="I1294">
        <v>41390</v>
      </c>
      <c r="J1294">
        <f>IF(Statistics_xlsx___Sheet1[[#This Row],[Offered Salary]]&lt;=0,AVERAGE($I$2:$I$7166),Statistics_xlsx___Sheet1[[#This Row],[Offered Salary]])</f>
        <v>41390</v>
      </c>
      <c r="K1294" t="b">
        <f>OR((Statistics_xlsx___Sheet1[[#This Row],[updated offered salary]]&lt;$N$39),(Statistics_xlsx___Sheet1[[#This Row],[updated offered salary]]&gt;$N$40))</f>
        <v>0</v>
      </c>
    </row>
    <row r="1295" spans="1:11" x14ac:dyDescent="0.3">
      <c r="A1295">
        <v>66948</v>
      </c>
      <c r="B1295" t="s">
        <v>1222</v>
      </c>
      <c r="C1295" t="s">
        <v>8</v>
      </c>
      <c r="D1295" t="s">
        <v>9</v>
      </c>
      <c r="E1295" t="str">
        <f>IF(Statistics_xlsx___Sheet1[[#This Row],[event_name]]="-","Male",Statistics_xlsx___Sheet1[[#This Row],[event_name]])</f>
        <v>Male</v>
      </c>
      <c r="F1295" t="s">
        <v>69</v>
      </c>
      <c r="G1295" t="s">
        <v>14</v>
      </c>
      <c r="H1295" t="str">
        <f>IF(Statistics_xlsx___Sheet1[[#This Row],[Post Name]]="-",IF(G1296=0,G1294,G1296),Statistics_xlsx___Sheet1[[#This Row],[Post Name]])</f>
        <v>c5</v>
      </c>
      <c r="I1295">
        <v>62210</v>
      </c>
      <c r="J1295">
        <f>IF(Statistics_xlsx___Sheet1[[#This Row],[Offered Salary]]&lt;=0,AVERAGE($I$2:$I$7166),Statistics_xlsx___Sheet1[[#This Row],[Offered Salary]])</f>
        <v>62210</v>
      </c>
      <c r="K1295" t="b">
        <f>OR((Statistics_xlsx___Sheet1[[#This Row],[updated offered salary]]&lt;$N$39),(Statistics_xlsx___Sheet1[[#This Row],[updated offered salary]]&gt;$N$40))</f>
        <v>0</v>
      </c>
    </row>
    <row r="1296" spans="1:11" x14ac:dyDescent="0.3">
      <c r="A1296">
        <v>162068</v>
      </c>
      <c r="B1296" t="s">
        <v>1223</v>
      </c>
      <c r="C1296" t="s">
        <v>8</v>
      </c>
      <c r="D1296" t="s">
        <v>13</v>
      </c>
      <c r="E1296" t="str">
        <f>IF(Statistics_xlsx___Sheet1[[#This Row],[event_name]]="-","Male",Statistics_xlsx___Sheet1[[#This Row],[event_name]])</f>
        <v>Female</v>
      </c>
      <c r="F1296" t="s">
        <v>69</v>
      </c>
      <c r="G1296" t="s">
        <v>14</v>
      </c>
      <c r="H1296" t="str">
        <f>IF(Statistics_xlsx___Sheet1[[#This Row],[Post Name]]="-",IF(G1297=0,G1295,G1297),Statistics_xlsx___Sheet1[[#This Row],[Post Name]])</f>
        <v>c5</v>
      </c>
      <c r="I1296">
        <v>98959</v>
      </c>
      <c r="J1296">
        <f>IF(Statistics_xlsx___Sheet1[[#This Row],[Offered Salary]]&lt;=0,AVERAGE($I$2:$I$7166),Statistics_xlsx___Sheet1[[#This Row],[Offered Salary]])</f>
        <v>98959</v>
      </c>
      <c r="K1296" t="b">
        <f>OR((Statistics_xlsx___Sheet1[[#This Row],[updated offered salary]]&lt;$N$39),(Statistics_xlsx___Sheet1[[#This Row],[updated offered salary]]&gt;$N$40))</f>
        <v>0</v>
      </c>
    </row>
    <row r="1297" spans="1:11" x14ac:dyDescent="0.3">
      <c r="A1297">
        <v>857560</v>
      </c>
      <c r="B1297" t="s">
        <v>1222</v>
      </c>
      <c r="C1297" t="s">
        <v>8</v>
      </c>
      <c r="D1297" t="s">
        <v>42</v>
      </c>
      <c r="E1297" t="str">
        <f>IF(Statistics_xlsx___Sheet1[[#This Row],[event_name]]="-","Male",Statistics_xlsx___Sheet1[[#This Row],[event_name]])</f>
        <v>Don’t want to say</v>
      </c>
      <c r="F1297" t="s">
        <v>69</v>
      </c>
      <c r="G1297" t="s">
        <v>14</v>
      </c>
      <c r="H1297" t="str">
        <f>IF(Statistics_xlsx___Sheet1[[#This Row],[Post Name]]="-",IF(G1298=0,G1296,G1298),Statistics_xlsx___Sheet1[[#This Row],[Post Name]])</f>
        <v>c5</v>
      </c>
      <c r="I1297">
        <v>85527</v>
      </c>
      <c r="J1297">
        <f>IF(Statistics_xlsx___Sheet1[[#This Row],[Offered Salary]]&lt;=0,AVERAGE($I$2:$I$7166),Statistics_xlsx___Sheet1[[#This Row],[Offered Salary]])</f>
        <v>85527</v>
      </c>
      <c r="K1297" t="b">
        <f>OR((Statistics_xlsx___Sheet1[[#This Row],[updated offered salary]]&lt;$N$39),(Statistics_xlsx___Sheet1[[#This Row],[updated offered salary]]&gt;$N$40))</f>
        <v>0</v>
      </c>
    </row>
    <row r="1298" spans="1:11" x14ac:dyDescent="0.3">
      <c r="A1298">
        <v>295269</v>
      </c>
      <c r="B1298" t="s">
        <v>1224</v>
      </c>
      <c r="C1298" t="s">
        <v>8</v>
      </c>
      <c r="D1298" t="s">
        <v>9</v>
      </c>
      <c r="E1298" t="str">
        <f>IF(Statistics_xlsx___Sheet1[[#This Row],[event_name]]="-","Male",Statistics_xlsx___Sheet1[[#This Row],[event_name]])</f>
        <v>Male</v>
      </c>
      <c r="F1298" t="s">
        <v>69</v>
      </c>
      <c r="G1298" t="s">
        <v>14</v>
      </c>
      <c r="H1298" t="str">
        <f>IF(Statistics_xlsx___Sheet1[[#This Row],[Post Name]]="-",IF(G1299=0,G1297,G1299),Statistics_xlsx___Sheet1[[#This Row],[Post Name]])</f>
        <v>c5</v>
      </c>
      <c r="I1298">
        <v>70275</v>
      </c>
      <c r="J1298">
        <f>IF(Statistics_xlsx___Sheet1[[#This Row],[Offered Salary]]&lt;=0,AVERAGE($I$2:$I$7166),Statistics_xlsx___Sheet1[[#This Row],[Offered Salary]])</f>
        <v>70275</v>
      </c>
      <c r="K1298" t="b">
        <f>OR((Statistics_xlsx___Sheet1[[#This Row],[updated offered salary]]&lt;$N$39),(Statistics_xlsx___Sheet1[[#This Row],[updated offered salary]]&gt;$N$40))</f>
        <v>0</v>
      </c>
    </row>
    <row r="1299" spans="1:11" x14ac:dyDescent="0.3">
      <c r="A1299">
        <v>738409</v>
      </c>
      <c r="B1299" t="s">
        <v>1225</v>
      </c>
      <c r="C1299" t="s">
        <v>15</v>
      </c>
      <c r="D1299" t="s">
        <v>9</v>
      </c>
      <c r="E1299" t="str">
        <f>IF(Statistics_xlsx___Sheet1[[#This Row],[event_name]]="-","Male",Statistics_xlsx___Sheet1[[#This Row],[event_name]])</f>
        <v>Male</v>
      </c>
      <c r="F1299" t="s">
        <v>69</v>
      </c>
      <c r="G1299" t="s">
        <v>14</v>
      </c>
      <c r="H1299" t="str">
        <f>IF(Statistics_xlsx___Sheet1[[#This Row],[Post Name]]="-",IF(G1300=0,G1298,G1300),Statistics_xlsx___Sheet1[[#This Row],[Post Name]])</f>
        <v>c5</v>
      </c>
      <c r="I1299">
        <v>55557</v>
      </c>
      <c r="J1299">
        <f>IF(Statistics_xlsx___Sheet1[[#This Row],[Offered Salary]]&lt;=0,AVERAGE($I$2:$I$7166),Statistics_xlsx___Sheet1[[#This Row],[Offered Salary]])</f>
        <v>55557</v>
      </c>
      <c r="K1299" t="b">
        <f>OR((Statistics_xlsx___Sheet1[[#This Row],[updated offered salary]]&lt;$N$39),(Statistics_xlsx___Sheet1[[#This Row],[updated offered salary]]&gt;$N$40))</f>
        <v>0</v>
      </c>
    </row>
    <row r="1300" spans="1:11" x14ac:dyDescent="0.3">
      <c r="A1300">
        <v>929163</v>
      </c>
      <c r="B1300" t="s">
        <v>1226</v>
      </c>
      <c r="C1300" t="s">
        <v>8</v>
      </c>
      <c r="D1300" t="s">
        <v>13</v>
      </c>
      <c r="E1300" t="str">
        <f>IF(Statistics_xlsx___Sheet1[[#This Row],[event_name]]="-","Male",Statistics_xlsx___Sheet1[[#This Row],[event_name]])</f>
        <v>Female</v>
      </c>
      <c r="F1300" t="s">
        <v>69</v>
      </c>
      <c r="G1300" t="s">
        <v>14</v>
      </c>
      <c r="H1300" t="str">
        <f>IF(Statistics_xlsx___Sheet1[[#This Row],[Post Name]]="-",IF(G1301=0,G1299,G1301),Statistics_xlsx___Sheet1[[#This Row],[Post Name]])</f>
        <v>c5</v>
      </c>
      <c r="I1300">
        <v>94241</v>
      </c>
      <c r="J1300">
        <f>IF(Statistics_xlsx___Sheet1[[#This Row],[Offered Salary]]&lt;=0,AVERAGE($I$2:$I$7166),Statistics_xlsx___Sheet1[[#This Row],[Offered Salary]])</f>
        <v>94241</v>
      </c>
      <c r="K1300" t="b">
        <f>OR((Statistics_xlsx___Sheet1[[#This Row],[updated offered salary]]&lt;$N$39),(Statistics_xlsx___Sheet1[[#This Row],[updated offered salary]]&gt;$N$40))</f>
        <v>0</v>
      </c>
    </row>
    <row r="1301" spans="1:11" x14ac:dyDescent="0.3">
      <c r="A1301">
        <v>816746</v>
      </c>
      <c r="B1301" t="s">
        <v>1227</v>
      </c>
      <c r="C1301" t="s">
        <v>8</v>
      </c>
      <c r="D1301" t="s">
        <v>42</v>
      </c>
      <c r="E1301" t="str">
        <f>IF(Statistics_xlsx___Sheet1[[#This Row],[event_name]]="-","Male",Statistics_xlsx___Sheet1[[#This Row],[event_name]])</f>
        <v>Don’t want to say</v>
      </c>
      <c r="F1301" t="s">
        <v>17</v>
      </c>
      <c r="G1301" t="s">
        <v>14</v>
      </c>
      <c r="H1301" t="str">
        <f>IF(Statistics_xlsx___Sheet1[[#This Row],[Post Name]]="-",IF(G1302=0,G1300,G1302),Statistics_xlsx___Sheet1[[#This Row],[Post Name]])</f>
        <v>c5</v>
      </c>
      <c r="I1301">
        <v>42846</v>
      </c>
      <c r="J1301">
        <f>IF(Statistics_xlsx___Sheet1[[#This Row],[Offered Salary]]&lt;=0,AVERAGE($I$2:$I$7166),Statistics_xlsx___Sheet1[[#This Row],[Offered Salary]])</f>
        <v>42846</v>
      </c>
      <c r="K1301" t="b">
        <f>OR((Statistics_xlsx___Sheet1[[#This Row],[updated offered salary]]&lt;$N$39),(Statistics_xlsx___Sheet1[[#This Row],[updated offered salary]]&gt;$N$40))</f>
        <v>0</v>
      </c>
    </row>
    <row r="1302" spans="1:11" x14ac:dyDescent="0.3">
      <c r="A1302">
        <v>404885</v>
      </c>
      <c r="B1302" t="s">
        <v>1228</v>
      </c>
      <c r="C1302" t="s">
        <v>8</v>
      </c>
      <c r="D1302" t="s">
        <v>9</v>
      </c>
      <c r="E1302" t="str">
        <f>IF(Statistics_xlsx___Sheet1[[#This Row],[event_name]]="-","Male",Statistics_xlsx___Sheet1[[#This Row],[event_name]])</f>
        <v>Male</v>
      </c>
      <c r="F1302" t="s">
        <v>17</v>
      </c>
      <c r="G1302" t="s">
        <v>14</v>
      </c>
      <c r="H1302" t="str">
        <f>IF(Statistics_xlsx___Sheet1[[#This Row],[Post Name]]="-",IF(G1303=0,G1301,G1303),Statistics_xlsx___Sheet1[[#This Row],[Post Name]])</f>
        <v>c5</v>
      </c>
      <c r="I1302">
        <v>52889</v>
      </c>
      <c r="J1302">
        <f>IF(Statistics_xlsx___Sheet1[[#This Row],[Offered Salary]]&lt;=0,AVERAGE($I$2:$I$7166),Statistics_xlsx___Sheet1[[#This Row],[Offered Salary]])</f>
        <v>52889</v>
      </c>
      <c r="K1302" t="b">
        <f>OR((Statistics_xlsx___Sheet1[[#This Row],[updated offered salary]]&lt;$N$39),(Statistics_xlsx___Sheet1[[#This Row],[updated offered salary]]&gt;$N$40))</f>
        <v>0</v>
      </c>
    </row>
    <row r="1303" spans="1:11" x14ac:dyDescent="0.3">
      <c r="A1303">
        <v>146486</v>
      </c>
      <c r="B1303" t="s">
        <v>1229</v>
      </c>
      <c r="C1303" t="s">
        <v>8</v>
      </c>
      <c r="D1303" t="s">
        <v>9</v>
      </c>
      <c r="E1303" t="str">
        <f>IF(Statistics_xlsx___Sheet1[[#This Row],[event_name]]="-","Male",Statistics_xlsx___Sheet1[[#This Row],[event_name]])</f>
        <v>Male</v>
      </c>
      <c r="F1303" t="s">
        <v>17</v>
      </c>
      <c r="G1303" t="s">
        <v>14</v>
      </c>
      <c r="H1303" t="str">
        <f>IF(Statistics_xlsx___Sheet1[[#This Row],[Post Name]]="-",IF(G1304=0,G1302,G1304),Statistics_xlsx___Sheet1[[#This Row],[Post Name]])</f>
        <v>c5</v>
      </c>
      <c r="I1303">
        <v>67496</v>
      </c>
      <c r="J1303">
        <f>IF(Statistics_xlsx___Sheet1[[#This Row],[Offered Salary]]&lt;=0,AVERAGE($I$2:$I$7166),Statistics_xlsx___Sheet1[[#This Row],[Offered Salary]])</f>
        <v>67496</v>
      </c>
      <c r="K1303" t="b">
        <f>OR((Statistics_xlsx___Sheet1[[#This Row],[updated offered salary]]&lt;$N$39),(Statistics_xlsx___Sheet1[[#This Row],[updated offered salary]]&gt;$N$40))</f>
        <v>0</v>
      </c>
    </row>
    <row r="1304" spans="1:11" x14ac:dyDescent="0.3">
      <c r="A1304">
        <v>165615</v>
      </c>
      <c r="B1304" t="s">
        <v>1230</v>
      </c>
      <c r="C1304" t="s">
        <v>8</v>
      </c>
      <c r="D1304" t="s">
        <v>9</v>
      </c>
      <c r="E1304" t="str">
        <f>IF(Statistics_xlsx___Sheet1[[#This Row],[event_name]]="-","Male",Statistics_xlsx___Sheet1[[#This Row],[event_name]])</f>
        <v>Male</v>
      </c>
      <c r="F1304" t="s">
        <v>10</v>
      </c>
      <c r="G1304" t="s">
        <v>14</v>
      </c>
      <c r="H1304" t="str">
        <f>IF(Statistics_xlsx___Sheet1[[#This Row],[Post Name]]="-",IF(G1305=0,G1303,G1305),Statistics_xlsx___Sheet1[[#This Row],[Post Name]])</f>
        <v>c5</v>
      </c>
      <c r="I1304">
        <v>1632</v>
      </c>
      <c r="J1304">
        <f>IF(Statistics_xlsx___Sheet1[[#This Row],[Offered Salary]]&lt;=0,AVERAGE($I$2:$I$7166),Statistics_xlsx___Sheet1[[#This Row],[Offered Salary]])</f>
        <v>1632</v>
      </c>
      <c r="K1304" t="b">
        <f>OR((Statistics_xlsx___Sheet1[[#This Row],[updated offered salary]]&lt;$N$39),(Statistics_xlsx___Sheet1[[#This Row],[updated offered salary]]&gt;$N$40))</f>
        <v>0</v>
      </c>
    </row>
    <row r="1305" spans="1:11" x14ac:dyDescent="0.3">
      <c r="A1305">
        <v>751393</v>
      </c>
      <c r="B1305" t="s">
        <v>1231</v>
      </c>
      <c r="C1305" t="s">
        <v>8</v>
      </c>
      <c r="D1305" t="s">
        <v>42</v>
      </c>
      <c r="E1305" t="str">
        <f>IF(Statistics_xlsx___Sheet1[[#This Row],[event_name]]="-","Male",Statistics_xlsx___Sheet1[[#This Row],[event_name]])</f>
        <v>Don’t want to say</v>
      </c>
      <c r="F1305" t="s">
        <v>33</v>
      </c>
      <c r="G1305" t="s">
        <v>14</v>
      </c>
      <c r="H1305" t="str">
        <f>IF(Statistics_xlsx___Sheet1[[#This Row],[Post Name]]="-",IF(G1306=0,G1304,G1306),Statistics_xlsx___Sheet1[[#This Row],[Post Name]])</f>
        <v>c5</v>
      </c>
      <c r="I1305">
        <v>16075</v>
      </c>
      <c r="J1305">
        <f>IF(Statistics_xlsx___Sheet1[[#This Row],[Offered Salary]]&lt;=0,AVERAGE($I$2:$I$7166),Statistics_xlsx___Sheet1[[#This Row],[Offered Salary]])</f>
        <v>16075</v>
      </c>
      <c r="K1305" t="b">
        <f>OR((Statistics_xlsx___Sheet1[[#This Row],[updated offered salary]]&lt;$N$39),(Statistics_xlsx___Sheet1[[#This Row],[updated offered salary]]&gt;$N$40))</f>
        <v>0</v>
      </c>
    </row>
    <row r="1306" spans="1:11" x14ac:dyDescent="0.3">
      <c r="A1306">
        <v>115987</v>
      </c>
      <c r="B1306" t="s">
        <v>1232</v>
      </c>
      <c r="C1306" t="s">
        <v>8</v>
      </c>
      <c r="D1306" t="s">
        <v>13</v>
      </c>
      <c r="E1306" t="str">
        <f>IF(Statistics_xlsx___Sheet1[[#This Row],[event_name]]="-","Male",Statistics_xlsx___Sheet1[[#This Row],[event_name]])</f>
        <v>Female</v>
      </c>
      <c r="F1306" t="s">
        <v>33</v>
      </c>
      <c r="G1306" t="s">
        <v>14</v>
      </c>
      <c r="H1306" t="str">
        <f>IF(Statistics_xlsx___Sheet1[[#This Row],[Post Name]]="-",IF(G1307=0,G1305,G1307),Statistics_xlsx___Sheet1[[#This Row],[Post Name]])</f>
        <v>c5</v>
      </c>
      <c r="I1306">
        <v>7317</v>
      </c>
      <c r="J1306">
        <f>IF(Statistics_xlsx___Sheet1[[#This Row],[Offered Salary]]&lt;=0,AVERAGE($I$2:$I$7166),Statistics_xlsx___Sheet1[[#This Row],[Offered Salary]])</f>
        <v>7317</v>
      </c>
      <c r="K1306" t="b">
        <f>OR((Statistics_xlsx___Sheet1[[#This Row],[updated offered salary]]&lt;$N$39),(Statistics_xlsx___Sheet1[[#This Row],[updated offered salary]]&gt;$N$40))</f>
        <v>0</v>
      </c>
    </row>
    <row r="1307" spans="1:11" x14ac:dyDescent="0.3">
      <c r="A1307">
        <v>501887</v>
      </c>
      <c r="B1307" t="s">
        <v>1233</v>
      </c>
      <c r="C1307" t="s">
        <v>15</v>
      </c>
      <c r="D1307" t="s">
        <v>13</v>
      </c>
      <c r="E1307" t="str">
        <f>IF(Statistics_xlsx___Sheet1[[#This Row],[event_name]]="-","Male",Statistics_xlsx___Sheet1[[#This Row],[event_name]])</f>
        <v>Female</v>
      </c>
      <c r="F1307" t="s">
        <v>33</v>
      </c>
      <c r="G1307" t="s">
        <v>14</v>
      </c>
      <c r="H1307" t="str">
        <f>IF(Statistics_xlsx___Sheet1[[#This Row],[Post Name]]="-",IF(G1308=0,G1306,G1308),Statistics_xlsx___Sheet1[[#This Row],[Post Name]])</f>
        <v>c5</v>
      </c>
      <c r="I1307">
        <v>88072</v>
      </c>
      <c r="J1307">
        <f>IF(Statistics_xlsx___Sheet1[[#This Row],[Offered Salary]]&lt;=0,AVERAGE($I$2:$I$7166),Statistics_xlsx___Sheet1[[#This Row],[Offered Salary]])</f>
        <v>88072</v>
      </c>
      <c r="K1307" t="b">
        <f>OR((Statistics_xlsx___Sheet1[[#This Row],[updated offered salary]]&lt;$N$39),(Statistics_xlsx___Sheet1[[#This Row],[updated offered salary]]&gt;$N$40))</f>
        <v>0</v>
      </c>
    </row>
    <row r="1308" spans="1:11" x14ac:dyDescent="0.3">
      <c r="A1308">
        <v>537409</v>
      </c>
      <c r="B1308" t="s">
        <v>1232</v>
      </c>
      <c r="C1308" t="s">
        <v>15</v>
      </c>
      <c r="D1308" t="s">
        <v>42</v>
      </c>
      <c r="E1308" t="str">
        <f>IF(Statistics_xlsx___Sheet1[[#This Row],[event_name]]="-","Male",Statistics_xlsx___Sheet1[[#This Row],[event_name]])</f>
        <v>Don’t want to say</v>
      </c>
      <c r="F1308" t="s">
        <v>33</v>
      </c>
      <c r="G1308" t="s">
        <v>14</v>
      </c>
      <c r="H1308" t="str">
        <f>IF(Statistics_xlsx___Sheet1[[#This Row],[Post Name]]="-",IF(G1309=0,G1307,G1309),Statistics_xlsx___Sheet1[[#This Row],[Post Name]])</f>
        <v>c5</v>
      </c>
      <c r="I1308">
        <v>34132</v>
      </c>
      <c r="J1308">
        <f>IF(Statistics_xlsx___Sheet1[[#This Row],[Offered Salary]]&lt;=0,AVERAGE($I$2:$I$7166),Statistics_xlsx___Sheet1[[#This Row],[Offered Salary]])</f>
        <v>34132</v>
      </c>
      <c r="K1308" t="b">
        <f>OR((Statistics_xlsx___Sheet1[[#This Row],[updated offered salary]]&lt;$N$39),(Statistics_xlsx___Sheet1[[#This Row],[updated offered salary]]&gt;$N$40))</f>
        <v>0</v>
      </c>
    </row>
    <row r="1309" spans="1:11" x14ac:dyDescent="0.3">
      <c r="A1309">
        <v>589955</v>
      </c>
      <c r="B1309" t="s">
        <v>1234</v>
      </c>
      <c r="C1309" t="s">
        <v>15</v>
      </c>
      <c r="D1309" t="s">
        <v>13</v>
      </c>
      <c r="E1309" t="str">
        <f>IF(Statistics_xlsx___Sheet1[[#This Row],[event_name]]="-","Male",Statistics_xlsx___Sheet1[[#This Row],[event_name]])</f>
        <v>Female</v>
      </c>
      <c r="F1309" t="s">
        <v>33</v>
      </c>
      <c r="G1309" t="s">
        <v>14</v>
      </c>
      <c r="H1309" t="str">
        <f>IF(Statistics_xlsx___Sheet1[[#This Row],[Post Name]]="-",IF(G1310=0,G1308,G1310),Statistics_xlsx___Sheet1[[#This Row],[Post Name]])</f>
        <v>c5</v>
      </c>
      <c r="I1309">
        <v>88353</v>
      </c>
      <c r="J1309">
        <f>IF(Statistics_xlsx___Sheet1[[#This Row],[Offered Salary]]&lt;=0,AVERAGE($I$2:$I$7166),Statistics_xlsx___Sheet1[[#This Row],[Offered Salary]])</f>
        <v>88353</v>
      </c>
      <c r="K1309" t="b">
        <f>OR((Statistics_xlsx___Sheet1[[#This Row],[updated offered salary]]&lt;$N$39),(Statistics_xlsx___Sheet1[[#This Row],[updated offered salary]]&gt;$N$40))</f>
        <v>0</v>
      </c>
    </row>
    <row r="1310" spans="1:11" x14ac:dyDescent="0.3">
      <c r="A1310">
        <v>230054</v>
      </c>
      <c r="B1310" t="s">
        <v>1235</v>
      </c>
      <c r="C1310" t="s">
        <v>8</v>
      </c>
      <c r="D1310" t="s">
        <v>9</v>
      </c>
      <c r="E1310" t="str">
        <f>IF(Statistics_xlsx___Sheet1[[#This Row],[event_name]]="-","Male",Statistics_xlsx___Sheet1[[#This Row],[event_name]])</f>
        <v>Male</v>
      </c>
      <c r="F1310" t="s">
        <v>17</v>
      </c>
      <c r="G1310" t="s">
        <v>36</v>
      </c>
      <c r="H1310" t="str">
        <f>IF(Statistics_xlsx___Sheet1[[#This Row],[Post Name]]="-",IF(G1311=0,G1309,G1311),Statistics_xlsx___Sheet1[[#This Row],[Post Name]])</f>
        <v>i5</v>
      </c>
      <c r="I1310">
        <v>38155</v>
      </c>
      <c r="J1310">
        <f>IF(Statistics_xlsx___Sheet1[[#This Row],[Offered Salary]]&lt;=0,AVERAGE($I$2:$I$7166),Statistics_xlsx___Sheet1[[#This Row],[Offered Salary]])</f>
        <v>38155</v>
      </c>
      <c r="K1310" t="b">
        <f>OR((Statistics_xlsx___Sheet1[[#This Row],[updated offered salary]]&lt;$N$39),(Statistics_xlsx___Sheet1[[#This Row],[updated offered salary]]&gt;$N$40))</f>
        <v>0</v>
      </c>
    </row>
    <row r="1311" spans="1:11" x14ac:dyDescent="0.3">
      <c r="A1311">
        <v>132622</v>
      </c>
      <c r="B1311" t="s">
        <v>1236</v>
      </c>
      <c r="C1311" t="s">
        <v>8</v>
      </c>
      <c r="D1311" t="s">
        <v>9</v>
      </c>
      <c r="E1311" t="str">
        <f>IF(Statistics_xlsx___Sheet1[[#This Row],[event_name]]="-","Male",Statistics_xlsx___Sheet1[[#This Row],[event_name]])</f>
        <v>Male</v>
      </c>
      <c r="F1311" t="s">
        <v>17</v>
      </c>
      <c r="G1311" t="s">
        <v>14</v>
      </c>
      <c r="H1311" t="str">
        <f>IF(Statistics_xlsx___Sheet1[[#This Row],[Post Name]]="-",IF(G1312=0,G1310,G1312),Statistics_xlsx___Sheet1[[#This Row],[Post Name]])</f>
        <v>c5</v>
      </c>
      <c r="I1311">
        <v>49880</v>
      </c>
      <c r="J1311">
        <f>IF(Statistics_xlsx___Sheet1[[#This Row],[Offered Salary]]&lt;=0,AVERAGE($I$2:$I$7166),Statistics_xlsx___Sheet1[[#This Row],[Offered Salary]])</f>
        <v>49880</v>
      </c>
      <c r="K1311" t="b">
        <f>OR((Statistics_xlsx___Sheet1[[#This Row],[updated offered salary]]&lt;$N$39),(Statistics_xlsx___Sheet1[[#This Row],[updated offered salary]]&gt;$N$40))</f>
        <v>0</v>
      </c>
    </row>
    <row r="1312" spans="1:11" x14ac:dyDescent="0.3">
      <c r="A1312">
        <v>427540</v>
      </c>
      <c r="B1312" t="s">
        <v>1237</v>
      </c>
      <c r="C1312" t="s">
        <v>15</v>
      </c>
      <c r="D1312" t="s">
        <v>9</v>
      </c>
      <c r="E1312" t="str">
        <f>IF(Statistics_xlsx___Sheet1[[#This Row],[event_name]]="-","Male",Statistics_xlsx___Sheet1[[#This Row],[event_name]])</f>
        <v>Male</v>
      </c>
      <c r="F1312" t="s">
        <v>17</v>
      </c>
      <c r="G1312" t="s">
        <v>14</v>
      </c>
      <c r="H1312" t="str">
        <f>IF(Statistics_xlsx___Sheet1[[#This Row],[Post Name]]="-",IF(G1313=0,G1311,G1313),Statistics_xlsx___Sheet1[[#This Row],[Post Name]])</f>
        <v>c5</v>
      </c>
      <c r="I1312">
        <v>27926</v>
      </c>
      <c r="J1312">
        <f>IF(Statistics_xlsx___Sheet1[[#This Row],[Offered Salary]]&lt;=0,AVERAGE($I$2:$I$7166),Statistics_xlsx___Sheet1[[#This Row],[Offered Salary]])</f>
        <v>27926</v>
      </c>
      <c r="K1312" t="b">
        <f>OR((Statistics_xlsx___Sheet1[[#This Row],[updated offered salary]]&lt;$N$39),(Statistics_xlsx___Sheet1[[#This Row],[updated offered salary]]&gt;$N$40))</f>
        <v>0</v>
      </c>
    </row>
    <row r="1313" spans="1:11" x14ac:dyDescent="0.3">
      <c r="A1313">
        <v>487999</v>
      </c>
      <c r="B1313" t="s">
        <v>1238</v>
      </c>
      <c r="C1313" t="s">
        <v>8</v>
      </c>
      <c r="D1313" t="s">
        <v>9</v>
      </c>
      <c r="E1313" t="str">
        <f>IF(Statistics_xlsx___Sheet1[[#This Row],[event_name]]="-","Male",Statistics_xlsx___Sheet1[[#This Row],[event_name]])</f>
        <v>Male</v>
      </c>
      <c r="F1313" t="s">
        <v>17</v>
      </c>
      <c r="G1313" t="s">
        <v>14</v>
      </c>
      <c r="H1313" t="str">
        <f>IF(Statistics_xlsx___Sheet1[[#This Row],[Post Name]]="-",IF(G1314=0,G1312,G1314),Statistics_xlsx___Sheet1[[#This Row],[Post Name]])</f>
        <v>c5</v>
      </c>
      <c r="I1313">
        <v>77765</v>
      </c>
      <c r="J1313">
        <f>IF(Statistics_xlsx___Sheet1[[#This Row],[Offered Salary]]&lt;=0,AVERAGE($I$2:$I$7166),Statistics_xlsx___Sheet1[[#This Row],[Offered Salary]])</f>
        <v>77765</v>
      </c>
      <c r="K1313" t="b">
        <f>OR((Statistics_xlsx___Sheet1[[#This Row],[updated offered salary]]&lt;$N$39),(Statistics_xlsx___Sheet1[[#This Row],[updated offered salary]]&gt;$N$40))</f>
        <v>0</v>
      </c>
    </row>
    <row r="1314" spans="1:11" x14ac:dyDescent="0.3">
      <c r="A1314">
        <v>832053</v>
      </c>
      <c r="B1314" t="s">
        <v>1239</v>
      </c>
      <c r="C1314" t="s">
        <v>8</v>
      </c>
      <c r="D1314" t="s">
        <v>9</v>
      </c>
      <c r="E1314" t="str">
        <f>IF(Statistics_xlsx___Sheet1[[#This Row],[event_name]]="-","Male",Statistics_xlsx___Sheet1[[#This Row],[event_name]])</f>
        <v>Male</v>
      </c>
      <c r="F1314" t="s">
        <v>17</v>
      </c>
      <c r="G1314" t="s">
        <v>36</v>
      </c>
      <c r="H1314" t="str">
        <f>IF(Statistics_xlsx___Sheet1[[#This Row],[Post Name]]="-",IF(G1315=0,G1313,G1315),Statistics_xlsx___Sheet1[[#This Row],[Post Name]])</f>
        <v>i5</v>
      </c>
      <c r="I1314">
        <v>67421</v>
      </c>
      <c r="J1314">
        <f>IF(Statistics_xlsx___Sheet1[[#This Row],[Offered Salary]]&lt;=0,AVERAGE($I$2:$I$7166),Statistics_xlsx___Sheet1[[#This Row],[Offered Salary]])</f>
        <v>67421</v>
      </c>
      <c r="K1314" t="b">
        <f>OR((Statistics_xlsx___Sheet1[[#This Row],[updated offered salary]]&lt;$N$39),(Statistics_xlsx___Sheet1[[#This Row],[updated offered salary]]&gt;$N$40))</f>
        <v>0</v>
      </c>
    </row>
    <row r="1315" spans="1:11" x14ac:dyDescent="0.3">
      <c r="A1315">
        <v>63052</v>
      </c>
      <c r="B1315" t="s">
        <v>1239</v>
      </c>
      <c r="C1315" t="s">
        <v>8</v>
      </c>
      <c r="D1315" t="s">
        <v>9</v>
      </c>
      <c r="E1315" t="str">
        <f>IF(Statistics_xlsx___Sheet1[[#This Row],[event_name]]="-","Male",Statistics_xlsx___Sheet1[[#This Row],[event_name]])</f>
        <v>Male</v>
      </c>
      <c r="F1315" t="s">
        <v>17</v>
      </c>
      <c r="G1315" t="s">
        <v>36</v>
      </c>
      <c r="H1315" t="str">
        <f>IF(Statistics_xlsx___Sheet1[[#This Row],[Post Name]]="-",IF(G1316=0,G1314,G1316),Statistics_xlsx___Sheet1[[#This Row],[Post Name]])</f>
        <v>i5</v>
      </c>
      <c r="I1315">
        <v>58707</v>
      </c>
      <c r="J1315">
        <f>IF(Statistics_xlsx___Sheet1[[#This Row],[Offered Salary]]&lt;=0,AVERAGE($I$2:$I$7166),Statistics_xlsx___Sheet1[[#This Row],[Offered Salary]])</f>
        <v>58707</v>
      </c>
      <c r="K1315" t="b">
        <f>OR((Statistics_xlsx___Sheet1[[#This Row],[updated offered salary]]&lt;$N$39),(Statistics_xlsx___Sheet1[[#This Row],[updated offered salary]]&gt;$N$40))</f>
        <v>0</v>
      </c>
    </row>
    <row r="1316" spans="1:11" x14ac:dyDescent="0.3">
      <c r="A1316">
        <v>452676</v>
      </c>
      <c r="B1316" t="s">
        <v>1240</v>
      </c>
      <c r="C1316" t="s">
        <v>8</v>
      </c>
      <c r="D1316" t="s">
        <v>13</v>
      </c>
      <c r="E1316" t="str">
        <f>IF(Statistics_xlsx___Sheet1[[#This Row],[event_name]]="-","Male",Statistics_xlsx___Sheet1[[#This Row],[event_name]])</f>
        <v>Female</v>
      </c>
      <c r="F1316" t="s">
        <v>17</v>
      </c>
      <c r="G1316" t="s">
        <v>36</v>
      </c>
      <c r="H1316" t="str">
        <f>IF(Statistics_xlsx___Sheet1[[#This Row],[Post Name]]="-",IF(G1317=0,G1315,G1317),Statistics_xlsx___Sheet1[[#This Row],[Post Name]])</f>
        <v>i5</v>
      </c>
      <c r="I1316">
        <v>40119</v>
      </c>
      <c r="J1316">
        <f>IF(Statistics_xlsx___Sheet1[[#This Row],[Offered Salary]]&lt;=0,AVERAGE($I$2:$I$7166),Statistics_xlsx___Sheet1[[#This Row],[Offered Salary]])</f>
        <v>40119</v>
      </c>
      <c r="K1316" t="b">
        <f>OR((Statistics_xlsx___Sheet1[[#This Row],[updated offered salary]]&lt;$N$39),(Statistics_xlsx___Sheet1[[#This Row],[updated offered salary]]&gt;$N$40))</f>
        <v>0</v>
      </c>
    </row>
    <row r="1317" spans="1:11" x14ac:dyDescent="0.3">
      <c r="A1317">
        <v>127139</v>
      </c>
      <c r="B1317" t="s">
        <v>1241</v>
      </c>
      <c r="C1317" t="s">
        <v>8</v>
      </c>
      <c r="D1317" t="s">
        <v>9</v>
      </c>
      <c r="E1317" t="str">
        <f>IF(Statistics_xlsx___Sheet1[[#This Row],[event_name]]="-","Male",Statistics_xlsx___Sheet1[[#This Row],[event_name]])</f>
        <v>Male</v>
      </c>
      <c r="F1317" t="s">
        <v>21</v>
      </c>
      <c r="G1317" t="s">
        <v>11</v>
      </c>
      <c r="H1317" t="str">
        <f>IF(Statistics_xlsx___Sheet1[[#This Row],[Post Name]]="-",IF(G1318=0,G1316,G1318),Statistics_xlsx___Sheet1[[#This Row],[Post Name]])</f>
        <v>c8</v>
      </c>
      <c r="I1317">
        <v>42951</v>
      </c>
      <c r="J1317">
        <f>IF(Statistics_xlsx___Sheet1[[#This Row],[Offered Salary]]&lt;=0,AVERAGE($I$2:$I$7166),Statistics_xlsx___Sheet1[[#This Row],[Offered Salary]])</f>
        <v>42951</v>
      </c>
      <c r="K1317" t="b">
        <f>OR((Statistics_xlsx___Sheet1[[#This Row],[updated offered salary]]&lt;$N$39),(Statistics_xlsx___Sheet1[[#This Row],[updated offered salary]]&gt;$N$40))</f>
        <v>0</v>
      </c>
    </row>
    <row r="1318" spans="1:11" x14ac:dyDescent="0.3">
      <c r="A1318">
        <v>152197</v>
      </c>
      <c r="B1318" t="s">
        <v>1242</v>
      </c>
      <c r="C1318" t="s">
        <v>15</v>
      </c>
      <c r="D1318" t="s">
        <v>42</v>
      </c>
      <c r="E1318" t="str">
        <f>IF(Statistics_xlsx___Sheet1[[#This Row],[event_name]]="-","Male",Statistics_xlsx___Sheet1[[#This Row],[event_name]])</f>
        <v>Don’t want to say</v>
      </c>
      <c r="F1318" t="s">
        <v>21</v>
      </c>
      <c r="G1318" t="s">
        <v>11</v>
      </c>
      <c r="H1318" t="str">
        <f>IF(Statistics_xlsx___Sheet1[[#This Row],[Post Name]]="-",IF(G1319=0,G1317,G1319),Statistics_xlsx___Sheet1[[#This Row],[Post Name]])</f>
        <v>c8</v>
      </c>
      <c r="I1318">
        <v>66569</v>
      </c>
      <c r="J1318">
        <f>IF(Statistics_xlsx___Sheet1[[#This Row],[Offered Salary]]&lt;=0,AVERAGE($I$2:$I$7166),Statistics_xlsx___Sheet1[[#This Row],[Offered Salary]])</f>
        <v>66569</v>
      </c>
      <c r="K1318" t="b">
        <f>OR((Statistics_xlsx___Sheet1[[#This Row],[updated offered salary]]&lt;$N$39),(Statistics_xlsx___Sheet1[[#This Row],[updated offered salary]]&gt;$N$40))</f>
        <v>0</v>
      </c>
    </row>
    <row r="1319" spans="1:11" x14ac:dyDescent="0.3">
      <c r="A1319">
        <v>324262</v>
      </c>
      <c r="B1319" t="s">
        <v>1243</v>
      </c>
      <c r="C1319" t="s">
        <v>8</v>
      </c>
      <c r="D1319" t="s">
        <v>9</v>
      </c>
      <c r="E1319" t="str">
        <f>IF(Statistics_xlsx___Sheet1[[#This Row],[event_name]]="-","Male",Statistics_xlsx___Sheet1[[#This Row],[event_name]])</f>
        <v>Male</v>
      </c>
      <c r="F1319" t="s">
        <v>21</v>
      </c>
      <c r="G1319" t="s">
        <v>11</v>
      </c>
      <c r="H1319" t="str">
        <f>IF(Statistics_xlsx___Sheet1[[#This Row],[Post Name]]="-",IF(G1320=0,G1318,G1320),Statistics_xlsx___Sheet1[[#This Row],[Post Name]])</f>
        <v>c8</v>
      </c>
      <c r="I1319">
        <v>55341</v>
      </c>
      <c r="J1319">
        <f>IF(Statistics_xlsx___Sheet1[[#This Row],[Offered Salary]]&lt;=0,AVERAGE($I$2:$I$7166),Statistics_xlsx___Sheet1[[#This Row],[Offered Salary]])</f>
        <v>55341</v>
      </c>
      <c r="K1319" t="b">
        <f>OR((Statistics_xlsx___Sheet1[[#This Row],[updated offered salary]]&lt;$N$39),(Statistics_xlsx___Sheet1[[#This Row],[updated offered salary]]&gt;$N$40))</f>
        <v>0</v>
      </c>
    </row>
    <row r="1320" spans="1:11" x14ac:dyDescent="0.3">
      <c r="A1320">
        <v>884821</v>
      </c>
      <c r="B1320" t="s">
        <v>1244</v>
      </c>
      <c r="C1320" t="s">
        <v>8</v>
      </c>
      <c r="D1320" t="s">
        <v>9</v>
      </c>
      <c r="E1320" t="str">
        <f>IF(Statistics_xlsx___Sheet1[[#This Row],[event_name]]="-","Male",Statistics_xlsx___Sheet1[[#This Row],[event_name]])</f>
        <v>Male</v>
      </c>
      <c r="F1320" t="s">
        <v>21</v>
      </c>
      <c r="G1320" t="s">
        <v>11</v>
      </c>
      <c r="H1320" t="str">
        <f>IF(Statistics_xlsx___Sheet1[[#This Row],[Post Name]]="-",IF(G1321=0,G1319,G1321),Statistics_xlsx___Sheet1[[#This Row],[Post Name]])</f>
        <v>c8</v>
      </c>
      <c r="I1320">
        <v>64052</v>
      </c>
      <c r="J1320">
        <f>IF(Statistics_xlsx___Sheet1[[#This Row],[Offered Salary]]&lt;=0,AVERAGE($I$2:$I$7166),Statistics_xlsx___Sheet1[[#This Row],[Offered Salary]])</f>
        <v>64052</v>
      </c>
      <c r="K1320" t="b">
        <f>OR((Statistics_xlsx___Sheet1[[#This Row],[updated offered salary]]&lt;$N$39),(Statistics_xlsx___Sheet1[[#This Row],[updated offered salary]]&gt;$N$40))</f>
        <v>0</v>
      </c>
    </row>
    <row r="1321" spans="1:11" x14ac:dyDescent="0.3">
      <c r="A1321">
        <v>882740</v>
      </c>
      <c r="B1321" t="s">
        <v>1245</v>
      </c>
      <c r="C1321" t="s">
        <v>15</v>
      </c>
      <c r="D1321" t="s">
        <v>9</v>
      </c>
      <c r="E1321" t="str">
        <f>IF(Statistics_xlsx___Sheet1[[#This Row],[event_name]]="-","Male",Statistics_xlsx___Sheet1[[#This Row],[event_name]])</f>
        <v>Male</v>
      </c>
      <c r="F1321" t="s">
        <v>21</v>
      </c>
      <c r="G1321" t="s">
        <v>345</v>
      </c>
      <c r="H1321" t="str">
        <f>IF(Statistics_xlsx___Sheet1[[#This Row],[Post Name]]="-",IF(G1322=0,G1320,G1322),Statistics_xlsx___Sheet1[[#This Row],[Post Name]])</f>
        <v>c9</v>
      </c>
      <c r="I1321">
        <v>85837</v>
      </c>
      <c r="J1321">
        <f>IF(Statistics_xlsx___Sheet1[[#This Row],[Offered Salary]]&lt;=0,AVERAGE($I$2:$I$7166),Statistics_xlsx___Sheet1[[#This Row],[Offered Salary]])</f>
        <v>85837</v>
      </c>
      <c r="K1321" t="b">
        <f>OR((Statistics_xlsx___Sheet1[[#This Row],[updated offered salary]]&lt;$N$39),(Statistics_xlsx___Sheet1[[#This Row],[updated offered salary]]&gt;$N$40))</f>
        <v>0</v>
      </c>
    </row>
    <row r="1322" spans="1:11" x14ac:dyDescent="0.3">
      <c r="A1322">
        <v>396311</v>
      </c>
      <c r="B1322" t="s">
        <v>1246</v>
      </c>
      <c r="C1322" t="s">
        <v>15</v>
      </c>
      <c r="D1322" t="s">
        <v>9</v>
      </c>
      <c r="E1322" t="str">
        <f>IF(Statistics_xlsx___Sheet1[[#This Row],[event_name]]="-","Male",Statistics_xlsx___Sheet1[[#This Row],[event_name]])</f>
        <v>Male</v>
      </c>
      <c r="F1322" t="s">
        <v>17</v>
      </c>
      <c r="G1322" t="s">
        <v>44</v>
      </c>
      <c r="H1322" t="str">
        <f>IF(Statistics_xlsx___Sheet1[[#This Row],[Post Name]]="-",IF(G1323=0,G1321,G1323),Statistics_xlsx___Sheet1[[#This Row],[Post Name]])</f>
        <v>i6</v>
      </c>
      <c r="I1322">
        <v>87817</v>
      </c>
      <c r="J1322">
        <f>IF(Statistics_xlsx___Sheet1[[#This Row],[Offered Salary]]&lt;=0,AVERAGE($I$2:$I$7166),Statistics_xlsx___Sheet1[[#This Row],[Offered Salary]])</f>
        <v>87817</v>
      </c>
      <c r="K1322" t="b">
        <f>OR((Statistics_xlsx___Sheet1[[#This Row],[updated offered salary]]&lt;$N$39),(Statistics_xlsx___Sheet1[[#This Row],[updated offered salary]]&gt;$N$40))</f>
        <v>0</v>
      </c>
    </row>
    <row r="1323" spans="1:11" x14ac:dyDescent="0.3">
      <c r="A1323">
        <v>145735</v>
      </c>
      <c r="B1323" t="s">
        <v>1247</v>
      </c>
      <c r="C1323" t="s">
        <v>15</v>
      </c>
      <c r="D1323" t="s">
        <v>9</v>
      </c>
      <c r="E1323" t="str">
        <f>IF(Statistics_xlsx___Sheet1[[#This Row],[event_name]]="-","Male",Statistics_xlsx___Sheet1[[#This Row],[event_name]])</f>
        <v>Male</v>
      </c>
      <c r="F1323" t="s">
        <v>17</v>
      </c>
      <c r="G1323" t="s">
        <v>44</v>
      </c>
      <c r="H1323" t="str">
        <f>IF(Statistics_xlsx___Sheet1[[#This Row],[Post Name]]="-",IF(G1324=0,G1322,G1324),Statistics_xlsx___Sheet1[[#This Row],[Post Name]])</f>
        <v>i6</v>
      </c>
      <c r="I1323">
        <v>58410</v>
      </c>
      <c r="J1323">
        <f>IF(Statistics_xlsx___Sheet1[[#This Row],[Offered Salary]]&lt;=0,AVERAGE($I$2:$I$7166),Statistics_xlsx___Sheet1[[#This Row],[Offered Salary]])</f>
        <v>58410</v>
      </c>
      <c r="K1323" t="b">
        <f>OR((Statistics_xlsx___Sheet1[[#This Row],[updated offered salary]]&lt;$N$39),(Statistics_xlsx___Sheet1[[#This Row],[updated offered salary]]&gt;$N$40))</f>
        <v>0</v>
      </c>
    </row>
    <row r="1324" spans="1:11" x14ac:dyDescent="0.3">
      <c r="A1324">
        <v>866980</v>
      </c>
      <c r="B1324" t="s">
        <v>1248</v>
      </c>
      <c r="C1324" t="s">
        <v>8</v>
      </c>
      <c r="D1324" t="s">
        <v>13</v>
      </c>
      <c r="E1324" t="str">
        <f>IF(Statistics_xlsx___Sheet1[[#This Row],[event_name]]="-","Male",Statistics_xlsx___Sheet1[[#This Row],[event_name]])</f>
        <v>Female</v>
      </c>
      <c r="F1324" t="s">
        <v>17</v>
      </c>
      <c r="G1324" t="s">
        <v>44</v>
      </c>
      <c r="H1324" t="str">
        <f>IF(Statistics_xlsx___Sheet1[[#This Row],[Post Name]]="-",IF(G1325=0,G1323,G1325),Statistics_xlsx___Sheet1[[#This Row],[Post Name]])</f>
        <v>i6</v>
      </c>
      <c r="I1324">
        <v>42496</v>
      </c>
      <c r="J1324">
        <f>IF(Statistics_xlsx___Sheet1[[#This Row],[Offered Salary]]&lt;=0,AVERAGE($I$2:$I$7166),Statistics_xlsx___Sheet1[[#This Row],[Offered Salary]])</f>
        <v>42496</v>
      </c>
      <c r="K1324" t="b">
        <f>OR((Statistics_xlsx___Sheet1[[#This Row],[updated offered salary]]&lt;$N$39),(Statistics_xlsx___Sheet1[[#This Row],[updated offered salary]]&gt;$N$40))</f>
        <v>0</v>
      </c>
    </row>
    <row r="1325" spans="1:11" x14ac:dyDescent="0.3">
      <c r="A1325">
        <v>328543</v>
      </c>
      <c r="B1325" t="s">
        <v>1249</v>
      </c>
      <c r="C1325" t="s">
        <v>15</v>
      </c>
      <c r="D1325" t="s">
        <v>13</v>
      </c>
      <c r="E1325" t="str">
        <f>IF(Statistics_xlsx___Sheet1[[#This Row],[event_name]]="-","Male",Statistics_xlsx___Sheet1[[#This Row],[event_name]])</f>
        <v>Female</v>
      </c>
      <c r="F1325" t="s">
        <v>17</v>
      </c>
      <c r="G1325" t="s">
        <v>345</v>
      </c>
      <c r="H1325" t="str">
        <f>IF(Statistics_xlsx___Sheet1[[#This Row],[Post Name]]="-",IF(G1326=0,G1324,G1326),Statistics_xlsx___Sheet1[[#This Row],[Post Name]])</f>
        <v>c9</v>
      </c>
      <c r="I1325">
        <v>15835</v>
      </c>
      <c r="J1325">
        <f>IF(Statistics_xlsx___Sheet1[[#This Row],[Offered Salary]]&lt;=0,AVERAGE($I$2:$I$7166),Statistics_xlsx___Sheet1[[#This Row],[Offered Salary]])</f>
        <v>15835</v>
      </c>
      <c r="K1325" t="b">
        <f>OR((Statistics_xlsx___Sheet1[[#This Row],[updated offered salary]]&lt;$N$39),(Statistics_xlsx___Sheet1[[#This Row],[updated offered salary]]&gt;$N$40))</f>
        <v>0</v>
      </c>
    </row>
    <row r="1326" spans="1:11" x14ac:dyDescent="0.3">
      <c r="A1326">
        <v>75097</v>
      </c>
      <c r="B1326" t="s">
        <v>1250</v>
      </c>
      <c r="C1326" t="s">
        <v>8</v>
      </c>
      <c r="D1326" t="s">
        <v>9</v>
      </c>
      <c r="E1326" t="str">
        <f>IF(Statistics_xlsx___Sheet1[[#This Row],[event_name]]="-","Male",Statistics_xlsx___Sheet1[[#This Row],[event_name]])</f>
        <v>Male</v>
      </c>
      <c r="F1326" t="s">
        <v>17</v>
      </c>
      <c r="G1326" t="s">
        <v>44</v>
      </c>
      <c r="H1326" t="str">
        <f>IF(Statistics_xlsx___Sheet1[[#This Row],[Post Name]]="-",IF(G1327=0,G1325,G1327),Statistics_xlsx___Sheet1[[#This Row],[Post Name]])</f>
        <v>i6</v>
      </c>
      <c r="I1326">
        <v>27779</v>
      </c>
      <c r="J1326">
        <f>IF(Statistics_xlsx___Sheet1[[#This Row],[Offered Salary]]&lt;=0,AVERAGE($I$2:$I$7166),Statistics_xlsx___Sheet1[[#This Row],[Offered Salary]])</f>
        <v>27779</v>
      </c>
      <c r="K1326" t="b">
        <f>OR((Statistics_xlsx___Sheet1[[#This Row],[updated offered salary]]&lt;$N$39),(Statistics_xlsx___Sheet1[[#This Row],[updated offered salary]]&gt;$N$40))</f>
        <v>0</v>
      </c>
    </row>
    <row r="1327" spans="1:11" x14ac:dyDescent="0.3">
      <c r="A1327">
        <v>184147</v>
      </c>
      <c r="B1327" t="s">
        <v>1251</v>
      </c>
      <c r="C1327" t="s">
        <v>8</v>
      </c>
      <c r="D1327" t="s">
        <v>9</v>
      </c>
      <c r="E1327" t="str">
        <f>IF(Statistics_xlsx___Sheet1[[#This Row],[event_name]]="-","Male",Statistics_xlsx___Sheet1[[#This Row],[event_name]])</f>
        <v>Male</v>
      </c>
      <c r="F1327" t="s">
        <v>17</v>
      </c>
      <c r="G1327" t="s">
        <v>44</v>
      </c>
      <c r="H1327" t="str">
        <f>IF(Statistics_xlsx___Sheet1[[#This Row],[Post Name]]="-",IF(G1328=0,G1326,G1328),Statistics_xlsx___Sheet1[[#This Row],[Post Name]])</f>
        <v>i6</v>
      </c>
      <c r="I1327">
        <v>96914</v>
      </c>
      <c r="J1327">
        <f>IF(Statistics_xlsx___Sheet1[[#This Row],[Offered Salary]]&lt;=0,AVERAGE($I$2:$I$7166),Statistics_xlsx___Sheet1[[#This Row],[Offered Salary]])</f>
        <v>96914</v>
      </c>
      <c r="K1327" t="b">
        <f>OR((Statistics_xlsx___Sheet1[[#This Row],[updated offered salary]]&lt;$N$39),(Statistics_xlsx___Sheet1[[#This Row],[updated offered salary]]&gt;$N$40))</f>
        <v>0</v>
      </c>
    </row>
    <row r="1328" spans="1:11" x14ac:dyDescent="0.3">
      <c r="A1328">
        <v>970152</v>
      </c>
      <c r="B1328" t="s">
        <v>1252</v>
      </c>
      <c r="C1328" t="s">
        <v>15</v>
      </c>
      <c r="D1328" t="s">
        <v>9</v>
      </c>
      <c r="E1328" t="str">
        <f>IF(Statistics_xlsx___Sheet1[[#This Row],[event_name]]="-","Male",Statistics_xlsx___Sheet1[[#This Row],[event_name]])</f>
        <v>Male</v>
      </c>
      <c r="F1328" t="s">
        <v>17</v>
      </c>
      <c r="G1328" t="s">
        <v>345</v>
      </c>
      <c r="H1328" t="str">
        <f>IF(Statistics_xlsx___Sheet1[[#This Row],[Post Name]]="-",IF(G1329=0,G1327,G1329),Statistics_xlsx___Sheet1[[#This Row],[Post Name]])</f>
        <v>c9</v>
      </c>
      <c r="I1328">
        <v>42210</v>
      </c>
      <c r="J1328">
        <f>IF(Statistics_xlsx___Sheet1[[#This Row],[Offered Salary]]&lt;=0,AVERAGE($I$2:$I$7166),Statistics_xlsx___Sheet1[[#This Row],[Offered Salary]])</f>
        <v>42210</v>
      </c>
      <c r="K1328" t="b">
        <f>OR((Statistics_xlsx___Sheet1[[#This Row],[updated offered salary]]&lt;$N$39),(Statistics_xlsx___Sheet1[[#This Row],[updated offered salary]]&gt;$N$40))</f>
        <v>0</v>
      </c>
    </row>
    <row r="1329" spans="1:11" x14ac:dyDescent="0.3">
      <c r="A1329">
        <v>531409</v>
      </c>
      <c r="B1329" t="s">
        <v>1253</v>
      </c>
      <c r="C1329" t="s">
        <v>15</v>
      </c>
      <c r="D1329" t="s">
        <v>9</v>
      </c>
      <c r="E1329" t="str">
        <f>IF(Statistics_xlsx___Sheet1[[#This Row],[event_name]]="-","Male",Statistics_xlsx___Sheet1[[#This Row],[event_name]])</f>
        <v>Male</v>
      </c>
      <c r="F1329" t="s">
        <v>17</v>
      </c>
      <c r="G1329" t="s">
        <v>345</v>
      </c>
      <c r="H1329" t="str">
        <f>IF(Statistics_xlsx___Sheet1[[#This Row],[Post Name]]="-",IF(G1330=0,G1328,G1330),Statistics_xlsx___Sheet1[[#This Row],[Post Name]])</f>
        <v>c9</v>
      </c>
      <c r="I1329">
        <v>52201</v>
      </c>
      <c r="J1329">
        <f>IF(Statistics_xlsx___Sheet1[[#This Row],[Offered Salary]]&lt;=0,AVERAGE($I$2:$I$7166),Statistics_xlsx___Sheet1[[#This Row],[Offered Salary]])</f>
        <v>52201</v>
      </c>
      <c r="K1329" t="b">
        <f>OR((Statistics_xlsx___Sheet1[[#This Row],[updated offered salary]]&lt;$N$39),(Statistics_xlsx___Sheet1[[#This Row],[updated offered salary]]&gt;$N$40))</f>
        <v>0</v>
      </c>
    </row>
    <row r="1330" spans="1:11" x14ac:dyDescent="0.3">
      <c r="A1330">
        <v>149267</v>
      </c>
      <c r="B1330" t="s">
        <v>1254</v>
      </c>
      <c r="C1330" t="s">
        <v>8</v>
      </c>
      <c r="D1330" t="s">
        <v>9</v>
      </c>
      <c r="E1330" t="str">
        <f>IF(Statistics_xlsx___Sheet1[[#This Row],[event_name]]="-","Male",Statistics_xlsx___Sheet1[[#This Row],[event_name]])</f>
        <v>Male</v>
      </c>
      <c r="F1330" t="s">
        <v>17</v>
      </c>
      <c r="G1330" t="s">
        <v>24</v>
      </c>
      <c r="H1330" t="str">
        <f>IF(Statistics_xlsx___Sheet1[[#This Row],[Post Name]]="-",IF(G1331=0,G1329,G1331),Statistics_xlsx___Sheet1[[#This Row],[Post Name]])</f>
        <v>i7</v>
      </c>
      <c r="I1330">
        <v>89318</v>
      </c>
      <c r="J1330">
        <f>IF(Statistics_xlsx___Sheet1[[#This Row],[Offered Salary]]&lt;=0,AVERAGE($I$2:$I$7166),Statistics_xlsx___Sheet1[[#This Row],[Offered Salary]])</f>
        <v>89318</v>
      </c>
      <c r="K1330" t="b">
        <f>OR((Statistics_xlsx___Sheet1[[#This Row],[updated offered salary]]&lt;$N$39),(Statistics_xlsx___Sheet1[[#This Row],[updated offered salary]]&gt;$N$40))</f>
        <v>0</v>
      </c>
    </row>
    <row r="1331" spans="1:11" x14ac:dyDescent="0.3">
      <c r="A1331">
        <v>162132</v>
      </c>
      <c r="B1331" t="s">
        <v>1255</v>
      </c>
      <c r="C1331" t="s">
        <v>15</v>
      </c>
      <c r="D1331" t="s">
        <v>13</v>
      </c>
      <c r="E1331" t="str">
        <f>IF(Statistics_xlsx___Sheet1[[#This Row],[event_name]]="-","Male",Statistics_xlsx___Sheet1[[#This Row],[event_name]])</f>
        <v>Female</v>
      </c>
      <c r="F1331" t="s">
        <v>17</v>
      </c>
      <c r="G1331" t="s">
        <v>24</v>
      </c>
      <c r="H1331" t="str">
        <f>IF(Statistics_xlsx___Sheet1[[#This Row],[Post Name]]="-",IF(G1332=0,G1330,G1332),Statistics_xlsx___Sheet1[[#This Row],[Post Name]])</f>
        <v>i7</v>
      </c>
      <c r="I1331">
        <v>87656</v>
      </c>
      <c r="J1331">
        <f>IF(Statistics_xlsx___Sheet1[[#This Row],[Offered Salary]]&lt;=0,AVERAGE($I$2:$I$7166),Statistics_xlsx___Sheet1[[#This Row],[Offered Salary]])</f>
        <v>87656</v>
      </c>
      <c r="K1331" t="b">
        <f>OR((Statistics_xlsx___Sheet1[[#This Row],[updated offered salary]]&lt;$N$39),(Statistics_xlsx___Sheet1[[#This Row],[updated offered salary]]&gt;$N$40))</f>
        <v>0</v>
      </c>
    </row>
    <row r="1332" spans="1:11" x14ac:dyDescent="0.3">
      <c r="A1332">
        <v>667934</v>
      </c>
      <c r="B1332" t="s">
        <v>1256</v>
      </c>
      <c r="C1332" t="s">
        <v>15</v>
      </c>
      <c r="D1332" t="s">
        <v>9</v>
      </c>
      <c r="E1332" t="str">
        <f>IF(Statistics_xlsx___Sheet1[[#This Row],[event_name]]="-","Male",Statistics_xlsx___Sheet1[[#This Row],[event_name]])</f>
        <v>Male</v>
      </c>
      <c r="F1332" t="s">
        <v>17</v>
      </c>
      <c r="G1332" t="s">
        <v>14</v>
      </c>
      <c r="H1332" t="str">
        <f>IF(Statistics_xlsx___Sheet1[[#This Row],[Post Name]]="-",IF(G1333=0,G1331,G1333),Statistics_xlsx___Sheet1[[#This Row],[Post Name]])</f>
        <v>c5</v>
      </c>
      <c r="I1332">
        <v>8506</v>
      </c>
      <c r="J1332">
        <f>IF(Statistics_xlsx___Sheet1[[#This Row],[Offered Salary]]&lt;=0,AVERAGE($I$2:$I$7166),Statistics_xlsx___Sheet1[[#This Row],[Offered Salary]])</f>
        <v>8506</v>
      </c>
      <c r="K1332" t="b">
        <f>OR((Statistics_xlsx___Sheet1[[#This Row],[updated offered salary]]&lt;$N$39),(Statistics_xlsx___Sheet1[[#This Row],[updated offered salary]]&gt;$N$40))</f>
        <v>0</v>
      </c>
    </row>
    <row r="1333" spans="1:11" x14ac:dyDescent="0.3">
      <c r="A1333">
        <v>643836</v>
      </c>
      <c r="B1333" t="s">
        <v>1257</v>
      </c>
      <c r="C1333" t="s">
        <v>15</v>
      </c>
      <c r="D1333" t="s">
        <v>13</v>
      </c>
      <c r="E1333" t="str">
        <f>IF(Statistics_xlsx___Sheet1[[#This Row],[event_name]]="-","Male",Statistics_xlsx___Sheet1[[#This Row],[event_name]])</f>
        <v>Female</v>
      </c>
      <c r="F1333" t="s">
        <v>17</v>
      </c>
      <c r="G1333" t="s">
        <v>14</v>
      </c>
      <c r="H1333" t="str">
        <f>IF(Statistics_xlsx___Sheet1[[#This Row],[Post Name]]="-",IF(G1334=0,G1332,G1334),Statistics_xlsx___Sheet1[[#This Row],[Post Name]])</f>
        <v>c5</v>
      </c>
      <c r="I1333">
        <v>85290</v>
      </c>
      <c r="J1333">
        <f>IF(Statistics_xlsx___Sheet1[[#This Row],[Offered Salary]]&lt;=0,AVERAGE($I$2:$I$7166),Statistics_xlsx___Sheet1[[#This Row],[Offered Salary]])</f>
        <v>85290</v>
      </c>
      <c r="K1333" t="b">
        <f>OR((Statistics_xlsx___Sheet1[[#This Row],[updated offered salary]]&lt;$N$39),(Statistics_xlsx___Sheet1[[#This Row],[updated offered salary]]&gt;$N$40))</f>
        <v>0</v>
      </c>
    </row>
    <row r="1334" spans="1:11" x14ac:dyDescent="0.3">
      <c r="A1334">
        <v>14621</v>
      </c>
      <c r="B1334" t="s">
        <v>1258</v>
      </c>
      <c r="C1334" t="s">
        <v>8</v>
      </c>
      <c r="D1334" t="s">
        <v>9</v>
      </c>
      <c r="E1334" t="str">
        <f>IF(Statistics_xlsx___Sheet1[[#This Row],[event_name]]="-","Male",Statistics_xlsx___Sheet1[[#This Row],[event_name]])</f>
        <v>Male</v>
      </c>
      <c r="F1334" t="s">
        <v>17</v>
      </c>
      <c r="G1334" t="s">
        <v>14</v>
      </c>
      <c r="H1334" t="str">
        <f>IF(Statistics_xlsx___Sheet1[[#This Row],[Post Name]]="-",IF(G1335=0,G1333,G1335),Statistics_xlsx___Sheet1[[#This Row],[Post Name]])</f>
        <v>c5</v>
      </c>
      <c r="I1334">
        <v>3445</v>
      </c>
      <c r="J1334">
        <f>IF(Statistics_xlsx___Sheet1[[#This Row],[Offered Salary]]&lt;=0,AVERAGE($I$2:$I$7166),Statistics_xlsx___Sheet1[[#This Row],[Offered Salary]])</f>
        <v>3445</v>
      </c>
      <c r="K1334" t="b">
        <f>OR((Statistics_xlsx___Sheet1[[#This Row],[updated offered salary]]&lt;$N$39),(Statistics_xlsx___Sheet1[[#This Row],[updated offered salary]]&gt;$N$40))</f>
        <v>0</v>
      </c>
    </row>
    <row r="1335" spans="1:11" x14ac:dyDescent="0.3">
      <c r="A1335">
        <v>912359</v>
      </c>
      <c r="B1335" t="s">
        <v>1258</v>
      </c>
      <c r="C1335" t="s">
        <v>15</v>
      </c>
      <c r="D1335" t="s">
        <v>13</v>
      </c>
      <c r="E1335" t="str">
        <f>IF(Statistics_xlsx___Sheet1[[#This Row],[event_name]]="-","Male",Statistics_xlsx___Sheet1[[#This Row],[event_name]])</f>
        <v>Female</v>
      </c>
      <c r="F1335" t="s">
        <v>17</v>
      </c>
      <c r="G1335" t="s">
        <v>14</v>
      </c>
      <c r="H1335" t="str">
        <f>IF(Statistics_xlsx___Sheet1[[#This Row],[Post Name]]="-",IF(G1336=0,G1334,G1336),Statistics_xlsx___Sheet1[[#This Row],[Post Name]])</f>
        <v>c5</v>
      </c>
      <c r="I1335">
        <v>47690</v>
      </c>
      <c r="J1335">
        <f>IF(Statistics_xlsx___Sheet1[[#This Row],[Offered Salary]]&lt;=0,AVERAGE($I$2:$I$7166),Statistics_xlsx___Sheet1[[#This Row],[Offered Salary]])</f>
        <v>47690</v>
      </c>
      <c r="K1335" t="b">
        <f>OR((Statistics_xlsx___Sheet1[[#This Row],[updated offered salary]]&lt;$N$39),(Statistics_xlsx___Sheet1[[#This Row],[updated offered salary]]&gt;$N$40))</f>
        <v>0</v>
      </c>
    </row>
    <row r="1336" spans="1:11" x14ac:dyDescent="0.3">
      <c r="A1336">
        <v>242590</v>
      </c>
      <c r="B1336" t="s">
        <v>1259</v>
      </c>
      <c r="C1336" t="s">
        <v>8</v>
      </c>
      <c r="D1336" t="s">
        <v>9</v>
      </c>
      <c r="E1336" t="str">
        <f>IF(Statistics_xlsx___Sheet1[[#This Row],[event_name]]="-","Male",Statistics_xlsx___Sheet1[[#This Row],[event_name]])</f>
        <v>Male</v>
      </c>
      <c r="F1336" t="s">
        <v>17</v>
      </c>
      <c r="G1336" t="s">
        <v>14</v>
      </c>
      <c r="H1336" t="str">
        <f>IF(Statistics_xlsx___Sheet1[[#This Row],[Post Name]]="-",IF(G1337=0,G1335,G1337),Statistics_xlsx___Sheet1[[#This Row],[Post Name]])</f>
        <v>c5</v>
      </c>
      <c r="I1336">
        <v>91251</v>
      </c>
      <c r="J1336">
        <f>IF(Statistics_xlsx___Sheet1[[#This Row],[Offered Salary]]&lt;=0,AVERAGE($I$2:$I$7166),Statistics_xlsx___Sheet1[[#This Row],[Offered Salary]])</f>
        <v>91251</v>
      </c>
      <c r="K1336" t="b">
        <f>OR((Statistics_xlsx___Sheet1[[#This Row],[updated offered salary]]&lt;$N$39),(Statistics_xlsx___Sheet1[[#This Row],[updated offered salary]]&gt;$N$40))</f>
        <v>0</v>
      </c>
    </row>
    <row r="1337" spans="1:11" x14ac:dyDescent="0.3">
      <c r="A1337">
        <v>839584</v>
      </c>
      <c r="B1337" t="s">
        <v>1260</v>
      </c>
      <c r="C1337" t="s">
        <v>15</v>
      </c>
      <c r="D1337" t="s">
        <v>9</v>
      </c>
      <c r="E1337" t="str">
        <f>IF(Statistics_xlsx___Sheet1[[#This Row],[event_name]]="-","Male",Statistics_xlsx___Sheet1[[#This Row],[event_name]])</f>
        <v>Male</v>
      </c>
      <c r="F1337" t="s">
        <v>17</v>
      </c>
      <c r="G1337" t="s">
        <v>14</v>
      </c>
      <c r="H1337" t="str">
        <f>IF(Statistics_xlsx___Sheet1[[#This Row],[Post Name]]="-",IF(G1338=0,G1336,G1338),Statistics_xlsx___Sheet1[[#This Row],[Post Name]])</f>
        <v>c5</v>
      </c>
      <c r="I1337">
        <v>92866</v>
      </c>
      <c r="J1337">
        <f>IF(Statistics_xlsx___Sheet1[[#This Row],[Offered Salary]]&lt;=0,AVERAGE($I$2:$I$7166),Statistics_xlsx___Sheet1[[#This Row],[Offered Salary]])</f>
        <v>92866</v>
      </c>
      <c r="K1337" t="b">
        <f>OR((Statistics_xlsx___Sheet1[[#This Row],[updated offered salary]]&lt;$N$39),(Statistics_xlsx___Sheet1[[#This Row],[updated offered salary]]&gt;$N$40))</f>
        <v>0</v>
      </c>
    </row>
    <row r="1338" spans="1:11" x14ac:dyDescent="0.3">
      <c r="A1338">
        <v>205481</v>
      </c>
      <c r="B1338" t="s">
        <v>1261</v>
      </c>
      <c r="C1338" t="s">
        <v>8</v>
      </c>
      <c r="D1338" t="s">
        <v>9</v>
      </c>
      <c r="E1338" t="str">
        <f>IF(Statistics_xlsx___Sheet1[[#This Row],[event_name]]="-","Male",Statistics_xlsx___Sheet1[[#This Row],[event_name]])</f>
        <v>Male</v>
      </c>
      <c r="F1338" t="s">
        <v>17</v>
      </c>
      <c r="G1338" t="s">
        <v>24</v>
      </c>
      <c r="H1338" t="str">
        <f>IF(Statistics_xlsx___Sheet1[[#This Row],[Post Name]]="-",IF(G1339=0,G1337,G1339),Statistics_xlsx___Sheet1[[#This Row],[Post Name]])</f>
        <v>i7</v>
      </c>
      <c r="I1338">
        <v>28933</v>
      </c>
      <c r="J1338">
        <f>IF(Statistics_xlsx___Sheet1[[#This Row],[Offered Salary]]&lt;=0,AVERAGE($I$2:$I$7166),Statistics_xlsx___Sheet1[[#This Row],[Offered Salary]])</f>
        <v>28933</v>
      </c>
      <c r="K1338" t="b">
        <f>OR((Statistics_xlsx___Sheet1[[#This Row],[updated offered salary]]&lt;$N$39),(Statistics_xlsx___Sheet1[[#This Row],[updated offered salary]]&gt;$N$40))</f>
        <v>0</v>
      </c>
    </row>
    <row r="1339" spans="1:11" x14ac:dyDescent="0.3">
      <c r="A1339">
        <v>486305</v>
      </c>
      <c r="B1339" t="s">
        <v>1262</v>
      </c>
      <c r="C1339" t="s">
        <v>8</v>
      </c>
      <c r="D1339" t="s">
        <v>13</v>
      </c>
      <c r="E1339" t="str">
        <f>IF(Statistics_xlsx___Sheet1[[#This Row],[event_name]]="-","Male",Statistics_xlsx___Sheet1[[#This Row],[event_name]])</f>
        <v>Female</v>
      </c>
      <c r="F1339" t="s">
        <v>17</v>
      </c>
      <c r="G1339" t="s">
        <v>24</v>
      </c>
      <c r="H1339" t="str">
        <f>IF(Statistics_xlsx___Sheet1[[#This Row],[Post Name]]="-",IF(G1340=0,G1338,G1340),Statistics_xlsx___Sheet1[[#This Row],[Post Name]])</f>
        <v>i7</v>
      </c>
      <c r="I1339">
        <v>19572</v>
      </c>
      <c r="J1339">
        <f>IF(Statistics_xlsx___Sheet1[[#This Row],[Offered Salary]]&lt;=0,AVERAGE($I$2:$I$7166),Statistics_xlsx___Sheet1[[#This Row],[Offered Salary]])</f>
        <v>19572</v>
      </c>
      <c r="K1339" t="b">
        <f>OR((Statistics_xlsx___Sheet1[[#This Row],[updated offered salary]]&lt;$N$39),(Statistics_xlsx___Sheet1[[#This Row],[updated offered salary]]&gt;$N$40))</f>
        <v>0</v>
      </c>
    </row>
    <row r="1340" spans="1:11" x14ac:dyDescent="0.3">
      <c r="A1340">
        <v>806094</v>
      </c>
      <c r="B1340" t="s">
        <v>1263</v>
      </c>
      <c r="C1340" t="s">
        <v>15</v>
      </c>
      <c r="D1340" t="s">
        <v>9</v>
      </c>
      <c r="E1340" t="str">
        <f>IF(Statistics_xlsx___Sheet1[[#This Row],[event_name]]="-","Male",Statistics_xlsx___Sheet1[[#This Row],[event_name]])</f>
        <v>Male</v>
      </c>
      <c r="F1340" t="s">
        <v>17</v>
      </c>
      <c r="G1340" t="s">
        <v>24</v>
      </c>
      <c r="H1340" t="str">
        <f>IF(Statistics_xlsx___Sheet1[[#This Row],[Post Name]]="-",IF(G1341=0,G1339,G1341),Statistics_xlsx___Sheet1[[#This Row],[Post Name]])</f>
        <v>i7</v>
      </c>
      <c r="I1340">
        <v>40389</v>
      </c>
      <c r="J1340">
        <f>IF(Statistics_xlsx___Sheet1[[#This Row],[Offered Salary]]&lt;=0,AVERAGE($I$2:$I$7166),Statistics_xlsx___Sheet1[[#This Row],[Offered Salary]])</f>
        <v>40389</v>
      </c>
      <c r="K1340" t="b">
        <f>OR((Statistics_xlsx___Sheet1[[#This Row],[updated offered salary]]&lt;$N$39),(Statistics_xlsx___Sheet1[[#This Row],[updated offered salary]]&gt;$N$40))</f>
        <v>0</v>
      </c>
    </row>
    <row r="1341" spans="1:11" x14ac:dyDescent="0.3">
      <c r="A1341">
        <v>487002</v>
      </c>
      <c r="B1341" t="s">
        <v>1264</v>
      </c>
      <c r="C1341" t="s">
        <v>8</v>
      </c>
      <c r="D1341" t="s">
        <v>9</v>
      </c>
      <c r="E1341" t="str">
        <f>IF(Statistics_xlsx___Sheet1[[#This Row],[event_name]]="-","Male",Statistics_xlsx___Sheet1[[#This Row],[event_name]])</f>
        <v>Male</v>
      </c>
      <c r="F1341" t="s">
        <v>17</v>
      </c>
      <c r="G1341" t="s">
        <v>24</v>
      </c>
      <c r="H1341" t="str">
        <f>IF(Statistics_xlsx___Sheet1[[#This Row],[Post Name]]="-",IF(G1342=0,G1340,G1342),Statistics_xlsx___Sheet1[[#This Row],[Post Name]])</f>
        <v>i7</v>
      </c>
      <c r="I1341">
        <v>84535</v>
      </c>
      <c r="J1341">
        <f>IF(Statistics_xlsx___Sheet1[[#This Row],[Offered Salary]]&lt;=0,AVERAGE($I$2:$I$7166),Statistics_xlsx___Sheet1[[#This Row],[Offered Salary]])</f>
        <v>84535</v>
      </c>
      <c r="K1341" t="b">
        <f>OR((Statistics_xlsx___Sheet1[[#This Row],[updated offered salary]]&lt;$N$39),(Statistics_xlsx___Sheet1[[#This Row],[updated offered salary]]&gt;$N$40))</f>
        <v>0</v>
      </c>
    </row>
    <row r="1342" spans="1:11" x14ac:dyDescent="0.3">
      <c r="A1342">
        <v>165000</v>
      </c>
      <c r="B1342" t="s">
        <v>1265</v>
      </c>
      <c r="C1342" t="s">
        <v>8</v>
      </c>
      <c r="D1342" t="s">
        <v>9</v>
      </c>
      <c r="E1342" t="str">
        <f>IF(Statistics_xlsx___Sheet1[[#This Row],[event_name]]="-","Male",Statistics_xlsx___Sheet1[[#This Row],[event_name]])</f>
        <v>Male</v>
      </c>
      <c r="F1342" t="s">
        <v>17</v>
      </c>
      <c r="G1342" t="s">
        <v>24</v>
      </c>
      <c r="H1342" t="str">
        <f>IF(Statistics_xlsx___Sheet1[[#This Row],[Post Name]]="-",IF(G1343=0,G1341,G1343),Statistics_xlsx___Sheet1[[#This Row],[Post Name]])</f>
        <v>i7</v>
      </c>
      <c r="I1342">
        <v>46109</v>
      </c>
      <c r="J1342">
        <f>IF(Statistics_xlsx___Sheet1[[#This Row],[Offered Salary]]&lt;=0,AVERAGE($I$2:$I$7166),Statistics_xlsx___Sheet1[[#This Row],[Offered Salary]])</f>
        <v>46109</v>
      </c>
      <c r="K1342" t="b">
        <f>OR((Statistics_xlsx___Sheet1[[#This Row],[updated offered salary]]&lt;$N$39),(Statistics_xlsx___Sheet1[[#This Row],[updated offered salary]]&gt;$N$40))</f>
        <v>0</v>
      </c>
    </row>
    <row r="1343" spans="1:11" x14ac:dyDescent="0.3">
      <c r="A1343">
        <v>332816</v>
      </c>
      <c r="B1343" t="s">
        <v>1266</v>
      </c>
      <c r="C1343" t="s">
        <v>15</v>
      </c>
      <c r="D1343" t="s">
        <v>42</v>
      </c>
      <c r="E1343" t="str">
        <f>IF(Statistics_xlsx___Sheet1[[#This Row],[event_name]]="-","Male",Statistics_xlsx___Sheet1[[#This Row],[event_name]])</f>
        <v>Don’t want to say</v>
      </c>
      <c r="F1343" t="s">
        <v>17</v>
      </c>
      <c r="G1343" t="s">
        <v>24</v>
      </c>
      <c r="H1343" t="str">
        <f>IF(Statistics_xlsx___Sheet1[[#This Row],[Post Name]]="-",IF(G1344=0,G1342,G1344),Statistics_xlsx___Sheet1[[#This Row],[Post Name]])</f>
        <v>i7</v>
      </c>
      <c r="I1343">
        <v>25714</v>
      </c>
      <c r="J1343">
        <f>IF(Statistics_xlsx___Sheet1[[#This Row],[Offered Salary]]&lt;=0,AVERAGE($I$2:$I$7166),Statistics_xlsx___Sheet1[[#This Row],[Offered Salary]])</f>
        <v>25714</v>
      </c>
      <c r="K1343" t="b">
        <f>OR((Statistics_xlsx___Sheet1[[#This Row],[updated offered salary]]&lt;$N$39),(Statistics_xlsx___Sheet1[[#This Row],[updated offered salary]]&gt;$N$40))</f>
        <v>0</v>
      </c>
    </row>
    <row r="1344" spans="1:11" x14ac:dyDescent="0.3">
      <c r="A1344">
        <v>673099</v>
      </c>
      <c r="B1344" t="s">
        <v>1267</v>
      </c>
      <c r="C1344" t="s">
        <v>15</v>
      </c>
      <c r="D1344" t="s">
        <v>9</v>
      </c>
      <c r="E1344" t="str">
        <f>IF(Statistics_xlsx___Sheet1[[#This Row],[event_name]]="-","Male",Statistics_xlsx___Sheet1[[#This Row],[event_name]])</f>
        <v>Male</v>
      </c>
      <c r="F1344" t="s">
        <v>17</v>
      </c>
      <c r="G1344" t="s">
        <v>24</v>
      </c>
      <c r="H1344" t="str">
        <f>IF(Statistics_xlsx___Sheet1[[#This Row],[Post Name]]="-",IF(G1345=0,G1343,G1345),Statistics_xlsx___Sheet1[[#This Row],[Post Name]])</f>
        <v>i7</v>
      </c>
      <c r="I1344">
        <v>15672</v>
      </c>
      <c r="J1344">
        <f>IF(Statistics_xlsx___Sheet1[[#This Row],[Offered Salary]]&lt;=0,AVERAGE($I$2:$I$7166),Statistics_xlsx___Sheet1[[#This Row],[Offered Salary]])</f>
        <v>15672</v>
      </c>
      <c r="K1344" t="b">
        <f>OR((Statistics_xlsx___Sheet1[[#This Row],[updated offered salary]]&lt;$N$39),(Statistics_xlsx___Sheet1[[#This Row],[updated offered salary]]&gt;$N$40))</f>
        <v>0</v>
      </c>
    </row>
    <row r="1345" spans="1:11" x14ac:dyDescent="0.3">
      <c r="A1345">
        <v>894681</v>
      </c>
      <c r="B1345" t="s">
        <v>1268</v>
      </c>
      <c r="C1345" t="s">
        <v>8</v>
      </c>
      <c r="D1345" t="s">
        <v>9</v>
      </c>
      <c r="E1345" t="str">
        <f>IF(Statistics_xlsx___Sheet1[[#This Row],[event_name]]="-","Male",Statistics_xlsx___Sheet1[[#This Row],[event_name]])</f>
        <v>Male</v>
      </c>
      <c r="F1345" t="s">
        <v>17</v>
      </c>
      <c r="G1345" t="s">
        <v>24</v>
      </c>
      <c r="H1345" t="str">
        <f>IF(Statistics_xlsx___Sheet1[[#This Row],[Post Name]]="-",IF(G1346=0,G1344,G1346),Statistics_xlsx___Sheet1[[#This Row],[Post Name]])</f>
        <v>i7</v>
      </c>
      <c r="I1345">
        <v>29204</v>
      </c>
      <c r="J1345">
        <f>IF(Statistics_xlsx___Sheet1[[#This Row],[Offered Salary]]&lt;=0,AVERAGE($I$2:$I$7166),Statistics_xlsx___Sheet1[[#This Row],[Offered Salary]])</f>
        <v>29204</v>
      </c>
      <c r="K1345" t="b">
        <f>OR((Statistics_xlsx___Sheet1[[#This Row],[updated offered salary]]&lt;$N$39),(Statistics_xlsx___Sheet1[[#This Row],[updated offered salary]]&gt;$N$40))</f>
        <v>0</v>
      </c>
    </row>
    <row r="1346" spans="1:11" x14ac:dyDescent="0.3">
      <c r="A1346">
        <v>67176</v>
      </c>
      <c r="B1346" t="s">
        <v>1269</v>
      </c>
      <c r="C1346" t="s">
        <v>15</v>
      </c>
      <c r="D1346" t="s">
        <v>9</v>
      </c>
      <c r="E1346" t="str">
        <f>IF(Statistics_xlsx___Sheet1[[#This Row],[event_name]]="-","Male",Statistics_xlsx___Sheet1[[#This Row],[event_name]])</f>
        <v>Male</v>
      </c>
      <c r="F1346" t="s">
        <v>17</v>
      </c>
      <c r="G1346" t="s">
        <v>24</v>
      </c>
      <c r="H1346" t="str">
        <f>IF(Statistics_xlsx___Sheet1[[#This Row],[Post Name]]="-",IF(G1347=0,G1345,G1347),Statistics_xlsx___Sheet1[[#This Row],[Post Name]])</f>
        <v>i7</v>
      </c>
      <c r="I1346">
        <v>17553</v>
      </c>
      <c r="J1346">
        <f>IF(Statistics_xlsx___Sheet1[[#This Row],[Offered Salary]]&lt;=0,AVERAGE($I$2:$I$7166),Statistics_xlsx___Sheet1[[#This Row],[Offered Salary]])</f>
        <v>17553</v>
      </c>
      <c r="K1346" t="b">
        <f>OR((Statistics_xlsx___Sheet1[[#This Row],[updated offered salary]]&lt;$N$39),(Statistics_xlsx___Sheet1[[#This Row],[updated offered salary]]&gt;$N$40))</f>
        <v>0</v>
      </c>
    </row>
    <row r="1347" spans="1:11" x14ac:dyDescent="0.3">
      <c r="A1347">
        <v>586678</v>
      </c>
      <c r="B1347" t="s">
        <v>1267</v>
      </c>
      <c r="C1347" t="s">
        <v>15</v>
      </c>
      <c r="D1347" t="s">
        <v>42</v>
      </c>
      <c r="E1347" t="str">
        <f>IF(Statistics_xlsx___Sheet1[[#This Row],[event_name]]="-","Male",Statistics_xlsx___Sheet1[[#This Row],[event_name]])</f>
        <v>Don’t want to say</v>
      </c>
      <c r="F1347" t="s">
        <v>17</v>
      </c>
      <c r="G1347" t="s">
        <v>24</v>
      </c>
      <c r="H1347" t="str">
        <f>IF(Statistics_xlsx___Sheet1[[#This Row],[Post Name]]="-",IF(G1348=0,G1346,G1348),Statistics_xlsx___Sheet1[[#This Row],[Post Name]])</f>
        <v>i7</v>
      </c>
      <c r="I1347">
        <v>84220</v>
      </c>
      <c r="J1347">
        <f>IF(Statistics_xlsx___Sheet1[[#This Row],[Offered Salary]]&lt;=0,AVERAGE($I$2:$I$7166),Statistics_xlsx___Sheet1[[#This Row],[Offered Salary]])</f>
        <v>84220</v>
      </c>
      <c r="K1347" t="b">
        <f>OR((Statistics_xlsx___Sheet1[[#This Row],[updated offered salary]]&lt;$N$39),(Statistics_xlsx___Sheet1[[#This Row],[updated offered salary]]&gt;$N$40))</f>
        <v>0</v>
      </c>
    </row>
    <row r="1348" spans="1:11" x14ac:dyDescent="0.3">
      <c r="A1348">
        <v>218472</v>
      </c>
      <c r="B1348" t="s">
        <v>1270</v>
      </c>
      <c r="C1348" t="s">
        <v>8</v>
      </c>
      <c r="D1348" t="s">
        <v>9</v>
      </c>
      <c r="E1348" t="str">
        <f>IF(Statistics_xlsx___Sheet1[[#This Row],[event_name]]="-","Male",Statistics_xlsx___Sheet1[[#This Row],[event_name]])</f>
        <v>Male</v>
      </c>
      <c r="F1348" t="s">
        <v>17</v>
      </c>
      <c r="G1348" t="s">
        <v>24</v>
      </c>
      <c r="H1348" t="str">
        <f>IF(Statistics_xlsx___Sheet1[[#This Row],[Post Name]]="-",IF(G1349=0,G1347,G1349),Statistics_xlsx___Sheet1[[#This Row],[Post Name]])</f>
        <v>i7</v>
      </c>
      <c r="I1348">
        <v>33201</v>
      </c>
      <c r="J1348">
        <f>IF(Statistics_xlsx___Sheet1[[#This Row],[Offered Salary]]&lt;=0,AVERAGE($I$2:$I$7166),Statistics_xlsx___Sheet1[[#This Row],[Offered Salary]])</f>
        <v>33201</v>
      </c>
      <c r="K1348" t="b">
        <f>OR((Statistics_xlsx___Sheet1[[#This Row],[updated offered salary]]&lt;$N$39),(Statistics_xlsx___Sheet1[[#This Row],[updated offered salary]]&gt;$N$40))</f>
        <v>0</v>
      </c>
    </row>
    <row r="1349" spans="1:11" x14ac:dyDescent="0.3">
      <c r="A1349">
        <v>985982</v>
      </c>
      <c r="B1349" t="s">
        <v>1271</v>
      </c>
      <c r="C1349" t="s">
        <v>15</v>
      </c>
      <c r="D1349" t="s">
        <v>42</v>
      </c>
      <c r="E1349" t="str">
        <f>IF(Statistics_xlsx___Sheet1[[#This Row],[event_name]]="-","Male",Statistics_xlsx___Sheet1[[#This Row],[event_name]])</f>
        <v>Don’t want to say</v>
      </c>
      <c r="F1349" t="s">
        <v>17</v>
      </c>
      <c r="G1349" t="s">
        <v>24</v>
      </c>
      <c r="H1349" t="str">
        <f>IF(Statistics_xlsx___Sheet1[[#This Row],[Post Name]]="-",IF(G1350=0,G1348,G1350),Statistics_xlsx___Sheet1[[#This Row],[Post Name]])</f>
        <v>i7</v>
      </c>
      <c r="I1349">
        <v>5910</v>
      </c>
      <c r="J1349">
        <f>IF(Statistics_xlsx___Sheet1[[#This Row],[Offered Salary]]&lt;=0,AVERAGE($I$2:$I$7166),Statistics_xlsx___Sheet1[[#This Row],[Offered Salary]])</f>
        <v>5910</v>
      </c>
      <c r="K1349" t="b">
        <f>OR((Statistics_xlsx___Sheet1[[#This Row],[updated offered salary]]&lt;$N$39),(Statistics_xlsx___Sheet1[[#This Row],[updated offered salary]]&gt;$N$40))</f>
        <v>0</v>
      </c>
    </row>
    <row r="1350" spans="1:11" x14ac:dyDescent="0.3">
      <c r="A1350">
        <v>898081</v>
      </c>
      <c r="B1350" t="s">
        <v>1272</v>
      </c>
      <c r="C1350" t="s">
        <v>8</v>
      </c>
      <c r="D1350" t="s">
        <v>13</v>
      </c>
      <c r="E1350" t="str">
        <f>IF(Statistics_xlsx___Sheet1[[#This Row],[event_name]]="-","Male",Statistics_xlsx___Sheet1[[#This Row],[event_name]])</f>
        <v>Female</v>
      </c>
      <c r="F1350" t="s">
        <v>17</v>
      </c>
      <c r="G1350" t="s">
        <v>24</v>
      </c>
      <c r="H1350" t="str">
        <f>IF(Statistics_xlsx___Sheet1[[#This Row],[Post Name]]="-",IF(G1351=0,G1349,G1351),Statistics_xlsx___Sheet1[[#This Row],[Post Name]])</f>
        <v>i7</v>
      </c>
      <c r="I1350">
        <v>30580</v>
      </c>
      <c r="J1350">
        <f>IF(Statistics_xlsx___Sheet1[[#This Row],[Offered Salary]]&lt;=0,AVERAGE($I$2:$I$7166),Statistics_xlsx___Sheet1[[#This Row],[Offered Salary]])</f>
        <v>30580</v>
      </c>
      <c r="K1350" t="b">
        <f>OR((Statistics_xlsx___Sheet1[[#This Row],[updated offered salary]]&lt;$N$39),(Statistics_xlsx___Sheet1[[#This Row],[updated offered salary]]&gt;$N$40))</f>
        <v>0</v>
      </c>
    </row>
    <row r="1351" spans="1:11" x14ac:dyDescent="0.3">
      <c r="A1351">
        <v>150930</v>
      </c>
      <c r="B1351" t="s">
        <v>1273</v>
      </c>
      <c r="C1351" t="s">
        <v>15</v>
      </c>
      <c r="D1351" t="s">
        <v>9</v>
      </c>
      <c r="E1351" t="str">
        <f>IF(Statistics_xlsx___Sheet1[[#This Row],[event_name]]="-","Male",Statistics_xlsx___Sheet1[[#This Row],[event_name]])</f>
        <v>Male</v>
      </c>
      <c r="F1351" t="s">
        <v>17</v>
      </c>
      <c r="G1351" t="s">
        <v>24</v>
      </c>
      <c r="H1351" t="str">
        <f>IF(Statistics_xlsx___Sheet1[[#This Row],[Post Name]]="-",IF(G1352=0,G1350,G1352),Statistics_xlsx___Sheet1[[#This Row],[Post Name]])</f>
        <v>i7</v>
      </c>
      <c r="I1351">
        <v>70809</v>
      </c>
      <c r="J1351">
        <f>IF(Statistics_xlsx___Sheet1[[#This Row],[Offered Salary]]&lt;=0,AVERAGE($I$2:$I$7166),Statistics_xlsx___Sheet1[[#This Row],[Offered Salary]])</f>
        <v>70809</v>
      </c>
      <c r="K1351" t="b">
        <f>OR((Statistics_xlsx___Sheet1[[#This Row],[updated offered salary]]&lt;$N$39),(Statistics_xlsx___Sheet1[[#This Row],[updated offered salary]]&gt;$N$40))</f>
        <v>0</v>
      </c>
    </row>
    <row r="1352" spans="1:11" x14ac:dyDescent="0.3">
      <c r="A1352">
        <v>486534</v>
      </c>
      <c r="B1352" t="s">
        <v>1274</v>
      </c>
      <c r="C1352" t="s">
        <v>8</v>
      </c>
      <c r="D1352" t="s">
        <v>13</v>
      </c>
      <c r="E1352" t="str">
        <f>IF(Statistics_xlsx___Sheet1[[#This Row],[event_name]]="-","Male",Statistics_xlsx___Sheet1[[#This Row],[event_name]])</f>
        <v>Female</v>
      </c>
      <c r="F1352" t="s">
        <v>17</v>
      </c>
      <c r="G1352" t="s">
        <v>24</v>
      </c>
      <c r="H1352" t="str">
        <f>IF(Statistics_xlsx___Sheet1[[#This Row],[Post Name]]="-",IF(G1353=0,G1351,G1353),Statistics_xlsx___Sheet1[[#This Row],[Post Name]])</f>
        <v>i7</v>
      </c>
      <c r="I1352">
        <v>85077</v>
      </c>
      <c r="J1352">
        <f>IF(Statistics_xlsx___Sheet1[[#This Row],[Offered Salary]]&lt;=0,AVERAGE($I$2:$I$7166),Statistics_xlsx___Sheet1[[#This Row],[Offered Salary]])</f>
        <v>85077</v>
      </c>
      <c r="K1352" t="b">
        <f>OR((Statistics_xlsx___Sheet1[[#This Row],[updated offered salary]]&lt;$N$39),(Statistics_xlsx___Sheet1[[#This Row],[updated offered salary]]&gt;$N$40))</f>
        <v>0</v>
      </c>
    </row>
    <row r="1353" spans="1:11" x14ac:dyDescent="0.3">
      <c r="A1353">
        <v>587959</v>
      </c>
      <c r="B1353" t="s">
        <v>1273</v>
      </c>
      <c r="C1353" t="s">
        <v>8</v>
      </c>
      <c r="D1353" t="s">
        <v>13</v>
      </c>
      <c r="E1353" t="str">
        <f>IF(Statistics_xlsx___Sheet1[[#This Row],[event_name]]="-","Male",Statistics_xlsx___Sheet1[[#This Row],[event_name]])</f>
        <v>Female</v>
      </c>
      <c r="F1353" t="s">
        <v>17</v>
      </c>
      <c r="G1353" t="s">
        <v>24</v>
      </c>
      <c r="H1353" t="str">
        <f>IF(Statistics_xlsx___Sheet1[[#This Row],[Post Name]]="-",IF(G1354=0,G1352,G1354),Statistics_xlsx___Sheet1[[#This Row],[Post Name]])</f>
        <v>i7</v>
      </c>
      <c r="I1353">
        <v>15500</v>
      </c>
      <c r="J1353">
        <f>IF(Statistics_xlsx___Sheet1[[#This Row],[Offered Salary]]&lt;=0,AVERAGE($I$2:$I$7166),Statistics_xlsx___Sheet1[[#This Row],[Offered Salary]])</f>
        <v>15500</v>
      </c>
      <c r="K1353" t="b">
        <f>OR((Statistics_xlsx___Sheet1[[#This Row],[updated offered salary]]&lt;$N$39),(Statistics_xlsx___Sheet1[[#This Row],[updated offered salary]]&gt;$N$40))</f>
        <v>0</v>
      </c>
    </row>
    <row r="1354" spans="1:11" x14ac:dyDescent="0.3">
      <c r="A1354">
        <v>214844</v>
      </c>
      <c r="B1354" t="s">
        <v>1275</v>
      </c>
      <c r="C1354" t="s">
        <v>8</v>
      </c>
      <c r="D1354" t="s">
        <v>13</v>
      </c>
      <c r="E1354" t="str">
        <f>IF(Statistics_xlsx___Sheet1[[#This Row],[event_name]]="-","Male",Statistics_xlsx___Sheet1[[#This Row],[event_name]])</f>
        <v>Female</v>
      </c>
      <c r="F1354" t="s">
        <v>17</v>
      </c>
      <c r="G1354" t="s">
        <v>24</v>
      </c>
      <c r="H1354" t="str">
        <f>IF(Statistics_xlsx___Sheet1[[#This Row],[Post Name]]="-",IF(G1355=0,G1353,G1355),Statistics_xlsx___Sheet1[[#This Row],[Post Name]])</f>
        <v>i7</v>
      </c>
      <c r="I1354">
        <v>21883</v>
      </c>
      <c r="J1354">
        <f>IF(Statistics_xlsx___Sheet1[[#This Row],[Offered Salary]]&lt;=0,AVERAGE($I$2:$I$7166),Statistics_xlsx___Sheet1[[#This Row],[Offered Salary]])</f>
        <v>21883</v>
      </c>
      <c r="K1354" t="b">
        <f>OR((Statistics_xlsx___Sheet1[[#This Row],[updated offered salary]]&lt;$N$39),(Statistics_xlsx___Sheet1[[#This Row],[updated offered salary]]&gt;$N$40))</f>
        <v>0</v>
      </c>
    </row>
    <row r="1355" spans="1:11" x14ac:dyDescent="0.3">
      <c r="A1355">
        <v>733774</v>
      </c>
      <c r="B1355" t="s">
        <v>1276</v>
      </c>
      <c r="C1355" t="s">
        <v>8</v>
      </c>
      <c r="D1355" t="s">
        <v>13</v>
      </c>
      <c r="E1355" t="str">
        <f>IF(Statistics_xlsx___Sheet1[[#This Row],[event_name]]="-","Male",Statistics_xlsx___Sheet1[[#This Row],[event_name]])</f>
        <v>Female</v>
      </c>
      <c r="F1355" t="s">
        <v>17</v>
      </c>
      <c r="G1355" t="s">
        <v>24</v>
      </c>
      <c r="H1355" t="str">
        <f>IF(Statistics_xlsx___Sheet1[[#This Row],[Post Name]]="-",IF(G1356=0,G1354,G1356),Statistics_xlsx___Sheet1[[#This Row],[Post Name]])</f>
        <v>i7</v>
      </c>
      <c r="I1355">
        <v>91065</v>
      </c>
      <c r="J1355">
        <f>IF(Statistics_xlsx___Sheet1[[#This Row],[Offered Salary]]&lt;=0,AVERAGE($I$2:$I$7166),Statistics_xlsx___Sheet1[[#This Row],[Offered Salary]])</f>
        <v>91065</v>
      </c>
      <c r="K1355" t="b">
        <f>OR((Statistics_xlsx___Sheet1[[#This Row],[updated offered salary]]&lt;$N$39),(Statistics_xlsx___Sheet1[[#This Row],[updated offered salary]]&gt;$N$40))</f>
        <v>0</v>
      </c>
    </row>
    <row r="1356" spans="1:11" x14ac:dyDescent="0.3">
      <c r="A1356">
        <v>516459</v>
      </c>
      <c r="B1356" t="s">
        <v>1277</v>
      </c>
      <c r="C1356" t="s">
        <v>8</v>
      </c>
      <c r="D1356" t="s">
        <v>13</v>
      </c>
      <c r="E1356" t="str">
        <f>IF(Statistics_xlsx___Sheet1[[#This Row],[event_name]]="-","Male",Statistics_xlsx___Sheet1[[#This Row],[event_name]])</f>
        <v>Female</v>
      </c>
      <c r="F1356" t="s">
        <v>17</v>
      </c>
      <c r="G1356" t="s">
        <v>24</v>
      </c>
      <c r="H1356" t="str">
        <f>IF(Statistics_xlsx___Sheet1[[#This Row],[Post Name]]="-",IF(G1357=0,G1355,G1357),Statistics_xlsx___Sheet1[[#This Row],[Post Name]])</f>
        <v>i7</v>
      </c>
      <c r="I1356">
        <v>33427</v>
      </c>
      <c r="J1356">
        <f>IF(Statistics_xlsx___Sheet1[[#This Row],[Offered Salary]]&lt;=0,AVERAGE($I$2:$I$7166),Statistics_xlsx___Sheet1[[#This Row],[Offered Salary]])</f>
        <v>33427</v>
      </c>
      <c r="K1356" t="b">
        <f>OR((Statistics_xlsx___Sheet1[[#This Row],[updated offered salary]]&lt;$N$39),(Statistics_xlsx___Sheet1[[#This Row],[updated offered salary]]&gt;$N$40))</f>
        <v>0</v>
      </c>
    </row>
    <row r="1357" spans="1:11" x14ac:dyDescent="0.3">
      <c r="A1357">
        <v>461123</v>
      </c>
      <c r="B1357" t="s">
        <v>1278</v>
      </c>
      <c r="C1357" t="s">
        <v>8</v>
      </c>
      <c r="D1357" t="s">
        <v>9</v>
      </c>
      <c r="E1357" t="str">
        <f>IF(Statistics_xlsx___Sheet1[[#This Row],[event_name]]="-","Male",Statistics_xlsx___Sheet1[[#This Row],[event_name]])</f>
        <v>Male</v>
      </c>
      <c r="F1357" t="s">
        <v>17</v>
      </c>
      <c r="G1357" t="s">
        <v>24</v>
      </c>
      <c r="H1357" t="str">
        <f>IF(Statistics_xlsx___Sheet1[[#This Row],[Post Name]]="-",IF(G1358=0,G1356,G1358),Statistics_xlsx___Sheet1[[#This Row],[Post Name]])</f>
        <v>i7</v>
      </c>
      <c r="I1357">
        <v>12576</v>
      </c>
      <c r="J1357">
        <f>IF(Statistics_xlsx___Sheet1[[#This Row],[Offered Salary]]&lt;=0,AVERAGE($I$2:$I$7166),Statistics_xlsx___Sheet1[[#This Row],[Offered Salary]])</f>
        <v>12576</v>
      </c>
      <c r="K1357" t="b">
        <f>OR((Statistics_xlsx___Sheet1[[#This Row],[updated offered salary]]&lt;$N$39),(Statistics_xlsx___Sheet1[[#This Row],[updated offered salary]]&gt;$N$40))</f>
        <v>0</v>
      </c>
    </row>
    <row r="1358" spans="1:11" x14ac:dyDescent="0.3">
      <c r="A1358">
        <v>62030</v>
      </c>
      <c r="B1358" t="s">
        <v>1279</v>
      </c>
      <c r="C1358" t="s">
        <v>15</v>
      </c>
      <c r="D1358" t="s">
        <v>13</v>
      </c>
      <c r="E1358" t="str">
        <f>IF(Statistics_xlsx___Sheet1[[#This Row],[event_name]]="-","Male",Statistics_xlsx___Sheet1[[#This Row],[event_name]])</f>
        <v>Female</v>
      </c>
      <c r="F1358" t="s">
        <v>17</v>
      </c>
      <c r="G1358" t="s">
        <v>24</v>
      </c>
      <c r="H1358" t="str">
        <f>IF(Statistics_xlsx___Sheet1[[#This Row],[Post Name]]="-",IF(G1359=0,G1357,G1359),Statistics_xlsx___Sheet1[[#This Row],[Post Name]])</f>
        <v>i7</v>
      </c>
      <c r="I1358">
        <v>84631</v>
      </c>
      <c r="J1358">
        <f>IF(Statistics_xlsx___Sheet1[[#This Row],[Offered Salary]]&lt;=0,AVERAGE($I$2:$I$7166),Statistics_xlsx___Sheet1[[#This Row],[Offered Salary]])</f>
        <v>84631</v>
      </c>
      <c r="K1358" t="b">
        <f>OR((Statistics_xlsx___Sheet1[[#This Row],[updated offered salary]]&lt;$N$39),(Statistics_xlsx___Sheet1[[#This Row],[updated offered salary]]&gt;$N$40))</f>
        <v>0</v>
      </c>
    </row>
    <row r="1359" spans="1:11" x14ac:dyDescent="0.3">
      <c r="A1359">
        <v>518772</v>
      </c>
      <c r="B1359" t="s">
        <v>1280</v>
      </c>
      <c r="C1359" t="s">
        <v>8</v>
      </c>
      <c r="D1359" t="s">
        <v>9</v>
      </c>
      <c r="E1359" t="str">
        <f>IF(Statistics_xlsx___Sheet1[[#This Row],[event_name]]="-","Male",Statistics_xlsx___Sheet1[[#This Row],[event_name]])</f>
        <v>Male</v>
      </c>
      <c r="F1359" t="s">
        <v>17</v>
      </c>
      <c r="G1359" t="s">
        <v>24</v>
      </c>
      <c r="H1359" t="str">
        <f>IF(Statistics_xlsx___Sheet1[[#This Row],[Post Name]]="-",IF(G1360=0,G1358,G1360),Statistics_xlsx___Sheet1[[#This Row],[Post Name]])</f>
        <v>i7</v>
      </c>
      <c r="I1359">
        <v>15241</v>
      </c>
      <c r="J1359">
        <f>IF(Statistics_xlsx___Sheet1[[#This Row],[Offered Salary]]&lt;=0,AVERAGE($I$2:$I$7166),Statistics_xlsx___Sheet1[[#This Row],[Offered Salary]])</f>
        <v>15241</v>
      </c>
      <c r="K1359" t="b">
        <f>OR((Statistics_xlsx___Sheet1[[#This Row],[updated offered salary]]&lt;$N$39),(Statistics_xlsx___Sheet1[[#This Row],[updated offered salary]]&gt;$N$40))</f>
        <v>0</v>
      </c>
    </row>
    <row r="1360" spans="1:11" x14ac:dyDescent="0.3">
      <c r="A1360">
        <v>249926</v>
      </c>
      <c r="B1360" t="s">
        <v>1281</v>
      </c>
      <c r="C1360" t="s">
        <v>8</v>
      </c>
      <c r="D1360" t="s">
        <v>9</v>
      </c>
      <c r="E1360" t="str">
        <f>IF(Statistics_xlsx___Sheet1[[#This Row],[event_name]]="-","Male",Statistics_xlsx___Sheet1[[#This Row],[event_name]])</f>
        <v>Male</v>
      </c>
      <c r="F1360" t="s">
        <v>17</v>
      </c>
      <c r="G1360" t="s">
        <v>24</v>
      </c>
      <c r="H1360" t="str">
        <f>IF(Statistics_xlsx___Sheet1[[#This Row],[Post Name]]="-",IF(G1361=0,G1359,G1361),Statistics_xlsx___Sheet1[[#This Row],[Post Name]])</f>
        <v>i7</v>
      </c>
      <c r="I1360">
        <v>37537</v>
      </c>
      <c r="J1360">
        <f>IF(Statistics_xlsx___Sheet1[[#This Row],[Offered Salary]]&lt;=0,AVERAGE($I$2:$I$7166),Statistics_xlsx___Sheet1[[#This Row],[Offered Salary]])</f>
        <v>37537</v>
      </c>
      <c r="K1360" t="b">
        <f>OR((Statistics_xlsx___Sheet1[[#This Row],[updated offered salary]]&lt;$N$39),(Statistics_xlsx___Sheet1[[#This Row],[updated offered salary]]&gt;$N$40))</f>
        <v>0</v>
      </c>
    </row>
    <row r="1361" spans="1:11" x14ac:dyDescent="0.3">
      <c r="A1361">
        <v>986569</v>
      </c>
      <c r="B1361" t="s">
        <v>1282</v>
      </c>
      <c r="C1361" t="s">
        <v>15</v>
      </c>
      <c r="D1361" t="s">
        <v>9</v>
      </c>
      <c r="E1361" t="str">
        <f>IF(Statistics_xlsx___Sheet1[[#This Row],[event_name]]="-","Male",Statistics_xlsx___Sheet1[[#This Row],[event_name]])</f>
        <v>Male</v>
      </c>
      <c r="F1361" t="s">
        <v>17</v>
      </c>
      <c r="G1361" t="s">
        <v>24</v>
      </c>
      <c r="H1361" t="str">
        <f>IF(Statistics_xlsx___Sheet1[[#This Row],[Post Name]]="-",IF(G1362=0,G1360,G1362),Statistics_xlsx___Sheet1[[#This Row],[Post Name]])</f>
        <v>i7</v>
      </c>
      <c r="I1361">
        <v>39045</v>
      </c>
      <c r="J1361">
        <f>IF(Statistics_xlsx___Sheet1[[#This Row],[Offered Salary]]&lt;=0,AVERAGE($I$2:$I$7166),Statistics_xlsx___Sheet1[[#This Row],[Offered Salary]])</f>
        <v>39045</v>
      </c>
      <c r="K1361" t="b">
        <f>OR((Statistics_xlsx___Sheet1[[#This Row],[updated offered salary]]&lt;$N$39),(Statistics_xlsx___Sheet1[[#This Row],[updated offered salary]]&gt;$N$40))</f>
        <v>0</v>
      </c>
    </row>
    <row r="1362" spans="1:11" x14ac:dyDescent="0.3">
      <c r="A1362">
        <v>422439</v>
      </c>
      <c r="B1362" t="s">
        <v>1283</v>
      </c>
      <c r="C1362" t="s">
        <v>15</v>
      </c>
      <c r="D1362" t="s">
        <v>9</v>
      </c>
      <c r="E1362" t="str">
        <f>IF(Statistics_xlsx___Sheet1[[#This Row],[event_name]]="-","Male",Statistics_xlsx___Sheet1[[#This Row],[event_name]])</f>
        <v>Male</v>
      </c>
      <c r="F1362" t="s">
        <v>17</v>
      </c>
      <c r="G1362" t="s">
        <v>24</v>
      </c>
      <c r="H1362" t="str">
        <f>IF(Statistics_xlsx___Sheet1[[#This Row],[Post Name]]="-",IF(G1363=0,G1361,G1363),Statistics_xlsx___Sheet1[[#This Row],[Post Name]])</f>
        <v>i7</v>
      </c>
      <c r="I1362">
        <v>17272</v>
      </c>
      <c r="J1362">
        <f>IF(Statistics_xlsx___Sheet1[[#This Row],[Offered Salary]]&lt;=0,AVERAGE($I$2:$I$7166),Statistics_xlsx___Sheet1[[#This Row],[Offered Salary]])</f>
        <v>17272</v>
      </c>
      <c r="K1362" t="b">
        <f>OR((Statistics_xlsx___Sheet1[[#This Row],[updated offered salary]]&lt;$N$39),(Statistics_xlsx___Sheet1[[#This Row],[updated offered salary]]&gt;$N$40))</f>
        <v>0</v>
      </c>
    </row>
    <row r="1363" spans="1:11" x14ac:dyDescent="0.3">
      <c r="A1363">
        <v>693142</v>
      </c>
      <c r="B1363" t="s">
        <v>1284</v>
      </c>
      <c r="C1363" t="s">
        <v>8</v>
      </c>
      <c r="D1363" t="s">
        <v>9</v>
      </c>
      <c r="E1363" t="str">
        <f>IF(Statistics_xlsx___Sheet1[[#This Row],[event_name]]="-","Male",Statistics_xlsx___Sheet1[[#This Row],[event_name]])</f>
        <v>Male</v>
      </c>
      <c r="F1363" t="s">
        <v>86</v>
      </c>
      <c r="G1363" t="s">
        <v>345</v>
      </c>
      <c r="H1363" t="str">
        <f>IF(Statistics_xlsx___Sheet1[[#This Row],[Post Name]]="-",IF(G1364=0,G1362,G1364),Statistics_xlsx___Sheet1[[#This Row],[Post Name]])</f>
        <v>c9</v>
      </c>
      <c r="I1363">
        <v>61237</v>
      </c>
      <c r="J1363">
        <f>IF(Statistics_xlsx___Sheet1[[#This Row],[Offered Salary]]&lt;=0,AVERAGE($I$2:$I$7166),Statistics_xlsx___Sheet1[[#This Row],[Offered Salary]])</f>
        <v>61237</v>
      </c>
      <c r="K1363" t="b">
        <f>OR((Statistics_xlsx___Sheet1[[#This Row],[updated offered salary]]&lt;$N$39),(Statistics_xlsx___Sheet1[[#This Row],[updated offered salary]]&gt;$N$40))</f>
        <v>0</v>
      </c>
    </row>
    <row r="1364" spans="1:11" x14ac:dyDescent="0.3">
      <c r="A1364">
        <v>332698</v>
      </c>
      <c r="B1364" t="s">
        <v>1285</v>
      </c>
      <c r="C1364" t="s">
        <v>8</v>
      </c>
      <c r="D1364" t="s">
        <v>9</v>
      </c>
      <c r="E1364" t="str">
        <f>IF(Statistics_xlsx___Sheet1[[#This Row],[event_name]]="-","Male",Statistics_xlsx___Sheet1[[#This Row],[event_name]])</f>
        <v>Male</v>
      </c>
      <c r="F1364" t="s">
        <v>86</v>
      </c>
      <c r="G1364" t="s">
        <v>151</v>
      </c>
      <c r="H1364" t="str">
        <f>IF(Statistics_xlsx___Sheet1[[#This Row],[Post Name]]="-",IF(G1365=0,G1363,G1365),Statistics_xlsx___Sheet1[[#This Row],[Post Name]])</f>
        <v>c-10</v>
      </c>
      <c r="I1364">
        <v>42994</v>
      </c>
      <c r="J1364">
        <f>IF(Statistics_xlsx___Sheet1[[#This Row],[Offered Salary]]&lt;=0,AVERAGE($I$2:$I$7166),Statistics_xlsx___Sheet1[[#This Row],[Offered Salary]])</f>
        <v>42994</v>
      </c>
      <c r="K1364" t="b">
        <f>OR((Statistics_xlsx___Sheet1[[#This Row],[updated offered salary]]&lt;$N$39),(Statistics_xlsx___Sheet1[[#This Row],[updated offered salary]]&gt;$N$40))</f>
        <v>0</v>
      </c>
    </row>
    <row r="1365" spans="1:11" x14ac:dyDescent="0.3">
      <c r="A1365">
        <v>302555</v>
      </c>
      <c r="B1365" t="s">
        <v>1286</v>
      </c>
      <c r="C1365" t="s">
        <v>8</v>
      </c>
      <c r="D1365" t="s">
        <v>9</v>
      </c>
      <c r="E1365" t="str">
        <f>IF(Statistics_xlsx___Sheet1[[#This Row],[event_name]]="-","Male",Statistics_xlsx___Sheet1[[#This Row],[event_name]])</f>
        <v>Male</v>
      </c>
      <c r="F1365" t="s">
        <v>86</v>
      </c>
      <c r="G1365" t="s">
        <v>151</v>
      </c>
      <c r="H1365" t="str">
        <f>IF(Statistics_xlsx___Sheet1[[#This Row],[Post Name]]="-",IF(G1366=0,G1364,G1366),Statistics_xlsx___Sheet1[[#This Row],[Post Name]])</f>
        <v>c-10</v>
      </c>
      <c r="I1365">
        <v>35068</v>
      </c>
      <c r="J1365">
        <f>IF(Statistics_xlsx___Sheet1[[#This Row],[Offered Salary]]&lt;=0,AVERAGE($I$2:$I$7166),Statistics_xlsx___Sheet1[[#This Row],[Offered Salary]])</f>
        <v>35068</v>
      </c>
      <c r="K1365" t="b">
        <f>OR((Statistics_xlsx___Sheet1[[#This Row],[updated offered salary]]&lt;$N$39),(Statistics_xlsx___Sheet1[[#This Row],[updated offered salary]]&gt;$N$40))</f>
        <v>0</v>
      </c>
    </row>
    <row r="1366" spans="1:11" x14ac:dyDescent="0.3">
      <c r="A1366">
        <v>464696</v>
      </c>
      <c r="B1366" t="s">
        <v>1287</v>
      </c>
      <c r="C1366" t="s">
        <v>8</v>
      </c>
      <c r="D1366" t="s">
        <v>9</v>
      </c>
      <c r="E1366" t="str">
        <f>IF(Statistics_xlsx___Sheet1[[#This Row],[event_name]]="-","Male",Statistics_xlsx___Sheet1[[#This Row],[event_name]])</f>
        <v>Male</v>
      </c>
      <c r="F1366" t="s">
        <v>86</v>
      </c>
      <c r="G1366" t="s">
        <v>151</v>
      </c>
      <c r="H1366" t="str">
        <f>IF(Statistics_xlsx___Sheet1[[#This Row],[Post Name]]="-",IF(G1367=0,G1365,G1367),Statistics_xlsx___Sheet1[[#This Row],[Post Name]])</f>
        <v>c-10</v>
      </c>
      <c r="I1366">
        <v>67245</v>
      </c>
      <c r="J1366">
        <f>IF(Statistics_xlsx___Sheet1[[#This Row],[Offered Salary]]&lt;=0,AVERAGE($I$2:$I$7166),Statistics_xlsx___Sheet1[[#This Row],[Offered Salary]])</f>
        <v>67245</v>
      </c>
      <c r="K1366" t="b">
        <f>OR((Statistics_xlsx___Sheet1[[#This Row],[updated offered salary]]&lt;$N$39),(Statistics_xlsx___Sheet1[[#This Row],[updated offered salary]]&gt;$N$40))</f>
        <v>0</v>
      </c>
    </row>
    <row r="1367" spans="1:11" x14ac:dyDescent="0.3">
      <c r="A1367">
        <v>588414</v>
      </c>
      <c r="B1367" t="s">
        <v>1286</v>
      </c>
      <c r="C1367" t="s">
        <v>15</v>
      </c>
      <c r="D1367" t="s">
        <v>13</v>
      </c>
      <c r="E1367" t="str">
        <f>IF(Statistics_xlsx___Sheet1[[#This Row],[event_name]]="-","Male",Statistics_xlsx___Sheet1[[#This Row],[event_name]])</f>
        <v>Female</v>
      </c>
      <c r="F1367" t="s">
        <v>86</v>
      </c>
      <c r="G1367" t="s">
        <v>151</v>
      </c>
      <c r="H1367" t="str">
        <f>IF(Statistics_xlsx___Sheet1[[#This Row],[Post Name]]="-",IF(G1368=0,G1366,G1368),Statistics_xlsx___Sheet1[[#This Row],[Post Name]])</f>
        <v>c-10</v>
      </c>
      <c r="I1367">
        <v>64563</v>
      </c>
      <c r="J1367">
        <f>IF(Statistics_xlsx___Sheet1[[#This Row],[Offered Salary]]&lt;=0,AVERAGE($I$2:$I$7166),Statistics_xlsx___Sheet1[[#This Row],[Offered Salary]])</f>
        <v>64563</v>
      </c>
      <c r="K1367" t="b">
        <f>OR((Statistics_xlsx___Sheet1[[#This Row],[updated offered salary]]&lt;$N$39),(Statistics_xlsx___Sheet1[[#This Row],[updated offered salary]]&gt;$N$40))</f>
        <v>0</v>
      </c>
    </row>
    <row r="1368" spans="1:11" x14ac:dyDescent="0.3">
      <c r="A1368">
        <v>878903</v>
      </c>
      <c r="B1368" t="s">
        <v>1288</v>
      </c>
      <c r="C1368" t="s">
        <v>8</v>
      </c>
      <c r="D1368" t="s">
        <v>13</v>
      </c>
      <c r="E1368" t="str">
        <f>IF(Statistics_xlsx___Sheet1[[#This Row],[event_name]]="-","Male",Statistics_xlsx___Sheet1[[#This Row],[event_name]])</f>
        <v>Female</v>
      </c>
      <c r="F1368" t="s">
        <v>86</v>
      </c>
      <c r="G1368" t="s">
        <v>14</v>
      </c>
      <c r="H1368" t="str">
        <f>IF(Statistics_xlsx___Sheet1[[#This Row],[Post Name]]="-",IF(G1369=0,G1367,G1369),Statistics_xlsx___Sheet1[[#This Row],[Post Name]])</f>
        <v>c5</v>
      </c>
      <c r="I1368">
        <v>42010</v>
      </c>
      <c r="J1368">
        <f>IF(Statistics_xlsx___Sheet1[[#This Row],[Offered Salary]]&lt;=0,AVERAGE($I$2:$I$7166),Statistics_xlsx___Sheet1[[#This Row],[Offered Salary]])</f>
        <v>42010</v>
      </c>
      <c r="K1368" t="b">
        <f>OR((Statistics_xlsx___Sheet1[[#This Row],[updated offered salary]]&lt;$N$39),(Statistics_xlsx___Sheet1[[#This Row],[updated offered salary]]&gt;$N$40))</f>
        <v>0</v>
      </c>
    </row>
    <row r="1369" spans="1:11" x14ac:dyDescent="0.3">
      <c r="A1369">
        <v>756902</v>
      </c>
      <c r="B1369" t="s">
        <v>1289</v>
      </c>
      <c r="C1369" t="s">
        <v>8</v>
      </c>
      <c r="D1369" t="s">
        <v>9</v>
      </c>
      <c r="E1369" t="str">
        <f>IF(Statistics_xlsx___Sheet1[[#This Row],[event_name]]="-","Male",Statistics_xlsx___Sheet1[[#This Row],[event_name]])</f>
        <v>Male</v>
      </c>
      <c r="F1369" t="s">
        <v>86</v>
      </c>
      <c r="G1369" t="s">
        <v>151</v>
      </c>
      <c r="H1369" t="str">
        <f>IF(Statistics_xlsx___Sheet1[[#This Row],[Post Name]]="-",IF(G1370=0,G1368,G1370),Statistics_xlsx___Sheet1[[#This Row],[Post Name]])</f>
        <v>c-10</v>
      </c>
      <c r="I1369">
        <v>88348</v>
      </c>
      <c r="J1369">
        <f>IF(Statistics_xlsx___Sheet1[[#This Row],[Offered Salary]]&lt;=0,AVERAGE($I$2:$I$7166),Statistics_xlsx___Sheet1[[#This Row],[Offered Salary]])</f>
        <v>88348</v>
      </c>
      <c r="K1369" t="b">
        <f>OR((Statistics_xlsx___Sheet1[[#This Row],[updated offered salary]]&lt;$N$39),(Statistics_xlsx___Sheet1[[#This Row],[updated offered salary]]&gt;$N$40))</f>
        <v>0</v>
      </c>
    </row>
    <row r="1370" spans="1:11" x14ac:dyDescent="0.3">
      <c r="A1370">
        <v>646707</v>
      </c>
      <c r="B1370" t="s">
        <v>1290</v>
      </c>
      <c r="C1370" t="s">
        <v>15</v>
      </c>
      <c r="D1370" t="s">
        <v>13</v>
      </c>
      <c r="E1370" t="str">
        <f>IF(Statistics_xlsx___Sheet1[[#This Row],[event_name]]="-","Male",Statistics_xlsx___Sheet1[[#This Row],[event_name]])</f>
        <v>Female</v>
      </c>
      <c r="F1370" t="s">
        <v>17</v>
      </c>
      <c r="G1370" t="s">
        <v>39</v>
      </c>
      <c r="H1370" t="str">
        <f>IF(Statistics_xlsx___Sheet1[[#This Row],[Post Name]]="-",IF(G1371=0,G1369,G1371),Statistics_xlsx___Sheet1[[#This Row],[Post Name]])</f>
        <v>i1</v>
      </c>
      <c r="I1370">
        <v>82194</v>
      </c>
      <c r="J1370">
        <f>IF(Statistics_xlsx___Sheet1[[#This Row],[Offered Salary]]&lt;=0,AVERAGE($I$2:$I$7166),Statistics_xlsx___Sheet1[[#This Row],[Offered Salary]])</f>
        <v>82194</v>
      </c>
      <c r="K1370" t="b">
        <f>OR((Statistics_xlsx___Sheet1[[#This Row],[updated offered salary]]&lt;$N$39),(Statistics_xlsx___Sheet1[[#This Row],[updated offered salary]]&gt;$N$40))</f>
        <v>0</v>
      </c>
    </row>
    <row r="1371" spans="1:11" x14ac:dyDescent="0.3">
      <c r="A1371">
        <v>105447</v>
      </c>
      <c r="B1371" t="s">
        <v>1291</v>
      </c>
      <c r="C1371" t="s">
        <v>15</v>
      </c>
      <c r="D1371" t="s">
        <v>42</v>
      </c>
      <c r="E1371" t="str">
        <f>IF(Statistics_xlsx___Sheet1[[#This Row],[event_name]]="-","Male",Statistics_xlsx___Sheet1[[#This Row],[event_name]])</f>
        <v>Don’t want to say</v>
      </c>
      <c r="F1371" t="s">
        <v>17</v>
      </c>
      <c r="G1371" t="s">
        <v>39</v>
      </c>
      <c r="H1371" t="str">
        <f>IF(Statistics_xlsx___Sheet1[[#This Row],[Post Name]]="-",IF(G1372=0,G1370,G1372),Statistics_xlsx___Sheet1[[#This Row],[Post Name]])</f>
        <v>i1</v>
      </c>
      <c r="I1371">
        <v>97440</v>
      </c>
      <c r="J1371">
        <f>IF(Statistics_xlsx___Sheet1[[#This Row],[Offered Salary]]&lt;=0,AVERAGE($I$2:$I$7166),Statistics_xlsx___Sheet1[[#This Row],[Offered Salary]])</f>
        <v>97440</v>
      </c>
      <c r="K1371" t="b">
        <f>OR((Statistics_xlsx___Sheet1[[#This Row],[updated offered salary]]&lt;$N$39),(Statistics_xlsx___Sheet1[[#This Row],[updated offered salary]]&gt;$N$40))</f>
        <v>0</v>
      </c>
    </row>
    <row r="1372" spans="1:11" x14ac:dyDescent="0.3">
      <c r="A1372">
        <v>393895</v>
      </c>
      <c r="B1372" t="s">
        <v>1292</v>
      </c>
      <c r="C1372" t="s">
        <v>8</v>
      </c>
      <c r="D1372" t="s">
        <v>9</v>
      </c>
      <c r="E1372" t="str">
        <f>IF(Statistics_xlsx___Sheet1[[#This Row],[event_name]]="-","Male",Statistics_xlsx___Sheet1[[#This Row],[event_name]])</f>
        <v>Male</v>
      </c>
      <c r="F1372" t="s">
        <v>17</v>
      </c>
      <c r="G1372" t="s">
        <v>14</v>
      </c>
      <c r="H1372" t="str">
        <f>IF(Statistics_xlsx___Sheet1[[#This Row],[Post Name]]="-",IF(G1373=0,G1371,G1373),Statistics_xlsx___Sheet1[[#This Row],[Post Name]])</f>
        <v>c5</v>
      </c>
      <c r="I1372">
        <v>81819</v>
      </c>
      <c r="J1372">
        <f>IF(Statistics_xlsx___Sheet1[[#This Row],[Offered Salary]]&lt;=0,AVERAGE($I$2:$I$7166),Statistics_xlsx___Sheet1[[#This Row],[Offered Salary]])</f>
        <v>81819</v>
      </c>
      <c r="K1372" t="b">
        <f>OR((Statistics_xlsx___Sheet1[[#This Row],[updated offered salary]]&lt;$N$39),(Statistics_xlsx___Sheet1[[#This Row],[updated offered salary]]&gt;$N$40))</f>
        <v>0</v>
      </c>
    </row>
    <row r="1373" spans="1:11" x14ac:dyDescent="0.3">
      <c r="A1373">
        <v>690879</v>
      </c>
      <c r="B1373" t="s">
        <v>1293</v>
      </c>
      <c r="C1373" t="s">
        <v>8</v>
      </c>
      <c r="D1373" t="s">
        <v>13</v>
      </c>
      <c r="E1373" t="str">
        <f>IF(Statistics_xlsx___Sheet1[[#This Row],[event_name]]="-","Male",Statistics_xlsx___Sheet1[[#This Row],[event_name]])</f>
        <v>Female</v>
      </c>
      <c r="F1373" t="s">
        <v>17</v>
      </c>
      <c r="G1373" t="s">
        <v>14</v>
      </c>
      <c r="H1373" t="str">
        <f>IF(Statistics_xlsx___Sheet1[[#This Row],[Post Name]]="-",IF(G1374=0,G1372,G1374),Statistics_xlsx___Sheet1[[#This Row],[Post Name]])</f>
        <v>c5</v>
      </c>
      <c r="I1373">
        <v>69812</v>
      </c>
      <c r="J1373">
        <f>IF(Statistics_xlsx___Sheet1[[#This Row],[Offered Salary]]&lt;=0,AVERAGE($I$2:$I$7166),Statistics_xlsx___Sheet1[[#This Row],[Offered Salary]])</f>
        <v>69812</v>
      </c>
      <c r="K1373" t="b">
        <f>OR((Statistics_xlsx___Sheet1[[#This Row],[updated offered salary]]&lt;$N$39),(Statistics_xlsx___Sheet1[[#This Row],[updated offered salary]]&gt;$N$40))</f>
        <v>0</v>
      </c>
    </row>
    <row r="1374" spans="1:11" x14ac:dyDescent="0.3">
      <c r="A1374">
        <v>555034</v>
      </c>
      <c r="B1374" t="s">
        <v>1294</v>
      </c>
      <c r="C1374" t="s">
        <v>8</v>
      </c>
      <c r="D1374" t="s">
        <v>9</v>
      </c>
      <c r="E1374" t="str">
        <f>IF(Statistics_xlsx___Sheet1[[#This Row],[event_name]]="-","Male",Statistics_xlsx___Sheet1[[#This Row],[event_name]])</f>
        <v>Male</v>
      </c>
      <c r="F1374" t="s">
        <v>86</v>
      </c>
      <c r="G1374" t="s">
        <v>30</v>
      </c>
      <c r="H1374" t="str">
        <f>IF(Statistics_xlsx___Sheet1[[#This Row],[Post Name]]="-",IF(G1375=0,G1373,G1375),Statistics_xlsx___Sheet1[[#This Row],[Post Name]])</f>
        <v>b9</v>
      </c>
      <c r="I1374">
        <v>28605</v>
      </c>
      <c r="J1374">
        <f>IF(Statistics_xlsx___Sheet1[[#This Row],[Offered Salary]]&lt;=0,AVERAGE($I$2:$I$7166),Statistics_xlsx___Sheet1[[#This Row],[Offered Salary]])</f>
        <v>28605</v>
      </c>
      <c r="K1374" t="b">
        <f>OR((Statistics_xlsx___Sheet1[[#This Row],[updated offered salary]]&lt;$N$39),(Statistics_xlsx___Sheet1[[#This Row],[updated offered salary]]&gt;$N$40))</f>
        <v>0</v>
      </c>
    </row>
    <row r="1375" spans="1:11" x14ac:dyDescent="0.3">
      <c r="A1375">
        <v>693918</v>
      </c>
      <c r="B1375" t="s">
        <v>1295</v>
      </c>
      <c r="C1375" t="s">
        <v>8</v>
      </c>
      <c r="D1375" t="s">
        <v>9</v>
      </c>
      <c r="E1375" t="str">
        <f>IF(Statistics_xlsx___Sheet1[[#This Row],[event_name]]="-","Male",Statistics_xlsx___Sheet1[[#This Row],[event_name]])</f>
        <v>Male</v>
      </c>
      <c r="F1375" t="s">
        <v>86</v>
      </c>
      <c r="G1375" t="s">
        <v>345</v>
      </c>
      <c r="H1375" t="str">
        <f>IF(Statistics_xlsx___Sheet1[[#This Row],[Post Name]]="-",IF(G1376=0,G1374,G1376),Statistics_xlsx___Sheet1[[#This Row],[Post Name]])</f>
        <v>c9</v>
      </c>
      <c r="I1375">
        <v>50039</v>
      </c>
      <c r="J1375">
        <f>IF(Statistics_xlsx___Sheet1[[#This Row],[Offered Salary]]&lt;=0,AVERAGE($I$2:$I$7166),Statistics_xlsx___Sheet1[[#This Row],[Offered Salary]])</f>
        <v>50039</v>
      </c>
      <c r="K1375" t="b">
        <f>OR((Statistics_xlsx___Sheet1[[#This Row],[updated offered salary]]&lt;$N$39),(Statistics_xlsx___Sheet1[[#This Row],[updated offered salary]]&gt;$N$40))</f>
        <v>0</v>
      </c>
    </row>
    <row r="1376" spans="1:11" x14ac:dyDescent="0.3">
      <c r="A1376">
        <v>278721</v>
      </c>
      <c r="B1376" t="s">
        <v>1296</v>
      </c>
      <c r="C1376" t="s">
        <v>15</v>
      </c>
      <c r="D1376" t="s">
        <v>9</v>
      </c>
      <c r="E1376" t="str">
        <f>IF(Statistics_xlsx___Sheet1[[#This Row],[event_name]]="-","Male",Statistics_xlsx___Sheet1[[#This Row],[event_name]])</f>
        <v>Male</v>
      </c>
      <c r="F1376" t="s">
        <v>17</v>
      </c>
      <c r="G1376" t="s">
        <v>24</v>
      </c>
      <c r="H1376" t="str">
        <f>IF(Statistics_xlsx___Sheet1[[#This Row],[Post Name]]="-",IF(G1377=0,G1375,G1377),Statistics_xlsx___Sheet1[[#This Row],[Post Name]])</f>
        <v>i7</v>
      </c>
      <c r="I1376">
        <v>43723</v>
      </c>
      <c r="J1376">
        <f>IF(Statistics_xlsx___Sheet1[[#This Row],[Offered Salary]]&lt;=0,AVERAGE($I$2:$I$7166),Statistics_xlsx___Sheet1[[#This Row],[Offered Salary]])</f>
        <v>43723</v>
      </c>
      <c r="K1376" t="b">
        <f>OR((Statistics_xlsx___Sheet1[[#This Row],[updated offered salary]]&lt;$N$39),(Statistics_xlsx___Sheet1[[#This Row],[updated offered salary]]&gt;$N$40))</f>
        <v>0</v>
      </c>
    </row>
    <row r="1377" spans="1:11" x14ac:dyDescent="0.3">
      <c r="A1377">
        <v>783969</v>
      </c>
      <c r="B1377" t="s">
        <v>1297</v>
      </c>
      <c r="C1377" t="s">
        <v>8</v>
      </c>
      <c r="D1377" t="s">
        <v>13</v>
      </c>
      <c r="E1377" t="str">
        <f>IF(Statistics_xlsx___Sheet1[[#This Row],[event_name]]="-","Male",Statistics_xlsx___Sheet1[[#This Row],[event_name]])</f>
        <v>Female</v>
      </c>
      <c r="F1377" t="s">
        <v>10</v>
      </c>
      <c r="G1377" t="s">
        <v>36</v>
      </c>
      <c r="H1377" t="str">
        <f>IF(Statistics_xlsx___Sheet1[[#This Row],[Post Name]]="-",IF(G1378=0,G1376,G1378),Statistics_xlsx___Sheet1[[#This Row],[Post Name]])</f>
        <v>i5</v>
      </c>
      <c r="I1377">
        <v>79144</v>
      </c>
      <c r="J1377">
        <f>IF(Statistics_xlsx___Sheet1[[#This Row],[Offered Salary]]&lt;=0,AVERAGE($I$2:$I$7166),Statistics_xlsx___Sheet1[[#This Row],[Offered Salary]])</f>
        <v>79144</v>
      </c>
      <c r="K1377" t="b">
        <f>OR((Statistics_xlsx___Sheet1[[#This Row],[updated offered salary]]&lt;$N$39),(Statistics_xlsx___Sheet1[[#This Row],[updated offered salary]]&gt;$N$40))</f>
        <v>0</v>
      </c>
    </row>
    <row r="1378" spans="1:11" x14ac:dyDescent="0.3">
      <c r="A1378">
        <v>357078</v>
      </c>
      <c r="B1378" t="s">
        <v>1298</v>
      </c>
      <c r="C1378" t="s">
        <v>8</v>
      </c>
      <c r="D1378" t="s">
        <v>9</v>
      </c>
      <c r="E1378" t="str">
        <f>IF(Statistics_xlsx___Sheet1[[#This Row],[event_name]]="-","Male",Statistics_xlsx___Sheet1[[#This Row],[event_name]])</f>
        <v>Male</v>
      </c>
      <c r="F1378" t="s">
        <v>10</v>
      </c>
      <c r="G1378" t="s">
        <v>36</v>
      </c>
      <c r="H1378" t="str">
        <f>IF(Statistics_xlsx___Sheet1[[#This Row],[Post Name]]="-",IF(G1379=0,G1377,G1379),Statistics_xlsx___Sheet1[[#This Row],[Post Name]])</f>
        <v>i5</v>
      </c>
      <c r="I1378">
        <v>73185</v>
      </c>
      <c r="J1378">
        <f>IF(Statistics_xlsx___Sheet1[[#This Row],[Offered Salary]]&lt;=0,AVERAGE($I$2:$I$7166),Statistics_xlsx___Sheet1[[#This Row],[Offered Salary]])</f>
        <v>73185</v>
      </c>
      <c r="K1378" t="b">
        <f>OR((Statistics_xlsx___Sheet1[[#This Row],[updated offered salary]]&lt;$N$39),(Statistics_xlsx___Sheet1[[#This Row],[updated offered salary]]&gt;$N$40))</f>
        <v>0</v>
      </c>
    </row>
    <row r="1379" spans="1:11" x14ac:dyDescent="0.3">
      <c r="A1379">
        <v>812083</v>
      </c>
      <c r="B1379" t="s">
        <v>1299</v>
      </c>
      <c r="C1379" t="s">
        <v>15</v>
      </c>
      <c r="D1379" t="s">
        <v>13</v>
      </c>
      <c r="E1379" t="str">
        <f>IF(Statistics_xlsx___Sheet1[[#This Row],[event_name]]="-","Male",Statistics_xlsx___Sheet1[[#This Row],[event_name]])</f>
        <v>Female</v>
      </c>
      <c r="F1379" t="s">
        <v>10</v>
      </c>
      <c r="G1379" t="s">
        <v>36</v>
      </c>
      <c r="H1379" t="str">
        <f>IF(Statistics_xlsx___Sheet1[[#This Row],[Post Name]]="-",IF(G1380=0,G1378,G1380),Statistics_xlsx___Sheet1[[#This Row],[Post Name]])</f>
        <v>i5</v>
      </c>
      <c r="I1379">
        <v>4176</v>
      </c>
      <c r="J1379">
        <f>IF(Statistics_xlsx___Sheet1[[#This Row],[Offered Salary]]&lt;=0,AVERAGE($I$2:$I$7166),Statistics_xlsx___Sheet1[[#This Row],[Offered Salary]])</f>
        <v>4176</v>
      </c>
      <c r="K1379" t="b">
        <f>OR((Statistics_xlsx___Sheet1[[#This Row],[updated offered salary]]&lt;$N$39),(Statistics_xlsx___Sheet1[[#This Row],[updated offered salary]]&gt;$N$40))</f>
        <v>0</v>
      </c>
    </row>
    <row r="1380" spans="1:11" x14ac:dyDescent="0.3">
      <c r="A1380">
        <v>914120</v>
      </c>
      <c r="B1380" t="s">
        <v>1300</v>
      </c>
      <c r="C1380" t="s">
        <v>15</v>
      </c>
      <c r="D1380" t="s">
        <v>9</v>
      </c>
      <c r="E1380" t="str">
        <f>IF(Statistics_xlsx___Sheet1[[#This Row],[event_name]]="-","Male",Statistics_xlsx___Sheet1[[#This Row],[event_name]])</f>
        <v>Male</v>
      </c>
      <c r="F1380" t="s">
        <v>10</v>
      </c>
      <c r="G1380" t="s">
        <v>36</v>
      </c>
      <c r="H1380" t="str">
        <f>IF(Statistics_xlsx___Sheet1[[#This Row],[Post Name]]="-",IF(G1381=0,G1379,G1381),Statistics_xlsx___Sheet1[[#This Row],[Post Name]])</f>
        <v>i5</v>
      </c>
      <c r="I1380">
        <v>4672</v>
      </c>
      <c r="J1380">
        <f>IF(Statistics_xlsx___Sheet1[[#This Row],[Offered Salary]]&lt;=0,AVERAGE($I$2:$I$7166),Statistics_xlsx___Sheet1[[#This Row],[Offered Salary]])</f>
        <v>4672</v>
      </c>
      <c r="K1380" t="b">
        <f>OR((Statistics_xlsx___Sheet1[[#This Row],[updated offered salary]]&lt;$N$39),(Statistics_xlsx___Sheet1[[#This Row],[updated offered salary]]&gt;$N$40))</f>
        <v>0</v>
      </c>
    </row>
    <row r="1381" spans="1:11" x14ac:dyDescent="0.3">
      <c r="A1381">
        <v>509371</v>
      </c>
      <c r="B1381" t="s">
        <v>1301</v>
      </c>
      <c r="C1381" t="s">
        <v>8</v>
      </c>
      <c r="D1381" t="s">
        <v>9</v>
      </c>
      <c r="E1381" t="str">
        <f>IF(Statistics_xlsx___Sheet1[[#This Row],[event_name]]="-","Male",Statistics_xlsx___Sheet1[[#This Row],[event_name]])</f>
        <v>Male</v>
      </c>
      <c r="F1381" t="s">
        <v>10</v>
      </c>
      <c r="G1381" t="s">
        <v>36</v>
      </c>
      <c r="H1381" t="str">
        <f>IF(Statistics_xlsx___Sheet1[[#This Row],[Post Name]]="-",IF(G1382=0,G1380,G1382),Statistics_xlsx___Sheet1[[#This Row],[Post Name]])</f>
        <v>i5</v>
      </c>
      <c r="I1381">
        <v>50696</v>
      </c>
      <c r="J1381">
        <f>IF(Statistics_xlsx___Sheet1[[#This Row],[Offered Salary]]&lt;=0,AVERAGE($I$2:$I$7166),Statistics_xlsx___Sheet1[[#This Row],[Offered Salary]])</f>
        <v>50696</v>
      </c>
      <c r="K1381" t="b">
        <f>OR((Statistics_xlsx___Sheet1[[#This Row],[updated offered salary]]&lt;$N$39),(Statistics_xlsx___Sheet1[[#This Row],[updated offered salary]]&gt;$N$40))</f>
        <v>0</v>
      </c>
    </row>
    <row r="1382" spans="1:11" x14ac:dyDescent="0.3">
      <c r="A1382">
        <v>929396</v>
      </c>
      <c r="B1382" t="s">
        <v>1302</v>
      </c>
      <c r="C1382" t="s">
        <v>8</v>
      </c>
      <c r="D1382" t="s">
        <v>9</v>
      </c>
      <c r="E1382" t="str">
        <f>IF(Statistics_xlsx___Sheet1[[#This Row],[event_name]]="-","Male",Statistics_xlsx___Sheet1[[#This Row],[event_name]])</f>
        <v>Male</v>
      </c>
      <c r="F1382" t="s">
        <v>10</v>
      </c>
      <c r="G1382" t="s">
        <v>36</v>
      </c>
      <c r="H1382" t="str">
        <f>IF(Statistics_xlsx___Sheet1[[#This Row],[Post Name]]="-",IF(G1383=0,G1381,G1383),Statistics_xlsx___Sheet1[[#This Row],[Post Name]])</f>
        <v>i5</v>
      </c>
      <c r="I1382">
        <v>28657</v>
      </c>
      <c r="J1382">
        <f>IF(Statistics_xlsx___Sheet1[[#This Row],[Offered Salary]]&lt;=0,AVERAGE($I$2:$I$7166),Statistics_xlsx___Sheet1[[#This Row],[Offered Salary]])</f>
        <v>28657</v>
      </c>
      <c r="K1382" t="b">
        <f>OR((Statistics_xlsx___Sheet1[[#This Row],[updated offered salary]]&lt;$N$39),(Statistics_xlsx___Sheet1[[#This Row],[updated offered salary]]&gt;$N$40))</f>
        <v>0</v>
      </c>
    </row>
    <row r="1383" spans="1:11" x14ac:dyDescent="0.3">
      <c r="A1383">
        <v>430390</v>
      </c>
      <c r="B1383" t="s">
        <v>1303</v>
      </c>
      <c r="C1383" t="s">
        <v>8</v>
      </c>
      <c r="D1383" t="s">
        <v>9</v>
      </c>
      <c r="E1383" t="str">
        <f>IF(Statistics_xlsx___Sheet1[[#This Row],[event_name]]="-","Male",Statistics_xlsx___Sheet1[[#This Row],[event_name]])</f>
        <v>Male</v>
      </c>
      <c r="F1383" t="s">
        <v>10</v>
      </c>
      <c r="G1383" t="s">
        <v>36</v>
      </c>
      <c r="H1383" t="str">
        <f>IF(Statistics_xlsx___Sheet1[[#This Row],[Post Name]]="-",IF(G1384=0,G1382,G1384),Statistics_xlsx___Sheet1[[#This Row],[Post Name]])</f>
        <v>i5</v>
      </c>
      <c r="I1383">
        <v>17722</v>
      </c>
      <c r="J1383">
        <f>IF(Statistics_xlsx___Sheet1[[#This Row],[Offered Salary]]&lt;=0,AVERAGE($I$2:$I$7166),Statistics_xlsx___Sheet1[[#This Row],[Offered Salary]])</f>
        <v>17722</v>
      </c>
      <c r="K1383" t="b">
        <f>OR((Statistics_xlsx___Sheet1[[#This Row],[updated offered salary]]&lt;$N$39),(Statistics_xlsx___Sheet1[[#This Row],[updated offered salary]]&gt;$N$40))</f>
        <v>0</v>
      </c>
    </row>
    <row r="1384" spans="1:11" x14ac:dyDescent="0.3">
      <c r="A1384">
        <v>734245</v>
      </c>
      <c r="B1384" t="s">
        <v>1304</v>
      </c>
      <c r="C1384" t="s">
        <v>15</v>
      </c>
      <c r="D1384" t="s">
        <v>13</v>
      </c>
      <c r="E1384" t="str">
        <f>IF(Statistics_xlsx___Sheet1[[#This Row],[event_name]]="-","Male",Statistics_xlsx___Sheet1[[#This Row],[event_name]])</f>
        <v>Female</v>
      </c>
      <c r="F1384" t="s">
        <v>10</v>
      </c>
      <c r="G1384" t="s">
        <v>36</v>
      </c>
      <c r="H1384" t="str">
        <f>IF(Statistics_xlsx___Sheet1[[#This Row],[Post Name]]="-",IF(G1385=0,G1383,G1385),Statistics_xlsx___Sheet1[[#This Row],[Post Name]])</f>
        <v>i5</v>
      </c>
      <c r="I1384">
        <v>2631</v>
      </c>
      <c r="J1384">
        <f>IF(Statistics_xlsx___Sheet1[[#This Row],[Offered Salary]]&lt;=0,AVERAGE($I$2:$I$7166),Statistics_xlsx___Sheet1[[#This Row],[Offered Salary]])</f>
        <v>2631</v>
      </c>
      <c r="K1384" t="b">
        <f>OR((Statistics_xlsx___Sheet1[[#This Row],[updated offered salary]]&lt;$N$39),(Statistics_xlsx___Sheet1[[#This Row],[updated offered salary]]&gt;$N$40))</f>
        <v>0</v>
      </c>
    </row>
    <row r="1385" spans="1:11" x14ac:dyDescent="0.3">
      <c r="A1385">
        <v>259976</v>
      </c>
      <c r="B1385" t="s">
        <v>1305</v>
      </c>
      <c r="C1385" t="s">
        <v>15</v>
      </c>
      <c r="D1385" t="s">
        <v>9</v>
      </c>
      <c r="E1385" t="str">
        <f>IF(Statistics_xlsx___Sheet1[[#This Row],[event_name]]="-","Male",Statistics_xlsx___Sheet1[[#This Row],[event_name]])</f>
        <v>Male</v>
      </c>
      <c r="F1385" t="s">
        <v>10</v>
      </c>
      <c r="G1385" t="s">
        <v>345</v>
      </c>
      <c r="H1385" t="str">
        <f>IF(Statistics_xlsx___Sheet1[[#This Row],[Post Name]]="-",IF(G1386=0,G1384,G1386),Statistics_xlsx___Sheet1[[#This Row],[Post Name]])</f>
        <v>c9</v>
      </c>
      <c r="I1385">
        <v>63933</v>
      </c>
      <c r="J1385">
        <f>IF(Statistics_xlsx___Sheet1[[#This Row],[Offered Salary]]&lt;=0,AVERAGE($I$2:$I$7166),Statistics_xlsx___Sheet1[[#This Row],[Offered Salary]])</f>
        <v>63933</v>
      </c>
      <c r="K1385" t="b">
        <f>OR((Statistics_xlsx___Sheet1[[#This Row],[updated offered salary]]&lt;$N$39),(Statistics_xlsx___Sheet1[[#This Row],[updated offered salary]]&gt;$N$40))</f>
        <v>0</v>
      </c>
    </row>
    <row r="1386" spans="1:11" x14ac:dyDescent="0.3">
      <c r="A1386">
        <v>293891</v>
      </c>
      <c r="B1386" t="s">
        <v>1306</v>
      </c>
      <c r="C1386" t="s">
        <v>15</v>
      </c>
      <c r="D1386" t="s">
        <v>9</v>
      </c>
      <c r="E1386" t="str">
        <f>IF(Statistics_xlsx___Sheet1[[#This Row],[event_name]]="-","Male",Statistics_xlsx___Sheet1[[#This Row],[event_name]])</f>
        <v>Male</v>
      </c>
      <c r="F1386" t="s">
        <v>10</v>
      </c>
      <c r="G1386" t="s">
        <v>345</v>
      </c>
      <c r="H1386" t="str">
        <f>IF(Statistics_xlsx___Sheet1[[#This Row],[Post Name]]="-",IF(G1387=0,G1385,G1387),Statistics_xlsx___Sheet1[[#This Row],[Post Name]])</f>
        <v>c9</v>
      </c>
      <c r="I1386">
        <v>29616</v>
      </c>
      <c r="J1386">
        <f>IF(Statistics_xlsx___Sheet1[[#This Row],[Offered Salary]]&lt;=0,AVERAGE($I$2:$I$7166),Statistics_xlsx___Sheet1[[#This Row],[Offered Salary]])</f>
        <v>29616</v>
      </c>
      <c r="K1386" t="b">
        <f>OR((Statistics_xlsx___Sheet1[[#This Row],[updated offered salary]]&lt;$N$39),(Statistics_xlsx___Sheet1[[#This Row],[updated offered salary]]&gt;$N$40))</f>
        <v>0</v>
      </c>
    </row>
    <row r="1387" spans="1:11" x14ac:dyDescent="0.3">
      <c r="A1387">
        <v>125014</v>
      </c>
      <c r="B1387" t="s">
        <v>1307</v>
      </c>
      <c r="C1387" t="s">
        <v>15</v>
      </c>
      <c r="D1387" t="s">
        <v>9</v>
      </c>
      <c r="E1387" t="str">
        <f>IF(Statistics_xlsx___Sheet1[[#This Row],[event_name]]="-","Male",Statistics_xlsx___Sheet1[[#This Row],[event_name]])</f>
        <v>Male</v>
      </c>
      <c r="F1387" t="s">
        <v>86</v>
      </c>
      <c r="G1387" t="s">
        <v>151</v>
      </c>
      <c r="H1387" t="str">
        <f>IF(Statistics_xlsx___Sheet1[[#This Row],[Post Name]]="-",IF(G1388=0,G1386,G1388),Statistics_xlsx___Sheet1[[#This Row],[Post Name]])</f>
        <v>c-10</v>
      </c>
      <c r="I1387">
        <v>69290</v>
      </c>
      <c r="J1387">
        <f>IF(Statistics_xlsx___Sheet1[[#This Row],[Offered Salary]]&lt;=0,AVERAGE($I$2:$I$7166),Statistics_xlsx___Sheet1[[#This Row],[Offered Salary]])</f>
        <v>69290</v>
      </c>
      <c r="K1387" t="b">
        <f>OR((Statistics_xlsx___Sheet1[[#This Row],[updated offered salary]]&lt;$N$39),(Statistics_xlsx___Sheet1[[#This Row],[updated offered salary]]&gt;$N$40))</f>
        <v>0</v>
      </c>
    </row>
    <row r="1388" spans="1:11" x14ac:dyDescent="0.3">
      <c r="A1388">
        <v>441259</v>
      </c>
      <c r="B1388" t="s">
        <v>1308</v>
      </c>
      <c r="C1388" t="s">
        <v>15</v>
      </c>
      <c r="D1388" t="s">
        <v>13</v>
      </c>
      <c r="E1388" t="str">
        <f>IF(Statistics_xlsx___Sheet1[[#This Row],[event_name]]="-","Male",Statistics_xlsx___Sheet1[[#This Row],[event_name]])</f>
        <v>Female</v>
      </c>
      <c r="F1388" t="s">
        <v>86</v>
      </c>
      <c r="G1388" t="s">
        <v>151</v>
      </c>
      <c r="H1388" t="str">
        <f>IF(Statistics_xlsx___Sheet1[[#This Row],[Post Name]]="-",IF(G1389=0,G1387,G1389),Statistics_xlsx___Sheet1[[#This Row],[Post Name]])</f>
        <v>c-10</v>
      </c>
      <c r="I1388">
        <v>70351</v>
      </c>
      <c r="J1388">
        <f>IF(Statistics_xlsx___Sheet1[[#This Row],[Offered Salary]]&lt;=0,AVERAGE($I$2:$I$7166),Statistics_xlsx___Sheet1[[#This Row],[Offered Salary]])</f>
        <v>70351</v>
      </c>
      <c r="K1388" t="b">
        <f>OR((Statistics_xlsx___Sheet1[[#This Row],[updated offered salary]]&lt;$N$39),(Statistics_xlsx___Sheet1[[#This Row],[updated offered salary]]&gt;$N$40))</f>
        <v>0</v>
      </c>
    </row>
    <row r="1389" spans="1:11" x14ac:dyDescent="0.3">
      <c r="A1389">
        <v>403549</v>
      </c>
      <c r="B1389" t="s">
        <v>1309</v>
      </c>
      <c r="C1389" t="s">
        <v>15</v>
      </c>
      <c r="D1389" t="s">
        <v>9</v>
      </c>
      <c r="E1389" t="str">
        <f>IF(Statistics_xlsx___Sheet1[[#This Row],[event_name]]="-","Male",Statistics_xlsx___Sheet1[[#This Row],[event_name]])</f>
        <v>Male</v>
      </c>
      <c r="F1389" t="s">
        <v>10</v>
      </c>
      <c r="G1389" t="s">
        <v>345</v>
      </c>
      <c r="H1389" t="str">
        <f>IF(Statistics_xlsx___Sheet1[[#This Row],[Post Name]]="-",IF(G1390=0,G1388,G1390),Statistics_xlsx___Sheet1[[#This Row],[Post Name]])</f>
        <v>c9</v>
      </c>
      <c r="I1389">
        <v>68331</v>
      </c>
      <c r="J1389">
        <f>IF(Statistics_xlsx___Sheet1[[#This Row],[Offered Salary]]&lt;=0,AVERAGE($I$2:$I$7166),Statistics_xlsx___Sheet1[[#This Row],[Offered Salary]])</f>
        <v>68331</v>
      </c>
      <c r="K1389" t="b">
        <f>OR((Statistics_xlsx___Sheet1[[#This Row],[updated offered salary]]&lt;$N$39),(Statistics_xlsx___Sheet1[[#This Row],[updated offered salary]]&gt;$N$40))</f>
        <v>0</v>
      </c>
    </row>
    <row r="1390" spans="1:11" x14ac:dyDescent="0.3">
      <c r="A1390">
        <v>768225</v>
      </c>
      <c r="B1390" t="s">
        <v>1310</v>
      </c>
      <c r="C1390" t="s">
        <v>8</v>
      </c>
      <c r="D1390" t="s">
        <v>9</v>
      </c>
      <c r="E1390" t="str">
        <f>IF(Statistics_xlsx___Sheet1[[#This Row],[event_name]]="-","Male",Statistics_xlsx___Sheet1[[#This Row],[event_name]])</f>
        <v>Male</v>
      </c>
      <c r="F1390" t="s">
        <v>10</v>
      </c>
      <c r="G1390" t="s">
        <v>345</v>
      </c>
      <c r="H1390" t="str">
        <f>IF(Statistics_xlsx___Sheet1[[#This Row],[Post Name]]="-",IF(G1391=0,G1389,G1391),Statistics_xlsx___Sheet1[[#This Row],[Post Name]])</f>
        <v>c9</v>
      </c>
      <c r="I1390">
        <v>99880</v>
      </c>
      <c r="J1390">
        <f>IF(Statistics_xlsx___Sheet1[[#This Row],[Offered Salary]]&lt;=0,AVERAGE($I$2:$I$7166),Statistics_xlsx___Sheet1[[#This Row],[Offered Salary]])</f>
        <v>99880</v>
      </c>
      <c r="K1390" t="b">
        <f>OR((Statistics_xlsx___Sheet1[[#This Row],[updated offered salary]]&lt;$N$39),(Statistics_xlsx___Sheet1[[#This Row],[updated offered salary]]&gt;$N$40))</f>
        <v>0</v>
      </c>
    </row>
    <row r="1391" spans="1:11" x14ac:dyDescent="0.3">
      <c r="A1391">
        <v>608893</v>
      </c>
      <c r="B1391" t="s">
        <v>1210</v>
      </c>
      <c r="C1391" t="s">
        <v>15</v>
      </c>
      <c r="D1391" t="s">
        <v>42</v>
      </c>
      <c r="E1391" t="str">
        <f>IF(Statistics_xlsx___Sheet1[[#This Row],[event_name]]="-","Male",Statistics_xlsx___Sheet1[[#This Row],[event_name]])</f>
        <v>Don’t want to say</v>
      </c>
      <c r="F1391" t="s">
        <v>17</v>
      </c>
      <c r="G1391" t="s">
        <v>11</v>
      </c>
      <c r="H1391" t="str">
        <f>IF(Statistics_xlsx___Sheet1[[#This Row],[Post Name]]="-",IF(G1392=0,G1390,G1392),Statistics_xlsx___Sheet1[[#This Row],[Post Name]])</f>
        <v>c8</v>
      </c>
      <c r="I1391">
        <v>29960</v>
      </c>
      <c r="J1391">
        <f>IF(Statistics_xlsx___Sheet1[[#This Row],[Offered Salary]]&lt;=0,AVERAGE($I$2:$I$7166),Statistics_xlsx___Sheet1[[#This Row],[Offered Salary]])</f>
        <v>29960</v>
      </c>
      <c r="K1391" t="b">
        <f>OR((Statistics_xlsx___Sheet1[[#This Row],[updated offered salary]]&lt;$N$39),(Statistics_xlsx___Sheet1[[#This Row],[updated offered salary]]&gt;$N$40))</f>
        <v>0</v>
      </c>
    </row>
    <row r="1392" spans="1:11" x14ac:dyDescent="0.3">
      <c r="A1392">
        <v>809356</v>
      </c>
      <c r="B1392" t="s">
        <v>1311</v>
      </c>
      <c r="C1392" t="s">
        <v>8</v>
      </c>
      <c r="D1392" t="s">
        <v>42</v>
      </c>
      <c r="E1392" t="str">
        <f>IF(Statistics_xlsx___Sheet1[[#This Row],[event_name]]="-","Male",Statistics_xlsx___Sheet1[[#This Row],[event_name]])</f>
        <v>Don’t want to say</v>
      </c>
      <c r="F1392" t="s">
        <v>17</v>
      </c>
      <c r="G1392" t="s">
        <v>11</v>
      </c>
      <c r="H1392" t="str">
        <f>IF(Statistics_xlsx___Sheet1[[#This Row],[Post Name]]="-",IF(G1393=0,G1391,G1393),Statistics_xlsx___Sheet1[[#This Row],[Post Name]])</f>
        <v>c8</v>
      </c>
      <c r="I1392">
        <v>5614</v>
      </c>
      <c r="J1392">
        <f>IF(Statistics_xlsx___Sheet1[[#This Row],[Offered Salary]]&lt;=0,AVERAGE($I$2:$I$7166),Statistics_xlsx___Sheet1[[#This Row],[Offered Salary]])</f>
        <v>5614</v>
      </c>
      <c r="K1392" t="b">
        <f>OR((Statistics_xlsx___Sheet1[[#This Row],[updated offered salary]]&lt;$N$39),(Statistics_xlsx___Sheet1[[#This Row],[updated offered salary]]&gt;$N$40))</f>
        <v>0</v>
      </c>
    </row>
    <row r="1393" spans="1:11" x14ac:dyDescent="0.3">
      <c r="A1393">
        <v>202756</v>
      </c>
      <c r="B1393" t="s">
        <v>1312</v>
      </c>
      <c r="C1393" t="s">
        <v>8</v>
      </c>
      <c r="D1393" t="s">
        <v>13</v>
      </c>
      <c r="E1393" t="str">
        <f>IF(Statistics_xlsx___Sheet1[[#This Row],[event_name]]="-","Male",Statistics_xlsx___Sheet1[[#This Row],[event_name]])</f>
        <v>Female</v>
      </c>
      <c r="F1393" t="s">
        <v>10</v>
      </c>
      <c r="G1393" t="s">
        <v>30</v>
      </c>
      <c r="H1393" t="str">
        <f>IF(Statistics_xlsx___Sheet1[[#This Row],[Post Name]]="-",IF(G1394=0,G1392,G1394),Statistics_xlsx___Sheet1[[#This Row],[Post Name]])</f>
        <v>b9</v>
      </c>
      <c r="I1393">
        <v>28447</v>
      </c>
      <c r="J1393">
        <f>IF(Statistics_xlsx___Sheet1[[#This Row],[Offered Salary]]&lt;=0,AVERAGE($I$2:$I$7166),Statistics_xlsx___Sheet1[[#This Row],[Offered Salary]])</f>
        <v>28447</v>
      </c>
      <c r="K1393" t="b">
        <f>OR((Statistics_xlsx___Sheet1[[#This Row],[updated offered salary]]&lt;$N$39),(Statistics_xlsx___Sheet1[[#This Row],[updated offered salary]]&gt;$N$40))</f>
        <v>0</v>
      </c>
    </row>
    <row r="1394" spans="1:11" x14ac:dyDescent="0.3">
      <c r="A1394">
        <v>440605</v>
      </c>
      <c r="B1394" t="s">
        <v>1312</v>
      </c>
      <c r="C1394" t="s">
        <v>15</v>
      </c>
      <c r="D1394" t="s">
        <v>13</v>
      </c>
      <c r="E1394" t="str">
        <f>IF(Statistics_xlsx___Sheet1[[#This Row],[event_name]]="-","Male",Statistics_xlsx___Sheet1[[#This Row],[event_name]])</f>
        <v>Female</v>
      </c>
      <c r="F1394" t="s">
        <v>10</v>
      </c>
      <c r="G1394" t="s">
        <v>30</v>
      </c>
      <c r="H1394" t="str">
        <f>IF(Statistics_xlsx___Sheet1[[#This Row],[Post Name]]="-",IF(G1395=0,G1393,G1395),Statistics_xlsx___Sheet1[[#This Row],[Post Name]])</f>
        <v>b9</v>
      </c>
      <c r="I1394">
        <v>14251</v>
      </c>
      <c r="J1394">
        <f>IF(Statistics_xlsx___Sheet1[[#This Row],[Offered Salary]]&lt;=0,AVERAGE($I$2:$I$7166),Statistics_xlsx___Sheet1[[#This Row],[Offered Salary]])</f>
        <v>14251</v>
      </c>
      <c r="K1394" t="b">
        <f>OR((Statistics_xlsx___Sheet1[[#This Row],[updated offered salary]]&lt;$N$39),(Statistics_xlsx___Sheet1[[#This Row],[updated offered salary]]&gt;$N$40))</f>
        <v>0</v>
      </c>
    </row>
    <row r="1395" spans="1:11" x14ac:dyDescent="0.3">
      <c r="A1395">
        <v>476942</v>
      </c>
      <c r="B1395" t="s">
        <v>1313</v>
      </c>
      <c r="C1395" t="s">
        <v>8</v>
      </c>
      <c r="D1395" t="s">
        <v>13</v>
      </c>
      <c r="E1395" t="str">
        <f>IF(Statistics_xlsx___Sheet1[[#This Row],[event_name]]="-","Male",Statistics_xlsx___Sheet1[[#This Row],[event_name]])</f>
        <v>Female</v>
      </c>
      <c r="F1395" t="s">
        <v>10</v>
      </c>
      <c r="G1395" t="s">
        <v>30</v>
      </c>
      <c r="H1395" t="str">
        <f>IF(Statistics_xlsx___Sheet1[[#This Row],[Post Name]]="-",IF(G1396=0,G1394,G1396),Statistics_xlsx___Sheet1[[#This Row],[Post Name]])</f>
        <v>b9</v>
      </c>
      <c r="I1395">
        <v>20426</v>
      </c>
      <c r="J1395">
        <f>IF(Statistics_xlsx___Sheet1[[#This Row],[Offered Salary]]&lt;=0,AVERAGE($I$2:$I$7166),Statistics_xlsx___Sheet1[[#This Row],[Offered Salary]])</f>
        <v>20426</v>
      </c>
      <c r="K1395" t="b">
        <f>OR((Statistics_xlsx___Sheet1[[#This Row],[updated offered salary]]&lt;$N$39),(Statistics_xlsx___Sheet1[[#This Row],[updated offered salary]]&gt;$N$40))</f>
        <v>0</v>
      </c>
    </row>
    <row r="1396" spans="1:11" x14ac:dyDescent="0.3">
      <c r="A1396">
        <v>707682</v>
      </c>
      <c r="B1396" t="s">
        <v>1314</v>
      </c>
      <c r="C1396" t="s">
        <v>8</v>
      </c>
      <c r="D1396" t="s">
        <v>13</v>
      </c>
      <c r="E1396" t="str">
        <f>IF(Statistics_xlsx___Sheet1[[#This Row],[event_name]]="-","Male",Statistics_xlsx___Sheet1[[#This Row],[event_name]])</f>
        <v>Female</v>
      </c>
      <c r="F1396" t="s">
        <v>10</v>
      </c>
      <c r="G1396" t="s">
        <v>30</v>
      </c>
      <c r="H1396" t="str">
        <f>IF(Statistics_xlsx___Sheet1[[#This Row],[Post Name]]="-",IF(G1397=0,G1395,G1397),Statistics_xlsx___Sheet1[[#This Row],[Post Name]])</f>
        <v>b9</v>
      </c>
      <c r="I1396">
        <v>96456</v>
      </c>
      <c r="J1396">
        <f>IF(Statistics_xlsx___Sheet1[[#This Row],[Offered Salary]]&lt;=0,AVERAGE($I$2:$I$7166),Statistics_xlsx___Sheet1[[#This Row],[Offered Salary]])</f>
        <v>96456</v>
      </c>
      <c r="K1396" t="b">
        <f>OR((Statistics_xlsx___Sheet1[[#This Row],[updated offered salary]]&lt;$N$39),(Statistics_xlsx___Sheet1[[#This Row],[updated offered salary]]&gt;$N$40))</f>
        <v>0</v>
      </c>
    </row>
    <row r="1397" spans="1:11" x14ac:dyDescent="0.3">
      <c r="A1397">
        <v>813196</v>
      </c>
      <c r="B1397" t="s">
        <v>1315</v>
      </c>
      <c r="C1397" t="s">
        <v>8</v>
      </c>
      <c r="D1397" t="s">
        <v>9</v>
      </c>
      <c r="E1397" t="str">
        <f>IF(Statistics_xlsx___Sheet1[[#This Row],[event_name]]="-","Male",Statistics_xlsx___Sheet1[[#This Row],[event_name]])</f>
        <v>Male</v>
      </c>
      <c r="F1397" t="s">
        <v>10</v>
      </c>
      <c r="G1397" t="s">
        <v>345</v>
      </c>
      <c r="H1397" t="str">
        <f>IF(Statistics_xlsx___Sheet1[[#This Row],[Post Name]]="-",IF(G1398=0,G1396,G1398),Statistics_xlsx___Sheet1[[#This Row],[Post Name]])</f>
        <v>c9</v>
      </c>
      <c r="I1397">
        <v>41636</v>
      </c>
      <c r="J1397">
        <f>IF(Statistics_xlsx___Sheet1[[#This Row],[Offered Salary]]&lt;=0,AVERAGE($I$2:$I$7166),Statistics_xlsx___Sheet1[[#This Row],[Offered Salary]])</f>
        <v>41636</v>
      </c>
      <c r="K1397" t="b">
        <f>OR((Statistics_xlsx___Sheet1[[#This Row],[updated offered salary]]&lt;$N$39),(Statistics_xlsx___Sheet1[[#This Row],[updated offered salary]]&gt;$N$40))</f>
        <v>0</v>
      </c>
    </row>
    <row r="1398" spans="1:11" x14ac:dyDescent="0.3">
      <c r="A1398">
        <v>154930</v>
      </c>
      <c r="B1398" t="s">
        <v>1315</v>
      </c>
      <c r="C1398" t="s">
        <v>8</v>
      </c>
      <c r="D1398" t="s">
        <v>13</v>
      </c>
      <c r="E1398" t="str">
        <f>IF(Statistics_xlsx___Sheet1[[#This Row],[event_name]]="-","Male",Statistics_xlsx___Sheet1[[#This Row],[event_name]])</f>
        <v>Female</v>
      </c>
      <c r="F1398" t="s">
        <v>10</v>
      </c>
      <c r="G1398" t="s">
        <v>345</v>
      </c>
      <c r="H1398" t="str">
        <f>IF(Statistics_xlsx___Sheet1[[#This Row],[Post Name]]="-",IF(G1399=0,G1397,G1399),Statistics_xlsx___Sheet1[[#This Row],[Post Name]])</f>
        <v>c9</v>
      </c>
      <c r="I1398">
        <v>76762</v>
      </c>
      <c r="J1398">
        <f>IF(Statistics_xlsx___Sheet1[[#This Row],[Offered Salary]]&lt;=0,AVERAGE($I$2:$I$7166),Statistics_xlsx___Sheet1[[#This Row],[Offered Salary]])</f>
        <v>76762</v>
      </c>
      <c r="K1398" t="b">
        <f>OR((Statistics_xlsx___Sheet1[[#This Row],[updated offered salary]]&lt;$N$39),(Statistics_xlsx___Sheet1[[#This Row],[updated offered salary]]&gt;$N$40))</f>
        <v>0</v>
      </c>
    </row>
    <row r="1399" spans="1:11" x14ac:dyDescent="0.3">
      <c r="A1399">
        <v>282815</v>
      </c>
      <c r="B1399" t="s">
        <v>1316</v>
      </c>
      <c r="C1399" t="s">
        <v>15</v>
      </c>
      <c r="D1399" t="s">
        <v>9</v>
      </c>
      <c r="E1399" t="str">
        <f>IF(Statistics_xlsx___Sheet1[[#This Row],[event_name]]="-","Male",Statistics_xlsx___Sheet1[[#This Row],[event_name]])</f>
        <v>Male</v>
      </c>
      <c r="F1399" t="s">
        <v>10</v>
      </c>
      <c r="G1399" t="s">
        <v>345</v>
      </c>
      <c r="H1399" t="str">
        <f>IF(Statistics_xlsx___Sheet1[[#This Row],[Post Name]]="-",IF(G1400=0,G1398,G1400),Statistics_xlsx___Sheet1[[#This Row],[Post Name]])</f>
        <v>c9</v>
      </c>
      <c r="I1399">
        <v>28137</v>
      </c>
      <c r="J1399">
        <f>IF(Statistics_xlsx___Sheet1[[#This Row],[Offered Salary]]&lt;=0,AVERAGE($I$2:$I$7166),Statistics_xlsx___Sheet1[[#This Row],[Offered Salary]])</f>
        <v>28137</v>
      </c>
      <c r="K1399" t="b">
        <f>OR((Statistics_xlsx___Sheet1[[#This Row],[updated offered salary]]&lt;$N$39),(Statistics_xlsx___Sheet1[[#This Row],[updated offered salary]]&gt;$N$40))</f>
        <v>0</v>
      </c>
    </row>
    <row r="1400" spans="1:11" x14ac:dyDescent="0.3">
      <c r="A1400">
        <v>42714</v>
      </c>
      <c r="B1400" t="s">
        <v>1317</v>
      </c>
      <c r="C1400" t="s">
        <v>8</v>
      </c>
      <c r="D1400" t="s">
        <v>9</v>
      </c>
      <c r="E1400" t="str">
        <f>IF(Statistics_xlsx___Sheet1[[#This Row],[event_name]]="-","Male",Statistics_xlsx___Sheet1[[#This Row],[event_name]])</f>
        <v>Male</v>
      </c>
      <c r="F1400" t="s">
        <v>17</v>
      </c>
      <c r="G1400" t="s">
        <v>345</v>
      </c>
      <c r="H1400" t="str">
        <f>IF(Statistics_xlsx___Sheet1[[#This Row],[Post Name]]="-",IF(G1401=0,G1399,G1401),Statistics_xlsx___Sheet1[[#This Row],[Post Name]])</f>
        <v>c9</v>
      </c>
      <c r="I1400">
        <v>23116</v>
      </c>
      <c r="J1400">
        <f>IF(Statistics_xlsx___Sheet1[[#This Row],[Offered Salary]]&lt;=0,AVERAGE($I$2:$I$7166),Statistics_xlsx___Sheet1[[#This Row],[Offered Salary]])</f>
        <v>23116</v>
      </c>
      <c r="K1400" t="b">
        <f>OR((Statistics_xlsx___Sheet1[[#This Row],[updated offered salary]]&lt;$N$39),(Statistics_xlsx___Sheet1[[#This Row],[updated offered salary]]&gt;$N$40))</f>
        <v>0</v>
      </c>
    </row>
    <row r="1401" spans="1:11" x14ac:dyDescent="0.3">
      <c r="A1401">
        <v>295449</v>
      </c>
      <c r="B1401" t="s">
        <v>1318</v>
      </c>
      <c r="C1401" t="s">
        <v>15</v>
      </c>
      <c r="D1401" t="s">
        <v>9</v>
      </c>
      <c r="E1401" t="str">
        <f>IF(Statistics_xlsx___Sheet1[[#This Row],[event_name]]="-","Male",Statistics_xlsx___Sheet1[[#This Row],[event_name]])</f>
        <v>Male</v>
      </c>
      <c r="F1401" t="s">
        <v>17</v>
      </c>
      <c r="G1401" t="s">
        <v>345</v>
      </c>
      <c r="H1401" t="str">
        <f>IF(Statistics_xlsx___Sheet1[[#This Row],[Post Name]]="-",IF(G1402=0,G1400,G1402),Statistics_xlsx___Sheet1[[#This Row],[Post Name]])</f>
        <v>c9</v>
      </c>
      <c r="I1401">
        <v>2172</v>
      </c>
      <c r="J1401">
        <f>IF(Statistics_xlsx___Sheet1[[#This Row],[Offered Salary]]&lt;=0,AVERAGE($I$2:$I$7166),Statistics_xlsx___Sheet1[[#This Row],[Offered Salary]])</f>
        <v>2172</v>
      </c>
      <c r="K1401" t="b">
        <f>OR((Statistics_xlsx___Sheet1[[#This Row],[updated offered salary]]&lt;$N$39),(Statistics_xlsx___Sheet1[[#This Row],[updated offered salary]]&gt;$N$40))</f>
        <v>0</v>
      </c>
    </row>
    <row r="1402" spans="1:11" x14ac:dyDescent="0.3">
      <c r="A1402">
        <v>679141</v>
      </c>
      <c r="B1402" t="s">
        <v>1319</v>
      </c>
      <c r="C1402" t="s">
        <v>8</v>
      </c>
      <c r="D1402" t="s">
        <v>9</v>
      </c>
      <c r="E1402" t="str">
        <f>IF(Statistics_xlsx___Sheet1[[#This Row],[event_name]]="-","Male",Statistics_xlsx___Sheet1[[#This Row],[event_name]])</f>
        <v>Male</v>
      </c>
      <c r="F1402" t="s">
        <v>86</v>
      </c>
      <c r="G1402" t="s">
        <v>345</v>
      </c>
      <c r="H1402" t="str">
        <f>IF(Statistics_xlsx___Sheet1[[#This Row],[Post Name]]="-",IF(G1403=0,G1401,G1403),Statistics_xlsx___Sheet1[[#This Row],[Post Name]])</f>
        <v>c9</v>
      </c>
      <c r="I1402">
        <v>85620</v>
      </c>
      <c r="J1402">
        <f>IF(Statistics_xlsx___Sheet1[[#This Row],[Offered Salary]]&lt;=0,AVERAGE($I$2:$I$7166),Statistics_xlsx___Sheet1[[#This Row],[Offered Salary]])</f>
        <v>85620</v>
      </c>
      <c r="K1402" t="b">
        <f>OR((Statistics_xlsx___Sheet1[[#This Row],[updated offered salary]]&lt;$N$39),(Statistics_xlsx___Sheet1[[#This Row],[updated offered salary]]&gt;$N$40))</f>
        <v>0</v>
      </c>
    </row>
    <row r="1403" spans="1:11" x14ac:dyDescent="0.3">
      <c r="A1403">
        <v>125371</v>
      </c>
      <c r="B1403" t="s">
        <v>1231</v>
      </c>
      <c r="C1403" t="s">
        <v>15</v>
      </c>
      <c r="D1403" t="s">
        <v>9</v>
      </c>
      <c r="E1403" t="str">
        <f>IF(Statistics_xlsx___Sheet1[[#This Row],[event_name]]="-","Male",Statistics_xlsx___Sheet1[[#This Row],[event_name]])</f>
        <v>Male</v>
      </c>
      <c r="F1403" t="s">
        <v>86</v>
      </c>
      <c r="G1403" t="s">
        <v>44</v>
      </c>
      <c r="H1403" t="str">
        <f>IF(Statistics_xlsx___Sheet1[[#This Row],[Post Name]]="-",IF(G1404=0,G1402,G1404),Statistics_xlsx___Sheet1[[#This Row],[Post Name]])</f>
        <v>i6</v>
      </c>
      <c r="I1403">
        <v>2953</v>
      </c>
      <c r="J1403">
        <f>IF(Statistics_xlsx___Sheet1[[#This Row],[Offered Salary]]&lt;=0,AVERAGE($I$2:$I$7166),Statistics_xlsx___Sheet1[[#This Row],[Offered Salary]])</f>
        <v>2953</v>
      </c>
      <c r="K1403" t="b">
        <f>OR((Statistics_xlsx___Sheet1[[#This Row],[updated offered salary]]&lt;$N$39),(Statistics_xlsx___Sheet1[[#This Row],[updated offered salary]]&gt;$N$40))</f>
        <v>0</v>
      </c>
    </row>
    <row r="1404" spans="1:11" x14ac:dyDescent="0.3">
      <c r="A1404">
        <v>125996</v>
      </c>
      <c r="B1404" t="s">
        <v>1320</v>
      </c>
      <c r="C1404" t="s">
        <v>8</v>
      </c>
      <c r="D1404" t="s">
        <v>9</v>
      </c>
      <c r="E1404" t="str">
        <f>IF(Statistics_xlsx___Sheet1[[#This Row],[event_name]]="-","Male",Statistics_xlsx___Sheet1[[#This Row],[event_name]])</f>
        <v>Male</v>
      </c>
      <c r="F1404" t="s">
        <v>86</v>
      </c>
      <c r="G1404" t="s">
        <v>345</v>
      </c>
      <c r="H1404" t="str">
        <f>IF(Statistics_xlsx___Sheet1[[#This Row],[Post Name]]="-",IF(G1405=0,G1403,G1405),Statistics_xlsx___Sheet1[[#This Row],[Post Name]])</f>
        <v>c9</v>
      </c>
      <c r="I1404">
        <v>15445</v>
      </c>
      <c r="J1404">
        <f>IF(Statistics_xlsx___Sheet1[[#This Row],[Offered Salary]]&lt;=0,AVERAGE($I$2:$I$7166),Statistics_xlsx___Sheet1[[#This Row],[Offered Salary]])</f>
        <v>15445</v>
      </c>
      <c r="K1404" t="b">
        <f>OR((Statistics_xlsx___Sheet1[[#This Row],[updated offered salary]]&lt;$N$39),(Statistics_xlsx___Sheet1[[#This Row],[updated offered salary]]&gt;$N$40))</f>
        <v>0</v>
      </c>
    </row>
    <row r="1405" spans="1:11" x14ac:dyDescent="0.3">
      <c r="A1405">
        <v>369430</v>
      </c>
      <c r="B1405" t="s">
        <v>1321</v>
      </c>
      <c r="C1405" t="s">
        <v>15</v>
      </c>
      <c r="D1405" t="s">
        <v>9</v>
      </c>
      <c r="E1405" t="str">
        <f>IF(Statistics_xlsx___Sheet1[[#This Row],[event_name]]="-","Male",Statistics_xlsx___Sheet1[[#This Row],[event_name]])</f>
        <v>Male</v>
      </c>
      <c r="F1405" t="s">
        <v>52</v>
      </c>
      <c r="G1405" t="s">
        <v>14</v>
      </c>
      <c r="H1405" t="str">
        <f>IF(Statistics_xlsx___Sheet1[[#This Row],[Post Name]]="-",IF(G1406=0,G1404,G1406),Statistics_xlsx___Sheet1[[#This Row],[Post Name]])</f>
        <v>c5</v>
      </c>
      <c r="I1405">
        <v>85925</v>
      </c>
      <c r="J1405">
        <f>IF(Statistics_xlsx___Sheet1[[#This Row],[Offered Salary]]&lt;=0,AVERAGE($I$2:$I$7166),Statistics_xlsx___Sheet1[[#This Row],[Offered Salary]])</f>
        <v>85925</v>
      </c>
      <c r="K1405" t="b">
        <f>OR((Statistics_xlsx___Sheet1[[#This Row],[updated offered salary]]&lt;$N$39),(Statistics_xlsx___Sheet1[[#This Row],[updated offered salary]]&gt;$N$40))</f>
        <v>0</v>
      </c>
    </row>
    <row r="1406" spans="1:11" x14ac:dyDescent="0.3">
      <c r="A1406">
        <v>93480</v>
      </c>
      <c r="B1406" t="s">
        <v>1322</v>
      </c>
      <c r="C1406" t="s">
        <v>8</v>
      </c>
      <c r="D1406" t="s">
        <v>9</v>
      </c>
      <c r="E1406" t="str">
        <f>IF(Statistics_xlsx___Sheet1[[#This Row],[event_name]]="-","Male",Statistics_xlsx___Sheet1[[#This Row],[event_name]])</f>
        <v>Male</v>
      </c>
      <c r="F1406" t="s">
        <v>52</v>
      </c>
      <c r="G1406" t="s">
        <v>14</v>
      </c>
      <c r="H1406" t="str">
        <f>IF(Statistics_xlsx___Sheet1[[#This Row],[Post Name]]="-",IF(G1407=0,G1405,G1407),Statistics_xlsx___Sheet1[[#This Row],[Post Name]])</f>
        <v>c5</v>
      </c>
      <c r="I1406">
        <v>72487</v>
      </c>
      <c r="J1406">
        <f>IF(Statistics_xlsx___Sheet1[[#This Row],[Offered Salary]]&lt;=0,AVERAGE($I$2:$I$7166),Statistics_xlsx___Sheet1[[#This Row],[Offered Salary]])</f>
        <v>72487</v>
      </c>
      <c r="K1406" t="b">
        <f>OR((Statistics_xlsx___Sheet1[[#This Row],[updated offered salary]]&lt;$N$39),(Statistics_xlsx___Sheet1[[#This Row],[updated offered salary]]&gt;$N$40))</f>
        <v>0</v>
      </c>
    </row>
    <row r="1407" spans="1:11" x14ac:dyDescent="0.3">
      <c r="A1407">
        <v>355251</v>
      </c>
      <c r="B1407" t="s">
        <v>1323</v>
      </c>
      <c r="C1407" t="s">
        <v>8</v>
      </c>
      <c r="D1407" t="s">
        <v>9</v>
      </c>
      <c r="E1407" t="str">
        <f>IF(Statistics_xlsx___Sheet1[[#This Row],[event_name]]="-","Male",Statistics_xlsx___Sheet1[[#This Row],[event_name]])</f>
        <v>Male</v>
      </c>
      <c r="F1407" t="s">
        <v>52</v>
      </c>
      <c r="G1407" t="s">
        <v>14</v>
      </c>
      <c r="H1407" t="str">
        <f>IF(Statistics_xlsx___Sheet1[[#This Row],[Post Name]]="-",IF(G1408=0,G1406,G1408),Statistics_xlsx___Sheet1[[#This Row],[Post Name]])</f>
        <v>c5</v>
      </c>
      <c r="I1407">
        <v>80111</v>
      </c>
      <c r="J1407">
        <f>IF(Statistics_xlsx___Sheet1[[#This Row],[Offered Salary]]&lt;=0,AVERAGE($I$2:$I$7166),Statistics_xlsx___Sheet1[[#This Row],[Offered Salary]])</f>
        <v>80111</v>
      </c>
      <c r="K1407" t="b">
        <f>OR((Statistics_xlsx___Sheet1[[#This Row],[updated offered salary]]&lt;$N$39),(Statistics_xlsx___Sheet1[[#This Row],[updated offered salary]]&gt;$N$40))</f>
        <v>0</v>
      </c>
    </row>
    <row r="1408" spans="1:11" x14ac:dyDescent="0.3">
      <c r="A1408">
        <v>132989</v>
      </c>
      <c r="B1408" t="s">
        <v>1324</v>
      </c>
      <c r="C1408" t="s">
        <v>8</v>
      </c>
      <c r="D1408" t="s">
        <v>9</v>
      </c>
      <c r="E1408" t="str">
        <f>IF(Statistics_xlsx___Sheet1[[#This Row],[event_name]]="-","Male",Statistics_xlsx___Sheet1[[#This Row],[event_name]])</f>
        <v>Male</v>
      </c>
      <c r="F1408" t="s">
        <v>52</v>
      </c>
      <c r="G1408" t="s">
        <v>14</v>
      </c>
      <c r="H1408" t="str">
        <f>IF(Statistics_xlsx___Sheet1[[#This Row],[Post Name]]="-",IF(G1409=0,G1407,G1409),Statistics_xlsx___Sheet1[[#This Row],[Post Name]])</f>
        <v>c5</v>
      </c>
      <c r="I1408">
        <v>39402</v>
      </c>
      <c r="J1408">
        <f>IF(Statistics_xlsx___Sheet1[[#This Row],[Offered Salary]]&lt;=0,AVERAGE($I$2:$I$7166),Statistics_xlsx___Sheet1[[#This Row],[Offered Salary]])</f>
        <v>39402</v>
      </c>
      <c r="K1408" t="b">
        <f>OR((Statistics_xlsx___Sheet1[[#This Row],[updated offered salary]]&lt;$N$39),(Statistics_xlsx___Sheet1[[#This Row],[updated offered salary]]&gt;$N$40))</f>
        <v>0</v>
      </c>
    </row>
    <row r="1409" spans="1:11" x14ac:dyDescent="0.3">
      <c r="A1409">
        <v>426916</v>
      </c>
      <c r="B1409" t="s">
        <v>1325</v>
      </c>
      <c r="C1409" t="s">
        <v>15</v>
      </c>
      <c r="D1409" t="s">
        <v>9</v>
      </c>
      <c r="E1409" t="str">
        <f>IF(Statistics_xlsx___Sheet1[[#This Row],[event_name]]="-","Male",Statistics_xlsx___Sheet1[[#This Row],[event_name]])</f>
        <v>Male</v>
      </c>
      <c r="F1409" t="s">
        <v>52</v>
      </c>
      <c r="G1409" t="s">
        <v>14</v>
      </c>
      <c r="H1409" t="str">
        <f>IF(Statistics_xlsx___Sheet1[[#This Row],[Post Name]]="-",IF(G1410=0,G1408,G1410),Statistics_xlsx___Sheet1[[#This Row],[Post Name]])</f>
        <v>c5</v>
      </c>
      <c r="I1409">
        <v>41022</v>
      </c>
      <c r="J1409">
        <f>IF(Statistics_xlsx___Sheet1[[#This Row],[Offered Salary]]&lt;=0,AVERAGE($I$2:$I$7166),Statistics_xlsx___Sheet1[[#This Row],[Offered Salary]])</f>
        <v>41022</v>
      </c>
      <c r="K1409" t="b">
        <f>OR((Statistics_xlsx___Sheet1[[#This Row],[updated offered salary]]&lt;$N$39),(Statistics_xlsx___Sheet1[[#This Row],[updated offered salary]]&gt;$N$40))</f>
        <v>0</v>
      </c>
    </row>
    <row r="1410" spans="1:11" x14ac:dyDescent="0.3">
      <c r="A1410">
        <v>393845</v>
      </c>
      <c r="B1410" t="s">
        <v>1326</v>
      </c>
      <c r="C1410" t="s">
        <v>8</v>
      </c>
      <c r="D1410" t="s">
        <v>9</v>
      </c>
      <c r="E1410" t="str">
        <f>IF(Statistics_xlsx___Sheet1[[#This Row],[event_name]]="-","Male",Statistics_xlsx___Sheet1[[#This Row],[event_name]])</f>
        <v>Male</v>
      </c>
      <c r="F1410" t="s">
        <v>10</v>
      </c>
      <c r="G1410" t="s">
        <v>151</v>
      </c>
      <c r="H1410" t="str">
        <f>IF(Statistics_xlsx___Sheet1[[#This Row],[Post Name]]="-",IF(G1411=0,G1409,G1411),Statistics_xlsx___Sheet1[[#This Row],[Post Name]])</f>
        <v>c-10</v>
      </c>
      <c r="I1410">
        <v>14293</v>
      </c>
      <c r="J1410">
        <f>IF(Statistics_xlsx___Sheet1[[#This Row],[Offered Salary]]&lt;=0,AVERAGE($I$2:$I$7166),Statistics_xlsx___Sheet1[[#This Row],[Offered Salary]])</f>
        <v>14293</v>
      </c>
      <c r="K1410" t="b">
        <f>OR((Statistics_xlsx___Sheet1[[#This Row],[updated offered salary]]&lt;$N$39),(Statistics_xlsx___Sheet1[[#This Row],[updated offered salary]]&gt;$N$40))</f>
        <v>0</v>
      </c>
    </row>
    <row r="1411" spans="1:11" x14ac:dyDescent="0.3">
      <c r="A1411">
        <v>778967</v>
      </c>
      <c r="B1411" t="s">
        <v>1327</v>
      </c>
      <c r="C1411" t="s">
        <v>15</v>
      </c>
      <c r="D1411" t="s">
        <v>9</v>
      </c>
      <c r="E1411" t="str">
        <f>IF(Statistics_xlsx___Sheet1[[#This Row],[event_name]]="-","Male",Statistics_xlsx___Sheet1[[#This Row],[event_name]])</f>
        <v>Male</v>
      </c>
      <c r="F1411" t="s">
        <v>10</v>
      </c>
      <c r="G1411" t="s">
        <v>151</v>
      </c>
      <c r="H1411" t="str">
        <f>IF(Statistics_xlsx___Sheet1[[#This Row],[Post Name]]="-",IF(G1412=0,G1410,G1412),Statistics_xlsx___Sheet1[[#This Row],[Post Name]])</f>
        <v>c-10</v>
      </c>
      <c r="I1411">
        <v>8574</v>
      </c>
      <c r="J1411">
        <f>IF(Statistics_xlsx___Sheet1[[#This Row],[Offered Salary]]&lt;=0,AVERAGE($I$2:$I$7166),Statistics_xlsx___Sheet1[[#This Row],[Offered Salary]])</f>
        <v>8574</v>
      </c>
      <c r="K1411" t="b">
        <f>OR((Statistics_xlsx___Sheet1[[#This Row],[updated offered salary]]&lt;$N$39),(Statistics_xlsx___Sheet1[[#This Row],[updated offered salary]]&gt;$N$40))</f>
        <v>0</v>
      </c>
    </row>
    <row r="1412" spans="1:11" x14ac:dyDescent="0.3">
      <c r="A1412">
        <v>603842</v>
      </c>
      <c r="B1412" t="s">
        <v>1256</v>
      </c>
      <c r="C1412" t="s">
        <v>8</v>
      </c>
      <c r="D1412" t="s">
        <v>13</v>
      </c>
      <c r="E1412" t="str">
        <f>IF(Statistics_xlsx___Sheet1[[#This Row],[event_name]]="-","Male",Statistics_xlsx___Sheet1[[#This Row],[event_name]])</f>
        <v>Female</v>
      </c>
      <c r="F1412" t="s">
        <v>10</v>
      </c>
      <c r="G1412" t="s">
        <v>14</v>
      </c>
      <c r="H1412" t="str">
        <f>IF(Statistics_xlsx___Sheet1[[#This Row],[Post Name]]="-",IF(G1413=0,G1411,G1413),Statistics_xlsx___Sheet1[[#This Row],[Post Name]])</f>
        <v>c5</v>
      </c>
      <c r="I1412">
        <v>6259</v>
      </c>
      <c r="J1412">
        <f>IF(Statistics_xlsx___Sheet1[[#This Row],[Offered Salary]]&lt;=0,AVERAGE($I$2:$I$7166),Statistics_xlsx___Sheet1[[#This Row],[Offered Salary]])</f>
        <v>6259</v>
      </c>
      <c r="K1412" t="b">
        <f>OR((Statistics_xlsx___Sheet1[[#This Row],[updated offered salary]]&lt;$N$39),(Statistics_xlsx___Sheet1[[#This Row],[updated offered salary]]&gt;$N$40))</f>
        <v>0</v>
      </c>
    </row>
    <row r="1413" spans="1:11" x14ac:dyDescent="0.3">
      <c r="A1413">
        <v>703448</v>
      </c>
      <c r="B1413" t="s">
        <v>1328</v>
      </c>
      <c r="C1413" t="s">
        <v>8</v>
      </c>
      <c r="D1413" t="s">
        <v>9</v>
      </c>
      <c r="E1413" t="str">
        <f>IF(Statistics_xlsx___Sheet1[[#This Row],[event_name]]="-","Male",Statistics_xlsx___Sheet1[[#This Row],[event_name]])</f>
        <v>Male</v>
      </c>
      <c r="F1413" t="s">
        <v>10</v>
      </c>
      <c r="G1413" t="s">
        <v>14</v>
      </c>
      <c r="H1413" t="str">
        <f>IF(Statistics_xlsx___Sheet1[[#This Row],[Post Name]]="-",IF(G1414=0,G1412,G1414),Statistics_xlsx___Sheet1[[#This Row],[Post Name]])</f>
        <v>c5</v>
      </c>
      <c r="I1413">
        <v>78621</v>
      </c>
      <c r="J1413">
        <f>IF(Statistics_xlsx___Sheet1[[#This Row],[Offered Salary]]&lt;=0,AVERAGE($I$2:$I$7166),Statistics_xlsx___Sheet1[[#This Row],[Offered Salary]])</f>
        <v>78621</v>
      </c>
      <c r="K1413" t="b">
        <f>OR((Statistics_xlsx___Sheet1[[#This Row],[updated offered salary]]&lt;$N$39),(Statistics_xlsx___Sheet1[[#This Row],[updated offered salary]]&gt;$N$40))</f>
        <v>0</v>
      </c>
    </row>
    <row r="1414" spans="1:11" x14ac:dyDescent="0.3">
      <c r="A1414">
        <v>764104</v>
      </c>
      <c r="B1414" t="s">
        <v>1329</v>
      </c>
      <c r="C1414" t="s">
        <v>15</v>
      </c>
      <c r="D1414" t="s">
        <v>13</v>
      </c>
      <c r="E1414" t="str">
        <f>IF(Statistics_xlsx___Sheet1[[#This Row],[event_name]]="-","Male",Statistics_xlsx___Sheet1[[#This Row],[event_name]])</f>
        <v>Female</v>
      </c>
      <c r="F1414" t="s">
        <v>10</v>
      </c>
      <c r="G1414" t="s">
        <v>14</v>
      </c>
      <c r="H1414" t="str">
        <f>IF(Statistics_xlsx___Sheet1[[#This Row],[Post Name]]="-",IF(G1415=0,G1413,G1415),Statistics_xlsx___Sheet1[[#This Row],[Post Name]])</f>
        <v>c5</v>
      </c>
      <c r="I1414">
        <v>76123</v>
      </c>
      <c r="J1414">
        <f>IF(Statistics_xlsx___Sheet1[[#This Row],[Offered Salary]]&lt;=0,AVERAGE($I$2:$I$7166),Statistics_xlsx___Sheet1[[#This Row],[Offered Salary]])</f>
        <v>76123</v>
      </c>
      <c r="K1414" t="b">
        <f>OR((Statistics_xlsx___Sheet1[[#This Row],[updated offered salary]]&lt;$N$39),(Statistics_xlsx___Sheet1[[#This Row],[updated offered salary]]&gt;$N$40))</f>
        <v>0</v>
      </c>
    </row>
    <row r="1415" spans="1:11" x14ac:dyDescent="0.3">
      <c r="A1415">
        <v>926922</v>
      </c>
      <c r="B1415" t="s">
        <v>1330</v>
      </c>
      <c r="C1415" t="s">
        <v>15</v>
      </c>
      <c r="D1415" t="s">
        <v>9</v>
      </c>
      <c r="E1415" t="str">
        <f>IF(Statistics_xlsx___Sheet1[[#This Row],[event_name]]="-","Male",Statistics_xlsx___Sheet1[[#This Row],[event_name]])</f>
        <v>Male</v>
      </c>
      <c r="F1415" t="s">
        <v>17</v>
      </c>
      <c r="G1415" t="s">
        <v>36</v>
      </c>
      <c r="H1415" t="str">
        <f>IF(Statistics_xlsx___Sheet1[[#This Row],[Post Name]]="-",IF(G1416=0,G1414,G1416),Statistics_xlsx___Sheet1[[#This Row],[Post Name]])</f>
        <v>i5</v>
      </c>
      <c r="I1415">
        <v>19222</v>
      </c>
      <c r="J1415">
        <f>IF(Statistics_xlsx___Sheet1[[#This Row],[Offered Salary]]&lt;=0,AVERAGE($I$2:$I$7166),Statistics_xlsx___Sheet1[[#This Row],[Offered Salary]])</f>
        <v>19222</v>
      </c>
      <c r="K1415" t="b">
        <f>OR((Statistics_xlsx___Sheet1[[#This Row],[updated offered salary]]&lt;$N$39),(Statistics_xlsx___Sheet1[[#This Row],[updated offered salary]]&gt;$N$40))</f>
        <v>0</v>
      </c>
    </row>
    <row r="1416" spans="1:11" x14ac:dyDescent="0.3">
      <c r="A1416">
        <v>962962</v>
      </c>
      <c r="B1416" t="s">
        <v>1331</v>
      </c>
      <c r="C1416" t="s">
        <v>8</v>
      </c>
      <c r="D1416" t="s">
        <v>13</v>
      </c>
      <c r="E1416" t="str">
        <f>IF(Statistics_xlsx___Sheet1[[#This Row],[event_name]]="-","Male",Statistics_xlsx___Sheet1[[#This Row],[event_name]])</f>
        <v>Female</v>
      </c>
      <c r="F1416" t="s">
        <v>17</v>
      </c>
      <c r="G1416" t="s">
        <v>36</v>
      </c>
      <c r="H1416" t="str">
        <f>IF(Statistics_xlsx___Sheet1[[#This Row],[Post Name]]="-",IF(G1417=0,G1415,G1417),Statistics_xlsx___Sheet1[[#This Row],[Post Name]])</f>
        <v>i5</v>
      </c>
      <c r="I1416">
        <v>31944</v>
      </c>
      <c r="J1416">
        <f>IF(Statistics_xlsx___Sheet1[[#This Row],[Offered Salary]]&lt;=0,AVERAGE($I$2:$I$7166),Statistics_xlsx___Sheet1[[#This Row],[Offered Salary]])</f>
        <v>31944</v>
      </c>
      <c r="K1416" t="b">
        <f>OR((Statistics_xlsx___Sheet1[[#This Row],[updated offered salary]]&lt;$N$39),(Statistics_xlsx___Sheet1[[#This Row],[updated offered salary]]&gt;$N$40))</f>
        <v>0</v>
      </c>
    </row>
    <row r="1417" spans="1:11" x14ac:dyDescent="0.3">
      <c r="A1417">
        <v>260050</v>
      </c>
      <c r="B1417" t="s">
        <v>1332</v>
      </c>
      <c r="C1417" t="s">
        <v>15</v>
      </c>
      <c r="D1417" t="s">
        <v>9</v>
      </c>
      <c r="E1417" t="str">
        <f>IF(Statistics_xlsx___Sheet1[[#This Row],[event_name]]="-","Male",Statistics_xlsx___Sheet1[[#This Row],[event_name]])</f>
        <v>Male</v>
      </c>
      <c r="F1417" t="s">
        <v>17</v>
      </c>
      <c r="G1417" t="s">
        <v>36</v>
      </c>
      <c r="H1417" t="str">
        <f>IF(Statistics_xlsx___Sheet1[[#This Row],[Post Name]]="-",IF(G1418=0,G1416,G1418),Statistics_xlsx___Sheet1[[#This Row],[Post Name]])</f>
        <v>i5</v>
      </c>
      <c r="I1417">
        <v>15091</v>
      </c>
      <c r="J1417">
        <f>IF(Statistics_xlsx___Sheet1[[#This Row],[Offered Salary]]&lt;=0,AVERAGE($I$2:$I$7166),Statistics_xlsx___Sheet1[[#This Row],[Offered Salary]])</f>
        <v>15091</v>
      </c>
      <c r="K1417" t="b">
        <f>OR((Statistics_xlsx___Sheet1[[#This Row],[updated offered salary]]&lt;$N$39),(Statistics_xlsx___Sheet1[[#This Row],[updated offered salary]]&gt;$N$40))</f>
        <v>0</v>
      </c>
    </row>
    <row r="1418" spans="1:11" x14ac:dyDescent="0.3">
      <c r="A1418">
        <v>714441</v>
      </c>
      <c r="B1418" t="s">
        <v>1333</v>
      </c>
      <c r="C1418" t="s">
        <v>8</v>
      </c>
      <c r="D1418" t="s">
        <v>9</v>
      </c>
      <c r="E1418" t="str">
        <f>IF(Statistics_xlsx___Sheet1[[#This Row],[event_name]]="-","Male",Statistics_xlsx___Sheet1[[#This Row],[event_name]])</f>
        <v>Male</v>
      </c>
      <c r="F1418" t="s">
        <v>17</v>
      </c>
      <c r="G1418" t="s">
        <v>36</v>
      </c>
      <c r="H1418" t="str">
        <f>IF(Statistics_xlsx___Sheet1[[#This Row],[Post Name]]="-",IF(G1419=0,G1417,G1419),Statistics_xlsx___Sheet1[[#This Row],[Post Name]])</f>
        <v>i5</v>
      </c>
      <c r="I1418">
        <v>1513</v>
      </c>
      <c r="J1418">
        <f>IF(Statistics_xlsx___Sheet1[[#This Row],[Offered Salary]]&lt;=0,AVERAGE($I$2:$I$7166),Statistics_xlsx___Sheet1[[#This Row],[Offered Salary]])</f>
        <v>1513</v>
      </c>
      <c r="K1418" t="b">
        <f>OR((Statistics_xlsx___Sheet1[[#This Row],[updated offered salary]]&lt;$N$39),(Statistics_xlsx___Sheet1[[#This Row],[updated offered salary]]&gt;$N$40))</f>
        <v>0</v>
      </c>
    </row>
    <row r="1419" spans="1:11" x14ac:dyDescent="0.3">
      <c r="A1419">
        <v>774510</v>
      </c>
      <c r="B1419" t="s">
        <v>1333</v>
      </c>
      <c r="C1419" t="s">
        <v>8</v>
      </c>
      <c r="D1419" t="s">
        <v>9</v>
      </c>
      <c r="E1419" t="str">
        <f>IF(Statistics_xlsx___Sheet1[[#This Row],[event_name]]="-","Male",Statistics_xlsx___Sheet1[[#This Row],[event_name]])</f>
        <v>Male</v>
      </c>
      <c r="F1419" t="s">
        <v>17</v>
      </c>
      <c r="G1419" t="s">
        <v>36</v>
      </c>
      <c r="H1419" t="str">
        <f>IF(Statistics_xlsx___Sheet1[[#This Row],[Post Name]]="-",IF(G1420=0,G1418,G1420),Statistics_xlsx___Sheet1[[#This Row],[Post Name]])</f>
        <v>i5</v>
      </c>
      <c r="I1419">
        <v>22954</v>
      </c>
      <c r="J1419">
        <f>IF(Statistics_xlsx___Sheet1[[#This Row],[Offered Salary]]&lt;=0,AVERAGE($I$2:$I$7166),Statistics_xlsx___Sheet1[[#This Row],[Offered Salary]])</f>
        <v>22954</v>
      </c>
      <c r="K1419" t="b">
        <f>OR((Statistics_xlsx___Sheet1[[#This Row],[updated offered salary]]&lt;$N$39),(Statistics_xlsx___Sheet1[[#This Row],[updated offered salary]]&gt;$N$40))</f>
        <v>0</v>
      </c>
    </row>
    <row r="1420" spans="1:11" x14ac:dyDescent="0.3">
      <c r="A1420">
        <v>653023</v>
      </c>
      <c r="B1420" t="s">
        <v>1334</v>
      </c>
      <c r="C1420" t="s">
        <v>8</v>
      </c>
      <c r="D1420" t="s">
        <v>13</v>
      </c>
      <c r="E1420" t="str">
        <f>IF(Statistics_xlsx___Sheet1[[#This Row],[event_name]]="-","Male",Statistics_xlsx___Sheet1[[#This Row],[event_name]])</f>
        <v>Female</v>
      </c>
      <c r="F1420" t="s">
        <v>17</v>
      </c>
      <c r="G1420" t="s">
        <v>14</v>
      </c>
      <c r="H1420" t="str">
        <f>IF(Statistics_xlsx___Sheet1[[#This Row],[Post Name]]="-",IF(G1421=0,G1419,G1421),Statistics_xlsx___Sheet1[[#This Row],[Post Name]])</f>
        <v>c5</v>
      </c>
      <c r="I1420">
        <v>15158</v>
      </c>
      <c r="J1420">
        <f>IF(Statistics_xlsx___Sheet1[[#This Row],[Offered Salary]]&lt;=0,AVERAGE($I$2:$I$7166),Statistics_xlsx___Sheet1[[#This Row],[Offered Salary]])</f>
        <v>15158</v>
      </c>
      <c r="K1420" t="b">
        <f>OR((Statistics_xlsx___Sheet1[[#This Row],[updated offered salary]]&lt;$N$39),(Statistics_xlsx___Sheet1[[#This Row],[updated offered salary]]&gt;$N$40))</f>
        <v>0</v>
      </c>
    </row>
    <row r="1421" spans="1:11" x14ac:dyDescent="0.3">
      <c r="A1421">
        <v>209299</v>
      </c>
      <c r="B1421" t="s">
        <v>1335</v>
      </c>
      <c r="C1421" t="s">
        <v>8</v>
      </c>
      <c r="D1421" t="s">
        <v>9</v>
      </c>
      <c r="E1421" t="str">
        <f>IF(Statistics_xlsx___Sheet1[[#This Row],[event_name]]="-","Male",Statistics_xlsx___Sheet1[[#This Row],[event_name]])</f>
        <v>Male</v>
      </c>
      <c r="F1421" t="s">
        <v>17</v>
      </c>
      <c r="G1421" t="s">
        <v>14</v>
      </c>
      <c r="H1421" t="str">
        <f>IF(Statistics_xlsx___Sheet1[[#This Row],[Post Name]]="-",IF(G1422=0,G1420,G1422),Statistics_xlsx___Sheet1[[#This Row],[Post Name]])</f>
        <v>c5</v>
      </c>
      <c r="I1421">
        <v>52606</v>
      </c>
      <c r="J1421">
        <f>IF(Statistics_xlsx___Sheet1[[#This Row],[Offered Salary]]&lt;=0,AVERAGE($I$2:$I$7166),Statistics_xlsx___Sheet1[[#This Row],[Offered Salary]])</f>
        <v>52606</v>
      </c>
      <c r="K1421" t="b">
        <f>OR((Statistics_xlsx___Sheet1[[#This Row],[updated offered salary]]&lt;$N$39),(Statistics_xlsx___Sheet1[[#This Row],[updated offered salary]]&gt;$N$40))</f>
        <v>0</v>
      </c>
    </row>
    <row r="1422" spans="1:11" x14ac:dyDescent="0.3">
      <c r="A1422">
        <v>563468</v>
      </c>
      <c r="B1422" t="s">
        <v>1336</v>
      </c>
      <c r="C1422" t="s">
        <v>8</v>
      </c>
      <c r="D1422" t="s">
        <v>13</v>
      </c>
      <c r="E1422" t="str">
        <f>IF(Statistics_xlsx___Sheet1[[#This Row],[event_name]]="-","Male",Statistics_xlsx___Sheet1[[#This Row],[event_name]])</f>
        <v>Female</v>
      </c>
      <c r="F1422" t="s">
        <v>21</v>
      </c>
      <c r="G1422" t="s">
        <v>30</v>
      </c>
      <c r="H1422" t="str">
        <f>IF(Statistics_xlsx___Sheet1[[#This Row],[Post Name]]="-",IF(G1423=0,G1421,G1423),Statistics_xlsx___Sheet1[[#This Row],[Post Name]])</f>
        <v>b9</v>
      </c>
      <c r="I1422">
        <v>78138</v>
      </c>
      <c r="J1422">
        <f>IF(Statistics_xlsx___Sheet1[[#This Row],[Offered Salary]]&lt;=0,AVERAGE($I$2:$I$7166),Statistics_xlsx___Sheet1[[#This Row],[Offered Salary]])</f>
        <v>78138</v>
      </c>
      <c r="K1422" t="b">
        <f>OR((Statistics_xlsx___Sheet1[[#This Row],[updated offered salary]]&lt;$N$39),(Statistics_xlsx___Sheet1[[#This Row],[updated offered salary]]&gt;$N$40))</f>
        <v>0</v>
      </c>
    </row>
    <row r="1423" spans="1:11" x14ac:dyDescent="0.3">
      <c r="A1423">
        <v>381579</v>
      </c>
      <c r="B1423" t="s">
        <v>1337</v>
      </c>
      <c r="C1423" t="s">
        <v>8</v>
      </c>
      <c r="D1423" t="s">
        <v>9</v>
      </c>
      <c r="E1423" t="str">
        <f>IF(Statistics_xlsx___Sheet1[[#This Row],[event_name]]="-","Male",Statistics_xlsx___Sheet1[[#This Row],[event_name]])</f>
        <v>Male</v>
      </c>
      <c r="F1423" t="s">
        <v>17</v>
      </c>
      <c r="G1423" t="s">
        <v>345</v>
      </c>
      <c r="H1423" t="str">
        <f>IF(Statistics_xlsx___Sheet1[[#This Row],[Post Name]]="-",IF(G1424=0,G1422,G1424),Statistics_xlsx___Sheet1[[#This Row],[Post Name]])</f>
        <v>c9</v>
      </c>
      <c r="I1423">
        <v>78669</v>
      </c>
      <c r="J1423">
        <f>IF(Statistics_xlsx___Sheet1[[#This Row],[Offered Salary]]&lt;=0,AVERAGE($I$2:$I$7166),Statistics_xlsx___Sheet1[[#This Row],[Offered Salary]])</f>
        <v>78669</v>
      </c>
      <c r="K1423" t="b">
        <f>OR((Statistics_xlsx___Sheet1[[#This Row],[updated offered salary]]&lt;$N$39),(Statistics_xlsx___Sheet1[[#This Row],[updated offered salary]]&gt;$N$40))</f>
        <v>0</v>
      </c>
    </row>
    <row r="1424" spans="1:11" x14ac:dyDescent="0.3">
      <c r="A1424">
        <v>460688</v>
      </c>
      <c r="B1424" t="s">
        <v>1338</v>
      </c>
      <c r="C1424" t="s">
        <v>8</v>
      </c>
      <c r="D1424" t="s">
        <v>9</v>
      </c>
      <c r="E1424" t="str">
        <f>IF(Statistics_xlsx___Sheet1[[#This Row],[event_name]]="-","Male",Statistics_xlsx___Sheet1[[#This Row],[event_name]])</f>
        <v>Male</v>
      </c>
      <c r="F1424" t="s">
        <v>17</v>
      </c>
      <c r="G1424" t="s">
        <v>345</v>
      </c>
      <c r="H1424" t="str">
        <f>IF(Statistics_xlsx___Sheet1[[#This Row],[Post Name]]="-",IF(G1425=0,G1423,G1425),Statistics_xlsx___Sheet1[[#This Row],[Post Name]])</f>
        <v>c9</v>
      </c>
      <c r="I1424">
        <v>69997</v>
      </c>
      <c r="J1424">
        <f>IF(Statistics_xlsx___Sheet1[[#This Row],[Offered Salary]]&lt;=0,AVERAGE($I$2:$I$7166),Statistics_xlsx___Sheet1[[#This Row],[Offered Salary]])</f>
        <v>69997</v>
      </c>
      <c r="K1424" t="b">
        <f>OR((Statistics_xlsx___Sheet1[[#This Row],[updated offered salary]]&lt;$N$39),(Statistics_xlsx___Sheet1[[#This Row],[updated offered salary]]&gt;$N$40))</f>
        <v>0</v>
      </c>
    </row>
    <row r="1425" spans="1:11" x14ac:dyDescent="0.3">
      <c r="A1425">
        <v>496261</v>
      </c>
      <c r="B1425" t="s">
        <v>1339</v>
      </c>
      <c r="C1425" t="s">
        <v>15</v>
      </c>
      <c r="D1425" t="s">
        <v>42</v>
      </c>
      <c r="E1425" t="str">
        <f>IF(Statistics_xlsx___Sheet1[[#This Row],[event_name]]="-","Male",Statistics_xlsx___Sheet1[[#This Row],[event_name]])</f>
        <v>Don’t want to say</v>
      </c>
      <c r="F1425" t="s">
        <v>17</v>
      </c>
      <c r="G1425" t="s">
        <v>345</v>
      </c>
      <c r="H1425" t="str">
        <f>IF(Statistics_xlsx___Sheet1[[#This Row],[Post Name]]="-",IF(G1426=0,G1424,G1426),Statistics_xlsx___Sheet1[[#This Row],[Post Name]])</f>
        <v>c9</v>
      </c>
      <c r="I1425">
        <v>86557</v>
      </c>
      <c r="J1425">
        <f>IF(Statistics_xlsx___Sheet1[[#This Row],[Offered Salary]]&lt;=0,AVERAGE($I$2:$I$7166),Statistics_xlsx___Sheet1[[#This Row],[Offered Salary]])</f>
        <v>86557</v>
      </c>
      <c r="K1425" t="b">
        <f>OR((Statistics_xlsx___Sheet1[[#This Row],[updated offered salary]]&lt;$N$39),(Statistics_xlsx___Sheet1[[#This Row],[updated offered salary]]&gt;$N$40))</f>
        <v>0</v>
      </c>
    </row>
    <row r="1426" spans="1:11" x14ac:dyDescent="0.3">
      <c r="A1426">
        <v>177858</v>
      </c>
      <c r="B1426" t="s">
        <v>1340</v>
      </c>
      <c r="C1426" t="s">
        <v>8</v>
      </c>
      <c r="D1426" t="s">
        <v>9</v>
      </c>
      <c r="E1426" t="str">
        <f>IF(Statistics_xlsx___Sheet1[[#This Row],[event_name]]="-","Male",Statistics_xlsx___Sheet1[[#This Row],[event_name]])</f>
        <v>Male</v>
      </c>
      <c r="F1426" t="s">
        <v>17</v>
      </c>
      <c r="G1426" t="s">
        <v>345</v>
      </c>
      <c r="H1426" t="str">
        <f>IF(Statistics_xlsx___Sheet1[[#This Row],[Post Name]]="-",IF(G1427=0,G1425,G1427),Statistics_xlsx___Sheet1[[#This Row],[Post Name]])</f>
        <v>c9</v>
      </c>
      <c r="I1426">
        <v>43402</v>
      </c>
      <c r="J1426">
        <f>IF(Statistics_xlsx___Sheet1[[#This Row],[Offered Salary]]&lt;=0,AVERAGE($I$2:$I$7166),Statistics_xlsx___Sheet1[[#This Row],[Offered Salary]])</f>
        <v>43402</v>
      </c>
      <c r="K1426" t="b">
        <f>OR((Statistics_xlsx___Sheet1[[#This Row],[updated offered salary]]&lt;$N$39),(Statistics_xlsx___Sheet1[[#This Row],[updated offered salary]]&gt;$N$40))</f>
        <v>0</v>
      </c>
    </row>
    <row r="1427" spans="1:11" x14ac:dyDescent="0.3">
      <c r="A1427">
        <v>978040</v>
      </c>
      <c r="B1427" t="s">
        <v>1341</v>
      </c>
      <c r="C1427" t="s">
        <v>8</v>
      </c>
      <c r="D1427" t="s">
        <v>9</v>
      </c>
      <c r="E1427" t="str">
        <f>IF(Statistics_xlsx___Sheet1[[#This Row],[event_name]]="-","Male",Statistics_xlsx___Sheet1[[#This Row],[event_name]])</f>
        <v>Male</v>
      </c>
      <c r="F1427" t="s">
        <v>17</v>
      </c>
      <c r="G1427" t="s">
        <v>345</v>
      </c>
      <c r="H1427" t="str">
        <f>IF(Statistics_xlsx___Sheet1[[#This Row],[Post Name]]="-",IF(G1428=0,G1426,G1428),Statistics_xlsx___Sheet1[[#This Row],[Post Name]])</f>
        <v>c9</v>
      </c>
      <c r="I1427">
        <v>51268</v>
      </c>
      <c r="J1427">
        <f>IF(Statistics_xlsx___Sheet1[[#This Row],[Offered Salary]]&lt;=0,AVERAGE($I$2:$I$7166),Statistics_xlsx___Sheet1[[#This Row],[Offered Salary]])</f>
        <v>51268</v>
      </c>
      <c r="K1427" t="b">
        <f>OR((Statistics_xlsx___Sheet1[[#This Row],[updated offered salary]]&lt;$N$39),(Statistics_xlsx___Sheet1[[#This Row],[updated offered salary]]&gt;$N$40))</f>
        <v>0</v>
      </c>
    </row>
    <row r="1428" spans="1:11" x14ac:dyDescent="0.3">
      <c r="A1428">
        <v>632366</v>
      </c>
      <c r="B1428" t="s">
        <v>1342</v>
      </c>
      <c r="C1428" t="s">
        <v>8</v>
      </c>
      <c r="D1428" t="s">
        <v>9</v>
      </c>
      <c r="E1428" t="str">
        <f>IF(Statistics_xlsx___Sheet1[[#This Row],[event_name]]="-","Male",Statistics_xlsx___Sheet1[[#This Row],[event_name]])</f>
        <v>Male</v>
      </c>
      <c r="F1428" t="s">
        <v>17</v>
      </c>
      <c r="G1428" t="s">
        <v>345</v>
      </c>
      <c r="H1428" t="str">
        <f>IF(Statistics_xlsx___Sheet1[[#This Row],[Post Name]]="-",IF(G1429=0,G1427,G1429),Statistics_xlsx___Sheet1[[#This Row],[Post Name]])</f>
        <v>c9</v>
      </c>
      <c r="I1428">
        <v>11383</v>
      </c>
      <c r="J1428">
        <f>IF(Statistics_xlsx___Sheet1[[#This Row],[Offered Salary]]&lt;=0,AVERAGE($I$2:$I$7166),Statistics_xlsx___Sheet1[[#This Row],[Offered Salary]])</f>
        <v>11383</v>
      </c>
      <c r="K1428" t="b">
        <f>OR((Statistics_xlsx___Sheet1[[#This Row],[updated offered salary]]&lt;$N$39),(Statistics_xlsx___Sheet1[[#This Row],[updated offered salary]]&gt;$N$40))</f>
        <v>0</v>
      </c>
    </row>
    <row r="1429" spans="1:11" x14ac:dyDescent="0.3">
      <c r="A1429">
        <v>300059</v>
      </c>
      <c r="B1429" t="s">
        <v>1343</v>
      </c>
      <c r="C1429" t="s">
        <v>8</v>
      </c>
      <c r="D1429" t="s">
        <v>13</v>
      </c>
      <c r="E1429" t="str">
        <f>IF(Statistics_xlsx___Sheet1[[#This Row],[event_name]]="-","Male",Statistics_xlsx___Sheet1[[#This Row],[event_name]])</f>
        <v>Female</v>
      </c>
      <c r="F1429" t="s">
        <v>33</v>
      </c>
      <c r="G1429" t="s">
        <v>151</v>
      </c>
      <c r="H1429" t="str">
        <f>IF(Statistics_xlsx___Sheet1[[#This Row],[Post Name]]="-",IF(G1430=0,G1428,G1430),Statistics_xlsx___Sheet1[[#This Row],[Post Name]])</f>
        <v>c-10</v>
      </c>
      <c r="I1429">
        <v>79999</v>
      </c>
      <c r="J1429">
        <f>IF(Statistics_xlsx___Sheet1[[#This Row],[Offered Salary]]&lt;=0,AVERAGE($I$2:$I$7166),Statistics_xlsx___Sheet1[[#This Row],[Offered Salary]])</f>
        <v>79999</v>
      </c>
      <c r="K1429" t="b">
        <f>OR((Statistics_xlsx___Sheet1[[#This Row],[updated offered salary]]&lt;$N$39),(Statistics_xlsx___Sheet1[[#This Row],[updated offered salary]]&gt;$N$40))</f>
        <v>0</v>
      </c>
    </row>
    <row r="1430" spans="1:11" x14ac:dyDescent="0.3">
      <c r="A1430">
        <v>967868</v>
      </c>
      <c r="B1430" t="s">
        <v>1344</v>
      </c>
      <c r="C1430" t="s">
        <v>8</v>
      </c>
      <c r="D1430" t="s">
        <v>13</v>
      </c>
      <c r="E1430" t="str">
        <f>IF(Statistics_xlsx___Sheet1[[#This Row],[event_name]]="-","Male",Statistics_xlsx___Sheet1[[#This Row],[event_name]])</f>
        <v>Female</v>
      </c>
      <c r="F1430" t="s">
        <v>113</v>
      </c>
      <c r="G1430" t="s">
        <v>44</v>
      </c>
      <c r="H1430" t="str">
        <f>IF(Statistics_xlsx___Sheet1[[#This Row],[Post Name]]="-",IF(G1431=0,G1429,G1431),Statistics_xlsx___Sheet1[[#This Row],[Post Name]])</f>
        <v>i6</v>
      </c>
      <c r="I1430">
        <v>36260</v>
      </c>
      <c r="J1430">
        <f>IF(Statistics_xlsx___Sheet1[[#This Row],[Offered Salary]]&lt;=0,AVERAGE($I$2:$I$7166),Statistics_xlsx___Sheet1[[#This Row],[Offered Salary]])</f>
        <v>36260</v>
      </c>
      <c r="K1430" t="b">
        <f>OR((Statistics_xlsx___Sheet1[[#This Row],[updated offered salary]]&lt;$N$39),(Statistics_xlsx___Sheet1[[#This Row],[updated offered salary]]&gt;$N$40))</f>
        <v>0</v>
      </c>
    </row>
    <row r="1431" spans="1:11" x14ac:dyDescent="0.3">
      <c r="A1431">
        <v>771358</v>
      </c>
      <c r="B1431" t="s">
        <v>1345</v>
      </c>
      <c r="C1431" t="s">
        <v>8</v>
      </c>
      <c r="D1431" t="s">
        <v>13</v>
      </c>
      <c r="E1431" t="str">
        <f>IF(Statistics_xlsx___Sheet1[[#This Row],[event_name]]="-","Male",Statistics_xlsx___Sheet1[[#This Row],[event_name]])</f>
        <v>Female</v>
      </c>
      <c r="F1431" t="s">
        <v>113</v>
      </c>
      <c r="G1431" t="s">
        <v>44</v>
      </c>
      <c r="H1431" t="str">
        <f>IF(Statistics_xlsx___Sheet1[[#This Row],[Post Name]]="-",IF(G1432=0,G1430,G1432),Statistics_xlsx___Sheet1[[#This Row],[Post Name]])</f>
        <v>i6</v>
      </c>
      <c r="I1431">
        <v>68162</v>
      </c>
      <c r="J1431">
        <f>IF(Statistics_xlsx___Sheet1[[#This Row],[Offered Salary]]&lt;=0,AVERAGE($I$2:$I$7166),Statistics_xlsx___Sheet1[[#This Row],[Offered Salary]])</f>
        <v>68162</v>
      </c>
      <c r="K1431" t="b">
        <f>OR((Statistics_xlsx___Sheet1[[#This Row],[updated offered salary]]&lt;$N$39),(Statistics_xlsx___Sheet1[[#This Row],[updated offered salary]]&gt;$N$40))</f>
        <v>0</v>
      </c>
    </row>
    <row r="1432" spans="1:11" x14ac:dyDescent="0.3">
      <c r="A1432">
        <v>451673</v>
      </c>
      <c r="B1432" t="s">
        <v>1305</v>
      </c>
      <c r="C1432" t="s">
        <v>15</v>
      </c>
      <c r="D1432" t="s">
        <v>13</v>
      </c>
      <c r="E1432" t="str">
        <f>IF(Statistics_xlsx___Sheet1[[#This Row],[event_name]]="-","Male",Statistics_xlsx___Sheet1[[#This Row],[event_name]])</f>
        <v>Female</v>
      </c>
      <c r="F1432" t="s">
        <v>113</v>
      </c>
      <c r="G1432" t="s">
        <v>44</v>
      </c>
      <c r="H1432" t="str">
        <f>IF(Statistics_xlsx___Sheet1[[#This Row],[Post Name]]="-",IF(G1433=0,G1431,G1433),Statistics_xlsx___Sheet1[[#This Row],[Post Name]])</f>
        <v>i6</v>
      </c>
      <c r="I1432">
        <v>4123</v>
      </c>
      <c r="J1432">
        <f>IF(Statistics_xlsx___Sheet1[[#This Row],[Offered Salary]]&lt;=0,AVERAGE($I$2:$I$7166),Statistics_xlsx___Sheet1[[#This Row],[Offered Salary]])</f>
        <v>4123</v>
      </c>
      <c r="K1432" t="b">
        <f>OR((Statistics_xlsx___Sheet1[[#This Row],[updated offered salary]]&lt;$N$39),(Statistics_xlsx___Sheet1[[#This Row],[updated offered salary]]&gt;$N$40))</f>
        <v>0</v>
      </c>
    </row>
    <row r="1433" spans="1:11" x14ac:dyDescent="0.3">
      <c r="A1433">
        <v>667908</v>
      </c>
      <c r="B1433" t="s">
        <v>1346</v>
      </c>
      <c r="C1433" t="s">
        <v>8</v>
      </c>
      <c r="D1433" t="s">
        <v>13</v>
      </c>
      <c r="E1433" t="str">
        <f>IF(Statistics_xlsx___Sheet1[[#This Row],[event_name]]="-","Male",Statistics_xlsx___Sheet1[[#This Row],[event_name]])</f>
        <v>Female</v>
      </c>
      <c r="F1433" t="s">
        <v>113</v>
      </c>
      <c r="G1433" t="s">
        <v>44</v>
      </c>
      <c r="H1433" t="str">
        <f>IF(Statistics_xlsx___Sheet1[[#This Row],[Post Name]]="-",IF(G1434=0,G1432,G1434),Statistics_xlsx___Sheet1[[#This Row],[Post Name]])</f>
        <v>i6</v>
      </c>
      <c r="I1433">
        <v>65417</v>
      </c>
      <c r="J1433">
        <f>IF(Statistics_xlsx___Sheet1[[#This Row],[Offered Salary]]&lt;=0,AVERAGE($I$2:$I$7166),Statistics_xlsx___Sheet1[[#This Row],[Offered Salary]])</f>
        <v>65417</v>
      </c>
      <c r="K1433" t="b">
        <f>OR((Statistics_xlsx___Sheet1[[#This Row],[updated offered salary]]&lt;$N$39),(Statistics_xlsx___Sheet1[[#This Row],[updated offered salary]]&gt;$N$40))</f>
        <v>0</v>
      </c>
    </row>
    <row r="1434" spans="1:11" x14ac:dyDescent="0.3">
      <c r="A1434">
        <v>76133</v>
      </c>
      <c r="B1434" t="s">
        <v>1347</v>
      </c>
      <c r="C1434" t="s">
        <v>8</v>
      </c>
      <c r="D1434" t="s">
        <v>13</v>
      </c>
      <c r="E1434" t="str">
        <f>IF(Statistics_xlsx___Sheet1[[#This Row],[event_name]]="-","Male",Statistics_xlsx___Sheet1[[#This Row],[event_name]])</f>
        <v>Female</v>
      </c>
      <c r="F1434" t="s">
        <v>10</v>
      </c>
      <c r="G1434" t="s">
        <v>30</v>
      </c>
      <c r="H1434" t="str">
        <f>IF(Statistics_xlsx___Sheet1[[#This Row],[Post Name]]="-",IF(G1435=0,G1433,G1435),Statistics_xlsx___Sheet1[[#This Row],[Post Name]])</f>
        <v>b9</v>
      </c>
      <c r="I1434">
        <v>6354</v>
      </c>
      <c r="J1434">
        <f>IF(Statistics_xlsx___Sheet1[[#This Row],[Offered Salary]]&lt;=0,AVERAGE($I$2:$I$7166),Statistics_xlsx___Sheet1[[#This Row],[Offered Salary]])</f>
        <v>6354</v>
      </c>
      <c r="K1434" t="b">
        <f>OR((Statistics_xlsx___Sheet1[[#This Row],[updated offered salary]]&lt;$N$39),(Statistics_xlsx___Sheet1[[#This Row],[updated offered salary]]&gt;$N$40))</f>
        <v>0</v>
      </c>
    </row>
    <row r="1435" spans="1:11" x14ac:dyDescent="0.3">
      <c r="A1435">
        <v>507999</v>
      </c>
      <c r="B1435" t="s">
        <v>1348</v>
      </c>
      <c r="C1435" t="s">
        <v>15</v>
      </c>
      <c r="D1435" t="s">
        <v>9</v>
      </c>
      <c r="E1435" t="str">
        <f>IF(Statistics_xlsx___Sheet1[[#This Row],[event_name]]="-","Male",Statistics_xlsx___Sheet1[[#This Row],[event_name]])</f>
        <v>Male</v>
      </c>
      <c r="F1435" t="s">
        <v>17</v>
      </c>
      <c r="G1435" t="s">
        <v>44</v>
      </c>
      <c r="H1435" t="str">
        <f>IF(Statistics_xlsx___Sheet1[[#This Row],[Post Name]]="-",IF(G1436=0,G1434,G1436),Statistics_xlsx___Sheet1[[#This Row],[Post Name]])</f>
        <v>i6</v>
      </c>
      <c r="I1435">
        <v>60443</v>
      </c>
      <c r="J1435">
        <f>IF(Statistics_xlsx___Sheet1[[#This Row],[Offered Salary]]&lt;=0,AVERAGE($I$2:$I$7166),Statistics_xlsx___Sheet1[[#This Row],[Offered Salary]])</f>
        <v>60443</v>
      </c>
      <c r="K1435" t="b">
        <f>OR((Statistics_xlsx___Sheet1[[#This Row],[updated offered salary]]&lt;$N$39),(Statistics_xlsx___Sheet1[[#This Row],[updated offered salary]]&gt;$N$40))</f>
        <v>0</v>
      </c>
    </row>
    <row r="1436" spans="1:11" x14ac:dyDescent="0.3">
      <c r="A1436">
        <v>625524</v>
      </c>
      <c r="B1436" t="s">
        <v>1349</v>
      </c>
      <c r="C1436" t="s">
        <v>8</v>
      </c>
      <c r="D1436" t="s">
        <v>13</v>
      </c>
      <c r="E1436" t="str">
        <f>IF(Statistics_xlsx___Sheet1[[#This Row],[event_name]]="-","Male",Statistics_xlsx___Sheet1[[#This Row],[event_name]])</f>
        <v>Female</v>
      </c>
      <c r="F1436" t="s">
        <v>10</v>
      </c>
      <c r="G1436" t="s">
        <v>151</v>
      </c>
      <c r="H1436" t="str">
        <f>IF(Statistics_xlsx___Sheet1[[#This Row],[Post Name]]="-",IF(G1437=0,G1435,G1437),Statistics_xlsx___Sheet1[[#This Row],[Post Name]])</f>
        <v>c-10</v>
      </c>
      <c r="I1436">
        <v>93932</v>
      </c>
      <c r="J1436">
        <f>IF(Statistics_xlsx___Sheet1[[#This Row],[Offered Salary]]&lt;=0,AVERAGE($I$2:$I$7166),Statistics_xlsx___Sheet1[[#This Row],[Offered Salary]])</f>
        <v>93932</v>
      </c>
      <c r="K1436" t="b">
        <f>OR((Statistics_xlsx___Sheet1[[#This Row],[updated offered salary]]&lt;$N$39),(Statistics_xlsx___Sheet1[[#This Row],[updated offered salary]]&gt;$N$40))</f>
        <v>0</v>
      </c>
    </row>
    <row r="1437" spans="1:11" x14ac:dyDescent="0.3">
      <c r="A1437">
        <v>120857</v>
      </c>
      <c r="B1437" t="s">
        <v>1350</v>
      </c>
      <c r="C1437" t="s">
        <v>8</v>
      </c>
      <c r="D1437" t="s">
        <v>9</v>
      </c>
      <c r="E1437" t="str">
        <f>IF(Statistics_xlsx___Sheet1[[#This Row],[event_name]]="-","Male",Statistics_xlsx___Sheet1[[#This Row],[event_name]])</f>
        <v>Male</v>
      </c>
      <c r="F1437" t="s">
        <v>10</v>
      </c>
      <c r="G1437" t="s">
        <v>151</v>
      </c>
      <c r="H1437" t="str">
        <f>IF(Statistics_xlsx___Sheet1[[#This Row],[Post Name]]="-",IF(G1438=0,G1436,G1438),Statistics_xlsx___Sheet1[[#This Row],[Post Name]])</f>
        <v>c-10</v>
      </c>
      <c r="I1437">
        <v>61906</v>
      </c>
      <c r="J1437">
        <f>IF(Statistics_xlsx___Sheet1[[#This Row],[Offered Salary]]&lt;=0,AVERAGE($I$2:$I$7166),Statistics_xlsx___Sheet1[[#This Row],[Offered Salary]])</f>
        <v>61906</v>
      </c>
      <c r="K1437" t="b">
        <f>OR((Statistics_xlsx___Sheet1[[#This Row],[updated offered salary]]&lt;$N$39),(Statistics_xlsx___Sheet1[[#This Row],[updated offered salary]]&gt;$N$40))</f>
        <v>0</v>
      </c>
    </row>
    <row r="1438" spans="1:11" x14ac:dyDescent="0.3">
      <c r="A1438">
        <v>452817</v>
      </c>
      <c r="B1438" t="s">
        <v>1351</v>
      </c>
      <c r="C1438" t="s">
        <v>8</v>
      </c>
      <c r="D1438" t="s">
        <v>9</v>
      </c>
      <c r="E1438" t="str">
        <f>IF(Statistics_xlsx___Sheet1[[#This Row],[event_name]]="-","Male",Statistics_xlsx___Sheet1[[#This Row],[event_name]])</f>
        <v>Male</v>
      </c>
      <c r="F1438" t="s">
        <v>10</v>
      </c>
      <c r="G1438" t="s">
        <v>151</v>
      </c>
      <c r="H1438" t="str">
        <f>IF(Statistics_xlsx___Sheet1[[#This Row],[Post Name]]="-",IF(G1439=0,G1437,G1439),Statistics_xlsx___Sheet1[[#This Row],[Post Name]])</f>
        <v>c-10</v>
      </c>
      <c r="I1438">
        <v>73086</v>
      </c>
      <c r="J1438">
        <f>IF(Statistics_xlsx___Sheet1[[#This Row],[Offered Salary]]&lt;=0,AVERAGE($I$2:$I$7166),Statistics_xlsx___Sheet1[[#This Row],[Offered Salary]])</f>
        <v>73086</v>
      </c>
      <c r="K1438" t="b">
        <f>OR((Statistics_xlsx___Sheet1[[#This Row],[updated offered salary]]&lt;$N$39),(Statistics_xlsx___Sheet1[[#This Row],[updated offered salary]]&gt;$N$40))</f>
        <v>0</v>
      </c>
    </row>
    <row r="1439" spans="1:11" x14ac:dyDescent="0.3">
      <c r="A1439">
        <v>829076</v>
      </c>
      <c r="B1439" t="s">
        <v>1352</v>
      </c>
      <c r="C1439" t="s">
        <v>8</v>
      </c>
      <c r="D1439" t="s">
        <v>9</v>
      </c>
      <c r="E1439" t="str">
        <f>IF(Statistics_xlsx___Sheet1[[#This Row],[event_name]]="-","Male",Statistics_xlsx___Sheet1[[#This Row],[event_name]])</f>
        <v>Male</v>
      </c>
      <c r="F1439" t="s">
        <v>10</v>
      </c>
      <c r="G1439" t="s">
        <v>151</v>
      </c>
      <c r="H1439" t="str">
        <f>IF(Statistics_xlsx___Sheet1[[#This Row],[Post Name]]="-",IF(G1440=0,G1438,G1440),Statistics_xlsx___Sheet1[[#This Row],[Post Name]])</f>
        <v>c-10</v>
      </c>
      <c r="I1439">
        <v>62573</v>
      </c>
      <c r="J1439">
        <f>IF(Statistics_xlsx___Sheet1[[#This Row],[Offered Salary]]&lt;=0,AVERAGE($I$2:$I$7166),Statistics_xlsx___Sheet1[[#This Row],[Offered Salary]])</f>
        <v>62573</v>
      </c>
      <c r="K1439" t="b">
        <f>OR((Statistics_xlsx___Sheet1[[#This Row],[updated offered salary]]&lt;$N$39),(Statistics_xlsx___Sheet1[[#This Row],[updated offered salary]]&gt;$N$40))</f>
        <v>0</v>
      </c>
    </row>
    <row r="1440" spans="1:11" x14ac:dyDescent="0.3">
      <c r="A1440">
        <v>841263</v>
      </c>
      <c r="B1440" t="s">
        <v>1353</v>
      </c>
      <c r="C1440" t="s">
        <v>8</v>
      </c>
      <c r="D1440" t="s">
        <v>9</v>
      </c>
      <c r="E1440" t="str">
        <f>IF(Statistics_xlsx___Sheet1[[#This Row],[event_name]]="-","Male",Statistics_xlsx___Sheet1[[#This Row],[event_name]])</f>
        <v>Male</v>
      </c>
      <c r="F1440" t="s">
        <v>10</v>
      </c>
      <c r="G1440" t="s">
        <v>151</v>
      </c>
      <c r="H1440" t="str">
        <f>IF(Statistics_xlsx___Sheet1[[#This Row],[Post Name]]="-",IF(G1441=0,G1439,G1441),Statistics_xlsx___Sheet1[[#This Row],[Post Name]])</f>
        <v>c-10</v>
      </c>
      <c r="I1440">
        <v>91836</v>
      </c>
      <c r="J1440">
        <f>IF(Statistics_xlsx___Sheet1[[#This Row],[Offered Salary]]&lt;=0,AVERAGE($I$2:$I$7166),Statistics_xlsx___Sheet1[[#This Row],[Offered Salary]])</f>
        <v>91836</v>
      </c>
      <c r="K1440" t="b">
        <f>OR((Statistics_xlsx___Sheet1[[#This Row],[updated offered salary]]&lt;$N$39),(Statistics_xlsx___Sheet1[[#This Row],[updated offered salary]]&gt;$N$40))</f>
        <v>0</v>
      </c>
    </row>
    <row r="1441" spans="1:11" x14ac:dyDescent="0.3">
      <c r="A1441">
        <v>857543</v>
      </c>
      <c r="B1441" t="s">
        <v>1354</v>
      </c>
      <c r="C1441" t="s">
        <v>8</v>
      </c>
      <c r="D1441" t="s">
        <v>9</v>
      </c>
      <c r="E1441" t="str">
        <f>IF(Statistics_xlsx___Sheet1[[#This Row],[event_name]]="-","Male",Statistics_xlsx___Sheet1[[#This Row],[event_name]])</f>
        <v>Male</v>
      </c>
      <c r="F1441" t="s">
        <v>10</v>
      </c>
      <c r="G1441" t="s">
        <v>151</v>
      </c>
      <c r="H1441" t="str">
        <f>IF(Statistics_xlsx___Sheet1[[#This Row],[Post Name]]="-",IF(G1442=0,G1440,G1442),Statistics_xlsx___Sheet1[[#This Row],[Post Name]])</f>
        <v>c-10</v>
      </c>
      <c r="I1441">
        <v>81718</v>
      </c>
      <c r="J1441">
        <f>IF(Statistics_xlsx___Sheet1[[#This Row],[Offered Salary]]&lt;=0,AVERAGE($I$2:$I$7166),Statistics_xlsx___Sheet1[[#This Row],[Offered Salary]])</f>
        <v>81718</v>
      </c>
      <c r="K1441" t="b">
        <f>OR((Statistics_xlsx___Sheet1[[#This Row],[updated offered salary]]&lt;$N$39),(Statistics_xlsx___Sheet1[[#This Row],[updated offered salary]]&gt;$N$40))</f>
        <v>0</v>
      </c>
    </row>
    <row r="1442" spans="1:11" x14ac:dyDescent="0.3">
      <c r="A1442">
        <v>175109</v>
      </c>
      <c r="B1442" t="s">
        <v>1355</v>
      </c>
      <c r="C1442" t="s">
        <v>15</v>
      </c>
      <c r="D1442" t="s">
        <v>9</v>
      </c>
      <c r="E1442" t="str">
        <f>IF(Statistics_xlsx___Sheet1[[#This Row],[event_name]]="-","Male",Statistics_xlsx___Sheet1[[#This Row],[event_name]])</f>
        <v>Male</v>
      </c>
      <c r="F1442" t="s">
        <v>10</v>
      </c>
      <c r="G1442" t="s">
        <v>151</v>
      </c>
      <c r="H1442" t="str">
        <f>IF(Statistics_xlsx___Sheet1[[#This Row],[Post Name]]="-",IF(G1443=0,G1441,G1443),Statistics_xlsx___Sheet1[[#This Row],[Post Name]])</f>
        <v>c-10</v>
      </c>
      <c r="I1442">
        <v>47547</v>
      </c>
      <c r="J1442">
        <f>IF(Statistics_xlsx___Sheet1[[#This Row],[Offered Salary]]&lt;=0,AVERAGE($I$2:$I$7166),Statistics_xlsx___Sheet1[[#This Row],[Offered Salary]])</f>
        <v>47547</v>
      </c>
      <c r="K1442" t="b">
        <f>OR((Statistics_xlsx___Sheet1[[#This Row],[updated offered salary]]&lt;$N$39),(Statistics_xlsx___Sheet1[[#This Row],[updated offered salary]]&gt;$N$40))</f>
        <v>0</v>
      </c>
    </row>
    <row r="1443" spans="1:11" x14ac:dyDescent="0.3">
      <c r="A1443">
        <v>819572</v>
      </c>
      <c r="B1443" t="s">
        <v>1356</v>
      </c>
      <c r="C1443" t="s">
        <v>15</v>
      </c>
      <c r="D1443" t="s">
        <v>9</v>
      </c>
      <c r="E1443" t="str">
        <f>IF(Statistics_xlsx___Sheet1[[#This Row],[event_name]]="-","Male",Statistics_xlsx___Sheet1[[#This Row],[event_name]])</f>
        <v>Male</v>
      </c>
      <c r="F1443" t="s">
        <v>10</v>
      </c>
      <c r="G1443" t="s">
        <v>151</v>
      </c>
      <c r="H1443" t="str">
        <f>IF(Statistics_xlsx___Sheet1[[#This Row],[Post Name]]="-",IF(G1444=0,G1442,G1444),Statistics_xlsx___Sheet1[[#This Row],[Post Name]])</f>
        <v>c-10</v>
      </c>
      <c r="I1443">
        <v>21734</v>
      </c>
      <c r="J1443">
        <f>IF(Statistics_xlsx___Sheet1[[#This Row],[Offered Salary]]&lt;=0,AVERAGE($I$2:$I$7166),Statistics_xlsx___Sheet1[[#This Row],[Offered Salary]])</f>
        <v>21734</v>
      </c>
      <c r="K1443" t="b">
        <f>OR((Statistics_xlsx___Sheet1[[#This Row],[updated offered salary]]&lt;$N$39),(Statistics_xlsx___Sheet1[[#This Row],[updated offered salary]]&gt;$N$40))</f>
        <v>0</v>
      </c>
    </row>
    <row r="1444" spans="1:11" x14ac:dyDescent="0.3">
      <c r="A1444">
        <v>389782</v>
      </c>
      <c r="B1444" t="s">
        <v>1357</v>
      </c>
      <c r="C1444" t="s">
        <v>15</v>
      </c>
      <c r="D1444" t="s">
        <v>9</v>
      </c>
      <c r="E1444" t="str">
        <f>IF(Statistics_xlsx___Sheet1[[#This Row],[event_name]]="-","Male",Statistics_xlsx___Sheet1[[#This Row],[event_name]])</f>
        <v>Male</v>
      </c>
      <c r="F1444" t="s">
        <v>21</v>
      </c>
      <c r="G1444" t="s">
        <v>24</v>
      </c>
      <c r="H1444" t="str">
        <f>IF(Statistics_xlsx___Sheet1[[#This Row],[Post Name]]="-",IF(G1445=0,G1443,G1445),Statistics_xlsx___Sheet1[[#This Row],[Post Name]])</f>
        <v>i7</v>
      </c>
      <c r="I1444">
        <v>80709</v>
      </c>
      <c r="J1444">
        <f>IF(Statistics_xlsx___Sheet1[[#This Row],[Offered Salary]]&lt;=0,AVERAGE($I$2:$I$7166),Statistics_xlsx___Sheet1[[#This Row],[Offered Salary]])</f>
        <v>80709</v>
      </c>
      <c r="K1444" t="b">
        <f>OR((Statistics_xlsx___Sheet1[[#This Row],[updated offered salary]]&lt;$N$39),(Statistics_xlsx___Sheet1[[#This Row],[updated offered salary]]&gt;$N$40))</f>
        <v>0</v>
      </c>
    </row>
    <row r="1445" spans="1:11" x14ac:dyDescent="0.3">
      <c r="A1445">
        <v>825870</v>
      </c>
      <c r="B1445" t="s">
        <v>1358</v>
      </c>
      <c r="C1445" t="s">
        <v>15</v>
      </c>
      <c r="D1445" t="s">
        <v>13</v>
      </c>
      <c r="E1445" t="str">
        <f>IF(Statistics_xlsx___Sheet1[[#This Row],[event_name]]="-","Male",Statistics_xlsx___Sheet1[[#This Row],[event_name]])</f>
        <v>Female</v>
      </c>
      <c r="F1445" t="s">
        <v>10</v>
      </c>
      <c r="G1445" t="s">
        <v>24</v>
      </c>
      <c r="H1445" t="str">
        <f>IF(Statistics_xlsx___Sheet1[[#This Row],[Post Name]]="-",IF(G1446=0,G1444,G1446),Statistics_xlsx___Sheet1[[#This Row],[Post Name]])</f>
        <v>i7</v>
      </c>
      <c r="I1445">
        <v>38032</v>
      </c>
      <c r="J1445">
        <f>IF(Statistics_xlsx___Sheet1[[#This Row],[Offered Salary]]&lt;=0,AVERAGE($I$2:$I$7166),Statistics_xlsx___Sheet1[[#This Row],[Offered Salary]])</f>
        <v>38032</v>
      </c>
      <c r="K1445" t="b">
        <f>OR((Statistics_xlsx___Sheet1[[#This Row],[updated offered salary]]&lt;$N$39),(Statistics_xlsx___Sheet1[[#This Row],[updated offered salary]]&gt;$N$40))</f>
        <v>0</v>
      </c>
    </row>
    <row r="1446" spans="1:11" x14ac:dyDescent="0.3">
      <c r="A1446">
        <v>820667</v>
      </c>
      <c r="B1446" t="s">
        <v>1359</v>
      </c>
      <c r="C1446" t="s">
        <v>15</v>
      </c>
      <c r="D1446" t="s">
        <v>9</v>
      </c>
      <c r="E1446" t="str">
        <f>IF(Statistics_xlsx___Sheet1[[#This Row],[event_name]]="-","Male",Statistics_xlsx___Sheet1[[#This Row],[event_name]])</f>
        <v>Male</v>
      </c>
      <c r="F1446" t="s">
        <v>10</v>
      </c>
      <c r="G1446" t="s">
        <v>24</v>
      </c>
      <c r="H1446" t="str">
        <f>IF(Statistics_xlsx___Sheet1[[#This Row],[Post Name]]="-",IF(G1447=0,G1445,G1447),Statistics_xlsx___Sheet1[[#This Row],[Post Name]])</f>
        <v>i7</v>
      </c>
      <c r="I1446">
        <v>71960</v>
      </c>
      <c r="J1446">
        <f>IF(Statistics_xlsx___Sheet1[[#This Row],[Offered Salary]]&lt;=0,AVERAGE($I$2:$I$7166),Statistics_xlsx___Sheet1[[#This Row],[Offered Salary]])</f>
        <v>71960</v>
      </c>
      <c r="K1446" t="b">
        <f>OR((Statistics_xlsx___Sheet1[[#This Row],[updated offered salary]]&lt;$N$39),(Statistics_xlsx___Sheet1[[#This Row],[updated offered salary]]&gt;$N$40))</f>
        <v>0</v>
      </c>
    </row>
    <row r="1447" spans="1:11" x14ac:dyDescent="0.3">
      <c r="A1447">
        <v>284733</v>
      </c>
      <c r="B1447" t="s">
        <v>1360</v>
      </c>
      <c r="C1447" t="s">
        <v>15</v>
      </c>
      <c r="D1447" t="s">
        <v>13</v>
      </c>
      <c r="E1447" t="str">
        <f>IF(Statistics_xlsx___Sheet1[[#This Row],[event_name]]="-","Male",Statistics_xlsx___Sheet1[[#This Row],[event_name]])</f>
        <v>Female</v>
      </c>
      <c r="F1447" t="s">
        <v>10</v>
      </c>
      <c r="G1447" t="s">
        <v>24</v>
      </c>
      <c r="H1447" t="str">
        <f>IF(Statistics_xlsx___Sheet1[[#This Row],[Post Name]]="-",IF(G1448=0,G1446,G1448),Statistics_xlsx___Sheet1[[#This Row],[Post Name]])</f>
        <v>i7</v>
      </c>
      <c r="I1447">
        <v>81819</v>
      </c>
      <c r="J1447">
        <f>IF(Statistics_xlsx___Sheet1[[#This Row],[Offered Salary]]&lt;=0,AVERAGE($I$2:$I$7166),Statistics_xlsx___Sheet1[[#This Row],[Offered Salary]])</f>
        <v>81819</v>
      </c>
      <c r="K1447" t="b">
        <f>OR((Statistics_xlsx___Sheet1[[#This Row],[updated offered salary]]&lt;$N$39),(Statistics_xlsx___Sheet1[[#This Row],[updated offered salary]]&gt;$N$40))</f>
        <v>0</v>
      </c>
    </row>
    <row r="1448" spans="1:11" x14ac:dyDescent="0.3">
      <c r="A1448">
        <v>982845</v>
      </c>
      <c r="B1448" t="s">
        <v>1360</v>
      </c>
      <c r="C1448" t="s">
        <v>8</v>
      </c>
      <c r="D1448" t="s">
        <v>9</v>
      </c>
      <c r="E1448" t="str">
        <f>IF(Statistics_xlsx___Sheet1[[#This Row],[event_name]]="-","Male",Statistics_xlsx___Sheet1[[#This Row],[event_name]])</f>
        <v>Male</v>
      </c>
      <c r="F1448" t="s">
        <v>10</v>
      </c>
      <c r="G1448" t="s">
        <v>24</v>
      </c>
      <c r="H1448" t="str">
        <f>IF(Statistics_xlsx___Sheet1[[#This Row],[Post Name]]="-",IF(G1449=0,G1447,G1449),Statistics_xlsx___Sheet1[[#This Row],[Post Name]])</f>
        <v>i7</v>
      </c>
      <c r="I1448">
        <v>2789</v>
      </c>
      <c r="J1448">
        <f>IF(Statistics_xlsx___Sheet1[[#This Row],[Offered Salary]]&lt;=0,AVERAGE($I$2:$I$7166),Statistics_xlsx___Sheet1[[#This Row],[Offered Salary]])</f>
        <v>2789</v>
      </c>
      <c r="K1448" t="b">
        <f>OR((Statistics_xlsx___Sheet1[[#This Row],[updated offered salary]]&lt;$N$39),(Statistics_xlsx___Sheet1[[#This Row],[updated offered salary]]&gt;$N$40))</f>
        <v>0</v>
      </c>
    </row>
    <row r="1449" spans="1:11" x14ac:dyDescent="0.3">
      <c r="A1449">
        <v>182357</v>
      </c>
      <c r="B1449" t="s">
        <v>1361</v>
      </c>
      <c r="C1449" t="s">
        <v>8</v>
      </c>
      <c r="D1449" t="s">
        <v>9</v>
      </c>
      <c r="E1449" t="str">
        <f>IF(Statistics_xlsx___Sheet1[[#This Row],[event_name]]="-","Male",Statistics_xlsx___Sheet1[[#This Row],[event_name]])</f>
        <v>Male</v>
      </c>
      <c r="F1449" t="s">
        <v>10</v>
      </c>
      <c r="G1449" t="s">
        <v>24</v>
      </c>
      <c r="H1449" t="str">
        <f>IF(Statistics_xlsx___Sheet1[[#This Row],[Post Name]]="-",IF(G1450=0,G1448,G1450),Statistics_xlsx___Sheet1[[#This Row],[Post Name]])</f>
        <v>i7</v>
      </c>
      <c r="I1449">
        <v>24025</v>
      </c>
      <c r="J1449">
        <f>IF(Statistics_xlsx___Sheet1[[#This Row],[Offered Salary]]&lt;=0,AVERAGE($I$2:$I$7166),Statistics_xlsx___Sheet1[[#This Row],[Offered Salary]])</f>
        <v>24025</v>
      </c>
      <c r="K1449" t="b">
        <f>OR((Statistics_xlsx___Sheet1[[#This Row],[updated offered salary]]&lt;$N$39),(Statistics_xlsx___Sheet1[[#This Row],[updated offered salary]]&gt;$N$40))</f>
        <v>0</v>
      </c>
    </row>
    <row r="1450" spans="1:11" x14ac:dyDescent="0.3">
      <c r="A1450">
        <v>733985</v>
      </c>
      <c r="B1450" t="s">
        <v>1362</v>
      </c>
      <c r="C1450" t="s">
        <v>8</v>
      </c>
      <c r="D1450" t="s">
        <v>9</v>
      </c>
      <c r="E1450" t="str">
        <f>IF(Statistics_xlsx___Sheet1[[#This Row],[event_name]]="-","Male",Statistics_xlsx___Sheet1[[#This Row],[event_name]])</f>
        <v>Male</v>
      </c>
      <c r="F1450" t="s">
        <v>21</v>
      </c>
      <c r="G1450" t="s">
        <v>14</v>
      </c>
      <c r="H1450" t="str">
        <f>IF(Statistics_xlsx___Sheet1[[#This Row],[Post Name]]="-",IF(G1451=0,G1449,G1451),Statistics_xlsx___Sheet1[[#This Row],[Post Name]])</f>
        <v>c5</v>
      </c>
      <c r="I1450">
        <v>25618</v>
      </c>
      <c r="J1450">
        <f>IF(Statistics_xlsx___Sheet1[[#This Row],[Offered Salary]]&lt;=0,AVERAGE($I$2:$I$7166),Statistics_xlsx___Sheet1[[#This Row],[Offered Salary]])</f>
        <v>25618</v>
      </c>
      <c r="K1450" t="b">
        <f>OR((Statistics_xlsx___Sheet1[[#This Row],[updated offered salary]]&lt;$N$39),(Statistics_xlsx___Sheet1[[#This Row],[updated offered salary]]&gt;$N$40))</f>
        <v>0</v>
      </c>
    </row>
    <row r="1451" spans="1:11" x14ac:dyDescent="0.3">
      <c r="A1451">
        <v>728573</v>
      </c>
      <c r="B1451" t="s">
        <v>1363</v>
      </c>
      <c r="C1451" t="s">
        <v>15</v>
      </c>
      <c r="D1451" t="s">
        <v>9</v>
      </c>
      <c r="E1451" t="str">
        <f>IF(Statistics_xlsx___Sheet1[[#This Row],[event_name]]="-","Male",Statistics_xlsx___Sheet1[[#This Row],[event_name]])</f>
        <v>Male</v>
      </c>
      <c r="F1451" t="s">
        <v>21</v>
      </c>
      <c r="G1451" t="s">
        <v>14</v>
      </c>
      <c r="H1451" t="str">
        <f>IF(Statistics_xlsx___Sheet1[[#This Row],[Post Name]]="-",IF(G1452=0,G1450,G1452),Statistics_xlsx___Sheet1[[#This Row],[Post Name]])</f>
        <v>c5</v>
      </c>
      <c r="I1451">
        <v>64279</v>
      </c>
      <c r="J1451">
        <f>IF(Statistics_xlsx___Sheet1[[#This Row],[Offered Salary]]&lt;=0,AVERAGE($I$2:$I$7166),Statistics_xlsx___Sheet1[[#This Row],[Offered Salary]])</f>
        <v>64279</v>
      </c>
      <c r="K1451" t="b">
        <f>OR((Statistics_xlsx___Sheet1[[#This Row],[updated offered salary]]&lt;$N$39),(Statistics_xlsx___Sheet1[[#This Row],[updated offered salary]]&gt;$N$40))</f>
        <v>0</v>
      </c>
    </row>
    <row r="1452" spans="1:11" x14ac:dyDescent="0.3">
      <c r="A1452">
        <v>929826</v>
      </c>
      <c r="B1452" t="s">
        <v>1364</v>
      </c>
      <c r="C1452" t="s">
        <v>15</v>
      </c>
      <c r="D1452" t="s">
        <v>9</v>
      </c>
      <c r="E1452" t="str">
        <f>IF(Statistics_xlsx___Sheet1[[#This Row],[event_name]]="-","Male",Statistics_xlsx___Sheet1[[#This Row],[event_name]])</f>
        <v>Male</v>
      </c>
      <c r="F1452" t="s">
        <v>17</v>
      </c>
      <c r="G1452" t="s">
        <v>345</v>
      </c>
      <c r="H1452" t="str">
        <f>IF(Statistics_xlsx___Sheet1[[#This Row],[Post Name]]="-",IF(G1453=0,G1451,G1453),Statistics_xlsx___Sheet1[[#This Row],[Post Name]])</f>
        <v>c9</v>
      </c>
      <c r="I1452">
        <v>91722</v>
      </c>
      <c r="J1452">
        <f>IF(Statistics_xlsx___Sheet1[[#This Row],[Offered Salary]]&lt;=0,AVERAGE($I$2:$I$7166),Statistics_xlsx___Sheet1[[#This Row],[Offered Salary]])</f>
        <v>91722</v>
      </c>
      <c r="K1452" t="b">
        <f>OR((Statistics_xlsx___Sheet1[[#This Row],[updated offered salary]]&lt;$N$39),(Statistics_xlsx___Sheet1[[#This Row],[updated offered salary]]&gt;$N$40))</f>
        <v>0</v>
      </c>
    </row>
    <row r="1453" spans="1:11" x14ac:dyDescent="0.3">
      <c r="A1453">
        <v>245099</v>
      </c>
      <c r="B1453" t="s">
        <v>1365</v>
      </c>
      <c r="C1453" t="s">
        <v>8</v>
      </c>
      <c r="D1453" t="s">
        <v>9</v>
      </c>
      <c r="E1453" t="str">
        <f>IF(Statistics_xlsx___Sheet1[[#This Row],[event_name]]="-","Male",Statistics_xlsx___Sheet1[[#This Row],[event_name]])</f>
        <v>Male</v>
      </c>
      <c r="F1453" t="s">
        <v>17</v>
      </c>
      <c r="G1453" t="s">
        <v>345</v>
      </c>
      <c r="H1453" t="str">
        <f>IF(Statistics_xlsx___Sheet1[[#This Row],[Post Name]]="-",IF(G1454=0,G1452,G1454),Statistics_xlsx___Sheet1[[#This Row],[Post Name]])</f>
        <v>c9</v>
      </c>
      <c r="I1453">
        <v>43679</v>
      </c>
      <c r="J1453">
        <f>IF(Statistics_xlsx___Sheet1[[#This Row],[Offered Salary]]&lt;=0,AVERAGE($I$2:$I$7166),Statistics_xlsx___Sheet1[[#This Row],[Offered Salary]])</f>
        <v>43679</v>
      </c>
      <c r="K1453" t="b">
        <f>OR((Statistics_xlsx___Sheet1[[#This Row],[updated offered salary]]&lt;$N$39),(Statistics_xlsx___Sheet1[[#This Row],[updated offered salary]]&gt;$N$40))</f>
        <v>0</v>
      </c>
    </row>
    <row r="1454" spans="1:11" x14ac:dyDescent="0.3">
      <c r="A1454">
        <v>991656</v>
      </c>
      <c r="B1454" t="s">
        <v>1366</v>
      </c>
      <c r="C1454" t="s">
        <v>8</v>
      </c>
      <c r="D1454" t="s">
        <v>9</v>
      </c>
      <c r="E1454" t="str">
        <f>IF(Statistics_xlsx___Sheet1[[#This Row],[event_name]]="-","Male",Statistics_xlsx___Sheet1[[#This Row],[event_name]])</f>
        <v>Male</v>
      </c>
      <c r="F1454" t="s">
        <v>21</v>
      </c>
      <c r="G1454" t="s">
        <v>345</v>
      </c>
      <c r="H1454" t="str">
        <f>IF(Statistics_xlsx___Sheet1[[#This Row],[Post Name]]="-",IF(G1455=0,G1453,G1455),Statistics_xlsx___Sheet1[[#This Row],[Post Name]])</f>
        <v>c9</v>
      </c>
      <c r="I1454">
        <v>54635</v>
      </c>
      <c r="J1454">
        <f>IF(Statistics_xlsx___Sheet1[[#This Row],[Offered Salary]]&lt;=0,AVERAGE($I$2:$I$7166),Statistics_xlsx___Sheet1[[#This Row],[Offered Salary]])</f>
        <v>54635</v>
      </c>
      <c r="K1454" t="b">
        <f>OR((Statistics_xlsx___Sheet1[[#This Row],[updated offered salary]]&lt;$N$39),(Statistics_xlsx___Sheet1[[#This Row],[updated offered salary]]&gt;$N$40))</f>
        <v>0</v>
      </c>
    </row>
    <row r="1455" spans="1:11" x14ac:dyDescent="0.3">
      <c r="A1455">
        <v>230796</v>
      </c>
      <c r="B1455" t="s">
        <v>1367</v>
      </c>
      <c r="C1455" t="s">
        <v>8</v>
      </c>
      <c r="D1455" t="s">
        <v>13</v>
      </c>
      <c r="E1455" t="str">
        <f>IF(Statistics_xlsx___Sheet1[[#This Row],[event_name]]="-","Male",Statistics_xlsx___Sheet1[[#This Row],[event_name]])</f>
        <v>Female</v>
      </c>
      <c r="F1455" t="s">
        <v>21</v>
      </c>
      <c r="G1455" t="s">
        <v>345</v>
      </c>
      <c r="H1455" t="str">
        <f>IF(Statistics_xlsx___Sheet1[[#This Row],[Post Name]]="-",IF(G1456=0,G1454,G1456),Statistics_xlsx___Sheet1[[#This Row],[Post Name]])</f>
        <v>c9</v>
      </c>
      <c r="I1455">
        <v>85569</v>
      </c>
      <c r="J1455">
        <f>IF(Statistics_xlsx___Sheet1[[#This Row],[Offered Salary]]&lt;=0,AVERAGE($I$2:$I$7166),Statistics_xlsx___Sheet1[[#This Row],[Offered Salary]])</f>
        <v>85569</v>
      </c>
      <c r="K1455" t="b">
        <f>OR((Statistics_xlsx___Sheet1[[#This Row],[updated offered salary]]&lt;$N$39),(Statistics_xlsx___Sheet1[[#This Row],[updated offered salary]]&gt;$N$40))</f>
        <v>0</v>
      </c>
    </row>
    <row r="1456" spans="1:11" x14ac:dyDescent="0.3">
      <c r="A1456">
        <v>92424</v>
      </c>
      <c r="B1456" t="s">
        <v>1368</v>
      </c>
      <c r="C1456" t="s">
        <v>8</v>
      </c>
      <c r="D1456" t="s">
        <v>9</v>
      </c>
      <c r="E1456" t="str">
        <f>IF(Statistics_xlsx___Sheet1[[#This Row],[event_name]]="-","Male",Statistics_xlsx___Sheet1[[#This Row],[event_name]])</f>
        <v>Male</v>
      </c>
      <c r="F1456" t="s">
        <v>10</v>
      </c>
      <c r="G1456" t="s">
        <v>14</v>
      </c>
      <c r="H1456" t="str">
        <f>IF(Statistics_xlsx___Sheet1[[#This Row],[Post Name]]="-",IF(G1457=0,G1455,G1457),Statistics_xlsx___Sheet1[[#This Row],[Post Name]])</f>
        <v>c5</v>
      </c>
      <c r="I1456">
        <v>35888</v>
      </c>
      <c r="J1456">
        <f>IF(Statistics_xlsx___Sheet1[[#This Row],[Offered Salary]]&lt;=0,AVERAGE($I$2:$I$7166),Statistics_xlsx___Sheet1[[#This Row],[Offered Salary]])</f>
        <v>35888</v>
      </c>
      <c r="K1456" t="b">
        <f>OR((Statistics_xlsx___Sheet1[[#This Row],[updated offered salary]]&lt;$N$39),(Statistics_xlsx___Sheet1[[#This Row],[updated offered salary]]&gt;$N$40))</f>
        <v>0</v>
      </c>
    </row>
    <row r="1457" spans="1:11" x14ac:dyDescent="0.3">
      <c r="A1457">
        <v>94618</v>
      </c>
      <c r="B1457" t="s">
        <v>1369</v>
      </c>
      <c r="C1457" t="s">
        <v>8</v>
      </c>
      <c r="D1457" t="s">
        <v>42</v>
      </c>
      <c r="E1457" t="str">
        <f>IF(Statistics_xlsx___Sheet1[[#This Row],[event_name]]="-","Male",Statistics_xlsx___Sheet1[[#This Row],[event_name]])</f>
        <v>Don’t want to say</v>
      </c>
      <c r="F1457" t="s">
        <v>10</v>
      </c>
      <c r="G1457" t="s">
        <v>14</v>
      </c>
      <c r="H1457" t="str">
        <f>IF(Statistics_xlsx___Sheet1[[#This Row],[Post Name]]="-",IF(G1458=0,G1456,G1458),Statistics_xlsx___Sheet1[[#This Row],[Post Name]])</f>
        <v>c5</v>
      </c>
      <c r="I1457">
        <v>72364</v>
      </c>
      <c r="J1457">
        <f>IF(Statistics_xlsx___Sheet1[[#This Row],[Offered Salary]]&lt;=0,AVERAGE($I$2:$I$7166),Statistics_xlsx___Sheet1[[#This Row],[Offered Salary]])</f>
        <v>72364</v>
      </c>
      <c r="K1457" t="b">
        <f>OR((Statistics_xlsx___Sheet1[[#This Row],[updated offered salary]]&lt;$N$39),(Statistics_xlsx___Sheet1[[#This Row],[updated offered salary]]&gt;$N$40))</f>
        <v>0</v>
      </c>
    </row>
    <row r="1458" spans="1:11" x14ac:dyDescent="0.3">
      <c r="A1458">
        <v>898336</v>
      </c>
      <c r="B1458" t="s">
        <v>1370</v>
      </c>
      <c r="C1458" t="s">
        <v>15</v>
      </c>
      <c r="D1458" t="s">
        <v>9</v>
      </c>
      <c r="E1458" t="str">
        <f>IF(Statistics_xlsx___Sheet1[[#This Row],[event_name]]="-","Male",Statistics_xlsx___Sheet1[[#This Row],[event_name]])</f>
        <v>Male</v>
      </c>
      <c r="F1458" t="s">
        <v>17</v>
      </c>
      <c r="G1458" t="s">
        <v>345</v>
      </c>
      <c r="H1458" t="str">
        <f>IF(Statistics_xlsx___Sheet1[[#This Row],[Post Name]]="-",IF(G1459=0,G1457,G1459),Statistics_xlsx___Sheet1[[#This Row],[Post Name]])</f>
        <v>c9</v>
      </c>
      <c r="I1458">
        <v>30993</v>
      </c>
      <c r="J1458">
        <f>IF(Statistics_xlsx___Sheet1[[#This Row],[Offered Salary]]&lt;=0,AVERAGE($I$2:$I$7166),Statistics_xlsx___Sheet1[[#This Row],[Offered Salary]])</f>
        <v>30993</v>
      </c>
      <c r="K1458" t="b">
        <f>OR((Statistics_xlsx___Sheet1[[#This Row],[updated offered salary]]&lt;$N$39),(Statistics_xlsx___Sheet1[[#This Row],[updated offered salary]]&gt;$N$40))</f>
        <v>0</v>
      </c>
    </row>
    <row r="1459" spans="1:11" x14ac:dyDescent="0.3">
      <c r="A1459">
        <v>738670</v>
      </c>
      <c r="B1459" t="s">
        <v>1371</v>
      </c>
      <c r="C1459" t="s">
        <v>8</v>
      </c>
      <c r="D1459" t="s">
        <v>13</v>
      </c>
      <c r="E1459" t="str">
        <f>IF(Statistics_xlsx___Sheet1[[#This Row],[event_name]]="-","Male",Statistics_xlsx___Sheet1[[#This Row],[event_name]])</f>
        <v>Female</v>
      </c>
      <c r="F1459" t="s">
        <v>17</v>
      </c>
      <c r="G1459" t="s">
        <v>345</v>
      </c>
      <c r="H1459" t="str">
        <f>IF(Statistics_xlsx___Sheet1[[#This Row],[Post Name]]="-",IF(G1460=0,G1458,G1460),Statistics_xlsx___Sheet1[[#This Row],[Post Name]])</f>
        <v>c9</v>
      </c>
      <c r="I1459">
        <v>41594</v>
      </c>
      <c r="J1459">
        <f>IF(Statistics_xlsx___Sheet1[[#This Row],[Offered Salary]]&lt;=0,AVERAGE($I$2:$I$7166),Statistics_xlsx___Sheet1[[#This Row],[Offered Salary]])</f>
        <v>41594</v>
      </c>
      <c r="K1459" t="b">
        <f>OR((Statistics_xlsx___Sheet1[[#This Row],[updated offered salary]]&lt;$N$39),(Statistics_xlsx___Sheet1[[#This Row],[updated offered salary]]&gt;$N$40))</f>
        <v>0</v>
      </c>
    </row>
    <row r="1460" spans="1:11" x14ac:dyDescent="0.3">
      <c r="A1460">
        <v>753532</v>
      </c>
      <c r="B1460" t="s">
        <v>1372</v>
      </c>
      <c r="C1460" t="s">
        <v>8</v>
      </c>
      <c r="D1460" t="s">
        <v>13</v>
      </c>
      <c r="E1460" t="str">
        <f>IF(Statistics_xlsx___Sheet1[[#This Row],[event_name]]="-","Male",Statistics_xlsx___Sheet1[[#This Row],[event_name]])</f>
        <v>Female</v>
      </c>
      <c r="F1460" t="s">
        <v>10</v>
      </c>
      <c r="G1460" t="s">
        <v>151</v>
      </c>
      <c r="H1460" t="str">
        <f>IF(Statistics_xlsx___Sheet1[[#This Row],[Post Name]]="-",IF(G1461=0,G1459,G1461),Statistics_xlsx___Sheet1[[#This Row],[Post Name]])</f>
        <v>c-10</v>
      </c>
      <c r="I1460">
        <v>38192</v>
      </c>
      <c r="J1460">
        <f>IF(Statistics_xlsx___Sheet1[[#This Row],[Offered Salary]]&lt;=0,AVERAGE($I$2:$I$7166),Statistics_xlsx___Sheet1[[#This Row],[Offered Salary]])</f>
        <v>38192</v>
      </c>
      <c r="K1460" t="b">
        <f>OR((Statistics_xlsx___Sheet1[[#This Row],[updated offered salary]]&lt;$N$39),(Statistics_xlsx___Sheet1[[#This Row],[updated offered salary]]&gt;$N$40))</f>
        <v>0</v>
      </c>
    </row>
    <row r="1461" spans="1:11" x14ac:dyDescent="0.3">
      <c r="A1461">
        <v>452737</v>
      </c>
      <c r="B1461" t="s">
        <v>1373</v>
      </c>
      <c r="C1461" t="s">
        <v>8</v>
      </c>
      <c r="D1461" t="s">
        <v>9</v>
      </c>
      <c r="E1461" t="str">
        <f>IF(Statistics_xlsx___Sheet1[[#This Row],[event_name]]="-","Male",Statistics_xlsx___Sheet1[[#This Row],[event_name]])</f>
        <v>Male</v>
      </c>
      <c r="F1461" t="s">
        <v>10</v>
      </c>
      <c r="G1461" t="s">
        <v>151</v>
      </c>
      <c r="H1461" t="str">
        <f>IF(Statistics_xlsx___Sheet1[[#This Row],[Post Name]]="-",IF(G1462=0,G1460,G1462),Statistics_xlsx___Sheet1[[#This Row],[Post Name]])</f>
        <v>c-10</v>
      </c>
      <c r="I1461">
        <v>18861</v>
      </c>
      <c r="J1461">
        <f>IF(Statistics_xlsx___Sheet1[[#This Row],[Offered Salary]]&lt;=0,AVERAGE($I$2:$I$7166),Statistics_xlsx___Sheet1[[#This Row],[Offered Salary]])</f>
        <v>18861</v>
      </c>
      <c r="K1461" t="b">
        <f>OR((Statistics_xlsx___Sheet1[[#This Row],[updated offered salary]]&lt;$N$39),(Statistics_xlsx___Sheet1[[#This Row],[updated offered salary]]&gt;$N$40))</f>
        <v>0</v>
      </c>
    </row>
    <row r="1462" spans="1:11" x14ac:dyDescent="0.3">
      <c r="A1462">
        <v>705257</v>
      </c>
      <c r="B1462" t="s">
        <v>1374</v>
      </c>
      <c r="C1462" t="s">
        <v>8</v>
      </c>
      <c r="D1462" t="s">
        <v>13</v>
      </c>
      <c r="E1462" t="str">
        <f>IF(Statistics_xlsx___Sheet1[[#This Row],[event_name]]="-","Male",Statistics_xlsx___Sheet1[[#This Row],[event_name]])</f>
        <v>Female</v>
      </c>
      <c r="F1462" t="s">
        <v>86</v>
      </c>
      <c r="G1462" t="s">
        <v>14</v>
      </c>
      <c r="H1462" t="str">
        <f>IF(Statistics_xlsx___Sheet1[[#This Row],[Post Name]]="-",IF(G1463=0,G1461,G1463),Statistics_xlsx___Sheet1[[#This Row],[Post Name]])</f>
        <v>c5</v>
      </c>
      <c r="I1462">
        <v>59775</v>
      </c>
      <c r="J1462">
        <f>IF(Statistics_xlsx___Sheet1[[#This Row],[Offered Salary]]&lt;=0,AVERAGE($I$2:$I$7166),Statistics_xlsx___Sheet1[[#This Row],[Offered Salary]])</f>
        <v>59775</v>
      </c>
      <c r="K1462" t="b">
        <f>OR((Statistics_xlsx___Sheet1[[#This Row],[updated offered salary]]&lt;$N$39),(Statistics_xlsx___Sheet1[[#This Row],[updated offered salary]]&gt;$N$40))</f>
        <v>0</v>
      </c>
    </row>
    <row r="1463" spans="1:11" x14ac:dyDescent="0.3">
      <c r="A1463">
        <v>921683</v>
      </c>
      <c r="B1463" t="s">
        <v>1375</v>
      </c>
      <c r="C1463" t="s">
        <v>15</v>
      </c>
      <c r="D1463" t="s">
        <v>13</v>
      </c>
      <c r="E1463" t="str">
        <f>IF(Statistics_xlsx___Sheet1[[#This Row],[event_name]]="-","Male",Statistics_xlsx___Sheet1[[#This Row],[event_name]])</f>
        <v>Female</v>
      </c>
      <c r="F1463" t="s">
        <v>86</v>
      </c>
      <c r="G1463" t="s">
        <v>14</v>
      </c>
      <c r="H1463" t="str">
        <f>IF(Statistics_xlsx___Sheet1[[#This Row],[Post Name]]="-",IF(G1464=0,G1462,G1464),Statistics_xlsx___Sheet1[[#This Row],[Post Name]])</f>
        <v>c5</v>
      </c>
      <c r="I1463">
        <v>44859</v>
      </c>
      <c r="J1463">
        <f>IF(Statistics_xlsx___Sheet1[[#This Row],[Offered Salary]]&lt;=0,AVERAGE($I$2:$I$7166),Statistics_xlsx___Sheet1[[#This Row],[Offered Salary]])</f>
        <v>44859</v>
      </c>
      <c r="K1463" t="b">
        <f>OR((Statistics_xlsx___Sheet1[[#This Row],[updated offered salary]]&lt;$N$39),(Statistics_xlsx___Sheet1[[#This Row],[updated offered salary]]&gt;$N$40))</f>
        <v>0</v>
      </c>
    </row>
    <row r="1464" spans="1:11" x14ac:dyDescent="0.3">
      <c r="A1464">
        <v>724086</v>
      </c>
      <c r="B1464" t="s">
        <v>1376</v>
      </c>
      <c r="C1464" t="s">
        <v>8</v>
      </c>
      <c r="D1464" t="s">
        <v>9</v>
      </c>
      <c r="E1464" t="str">
        <f>IF(Statistics_xlsx___Sheet1[[#This Row],[event_name]]="-","Male",Statistics_xlsx___Sheet1[[#This Row],[event_name]])</f>
        <v>Male</v>
      </c>
      <c r="F1464" t="s">
        <v>17</v>
      </c>
      <c r="G1464" t="s">
        <v>14</v>
      </c>
      <c r="H1464" t="str">
        <f>IF(Statistics_xlsx___Sheet1[[#This Row],[Post Name]]="-",IF(G1465=0,G1463,G1465),Statistics_xlsx___Sheet1[[#This Row],[Post Name]])</f>
        <v>c5</v>
      </c>
      <c r="I1464">
        <v>10823</v>
      </c>
      <c r="J1464">
        <f>IF(Statistics_xlsx___Sheet1[[#This Row],[Offered Salary]]&lt;=0,AVERAGE($I$2:$I$7166),Statistics_xlsx___Sheet1[[#This Row],[Offered Salary]])</f>
        <v>10823</v>
      </c>
      <c r="K1464" t="b">
        <f>OR((Statistics_xlsx___Sheet1[[#This Row],[updated offered salary]]&lt;$N$39),(Statistics_xlsx___Sheet1[[#This Row],[updated offered salary]]&gt;$N$40))</f>
        <v>0</v>
      </c>
    </row>
    <row r="1465" spans="1:11" x14ac:dyDescent="0.3">
      <c r="A1465">
        <v>361218</v>
      </c>
      <c r="B1465" t="s">
        <v>1230</v>
      </c>
      <c r="C1465" t="s">
        <v>15</v>
      </c>
      <c r="D1465" t="s">
        <v>9</v>
      </c>
      <c r="E1465" t="str">
        <f>IF(Statistics_xlsx___Sheet1[[#This Row],[event_name]]="-","Male",Statistics_xlsx___Sheet1[[#This Row],[event_name]])</f>
        <v>Male</v>
      </c>
      <c r="F1465" t="s">
        <v>17</v>
      </c>
      <c r="G1465" t="s">
        <v>14</v>
      </c>
      <c r="H1465" t="str">
        <f>IF(Statistics_xlsx___Sheet1[[#This Row],[Post Name]]="-",IF(G1466=0,G1464,G1466),Statistics_xlsx___Sheet1[[#This Row],[Post Name]])</f>
        <v>c5</v>
      </c>
      <c r="I1465">
        <v>7928</v>
      </c>
      <c r="J1465">
        <f>IF(Statistics_xlsx___Sheet1[[#This Row],[Offered Salary]]&lt;=0,AVERAGE($I$2:$I$7166),Statistics_xlsx___Sheet1[[#This Row],[Offered Salary]])</f>
        <v>7928</v>
      </c>
      <c r="K1465" t="b">
        <f>OR((Statistics_xlsx___Sheet1[[#This Row],[updated offered salary]]&lt;$N$39),(Statistics_xlsx___Sheet1[[#This Row],[updated offered salary]]&gt;$N$40))</f>
        <v>0</v>
      </c>
    </row>
    <row r="1466" spans="1:11" x14ac:dyDescent="0.3">
      <c r="A1466">
        <v>487732</v>
      </c>
      <c r="B1466" t="s">
        <v>1377</v>
      </c>
      <c r="C1466" t="s">
        <v>8</v>
      </c>
      <c r="D1466" t="s">
        <v>9</v>
      </c>
      <c r="E1466" t="str">
        <f>IF(Statistics_xlsx___Sheet1[[#This Row],[event_name]]="-","Male",Statistics_xlsx___Sheet1[[#This Row],[event_name]])</f>
        <v>Male</v>
      </c>
      <c r="F1466" t="s">
        <v>17</v>
      </c>
      <c r="G1466" t="s">
        <v>14</v>
      </c>
      <c r="H1466" t="str">
        <f>IF(Statistics_xlsx___Sheet1[[#This Row],[Post Name]]="-",IF(G1467=0,G1465,G1467),Statistics_xlsx___Sheet1[[#This Row],[Post Name]])</f>
        <v>c5</v>
      </c>
      <c r="I1466">
        <v>80542</v>
      </c>
      <c r="J1466">
        <f>IF(Statistics_xlsx___Sheet1[[#This Row],[Offered Salary]]&lt;=0,AVERAGE($I$2:$I$7166),Statistics_xlsx___Sheet1[[#This Row],[Offered Salary]])</f>
        <v>80542</v>
      </c>
      <c r="K1466" t="b">
        <f>OR((Statistics_xlsx___Sheet1[[#This Row],[updated offered salary]]&lt;$N$39),(Statistics_xlsx___Sheet1[[#This Row],[updated offered salary]]&gt;$N$40))</f>
        <v>0</v>
      </c>
    </row>
    <row r="1467" spans="1:11" x14ac:dyDescent="0.3">
      <c r="A1467">
        <v>425497</v>
      </c>
      <c r="B1467" t="s">
        <v>1378</v>
      </c>
      <c r="C1467" t="s">
        <v>15</v>
      </c>
      <c r="D1467" t="s">
        <v>9</v>
      </c>
      <c r="E1467" t="str">
        <f>IF(Statistics_xlsx___Sheet1[[#This Row],[event_name]]="-","Male",Statistics_xlsx___Sheet1[[#This Row],[event_name]])</f>
        <v>Male</v>
      </c>
      <c r="F1467" t="s">
        <v>17</v>
      </c>
      <c r="G1467" t="s">
        <v>14</v>
      </c>
      <c r="H1467" t="str">
        <f>IF(Statistics_xlsx___Sheet1[[#This Row],[Post Name]]="-",IF(G1468=0,G1466,G1468),Statistics_xlsx___Sheet1[[#This Row],[Post Name]])</f>
        <v>c5</v>
      </c>
      <c r="I1467">
        <v>47941</v>
      </c>
      <c r="J1467">
        <f>IF(Statistics_xlsx___Sheet1[[#This Row],[Offered Salary]]&lt;=0,AVERAGE($I$2:$I$7166),Statistics_xlsx___Sheet1[[#This Row],[Offered Salary]])</f>
        <v>47941</v>
      </c>
      <c r="K1467" t="b">
        <f>OR((Statistics_xlsx___Sheet1[[#This Row],[updated offered salary]]&lt;$N$39),(Statistics_xlsx___Sheet1[[#This Row],[updated offered salary]]&gt;$N$40))</f>
        <v>0</v>
      </c>
    </row>
    <row r="1468" spans="1:11" x14ac:dyDescent="0.3">
      <c r="A1468">
        <v>205968</v>
      </c>
      <c r="B1468" t="s">
        <v>1379</v>
      </c>
      <c r="C1468" t="s">
        <v>8</v>
      </c>
      <c r="D1468" t="s">
        <v>13</v>
      </c>
      <c r="E1468" t="str">
        <f>IF(Statistics_xlsx___Sheet1[[#This Row],[event_name]]="-","Male",Statistics_xlsx___Sheet1[[#This Row],[event_name]])</f>
        <v>Female</v>
      </c>
      <c r="F1468" t="s">
        <v>17</v>
      </c>
      <c r="G1468" t="s">
        <v>14</v>
      </c>
      <c r="H1468" t="str">
        <f>IF(Statistics_xlsx___Sheet1[[#This Row],[Post Name]]="-",IF(G1469=0,G1467,G1469),Statistics_xlsx___Sheet1[[#This Row],[Post Name]])</f>
        <v>c5</v>
      </c>
      <c r="I1468">
        <v>23288</v>
      </c>
      <c r="J1468">
        <f>IF(Statistics_xlsx___Sheet1[[#This Row],[Offered Salary]]&lt;=0,AVERAGE($I$2:$I$7166),Statistics_xlsx___Sheet1[[#This Row],[Offered Salary]])</f>
        <v>23288</v>
      </c>
      <c r="K1468" t="b">
        <f>OR((Statistics_xlsx___Sheet1[[#This Row],[updated offered salary]]&lt;$N$39),(Statistics_xlsx___Sheet1[[#This Row],[updated offered salary]]&gt;$N$40))</f>
        <v>0</v>
      </c>
    </row>
    <row r="1469" spans="1:11" x14ac:dyDescent="0.3">
      <c r="A1469">
        <v>325052</v>
      </c>
      <c r="B1469" t="s">
        <v>1380</v>
      </c>
      <c r="C1469" t="s">
        <v>15</v>
      </c>
      <c r="D1469" t="s">
        <v>13</v>
      </c>
      <c r="E1469" t="str">
        <f>IF(Statistics_xlsx___Sheet1[[#This Row],[event_name]]="-","Male",Statistics_xlsx___Sheet1[[#This Row],[event_name]])</f>
        <v>Female</v>
      </c>
      <c r="F1469" t="s">
        <v>17</v>
      </c>
      <c r="G1469" t="s">
        <v>14</v>
      </c>
      <c r="H1469" t="str">
        <f>IF(Statistics_xlsx___Sheet1[[#This Row],[Post Name]]="-",IF(G1470=0,G1468,G1470),Statistics_xlsx___Sheet1[[#This Row],[Post Name]])</f>
        <v>c5</v>
      </c>
      <c r="I1469">
        <v>75759</v>
      </c>
      <c r="J1469">
        <f>IF(Statistics_xlsx___Sheet1[[#This Row],[Offered Salary]]&lt;=0,AVERAGE($I$2:$I$7166),Statistics_xlsx___Sheet1[[#This Row],[Offered Salary]])</f>
        <v>75759</v>
      </c>
      <c r="K1469" t="b">
        <f>OR((Statistics_xlsx___Sheet1[[#This Row],[updated offered salary]]&lt;$N$39),(Statistics_xlsx___Sheet1[[#This Row],[updated offered salary]]&gt;$N$40))</f>
        <v>0</v>
      </c>
    </row>
    <row r="1470" spans="1:11" x14ac:dyDescent="0.3">
      <c r="A1470">
        <v>942214</v>
      </c>
      <c r="B1470" t="s">
        <v>1381</v>
      </c>
      <c r="C1470" t="s">
        <v>15</v>
      </c>
      <c r="D1470" t="s">
        <v>9</v>
      </c>
      <c r="E1470" t="str">
        <f>IF(Statistics_xlsx___Sheet1[[#This Row],[event_name]]="-","Male",Statistics_xlsx___Sheet1[[#This Row],[event_name]])</f>
        <v>Male</v>
      </c>
      <c r="F1470" t="s">
        <v>17</v>
      </c>
      <c r="G1470" t="s">
        <v>14</v>
      </c>
      <c r="H1470" t="str">
        <f>IF(Statistics_xlsx___Sheet1[[#This Row],[Post Name]]="-",IF(G1471=0,G1469,G1471),Statistics_xlsx___Sheet1[[#This Row],[Post Name]])</f>
        <v>c5</v>
      </c>
      <c r="I1470">
        <v>62166</v>
      </c>
      <c r="J1470">
        <f>IF(Statistics_xlsx___Sheet1[[#This Row],[Offered Salary]]&lt;=0,AVERAGE($I$2:$I$7166),Statistics_xlsx___Sheet1[[#This Row],[Offered Salary]])</f>
        <v>62166</v>
      </c>
      <c r="K1470" t="b">
        <f>OR((Statistics_xlsx___Sheet1[[#This Row],[updated offered salary]]&lt;$N$39),(Statistics_xlsx___Sheet1[[#This Row],[updated offered salary]]&gt;$N$40))</f>
        <v>0</v>
      </c>
    </row>
    <row r="1471" spans="1:11" x14ac:dyDescent="0.3">
      <c r="A1471">
        <v>809363</v>
      </c>
      <c r="B1471" t="s">
        <v>1382</v>
      </c>
      <c r="C1471" t="s">
        <v>15</v>
      </c>
      <c r="D1471" t="s">
        <v>13</v>
      </c>
      <c r="E1471" t="str">
        <f>IF(Statistics_xlsx___Sheet1[[#This Row],[event_name]]="-","Male",Statistics_xlsx___Sheet1[[#This Row],[event_name]])</f>
        <v>Female</v>
      </c>
      <c r="F1471" t="s">
        <v>17</v>
      </c>
      <c r="G1471" t="s">
        <v>14</v>
      </c>
      <c r="H1471" t="str">
        <f>IF(Statistics_xlsx___Sheet1[[#This Row],[Post Name]]="-",IF(G1472=0,G1470,G1472),Statistics_xlsx___Sheet1[[#This Row],[Post Name]])</f>
        <v>c5</v>
      </c>
      <c r="I1471">
        <v>80934</v>
      </c>
      <c r="J1471">
        <f>IF(Statistics_xlsx___Sheet1[[#This Row],[Offered Salary]]&lt;=0,AVERAGE($I$2:$I$7166),Statistics_xlsx___Sheet1[[#This Row],[Offered Salary]])</f>
        <v>80934</v>
      </c>
      <c r="K1471" t="b">
        <f>OR((Statistics_xlsx___Sheet1[[#This Row],[updated offered salary]]&lt;$N$39),(Statistics_xlsx___Sheet1[[#This Row],[updated offered salary]]&gt;$N$40))</f>
        <v>0</v>
      </c>
    </row>
    <row r="1472" spans="1:11" x14ac:dyDescent="0.3">
      <c r="A1472">
        <v>430846</v>
      </c>
      <c r="B1472" t="s">
        <v>1383</v>
      </c>
      <c r="C1472" t="s">
        <v>8</v>
      </c>
      <c r="D1472" t="s">
        <v>9</v>
      </c>
      <c r="E1472" t="str">
        <f>IF(Statistics_xlsx___Sheet1[[#This Row],[event_name]]="-","Male",Statistics_xlsx___Sheet1[[#This Row],[event_name]])</f>
        <v>Male</v>
      </c>
      <c r="F1472" t="s">
        <v>17</v>
      </c>
      <c r="G1472" t="s">
        <v>345</v>
      </c>
      <c r="H1472" t="str">
        <f>IF(Statistics_xlsx___Sheet1[[#This Row],[Post Name]]="-",IF(G1473=0,G1471,G1473),Statistics_xlsx___Sheet1[[#This Row],[Post Name]])</f>
        <v>c9</v>
      </c>
      <c r="I1472">
        <v>89058</v>
      </c>
      <c r="J1472">
        <f>IF(Statistics_xlsx___Sheet1[[#This Row],[Offered Salary]]&lt;=0,AVERAGE($I$2:$I$7166),Statistics_xlsx___Sheet1[[#This Row],[Offered Salary]])</f>
        <v>89058</v>
      </c>
      <c r="K1472" t="b">
        <f>OR((Statistics_xlsx___Sheet1[[#This Row],[updated offered salary]]&lt;$N$39),(Statistics_xlsx___Sheet1[[#This Row],[updated offered salary]]&gt;$N$40))</f>
        <v>0</v>
      </c>
    </row>
    <row r="1473" spans="1:11" x14ac:dyDescent="0.3">
      <c r="A1473">
        <v>844797</v>
      </c>
      <c r="B1473" t="s">
        <v>1384</v>
      </c>
      <c r="C1473" t="s">
        <v>8</v>
      </c>
      <c r="D1473" t="s">
        <v>42</v>
      </c>
      <c r="E1473" t="str">
        <f>IF(Statistics_xlsx___Sheet1[[#This Row],[event_name]]="-","Male",Statistics_xlsx___Sheet1[[#This Row],[event_name]])</f>
        <v>Don’t want to say</v>
      </c>
      <c r="F1473" t="s">
        <v>17</v>
      </c>
      <c r="G1473" t="s">
        <v>345</v>
      </c>
      <c r="H1473" t="str">
        <f>IF(Statistics_xlsx___Sheet1[[#This Row],[Post Name]]="-",IF(G1474=0,G1472,G1474),Statistics_xlsx___Sheet1[[#This Row],[Post Name]])</f>
        <v>c9</v>
      </c>
      <c r="I1473">
        <v>30393</v>
      </c>
      <c r="J1473">
        <f>IF(Statistics_xlsx___Sheet1[[#This Row],[Offered Salary]]&lt;=0,AVERAGE($I$2:$I$7166),Statistics_xlsx___Sheet1[[#This Row],[Offered Salary]])</f>
        <v>30393</v>
      </c>
      <c r="K1473" t="b">
        <f>OR((Statistics_xlsx___Sheet1[[#This Row],[updated offered salary]]&lt;$N$39),(Statistics_xlsx___Sheet1[[#This Row],[updated offered salary]]&gt;$N$40))</f>
        <v>0</v>
      </c>
    </row>
    <row r="1474" spans="1:11" x14ac:dyDescent="0.3">
      <c r="A1474">
        <v>551054</v>
      </c>
      <c r="B1474" t="s">
        <v>1385</v>
      </c>
      <c r="C1474" t="s">
        <v>8</v>
      </c>
      <c r="D1474" t="s">
        <v>13</v>
      </c>
      <c r="E1474" t="str">
        <f>IF(Statistics_xlsx___Sheet1[[#This Row],[event_name]]="-","Male",Statistics_xlsx___Sheet1[[#This Row],[event_name]])</f>
        <v>Female</v>
      </c>
      <c r="F1474" t="s">
        <v>17</v>
      </c>
      <c r="G1474" t="s">
        <v>345</v>
      </c>
      <c r="H1474" t="str">
        <f>IF(Statistics_xlsx___Sheet1[[#This Row],[Post Name]]="-",IF(G1475=0,G1473,G1475),Statistics_xlsx___Sheet1[[#This Row],[Post Name]])</f>
        <v>c9</v>
      </c>
      <c r="I1474">
        <v>12584</v>
      </c>
      <c r="J1474">
        <f>IF(Statistics_xlsx___Sheet1[[#This Row],[Offered Salary]]&lt;=0,AVERAGE($I$2:$I$7166),Statistics_xlsx___Sheet1[[#This Row],[Offered Salary]])</f>
        <v>12584</v>
      </c>
      <c r="K1474" t="b">
        <f>OR((Statistics_xlsx___Sheet1[[#This Row],[updated offered salary]]&lt;$N$39),(Statistics_xlsx___Sheet1[[#This Row],[updated offered salary]]&gt;$N$40))</f>
        <v>0</v>
      </c>
    </row>
    <row r="1475" spans="1:11" x14ac:dyDescent="0.3">
      <c r="A1475">
        <v>321233</v>
      </c>
      <c r="B1475" t="s">
        <v>1386</v>
      </c>
      <c r="C1475" t="s">
        <v>8</v>
      </c>
      <c r="D1475" t="s">
        <v>13</v>
      </c>
      <c r="E1475" t="str">
        <f>IF(Statistics_xlsx___Sheet1[[#This Row],[event_name]]="-","Male",Statistics_xlsx___Sheet1[[#This Row],[event_name]])</f>
        <v>Female</v>
      </c>
      <c r="F1475" t="s">
        <v>17</v>
      </c>
      <c r="G1475" t="s">
        <v>345</v>
      </c>
      <c r="H1475" t="str">
        <f>IF(Statistics_xlsx___Sheet1[[#This Row],[Post Name]]="-",IF(G1476=0,G1474,G1476),Statistics_xlsx___Sheet1[[#This Row],[Post Name]])</f>
        <v>c9</v>
      </c>
      <c r="I1475">
        <v>71556</v>
      </c>
      <c r="J1475">
        <f>IF(Statistics_xlsx___Sheet1[[#This Row],[Offered Salary]]&lt;=0,AVERAGE($I$2:$I$7166),Statistics_xlsx___Sheet1[[#This Row],[Offered Salary]])</f>
        <v>71556</v>
      </c>
      <c r="K1475" t="b">
        <f>OR((Statistics_xlsx___Sheet1[[#This Row],[updated offered salary]]&lt;$N$39),(Statistics_xlsx___Sheet1[[#This Row],[updated offered salary]]&gt;$N$40))</f>
        <v>0</v>
      </c>
    </row>
    <row r="1476" spans="1:11" x14ac:dyDescent="0.3">
      <c r="A1476">
        <v>430158</v>
      </c>
      <c r="B1476" t="s">
        <v>1387</v>
      </c>
      <c r="C1476" t="s">
        <v>8</v>
      </c>
      <c r="D1476" t="s">
        <v>9</v>
      </c>
      <c r="E1476" t="str">
        <f>IF(Statistics_xlsx___Sheet1[[#This Row],[event_name]]="-","Male",Statistics_xlsx___Sheet1[[#This Row],[event_name]])</f>
        <v>Male</v>
      </c>
      <c r="F1476" t="s">
        <v>17</v>
      </c>
      <c r="G1476" t="s">
        <v>345</v>
      </c>
      <c r="H1476" t="str">
        <f>IF(Statistics_xlsx___Sheet1[[#This Row],[Post Name]]="-",IF(G1477=0,G1475,G1477),Statistics_xlsx___Sheet1[[#This Row],[Post Name]])</f>
        <v>c9</v>
      </c>
      <c r="I1476">
        <v>72712</v>
      </c>
      <c r="J1476">
        <f>IF(Statistics_xlsx___Sheet1[[#This Row],[Offered Salary]]&lt;=0,AVERAGE($I$2:$I$7166),Statistics_xlsx___Sheet1[[#This Row],[Offered Salary]])</f>
        <v>72712</v>
      </c>
      <c r="K1476" t="b">
        <f>OR((Statistics_xlsx___Sheet1[[#This Row],[updated offered salary]]&lt;$N$39),(Statistics_xlsx___Sheet1[[#This Row],[updated offered salary]]&gt;$N$40))</f>
        <v>0</v>
      </c>
    </row>
    <row r="1477" spans="1:11" x14ac:dyDescent="0.3">
      <c r="A1477">
        <v>496821</v>
      </c>
      <c r="B1477" t="s">
        <v>1388</v>
      </c>
      <c r="C1477" t="s">
        <v>15</v>
      </c>
      <c r="D1477" t="s">
        <v>9</v>
      </c>
      <c r="E1477" t="str">
        <f>IF(Statistics_xlsx___Sheet1[[#This Row],[event_name]]="-","Male",Statistics_xlsx___Sheet1[[#This Row],[event_name]])</f>
        <v>Male</v>
      </c>
      <c r="F1477" t="s">
        <v>17</v>
      </c>
      <c r="G1477" t="s">
        <v>345</v>
      </c>
      <c r="H1477" t="str">
        <f>IF(Statistics_xlsx___Sheet1[[#This Row],[Post Name]]="-",IF(G1478=0,G1476,G1478),Statistics_xlsx___Sheet1[[#This Row],[Post Name]])</f>
        <v>c9</v>
      </c>
      <c r="I1477">
        <v>54760</v>
      </c>
      <c r="J1477">
        <f>IF(Statistics_xlsx___Sheet1[[#This Row],[Offered Salary]]&lt;=0,AVERAGE($I$2:$I$7166),Statistics_xlsx___Sheet1[[#This Row],[Offered Salary]])</f>
        <v>54760</v>
      </c>
      <c r="K1477" t="b">
        <f>OR((Statistics_xlsx___Sheet1[[#This Row],[updated offered salary]]&lt;$N$39),(Statistics_xlsx___Sheet1[[#This Row],[updated offered salary]]&gt;$N$40))</f>
        <v>0</v>
      </c>
    </row>
    <row r="1478" spans="1:11" x14ac:dyDescent="0.3">
      <c r="A1478">
        <v>358584</v>
      </c>
      <c r="B1478" t="s">
        <v>1389</v>
      </c>
      <c r="C1478" t="s">
        <v>8</v>
      </c>
      <c r="D1478" t="s">
        <v>9</v>
      </c>
      <c r="E1478" t="str">
        <f>IF(Statistics_xlsx___Sheet1[[#This Row],[event_name]]="-","Male",Statistics_xlsx___Sheet1[[#This Row],[event_name]])</f>
        <v>Male</v>
      </c>
      <c r="F1478" t="s">
        <v>17</v>
      </c>
      <c r="G1478" t="s">
        <v>345</v>
      </c>
      <c r="H1478" t="str">
        <f>IF(Statistics_xlsx___Sheet1[[#This Row],[Post Name]]="-",IF(G1479=0,G1477,G1479),Statistics_xlsx___Sheet1[[#This Row],[Post Name]])</f>
        <v>c9</v>
      </c>
      <c r="I1478">
        <v>12920</v>
      </c>
      <c r="J1478">
        <f>IF(Statistics_xlsx___Sheet1[[#This Row],[Offered Salary]]&lt;=0,AVERAGE($I$2:$I$7166),Statistics_xlsx___Sheet1[[#This Row],[Offered Salary]])</f>
        <v>12920</v>
      </c>
      <c r="K1478" t="b">
        <f>OR((Statistics_xlsx___Sheet1[[#This Row],[updated offered salary]]&lt;$N$39),(Statistics_xlsx___Sheet1[[#This Row],[updated offered salary]]&gt;$N$40))</f>
        <v>0</v>
      </c>
    </row>
    <row r="1479" spans="1:11" x14ac:dyDescent="0.3">
      <c r="A1479">
        <v>366071</v>
      </c>
      <c r="B1479" t="s">
        <v>1390</v>
      </c>
      <c r="C1479" t="s">
        <v>8</v>
      </c>
      <c r="D1479" t="s">
        <v>13</v>
      </c>
      <c r="E1479" t="str">
        <f>IF(Statistics_xlsx___Sheet1[[#This Row],[event_name]]="-","Male",Statistics_xlsx___Sheet1[[#This Row],[event_name]])</f>
        <v>Female</v>
      </c>
      <c r="F1479" t="s">
        <v>17</v>
      </c>
      <c r="G1479" t="s">
        <v>345</v>
      </c>
      <c r="H1479" t="str">
        <f>IF(Statistics_xlsx___Sheet1[[#This Row],[Post Name]]="-",IF(G1480=0,G1478,G1480),Statistics_xlsx___Sheet1[[#This Row],[Post Name]])</f>
        <v>c9</v>
      </c>
      <c r="I1479">
        <v>41743</v>
      </c>
      <c r="J1479">
        <f>IF(Statistics_xlsx___Sheet1[[#This Row],[Offered Salary]]&lt;=0,AVERAGE($I$2:$I$7166),Statistics_xlsx___Sheet1[[#This Row],[Offered Salary]])</f>
        <v>41743</v>
      </c>
      <c r="K1479" t="b">
        <f>OR((Statistics_xlsx___Sheet1[[#This Row],[updated offered salary]]&lt;$N$39),(Statistics_xlsx___Sheet1[[#This Row],[updated offered salary]]&gt;$N$40))</f>
        <v>0</v>
      </c>
    </row>
    <row r="1480" spans="1:11" x14ac:dyDescent="0.3">
      <c r="A1480">
        <v>149727</v>
      </c>
      <c r="B1480" t="s">
        <v>1391</v>
      </c>
      <c r="C1480" t="s">
        <v>8</v>
      </c>
      <c r="D1480" t="s">
        <v>13</v>
      </c>
      <c r="E1480" t="str">
        <f>IF(Statistics_xlsx___Sheet1[[#This Row],[event_name]]="-","Male",Statistics_xlsx___Sheet1[[#This Row],[event_name]])</f>
        <v>Female</v>
      </c>
      <c r="F1480" t="s">
        <v>17</v>
      </c>
      <c r="G1480" t="s">
        <v>345</v>
      </c>
      <c r="H1480" t="str">
        <f>IF(Statistics_xlsx___Sheet1[[#This Row],[Post Name]]="-",IF(G1481=0,G1479,G1481),Statistics_xlsx___Sheet1[[#This Row],[Post Name]])</f>
        <v>c9</v>
      </c>
      <c r="I1480">
        <v>88216</v>
      </c>
      <c r="J1480">
        <f>IF(Statistics_xlsx___Sheet1[[#This Row],[Offered Salary]]&lt;=0,AVERAGE($I$2:$I$7166),Statistics_xlsx___Sheet1[[#This Row],[Offered Salary]])</f>
        <v>88216</v>
      </c>
      <c r="K1480" t="b">
        <f>OR((Statistics_xlsx___Sheet1[[#This Row],[updated offered salary]]&lt;$N$39),(Statistics_xlsx___Sheet1[[#This Row],[updated offered salary]]&gt;$N$40))</f>
        <v>0</v>
      </c>
    </row>
    <row r="1481" spans="1:11" x14ac:dyDescent="0.3">
      <c r="A1481">
        <v>506401</v>
      </c>
      <c r="B1481" t="s">
        <v>1392</v>
      </c>
      <c r="C1481" t="s">
        <v>8</v>
      </c>
      <c r="D1481" t="s">
        <v>13</v>
      </c>
      <c r="E1481" t="str">
        <f>IF(Statistics_xlsx___Sheet1[[#This Row],[event_name]]="-","Male",Statistics_xlsx___Sheet1[[#This Row],[event_name]])</f>
        <v>Female</v>
      </c>
      <c r="F1481" t="s">
        <v>17</v>
      </c>
      <c r="G1481" t="s">
        <v>345</v>
      </c>
      <c r="H1481" t="str">
        <f>IF(Statistics_xlsx___Sheet1[[#This Row],[Post Name]]="-",IF(G1482=0,G1480,G1482),Statistics_xlsx___Sheet1[[#This Row],[Post Name]])</f>
        <v>c9</v>
      </c>
      <c r="I1481">
        <v>85114</v>
      </c>
      <c r="J1481">
        <f>IF(Statistics_xlsx___Sheet1[[#This Row],[Offered Salary]]&lt;=0,AVERAGE($I$2:$I$7166),Statistics_xlsx___Sheet1[[#This Row],[Offered Salary]])</f>
        <v>85114</v>
      </c>
      <c r="K1481" t="b">
        <f>OR((Statistics_xlsx___Sheet1[[#This Row],[updated offered salary]]&lt;$N$39),(Statistics_xlsx___Sheet1[[#This Row],[updated offered salary]]&gt;$N$40))</f>
        <v>0</v>
      </c>
    </row>
    <row r="1482" spans="1:11" x14ac:dyDescent="0.3">
      <c r="A1482">
        <v>254752</v>
      </c>
      <c r="B1482" t="s">
        <v>1393</v>
      </c>
      <c r="C1482" t="s">
        <v>8</v>
      </c>
      <c r="D1482" t="s">
        <v>9</v>
      </c>
      <c r="E1482" t="str">
        <f>IF(Statistics_xlsx___Sheet1[[#This Row],[event_name]]="-","Male",Statistics_xlsx___Sheet1[[#This Row],[event_name]])</f>
        <v>Male</v>
      </c>
      <c r="F1482" t="s">
        <v>17</v>
      </c>
      <c r="G1482" t="s">
        <v>345</v>
      </c>
      <c r="H1482" t="str">
        <f>IF(Statistics_xlsx___Sheet1[[#This Row],[Post Name]]="-",IF(G1483=0,G1481,G1483),Statistics_xlsx___Sheet1[[#This Row],[Post Name]])</f>
        <v>c9</v>
      </c>
      <c r="I1482">
        <v>75415</v>
      </c>
      <c r="J1482">
        <f>IF(Statistics_xlsx___Sheet1[[#This Row],[Offered Salary]]&lt;=0,AVERAGE($I$2:$I$7166),Statistics_xlsx___Sheet1[[#This Row],[Offered Salary]])</f>
        <v>75415</v>
      </c>
      <c r="K1482" t="b">
        <f>OR((Statistics_xlsx___Sheet1[[#This Row],[updated offered salary]]&lt;$N$39),(Statistics_xlsx___Sheet1[[#This Row],[updated offered salary]]&gt;$N$40))</f>
        <v>0</v>
      </c>
    </row>
    <row r="1483" spans="1:11" x14ac:dyDescent="0.3">
      <c r="A1483">
        <v>893073</v>
      </c>
      <c r="B1483" t="s">
        <v>1394</v>
      </c>
      <c r="C1483" t="s">
        <v>8</v>
      </c>
      <c r="D1483" t="s">
        <v>9</v>
      </c>
      <c r="E1483" t="str">
        <f>IF(Statistics_xlsx___Sheet1[[#This Row],[event_name]]="-","Male",Statistics_xlsx___Sheet1[[#This Row],[event_name]])</f>
        <v>Male</v>
      </c>
      <c r="F1483" t="s">
        <v>17</v>
      </c>
      <c r="G1483" t="s">
        <v>30</v>
      </c>
      <c r="H1483" t="str">
        <f>IF(Statistics_xlsx___Sheet1[[#This Row],[Post Name]]="-",IF(G1484=0,G1482,G1484),Statistics_xlsx___Sheet1[[#This Row],[Post Name]])</f>
        <v>b9</v>
      </c>
      <c r="I1483">
        <v>69124</v>
      </c>
      <c r="J1483">
        <f>IF(Statistics_xlsx___Sheet1[[#This Row],[Offered Salary]]&lt;=0,AVERAGE($I$2:$I$7166),Statistics_xlsx___Sheet1[[#This Row],[Offered Salary]])</f>
        <v>69124</v>
      </c>
      <c r="K1483" t="b">
        <f>OR((Statistics_xlsx___Sheet1[[#This Row],[updated offered salary]]&lt;$N$39),(Statistics_xlsx___Sheet1[[#This Row],[updated offered salary]]&gt;$N$40))</f>
        <v>0</v>
      </c>
    </row>
    <row r="1484" spans="1:11" x14ac:dyDescent="0.3">
      <c r="A1484">
        <v>950351</v>
      </c>
      <c r="B1484" t="s">
        <v>1395</v>
      </c>
      <c r="C1484" t="s">
        <v>15</v>
      </c>
      <c r="D1484" t="s">
        <v>13</v>
      </c>
      <c r="E1484" t="str">
        <f>IF(Statistics_xlsx___Sheet1[[#This Row],[event_name]]="-","Male",Statistics_xlsx___Sheet1[[#This Row],[event_name]])</f>
        <v>Female</v>
      </c>
      <c r="F1484" t="s">
        <v>113</v>
      </c>
      <c r="G1484" t="s">
        <v>11</v>
      </c>
      <c r="H1484" t="str">
        <f>IF(Statistics_xlsx___Sheet1[[#This Row],[Post Name]]="-",IF(G1485=0,G1483,G1485),Statistics_xlsx___Sheet1[[#This Row],[Post Name]])</f>
        <v>c8</v>
      </c>
      <c r="I1484">
        <v>41518</v>
      </c>
      <c r="J1484">
        <f>IF(Statistics_xlsx___Sheet1[[#This Row],[Offered Salary]]&lt;=0,AVERAGE($I$2:$I$7166),Statistics_xlsx___Sheet1[[#This Row],[Offered Salary]])</f>
        <v>41518</v>
      </c>
      <c r="K1484" t="b">
        <f>OR((Statistics_xlsx___Sheet1[[#This Row],[updated offered salary]]&lt;$N$39),(Statistics_xlsx___Sheet1[[#This Row],[updated offered salary]]&gt;$N$40))</f>
        <v>0</v>
      </c>
    </row>
    <row r="1485" spans="1:11" x14ac:dyDescent="0.3">
      <c r="A1485">
        <v>659767</v>
      </c>
      <c r="B1485" t="s">
        <v>1396</v>
      </c>
      <c r="C1485" t="s">
        <v>8</v>
      </c>
      <c r="D1485" t="s">
        <v>9</v>
      </c>
      <c r="E1485" t="str">
        <f>IF(Statistics_xlsx___Sheet1[[#This Row],[event_name]]="-","Male",Statistics_xlsx___Sheet1[[#This Row],[event_name]])</f>
        <v>Male</v>
      </c>
      <c r="F1485" t="s">
        <v>17</v>
      </c>
      <c r="G1485" t="s">
        <v>24</v>
      </c>
      <c r="H1485" t="str">
        <f>IF(Statistics_xlsx___Sheet1[[#This Row],[Post Name]]="-",IF(G1486=0,G1484,G1486),Statistics_xlsx___Sheet1[[#This Row],[Post Name]])</f>
        <v>i7</v>
      </c>
      <c r="I1485">
        <v>61362</v>
      </c>
      <c r="J1485">
        <f>IF(Statistics_xlsx___Sheet1[[#This Row],[Offered Salary]]&lt;=0,AVERAGE($I$2:$I$7166),Statistics_xlsx___Sheet1[[#This Row],[Offered Salary]])</f>
        <v>61362</v>
      </c>
      <c r="K1485" t="b">
        <f>OR((Statistics_xlsx___Sheet1[[#This Row],[updated offered salary]]&lt;$N$39),(Statistics_xlsx___Sheet1[[#This Row],[updated offered salary]]&gt;$N$40))</f>
        <v>0</v>
      </c>
    </row>
    <row r="1486" spans="1:11" x14ac:dyDescent="0.3">
      <c r="A1486">
        <v>666314</v>
      </c>
      <c r="B1486" t="s">
        <v>7</v>
      </c>
      <c r="C1486" t="s">
        <v>8</v>
      </c>
      <c r="D1486" t="s">
        <v>13</v>
      </c>
      <c r="E1486" t="str">
        <f>IF(Statistics_xlsx___Sheet1[[#This Row],[event_name]]="-","Male",Statistics_xlsx___Sheet1[[#This Row],[event_name]])</f>
        <v>Female</v>
      </c>
      <c r="F1486" t="s">
        <v>17</v>
      </c>
      <c r="G1486" t="s">
        <v>24</v>
      </c>
      <c r="H1486" t="str">
        <f>IF(Statistics_xlsx___Sheet1[[#This Row],[Post Name]]="-",IF(G1487=0,G1485,G1487),Statistics_xlsx___Sheet1[[#This Row],[Post Name]])</f>
        <v>i7</v>
      </c>
      <c r="I1486">
        <v>92994</v>
      </c>
      <c r="J1486">
        <f>IF(Statistics_xlsx___Sheet1[[#This Row],[Offered Salary]]&lt;=0,AVERAGE($I$2:$I$7166),Statistics_xlsx___Sheet1[[#This Row],[Offered Salary]])</f>
        <v>92994</v>
      </c>
      <c r="K1486" t="b">
        <f>OR((Statistics_xlsx___Sheet1[[#This Row],[updated offered salary]]&lt;$N$39),(Statistics_xlsx___Sheet1[[#This Row],[updated offered salary]]&gt;$N$40))</f>
        <v>0</v>
      </c>
    </row>
    <row r="1487" spans="1:11" x14ac:dyDescent="0.3">
      <c r="A1487">
        <v>695736</v>
      </c>
      <c r="B1487" t="s">
        <v>1397</v>
      </c>
      <c r="C1487" t="s">
        <v>8</v>
      </c>
      <c r="D1487" t="s">
        <v>13</v>
      </c>
      <c r="E1487" t="str">
        <f>IF(Statistics_xlsx___Sheet1[[#This Row],[event_name]]="-","Male",Statistics_xlsx___Sheet1[[#This Row],[event_name]])</f>
        <v>Female</v>
      </c>
      <c r="F1487" t="s">
        <v>17</v>
      </c>
      <c r="G1487" t="s">
        <v>24</v>
      </c>
      <c r="H1487" t="str">
        <f>IF(Statistics_xlsx___Sheet1[[#This Row],[Post Name]]="-",IF(G1488=0,G1486,G1488),Statistics_xlsx___Sheet1[[#This Row],[Post Name]])</f>
        <v>i7</v>
      </c>
      <c r="I1487">
        <v>32616</v>
      </c>
      <c r="J1487">
        <f>IF(Statistics_xlsx___Sheet1[[#This Row],[Offered Salary]]&lt;=0,AVERAGE($I$2:$I$7166),Statistics_xlsx___Sheet1[[#This Row],[Offered Salary]])</f>
        <v>32616</v>
      </c>
      <c r="K1487" t="b">
        <f>OR((Statistics_xlsx___Sheet1[[#This Row],[updated offered salary]]&lt;$N$39),(Statistics_xlsx___Sheet1[[#This Row],[updated offered salary]]&gt;$N$40))</f>
        <v>0</v>
      </c>
    </row>
    <row r="1488" spans="1:11" x14ac:dyDescent="0.3">
      <c r="A1488">
        <v>890317</v>
      </c>
      <c r="B1488" t="s">
        <v>1398</v>
      </c>
      <c r="C1488" t="s">
        <v>15</v>
      </c>
      <c r="D1488" t="s">
        <v>9</v>
      </c>
      <c r="E1488" t="str">
        <f>IF(Statistics_xlsx___Sheet1[[#This Row],[event_name]]="-","Male",Statistics_xlsx___Sheet1[[#This Row],[event_name]])</f>
        <v>Male</v>
      </c>
      <c r="F1488" t="s">
        <v>17</v>
      </c>
      <c r="G1488" t="s">
        <v>345</v>
      </c>
      <c r="H1488" t="str">
        <f>IF(Statistics_xlsx___Sheet1[[#This Row],[Post Name]]="-",IF(G1489=0,G1487,G1489),Statistics_xlsx___Sheet1[[#This Row],[Post Name]])</f>
        <v>c9</v>
      </c>
      <c r="I1488">
        <v>19873</v>
      </c>
      <c r="J1488">
        <f>IF(Statistics_xlsx___Sheet1[[#This Row],[Offered Salary]]&lt;=0,AVERAGE($I$2:$I$7166),Statistics_xlsx___Sheet1[[#This Row],[Offered Salary]])</f>
        <v>19873</v>
      </c>
      <c r="K1488" t="b">
        <f>OR((Statistics_xlsx___Sheet1[[#This Row],[updated offered salary]]&lt;$N$39),(Statistics_xlsx___Sheet1[[#This Row],[updated offered salary]]&gt;$N$40))</f>
        <v>0</v>
      </c>
    </row>
    <row r="1489" spans="1:11" x14ac:dyDescent="0.3">
      <c r="A1489">
        <v>737852</v>
      </c>
      <c r="B1489" t="s">
        <v>1343</v>
      </c>
      <c r="C1489" t="s">
        <v>8</v>
      </c>
      <c r="D1489" t="s">
        <v>13</v>
      </c>
      <c r="E1489" t="str">
        <f>IF(Statistics_xlsx___Sheet1[[#This Row],[event_name]]="-","Male",Statistics_xlsx___Sheet1[[#This Row],[event_name]])</f>
        <v>Female</v>
      </c>
      <c r="F1489" t="s">
        <v>17</v>
      </c>
      <c r="G1489" t="s">
        <v>345</v>
      </c>
      <c r="H1489" t="str">
        <f>IF(Statistics_xlsx___Sheet1[[#This Row],[Post Name]]="-",IF(G1490=0,G1488,G1490),Statistics_xlsx___Sheet1[[#This Row],[Post Name]])</f>
        <v>c9</v>
      </c>
      <c r="I1489">
        <v>69025</v>
      </c>
      <c r="J1489">
        <f>IF(Statistics_xlsx___Sheet1[[#This Row],[Offered Salary]]&lt;=0,AVERAGE($I$2:$I$7166),Statistics_xlsx___Sheet1[[#This Row],[Offered Salary]])</f>
        <v>69025</v>
      </c>
      <c r="K1489" t="b">
        <f>OR((Statistics_xlsx___Sheet1[[#This Row],[updated offered salary]]&lt;$N$39),(Statistics_xlsx___Sheet1[[#This Row],[updated offered salary]]&gt;$N$40))</f>
        <v>0</v>
      </c>
    </row>
    <row r="1490" spans="1:11" x14ac:dyDescent="0.3">
      <c r="A1490">
        <v>52077</v>
      </c>
      <c r="B1490" t="s">
        <v>1399</v>
      </c>
      <c r="C1490" t="s">
        <v>15</v>
      </c>
      <c r="D1490" t="s">
        <v>13</v>
      </c>
      <c r="E1490" t="str">
        <f>IF(Statistics_xlsx___Sheet1[[#This Row],[event_name]]="-","Male",Statistics_xlsx___Sheet1[[#This Row],[event_name]])</f>
        <v>Female</v>
      </c>
      <c r="F1490" t="s">
        <v>17</v>
      </c>
      <c r="G1490" t="s">
        <v>345</v>
      </c>
      <c r="H1490" t="str">
        <f>IF(Statistics_xlsx___Sheet1[[#This Row],[Post Name]]="-",IF(G1491=0,G1489,G1491),Statistics_xlsx___Sheet1[[#This Row],[Post Name]])</f>
        <v>c9</v>
      </c>
      <c r="I1490">
        <v>66442</v>
      </c>
      <c r="J1490">
        <f>IF(Statistics_xlsx___Sheet1[[#This Row],[Offered Salary]]&lt;=0,AVERAGE($I$2:$I$7166),Statistics_xlsx___Sheet1[[#This Row],[Offered Salary]])</f>
        <v>66442</v>
      </c>
      <c r="K1490" t="b">
        <f>OR((Statistics_xlsx___Sheet1[[#This Row],[updated offered salary]]&lt;$N$39),(Statistics_xlsx___Sheet1[[#This Row],[updated offered salary]]&gt;$N$40))</f>
        <v>0</v>
      </c>
    </row>
    <row r="1491" spans="1:11" x14ac:dyDescent="0.3">
      <c r="A1491">
        <v>189422</v>
      </c>
      <c r="B1491" t="s">
        <v>1400</v>
      </c>
      <c r="C1491" t="s">
        <v>8</v>
      </c>
      <c r="D1491" t="s">
        <v>9</v>
      </c>
      <c r="E1491" t="str">
        <f>IF(Statistics_xlsx___Sheet1[[#This Row],[event_name]]="-","Male",Statistics_xlsx___Sheet1[[#This Row],[event_name]])</f>
        <v>Male</v>
      </c>
      <c r="F1491" t="s">
        <v>17</v>
      </c>
      <c r="G1491" t="s">
        <v>345</v>
      </c>
      <c r="H1491" t="str">
        <f>IF(Statistics_xlsx___Sheet1[[#This Row],[Post Name]]="-",IF(G1492=0,G1490,G1492),Statistics_xlsx___Sheet1[[#This Row],[Post Name]])</f>
        <v>c9</v>
      </c>
      <c r="I1491">
        <v>56039</v>
      </c>
      <c r="J1491">
        <f>IF(Statistics_xlsx___Sheet1[[#This Row],[Offered Salary]]&lt;=0,AVERAGE($I$2:$I$7166),Statistics_xlsx___Sheet1[[#This Row],[Offered Salary]])</f>
        <v>56039</v>
      </c>
      <c r="K1491" t="b">
        <f>OR((Statistics_xlsx___Sheet1[[#This Row],[updated offered salary]]&lt;$N$39),(Statistics_xlsx___Sheet1[[#This Row],[updated offered salary]]&gt;$N$40))</f>
        <v>0</v>
      </c>
    </row>
    <row r="1492" spans="1:11" x14ac:dyDescent="0.3">
      <c r="A1492">
        <v>934049</v>
      </c>
      <c r="B1492" t="s">
        <v>1401</v>
      </c>
      <c r="C1492" t="s">
        <v>8</v>
      </c>
      <c r="D1492" t="s">
        <v>9</v>
      </c>
      <c r="E1492" t="str">
        <f>IF(Statistics_xlsx___Sheet1[[#This Row],[event_name]]="-","Male",Statistics_xlsx___Sheet1[[#This Row],[event_name]])</f>
        <v>Male</v>
      </c>
      <c r="F1492" t="s">
        <v>17</v>
      </c>
      <c r="G1492" t="s">
        <v>24</v>
      </c>
      <c r="H1492" t="str">
        <f>IF(Statistics_xlsx___Sheet1[[#This Row],[Post Name]]="-",IF(G1493=0,G1491,G1493),Statistics_xlsx___Sheet1[[#This Row],[Post Name]])</f>
        <v>i7</v>
      </c>
      <c r="I1492">
        <v>30651</v>
      </c>
      <c r="J1492">
        <f>IF(Statistics_xlsx___Sheet1[[#This Row],[Offered Salary]]&lt;=0,AVERAGE($I$2:$I$7166),Statistics_xlsx___Sheet1[[#This Row],[Offered Salary]])</f>
        <v>30651</v>
      </c>
      <c r="K1492" t="b">
        <f>OR((Statistics_xlsx___Sheet1[[#This Row],[updated offered salary]]&lt;$N$39),(Statistics_xlsx___Sheet1[[#This Row],[updated offered salary]]&gt;$N$40))</f>
        <v>0</v>
      </c>
    </row>
    <row r="1493" spans="1:11" x14ac:dyDescent="0.3">
      <c r="A1493">
        <v>137317</v>
      </c>
      <c r="B1493" t="s">
        <v>1275</v>
      </c>
      <c r="C1493" t="s">
        <v>8</v>
      </c>
      <c r="D1493" t="s">
        <v>9</v>
      </c>
      <c r="E1493" t="str">
        <f>IF(Statistics_xlsx___Sheet1[[#This Row],[event_name]]="-","Male",Statistics_xlsx___Sheet1[[#This Row],[event_name]])</f>
        <v>Male</v>
      </c>
      <c r="F1493" t="s">
        <v>17</v>
      </c>
      <c r="G1493" t="s">
        <v>345</v>
      </c>
      <c r="H1493" t="str">
        <f>IF(Statistics_xlsx___Sheet1[[#This Row],[Post Name]]="-",IF(G1494=0,G1492,G1494),Statistics_xlsx___Sheet1[[#This Row],[Post Name]])</f>
        <v>c9</v>
      </c>
      <c r="I1493">
        <v>75648</v>
      </c>
      <c r="J1493">
        <f>IF(Statistics_xlsx___Sheet1[[#This Row],[Offered Salary]]&lt;=0,AVERAGE($I$2:$I$7166),Statistics_xlsx___Sheet1[[#This Row],[Offered Salary]])</f>
        <v>75648</v>
      </c>
      <c r="K1493" t="b">
        <f>OR((Statistics_xlsx___Sheet1[[#This Row],[updated offered salary]]&lt;$N$39),(Statistics_xlsx___Sheet1[[#This Row],[updated offered salary]]&gt;$N$40))</f>
        <v>0</v>
      </c>
    </row>
    <row r="1494" spans="1:11" x14ac:dyDescent="0.3">
      <c r="A1494">
        <v>695640</v>
      </c>
      <c r="B1494" t="s">
        <v>1402</v>
      </c>
      <c r="C1494" t="s">
        <v>8</v>
      </c>
      <c r="D1494" t="s">
        <v>9</v>
      </c>
      <c r="E1494" t="str">
        <f>IF(Statistics_xlsx___Sheet1[[#This Row],[event_name]]="-","Male",Statistics_xlsx___Sheet1[[#This Row],[event_name]])</f>
        <v>Male</v>
      </c>
      <c r="F1494" t="s">
        <v>17</v>
      </c>
      <c r="G1494" t="s">
        <v>24</v>
      </c>
      <c r="H1494" t="str">
        <f>IF(Statistics_xlsx___Sheet1[[#This Row],[Post Name]]="-",IF(G1495=0,G1493,G1495),Statistics_xlsx___Sheet1[[#This Row],[Post Name]])</f>
        <v>i7</v>
      </c>
      <c r="I1494">
        <v>10787</v>
      </c>
      <c r="J1494">
        <f>IF(Statistics_xlsx___Sheet1[[#This Row],[Offered Salary]]&lt;=0,AVERAGE($I$2:$I$7166),Statistics_xlsx___Sheet1[[#This Row],[Offered Salary]])</f>
        <v>10787</v>
      </c>
      <c r="K1494" t="b">
        <f>OR((Statistics_xlsx___Sheet1[[#This Row],[updated offered salary]]&lt;$N$39),(Statistics_xlsx___Sheet1[[#This Row],[updated offered salary]]&gt;$N$40))</f>
        <v>0</v>
      </c>
    </row>
    <row r="1495" spans="1:11" x14ac:dyDescent="0.3">
      <c r="A1495">
        <v>702214</v>
      </c>
      <c r="B1495" t="s">
        <v>1403</v>
      </c>
      <c r="C1495" t="s">
        <v>15</v>
      </c>
      <c r="D1495" t="s">
        <v>9</v>
      </c>
      <c r="E1495" t="str">
        <f>IF(Statistics_xlsx___Sheet1[[#This Row],[event_name]]="-","Male",Statistics_xlsx___Sheet1[[#This Row],[event_name]])</f>
        <v>Male</v>
      </c>
      <c r="F1495" t="s">
        <v>17</v>
      </c>
      <c r="G1495" t="s">
        <v>24</v>
      </c>
      <c r="H1495" t="str">
        <f>IF(Statistics_xlsx___Sheet1[[#This Row],[Post Name]]="-",IF(G1496=0,G1494,G1496),Statistics_xlsx___Sheet1[[#This Row],[Post Name]])</f>
        <v>i7</v>
      </c>
      <c r="I1495">
        <v>62412</v>
      </c>
      <c r="J1495">
        <f>IF(Statistics_xlsx___Sheet1[[#This Row],[Offered Salary]]&lt;=0,AVERAGE($I$2:$I$7166),Statistics_xlsx___Sheet1[[#This Row],[Offered Salary]])</f>
        <v>62412</v>
      </c>
      <c r="K1495" t="b">
        <f>OR((Statistics_xlsx___Sheet1[[#This Row],[updated offered salary]]&lt;$N$39),(Statistics_xlsx___Sheet1[[#This Row],[updated offered salary]]&gt;$N$40))</f>
        <v>0</v>
      </c>
    </row>
    <row r="1496" spans="1:11" x14ac:dyDescent="0.3">
      <c r="A1496">
        <v>436353</v>
      </c>
      <c r="B1496" t="s">
        <v>1404</v>
      </c>
      <c r="C1496" t="s">
        <v>8</v>
      </c>
      <c r="D1496" t="s">
        <v>13</v>
      </c>
      <c r="E1496" t="str">
        <f>IF(Statistics_xlsx___Sheet1[[#This Row],[event_name]]="-","Male",Statistics_xlsx___Sheet1[[#This Row],[event_name]])</f>
        <v>Female</v>
      </c>
      <c r="F1496" t="s">
        <v>17</v>
      </c>
      <c r="G1496" t="s">
        <v>24</v>
      </c>
      <c r="H1496" t="str">
        <f>IF(Statistics_xlsx___Sheet1[[#This Row],[Post Name]]="-",IF(G1497=0,G1495,G1497),Statistics_xlsx___Sheet1[[#This Row],[Post Name]])</f>
        <v>i7</v>
      </c>
      <c r="I1496">
        <v>98319</v>
      </c>
      <c r="J1496">
        <f>IF(Statistics_xlsx___Sheet1[[#This Row],[Offered Salary]]&lt;=0,AVERAGE($I$2:$I$7166),Statistics_xlsx___Sheet1[[#This Row],[Offered Salary]])</f>
        <v>98319</v>
      </c>
      <c r="K1496" t="b">
        <f>OR((Statistics_xlsx___Sheet1[[#This Row],[updated offered salary]]&lt;$N$39),(Statistics_xlsx___Sheet1[[#This Row],[updated offered salary]]&gt;$N$40))</f>
        <v>0</v>
      </c>
    </row>
    <row r="1497" spans="1:11" x14ac:dyDescent="0.3">
      <c r="A1497">
        <v>624625</v>
      </c>
      <c r="B1497" t="s">
        <v>1405</v>
      </c>
      <c r="C1497" t="s">
        <v>8</v>
      </c>
      <c r="D1497" t="s">
        <v>13</v>
      </c>
      <c r="E1497" t="str">
        <f>IF(Statistics_xlsx___Sheet1[[#This Row],[event_name]]="-","Male",Statistics_xlsx___Sheet1[[#This Row],[event_name]])</f>
        <v>Female</v>
      </c>
      <c r="F1497" t="s">
        <v>17</v>
      </c>
      <c r="G1497" t="s">
        <v>24</v>
      </c>
      <c r="H1497" t="str">
        <f>IF(Statistics_xlsx___Sheet1[[#This Row],[Post Name]]="-",IF(G1498=0,G1496,G1498),Statistics_xlsx___Sheet1[[#This Row],[Post Name]])</f>
        <v>i7</v>
      </c>
      <c r="I1497">
        <v>71254</v>
      </c>
      <c r="J1497">
        <f>IF(Statistics_xlsx___Sheet1[[#This Row],[Offered Salary]]&lt;=0,AVERAGE($I$2:$I$7166),Statistics_xlsx___Sheet1[[#This Row],[Offered Salary]])</f>
        <v>71254</v>
      </c>
      <c r="K1497" t="b">
        <f>OR((Statistics_xlsx___Sheet1[[#This Row],[updated offered salary]]&lt;$N$39),(Statistics_xlsx___Sheet1[[#This Row],[updated offered salary]]&gt;$N$40))</f>
        <v>0</v>
      </c>
    </row>
    <row r="1498" spans="1:11" x14ac:dyDescent="0.3">
      <c r="A1498">
        <v>36504</v>
      </c>
      <c r="B1498" t="s">
        <v>1406</v>
      </c>
      <c r="C1498" t="s">
        <v>15</v>
      </c>
      <c r="D1498" t="s">
        <v>9</v>
      </c>
      <c r="E1498" t="str">
        <f>IF(Statistics_xlsx___Sheet1[[#This Row],[event_name]]="-","Male",Statistics_xlsx___Sheet1[[#This Row],[event_name]])</f>
        <v>Male</v>
      </c>
      <c r="F1498" t="s">
        <v>17</v>
      </c>
      <c r="G1498" t="s">
        <v>24</v>
      </c>
      <c r="H1498" t="str">
        <f>IF(Statistics_xlsx___Sheet1[[#This Row],[Post Name]]="-",IF(G1499=0,G1497,G1499),Statistics_xlsx___Sheet1[[#This Row],[Post Name]])</f>
        <v>i7</v>
      </c>
      <c r="I1498">
        <v>21554</v>
      </c>
      <c r="J1498">
        <f>IF(Statistics_xlsx___Sheet1[[#This Row],[Offered Salary]]&lt;=0,AVERAGE($I$2:$I$7166),Statistics_xlsx___Sheet1[[#This Row],[Offered Salary]])</f>
        <v>21554</v>
      </c>
      <c r="K1498" t="b">
        <f>OR((Statistics_xlsx___Sheet1[[#This Row],[updated offered salary]]&lt;$N$39),(Statistics_xlsx___Sheet1[[#This Row],[updated offered salary]]&gt;$N$40))</f>
        <v>0</v>
      </c>
    </row>
    <row r="1499" spans="1:11" x14ac:dyDescent="0.3">
      <c r="A1499">
        <v>357802</v>
      </c>
      <c r="B1499" t="s">
        <v>1406</v>
      </c>
      <c r="C1499" t="s">
        <v>15</v>
      </c>
      <c r="D1499" t="s">
        <v>13</v>
      </c>
      <c r="E1499" t="str">
        <f>IF(Statistics_xlsx___Sheet1[[#This Row],[event_name]]="-","Male",Statistics_xlsx___Sheet1[[#This Row],[event_name]])</f>
        <v>Female</v>
      </c>
      <c r="F1499" t="s">
        <v>17</v>
      </c>
      <c r="G1499" t="s">
        <v>24</v>
      </c>
      <c r="H1499" t="str">
        <f>IF(Statistics_xlsx___Sheet1[[#This Row],[Post Name]]="-",IF(G1500=0,G1498,G1500),Statistics_xlsx___Sheet1[[#This Row],[Post Name]])</f>
        <v>i7</v>
      </c>
      <c r="I1499">
        <v>69341</v>
      </c>
      <c r="J1499">
        <f>IF(Statistics_xlsx___Sheet1[[#This Row],[Offered Salary]]&lt;=0,AVERAGE($I$2:$I$7166),Statistics_xlsx___Sheet1[[#This Row],[Offered Salary]])</f>
        <v>69341</v>
      </c>
      <c r="K1499" t="b">
        <f>OR((Statistics_xlsx___Sheet1[[#This Row],[updated offered salary]]&lt;$N$39),(Statistics_xlsx___Sheet1[[#This Row],[updated offered salary]]&gt;$N$40))</f>
        <v>0</v>
      </c>
    </row>
    <row r="1500" spans="1:11" x14ac:dyDescent="0.3">
      <c r="A1500">
        <v>639861</v>
      </c>
      <c r="B1500" t="s">
        <v>1407</v>
      </c>
      <c r="C1500" t="s">
        <v>8</v>
      </c>
      <c r="D1500" t="s">
        <v>9</v>
      </c>
      <c r="E1500" t="str">
        <f>IF(Statistics_xlsx___Sheet1[[#This Row],[event_name]]="-","Male",Statistics_xlsx___Sheet1[[#This Row],[event_name]])</f>
        <v>Male</v>
      </c>
      <c r="F1500" t="s">
        <v>17</v>
      </c>
      <c r="G1500" t="s">
        <v>345</v>
      </c>
      <c r="H1500" t="str">
        <f>IF(Statistics_xlsx___Sheet1[[#This Row],[Post Name]]="-",IF(G1501=0,G1499,G1501),Statistics_xlsx___Sheet1[[#This Row],[Post Name]])</f>
        <v>c9</v>
      </c>
      <c r="I1500">
        <v>25030</v>
      </c>
      <c r="J1500">
        <f>IF(Statistics_xlsx___Sheet1[[#This Row],[Offered Salary]]&lt;=0,AVERAGE($I$2:$I$7166),Statistics_xlsx___Sheet1[[#This Row],[Offered Salary]])</f>
        <v>25030</v>
      </c>
      <c r="K1500" t="b">
        <f>OR((Statistics_xlsx___Sheet1[[#This Row],[updated offered salary]]&lt;$N$39),(Statistics_xlsx___Sheet1[[#This Row],[updated offered salary]]&gt;$N$40))</f>
        <v>0</v>
      </c>
    </row>
    <row r="1501" spans="1:11" x14ac:dyDescent="0.3">
      <c r="A1501">
        <v>582417</v>
      </c>
      <c r="B1501" t="s">
        <v>1408</v>
      </c>
      <c r="C1501" t="s">
        <v>15</v>
      </c>
      <c r="D1501" t="s">
        <v>9</v>
      </c>
      <c r="E1501" t="str">
        <f>IF(Statistics_xlsx___Sheet1[[#This Row],[event_name]]="-","Male",Statistics_xlsx___Sheet1[[#This Row],[event_name]])</f>
        <v>Male</v>
      </c>
      <c r="F1501" t="s">
        <v>17</v>
      </c>
      <c r="G1501" t="s">
        <v>345</v>
      </c>
      <c r="H1501" t="str">
        <f>IF(Statistics_xlsx___Sheet1[[#This Row],[Post Name]]="-",IF(G1502=0,G1500,G1502),Statistics_xlsx___Sheet1[[#This Row],[Post Name]])</f>
        <v>c9</v>
      </c>
      <c r="I1501">
        <v>92791</v>
      </c>
      <c r="J1501">
        <f>IF(Statistics_xlsx___Sheet1[[#This Row],[Offered Salary]]&lt;=0,AVERAGE($I$2:$I$7166),Statistics_xlsx___Sheet1[[#This Row],[Offered Salary]])</f>
        <v>92791</v>
      </c>
      <c r="K1501" t="b">
        <f>OR((Statistics_xlsx___Sheet1[[#This Row],[updated offered salary]]&lt;$N$39),(Statistics_xlsx___Sheet1[[#This Row],[updated offered salary]]&gt;$N$40))</f>
        <v>0</v>
      </c>
    </row>
    <row r="1502" spans="1:11" x14ac:dyDescent="0.3">
      <c r="A1502">
        <v>383656</v>
      </c>
      <c r="B1502" t="s">
        <v>1409</v>
      </c>
      <c r="C1502" t="s">
        <v>15</v>
      </c>
      <c r="D1502" t="s">
        <v>9</v>
      </c>
      <c r="E1502" t="str">
        <f>IF(Statistics_xlsx___Sheet1[[#This Row],[event_name]]="-","Male",Statistics_xlsx___Sheet1[[#This Row],[event_name]])</f>
        <v>Male</v>
      </c>
      <c r="F1502" t="s">
        <v>17</v>
      </c>
      <c r="G1502" t="s">
        <v>345</v>
      </c>
      <c r="H1502" t="str">
        <f>IF(Statistics_xlsx___Sheet1[[#This Row],[Post Name]]="-",IF(G1503=0,G1501,G1503),Statistics_xlsx___Sheet1[[#This Row],[Post Name]])</f>
        <v>c9</v>
      </c>
      <c r="I1502">
        <v>37147</v>
      </c>
      <c r="J1502">
        <f>IF(Statistics_xlsx___Sheet1[[#This Row],[Offered Salary]]&lt;=0,AVERAGE($I$2:$I$7166),Statistics_xlsx___Sheet1[[#This Row],[Offered Salary]])</f>
        <v>37147</v>
      </c>
      <c r="K1502" t="b">
        <f>OR((Statistics_xlsx___Sheet1[[#This Row],[updated offered salary]]&lt;$N$39),(Statistics_xlsx___Sheet1[[#This Row],[updated offered salary]]&gt;$N$40))</f>
        <v>0</v>
      </c>
    </row>
    <row r="1503" spans="1:11" x14ac:dyDescent="0.3">
      <c r="A1503">
        <v>536123</v>
      </c>
      <c r="B1503" t="s">
        <v>1410</v>
      </c>
      <c r="C1503" t="s">
        <v>8</v>
      </c>
      <c r="D1503" t="s">
        <v>13</v>
      </c>
      <c r="E1503" t="str">
        <f>IF(Statistics_xlsx___Sheet1[[#This Row],[event_name]]="-","Male",Statistics_xlsx___Sheet1[[#This Row],[event_name]])</f>
        <v>Female</v>
      </c>
      <c r="F1503" t="s">
        <v>17</v>
      </c>
      <c r="G1503" t="s">
        <v>345</v>
      </c>
      <c r="H1503" t="str">
        <f>IF(Statistics_xlsx___Sheet1[[#This Row],[Post Name]]="-",IF(G1504=0,G1502,G1504),Statistics_xlsx___Sheet1[[#This Row],[Post Name]])</f>
        <v>c9</v>
      </c>
      <c r="I1503">
        <v>64271</v>
      </c>
      <c r="J1503">
        <f>IF(Statistics_xlsx___Sheet1[[#This Row],[Offered Salary]]&lt;=0,AVERAGE($I$2:$I$7166),Statistics_xlsx___Sheet1[[#This Row],[Offered Salary]])</f>
        <v>64271</v>
      </c>
      <c r="K1503" t="b">
        <f>OR((Statistics_xlsx___Sheet1[[#This Row],[updated offered salary]]&lt;$N$39),(Statistics_xlsx___Sheet1[[#This Row],[updated offered salary]]&gt;$N$40))</f>
        <v>0</v>
      </c>
    </row>
    <row r="1504" spans="1:11" x14ac:dyDescent="0.3">
      <c r="A1504">
        <v>583369</v>
      </c>
      <c r="B1504" t="s">
        <v>1411</v>
      </c>
      <c r="C1504" t="s">
        <v>8</v>
      </c>
      <c r="D1504" t="s">
        <v>9</v>
      </c>
      <c r="E1504" t="str">
        <f>IF(Statistics_xlsx___Sheet1[[#This Row],[event_name]]="-","Male",Statistics_xlsx___Sheet1[[#This Row],[event_name]])</f>
        <v>Male</v>
      </c>
      <c r="F1504" t="s">
        <v>17</v>
      </c>
      <c r="G1504" t="s">
        <v>345</v>
      </c>
      <c r="H1504" t="str">
        <f>IF(Statistics_xlsx___Sheet1[[#This Row],[Post Name]]="-",IF(G1505=0,G1503,G1505),Statistics_xlsx___Sheet1[[#This Row],[Post Name]])</f>
        <v>c9</v>
      </c>
      <c r="I1504">
        <v>97329</v>
      </c>
      <c r="J1504">
        <f>IF(Statistics_xlsx___Sheet1[[#This Row],[Offered Salary]]&lt;=0,AVERAGE($I$2:$I$7166),Statistics_xlsx___Sheet1[[#This Row],[Offered Salary]])</f>
        <v>97329</v>
      </c>
      <c r="K1504" t="b">
        <f>OR((Statistics_xlsx___Sheet1[[#This Row],[updated offered salary]]&lt;$N$39),(Statistics_xlsx___Sheet1[[#This Row],[updated offered salary]]&gt;$N$40))</f>
        <v>0</v>
      </c>
    </row>
    <row r="1505" spans="1:11" x14ac:dyDescent="0.3">
      <c r="A1505">
        <v>669078</v>
      </c>
      <c r="B1505" t="s">
        <v>1412</v>
      </c>
      <c r="C1505" t="s">
        <v>15</v>
      </c>
      <c r="D1505" t="s">
        <v>13</v>
      </c>
      <c r="E1505" t="str">
        <f>IF(Statistics_xlsx___Sheet1[[#This Row],[event_name]]="-","Male",Statistics_xlsx___Sheet1[[#This Row],[event_name]])</f>
        <v>Female</v>
      </c>
      <c r="F1505" t="s">
        <v>17</v>
      </c>
      <c r="G1505" t="s">
        <v>345</v>
      </c>
      <c r="H1505" t="str">
        <f>IF(Statistics_xlsx___Sheet1[[#This Row],[Post Name]]="-",IF(G1506=0,G1504,G1506),Statistics_xlsx___Sheet1[[#This Row],[Post Name]])</f>
        <v>c9</v>
      </c>
      <c r="I1505">
        <v>70887</v>
      </c>
      <c r="J1505">
        <f>IF(Statistics_xlsx___Sheet1[[#This Row],[Offered Salary]]&lt;=0,AVERAGE($I$2:$I$7166),Statistics_xlsx___Sheet1[[#This Row],[Offered Salary]])</f>
        <v>70887</v>
      </c>
      <c r="K1505" t="b">
        <f>OR((Statistics_xlsx___Sheet1[[#This Row],[updated offered salary]]&lt;$N$39),(Statistics_xlsx___Sheet1[[#This Row],[updated offered salary]]&gt;$N$40))</f>
        <v>0</v>
      </c>
    </row>
    <row r="1506" spans="1:11" x14ac:dyDescent="0.3">
      <c r="A1506">
        <v>123118</v>
      </c>
      <c r="B1506" t="s">
        <v>1413</v>
      </c>
      <c r="C1506" t="s">
        <v>8</v>
      </c>
      <c r="D1506" t="s">
        <v>13</v>
      </c>
      <c r="E1506" t="str">
        <f>IF(Statistics_xlsx___Sheet1[[#This Row],[event_name]]="-","Male",Statistics_xlsx___Sheet1[[#This Row],[event_name]])</f>
        <v>Female</v>
      </c>
      <c r="F1506" t="s">
        <v>17</v>
      </c>
      <c r="G1506" t="s">
        <v>345</v>
      </c>
      <c r="H1506" t="str">
        <f>IF(Statistics_xlsx___Sheet1[[#This Row],[Post Name]]="-",IF(G1507=0,G1505,G1507),Statistics_xlsx___Sheet1[[#This Row],[Post Name]])</f>
        <v>c9</v>
      </c>
      <c r="I1506">
        <v>68526</v>
      </c>
      <c r="J1506">
        <f>IF(Statistics_xlsx___Sheet1[[#This Row],[Offered Salary]]&lt;=0,AVERAGE($I$2:$I$7166),Statistics_xlsx___Sheet1[[#This Row],[Offered Salary]])</f>
        <v>68526</v>
      </c>
      <c r="K1506" t="b">
        <f>OR((Statistics_xlsx___Sheet1[[#This Row],[updated offered salary]]&lt;$N$39),(Statistics_xlsx___Sheet1[[#This Row],[updated offered salary]]&gt;$N$40))</f>
        <v>0</v>
      </c>
    </row>
    <row r="1507" spans="1:11" x14ac:dyDescent="0.3">
      <c r="A1507">
        <v>195389</v>
      </c>
      <c r="B1507" t="s">
        <v>1412</v>
      </c>
      <c r="C1507" t="s">
        <v>15</v>
      </c>
      <c r="D1507" t="s">
        <v>42</v>
      </c>
      <c r="E1507" t="str">
        <f>IF(Statistics_xlsx___Sheet1[[#This Row],[event_name]]="-","Male",Statistics_xlsx___Sheet1[[#This Row],[event_name]])</f>
        <v>Don’t want to say</v>
      </c>
      <c r="F1507" t="s">
        <v>17</v>
      </c>
      <c r="G1507" t="s">
        <v>345</v>
      </c>
      <c r="H1507" t="str">
        <f>IF(Statistics_xlsx___Sheet1[[#This Row],[Post Name]]="-",IF(G1508=0,G1506,G1508),Statistics_xlsx___Sheet1[[#This Row],[Post Name]])</f>
        <v>c9</v>
      </c>
      <c r="I1507">
        <v>53014</v>
      </c>
      <c r="J1507">
        <f>IF(Statistics_xlsx___Sheet1[[#This Row],[Offered Salary]]&lt;=0,AVERAGE($I$2:$I$7166),Statistics_xlsx___Sheet1[[#This Row],[Offered Salary]])</f>
        <v>53014</v>
      </c>
      <c r="K1507" t="b">
        <f>OR((Statistics_xlsx___Sheet1[[#This Row],[updated offered salary]]&lt;$N$39),(Statistics_xlsx___Sheet1[[#This Row],[updated offered salary]]&gt;$N$40))</f>
        <v>0</v>
      </c>
    </row>
    <row r="1508" spans="1:11" x14ac:dyDescent="0.3">
      <c r="A1508">
        <v>665487</v>
      </c>
      <c r="B1508" t="s">
        <v>1414</v>
      </c>
      <c r="C1508" t="s">
        <v>8</v>
      </c>
      <c r="D1508" t="s">
        <v>9</v>
      </c>
      <c r="E1508" t="str">
        <f>IF(Statistics_xlsx___Sheet1[[#This Row],[event_name]]="-","Male",Statistics_xlsx___Sheet1[[#This Row],[event_name]])</f>
        <v>Male</v>
      </c>
      <c r="F1508" t="s">
        <v>17</v>
      </c>
      <c r="G1508" t="s">
        <v>345</v>
      </c>
      <c r="H1508" t="str">
        <f>IF(Statistics_xlsx___Sheet1[[#This Row],[Post Name]]="-",IF(G1509=0,G1507,G1509),Statistics_xlsx___Sheet1[[#This Row],[Post Name]])</f>
        <v>c9</v>
      </c>
      <c r="I1508">
        <v>66678</v>
      </c>
      <c r="J1508">
        <f>IF(Statistics_xlsx___Sheet1[[#This Row],[Offered Salary]]&lt;=0,AVERAGE($I$2:$I$7166),Statistics_xlsx___Sheet1[[#This Row],[Offered Salary]])</f>
        <v>66678</v>
      </c>
      <c r="K1508" t="b">
        <f>OR((Statistics_xlsx___Sheet1[[#This Row],[updated offered salary]]&lt;$N$39),(Statistics_xlsx___Sheet1[[#This Row],[updated offered salary]]&gt;$N$40))</f>
        <v>0</v>
      </c>
    </row>
    <row r="1509" spans="1:11" x14ac:dyDescent="0.3">
      <c r="A1509">
        <v>586559</v>
      </c>
      <c r="B1509" t="s">
        <v>1415</v>
      </c>
      <c r="C1509" t="s">
        <v>8</v>
      </c>
      <c r="D1509" t="s">
        <v>13</v>
      </c>
      <c r="E1509" t="str">
        <f>IF(Statistics_xlsx___Sheet1[[#This Row],[event_name]]="-","Male",Statistics_xlsx___Sheet1[[#This Row],[event_name]])</f>
        <v>Female</v>
      </c>
      <c r="F1509" t="s">
        <v>17</v>
      </c>
      <c r="G1509" t="s">
        <v>345</v>
      </c>
      <c r="H1509" t="str">
        <f>IF(Statistics_xlsx___Sheet1[[#This Row],[Post Name]]="-",IF(G1510=0,G1508,G1510),Statistics_xlsx___Sheet1[[#This Row],[Post Name]])</f>
        <v>c9</v>
      </c>
      <c r="I1509">
        <v>40269</v>
      </c>
      <c r="J1509">
        <f>IF(Statistics_xlsx___Sheet1[[#This Row],[Offered Salary]]&lt;=0,AVERAGE($I$2:$I$7166),Statistics_xlsx___Sheet1[[#This Row],[Offered Salary]])</f>
        <v>40269</v>
      </c>
      <c r="K1509" t="b">
        <f>OR((Statistics_xlsx___Sheet1[[#This Row],[updated offered salary]]&lt;$N$39),(Statistics_xlsx___Sheet1[[#This Row],[updated offered salary]]&gt;$N$40))</f>
        <v>0</v>
      </c>
    </row>
    <row r="1510" spans="1:11" x14ac:dyDescent="0.3">
      <c r="A1510">
        <v>331430</v>
      </c>
      <c r="B1510" t="s">
        <v>1416</v>
      </c>
      <c r="C1510" t="s">
        <v>15</v>
      </c>
      <c r="D1510" t="s">
        <v>13</v>
      </c>
      <c r="E1510" t="str">
        <f>IF(Statistics_xlsx___Sheet1[[#This Row],[event_name]]="-","Male",Statistics_xlsx___Sheet1[[#This Row],[event_name]])</f>
        <v>Female</v>
      </c>
      <c r="F1510" t="s">
        <v>17</v>
      </c>
      <c r="G1510" t="s">
        <v>345</v>
      </c>
      <c r="H1510" t="str">
        <f>IF(Statistics_xlsx___Sheet1[[#This Row],[Post Name]]="-",IF(G1511=0,G1509,G1511),Statistics_xlsx___Sheet1[[#This Row],[Post Name]])</f>
        <v>c9</v>
      </c>
      <c r="I1510">
        <v>64410</v>
      </c>
      <c r="J1510">
        <f>IF(Statistics_xlsx___Sheet1[[#This Row],[Offered Salary]]&lt;=0,AVERAGE($I$2:$I$7166),Statistics_xlsx___Sheet1[[#This Row],[Offered Salary]])</f>
        <v>64410</v>
      </c>
      <c r="K1510" t="b">
        <f>OR((Statistics_xlsx___Sheet1[[#This Row],[updated offered salary]]&lt;$N$39),(Statistics_xlsx___Sheet1[[#This Row],[updated offered salary]]&gt;$N$40))</f>
        <v>0</v>
      </c>
    </row>
    <row r="1511" spans="1:11" x14ac:dyDescent="0.3">
      <c r="A1511">
        <v>135854</v>
      </c>
      <c r="B1511" t="s">
        <v>1417</v>
      </c>
      <c r="C1511" t="s">
        <v>8</v>
      </c>
      <c r="D1511" t="s">
        <v>9</v>
      </c>
      <c r="E1511" t="str">
        <f>IF(Statistics_xlsx___Sheet1[[#This Row],[event_name]]="-","Male",Statistics_xlsx___Sheet1[[#This Row],[event_name]])</f>
        <v>Male</v>
      </c>
      <c r="F1511" t="s">
        <v>17</v>
      </c>
      <c r="G1511" t="s">
        <v>345</v>
      </c>
      <c r="H1511" t="str">
        <f>IF(Statistics_xlsx___Sheet1[[#This Row],[Post Name]]="-",IF(G1512=0,G1510,G1512),Statistics_xlsx___Sheet1[[#This Row],[Post Name]])</f>
        <v>c9</v>
      </c>
      <c r="I1511">
        <v>28038</v>
      </c>
      <c r="J1511">
        <f>IF(Statistics_xlsx___Sheet1[[#This Row],[Offered Salary]]&lt;=0,AVERAGE($I$2:$I$7166),Statistics_xlsx___Sheet1[[#This Row],[Offered Salary]])</f>
        <v>28038</v>
      </c>
      <c r="K1511" t="b">
        <f>OR((Statistics_xlsx___Sheet1[[#This Row],[updated offered salary]]&lt;$N$39),(Statistics_xlsx___Sheet1[[#This Row],[updated offered salary]]&gt;$N$40))</f>
        <v>0</v>
      </c>
    </row>
    <row r="1512" spans="1:11" x14ac:dyDescent="0.3">
      <c r="A1512">
        <v>802663</v>
      </c>
      <c r="B1512" t="s">
        <v>1418</v>
      </c>
      <c r="C1512" t="s">
        <v>8</v>
      </c>
      <c r="D1512" t="s">
        <v>13</v>
      </c>
      <c r="E1512" t="str">
        <f>IF(Statistics_xlsx___Sheet1[[#This Row],[event_name]]="-","Male",Statistics_xlsx___Sheet1[[#This Row],[event_name]])</f>
        <v>Female</v>
      </c>
      <c r="F1512" t="s">
        <v>17</v>
      </c>
      <c r="G1512" t="s">
        <v>24</v>
      </c>
      <c r="H1512" t="str">
        <f>IF(Statistics_xlsx___Sheet1[[#This Row],[Post Name]]="-",IF(G1513=0,G1511,G1513),Statistics_xlsx___Sheet1[[#This Row],[Post Name]])</f>
        <v>i7</v>
      </c>
      <c r="I1512">
        <v>51388</v>
      </c>
      <c r="J1512">
        <f>IF(Statistics_xlsx___Sheet1[[#This Row],[Offered Salary]]&lt;=0,AVERAGE($I$2:$I$7166),Statistics_xlsx___Sheet1[[#This Row],[Offered Salary]])</f>
        <v>51388</v>
      </c>
      <c r="K1512" t="b">
        <f>OR((Statistics_xlsx___Sheet1[[#This Row],[updated offered salary]]&lt;$N$39),(Statistics_xlsx___Sheet1[[#This Row],[updated offered salary]]&gt;$N$40))</f>
        <v>0</v>
      </c>
    </row>
    <row r="1513" spans="1:11" x14ac:dyDescent="0.3">
      <c r="A1513">
        <v>597869</v>
      </c>
      <c r="B1513" t="s">
        <v>1419</v>
      </c>
      <c r="C1513" t="s">
        <v>8</v>
      </c>
      <c r="D1513" t="s">
        <v>13</v>
      </c>
      <c r="E1513" t="str">
        <f>IF(Statistics_xlsx___Sheet1[[#This Row],[event_name]]="-","Male",Statistics_xlsx___Sheet1[[#This Row],[event_name]])</f>
        <v>Female</v>
      </c>
      <c r="F1513" t="s">
        <v>17</v>
      </c>
      <c r="G1513" t="s">
        <v>24</v>
      </c>
      <c r="H1513" t="str">
        <f>IF(Statistics_xlsx___Sheet1[[#This Row],[Post Name]]="-",IF(G1514=0,G1512,G1514),Statistics_xlsx___Sheet1[[#This Row],[Post Name]])</f>
        <v>i7</v>
      </c>
      <c r="I1513">
        <v>78358</v>
      </c>
      <c r="J1513">
        <f>IF(Statistics_xlsx___Sheet1[[#This Row],[Offered Salary]]&lt;=0,AVERAGE($I$2:$I$7166),Statistics_xlsx___Sheet1[[#This Row],[Offered Salary]])</f>
        <v>78358</v>
      </c>
      <c r="K1513" t="b">
        <f>OR((Statistics_xlsx___Sheet1[[#This Row],[updated offered salary]]&lt;$N$39),(Statistics_xlsx___Sheet1[[#This Row],[updated offered salary]]&gt;$N$40))</f>
        <v>0</v>
      </c>
    </row>
    <row r="1514" spans="1:11" x14ac:dyDescent="0.3">
      <c r="A1514">
        <v>80619</v>
      </c>
      <c r="B1514" t="s">
        <v>1420</v>
      </c>
      <c r="C1514" t="s">
        <v>8</v>
      </c>
      <c r="D1514" t="s">
        <v>42</v>
      </c>
      <c r="E1514" t="str">
        <f>IF(Statistics_xlsx___Sheet1[[#This Row],[event_name]]="-","Male",Statistics_xlsx___Sheet1[[#This Row],[event_name]])</f>
        <v>Don’t want to say</v>
      </c>
      <c r="F1514" t="s">
        <v>17</v>
      </c>
      <c r="G1514" t="s">
        <v>24</v>
      </c>
      <c r="H1514" t="str">
        <f>IF(Statistics_xlsx___Sheet1[[#This Row],[Post Name]]="-",IF(G1515=0,G1513,G1515),Statistics_xlsx___Sheet1[[#This Row],[Post Name]])</f>
        <v>i7</v>
      </c>
      <c r="I1514">
        <v>80438</v>
      </c>
      <c r="J1514">
        <f>IF(Statistics_xlsx___Sheet1[[#This Row],[Offered Salary]]&lt;=0,AVERAGE($I$2:$I$7166),Statistics_xlsx___Sheet1[[#This Row],[Offered Salary]])</f>
        <v>80438</v>
      </c>
      <c r="K1514" t="b">
        <f>OR((Statistics_xlsx___Sheet1[[#This Row],[updated offered salary]]&lt;$N$39),(Statistics_xlsx___Sheet1[[#This Row],[updated offered salary]]&gt;$N$40))</f>
        <v>0</v>
      </c>
    </row>
    <row r="1515" spans="1:11" x14ac:dyDescent="0.3">
      <c r="A1515">
        <v>245650</v>
      </c>
      <c r="B1515" t="s">
        <v>1420</v>
      </c>
      <c r="C1515" t="s">
        <v>8</v>
      </c>
      <c r="D1515" t="s">
        <v>42</v>
      </c>
      <c r="E1515" t="str">
        <f>IF(Statistics_xlsx___Sheet1[[#This Row],[event_name]]="-","Male",Statistics_xlsx___Sheet1[[#This Row],[event_name]])</f>
        <v>Don’t want to say</v>
      </c>
      <c r="F1515" t="s">
        <v>17</v>
      </c>
      <c r="G1515" t="s">
        <v>24</v>
      </c>
      <c r="H1515" t="str">
        <f>IF(Statistics_xlsx___Sheet1[[#This Row],[Post Name]]="-",IF(G1516=0,G1514,G1516),Statistics_xlsx___Sheet1[[#This Row],[Post Name]])</f>
        <v>i7</v>
      </c>
      <c r="I1515">
        <v>37930</v>
      </c>
      <c r="J1515">
        <f>IF(Statistics_xlsx___Sheet1[[#This Row],[Offered Salary]]&lt;=0,AVERAGE($I$2:$I$7166),Statistics_xlsx___Sheet1[[#This Row],[Offered Salary]])</f>
        <v>37930</v>
      </c>
      <c r="K1515" t="b">
        <f>OR((Statistics_xlsx___Sheet1[[#This Row],[updated offered salary]]&lt;$N$39),(Statistics_xlsx___Sheet1[[#This Row],[updated offered salary]]&gt;$N$40))</f>
        <v>0</v>
      </c>
    </row>
    <row r="1516" spans="1:11" x14ac:dyDescent="0.3">
      <c r="A1516">
        <v>105813</v>
      </c>
      <c r="B1516" t="s">
        <v>1421</v>
      </c>
      <c r="C1516" t="s">
        <v>15</v>
      </c>
      <c r="D1516" t="s">
        <v>42</v>
      </c>
      <c r="E1516" t="str">
        <f>IF(Statistics_xlsx___Sheet1[[#This Row],[event_name]]="-","Male",Statistics_xlsx___Sheet1[[#This Row],[event_name]])</f>
        <v>Don’t want to say</v>
      </c>
      <c r="F1516" t="s">
        <v>17</v>
      </c>
      <c r="G1516" t="s">
        <v>24</v>
      </c>
      <c r="H1516" t="str">
        <f>IF(Statistics_xlsx___Sheet1[[#This Row],[Post Name]]="-",IF(G1517=0,G1515,G1517),Statistics_xlsx___Sheet1[[#This Row],[Post Name]])</f>
        <v>i7</v>
      </c>
      <c r="I1516">
        <v>1887</v>
      </c>
      <c r="J1516">
        <f>IF(Statistics_xlsx___Sheet1[[#This Row],[Offered Salary]]&lt;=0,AVERAGE($I$2:$I$7166),Statistics_xlsx___Sheet1[[#This Row],[Offered Salary]])</f>
        <v>1887</v>
      </c>
      <c r="K1516" t="b">
        <f>OR((Statistics_xlsx___Sheet1[[#This Row],[updated offered salary]]&lt;$N$39),(Statistics_xlsx___Sheet1[[#This Row],[updated offered salary]]&gt;$N$40))</f>
        <v>0</v>
      </c>
    </row>
    <row r="1517" spans="1:11" x14ac:dyDescent="0.3">
      <c r="A1517">
        <v>661954</v>
      </c>
      <c r="B1517" t="s">
        <v>1422</v>
      </c>
      <c r="C1517" t="s">
        <v>8</v>
      </c>
      <c r="D1517" t="s">
        <v>13</v>
      </c>
      <c r="E1517" t="str">
        <f>IF(Statistics_xlsx___Sheet1[[#This Row],[event_name]]="-","Male",Statistics_xlsx___Sheet1[[#This Row],[event_name]])</f>
        <v>Female</v>
      </c>
      <c r="F1517" t="s">
        <v>10</v>
      </c>
      <c r="G1517" t="s">
        <v>151</v>
      </c>
      <c r="H1517" t="str">
        <f>IF(Statistics_xlsx___Sheet1[[#This Row],[Post Name]]="-",IF(G1518=0,G1516,G1518),Statistics_xlsx___Sheet1[[#This Row],[Post Name]])</f>
        <v>c-10</v>
      </c>
      <c r="I1517">
        <v>26666</v>
      </c>
      <c r="J1517">
        <f>IF(Statistics_xlsx___Sheet1[[#This Row],[Offered Salary]]&lt;=0,AVERAGE($I$2:$I$7166),Statistics_xlsx___Sheet1[[#This Row],[Offered Salary]])</f>
        <v>26666</v>
      </c>
      <c r="K1517" t="b">
        <f>OR((Statistics_xlsx___Sheet1[[#This Row],[updated offered salary]]&lt;$N$39),(Statistics_xlsx___Sheet1[[#This Row],[updated offered salary]]&gt;$N$40))</f>
        <v>0</v>
      </c>
    </row>
    <row r="1518" spans="1:11" x14ac:dyDescent="0.3">
      <c r="A1518">
        <v>327352</v>
      </c>
      <c r="B1518" t="s">
        <v>1422</v>
      </c>
      <c r="C1518" t="s">
        <v>15</v>
      </c>
      <c r="D1518" t="s">
        <v>9</v>
      </c>
      <c r="E1518" t="str">
        <f>IF(Statistics_xlsx___Sheet1[[#This Row],[event_name]]="-","Male",Statistics_xlsx___Sheet1[[#This Row],[event_name]])</f>
        <v>Male</v>
      </c>
      <c r="F1518" t="s">
        <v>10</v>
      </c>
      <c r="G1518" t="s">
        <v>151</v>
      </c>
      <c r="H1518" t="str">
        <f>IF(Statistics_xlsx___Sheet1[[#This Row],[Post Name]]="-",IF(G1519=0,G1517,G1519),Statistics_xlsx___Sheet1[[#This Row],[Post Name]])</f>
        <v>c-10</v>
      </c>
      <c r="I1518">
        <v>50349</v>
      </c>
      <c r="J1518">
        <f>IF(Statistics_xlsx___Sheet1[[#This Row],[Offered Salary]]&lt;=0,AVERAGE($I$2:$I$7166),Statistics_xlsx___Sheet1[[#This Row],[Offered Salary]])</f>
        <v>50349</v>
      </c>
      <c r="K1518" t="b">
        <f>OR((Statistics_xlsx___Sheet1[[#This Row],[updated offered salary]]&lt;$N$39),(Statistics_xlsx___Sheet1[[#This Row],[updated offered salary]]&gt;$N$40))</f>
        <v>0</v>
      </c>
    </row>
    <row r="1519" spans="1:11" x14ac:dyDescent="0.3">
      <c r="A1519">
        <v>936527</v>
      </c>
      <c r="B1519" t="s">
        <v>1423</v>
      </c>
      <c r="C1519" t="s">
        <v>15</v>
      </c>
      <c r="D1519" t="s">
        <v>42</v>
      </c>
      <c r="E1519" t="str">
        <f>IF(Statistics_xlsx___Sheet1[[#This Row],[event_name]]="-","Male",Statistics_xlsx___Sheet1[[#This Row],[event_name]])</f>
        <v>Don’t want to say</v>
      </c>
      <c r="F1519" t="s">
        <v>10</v>
      </c>
      <c r="G1519" t="s">
        <v>151</v>
      </c>
      <c r="H1519" t="str">
        <f>IF(Statistics_xlsx___Sheet1[[#This Row],[Post Name]]="-",IF(G1520=0,G1518,G1520),Statistics_xlsx___Sheet1[[#This Row],[Post Name]])</f>
        <v>c-10</v>
      </c>
      <c r="I1519">
        <v>76326</v>
      </c>
      <c r="J1519">
        <f>IF(Statistics_xlsx___Sheet1[[#This Row],[Offered Salary]]&lt;=0,AVERAGE($I$2:$I$7166),Statistics_xlsx___Sheet1[[#This Row],[Offered Salary]])</f>
        <v>76326</v>
      </c>
      <c r="K1519" t="b">
        <f>OR((Statistics_xlsx___Sheet1[[#This Row],[updated offered salary]]&lt;$N$39),(Statistics_xlsx___Sheet1[[#This Row],[updated offered salary]]&gt;$N$40))</f>
        <v>0</v>
      </c>
    </row>
    <row r="1520" spans="1:11" x14ac:dyDescent="0.3">
      <c r="A1520">
        <v>709650</v>
      </c>
      <c r="B1520" t="s">
        <v>1424</v>
      </c>
      <c r="C1520" t="s">
        <v>15</v>
      </c>
      <c r="D1520" t="s">
        <v>13</v>
      </c>
      <c r="E1520" t="str">
        <f>IF(Statistics_xlsx___Sheet1[[#This Row],[event_name]]="-","Male",Statistics_xlsx___Sheet1[[#This Row],[event_name]])</f>
        <v>Female</v>
      </c>
      <c r="F1520" t="s">
        <v>10</v>
      </c>
      <c r="G1520" t="s">
        <v>151</v>
      </c>
      <c r="H1520" t="str">
        <f>IF(Statistics_xlsx___Sheet1[[#This Row],[Post Name]]="-",IF(G1521=0,G1519,G1521),Statistics_xlsx___Sheet1[[#This Row],[Post Name]])</f>
        <v>c-10</v>
      </c>
      <c r="I1520">
        <v>48861</v>
      </c>
      <c r="J1520">
        <f>IF(Statistics_xlsx___Sheet1[[#This Row],[Offered Salary]]&lt;=0,AVERAGE($I$2:$I$7166),Statistics_xlsx___Sheet1[[#This Row],[Offered Salary]])</f>
        <v>48861</v>
      </c>
      <c r="K1520" t="b">
        <f>OR((Statistics_xlsx___Sheet1[[#This Row],[updated offered salary]]&lt;$N$39),(Statistics_xlsx___Sheet1[[#This Row],[updated offered salary]]&gt;$N$40))</f>
        <v>0</v>
      </c>
    </row>
    <row r="1521" spans="1:11" x14ac:dyDescent="0.3">
      <c r="A1521">
        <v>368942</v>
      </c>
      <c r="B1521" t="s">
        <v>1425</v>
      </c>
      <c r="C1521" t="s">
        <v>8</v>
      </c>
      <c r="D1521" t="s">
        <v>9</v>
      </c>
      <c r="E1521" t="str">
        <f>IF(Statistics_xlsx___Sheet1[[#This Row],[event_name]]="-","Male",Statistics_xlsx___Sheet1[[#This Row],[event_name]])</f>
        <v>Male</v>
      </c>
      <c r="F1521" t="s">
        <v>10</v>
      </c>
      <c r="G1521" t="s">
        <v>151</v>
      </c>
      <c r="H1521" t="str">
        <f>IF(Statistics_xlsx___Sheet1[[#This Row],[Post Name]]="-",IF(G1522=0,G1520,G1522),Statistics_xlsx___Sheet1[[#This Row],[Post Name]])</f>
        <v>c-10</v>
      </c>
      <c r="I1521">
        <v>73960</v>
      </c>
      <c r="J1521">
        <f>IF(Statistics_xlsx___Sheet1[[#This Row],[Offered Salary]]&lt;=0,AVERAGE($I$2:$I$7166),Statistics_xlsx___Sheet1[[#This Row],[Offered Salary]])</f>
        <v>73960</v>
      </c>
      <c r="K1521" t="b">
        <f>OR((Statistics_xlsx___Sheet1[[#This Row],[updated offered salary]]&lt;$N$39),(Statistics_xlsx___Sheet1[[#This Row],[updated offered salary]]&gt;$N$40))</f>
        <v>0</v>
      </c>
    </row>
    <row r="1522" spans="1:11" x14ac:dyDescent="0.3">
      <c r="A1522">
        <v>940275</v>
      </c>
      <c r="B1522" t="s">
        <v>1426</v>
      </c>
      <c r="C1522" t="s">
        <v>8</v>
      </c>
      <c r="D1522" t="s">
        <v>42</v>
      </c>
      <c r="E1522" t="str">
        <f>IF(Statistics_xlsx___Sheet1[[#This Row],[event_name]]="-","Male",Statistics_xlsx___Sheet1[[#This Row],[event_name]])</f>
        <v>Don’t want to say</v>
      </c>
      <c r="F1522" t="s">
        <v>17</v>
      </c>
      <c r="G1522" t="s">
        <v>36</v>
      </c>
      <c r="H1522" t="str">
        <f>IF(Statistics_xlsx___Sheet1[[#This Row],[Post Name]]="-",IF(G1523=0,G1521,G1523),Statistics_xlsx___Sheet1[[#This Row],[Post Name]])</f>
        <v>i5</v>
      </c>
      <c r="I1522">
        <v>53484</v>
      </c>
      <c r="J1522">
        <f>IF(Statistics_xlsx___Sheet1[[#This Row],[Offered Salary]]&lt;=0,AVERAGE($I$2:$I$7166),Statistics_xlsx___Sheet1[[#This Row],[Offered Salary]])</f>
        <v>53484</v>
      </c>
      <c r="K1522" t="b">
        <f>OR((Statistics_xlsx___Sheet1[[#This Row],[updated offered salary]]&lt;$N$39),(Statistics_xlsx___Sheet1[[#This Row],[updated offered salary]]&gt;$N$40))</f>
        <v>0</v>
      </c>
    </row>
    <row r="1523" spans="1:11" x14ac:dyDescent="0.3">
      <c r="A1523">
        <v>933818</v>
      </c>
      <c r="B1523" t="s">
        <v>1427</v>
      </c>
      <c r="C1523" t="s">
        <v>8</v>
      </c>
      <c r="D1523" t="s">
        <v>9</v>
      </c>
      <c r="E1523" t="str">
        <f>IF(Statistics_xlsx___Sheet1[[#This Row],[event_name]]="-","Male",Statistics_xlsx___Sheet1[[#This Row],[event_name]])</f>
        <v>Male</v>
      </c>
      <c r="F1523" t="s">
        <v>17</v>
      </c>
      <c r="G1523" t="s">
        <v>36</v>
      </c>
      <c r="H1523" t="str">
        <f>IF(Statistics_xlsx___Sheet1[[#This Row],[Post Name]]="-",IF(G1524=0,G1522,G1524),Statistics_xlsx___Sheet1[[#This Row],[Post Name]])</f>
        <v>i5</v>
      </c>
      <c r="I1523">
        <v>12323</v>
      </c>
      <c r="J1523">
        <f>IF(Statistics_xlsx___Sheet1[[#This Row],[Offered Salary]]&lt;=0,AVERAGE($I$2:$I$7166),Statistics_xlsx___Sheet1[[#This Row],[Offered Salary]])</f>
        <v>12323</v>
      </c>
      <c r="K1523" t="b">
        <f>OR((Statistics_xlsx___Sheet1[[#This Row],[updated offered salary]]&lt;$N$39),(Statistics_xlsx___Sheet1[[#This Row],[updated offered salary]]&gt;$N$40))</f>
        <v>0</v>
      </c>
    </row>
    <row r="1524" spans="1:11" x14ac:dyDescent="0.3">
      <c r="A1524">
        <v>138733</v>
      </c>
      <c r="B1524" t="s">
        <v>1428</v>
      </c>
      <c r="C1524" t="s">
        <v>8</v>
      </c>
      <c r="D1524" t="s">
        <v>9</v>
      </c>
      <c r="E1524" t="str">
        <f>IF(Statistics_xlsx___Sheet1[[#This Row],[event_name]]="-","Male",Statistics_xlsx___Sheet1[[#This Row],[event_name]])</f>
        <v>Male</v>
      </c>
      <c r="F1524" t="s">
        <v>17</v>
      </c>
      <c r="G1524" t="s">
        <v>36</v>
      </c>
      <c r="H1524" t="str">
        <f>IF(Statistics_xlsx___Sheet1[[#This Row],[Post Name]]="-",IF(G1525=0,G1523,G1525),Statistics_xlsx___Sheet1[[#This Row],[Post Name]])</f>
        <v>i5</v>
      </c>
      <c r="I1524">
        <v>73873</v>
      </c>
      <c r="J1524">
        <f>IF(Statistics_xlsx___Sheet1[[#This Row],[Offered Salary]]&lt;=0,AVERAGE($I$2:$I$7166),Statistics_xlsx___Sheet1[[#This Row],[Offered Salary]])</f>
        <v>73873</v>
      </c>
      <c r="K1524" t="b">
        <f>OR((Statistics_xlsx___Sheet1[[#This Row],[updated offered salary]]&lt;$N$39),(Statistics_xlsx___Sheet1[[#This Row],[updated offered salary]]&gt;$N$40))</f>
        <v>0</v>
      </c>
    </row>
    <row r="1525" spans="1:11" x14ac:dyDescent="0.3">
      <c r="A1525">
        <v>518587</v>
      </c>
      <c r="B1525" t="s">
        <v>1429</v>
      </c>
      <c r="C1525" t="s">
        <v>8</v>
      </c>
      <c r="D1525" t="s">
        <v>9</v>
      </c>
      <c r="E1525" t="str">
        <f>IF(Statistics_xlsx___Sheet1[[#This Row],[event_name]]="-","Male",Statistics_xlsx___Sheet1[[#This Row],[event_name]])</f>
        <v>Male</v>
      </c>
      <c r="F1525" t="s">
        <v>17</v>
      </c>
      <c r="G1525" t="s">
        <v>36</v>
      </c>
      <c r="H1525" t="str">
        <f>IF(Statistics_xlsx___Sheet1[[#This Row],[Post Name]]="-",IF(G1526=0,G1524,G1526),Statistics_xlsx___Sheet1[[#This Row],[Post Name]])</f>
        <v>i5</v>
      </c>
      <c r="I1525">
        <v>81742</v>
      </c>
      <c r="J1525">
        <f>IF(Statistics_xlsx___Sheet1[[#This Row],[Offered Salary]]&lt;=0,AVERAGE($I$2:$I$7166),Statistics_xlsx___Sheet1[[#This Row],[Offered Salary]])</f>
        <v>81742</v>
      </c>
      <c r="K1525" t="b">
        <f>OR((Statistics_xlsx___Sheet1[[#This Row],[updated offered salary]]&lt;$N$39),(Statistics_xlsx___Sheet1[[#This Row],[updated offered salary]]&gt;$N$40))</f>
        <v>0</v>
      </c>
    </row>
    <row r="1526" spans="1:11" x14ac:dyDescent="0.3">
      <c r="A1526">
        <v>974429</v>
      </c>
      <c r="B1526" t="s">
        <v>1430</v>
      </c>
      <c r="C1526" t="s">
        <v>8</v>
      </c>
      <c r="D1526" t="s">
        <v>9</v>
      </c>
      <c r="E1526" t="str">
        <f>IF(Statistics_xlsx___Sheet1[[#This Row],[event_name]]="-","Male",Statistics_xlsx___Sheet1[[#This Row],[event_name]])</f>
        <v>Male</v>
      </c>
      <c r="F1526" t="s">
        <v>17</v>
      </c>
      <c r="G1526" t="s">
        <v>36</v>
      </c>
      <c r="H1526" t="str">
        <f>IF(Statistics_xlsx___Sheet1[[#This Row],[Post Name]]="-",IF(G1527=0,G1525,G1527),Statistics_xlsx___Sheet1[[#This Row],[Post Name]])</f>
        <v>i5</v>
      </c>
      <c r="I1526">
        <v>88589</v>
      </c>
      <c r="J1526">
        <f>IF(Statistics_xlsx___Sheet1[[#This Row],[Offered Salary]]&lt;=0,AVERAGE($I$2:$I$7166),Statistics_xlsx___Sheet1[[#This Row],[Offered Salary]])</f>
        <v>88589</v>
      </c>
      <c r="K1526" t="b">
        <f>OR((Statistics_xlsx___Sheet1[[#This Row],[updated offered salary]]&lt;$N$39),(Statistics_xlsx___Sheet1[[#This Row],[updated offered salary]]&gt;$N$40))</f>
        <v>0</v>
      </c>
    </row>
    <row r="1527" spans="1:11" x14ac:dyDescent="0.3">
      <c r="A1527">
        <v>994181</v>
      </c>
      <c r="B1527" t="s">
        <v>1431</v>
      </c>
      <c r="C1527" t="s">
        <v>8</v>
      </c>
      <c r="D1527" t="s">
        <v>13</v>
      </c>
      <c r="E1527" t="str">
        <f>IF(Statistics_xlsx___Sheet1[[#This Row],[event_name]]="-","Male",Statistics_xlsx___Sheet1[[#This Row],[event_name]])</f>
        <v>Female</v>
      </c>
      <c r="F1527" t="s">
        <v>69</v>
      </c>
      <c r="G1527" t="s">
        <v>14</v>
      </c>
      <c r="H1527" t="str">
        <f>IF(Statistics_xlsx___Sheet1[[#This Row],[Post Name]]="-",IF(G1528=0,G1526,G1528),Statistics_xlsx___Sheet1[[#This Row],[Post Name]])</f>
        <v>c5</v>
      </c>
      <c r="I1527">
        <v>49869</v>
      </c>
      <c r="J1527">
        <f>IF(Statistics_xlsx___Sheet1[[#This Row],[Offered Salary]]&lt;=0,AVERAGE($I$2:$I$7166),Statistics_xlsx___Sheet1[[#This Row],[Offered Salary]])</f>
        <v>49869</v>
      </c>
      <c r="K1527" t="b">
        <f>OR((Statistics_xlsx___Sheet1[[#This Row],[updated offered salary]]&lt;$N$39),(Statistics_xlsx___Sheet1[[#This Row],[updated offered salary]]&gt;$N$40))</f>
        <v>0</v>
      </c>
    </row>
    <row r="1528" spans="1:11" x14ac:dyDescent="0.3">
      <c r="A1528">
        <v>545839</v>
      </c>
      <c r="B1528" t="s">
        <v>1432</v>
      </c>
      <c r="C1528" t="s">
        <v>15</v>
      </c>
      <c r="D1528" t="s">
        <v>9</v>
      </c>
      <c r="E1528" t="str">
        <f>IF(Statistics_xlsx___Sheet1[[#This Row],[event_name]]="-","Male",Statistics_xlsx___Sheet1[[#This Row],[event_name]])</f>
        <v>Male</v>
      </c>
      <c r="F1528" t="s">
        <v>69</v>
      </c>
      <c r="G1528" t="s">
        <v>14</v>
      </c>
      <c r="H1528" t="str">
        <f>IF(Statistics_xlsx___Sheet1[[#This Row],[Post Name]]="-",IF(G1529=0,G1527,G1529),Statistics_xlsx___Sheet1[[#This Row],[Post Name]])</f>
        <v>c5</v>
      </c>
      <c r="I1528">
        <v>22624</v>
      </c>
      <c r="J1528">
        <f>IF(Statistics_xlsx___Sheet1[[#This Row],[Offered Salary]]&lt;=0,AVERAGE($I$2:$I$7166),Statistics_xlsx___Sheet1[[#This Row],[Offered Salary]])</f>
        <v>22624</v>
      </c>
      <c r="K1528" t="b">
        <f>OR((Statistics_xlsx___Sheet1[[#This Row],[updated offered salary]]&lt;$N$39),(Statistics_xlsx___Sheet1[[#This Row],[updated offered salary]]&gt;$N$40))</f>
        <v>0</v>
      </c>
    </row>
    <row r="1529" spans="1:11" x14ac:dyDescent="0.3">
      <c r="A1529">
        <v>395075</v>
      </c>
      <c r="B1529" t="s">
        <v>1433</v>
      </c>
      <c r="C1529" t="s">
        <v>15</v>
      </c>
      <c r="D1529" t="s">
        <v>9</v>
      </c>
      <c r="E1529" t="str">
        <f>IF(Statistics_xlsx___Sheet1[[#This Row],[event_name]]="-","Male",Statistics_xlsx___Sheet1[[#This Row],[event_name]])</f>
        <v>Male</v>
      </c>
      <c r="F1529" t="s">
        <v>10</v>
      </c>
      <c r="G1529" t="s">
        <v>36</v>
      </c>
      <c r="H1529" t="str">
        <f>IF(Statistics_xlsx___Sheet1[[#This Row],[Post Name]]="-",IF(G1530=0,G1528,G1530),Statistics_xlsx___Sheet1[[#This Row],[Post Name]])</f>
        <v>i5</v>
      </c>
      <c r="I1529">
        <v>48454</v>
      </c>
      <c r="J1529">
        <f>IF(Statistics_xlsx___Sheet1[[#This Row],[Offered Salary]]&lt;=0,AVERAGE($I$2:$I$7166),Statistics_xlsx___Sheet1[[#This Row],[Offered Salary]])</f>
        <v>48454</v>
      </c>
      <c r="K1529" t="b">
        <f>OR((Statistics_xlsx___Sheet1[[#This Row],[updated offered salary]]&lt;$N$39),(Statistics_xlsx___Sheet1[[#This Row],[updated offered salary]]&gt;$N$40))</f>
        <v>0</v>
      </c>
    </row>
    <row r="1530" spans="1:11" x14ac:dyDescent="0.3">
      <c r="A1530">
        <v>368517</v>
      </c>
      <c r="B1530" t="s">
        <v>1434</v>
      </c>
      <c r="C1530" t="s">
        <v>8</v>
      </c>
      <c r="D1530" t="s">
        <v>13</v>
      </c>
      <c r="E1530" t="str">
        <f>IF(Statistics_xlsx___Sheet1[[#This Row],[event_name]]="-","Male",Statistics_xlsx___Sheet1[[#This Row],[event_name]])</f>
        <v>Female</v>
      </c>
      <c r="F1530" t="s">
        <v>10</v>
      </c>
      <c r="G1530" t="s">
        <v>36</v>
      </c>
      <c r="H1530" t="str">
        <f>IF(Statistics_xlsx___Sheet1[[#This Row],[Post Name]]="-",IF(G1531=0,G1529,G1531),Statistics_xlsx___Sheet1[[#This Row],[Post Name]])</f>
        <v>i5</v>
      </c>
      <c r="I1530">
        <v>83286</v>
      </c>
      <c r="J1530">
        <f>IF(Statistics_xlsx___Sheet1[[#This Row],[Offered Salary]]&lt;=0,AVERAGE($I$2:$I$7166),Statistics_xlsx___Sheet1[[#This Row],[Offered Salary]])</f>
        <v>83286</v>
      </c>
      <c r="K1530" t="b">
        <f>OR((Statistics_xlsx___Sheet1[[#This Row],[updated offered salary]]&lt;$N$39),(Statistics_xlsx___Sheet1[[#This Row],[updated offered salary]]&gt;$N$40))</f>
        <v>0</v>
      </c>
    </row>
    <row r="1531" spans="1:11" x14ac:dyDescent="0.3">
      <c r="A1531">
        <v>211885</v>
      </c>
      <c r="B1531" t="s">
        <v>1435</v>
      </c>
      <c r="C1531" t="s">
        <v>15</v>
      </c>
      <c r="D1531" t="s">
        <v>9</v>
      </c>
      <c r="E1531" t="str">
        <f>IF(Statistics_xlsx___Sheet1[[#This Row],[event_name]]="-","Male",Statistics_xlsx___Sheet1[[#This Row],[event_name]])</f>
        <v>Male</v>
      </c>
      <c r="F1531" t="s">
        <v>69</v>
      </c>
      <c r="G1531" t="s">
        <v>345</v>
      </c>
      <c r="H1531" t="str">
        <f>IF(Statistics_xlsx___Sheet1[[#This Row],[Post Name]]="-",IF(G1532=0,G1530,G1532),Statistics_xlsx___Sheet1[[#This Row],[Post Name]])</f>
        <v>c9</v>
      </c>
      <c r="I1531">
        <v>99347</v>
      </c>
      <c r="J1531">
        <f>IF(Statistics_xlsx___Sheet1[[#This Row],[Offered Salary]]&lt;=0,AVERAGE($I$2:$I$7166),Statistics_xlsx___Sheet1[[#This Row],[Offered Salary]])</f>
        <v>99347</v>
      </c>
      <c r="K1531" t="b">
        <f>OR((Statistics_xlsx___Sheet1[[#This Row],[updated offered salary]]&lt;$N$39),(Statistics_xlsx___Sheet1[[#This Row],[updated offered salary]]&gt;$N$40))</f>
        <v>0</v>
      </c>
    </row>
    <row r="1532" spans="1:11" x14ac:dyDescent="0.3">
      <c r="A1532">
        <v>357876</v>
      </c>
      <c r="B1532" t="s">
        <v>1436</v>
      </c>
      <c r="C1532" t="s">
        <v>8</v>
      </c>
      <c r="D1532" t="s">
        <v>9</v>
      </c>
      <c r="E1532" t="str">
        <f>IF(Statistics_xlsx___Sheet1[[#This Row],[event_name]]="-","Male",Statistics_xlsx___Sheet1[[#This Row],[event_name]])</f>
        <v>Male</v>
      </c>
      <c r="F1532" t="s">
        <v>69</v>
      </c>
      <c r="G1532" t="s">
        <v>345</v>
      </c>
      <c r="H1532" t="str">
        <f>IF(Statistics_xlsx___Sheet1[[#This Row],[Post Name]]="-",IF(G1533=0,G1531,G1533),Statistics_xlsx___Sheet1[[#This Row],[Post Name]])</f>
        <v>c9</v>
      </c>
      <c r="I1532">
        <v>47302</v>
      </c>
      <c r="J1532">
        <f>IF(Statistics_xlsx___Sheet1[[#This Row],[Offered Salary]]&lt;=0,AVERAGE($I$2:$I$7166),Statistics_xlsx___Sheet1[[#This Row],[Offered Salary]])</f>
        <v>47302</v>
      </c>
      <c r="K1532" t="b">
        <f>OR((Statistics_xlsx___Sheet1[[#This Row],[updated offered salary]]&lt;$N$39),(Statistics_xlsx___Sheet1[[#This Row],[updated offered salary]]&gt;$N$40))</f>
        <v>0</v>
      </c>
    </row>
    <row r="1533" spans="1:11" x14ac:dyDescent="0.3">
      <c r="A1533">
        <v>950041</v>
      </c>
      <c r="B1533" t="s">
        <v>1437</v>
      </c>
      <c r="C1533" t="s">
        <v>8</v>
      </c>
      <c r="D1533" t="s">
        <v>9</v>
      </c>
      <c r="E1533" t="str">
        <f>IF(Statistics_xlsx___Sheet1[[#This Row],[event_name]]="-","Male",Statistics_xlsx___Sheet1[[#This Row],[event_name]])</f>
        <v>Male</v>
      </c>
      <c r="F1533" t="s">
        <v>69</v>
      </c>
      <c r="G1533" t="s">
        <v>345</v>
      </c>
      <c r="H1533" t="str">
        <f>IF(Statistics_xlsx___Sheet1[[#This Row],[Post Name]]="-",IF(G1534=0,G1532,G1534),Statistics_xlsx___Sheet1[[#This Row],[Post Name]])</f>
        <v>c9</v>
      </c>
      <c r="I1533">
        <v>27830</v>
      </c>
      <c r="J1533">
        <f>IF(Statistics_xlsx___Sheet1[[#This Row],[Offered Salary]]&lt;=0,AVERAGE($I$2:$I$7166),Statistics_xlsx___Sheet1[[#This Row],[Offered Salary]])</f>
        <v>27830</v>
      </c>
      <c r="K1533" t="b">
        <f>OR((Statistics_xlsx___Sheet1[[#This Row],[updated offered salary]]&lt;$N$39),(Statistics_xlsx___Sheet1[[#This Row],[updated offered salary]]&gt;$N$40))</f>
        <v>0</v>
      </c>
    </row>
    <row r="1534" spans="1:11" x14ac:dyDescent="0.3">
      <c r="A1534">
        <v>598714</v>
      </c>
      <c r="B1534" t="s">
        <v>1438</v>
      </c>
      <c r="C1534" t="s">
        <v>8</v>
      </c>
      <c r="D1534" t="s">
        <v>9</v>
      </c>
      <c r="E1534" t="str">
        <f>IF(Statistics_xlsx___Sheet1[[#This Row],[event_name]]="-","Male",Statistics_xlsx___Sheet1[[#This Row],[event_name]])</f>
        <v>Male</v>
      </c>
      <c r="F1534" t="s">
        <v>69</v>
      </c>
      <c r="G1534" t="s">
        <v>345</v>
      </c>
      <c r="H1534" t="str">
        <f>IF(Statistics_xlsx___Sheet1[[#This Row],[Post Name]]="-",IF(G1535=0,G1533,G1535),Statistics_xlsx___Sheet1[[#This Row],[Post Name]])</f>
        <v>c9</v>
      </c>
      <c r="I1534">
        <v>8068</v>
      </c>
      <c r="J1534">
        <f>IF(Statistics_xlsx___Sheet1[[#This Row],[Offered Salary]]&lt;=0,AVERAGE($I$2:$I$7166),Statistics_xlsx___Sheet1[[#This Row],[Offered Salary]])</f>
        <v>8068</v>
      </c>
      <c r="K1534" t="b">
        <f>OR((Statistics_xlsx___Sheet1[[#This Row],[updated offered salary]]&lt;$N$39),(Statistics_xlsx___Sheet1[[#This Row],[updated offered salary]]&gt;$N$40))</f>
        <v>0</v>
      </c>
    </row>
    <row r="1535" spans="1:11" x14ac:dyDescent="0.3">
      <c r="A1535">
        <v>188110</v>
      </c>
      <c r="B1535" t="s">
        <v>1439</v>
      </c>
      <c r="C1535" t="s">
        <v>8</v>
      </c>
      <c r="D1535" t="s">
        <v>9</v>
      </c>
      <c r="E1535" t="str">
        <f>IF(Statistics_xlsx___Sheet1[[#This Row],[event_name]]="-","Male",Statistics_xlsx___Sheet1[[#This Row],[event_name]])</f>
        <v>Male</v>
      </c>
      <c r="F1535" t="s">
        <v>69</v>
      </c>
      <c r="G1535" t="s">
        <v>345</v>
      </c>
      <c r="H1535" t="str">
        <f>IF(Statistics_xlsx___Sheet1[[#This Row],[Post Name]]="-",IF(G1536=0,G1534,G1536),Statistics_xlsx___Sheet1[[#This Row],[Post Name]])</f>
        <v>c9</v>
      </c>
      <c r="I1535">
        <v>51603</v>
      </c>
      <c r="J1535">
        <f>IF(Statistics_xlsx___Sheet1[[#This Row],[Offered Salary]]&lt;=0,AVERAGE($I$2:$I$7166),Statistics_xlsx___Sheet1[[#This Row],[Offered Salary]])</f>
        <v>51603</v>
      </c>
      <c r="K1535" t="b">
        <f>OR((Statistics_xlsx___Sheet1[[#This Row],[updated offered salary]]&lt;$N$39),(Statistics_xlsx___Sheet1[[#This Row],[updated offered salary]]&gt;$N$40))</f>
        <v>0</v>
      </c>
    </row>
    <row r="1536" spans="1:11" x14ac:dyDescent="0.3">
      <c r="A1536">
        <v>802295</v>
      </c>
      <c r="B1536" t="s">
        <v>1440</v>
      </c>
      <c r="C1536" t="s">
        <v>8</v>
      </c>
      <c r="D1536" t="s">
        <v>9</v>
      </c>
      <c r="E1536" t="str">
        <f>IF(Statistics_xlsx___Sheet1[[#This Row],[event_name]]="-","Male",Statistics_xlsx___Sheet1[[#This Row],[event_name]])</f>
        <v>Male</v>
      </c>
      <c r="F1536" t="s">
        <v>10</v>
      </c>
      <c r="G1536" t="s">
        <v>345</v>
      </c>
      <c r="H1536" t="str">
        <f>IF(Statistics_xlsx___Sheet1[[#This Row],[Post Name]]="-",IF(G1537=0,G1535,G1537),Statistics_xlsx___Sheet1[[#This Row],[Post Name]])</f>
        <v>c9</v>
      </c>
      <c r="I1536">
        <v>87431</v>
      </c>
      <c r="J1536">
        <f>IF(Statistics_xlsx___Sheet1[[#This Row],[Offered Salary]]&lt;=0,AVERAGE($I$2:$I$7166),Statistics_xlsx___Sheet1[[#This Row],[Offered Salary]])</f>
        <v>87431</v>
      </c>
      <c r="K1536" t="b">
        <f>OR((Statistics_xlsx___Sheet1[[#This Row],[updated offered salary]]&lt;$N$39),(Statistics_xlsx___Sheet1[[#This Row],[updated offered salary]]&gt;$N$40))</f>
        <v>0</v>
      </c>
    </row>
    <row r="1537" spans="1:11" x14ac:dyDescent="0.3">
      <c r="A1537">
        <v>751647</v>
      </c>
      <c r="B1537" t="s">
        <v>1441</v>
      </c>
      <c r="C1537" t="s">
        <v>8</v>
      </c>
      <c r="D1537" t="s">
        <v>9</v>
      </c>
      <c r="E1537" t="str">
        <f>IF(Statistics_xlsx___Sheet1[[#This Row],[event_name]]="-","Male",Statistics_xlsx___Sheet1[[#This Row],[event_name]])</f>
        <v>Male</v>
      </c>
      <c r="F1537" t="s">
        <v>10</v>
      </c>
      <c r="G1537" t="s">
        <v>345</v>
      </c>
      <c r="H1537" t="str">
        <f>IF(Statistics_xlsx___Sheet1[[#This Row],[Post Name]]="-",IF(G1538=0,G1536,G1538),Statistics_xlsx___Sheet1[[#This Row],[Post Name]])</f>
        <v>c9</v>
      </c>
      <c r="I1537">
        <v>39881</v>
      </c>
      <c r="J1537">
        <f>IF(Statistics_xlsx___Sheet1[[#This Row],[Offered Salary]]&lt;=0,AVERAGE($I$2:$I$7166),Statistics_xlsx___Sheet1[[#This Row],[Offered Salary]])</f>
        <v>39881</v>
      </c>
      <c r="K1537" t="b">
        <f>OR((Statistics_xlsx___Sheet1[[#This Row],[updated offered salary]]&lt;$N$39),(Statistics_xlsx___Sheet1[[#This Row],[updated offered salary]]&gt;$N$40))</f>
        <v>0</v>
      </c>
    </row>
    <row r="1538" spans="1:11" x14ac:dyDescent="0.3">
      <c r="A1538">
        <v>519305</v>
      </c>
      <c r="B1538" t="s">
        <v>1442</v>
      </c>
      <c r="C1538" t="s">
        <v>15</v>
      </c>
      <c r="D1538" t="s">
        <v>13</v>
      </c>
      <c r="E1538" t="str">
        <f>IF(Statistics_xlsx___Sheet1[[#This Row],[event_name]]="-","Male",Statistics_xlsx___Sheet1[[#This Row],[event_name]])</f>
        <v>Female</v>
      </c>
      <c r="F1538" t="s">
        <v>10</v>
      </c>
      <c r="G1538" t="s">
        <v>345</v>
      </c>
      <c r="H1538" t="str">
        <f>IF(Statistics_xlsx___Sheet1[[#This Row],[Post Name]]="-",IF(G1539=0,G1537,G1539),Statistics_xlsx___Sheet1[[#This Row],[Post Name]])</f>
        <v>c9</v>
      </c>
      <c r="I1538">
        <v>96593</v>
      </c>
      <c r="J1538">
        <f>IF(Statistics_xlsx___Sheet1[[#This Row],[Offered Salary]]&lt;=0,AVERAGE($I$2:$I$7166),Statistics_xlsx___Sheet1[[#This Row],[Offered Salary]])</f>
        <v>96593</v>
      </c>
      <c r="K1538" t="b">
        <f>OR((Statistics_xlsx___Sheet1[[#This Row],[updated offered salary]]&lt;$N$39),(Statistics_xlsx___Sheet1[[#This Row],[updated offered salary]]&gt;$N$40))</f>
        <v>0</v>
      </c>
    </row>
    <row r="1539" spans="1:11" x14ac:dyDescent="0.3">
      <c r="A1539">
        <v>615653</v>
      </c>
      <c r="B1539" t="s">
        <v>1443</v>
      </c>
      <c r="C1539" t="s">
        <v>8</v>
      </c>
      <c r="D1539" t="s">
        <v>13</v>
      </c>
      <c r="E1539" t="str">
        <f>IF(Statistics_xlsx___Sheet1[[#This Row],[event_name]]="-","Male",Statistics_xlsx___Sheet1[[#This Row],[event_name]])</f>
        <v>Female</v>
      </c>
      <c r="F1539" t="s">
        <v>10</v>
      </c>
      <c r="G1539" t="s">
        <v>345</v>
      </c>
      <c r="H1539" t="str">
        <f>IF(Statistics_xlsx___Sheet1[[#This Row],[Post Name]]="-",IF(G1540=0,G1538,G1540),Statistics_xlsx___Sheet1[[#This Row],[Post Name]])</f>
        <v>c9</v>
      </c>
      <c r="I1539">
        <v>66262</v>
      </c>
      <c r="J1539">
        <f>IF(Statistics_xlsx___Sheet1[[#This Row],[Offered Salary]]&lt;=0,AVERAGE($I$2:$I$7166),Statistics_xlsx___Sheet1[[#This Row],[Offered Salary]])</f>
        <v>66262</v>
      </c>
      <c r="K1539" t="b">
        <f>OR((Statistics_xlsx___Sheet1[[#This Row],[updated offered salary]]&lt;$N$39),(Statistics_xlsx___Sheet1[[#This Row],[updated offered salary]]&gt;$N$40))</f>
        <v>0</v>
      </c>
    </row>
    <row r="1540" spans="1:11" x14ac:dyDescent="0.3">
      <c r="A1540">
        <v>734342</v>
      </c>
      <c r="B1540" t="s">
        <v>1444</v>
      </c>
      <c r="C1540" t="s">
        <v>15</v>
      </c>
      <c r="D1540" t="s">
        <v>9</v>
      </c>
      <c r="E1540" t="str">
        <f>IF(Statistics_xlsx___Sheet1[[#This Row],[event_name]]="-","Male",Statistics_xlsx___Sheet1[[#This Row],[event_name]])</f>
        <v>Male</v>
      </c>
      <c r="F1540" t="s">
        <v>17</v>
      </c>
      <c r="G1540" t="s">
        <v>345</v>
      </c>
      <c r="H1540" t="str">
        <f>IF(Statistics_xlsx___Sheet1[[#This Row],[Post Name]]="-",IF(G1541=0,G1539,G1541),Statistics_xlsx___Sheet1[[#This Row],[Post Name]])</f>
        <v>c9</v>
      </c>
      <c r="I1540">
        <v>31838</v>
      </c>
      <c r="J1540">
        <f>IF(Statistics_xlsx___Sheet1[[#This Row],[Offered Salary]]&lt;=0,AVERAGE($I$2:$I$7166),Statistics_xlsx___Sheet1[[#This Row],[Offered Salary]])</f>
        <v>31838</v>
      </c>
      <c r="K1540" t="b">
        <f>OR((Statistics_xlsx___Sheet1[[#This Row],[updated offered salary]]&lt;$N$39),(Statistics_xlsx___Sheet1[[#This Row],[updated offered salary]]&gt;$N$40))</f>
        <v>0</v>
      </c>
    </row>
    <row r="1541" spans="1:11" x14ac:dyDescent="0.3">
      <c r="A1541">
        <v>628273</v>
      </c>
      <c r="B1541" t="s">
        <v>1445</v>
      </c>
      <c r="C1541" t="s">
        <v>8</v>
      </c>
      <c r="D1541" t="s">
        <v>9</v>
      </c>
      <c r="E1541" t="str">
        <f>IF(Statistics_xlsx___Sheet1[[#This Row],[event_name]]="-","Male",Statistics_xlsx___Sheet1[[#This Row],[event_name]])</f>
        <v>Male</v>
      </c>
      <c r="F1541" t="s">
        <v>17</v>
      </c>
      <c r="G1541" t="s">
        <v>345</v>
      </c>
      <c r="H1541" t="str">
        <f>IF(Statistics_xlsx___Sheet1[[#This Row],[Post Name]]="-",IF(G1542=0,G1540,G1542),Statistics_xlsx___Sheet1[[#This Row],[Post Name]])</f>
        <v>c9</v>
      </c>
      <c r="I1541">
        <v>10175</v>
      </c>
      <c r="J1541">
        <f>IF(Statistics_xlsx___Sheet1[[#This Row],[Offered Salary]]&lt;=0,AVERAGE($I$2:$I$7166),Statistics_xlsx___Sheet1[[#This Row],[Offered Salary]])</f>
        <v>10175</v>
      </c>
      <c r="K1541" t="b">
        <f>OR((Statistics_xlsx___Sheet1[[#This Row],[updated offered salary]]&lt;$N$39),(Statistics_xlsx___Sheet1[[#This Row],[updated offered salary]]&gt;$N$40))</f>
        <v>0</v>
      </c>
    </row>
    <row r="1542" spans="1:11" x14ac:dyDescent="0.3">
      <c r="A1542">
        <v>903767</v>
      </c>
      <c r="B1542" t="s">
        <v>1446</v>
      </c>
      <c r="C1542" t="s">
        <v>8</v>
      </c>
      <c r="D1542" t="s">
        <v>9</v>
      </c>
      <c r="E1542" t="str">
        <f>IF(Statistics_xlsx___Sheet1[[#This Row],[event_name]]="-","Male",Statistics_xlsx___Sheet1[[#This Row],[event_name]])</f>
        <v>Male</v>
      </c>
      <c r="F1542" t="s">
        <v>17</v>
      </c>
      <c r="G1542" t="s">
        <v>345</v>
      </c>
      <c r="H1542" t="str">
        <f>IF(Statistics_xlsx___Sheet1[[#This Row],[Post Name]]="-",IF(G1543=0,G1541,G1543),Statistics_xlsx___Sheet1[[#This Row],[Post Name]])</f>
        <v>c9</v>
      </c>
      <c r="I1542">
        <v>53338</v>
      </c>
      <c r="J1542">
        <f>IF(Statistics_xlsx___Sheet1[[#This Row],[Offered Salary]]&lt;=0,AVERAGE($I$2:$I$7166),Statistics_xlsx___Sheet1[[#This Row],[Offered Salary]])</f>
        <v>53338</v>
      </c>
      <c r="K1542" t="b">
        <f>OR((Statistics_xlsx___Sheet1[[#This Row],[updated offered salary]]&lt;$N$39),(Statistics_xlsx___Sheet1[[#This Row],[updated offered salary]]&gt;$N$40))</f>
        <v>0</v>
      </c>
    </row>
    <row r="1543" spans="1:11" x14ac:dyDescent="0.3">
      <c r="A1543">
        <v>193661</v>
      </c>
      <c r="B1543" t="s">
        <v>1447</v>
      </c>
      <c r="C1543" t="s">
        <v>8</v>
      </c>
      <c r="D1543" t="s">
        <v>13</v>
      </c>
      <c r="E1543" t="str">
        <f>IF(Statistics_xlsx___Sheet1[[#This Row],[event_name]]="-","Male",Statistics_xlsx___Sheet1[[#This Row],[event_name]])</f>
        <v>Female</v>
      </c>
      <c r="F1543" t="s">
        <v>17</v>
      </c>
      <c r="G1543" t="s">
        <v>345</v>
      </c>
      <c r="H1543" t="str">
        <f>IF(Statistics_xlsx___Sheet1[[#This Row],[Post Name]]="-",IF(G1544=0,G1542,G1544),Statistics_xlsx___Sheet1[[#This Row],[Post Name]])</f>
        <v>c9</v>
      </c>
      <c r="I1543">
        <v>72200</v>
      </c>
      <c r="J1543">
        <f>IF(Statistics_xlsx___Sheet1[[#This Row],[Offered Salary]]&lt;=0,AVERAGE($I$2:$I$7166),Statistics_xlsx___Sheet1[[#This Row],[Offered Salary]])</f>
        <v>72200</v>
      </c>
      <c r="K1543" t="b">
        <f>OR((Statistics_xlsx___Sheet1[[#This Row],[updated offered salary]]&lt;$N$39),(Statistics_xlsx___Sheet1[[#This Row],[updated offered salary]]&gt;$N$40))</f>
        <v>0</v>
      </c>
    </row>
    <row r="1544" spans="1:11" x14ac:dyDescent="0.3">
      <c r="A1544">
        <v>936693</v>
      </c>
      <c r="B1544" t="s">
        <v>1448</v>
      </c>
      <c r="C1544" t="s">
        <v>8</v>
      </c>
      <c r="D1544" t="s">
        <v>9</v>
      </c>
      <c r="E1544" t="str">
        <f>IF(Statistics_xlsx___Sheet1[[#This Row],[event_name]]="-","Male",Statistics_xlsx___Sheet1[[#This Row],[event_name]])</f>
        <v>Male</v>
      </c>
      <c r="F1544" t="s">
        <v>17</v>
      </c>
      <c r="G1544" t="s">
        <v>345</v>
      </c>
      <c r="H1544" t="str">
        <f>IF(Statistics_xlsx___Sheet1[[#This Row],[Post Name]]="-",IF(G1545=0,G1543,G1545),Statistics_xlsx___Sheet1[[#This Row],[Post Name]])</f>
        <v>c9</v>
      </c>
      <c r="I1544">
        <v>12124</v>
      </c>
      <c r="J1544">
        <f>IF(Statistics_xlsx___Sheet1[[#This Row],[Offered Salary]]&lt;=0,AVERAGE($I$2:$I$7166),Statistics_xlsx___Sheet1[[#This Row],[Offered Salary]])</f>
        <v>12124</v>
      </c>
      <c r="K1544" t="b">
        <f>OR((Statistics_xlsx___Sheet1[[#This Row],[updated offered salary]]&lt;$N$39),(Statistics_xlsx___Sheet1[[#This Row],[updated offered salary]]&gt;$N$40))</f>
        <v>0</v>
      </c>
    </row>
    <row r="1545" spans="1:11" x14ac:dyDescent="0.3">
      <c r="A1545">
        <v>503766</v>
      </c>
      <c r="B1545" t="s">
        <v>1449</v>
      </c>
      <c r="C1545" t="s">
        <v>8</v>
      </c>
      <c r="D1545" t="s">
        <v>9</v>
      </c>
      <c r="E1545" t="str">
        <f>IF(Statistics_xlsx___Sheet1[[#This Row],[event_name]]="-","Male",Statistics_xlsx___Sheet1[[#This Row],[event_name]])</f>
        <v>Male</v>
      </c>
      <c r="F1545" t="s">
        <v>17</v>
      </c>
      <c r="G1545" t="s">
        <v>345</v>
      </c>
      <c r="H1545" t="str">
        <f>IF(Statistics_xlsx___Sheet1[[#This Row],[Post Name]]="-",IF(G1546=0,G1544,G1546),Statistics_xlsx___Sheet1[[#This Row],[Post Name]])</f>
        <v>c9</v>
      </c>
      <c r="I1545">
        <v>17320</v>
      </c>
      <c r="J1545">
        <f>IF(Statistics_xlsx___Sheet1[[#This Row],[Offered Salary]]&lt;=0,AVERAGE($I$2:$I$7166),Statistics_xlsx___Sheet1[[#This Row],[Offered Salary]])</f>
        <v>17320</v>
      </c>
      <c r="K1545" t="b">
        <f>OR((Statistics_xlsx___Sheet1[[#This Row],[updated offered salary]]&lt;$N$39),(Statistics_xlsx___Sheet1[[#This Row],[updated offered salary]]&gt;$N$40))</f>
        <v>0</v>
      </c>
    </row>
    <row r="1546" spans="1:11" x14ac:dyDescent="0.3">
      <c r="A1546">
        <v>919960</v>
      </c>
      <c r="B1546" t="s">
        <v>1450</v>
      </c>
      <c r="C1546" t="s">
        <v>8</v>
      </c>
      <c r="D1546" t="s">
        <v>13</v>
      </c>
      <c r="E1546" t="str">
        <f>IF(Statistics_xlsx___Sheet1[[#This Row],[event_name]]="-","Male",Statistics_xlsx___Sheet1[[#This Row],[event_name]])</f>
        <v>Female</v>
      </c>
      <c r="F1546" t="s">
        <v>17</v>
      </c>
      <c r="G1546" t="s">
        <v>345</v>
      </c>
      <c r="H1546" t="str">
        <f>IF(Statistics_xlsx___Sheet1[[#This Row],[Post Name]]="-",IF(G1547=0,G1545,G1547),Statistics_xlsx___Sheet1[[#This Row],[Post Name]])</f>
        <v>c9</v>
      </c>
      <c r="I1546">
        <v>87445</v>
      </c>
      <c r="J1546">
        <f>IF(Statistics_xlsx___Sheet1[[#This Row],[Offered Salary]]&lt;=0,AVERAGE($I$2:$I$7166),Statistics_xlsx___Sheet1[[#This Row],[Offered Salary]])</f>
        <v>87445</v>
      </c>
      <c r="K1546" t="b">
        <f>OR((Statistics_xlsx___Sheet1[[#This Row],[updated offered salary]]&lt;$N$39),(Statistics_xlsx___Sheet1[[#This Row],[updated offered salary]]&gt;$N$40))</f>
        <v>0</v>
      </c>
    </row>
    <row r="1547" spans="1:11" x14ac:dyDescent="0.3">
      <c r="A1547">
        <v>376034</v>
      </c>
      <c r="B1547" t="s">
        <v>1451</v>
      </c>
      <c r="C1547" t="s">
        <v>8</v>
      </c>
      <c r="D1547" t="s">
        <v>13</v>
      </c>
      <c r="E1547" t="str">
        <f>IF(Statistics_xlsx___Sheet1[[#This Row],[event_name]]="-","Male",Statistics_xlsx___Sheet1[[#This Row],[event_name]])</f>
        <v>Female</v>
      </c>
      <c r="F1547" t="s">
        <v>17</v>
      </c>
      <c r="G1547" t="s">
        <v>345</v>
      </c>
      <c r="H1547" t="str">
        <f>IF(Statistics_xlsx___Sheet1[[#This Row],[Post Name]]="-",IF(G1548=0,G1546,G1548),Statistics_xlsx___Sheet1[[#This Row],[Post Name]])</f>
        <v>c9</v>
      </c>
      <c r="I1547">
        <v>31041</v>
      </c>
      <c r="J1547">
        <f>IF(Statistics_xlsx___Sheet1[[#This Row],[Offered Salary]]&lt;=0,AVERAGE($I$2:$I$7166),Statistics_xlsx___Sheet1[[#This Row],[Offered Salary]])</f>
        <v>31041</v>
      </c>
      <c r="K1547" t="b">
        <f>OR((Statistics_xlsx___Sheet1[[#This Row],[updated offered salary]]&lt;$N$39),(Statistics_xlsx___Sheet1[[#This Row],[updated offered salary]]&gt;$N$40))</f>
        <v>0</v>
      </c>
    </row>
    <row r="1548" spans="1:11" x14ac:dyDescent="0.3">
      <c r="A1548">
        <v>834576</v>
      </c>
      <c r="B1548" t="s">
        <v>1452</v>
      </c>
      <c r="C1548" t="s">
        <v>8</v>
      </c>
      <c r="D1548" t="s">
        <v>13</v>
      </c>
      <c r="E1548" t="str">
        <f>IF(Statistics_xlsx___Sheet1[[#This Row],[event_name]]="-","Male",Statistics_xlsx___Sheet1[[#This Row],[event_name]])</f>
        <v>Female</v>
      </c>
      <c r="F1548" t="s">
        <v>17</v>
      </c>
      <c r="G1548" t="s">
        <v>345</v>
      </c>
      <c r="H1548" t="str">
        <f>IF(Statistics_xlsx___Sheet1[[#This Row],[Post Name]]="-",IF(G1549=0,G1547,G1549),Statistics_xlsx___Sheet1[[#This Row],[Post Name]])</f>
        <v>c9</v>
      </c>
      <c r="I1548">
        <v>41123</v>
      </c>
      <c r="J1548">
        <f>IF(Statistics_xlsx___Sheet1[[#This Row],[Offered Salary]]&lt;=0,AVERAGE($I$2:$I$7166),Statistics_xlsx___Sheet1[[#This Row],[Offered Salary]])</f>
        <v>41123</v>
      </c>
      <c r="K1548" t="b">
        <f>OR((Statistics_xlsx___Sheet1[[#This Row],[updated offered salary]]&lt;$N$39),(Statistics_xlsx___Sheet1[[#This Row],[updated offered salary]]&gt;$N$40))</f>
        <v>0</v>
      </c>
    </row>
    <row r="1549" spans="1:11" x14ac:dyDescent="0.3">
      <c r="A1549">
        <v>110322</v>
      </c>
      <c r="B1549" t="s">
        <v>1453</v>
      </c>
      <c r="C1549" t="s">
        <v>8</v>
      </c>
      <c r="D1549" t="s">
        <v>13</v>
      </c>
      <c r="E1549" t="str">
        <f>IF(Statistics_xlsx___Sheet1[[#This Row],[event_name]]="-","Male",Statistics_xlsx___Sheet1[[#This Row],[event_name]])</f>
        <v>Female</v>
      </c>
      <c r="F1549" t="s">
        <v>17</v>
      </c>
      <c r="G1549" t="s">
        <v>345</v>
      </c>
      <c r="H1549" t="str">
        <f>IF(Statistics_xlsx___Sheet1[[#This Row],[Post Name]]="-",IF(G1550=0,G1548,G1550),Statistics_xlsx___Sheet1[[#This Row],[Post Name]])</f>
        <v>c9</v>
      </c>
      <c r="I1549">
        <v>85673</v>
      </c>
      <c r="J1549">
        <f>IF(Statistics_xlsx___Sheet1[[#This Row],[Offered Salary]]&lt;=0,AVERAGE($I$2:$I$7166),Statistics_xlsx___Sheet1[[#This Row],[Offered Salary]])</f>
        <v>85673</v>
      </c>
      <c r="K1549" t="b">
        <f>OR((Statistics_xlsx___Sheet1[[#This Row],[updated offered salary]]&lt;$N$39),(Statistics_xlsx___Sheet1[[#This Row],[updated offered salary]]&gt;$N$40))</f>
        <v>0</v>
      </c>
    </row>
    <row r="1550" spans="1:11" x14ac:dyDescent="0.3">
      <c r="A1550">
        <v>45708</v>
      </c>
      <c r="B1550" t="s">
        <v>1454</v>
      </c>
      <c r="C1550" t="s">
        <v>8</v>
      </c>
      <c r="D1550" t="s">
        <v>13</v>
      </c>
      <c r="E1550" t="str">
        <f>IF(Statistics_xlsx___Sheet1[[#This Row],[event_name]]="-","Male",Statistics_xlsx___Sheet1[[#This Row],[event_name]])</f>
        <v>Female</v>
      </c>
      <c r="F1550" t="s">
        <v>17</v>
      </c>
      <c r="G1550" t="s">
        <v>345</v>
      </c>
      <c r="H1550" t="str">
        <f>IF(Statistics_xlsx___Sheet1[[#This Row],[Post Name]]="-",IF(G1551=0,G1549,G1551),Statistics_xlsx___Sheet1[[#This Row],[Post Name]])</f>
        <v>c9</v>
      </c>
      <c r="I1550">
        <v>12735</v>
      </c>
      <c r="J1550">
        <f>IF(Statistics_xlsx___Sheet1[[#This Row],[Offered Salary]]&lt;=0,AVERAGE($I$2:$I$7166),Statistics_xlsx___Sheet1[[#This Row],[Offered Salary]])</f>
        <v>12735</v>
      </c>
      <c r="K1550" t="b">
        <f>OR((Statistics_xlsx___Sheet1[[#This Row],[updated offered salary]]&lt;$N$39),(Statistics_xlsx___Sheet1[[#This Row],[updated offered salary]]&gt;$N$40))</f>
        <v>0</v>
      </c>
    </row>
    <row r="1551" spans="1:11" x14ac:dyDescent="0.3">
      <c r="A1551">
        <v>656692</v>
      </c>
      <c r="B1551" t="s">
        <v>1455</v>
      </c>
      <c r="C1551" t="s">
        <v>8</v>
      </c>
      <c r="D1551" t="s">
        <v>13</v>
      </c>
      <c r="E1551" t="str">
        <f>IF(Statistics_xlsx___Sheet1[[#This Row],[event_name]]="-","Male",Statistics_xlsx___Sheet1[[#This Row],[event_name]])</f>
        <v>Female</v>
      </c>
      <c r="F1551" t="s">
        <v>166</v>
      </c>
      <c r="G1551" t="s">
        <v>11</v>
      </c>
      <c r="H1551" t="str">
        <f>IF(Statistics_xlsx___Sheet1[[#This Row],[Post Name]]="-",IF(G1552=0,G1550,G1552),Statistics_xlsx___Sheet1[[#This Row],[Post Name]])</f>
        <v>c8</v>
      </c>
      <c r="I1551">
        <v>33714</v>
      </c>
      <c r="J1551">
        <f>IF(Statistics_xlsx___Sheet1[[#This Row],[Offered Salary]]&lt;=0,AVERAGE($I$2:$I$7166),Statistics_xlsx___Sheet1[[#This Row],[Offered Salary]])</f>
        <v>33714</v>
      </c>
      <c r="K1551" t="b">
        <f>OR((Statistics_xlsx___Sheet1[[#This Row],[updated offered salary]]&lt;$N$39),(Statistics_xlsx___Sheet1[[#This Row],[updated offered salary]]&gt;$N$40))</f>
        <v>0</v>
      </c>
    </row>
    <row r="1552" spans="1:11" x14ac:dyDescent="0.3">
      <c r="A1552">
        <v>650516</v>
      </c>
      <c r="B1552" t="s">
        <v>1240</v>
      </c>
      <c r="C1552" t="s">
        <v>8</v>
      </c>
      <c r="D1552" t="s">
        <v>9</v>
      </c>
      <c r="E1552" t="str">
        <f>IF(Statistics_xlsx___Sheet1[[#This Row],[event_name]]="-","Male",Statistics_xlsx___Sheet1[[#This Row],[event_name]])</f>
        <v>Male</v>
      </c>
      <c r="F1552" t="s">
        <v>166</v>
      </c>
      <c r="G1552" t="s">
        <v>11</v>
      </c>
      <c r="H1552" t="str">
        <f>IF(Statistics_xlsx___Sheet1[[#This Row],[Post Name]]="-",IF(G1553=0,G1551,G1553),Statistics_xlsx___Sheet1[[#This Row],[Post Name]])</f>
        <v>c8</v>
      </c>
      <c r="I1552">
        <v>51638</v>
      </c>
      <c r="J1552">
        <f>IF(Statistics_xlsx___Sheet1[[#This Row],[Offered Salary]]&lt;=0,AVERAGE($I$2:$I$7166),Statistics_xlsx___Sheet1[[#This Row],[Offered Salary]])</f>
        <v>51638</v>
      </c>
      <c r="K1552" t="b">
        <f>OR((Statistics_xlsx___Sheet1[[#This Row],[updated offered salary]]&lt;$N$39),(Statistics_xlsx___Sheet1[[#This Row],[updated offered salary]]&gt;$N$40))</f>
        <v>0</v>
      </c>
    </row>
    <row r="1553" spans="1:11" x14ac:dyDescent="0.3">
      <c r="A1553">
        <v>138930</v>
      </c>
      <c r="B1553" t="s">
        <v>1456</v>
      </c>
      <c r="C1553" t="s">
        <v>8</v>
      </c>
      <c r="D1553" t="s">
        <v>9</v>
      </c>
      <c r="E1553" t="str">
        <f>IF(Statistics_xlsx___Sheet1[[#This Row],[event_name]]="-","Male",Statistics_xlsx___Sheet1[[#This Row],[event_name]])</f>
        <v>Male</v>
      </c>
      <c r="F1553" t="s">
        <v>166</v>
      </c>
      <c r="G1553" t="s">
        <v>36</v>
      </c>
      <c r="H1553" t="str">
        <f>IF(Statistics_xlsx___Sheet1[[#This Row],[Post Name]]="-",IF(G1554=0,G1552,G1554),Statistics_xlsx___Sheet1[[#This Row],[Post Name]])</f>
        <v>i5</v>
      </c>
      <c r="I1553">
        <v>57586</v>
      </c>
      <c r="J1553">
        <f>IF(Statistics_xlsx___Sheet1[[#This Row],[Offered Salary]]&lt;=0,AVERAGE($I$2:$I$7166),Statistics_xlsx___Sheet1[[#This Row],[Offered Salary]])</f>
        <v>57586</v>
      </c>
      <c r="K1553" t="b">
        <f>OR((Statistics_xlsx___Sheet1[[#This Row],[updated offered salary]]&lt;$N$39),(Statistics_xlsx___Sheet1[[#This Row],[updated offered salary]]&gt;$N$40))</f>
        <v>0</v>
      </c>
    </row>
    <row r="1554" spans="1:11" x14ac:dyDescent="0.3">
      <c r="A1554">
        <v>135446</v>
      </c>
      <c r="B1554" t="s">
        <v>1363</v>
      </c>
      <c r="C1554" t="s">
        <v>8</v>
      </c>
      <c r="D1554" t="s">
        <v>13</v>
      </c>
      <c r="E1554" t="str">
        <f>IF(Statistics_xlsx___Sheet1[[#This Row],[event_name]]="-","Male",Statistics_xlsx___Sheet1[[#This Row],[event_name]])</f>
        <v>Female</v>
      </c>
      <c r="F1554" t="s">
        <v>17</v>
      </c>
      <c r="G1554" t="s">
        <v>30</v>
      </c>
      <c r="H1554" t="str">
        <f>IF(Statistics_xlsx___Sheet1[[#This Row],[Post Name]]="-",IF(G1555=0,G1553,G1555),Statistics_xlsx___Sheet1[[#This Row],[Post Name]])</f>
        <v>b9</v>
      </c>
      <c r="I1554">
        <v>91138</v>
      </c>
      <c r="J1554">
        <f>IF(Statistics_xlsx___Sheet1[[#This Row],[Offered Salary]]&lt;=0,AVERAGE($I$2:$I$7166),Statistics_xlsx___Sheet1[[#This Row],[Offered Salary]])</f>
        <v>91138</v>
      </c>
      <c r="K1554" t="b">
        <f>OR((Statistics_xlsx___Sheet1[[#This Row],[updated offered salary]]&lt;$N$39),(Statistics_xlsx___Sheet1[[#This Row],[updated offered salary]]&gt;$N$40))</f>
        <v>0</v>
      </c>
    </row>
    <row r="1555" spans="1:11" x14ac:dyDescent="0.3">
      <c r="A1555">
        <v>308325</v>
      </c>
      <c r="B1555" t="s">
        <v>1457</v>
      </c>
      <c r="C1555" t="s">
        <v>8</v>
      </c>
      <c r="D1555" t="s">
        <v>9</v>
      </c>
      <c r="E1555" t="str">
        <f>IF(Statistics_xlsx___Sheet1[[#This Row],[event_name]]="-","Male",Statistics_xlsx___Sheet1[[#This Row],[event_name]])</f>
        <v>Male</v>
      </c>
      <c r="F1555" t="s">
        <v>17</v>
      </c>
      <c r="G1555" t="s">
        <v>345</v>
      </c>
      <c r="H1555" t="str">
        <f>IF(Statistics_xlsx___Sheet1[[#This Row],[Post Name]]="-",IF(G1556=0,G1554,G1556),Statistics_xlsx___Sheet1[[#This Row],[Post Name]])</f>
        <v>c9</v>
      </c>
      <c r="I1555">
        <v>82763</v>
      </c>
      <c r="J1555">
        <f>IF(Statistics_xlsx___Sheet1[[#This Row],[Offered Salary]]&lt;=0,AVERAGE($I$2:$I$7166),Statistics_xlsx___Sheet1[[#This Row],[Offered Salary]])</f>
        <v>82763</v>
      </c>
      <c r="K1555" t="b">
        <f>OR((Statistics_xlsx___Sheet1[[#This Row],[updated offered salary]]&lt;$N$39),(Statistics_xlsx___Sheet1[[#This Row],[updated offered salary]]&gt;$N$40))</f>
        <v>0</v>
      </c>
    </row>
    <row r="1556" spans="1:11" x14ac:dyDescent="0.3">
      <c r="A1556">
        <v>190290</v>
      </c>
      <c r="B1556" t="s">
        <v>1458</v>
      </c>
      <c r="C1556" t="s">
        <v>8</v>
      </c>
      <c r="D1556" t="s">
        <v>9</v>
      </c>
      <c r="E1556" t="str">
        <f>IF(Statistics_xlsx___Sheet1[[#This Row],[event_name]]="-","Male",Statistics_xlsx___Sheet1[[#This Row],[event_name]])</f>
        <v>Male</v>
      </c>
      <c r="F1556" t="s">
        <v>17</v>
      </c>
      <c r="G1556" t="s">
        <v>345</v>
      </c>
      <c r="H1556" t="str">
        <f>IF(Statistics_xlsx___Sheet1[[#This Row],[Post Name]]="-",IF(G1557=0,G1555,G1557),Statistics_xlsx___Sheet1[[#This Row],[Post Name]])</f>
        <v>c9</v>
      </c>
      <c r="I1556">
        <v>51741</v>
      </c>
      <c r="J1556">
        <f>IF(Statistics_xlsx___Sheet1[[#This Row],[Offered Salary]]&lt;=0,AVERAGE($I$2:$I$7166),Statistics_xlsx___Sheet1[[#This Row],[Offered Salary]])</f>
        <v>51741</v>
      </c>
      <c r="K1556" t="b">
        <f>OR((Statistics_xlsx___Sheet1[[#This Row],[updated offered salary]]&lt;$N$39),(Statistics_xlsx___Sheet1[[#This Row],[updated offered salary]]&gt;$N$40))</f>
        <v>0</v>
      </c>
    </row>
    <row r="1557" spans="1:11" x14ac:dyDescent="0.3">
      <c r="A1557">
        <v>481410</v>
      </c>
      <c r="B1557" t="s">
        <v>1459</v>
      </c>
      <c r="C1557" t="s">
        <v>8</v>
      </c>
      <c r="D1557" t="s">
        <v>42</v>
      </c>
      <c r="E1557" t="str">
        <f>IF(Statistics_xlsx___Sheet1[[#This Row],[event_name]]="-","Male",Statistics_xlsx___Sheet1[[#This Row],[event_name]])</f>
        <v>Don’t want to say</v>
      </c>
      <c r="F1557" t="s">
        <v>17</v>
      </c>
      <c r="G1557" t="s">
        <v>14</v>
      </c>
      <c r="H1557" t="str">
        <f>IF(Statistics_xlsx___Sheet1[[#This Row],[Post Name]]="-",IF(G1558=0,G1556,G1558),Statistics_xlsx___Sheet1[[#This Row],[Post Name]])</f>
        <v>c5</v>
      </c>
      <c r="I1557">
        <v>6134</v>
      </c>
      <c r="J1557">
        <f>IF(Statistics_xlsx___Sheet1[[#This Row],[Offered Salary]]&lt;=0,AVERAGE($I$2:$I$7166),Statistics_xlsx___Sheet1[[#This Row],[Offered Salary]])</f>
        <v>6134</v>
      </c>
      <c r="K1557" t="b">
        <f>OR((Statistics_xlsx___Sheet1[[#This Row],[updated offered salary]]&lt;$N$39),(Statistics_xlsx___Sheet1[[#This Row],[updated offered salary]]&gt;$N$40))</f>
        <v>0</v>
      </c>
    </row>
    <row r="1558" spans="1:11" x14ac:dyDescent="0.3">
      <c r="A1558">
        <v>596691</v>
      </c>
      <c r="B1558" t="s">
        <v>1460</v>
      </c>
      <c r="C1558" t="s">
        <v>15</v>
      </c>
      <c r="D1558" t="s">
        <v>13</v>
      </c>
      <c r="E1558" t="str">
        <f>IF(Statistics_xlsx___Sheet1[[#This Row],[event_name]]="-","Male",Statistics_xlsx___Sheet1[[#This Row],[event_name]])</f>
        <v>Female</v>
      </c>
      <c r="F1558" t="s">
        <v>17</v>
      </c>
      <c r="G1558" t="s">
        <v>14</v>
      </c>
      <c r="H1558" t="str">
        <f>IF(Statistics_xlsx___Sheet1[[#This Row],[Post Name]]="-",IF(G1559=0,G1557,G1559),Statistics_xlsx___Sheet1[[#This Row],[Post Name]])</f>
        <v>c5</v>
      </c>
      <c r="I1558">
        <v>33398</v>
      </c>
      <c r="J1558">
        <f>IF(Statistics_xlsx___Sheet1[[#This Row],[Offered Salary]]&lt;=0,AVERAGE($I$2:$I$7166),Statistics_xlsx___Sheet1[[#This Row],[Offered Salary]])</f>
        <v>33398</v>
      </c>
      <c r="K1558" t="b">
        <f>OR((Statistics_xlsx___Sheet1[[#This Row],[updated offered salary]]&lt;$N$39),(Statistics_xlsx___Sheet1[[#This Row],[updated offered salary]]&gt;$N$40))</f>
        <v>0</v>
      </c>
    </row>
    <row r="1559" spans="1:11" x14ac:dyDescent="0.3">
      <c r="A1559">
        <v>478882</v>
      </c>
      <c r="B1559" t="s">
        <v>1461</v>
      </c>
      <c r="C1559" t="s">
        <v>8</v>
      </c>
      <c r="D1559" t="s">
        <v>9</v>
      </c>
      <c r="E1559" t="str">
        <f>IF(Statistics_xlsx___Sheet1[[#This Row],[event_name]]="-","Male",Statistics_xlsx___Sheet1[[#This Row],[event_name]])</f>
        <v>Male</v>
      </c>
      <c r="F1559" t="s">
        <v>17</v>
      </c>
      <c r="G1559" t="s">
        <v>14</v>
      </c>
      <c r="H1559" t="str">
        <f>IF(Statistics_xlsx___Sheet1[[#This Row],[Post Name]]="-",IF(G1560=0,G1558,G1560),Statistics_xlsx___Sheet1[[#This Row],[Post Name]])</f>
        <v>c5</v>
      </c>
      <c r="I1559">
        <v>96127</v>
      </c>
      <c r="J1559">
        <f>IF(Statistics_xlsx___Sheet1[[#This Row],[Offered Salary]]&lt;=0,AVERAGE($I$2:$I$7166),Statistics_xlsx___Sheet1[[#This Row],[Offered Salary]])</f>
        <v>96127</v>
      </c>
      <c r="K1559" t="b">
        <f>OR((Statistics_xlsx___Sheet1[[#This Row],[updated offered salary]]&lt;$N$39),(Statistics_xlsx___Sheet1[[#This Row],[updated offered salary]]&gt;$N$40))</f>
        <v>0</v>
      </c>
    </row>
    <row r="1560" spans="1:11" x14ac:dyDescent="0.3">
      <c r="A1560">
        <v>742130</v>
      </c>
      <c r="B1560" t="s">
        <v>1372</v>
      </c>
      <c r="C1560" t="s">
        <v>8</v>
      </c>
      <c r="D1560" t="s">
        <v>9</v>
      </c>
      <c r="E1560" t="str">
        <f>IF(Statistics_xlsx___Sheet1[[#This Row],[event_name]]="-","Male",Statistics_xlsx___Sheet1[[#This Row],[event_name]])</f>
        <v>Male</v>
      </c>
      <c r="F1560" t="s">
        <v>17</v>
      </c>
      <c r="G1560" t="s">
        <v>14</v>
      </c>
      <c r="H1560" t="str">
        <f>IF(Statistics_xlsx___Sheet1[[#This Row],[Post Name]]="-",IF(G1561=0,G1559,G1561),Statistics_xlsx___Sheet1[[#This Row],[Post Name]])</f>
        <v>c5</v>
      </c>
      <c r="I1560">
        <v>89516</v>
      </c>
      <c r="J1560">
        <f>IF(Statistics_xlsx___Sheet1[[#This Row],[Offered Salary]]&lt;=0,AVERAGE($I$2:$I$7166),Statistics_xlsx___Sheet1[[#This Row],[Offered Salary]])</f>
        <v>89516</v>
      </c>
      <c r="K1560" t="b">
        <f>OR((Statistics_xlsx___Sheet1[[#This Row],[updated offered salary]]&lt;$N$39),(Statistics_xlsx___Sheet1[[#This Row],[updated offered salary]]&gt;$N$40))</f>
        <v>0</v>
      </c>
    </row>
    <row r="1561" spans="1:11" x14ac:dyDescent="0.3">
      <c r="A1561">
        <v>559622</v>
      </c>
      <c r="B1561" t="s">
        <v>1372</v>
      </c>
      <c r="C1561" t="s">
        <v>8</v>
      </c>
      <c r="D1561" t="s">
        <v>13</v>
      </c>
      <c r="E1561" t="str">
        <f>IF(Statistics_xlsx___Sheet1[[#This Row],[event_name]]="-","Male",Statistics_xlsx___Sheet1[[#This Row],[event_name]])</f>
        <v>Female</v>
      </c>
      <c r="F1561" t="s">
        <v>17</v>
      </c>
      <c r="G1561" t="s">
        <v>14</v>
      </c>
      <c r="H1561" t="str">
        <f>IF(Statistics_xlsx___Sheet1[[#This Row],[Post Name]]="-",IF(G1562=0,G1560,G1562),Statistics_xlsx___Sheet1[[#This Row],[Post Name]])</f>
        <v>c5</v>
      </c>
      <c r="I1561">
        <v>46100</v>
      </c>
      <c r="J1561">
        <f>IF(Statistics_xlsx___Sheet1[[#This Row],[Offered Salary]]&lt;=0,AVERAGE($I$2:$I$7166),Statistics_xlsx___Sheet1[[#This Row],[Offered Salary]])</f>
        <v>46100</v>
      </c>
      <c r="K1561" t="b">
        <f>OR((Statistics_xlsx___Sheet1[[#This Row],[updated offered salary]]&lt;$N$39),(Statistics_xlsx___Sheet1[[#This Row],[updated offered salary]]&gt;$N$40))</f>
        <v>0</v>
      </c>
    </row>
    <row r="1562" spans="1:11" x14ac:dyDescent="0.3">
      <c r="A1562">
        <v>364553</v>
      </c>
      <c r="B1562" t="s">
        <v>1462</v>
      </c>
      <c r="C1562" t="s">
        <v>15</v>
      </c>
      <c r="D1562" t="s">
        <v>9</v>
      </c>
      <c r="E1562" t="str">
        <f>IF(Statistics_xlsx___Sheet1[[#This Row],[event_name]]="-","Male",Statistics_xlsx___Sheet1[[#This Row],[event_name]])</f>
        <v>Male</v>
      </c>
      <c r="F1562" t="s">
        <v>17</v>
      </c>
      <c r="G1562" t="s">
        <v>44</v>
      </c>
      <c r="H1562" t="str">
        <f>IF(Statistics_xlsx___Sheet1[[#This Row],[Post Name]]="-",IF(G1563=0,G1561,G1563),Statistics_xlsx___Sheet1[[#This Row],[Post Name]])</f>
        <v>i6</v>
      </c>
      <c r="I1562">
        <v>93400</v>
      </c>
      <c r="J1562">
        <f>IF(Statistics_xlsx___Sheet1[[#This Row],[Offered Salary]]&lt;=0,AVERAGE($I$2:$I$7166),Statistics_xlsx___Sheet1[[#This Row],[Offered Salary]])</f>
        <v>93400</v>
      </c>
      <c r="K1562" t="b">
        <f>OR((Statistics_xlsx___Sheet1[[#This Row],[updated offered salary]]&lt;$N$39),(Statistics_xlsx___Sheet1[[#This Row],[updated offered salary]]&gt;$N$40))</f>
        <v>0</v>
      </c>
    </row>
    <row r="1563" spans="1:11" x14ac:dyDescent="0.3">
      <c r="A1563">
        <v>53774</v>
      </c>
      <c r="B1563" t="s">
        <v>1463</v>
      </c>
      <c r="C1563" t="s">
        <v>15</v>
      </c>
      <c r="D1563" t="s">
        <v>9</v>
      </c>
      <c r="E1563" t="str">
        <f>IF(Statistics_xlsx___Sheet1[[#This Row],[event_name]]="-","Male",Statistics_xlsx___Sheet1[[#This Row],[event_name]])</f>
        <v>Male</v>
      </c>
      <c r="F1563" t="s">
        <v>17</v>
      </c>
      <c r="G1563" t="s">
        <v>44</v>
      </c>
      <c r="H1563" t="str">
        <f>IF(Statistics_xlsx___Sheet1[[#This Row],[Post Name]]="-",IF(G1564=0,G1562,G1564),Statistics_xlsx___Sheet1[[#This Row],[Post Name]])</f>
        <v>i6</v>
      </c>
      <c r="I1563">
        <v>31788</v>
      </c>
      <c r="J1563">
        <f>IF(Statistics_xlsx___Sheet1[[#This Row],[Offered Salary]]&lt;=0,AVERAGE($I$2:$I$7166),Statistics_xlsx___Sheet1[[#This Row],[Offered Salary]])</f>
        <v>31788</v>
      </c>
      <c r="K1563" t="b">
        <f>OR((Statistics_xlsx___Sheet1[[#This Row],[updated offered salary]]&lt;$N$39),(Statistics_xlsx___Sheet1[[#This Row],[updated offered salary]]&gt;$N$40))</f>
        <v>0</v>
      </c>
    </row>
    <row r="1564" spans="1:11" x14ac:dyDescent="0.3">
      <c r="A1564">
        <v>461699</v>
      </c>
      <c r="B1564" t="s">
        <v>1464</v>
      </c>
      <c r="C1564" t="s">
        <v>8</v>
      </c>
      <c r="D1564" t="s">
        <v>9</v>
      </c>
      <c r="E1564" t="str">
        <f>IF(Statistics_xlsx___Sheet1[[#This Row],[event_name]]="-","Male",Statistics_xlsx___Sheet1[[#This Row],[event_name]])</f>
        <v>Male</v>
      </c>
      <c r="F1564" t="s">
        <v>17</v>
      </c>
      <c r="G1564" t="s">
        <v>44</v>
      </c>
      <c r="H1564" t="str">
        <f>IF(Statistics_xlsx___Sheet1[[#This Row],[Post Name]]="-",IF(G1565=0,G1563,G1565),Statistics_xlsx___Sheet1[[#This Row],[Post Name]])</f>
        <v>i6</v>
      </c>
      <c r="I1564">
        <v>77446</v>
      </c>
      <c r="J1564">
        <f>IF(Statistics_xlsx___Sheet1[[#This Row],[Offered Salary]]&lt;=0,AVERAGE($I$2:$I$7166),Statistics_xlsx___Sheet1[[#This Row],[Offered Salary]])</f>
        <v>77446</v>
      </c>
      <c r="K1564" t="b">
        <f>OR((Statistics_xlsx___Sheet1[[#This Row],[updated offered salary]]&lt;$N$39),(Statistics_xlsx___Sheet1[[#This Row],[updated offered salary]]&gt;$N$40))</f>
        <v>0</v>
      </c>
    </row>
    <row r="1565" spans="1:11" x14ac:dyDescent="0.3">
      <c r="A1565">
        <v>269624</v>
      </c>
      <c r="B1565" t="s">
        <v>1465</v>
      </c>
      <c r="C1565" t="s">
        <v>8</v>
      </c>
      <c r="D1565" t="s">
        <v>9</v>
      </c>
      <c r="E1565" t="str">
        <f>IF(Statistics_xlsx___Sheet1[[#This Row],[event_name]]="-","Male",Statistics_xlsx___Sheet1[[#This Row],[event_name]])</f>
        <v>Male</v>
      </c>
      <c r="F1565" t="s">
        <v>17</v>
      </c>
      <c r="G1565" t="s">
        <v>44</v>
      </c>
      <c r="H1565" t="str">
        <f>IF(Statistics_xlsx___Sheet1[[#This Row],[Post Name]]="-",IF(G1566=0,G1564,G1566),Statistics_xlsx___Sheet1[[#This Row],[Post Name]])</f>
        <v>i6</v>
      </c>
      <c r="I1565">
        <v>54321</v>
      </c>
      <c r="J1565">
        <f>IF(Statistics_xlsx___Sheet1[[#This Row],[Offered Salary]]&lt;=0,AVERAGE($I$2:$I$7166),Statistics_xlsx___Sheet1[[#This Row],[Offered Salary]])</f>
        <v>54321</v>
      </c>
      <c r="K1565" t="b">
        <f>OR((Statistics_xlsx___Sheet1[[#This Row],[updated offered salary]]&lt;$N$39),(Statistics_xlsx___Sheet1[[#This Row],[updated offered salary]]&gt;$N$40))</f>
        <v>0</v>
      </c>
    </row>
    <row r="1566" spans="1:11" x14ac:dyDescent="0.3">
      <c r="A1566">
        <v>246343</v>
      </c>
      <c r="B1566" t="s">
        <v>1466</v>
      </c>
      <c r="C1566" t="s">
        <v>8</v>
      </c>
      <c r="D1566" t="s">
        <v>9</v>
      </c>
      <c r="E1566" t="str">
        <f>IF(Statistics_xlsx___Sheet1[[#This Row],[event_name]]="-","Male",Statistics_xlsx___Sheet1[[#This Row],[event_name]])</f>
        <v>Male</v>
      </c>
      <c r="F1566" t="s">
        <v>17</v>
      </c>
      <c r="G1566" t="s">
        <v>44</v>
      </c>
      <c r="H1566" t="str">
        <f>IF(Statistics_xlsx___Sheet1[[#This Row],[Post Name]]="-",IF(G1567=0,G1565,G1567),Statistics_xlsx___Sheet1[[#This Row],[Post Name]])</f>
        <v>i6</v>
      </c>
      <c r="I1566">
        <v>87688</v>
      </c>
      <c r="J1566">
        <f>IF(Statistics_xlsx___Sheet1[[#This Row],[Offered Salary]]&lt;=0,AVERAGE($I$2:$I$7166),Statistics_xlsx___Sheet1[[#This Row],[Offered Salary]])</f>
        <v>87688</v>
      </c>
      <c r="K1566" t="b">
        <f>OR((Statistics_xlsx___Sheet1[[#This Row],[updated offered salary]]&lt;$N$39),(Statistics_xlsx___Sheet1[[#This Row],[updated offered salary]]&gt;$N$40))</f>
        <v>0</v>
      </c>
    </row>
    <row r="1567" spans="1:11" x14ac:dyDescent="0.3">
      <c r="A1567">
        <v>210917</v>
      </c>
      <c r="B1567" t="s">
        <v>1467</v>
      </c>
      <c r="C1567" t="s">
        <v>8</v>
      </c>
      <c r="D1567" t="s">
        <v>9</v>
      </c>
      <c r="E1567" t="str">
        <f>IF(Statistics_xlsx___Sheet1[[#This Row],[event_name]]="-","Male",Statistics_xlsx___Sheet1[[#This Row],[event_name]])</f>
        <v>Male</v>
      </c>
      <c r="F1567" t="s">
        <v>17</v>
      </c>
      <c r="G1567" t="s">
        <v>44</v>
      </c>
      <c r="H1567" t="str">
        <f>IF(Statistics_xlsx___Sheet1[[#This Row],[Post Name]]="-",IF(G1568=0,G1566,G1568),Statistics_xlsx___Sheet1[[#This Row],[Post Name]])</f>
        <v>i6</v>
      </c>
      <c r="I1567">
        <v>44157</v>
      </c>
      <c r="J1567">
        <f>IF(Statistics_xlsx___Sheet1[[#This Row],[Offered Salary]]&lt;=0,AVERAGE($I$2:$I$7166),Statistics_xlsx___Sheet1[[#This Row],[Offered Salary]])</f>
        <v>44157</v>
      </c>
      <c r="K1567" t="b">
        <f>OR((Statistics_xlsx___Sheet1[[#This Row],[updated offered salary]]&lt;$N$39),(Statistics_xlsx___Sheet1[[#This Row],[updated offered salary]]&gt;$N$40))</f>
        <v>0</v>
      </c>
    </row>
    <row r="1568" spans="1:11" x14ac:dyDescent="0.3">
      <c r="A1568">
        <v>936124</v>
      </c>
      <c r="B1568" t="s">
        <v>1467</v>
      </c>
      <c r="C1568" t="s">
        <v>8</v>
      </c>
      <c r="D1568" t="s">
        <v>9</v>
      </c>
      <c r="E1568" t="str">
        <f>IF(Statistics_xlsx___Sheet1[[#This Row],[event_name]]="-","Male",Statistics_xlsx___Sheet1[[#This Row],[event_name]])</f>
        <v>Male</v>
      </c>
      <c r="F1568" t="s">
        <v>17</v>
      </c>
      <c r="G1568" t="s">
        <v>44</v>
      </c>
      <c r="H1568" t="str">
        <f>IF(Statistics_xlsx___Sheet1[[#This Row],[Post Name]]="-",IF(G1569=0,G1567,G1569),Statistics_xlsx___Sheet1[[#This Row],[Post Name]])</f>
        <v>i6</v>
      </c>
      <c r="I1568">
        <v>7704</v>
      </c>
      <c r="J1568">
        <f>IF(Statistics_xlsx___Sheet1[[#This Row],[Offered Salary]]&lt;=0,AVERAGE($I$2:$I$7166),Statistics_xlsx___Sheet1[[#This Row],[Offered Salary]])</f>
        <v>7704</v>
      </c>
      <c r="K1568" t="b">
        <f>OR((Statistics_xlsx___Sheet1[[#This Row],[updated offered salary]]&lt;$N$39),(Statistics_xlsx___Sheet1[[#This Row],[updated offered salary]]&gt;$N$40))</f>
        <v>0</v>
      </c>
    </row>
    <row r="1569" spans="1:11" x14ac:dyDescent="0.3">
      <c r="A1569">
        <v>765693</v>
      </c>
      <c r="B1569" t="s">
        <v>1468</v>
      </c>
      <c r="C1569" t="s">
        <v>15</v>
      </c>
      <c r="D1569" t="s">
        <v>13</v>
      </c>
      <c r="E1569" t="str">
        <f>IF(Statistics_xlsx___Sheet1[[#This Row],[event_name]]="-","Male",Statistics_xlsx___Sheet1[[#This Row],[event_name]])</f>
        <v>Female</v>
      </c>
      <c r="F1569" t="s">
        <v>17</v>
      </c>
      <c r="G1569" t="s">
        <v>44</v>
      </c>
      <c r="H1569" t="str">
        <f>IF(Statistics_xlsx___Sheet1[[#This Row],[Post Name]]="-",IF(G1570=0,G1568,G1570),Statistics_xlsx___Sheet1[[#This Row],[Post Name]])</f>
        <v>i6</v>
      </c>
      <c r="I1569">
        <v>55382</v>
      </c>
      <c r="J1569">
        <f>IF(Statistics_xlsx___Sheet1[[#This Row],[Offered Salary]]&lt;=0,AVERAGE($I$2:$I$7166),Statistics_xlsx___Sheet1[[#This Row],[Offered Salary]])</f>
        <v>55382</v>
      </c>
      <c r="K1569" t="b">
        <f>OR((Statistics_xlsx___Sheet1[[#This Row],[updated offered salary]]&lt;$N$39),(Statistics_xlsx___Sheet1[[#This Row],[updated offered salary]]&gt;$N$40))</f>
        <v>0</v>
      </c>
    </row>
    <row r="1570" spans="1:11" x14ac:dyDescent="0.3">
      <c r="A1570">
        <v>814691</v>
      </c>
      <c r="B1570" t="s">
        <v>1309</v>
      </c>
      <c r="C1570" t="s">
        <v>8</v>
      </c>
      <c r="D1570" t="s">
        <v>13</v>
      </c>
      <c r="E1570" t="str">
        <f>IF(Statistics_xlsx___Sheet1[[#This Row],[event_name]]="-","Male",Statistics_xlsx___Sheet1[[#This Row],[event_name]])</f>
        <v>Female</v>
      </c>
      <c r="F1570" t="s">
        <v>10</v>
      </c>
      <c r="G1570" t="s">
        <v>345</v>
      </c>
      <c r="H1570" t="str">
        <f>IF(Statistics_xlsx___Sheet1[[#This Row],[Post Name]]="-",IF(G1571=0,G1569,G1571),Statistics_xlsx___Sheet1[[#This Row],[Post Name]])</f>
        <v>c9</v>
      </c>
      <c r="I1570">
        <v>29460</v>
      </c>
      <c r="J1570">
        <f>IF(Statistics_xlsx___Sheet1[[#This Row],[Offered Salary]]&lt;=0,AVERAGE($I$2:$I$7166),Statistics_xlsx___Sheet1[[#This Row],[Offered Salary]])</f>
        <v>29460</v>
      </c>
      <c r="K1570" t="b">
        <f>OR((Statistics_xlsx___Sheet1[[#This Row],[updated offered salary]]&lt;$N$39),(Statistics_xlsx___Sheet1[[#This Row],[updated offered salary]]&gt;$N$40))</f>
        <v>0</v>
      </c>
    </row>
    <row r="1571" spans="1:11" x14ac:dyDescent="0.3">
      <c r="A1571">
        <v>103368</v>
      </c>
      <c r="B1571" t="s">
        <v>1469</v>
      </c>
      <c r="C1571" t="s">
        <v>8</v>
      </c>
      <c r="D1571" t="s">
        <v>13</v>
      </c>
      <c r="E1571" t="str">
        <f>IF(Statistics_xlsx___Sheet1[[#This Row],[event_name]]="-","Male",Statistics_xlsx___Sheet1[[#This Row],[event_name]])</f>
        <v>Female</v>
      </c>
      <c r="F1571" t="s">
        <v>10</v>
      </c>
      <c r="G1571" t="s">
        <v>345</v>
      </c>
      <c r="H1571" t="str">
        <f>IF(Statistics_xlsx___Sheet1[[#This Row],[Post Name]]="-",IF(G1572=0,G1570,G1572),Statistics_xlsx___Sheet1[[#This Row],[Post Name]])</f>
        <v>c9</v>
      </c>
      <c r="I1571">
        <v>56073</v>
      </c>
      <c r="J1571">
        <f>IF(Statistics_xlsx___Sheet1[[#This Row],[Offered Salary]]&lt;=0,AVERAGE($I$2:$I$7166),Statistics_xlsx___Sheet1[[#This Row],[Offered Salary]])</f>
        <v>56073</v>
      </c>
      <c r="K1571" t="b">
        <f>OR((Statistics_xlsx___Sheet1[[#This Row],[updated offered salary]]&lt;$N$39),(Statistics_xlsx___Sheet1[[#This Row],[updated offered salary]]&gt;$N$40))</f>
        <v>0</v>
      </c>
    </row>
    <row r="1572" spans="1:11" x14ac:dyDescent="0.3">
      <c r="A1572">
        <v>481635</v>
      </c>
      <c r="B1572" t="s">
        <v>1470</v>
      </c>
      <c r="C1572" t="s">
        <v>8</v>
      </c>
      <c r="D1572" t="s">
        <v>42</v>
      </c>
      <c r="E1572" t="str">
        <f>IF(Statistics_xlsx___Sheet1[[#This Row],[event_name]]="-","Male",Statistics_xlsx___Sheet1[[#This Row],[event_name]])</f>
        <v>Don’t want to say</v>
      </c>
      <c r="F1572" t="s">
        <v>10</v>
      </c>
      <c r="G1572" t="s">
        <v>345</v>
      </c>
      <c r="H1572" t="str">
        <f>IF(Statistics_xlsx___Sheet1[[#This Row],[Post Name]]="-",IF(G1573=0,G1571,G1573),Statistics_xlsx___Sheet1[[#This Row],[Post Name]])</f>
        <v>c9</v>
      </c>
      <c r="I1572">
        <v>23082</v>
      </c>
      <c r="J1572">
        <f>IF(Statistics_xlsx___Sheet1[[#This Row],[Offered Salary]]&lt;=0,AVERAGE($I$2:$I$7166),Statistics_xlsx___Sheet1[[#This Row],[Offered Salary]])</f>
        <v>23082</v>
      </c>
      <c r="K1572" t="b">
        <f>OR((Statistics_xlsx___Sheet1[[#This Row],[updated offered salary]]&lt;$N$39),(Statistics_xlsx___Sheet1[[#This Row],[updated offered salary]]&gt;$N$40))</f>
        <v>0</v>
      </c>
    </row>
    <row r="1573" spans="1:11" x14ac:dyDescent="0.3">
      <c r="A1573">
        <v>742146</v>
      </c>
      <c r="B1573" t="s">
        <v>1471</v>
      </c>
      <c r="C1573" t="s">
        <v>8</v>
      </c>
      <c r="D1573" t="s">
        <v>13</v>
      </c>
      <c r="E1573" t="str">
        <f>IF(Statistics_xlsx___Sheet1[[#This Row],[event_name]]="-","Male",Statistics_xlsx___Sheet1[[#This Row],[event_name]])</f>
        <v>Female</v>
      </c>
      <c r="F1573" t="s">
        <v>10</v>
      </c>
      <c r="G1573" t="s">
        <v>345</v>
      </c>
      <c r="H1573" t="str">
        <f>IF(Statistics_xlsx___Sheet1[[#This Row],[Post Name]]="-",IF(G1574=0,G1572,G1574),Statistics_xlsx___Sheet1[[#This Row],[Post Name]])</f>
        <v>c9</v>
      </c>
      <c r="I1573">
        <v>65747</v>
      </c>
      <c r="J1573">
        <f>IF(Statistics_xlsx___Sheet1[[#This Row],[Offered Salary]]&lt;=0,AVERAGE($I$2:$I$7166),Statistics_xlsx___Sheet1[[#This Row],[Offered Salary]])</f>
        <v>65747</v>
      </c>
      <c r="K1573" t="b">
        <f>OR((Statistics_xlsx___Sheet1[[#This Row],[updated offered salary]]&lt;$N$39),(Statistics_xlsx___Sheet1[[#This Row],[updated offered salary]]&gt;$N$40))</f>
        <v>0</v>
      </c>
    </row>
    <row r="1574" spans="1:11" x14ac:dyDescent="0.3">
      <c r="A1574">
        <v>795283</v>
      </c>
      <c r="B1574" t="s">
        <v>1472</v>
      </c>
      <c r="C1574" t="s">
        <v>8</v>
      </c>
      <c r="D1574" t="s">
        <v>42</v>
      </c>
      <c r="E1574" t="str">
        <f>IF(Statistics_xlsx___Sheet1[[#This Row],[event_name]]="-","Male",Statistics_xlsx___Sheet1[[#This Row],[event_name]])</f>
        <v>Don’t want to say</v>
      </c>
      <c r="F1574" t="s">
        <v>10</v>
      </c>
      <c r="G1574" t="s">
        <v>345</v>
      </c>
      <c r="H1574" t="str">
        <f>IF(Statistics_xlsx___Sheet1[[#This Row],[Post Name]]="-",IF(G1575=0,G1573,G1575),Statistics_xlsx___Sheet1[[#This Row],[Post Name]])</f>
        <v>c9</v>
      </c>
      <c r="I1574">
        <v>87332</v>
      </c>
      <c r="J1574">
        <f>IF(Statistics_xlsx___Sheet1[[#This Row],[Offered Salary]]&lt;=0,AVERAGE($I$2:$I$7166),Statistics_xlsx___Sheet1[[#This Row],[Offered Salary]])</f>
        <v>87332</v>
      </c>
      <c r="K1574" t="b">
        <f>OR((Statistics_xlsx___Sheet1[[#This Row],[updated offered salary]]&lt;$N$39),(Statistics_xlsx___Sheet1[[#This Row],[updated offered salary]]&gt;$N$40))</f>
        <v>0</v>
      </c>
    </row>
    <row r="1575" spans="1:11" x14ac:dyDescent="0.3">
      <c r="A1575">
        <v>44114</v>
      </c>
      <c r="B1575" t="s">
        <v>1473</v>
      </c>
      <c r="C1575" t="s">
        <v>8</v>
      </c>
      <c r="D1575" t="s">
        <v>13</v>
      </c>
      <c r="E1575" t="str">
        <f>IF(Statistics_xlsx___Sheet1[[#This Row],[event_name]]="-","Male",Statistics_xlsx___Sheet1[[#This Row],[event_name]])</f>
        <v>Female</v>
      </c>
      <c r="F1575" t="s">
        <v>17</v>
      </c>
      <c r="G1575" t="s">
        <v>345</v>
      </c>
      <c r="H1575" t="str">
        <f>IF(Statistics_xlsx___Sheet1[[#This Row],[Post Name]]="-",IF(G1576=0,G1574,G1576),Statistics_xlsx___Sheet1[[#This Row],[Post Name]])</f>
        <v>c9</v>
      </c>
      <c r="I1575">
        <v>23746</v>
      </c>
      <c r="J1575">
        <f>IF(Statistics_xlsx___Sheet1[[#This Row],[Offered Salary]]&lt;=0,AVERAGE($I$2:$I$7166),Statistics_xlsx___Sheet1[[#This Row],[Offered Salary]])</f>
        <v>23746</v>
      </c>
      <c r="K1575" t="b">
        <f>OR((Statistics_xlsx___Sheet1[[#This Row],[updated offered salary]]&lt;$N$39),(Statistics_xlsx___Sheet1[[#This Row],[updated offered salary]]&gt;$N$40))</f>
        <v>0</v>
      </c>
    </row>
    <row r="1576" spans="1:11" x14ac:dyDescent="0.3">
      <c r="A1576">
        <v>570607</v>
      </c>
      <c r="B1576" t="s">
        <v>1474</v>
      </c>
      <c r="C1576" t="s">
        <v>8</v>
      </c>
      <c r="D1576" t="s">
        <v>9</v>
      </c>
      <c r="E1576" t="str">
        <f>IF(Statistics_xlsx___Sheet1[[#This Row],[event_name]]="-","Male",Statistics_xlsx___Sheet1[[#This Row],[event_name]])</f>
        <v>Male</v>
      </c>
      <c r="F1576" t="s">
        <v>69</v>
      </c>
      <c r="G1576" t="s">
        <v>24</v>
      </c>
      <c r="H1576" t="str">
        <f>IF(Statistics_xlsx___Sheet1[[#This Row],[Post Name]]="-",IF(G1577=0,G1575,G1577),Statistics_xlsx___Sheet1[[#This Row],[Post Name]])</f>
        <v>i7</v>
      </c>
      <c r="I1576">
        <v>47389</v>
      </c>
      <c r="J1576">
        <f>IF(Statistics_xlsx___Sheet1[[#This Row],[Offered Salary]]&lt;=0,AVERAGE($I$2:$I$7166),Statistics_xlsx___Sheet1[[#This Row],[Offered Salary]])</f>
        <v>47389</v>
      </c>
      <c r="K1576" t="b">
        <f>OR((Statistics_xlsx___Sheet1[[#This Row],[updated offered salary]]&lt;$N$39),(Statistics_xlsx___Sheet1[[#This Row],[updated offered salary]]&gt;$N$40))</f>
        <v>0</v>
      </c>
    </row>
    <row r="1577" spans="1:11" x14ac:dyDescent="0.3">
      <c r="A1577">
        <v>27714</v>
      </c>
      <c r="B1577" t="s">
        <v>1475</v>
      </c>
      <c r="C1577" t="s">
        <v>15</v>
      </c>
      <c r="D1577" t="s">
        <v>13</v>
      </c>
      <c r="E1577" t="str">
        <f>IF(Statistics_xlsx___Sheet1[[#This Row],[event_name]]="-","Male",Statistics_xlsx___Sheet1[[#This Row],[event_name]])</f>
        <v>Female</v>
      </c>
      <c r="F1577" t="s">
        <v>69</v>
      </c>
      <c r="G1577" t="s">
        <v>24</v>
      </c>
      <c r="H1577" t="str">
        <f>IF(Statistics_xlsx___Sheet1[[#This Row],[Post Name]]="-",IF(G1578=0,G1576,G1578),Statistics_xlsx___Sheet1[[#This Row],[Post Name]])</f>
        <v>i7</v>
      </c>
      <c r="I1577">
        <v>4810</v>
      </c>
      <c r="J1577">
        <f>IF(Statistics_xlsx___Sheet1[[#This Row],[Offered Salary]]&lt;=0,AVERAGE($I$2:$I$7166),Statistics_xlsx___Sheet1[[#This Row],[Offered Salary]])</f>
        <v>4810</v>
      </c>
      <c r="K1577" t="b">
        <f>OR((Statistics_xlsx___Sheet1[[#This Row],[updated offered salary]]&lt;$N$39),(Statistics_xlsx___Sheet1[[#This Row],[updated offered salary]]&gt;$N$40))</f>
        <v>0</v>
      </c>
    </row>
    <row r="1578" spans="1:11" x14ac:dyDescent="0.3">
      <c r="A1578">
        <v>384336</v>
      </c>
      <c r="B1578" t="s">
        <v>1476</v>
      </c>
      <c r="C1578" t="s">
        <v>8</v>
      </c>
      <c r="D1578" t="s">
        <v>9</v>
      </c>
      <c r="E1578" t="str">
        <f>IF(Statistics_xlsx___Sheet1[[#This Row],[event_name]]="-","Male",Statistics_xlsx___Sheet1[[#This Row],[event_name]])</f>
        <v>Male</v>
      </c>
      <c r="F1578" t="s">
        <v>69</v>
      </c>
      <c r="G1578" t="s">
        <v>24</v>
      </c>
      <c r="H1578" t="str">
        <f>IF(Statistics_xlsx___Sheet1[[#This Row],[Post Name]]="-",IF(G1579=0,G1577,G1579),Statistics_xlsx___Sheet1[[#This Row],[Post Name]])</f>
        <v>i7</v>
      </c>
      <c r="I1578">
        <v>60096</v>
      </c>
      <c r="J1578">
        <f>IF(Statistics_xlsx___Sheet1[[#This Row],[Offered Salary]]&lt;=0,AVERAGE($I$2:$I$7166),Statistics_xlsx___Sheet1[[#This Row],[Offered Salary]])</f>
        <v>60096</v>
      </c>
      <c r="K1578" t="b">
        <f>OR((Statistics_xlsx___Sheet1[[#This Row],[updated offered salary]]&lt;$N$39),(Statistics_xlsx___Sheet1[[#This Row],[updated offered salary]]&gt;$N$40))</f>
        <v>0</v>
      </c>
    </row>
    <row r="1579" spans="1:11" x14ac:dyDescent="0.3">
      <c r="A1579">
        <v>791624</v>
      </c>
      <c r="B1579" t="s">
        <v>1477</v>
      </c>
      <c r="C1579" t="s">
        <v>8</v>
      </c>
      <c r="D1579" t="s">
        <v>13</v>
      </c>
      <c r="E1579" t="str">
        <f>IF(Statistics_xlsx___Sheet1[[#This Row],[event_name]]="-","Male",Statistics_xlsx___Sheet1[[#This Row],[event_name]])</f>
        <v>Female</v>
      </c>
      <c r="F1579" t="s">
        <v>52</v>
      </c>
      <c r="G1579" t="s">
        <v>24</v>
      </c>
      <c r="H1579" t="str">
        <f>IF(Statistics_xlsx___Sheet1[[#This Row],[Post Name]]="-",IF(G1580=0,G1578,G1580),Statistics_xlsx___Sheet1[[#This Row],[Post Name]])</f>
        <v>i7</v>
      </c>
      <c r="I1579">
        <v>43830</v>
      </c>
      <c r="J1579">
        <f>IF(Statistics_xlsx___Sheet1[[#This Row],[Offered Salary]]&lt;=0,AVERAGE($I$2:$I$7166),Statistics_xlsx___Sheet1[[#This Row],[Offered Salary]])</f>
        <v>43830</v>
      </c>
      <c r="K1579" t="b">
        <f>OR((Statistics_xlsx___Sheet1[[#This Row],[updated offered salary]]&lt;$N$39),(Statistics_xlsx___Sheet1[[#This Row],[updated offered salary]]&gt;$N$40))</f>
        <v>0</v>
      </c>
    </row>
    <row r="1580" spans="1:11" x14ac:dyDescent="0.3">
      <c r="A1580">
        <v>401119</v>
      </c>
      <c r="B1580" t="s">
        <v>1478</v>
      </c>
      <c r="C1580" t="s">
        <v>8</v>
      </c>
      <c r="D1580" t="s">
        <v>9</v>
      </c>
      <c r="E1580" t="str">
        <f>IF(Statistics_xlsx___Sheet1[[#This Row],[event_name]]="-","Male",Statistics_xlsx___Sheet1[[#This Row],[event_name]])</f>
        <v>Male</v>
      </c>
      <c r="F1580" t="s">
        <v>10</v>
      </c>
      <c r="G1580" t="s">
        <v>36</v>
      </c>
      <c r="H1580" t="str">
        <f>IF(Statistics_xlsx___Sheet1[[#This Row],[Post Name]]="-",IF(G1581=0,G1579,G1581),Statistics_xlsx___Sheet1[[#This Row],[Post Name]])</f>
        <v>i5</v>
      </c>
      <c r="I1580">
        <v>38315</v>
      </c>
      <c r="J1580">
        <f>IF(Statistics_xlsx___Sheet1[[#This Row],[Offered Salary]]&lt;=0,AVERAGE($I$2:$I$7166),Statistics_xlsx___Sheet1[[#This Row],[Offered Salary]])</f>
        <v>38315</v>
      </c>
      <c r="K1580" t="b">
        <f>OR((Statistics_xlsx___Sheet1[[#This Row],[updated offered salary]]&lt;$N$39),(Statistics_xlsx___Sheet1[[#This Row],[updated offered salary]]&gt;$N$40))</f>
        <v>0</v>
      </c>
    </row>
    <row r="1581" spans="1:11" x14ac:dyDescent="0.3">
      <c r="A1581">
        <v>153994</v>
      </c>
      <c r="B1581" t="s">
        <v>1479</v>
      </c>
      <c r="C1581" t="s">
        <v>8</v>
      </c>
      <c r="D1581" t="s">
        <v>13</v>
      </c>
      <c r="E1581" t="str">
        <f>IF(Statistics_xlsx___Sheet1[[#This Row],[event_name]]="-","Male",Statistics_xlsx___Sheet1[[#This Row],[event_name]])</f>
        <v>Female</v>
      </c>
      <c r="F1581" t="s">
        <v>17</v>
      </c>
      <c r="G1581" t="s">
        <v>11</v>
      </c>
      <c r="H1581" t="str">
        <f>IF(Statistics_xlsx___Sheet1[[#This Row],[Post Name]]="-",IF(G1582=0,G1580,G1582),Statistics_xlsx___Sheet1[[#This Row],[Post Name]])</f>
        <v>c8</v>
      </c>
      <c r="I1581">
        <v>39097</v>
      </c>
      <c r="J1581">
        <f>IF(Statistics_xlsx___Sheet1[[#This Row],[Offered Salary]]&lt;=0,AVERAGE($I$2:$I$7166),Statistics_xlsx___Sheet1[[#This Row],[Offered Salary]])</f>
        <v>39097</v>
      </c>
      <c r="K1581" t="b">
        <f>OR((Statistics_xlsx___Sheet1[[#This Row],[updated offered salary]]&lt;$N$39),(Statistics_xlsx___Sheet1[[#This Row],[updated offered salary]]&gt;$N$40))</f>
        <v>0</v>
      </c>
    </row>
    <row r="1582" spans="1:11" x14ac:dyDescent="0.3">
      <c r="A1582">
        <v>751324</v>
      </c>
      <c r="B1582" t="s">
        <v>1480</v>
      </c>
      <c r="C1582" t="s">
        <v>8</v>
      </c>
      <c r="D1582" t="s">
        <v>9</v>
      </c>
      <c r="E1582" t="str">
        <f>IF(Statistics_xlsx___Sheet1[[#This Row],[event_name]]="-","Male",Statistics_xlsx___Sheet1[[#This Row],[event_name]])</f>
        <v>Male</v>
      </c>
      <c r="F1582" t="s">
        <v>17</v>
      </c>
      <c r="G1582" t="s">
        <v>36</v>
      </c>
      <c r="H1582" t="str">
        <f>IF(Statistics_xlsx___Sheet1[[#This Row],[Post Name]]="-",IF(G1583=0,G1581,G1583),Statistics_xlsx___Sheet1[[#This Row],[Post Name]])</f>
        <v>i5</v>
      </c>
      <c r="I1582">
        <v>47884</v>
      </c>
      <c r="J1582">
        <f>IF(Statistics_xlsx___Sheet1[[#This Row],[Offered Salary]]&lt;=0,AVERAGE($I$2:$I$7166),Statistics_xlsx___Sheet1[[#This Row],[Offered Salary]])</f>
        <v>47884</v>
      </c>
      <c r="K1582" t="b">
        <f>OR((Statistics_xlsx___Sheet1[[#This Row],[updated offered salary]]&lt;$N$39),(Statistics_xlsx___Sheet1[[#This Row],[updated offered salary]]&gt;$N$40))</f>
        <v>0</v>
      </c>
    </row>
    <row r="1583" spans="1:11" x14ac:dyDescent="0.3">
      <c r="A1583">
        <v>35872</v>
      </c>
      <c r="B1583" t="s">
        <v>1481</v>
      </c>
      <c r="C1583" t="s">
        <v>8</v>
      </c>
      <c r="D1583" t="s">
        <v>42</v>
      </c>
      <c r="E1583" t="str">
        <f>IF(Statistics_xlsx___Sheet1[[#This Row],[event_name]]="-","Male",Statistics_xlsx___Sheet1[[#This Row],[event_name]])</f>
        <v>Don’t want to say</v>
      </c>
      <c r="F1583" t="s">
        <v>17</v>
      </c>
      <c r="G1583" t="s">
        <v>36</v>
      </c>
      <c r="H1583" t="str">
        <f>IF(Statistics_xlsx___Sheet1[[#This Row],[Post Name]]="-",IF(G1584=0,G1582,G1584),Statistics_xlsx___Sheet1[[#This Row],[Post Name]])</f>
        <v>i5</v>
      </c>
      <c r="I1583">
        <v>2963</v>
      </c>
      <c r="J1583">
        <f>IF(Statistics_xlsx___Sheet1[[#This Row],[Offered Salary]]&lt;=0,AVERAGE($I$2:$I$7166),Statistics_xlsx___Sheet1[[#This Row],[Offered Salary]])</f>
        <v>2963</v>
      </c>
      <c r="K1583" t="b">
        <f>OR((Statistics_xlsx___Sheet1[[#This Row],[updated offered salary]]&lt;$N$39),(Statistics_xlsx___Sheet1[[#This Row],[updated offered salary]]&gt;$N$40))</f>
        <v>0</v>
      </c>
    </row>
    <row r="1584" spans="1:11" x14ac:dyDescent="0.3">
      <c r="A1584">
        <v>472361</v>
      </c>
      <c r="B1584" t="s">
        <v>1482</v>
      </c>
      <c r="C1584" t="s">
        <v>15</v>
      </c>
      <c r="D1584" t="s">
        <v>9</v>
      </c>
      <c r="E1584" t="str">
        <f>IF(Statistics_xlsx___Sheet1[[#This Row],[event_name]]="-","Male",Statistics_xlsx___Sheet1[[#This Row],[event_name]])</f>
        <v>Male</v>
      </c>
      <c r="F1584" t="s">
        <v>10</v>
      </c>
      <c r="G1584" t="s">
        <v>345</v>
      </c>
      <c r="H1584" t="str">
        <f>IF(Statistics_xlsx___Sheet1[[#This Row],[Post Name]]="-",IF(G1585=0,G1583,G1585),Statistics_xlsx___Sheet1[[#This Row],[Post Name]])</f>
        <v>c9</v>
      </c>
      <c r="I1584">
        <v>2915</v>
      </c>
      <c r="J1584">
        <f>IF(Statistics_xlsx___Sheet1[[#This Row],[Offered Salary]]&lt;=0,AVERAGE($I$2:$I$7166),Statistics_xlsx___Sheet1[[#This Row],[Offered Salary]])</f>
        <v>2915</v>
      </c>
      <c r="K1584" t="b">
        <f>OR((Statistics_xlsx___Sheet1[[#This Row],[updated offered salary]]&lt;$N$39),(Statistics_xlsx___Sheet1[[#This Row],[updated offered salary]]&gt;$N$40))</f>
        <v>0</v>
      </c>
    </row>
    <row r="1585" spans="1:11" x14ac:dyDescent="0.3">
      <c r="A1585">
        <v>287111</v>
      </c>
      <c r="B1585" t="s">
        <v>1482</v>
      </c>
      <c r="C1585" t="s">
        <v>15</v>
      </c>
      <c r="D1585" t="s">
        <v>13</v>
      </c>
      <c r="E1585" t="str">
        <f>IF(Statistics_xlsx___Sheet1[[#This Row],[event_name]]="-","Male",Statistics_xlsx___Sheet1[[#This Row],[event_name]])</f>
        <v>Female</v>
      </c>
      <c r="F1585" t="s">
        <v>10</v>
      </c>
      <c r="G1585" t="s">
        <v>345</v>
      </c>
      <c r="H1585" t="str">
        <f>IF(Statistics_xlsx___Sheet1[[#This Row],[Post Name]]="-",IF(G1586=0,G1584,G1586),Statistics_xlsx___Sheet1[[#This Row],[Post Name]])</f>
        <v>c9</v>
      </c>
      <c r="I1585">
        <v>50460</v>
      </c>
      <c r="J1585">
        <f>IF(Statistics_xlsx___Sheet1[[#This Row],[Offered Salary]]&lt;=0,AVERAGE($I$2:$I$7166),Statistics_xlsx___Sheet1[[#This Row],[Offered Salary]])</f>
        <v>50460</v>
      </c>
      <c r="K1585" t="b">
        <f>OR((Statistics_xlsx___Sheet1[[#This Row],[updated offered salary]]&lt;$N$39),(Statistics_xlsx___Sheet1[[#This Row],[updated offered salary]]&gt;$N$40))</f>
        <v>0</v>
      </c>
    </row>
    <row r="1586" spans="1:11" x14ac:dyDescent="0.3">
      <c r="A1586">
        <v>505647</v>
      </c>
      <c r="B1586" t="s">
        <v>1237</v>
      </c>
      <c r="C1586" t="s">
        <v>8</v>
      </c>
      <c r="D1586" t="s">
        <v>9</v>
      </c>
      <c r="E1586" t="str">
        <f>IF(Statistics_xlsx___Sheet1[[#This Row],[event_name]]="-","Male",Statistics_xlsx___Sheet1[[#This Row],[event_name]])</f>
        <v>Male</v>
      </c>
      <c r="F1586" t="s">
        <v>166</v>
      </c>
      <c r="G1586" t="s">
        <v>24</v>
      </c>
      <c r="H1586" t="str">
        <f>IF(Statistics_xlsx___Sheet1[[#This Row],[Post Name]]="-",IF(G1587=0,G1585,G1587),Statistics_xlsx___Sheet1[[#This Row],[Post Name]])</f>
        <v>i7</v>
      </c>
      <c r="I1586">
        <v>95088</v>
      </c>
      <c r="J1586">
        <f>IF(Statistics_xlsx___Sheet1[[#This Row],[Offered Salary]]&lt;=0,AVERAGE($I$2:$I$7166),Statistics_xlsx___Sheet1[[#This Row],[Offered Salary]])</f>
        <v>95088</v>
      </c>
      <c r="K1586" t="b">
        <f>OR((Statistics_xlsx___Sheet1[[#This Row],[updated offered salary]]&lt;$N$39),(Statistics_xlsx___Sheet1[[#This Row],[updated offered salary]]&gt;$N$40))</f>
        <v>0</v>
      </c>
    </row>
    <row r="1587" spans="1:11" x14ac:dyDescent="0.3">
      <c r="A1587">
        <v>220398</v>
      </c>
      <c r="B1587" t="s">
        <v>1483</v>
      </c>
      <c r="C1587" t="s">
        <v>15</v>
      </c>
      <c r="D1587" t="s">
        <v>9</v>
      </c>
      <c r="E1587" t="str">
        <f>IF(Statistics_xlsx___Sheet1[[#This Row],[event_name]]="-","Male",Statistics_xlsx___Sheet1[[#This Row],[event_name]])</f>
        <v>Male</v>
      </c>
      <c r="F1587" t="s">
        <v>86</v>
      </c>
      <c r="G1587" t="s">
        <v>345</v>
      </c>
      <c r="H1587" t="str">
        <f>IF(Statistics_xlsx___Sheet1[[#This Row],[Post Name]]="-",IF(G1588=0,G1586,G1588),Statistics_xlsx___Sheet1[[#This Row],[Post Name]])</f>
        <v>c9</v>
      </c>
      <c r="I1587">
        <v>54885</v>
      </c>
      <c r="J1587">
        <f>IF(Statistics_xlsx___Sheet1[[#This Row],[Offered Salary]]&lt;=0,AVERAGE($I$2:$I$7166),Statistics_xlsx___Sheet1[[#This Row],[Offered Salary]])</f>
        <v>54885</v>
      </c>
      <c r="K1587" t="b">
        <f>OR((Statistics_xlsx___Sheet1[[#This Row],[updated offered salary]]&lt;$N$39),(Statistics_xlsx___Sheet1[[#This Row],[updated offered salary]]&gt;$N$40))</f>
        <v>0</v>
      </c>
    </row>
    <row r="1588" spans="1:11" x14ac:dyDescent="0.3">
      <c r="A1588">
        <v>154247</v>
      </c>
      <c r="B1588" t="s">
        <v>1484</v>
      </c>
      <c r="C1588" t="s">
        <v>15</v>
      </c>
      <c r="D1588" t="s">
        <v>9</v>
      </c>
      <c r="E1588" t="str">
        <f>IF(Statistics_xlsx___Sheet1[[#This Row],[event_name]]="-","Male",Statistics_xlsx___Sheet1[[#This Row],[event_name]])</f>
        <v>Male</v>
      </c>
      <c r="F1588" t="s">
        <v>69</v>
      </c>
      <c r="G1588" t="s">
        <v>345</v>
      </c>
      <c r="H1588" t="str">
        <f>IF(Statistics_xlsx___Sheet1[[#This Row],[Post Name]]="-",IF(G1589=0,G1587,G1589),Statistics_xlsx___Sheet1[[#This Row],[Post Name]])</f>
        <v>c9</v>
      </c>
      <c r="I1588">
        <v>7538</v>
      </c>
      <c r="J1588">
        <f>IF(Statistics_xlsx___Sheet1[[#This Row],[Offered Salary]]&lt;=0,AVERAGE($I$2:$I$7166),Statistics_xlsx___Sheet1[[#This Row],[Offered Salary]])</f>
        <v>7538</v>
      </c>
      <c r="K1588" t="b">
        <f>OR((Statistics_xlsx___Sheet1[[#This Row],[updated offered salary]]&lt;$N$39),(Statistics_xlsx___Sheet1[[#This Row],[updated offered salary]]&gt;$N$40))</f>
        <v>0</v>
      </c>
    </row>
    <row r="1589" spans="1:11" x14ac:dyDescent="0.3">
      <c r="A1589">
        <v>111894</v>
      </c>
      <c r="B1589" t="s">
        <v>1432</v>
      </c>
      <c r="C1589" t="s">
        <v>15</v>
      </c>
      <c r="D1589" t="s">
        <v>9</v>
      </c>
      <c r="E1589" t="str">
        <f>IF(Statistics_xlsx___Sheet1[[#This Row],[event_name]]="-","Male",Statistics_xlsx___Sheet1[[#This Row],[event_name]])</f>
        <v>Male</v>
      </c>
      <c r="F1589" t="s">
        <v>17</v>
      </c>
      <c r="G1589" t="s">
        <v>44</v>
      </c>
      <c r="H1589" t="str">
        <f>IF(Statistics_xlsx___Sheet1[[#This Row],[Post Name]]="-",IF(G1590=0,G1588,G1590),Statistics_xlsx___Sheet1[[#This Row],[Post Name]])</f>
        <v>i6</v>
      </c>
      <c r="I1589">
        <v>55566</v>
      </c>
      <c r="J1589">
        <f>IF(Statistics_xlsx___Sheet1[[#This Row],[Offered Salary]]&lt;=0,AVERAGE($I$2:$I$7166),Statistics_xlsx___Sheet1[[#This Row],[Offered Salary]])</f>
        <v>55566</v>
      </c>
      <c r="K1589" t="b">
        <f>OR((Statistics_xlsx___Sheet1[[#This Row],[updated offered salary]]&lt;$N$39),(Statistics_xlsx___Sheet1[[#This Row],[updated offered salary]]&gt;$N$40))</f>
        <v>0</v>
      </c>
    </row>
    <row r="1590" spans="1:11" x14ac:dyDescent="0.3">
      <c r="A1590">
        <v>65281</v>
      </c>
      <c r="B1590" t="s">
        <v>1485</v>
      </c>
      <c r="C1590" t="s">
        <v>8</v>
      </c>
      <c r="D1590" t="s">
        <v>9</v>
      </c>
      <c r="E1590" t="str">
        <f>IF(Statistics_xlsx___Sheet1[[#This Row],[event_name]]="-","Male",Statistics_xlsx___Sheet1[[#This Row],[event_name]])</f>
        <v>Male</v>
      </c>
      <c r="F1590" t="s">
        <v>17</v>
      </c>
      <c r="G1590" t="s">
        <v>44</v>
      </c>
      <c r="H1590" t="str">
        <f>IF(Statistics_xlsx___Sheet1[[#This Row],[Post Name]]="-",IF(G1591=0,G1589,G1591),Statistics_xlsx___Sheet1[[#This Row],[Post Name]])</f>
        <v>i6</v>
      </c>
      <c r="I1590">
        <v>16517</v>
      </c>
      <c r="J1590">
        <f>IF(Statistics_xlsx___Sheet1[[#This Row],[Offered Salary]]&lt;=0,AVERAGE($I$2:$I$7166),Statistics_xlsx___Sheet1[[#This Row],[Offered Salary]])</f>
        <v>16517</v>
      </c>
      <c r="K1590" t="b">
        <f>OR((Statistics_xlsx___Sheet1[[#This Row],[updated offered salary]]&lt;$N$39),(Statistics_xlsx___Sheet1[[#This Row],[updated offered salary]]&gt;$N$40))</f>
        <v>0</v>
      </c>
    </row>
    <row r="1591" spans="1:11" x14ac:dyDescent="0.3">
      <c r="A1591">
        <v>713696</v>
      </c>
      <c r="B1591" t="s">
        <v>1486</v>
      </c>
      <c r="C1591" t="s">
        <v>15</v>
      </c>
      <c r="D1591" t="s">
        <v>9</v>
      </c>
      <c r="E1591" t="str">
        <f>IF(Statistics_xlsx___Sheet1[[#This Row],[event_name]]="-","Male",Statistics_xlsx___Sheet1[[#This Row],[event_name]])</f>
        <v>Male</v>
      </c>
      <c r="F1591" t="s">
        <v>17</v>
      </c>
      <c r="G1591" t="s">
        <v>44</v>
      </c>
      <c r="H1591" t="str">
        <f>IF(Statistics_xlsx___Sheet1[[#This Row],[Post Name]]="-",IF(G1592=0,G1590,G1592),Statistics_xlsx___Sheet1[[#This Row],[Post Name]])</f>
        <v>i6</v>
      </c>
      <c r="I1591">
        <v>99178</v>
      </c>
      <c r="J1591">
        <f>IF(Statistics_xlsx___Sheet1[[#This Row],[Offered Salary]]&lt;=0,AVERAGE($I$2:$I$7166),Statistics_xlsx___Sheet1[[#This Row],[Offered Salary]])</f>
        <v>99178</v>
      </c>
      <c r="K1591" t="b">
        <f>OR((Statistics_xlsx___Sheet1[[#This Row],[updated offered salary]]&lt;$N$39),(Statistics_xlsx___Sheet1[[#This Row],[updated offered salary]]&gt;$N$40))</f>
        <v>0</v>
      </c>
    </row>
    <row r="1592" spans="1:11" x14ac:dyDescent="0.3">
      <c r="A1592">
        <v>916272</v>
      </c>
      <c r="B1592" t="s">
        <v>1487</v>
      </c>
      <c r="C1592" t="s">
        <v>15</v>
      </c>
      <c r="D1592" t="s">
        <v>9</v>
      </c>
      <c r="E1592" t="str">
        <f>IF(Statistics_xlsx___Sheet1[[#This Row],[event_name]]="-","Male",Statistics_xlsx___Sheet1[[#This Row],[event_name]])</f>
        <v>Male</v>
      </c>
      <c r="F1592" t="s">
        <v>17</v>
      </c>
      <c r="G1592" t="s">
        <v>44</v>
      </c>
      <c r="H1592" t="str">
        <f>IF(Statistics_xlsx___Sheet1[[#This Row],[Post Name]]="-",IF(G1593=0,G1591,G1593),Statistics_xlsx___Sheet1[[#This Row],[Post Name]])</f>
        <v>i6</v>
      </c>
      <c r="I1592">
        <v>39210</v>
      </c>
      <c r="J1592">
        <f>IF(Statistics_xlsx___Sheet1[[#This Row],[Offered Salary]]&lt;=0,AVERAGE($I$2:$I$7166),Statistics_xlsx___Sheet1[[#This Row],[Offered Salary]])</f>
        <v>39210</v>
      </c>
      <c r="K1592" t="b">
        <f>OR((Statistics_xlsx___Sheet1[[#This Row],[updated offered salary]]&lt;$N$39),(Statistics_xlsx___Sheet1[[#This Row],[updated offered salary]]&gt;$N$40))</f>
        <v>0</v>
      </c>
    </row>
    <row r="1593" spans="1:11" x14ac:dyDescent="0.3">
      <c r="A1593">
        <v>386218</v>
      </c>
      <c r="B1593" t="s">
        <v>1488</v>
      </c>
      <c r="C1593" t="s">
        <v>15</v>
      </c>
      <c r="D1593" t="s">
        <v>9</v>
      </c>
      <c r="E1593" t="str">
        <f>IF(Statistics_xlsx___Sheet1[[#This Row],[event_name]]="-","Male",Statistics_xlsx___Sheet1[[#This Row],[event_name]])</f>
        <v>Male</v>
      </c>
      <c r="F1593" t="s">
        <v>17</v>
      </c>
      <c r="G1593" t="s">
        <v>44</v>
      </c>
      <c r="H1593" t="str">
        <f>IF(Statistics_xlsx___Sheet1[[#This Row],[Post Name]]="-",IF(G1594=0,G1592,G1594),Statistics_xlsx___Sheet1[[#This Row],[Post Name]])</f>
        <v>i6</v>
      </c>
      <c r="I1593">
        <v>30342</v>
      </c>
      <c r="J1593">
        <f>IF(Statistics_xlsx___Sheet1[[#This Row],[Offered Salary]]&lt;=0,AVERAGE($I$2:$I$7166),Statistics_xlsx___Sheet1[[#This Row],[Offered Salary]])</f>
        <v>30342</v>
      </c>
      <c r="K1593" t="b">
        <f>OR((Statistics_xlsx___Sheet1[[#This Row],[updated offered salary]]&lt;$N$39),(Statistics_xlsx___Sheet1[[#This Row],[updated offered salary]]&gt;$N$40))</f>
        <v>0</v>
      </c>
    </row>
    <row r="1594" spans="1:11" x14ac:dyDescent="0.3">
      <c r="A1594">
        <v>501640</v>
      </c>
      <c r="B1594" t="s">
        <v>1489</v>
      </c>
      <c r="C1594" t="s">
        <v>15</v>
      </c>
      <c r="D1594" t="s">
        <v>9</v>
      </c>
      <c r="E1594" t="str">
        <f>IF(Statistics_xlsx___Sheet1[[#This Row],[event_name]]="-","Male",Statistics_xlsx___Sheet1[[#This Row],[event_name]])</f>
        <v>Male</v>
      </c>
      <c r="F1594" t="s">
        <v>10</v>
      </c>
      <c r="G1594" t="s">
        <v>151</v>
      </c>
      <c r="H1594" t="str">
        <f>IF(Statistics_xlsx___Sheet1[[#This Row],[Post Name]]="-",IF(G1595=0,G1593,G1595),Statistics_xlsx___Sheet1[[#This Row],[Post Name]])</f>
        <v>c-10</v>
      </c>
      <c r="I1594">
        <v>31680</v>
      </c>
      <c r="J1594">
        <f>IF(Statistics_xlsx___Sheet1[[#This Row],[Offered Salary]]&lt;=0,AVERAGE($I$2:$I$7166),Statistics_xlsx___Sheet1[[#This Row],[Offered Salary]])</f>
        <v>31680</v>
      </c>
      <c r="K1594" t="b">
        <f>OR((Statistics_xlsx___Sheet1[[#This Row],[updated offered salary]]&lt;$N$39),(Statistics_xlsx___Sheet1[[#This Row],[updated offered salary]]&gt;$N$40))</f>
        <v>0</v>
      </c>
    </row>
    <row r="1595" spans="1:11" x14ac:dyDescent="0.3">
      <c r="A1595">
        <v>529887</v>
      </c>
      <c r="B1595" t="s">
        <v>1490</v>
      </c>
      <c r="C1595" t="s">
        <v>8</v>
      </c>
      <c r="D1595" t="s">
        <v>13</v>
      </c>
      <c r="E1595" t="str">
        <f>IF(Statistics_xlsx___Sheet1[[#This Row],[event_name]]="-","Male",Statistics_xlsx___Sheet1[[#This Row],[event_name]])</f>
        <v>Female</v>
      </c>
      <c r="F1595" t="s">
        <v>10</v>
      </c>
      <c r="G1595" t="s">
        <v>345</v>
      </c>
      <c r="H1595" t="str">
        <f>IF(Statistics_xlsx___Sheet1[[#This Row],[Post Name]]="-",IF(G1596=0,G1594,G1596),Statistics_xlsx___Sheet1[[#This Row],[Post Name]])</f>
        <v>c9</v>
      </c>
      <c r="I1595">
        <v>39772</v>
      </c>
      <c r="J1595">
        <f>IF(Statistics_xlsx___Sheet1[[#This Row],[Offered Salary]]&lt;=0,AVERAGE($I$2:$I$7166),Statistics_xlsx___Sheet1[[#This Row],[Offered Salary]])</f>
        <v>39772</v>
      </c>
      <c r="K1595" t="b">
        <f>OR((Statistics_xlsx___Sheet1[[#This Row],[updated offered salary]]&lt;$N$39),(Statistics_xlsx___Sheet1[[#This Row],[updated offered salary]]&gt;$N$40))</f>
        <v>0</v>
      </c>
    </row>
    <row r="1596" spans="1:11" x14ac:dyDescent="0.3">
      <c r="A1596">
        <v>626291</v>
      </c>
      <c r="B1596" t="s">
        <v>1491</v>
      </c>
      <c r="C1596" t="s">
        <v>8</v>
      </c>
      <c r="D1596" t="s">
        <v>9</v>
      </c>
      <c r="E1596" t="str">
        <f>IF(Statistics_xlsx___Sheet1[[#This Row],[event_name]]="-","Male",Statistics_xlsx___Sheet1[[#This Row],[event_name]])</f>
        <v>Male</v>
      </c>
      <c r="F1596" t="s">
        <v>10</v>
      </c>
      <c r="G1596" t="s">
        <v>345</v>
      </c>
      <c r="H1596" t="str">
        <f>IF(Statistics_xlsx___Sheet1[[#This Row],[Post Name]]="-",IF(G1597=0,G1595,G1597),Statistics_xlsx___Sheet1[[#This Row],[Post Name]])</f>
        <v>c9</v>
      </c>
      <c r="I1596">
        <v>60274</v>
      </c>
      <c r="J1596">
        <f>IF(Statistics_xlsx___Sheet1[[#This Row],[Offered Salary]]&lt;=0,AVERAGE($I$2:$I$7166),Statistics_xlsx___Sheet1[[#This Row],[Offered Salary]])</f>
        <v>60274</v>
      </c>
      <c r="K1596" t="b">
        <f>OR((Statistics_xlsx___Sheet1[[#This Row],[updated offered salary]]&lt;$N$39),(Statistics_xlsx___Sheet1[[#This Row],[updated offered salary]]&gt;$N$40))</f>
        <v>0</v>
      </c>
    </row>
    <row r="1597" spans="1:11" x14ac:dyDescent="0.3">
      <c r="A1597">
        <v>63334</v>
      </c>
      <c r="B1597" t="s">
        <v>1372</v>
      </c>
      <c r="C1597" t="s">
        <v>15</v>
      </c>
      <c r="D1597" t="s">
        <v>42</v>
      </c>
      <c r="E1597" t="str">
        <f>IF(Statistics_xlsx___Sheet1[[#This Row],[event_name]]="-","Male",Statistics_xlsx___Sheet1[[#This Row],[event_name]])</f>
        <v>Don’t want to say</v>
      </c>
      <c r="F1597" t="s">
        <v>10</v>
      </c>
      <c r="G1597" t="s">
        <v>151</v>
      </c>
      <c r="H1597" t="str">
        <f>IF(Statistics_xlsx___Sheet1[[#This Row],[Post Name]]="-",IF(G1598=0,G1596,G1598),Statistics_xlsx___Sheet1[[#This Row],[Post Name]])</f>
        <v>c-10</v>
      </c>
      <c r="I1597">
        <v>33242</v>
      </c>
      <c r="J1597">
        <f>IF(Statistics_xlsx___Sheet1[[#This Row],[Offered Salary]]&lt;=0,AVERAGE($I$2:$I$7166),Statistics_xlsx___Sheet1[[#This Row],[Offered Salary]])</f>
        <v>33242</v>
      </c>
      <c r="K1597" t="b">
        <f>OR((Statistics_xlsx___Sheet1[[#This Row],[updated offered salary]]&lt;$N$39),(Statistics_xlsx___Sheet1[[#This Row],[updated offered salary]]&gt;$N$40))</f>
        <v>0</v>
      </c>
    </row>
    <row r="1598" spans="1:11" x14ac:dyDescent="0.3">
      <c r="A1598">
        <v>829033</v>
      </c>
      <c r="B1598" t="s">
        <v>1492</v>
      </c>
      <c r="C1598" t="s">
        <v>15</v>
      </c>
      <c r="D1598" t="s">
        <v>9</v>
      </c>
      <c r="E1598" t="str">
        <f>IF(Statistics_xlsx___Sheet1[[#This Row],[event_name]]="-","Male",Statistics_xlsx___Sheet1[[#This Row],[event_name]])</f>
        <v>Male</v>
      </c>
      <c r="F1598" t="s">
        <v>17</v>
      </c>
      <c r="G1598" t="s">
        <v>30</v>
      </c>
      <c r="H1598" t="str">
        <f>IF(Statistics_xlsx___Sheet1[[#This Row],[Post Name]]="-",IF(G1599=0,G1597,G1599),Statistics_xlsx___Sheet1[[#This Row],[Post Name]])</f>
        <v>b9</v>
      </c>
      <c r="I1598">
        <v>25351</v>
      </c>
      <c r="J1598">
        <f>IF(Statistics_xlsx___Sheet1[[#This Row],[Offered Salary]]&lt;=0,AVERAGE($I$2:$I$7166),Statistics_xlsx___Sheet1[[#This Row],[Offered Salary]])</f>
        <v>25351</v>
      </c>
      <c r="K1598" t="b">
        <f>OR((Statistics_xlsx___Sheet1[[#This Row],[updated offered salary]]&lt;$N$39),(Statistics_xlsx___Sheet1[[#This Row],[updated offered salary]]&gt;$N$40))</f>
        <v>0</v>
      </c>
    </row>
    <row r="1599" spans="1:11" x14ac:dyDescent="0.3">
      <c r="A1599">
        <v>813452</v>
      </c>
      <c r="B1599" t="s">
        <v>1493</v>
      </c>
      <c r="C1599" t="s">
        <v>15</v>
      </c>
      <c r="D1599" t="s">
        <v>13</v>
      </c>
      <c r="E1599" t="str">
        <f>IF(Statistics_xlsx___Sheet1[[#This Row],[event_name]]="-","Male",Statistics_xlsx___Sheet1[[#This Row],[event_name]])</f>
        <v>Female</v>
      </c>
      <c r="F1599" t="s">
        <v>17</v>
      </c>
      <c r="G1599" t="s">
        <v>30</v>
      </c>
      <c r="H1599" t="str">
        <f>IF(Statistics_xlsx___Sheet1[[#This Row],[Post Name]]="-",IF(G1600=0,G1598,G1600),Statistics_xlsx___Sheet1[[#This Row],[Post Name]])</f>
        <v>b9</v>
      </c>
      <c r="I1599">
        <v>70265</v>
      </c>
      <c r="J1599">
        <f>IF(Statistics_xlsx___Sheet1[[#This Row],[Offered Salary]]&lt;=0,AVERAGE($I$2:$I$7166),Statistics_xlsx___Sheet1[[#This Row],[Offered Salary]])</f>
        <v>70265</v>
      </c>
      <c r="K1599" t="b">
        <f>OR((Statistics_xlsx___Sheet1[[#This Row],[updated offered salary]]&lt;$N$39),(Statistics_xlsx___Sheet1[[#This Row],[updated offered salary]]&gt;$N$40))</f>
        <v>0</v>
      </c>
    </row>
    <row r="1600" spans="1:11" x14ac:dyDescent="0.3">
      <c r="A1600">
        <v>227046</v>
      </c>
      <c r="B1600" t="s">
        <v>1492</v>
      </c>
      <c r="C1600" t="s">
        <v>8</v>
      </c>
      <c r="D1600" t="s">
        <v>22</v>
      </c>
      <c r="E1600" t="str">
        <f>IF(Statistics_xlsx___Sheet1[[#This Row],[event_name]]="-","Male",Statistics_xlsx___Sheet1[[#This Row],[event_name]])</f>
        <v>Male</v>
      </c>
      <c r="F1600" t="s">
        <v>17</v>
      </c>
      <c r="G1600" t="s">
        <v>30</v>
      </c>
      <c r="H1600" t="str">
        <f>IF(Statistics_xlsx___Sheet1[[#This Row],[Post Name]]="-",IF(G1601=0,G1599,G1601),Statistics_xlsx___Sheet1[[#This Row],[Post Name]])</f>
        <v>b9</v>
      </c>
      <c r="I1600">
        <v>76730</v>
      </c>
      <c r="J1600">
        <f>IF(Statistics_xlsx___Sheet1[[#This Row],[Offered Salary]]&lt;=0,AVERAGE($I$2:$I$7166),Statistics_xlsx___Sheet1[[#This Row],[Offered Salary]])</f>
        <v>76730</v>
      </c>
      <c r="K1600" t="b">
        <f>OR((Statistics_xlsx___Sheet1[[#This Row],[updated offered salary]]&lt;$N$39),(Statistics_xlsx___Sheet1[[#This Row],[updated offered salary]]&gt;$N$40))</f>
        <v>0</v>
      </c>
    </row>
    <row r="1601" spans="1:11" x14ac:dyDescent="0.3">
      <c r="A1601">
        <v>861698</v>
      </c>
      <c r="B1601" t="s">
        <v>1494</v>
      </c>
      <c r="C1601" t="s">
        <v>15</v>
      </c>
      <c r="D1601" t="s">
        <v>13</v>
      </c>
      <c r="E1601" t="str">
        <f>IF(Statistics_xlsx___Sheet1[[#This Row],[event_name]]="-","Male",Statistics_xlsx___Sheet1[[#This Row],[event_name]])</f>
        <v>Female</v>
      </c>
      <c r="F1601" t="s">
        <v>33</v>
      </c>
      <c r="G1601" t="s">
        <v>24</v>
      </c>
      <c r="H1601" t="str">
        <f>IF(Statistics_xlsx___Sheet1[[#This Row],[Post Name]]="-",IF(G1602=0,G1600,G1602),Statistics_xlsx___Sheet1[[#This Row],[Post Name]])</f>
        <v>i7</v>
      </c>
      <c r="I1601">
        <v>71666</v>
      </c>
      <c r="J1601">
        <f>IF(Statistics_xlsx___Sheet1[[#This Row],[Offered Salary]]&lt;=0,AVERAGE($I$2:$I$7166),Statistics_xlsx___Sheet1[[#This Row],[Offered Salary]])</f>
        <v>71666</v>
      </c>
      <c r="K1601" t="b">
        <f>OR((Statistics_xlsx___Sheet1[[#This Row],[updated offered salary]]&lt;$N$39),(Statistics_xlsx___Sheet1[[#This Row],[updated offered salary]]&gt;$N$40))</f>
        <v>0</v>
      </c>
    </row>
    <row r="1602" spans="1:11" x14ac:dyDescent="0.3">
      <c r="A1602">
        <v>101549</v>
      </c>
      <c r="B1602" t="s">
        <v>1495</v>
      </c>
      <c r="C1602" t="s">
        <v>8</v>
      </c>
      <c r="D1602" t="s">
        <v>13</v>
      </c>
      <c r="E1602" t="str">
        <f>IF(Statistics_xlsx___Sheet1[[#This Row],[event_name]]="-","Male",Statistics_xlsx___Sheet1[[#This Row],[event_name]])</f>
        <v>Female</v>
      </c>
      <c r="F1602" t="s">
        <v>33</v>
      </c>
      <c r="G1602" t="s">
        <v>24</v>
      </c>
      <c r="H1602" t="str">
        <f>IF(Statistics_xlsx___Sheet1[[#This Row],[Post Name]]="-",IF(G1603=0,G1601,G1603),Statistics_xlsx___Sheet1[[#This Row],[Post Name]])</f>
        <v>i7</v>
      </c>
      <c r="I1602">
        <v>82771</v>
      </c>
      <c r="J1602">
        <f>IF(Statistics_xlsx___Sheet1[[#This Row],[Offered Salary]]&lt;=0,AVERAGE($I$2:$I$7166),Statistics_xlsx___Sheet1[[#This Row],[Offered Salary]])</f>
        <v>82771</v>
      </c>
      <c r="K1602" t="b">
        <f>OR((Statistics_xlsx___Sheet1[[#This Row],[updated offered salary]]&lt;$N$39),(Statistics_xlsx___Sheet1[[#This Row],[updated offered salary]]&gt;$N$40))</f>
        <v>0</v>
      </c>
    </row>
    <row r="1603" spans="1:11" x14ac:dyDescent="0.3">
      <c r="A1603">
        <v>55706</v>
      </c>
      <c r="B1603" t="s">
        <v>1496</v>
      </c>
      <c r="C1603" t="s">
        <v>8</v>
      </c>
      <c r="D1603" t="s">
        <v>13</v>
      </c>
      <c r="E1603" t="str">
        <f>IF(Statistics_xlsx___Sheet1[[#This Row],[event_name]]="-","Male",Statistics_xlsx___Sheet1[[#This Row],[event_name]])</f>
        <v>Female</v>
      </c>
      <c r="F1603" t="s">
        <v>33</v>
      </c>
      <c r="G1603" t="s">
        <v>24</v>
      </c>
      <c r="H1603" t="str">
        <f>IF(Statistics_xlsx___Sheet1[[#This Row],[Post Name]]="-",IF(G1604=0,G1602,G1604),Statistics_xlsx___Sheet1[[#This Row],[Post Name]])</f>
        <v>i7</v>
      </c>
      <c r="I1603">
        <v>86937</v>
      </c>
      <c r="J1603">
        <f>IF(Statistics_xlsx___Sheet1[[#This Row],[Offered Salary]]&lt;=0,AVERAGE($I$2:$I$7166),Statistics_xlsx___Sheet1[[#This Row],[Offered Salary]])</f>
        <v>86937</v>
      </c>
      <c r="K1603" t="b">
        <f>OR((Statistics_xlsx___Sheet1[[#This Row],[updated offered salary]]&lt;$N$39),(Statistics_xlsx___Sheet1[[#This Row],[updated offered salary]]&gt;$N$40))</f>
        <v>0</v>
      </c>
    </row>
    <row r="1604" spans="1:11" x14ac:dyDescent="0.3">
      <c r="A1604">
        <v>868847</v>
      </c>
      <c r="B1604" t="s">
        <v>1497</v>
      </c>
      <c r="C1604" t="s">
        <v>8</v>
      </c>
      <c r="D1604" t="s">
        <v>13</v>
      </c>
      <c r="E1604" t="str">
        <f>IF(Statistics_xlsx___Sheet1[[#This Row],[event_name]]="-","Male",Statistics_xlsx___Sheet1[[#This Row],[event_name]])</f>
        <v>Female</v>
      </c>
      <c r="F1604" t="s">
        <v>33</v>
      </c>
      <c r="G1604" t="s">
        <v>24</v>
      </c>
      <c r="H1604" t="str">
        <f>IF(Statistics_xlsx___Sheet1[[#This Row],[Post Name]]="-",IF(G1605=0,G1603,G1605),Statistics_xlsx___Sheet1[[#This Row],[Post Name]])</f>
        <v>i7</v>
      </c>
      <c r="I1604">
        <v>93219</v>
      </c>
      <c r="J1604">
        <f>IF(Statistics_xlsx___Sheet1[[#This Row],[Offered Salary]]&lt;=0,AVERAGE($I$2:$I$7166),Statistics_xlsx___Sheet1[[#This Row],[Offered Salary]])</f>
        <v>93219</v>
      </c>
      <c r="K1604" t="b">
        <f>OR((Statistics_xlsx___Sheet1[[#This Row],[updated offered salary]]&lt;$N$39),(Statistics_xlsx___Sheet1[[#This Row],[updated offered salary]]&gt;$N$40))</f>
        <v>0</v>
      </c>
    </row>
    <row r="1605" spans="1:11" x14ac:dyDescent="0.3">
      <c r="A1605">
        <v>947270</v>
      </c>
      <c r="B1605" t="s">
        <v>1498</v>
      </c>
      <c r="C1605" t="s">
        <v>8</v>
      </c>
      <c r="D1605" t="s">
        <v>13</v>
      </c>
      <c r="E1605" t="str">
        <f>IF(Statistics_xlsx___Sheet1[[#This Row],[event_name]]="-","Male",Statistics_xlsx___Sheet1[[#This Row],[event_name]])</f>
        <v>Female</v>
      </c>
      <c r="F1605" t="s">
        <v>33</v>
      </c>
      <c r="G1605" t="s">
        <v>24</v>
      </c>
      <c r="H1605" t="str">
        <f>IF(Statistics_xlsx___Sheet1[[#This Row],[Post Name]]="-",IF(G1606=0,G1604,G1606),Statistics_xlsx___Sheet1[[#This Row],[Post Name]])</f>
        <v>i7</v>
      </c>
      <c r="I1605">
        <v>32160</v>
      </c>
      <c r="J1605">
        <f>IF(Statistics_xlsx___Sheet1[[#This Row],[Offered Salary]]&lt;=0,AVERAGE($I$2:$I$7166),Statistics_xlsx___Sheet1[[#This Row],[Offered Salary]])</f>
        <v>32160</v>
      </c>
      <c r="K1605" t="b">
        <f>OR((Statistics_xlsx___Sheet1[[#This Row],[updated offered salary]]&lt;$N$39),(Statistics_xlsx___Sheet1[[#This Row],[updated offered salary]]&gt;$N$40))</f>
        <v>0</v>
      </c>
    </row>
    <row r="1606" spans="1:11" x14ac:dyDescent="0.3">
      <c r="A1606">
        <v>899762</v>
      </c>
      <c r="B1606" t="s">
        <v>1499</v>
      </c>
      <c r="C1606" t="s">
        <v>8</v>
      </c>
      <c r="D1606" t="s">
        <v>13</v>
      </c>
      <c r="E1606" t="str">
        <f>IF(Statistics_xlsx___Sheet1[[#This Row],[event_name]]="-","Male",Statistics_xlsx___Sheet1[[#This Row],[event_name]])</f>
        <v>Female</v>
      </c>
      <c r="F1606" t="s">
        <v>33</v>
      </c>
      <c r="G1606" t="s">
        <v>24</v>
      </c>
      <c r="H1606" t="str">
        <f>IF(Statistics_xlsx___Sheet1[[#This Row],[Post Name]]="-",IF(G1607=0,G1605,G1607),Statistics_xlsx___Sheet1[[#This Row],[Post Name]])</f>
        <v>i7</v>
      </c>
      <c r="I1606">
        <v>39146</v>
      </c>
      <c r="J1606">
        <f>IF(Statistics_xlsx___Sheet1[[#This Row],[Offered Salary]]&lt;=0,AVERAGE($I$2:$I$7166),Statistics_xlsx___Sheet1[[#This Row],[Offered Salary]])</f>
        <v>39146</v>
      </c>
      <c r="K1606" t="b">
        <f>OR((Statistics_xlsx___Sheet1[[#This Row],[updated offered salary]]&lt;$N$39),(Statistics_xlsx___Sheet1[[#This Row],[updated offered salary]]&gt;$N$40))</f>
        <v>0</v>
      </c>
    </row>
    <row r="1607" spans="1:11" x14ac:dyDescent="0.3">
      <c r="A1607">
        <v>635482</v>
      </c>
      <c r="B1607" t="s">
        <v>1436</v>
      </c>
      <c r="C1607" t="s">
        <v>8</v>
      </c>
      <c r="D1607" t="s">
        <v>13</v>
      </c>
      <c r="E1607" t="str">
        <f>IF(Statistics_xlsx___Sheet1[[#This Row],[event_name]]="-","Male",Statistics_xlsx___Sheet1[[#This Row],[event_name]])</f>
        <v>Female</v>
      </c>
      <c r="F1607" t="s">
        <v>17</v>
      </c>
      <c r="G1607" t="s">
        <v>151</v>
      </c>
      <c r="H1607" t="str">
        <f>IF(Statistics_xlsx___Sheet1[[#This Row],[Post Name]]="-",IF(G1608=0,G1606,G1608),Statistics_xlsx___Sheet1[[#This Row],[Post Name]])</f>
        <v>c-10</v>
      </c>
      <c r="I1607">
        <v>67051</v>
      </c>
      <c r="J1607">
        <f>IF(Statistics_xlsx___Sheet1[[#This Row],[Offered Salary]]&lt;=0,AVERAGE($I$2:$I$7166),Statistics_xlsx___Sheet1[[#This Row],[Offered Salary]])</f>
        <v>67051</v>
      </c>
      <c r="K1607" t="b">
        <f>OR((Statistics_xlsx___Sheet1[[#This Row],[updated offered salary]]&lt;$N$39),(Statistics_xlsx___Sheet1[[#This Row],[updated offered salary]]&gt;$N$40))</f>
        <v>0</v>
      </c>
    </row>
    <row r="1608" spans="1:11" x14ac:dyDescent="0.3">
      <c r="A1608">
        <v>240772</v>
      </c>
      <c r="B1608" t="s">
        <v>1500</v>
      </c>
      <c r="C1608" t="s">
        <v>8</v>
      </c>
      <c r="D1608" t="s">
        <v>13</v>
      </c>
      <c r="E1608" t="str">
        <f>IF(Statistics_xlsx___Sheet1[[#This Row],[event_name]]="-","Male",Statistics_xlsx___Sheet1[[#This Row],[event_name]])</f>
        <v>Female</v>
      </c>
      <c r="F1608" t="s">
        <v>10</v>
      </c>
      <c r="G1608" t="s">
        <v>14</v>
      </c>
      <c r="H1608" t="str">
        <f>IF(Statistics_xlsx___Sheet1[[#This Row],[Post Name]]="-",IF(G1609=0,G1607,G1609),Statistics_xlsx___Sheet1[[#This Row],[Post Name]])</f>
        <v>c5</v>
      </c>
      <c r="I1608">
        <v>18281</v>
      </c>
      <c r="J1608">
        <f>IF(Statistics_xlsx___Sheet1[[#This Row],[Offered Salary]]&lt;=0,AVERAGE($I$2:$I$7166),Statistics_xlsx___Sheet1[[#This Row],[Offered Salary]])</f>
        <v>18281</v>
      </c>
      <c r="K1608" t="b">
        <f>OR((Statistics_xlsx___Sheet1[[#This Row],[updated offered salary]]&lt;$N$39),(Statistics_xlsx___Sheet1[[#This Row],[updated offered salary]]&gt;$N$40))</f>
        <v>0</v>
      </c>
    </row>
    <row r="1609" spans="1:11" x14ac:dyDescent="0.3">
      <c r="A1609">
        <v>603992</v>
      </c>
      <c r="B1609" t="s">
        <v>1501</v>
      </c>
      <c r="C1609" t="s">
        <v>8</v>
      </c>
      <c r="D1609" t="s">
        <v>9</v>
      </c>
      <c r="E1609" t="str">
        <f>IF(Statistics_xlsx___Sheet1[[#This Row],[event_name]]="-","Male",Statistics_xlsx___Sheet1[[#This Row],[event_name]])</f>
        <v>Male</v>
      </c>
      <c r="F1609" t="s">
        <v>10</v>
      </c>
      <c r="G1609" t="s">
        <v>36</v>
      </c>
      <c r="H1609" t="str">
        <f>IF(Statistics_xlsx___Sheet1[[#This Row],[Post Name]]="-",IF(G1610=0,G1608,G1610),Statistics_xlsx___Sheet1[[#This Row],[Post Name]])</f>
        <v>i5</v>
      </c>
      <c r="I1609">
        <v>71166</v>
      </c>
      <c r="J1609">
        <f>IF(Statistics_xlsx___Sheet1[[#This Row],[Offered Salary]]&lt;=0,AVERAGE($I$2:$I$7166),Statistics_xlsx___Sheet1[[#This Row],[Offered Salary]])</f>
        <v>71166</v>
      </c>
      <c r="K1609" t="b">
        <f>OR((Statistics_xlsx___Sheet1[[#This Row],[updated offered salary]]&lt;$N$39),(Statistics_xlsx___Sheet1[[#This Row],[updated offered salary]]&gt;$N$40))</f>
        <v>0</v>
      </c>
    </row>
    <row r="1610" spans="1:11" x14ac:dyDescent="0.3">
      <c r="A1610">
        <v>247772</v>
      </c>
      <c r="B1610" t="s">
        <v>1501</v>
      </c>
      <c r="C1610" t="s">
        <v>15</v>
      </c>
      <c r="D1610" t="s">
        <v>42</v>
      </c>
      <c r="E1610" t="str">
        <f>IF(Statistics_xlsx___Sheet1[[#This Row],[event_name]]="-","Male",Statistics_xlsx___Sheet1[[#This Row],[event_name]])</f>
        <v>Don’t want to say</v>
      </c>
      <c r="F1610" t="s">
        <v>10</v>
      </c>
      <c r="G1610" t="s">
        <v>36</v>
      </c>
      <c r="H1610" t="str">
        <f>IF(Statistics_xlsx___Sheet1[[#This Row],[Post Name]]="-",IF(G1611=0,G1609,G1611),Statistics_xlsx___Sheet1[[#This Row],[Post Name]])</f>
        <v>i5</v>
      </c>
      <c r="I1610">
        <v>41676</v>
      </c>
      <c r="J1610">
        <f>IF(Statistics_xlsx___Sheet1[[#This Row],[Offered Salary]]&lt;=0,AVERAGE($I$2:$I$7166),Statistics_xlsx___Sheet1[[#This Row],[Offered Salary]])</f>
        <v>41676</v>
      </c>
      <c r="K1610" t="b">
        <f>OR((Statistics_xlsx___Sheet1[[#This Row],[updated offered salary]]&lt;$N$39),(Statistics_xlsx___Sheet1[[#This Row],[updated offered salary]]&gt;$N$40))</f>
        <v>0</v>
      </c>
    </row>
    <row r="1611" spans="1:11" x14ac:dyDescent="0.3">
      <c r="A1611">
        <v>939347</v>
      </c>
      <c r="B1611" t="s">
        <v>1502</v>
      </c>
      <c r="C1611" t="s">
        <v>15</v>
      </c>
      <c r="D1611" t="s">
        <v>13</v>
      </c>
      <c r="E1611" t="str">
        <f>IF(Statistics_xlsx___Sheet1[[#This Row],[event_name]]="-","Male",Statistics_xlsx___Sheet1[[#This Row],[event_name]])</f>
        <v>Female</v>
      </c>
      <c r="F1611" t="s">
        <v>166</v>
      </c>
      <c r="G1611" t="s">
        <v>11</v>
      </c>
      <c r="H1611" t="str">
        <f>IF(Statistics_xlsx___Sheet1[[#This Row],[Post Name]]="-",IF(G1612=0,G1610,G1612),Statistics_xlsx___Sheet1[[#This Row],[Post Name]])</f>
        <v>c8</v>
      </c>
      <c r="I1611">
        <v>25293</v>
      </c>
      <c r="J1611">
        <f>IF(Statistics_xlsx___Sheet1[[#This Row],[Offered Salary]]&lt;=0,AVERAGE($I$2:$I$7166),Statistics_xlsx___Sheet1[[#This Row],[Offered Salary]])</f>
        <v>25293</v>
      </c>
      <c r="K1611" t="b">
        <f>OR((Statistics_xlsx___Sheet1[[#This Row],[updated offered salary]]&lt;$N$39),(Statistics_xlsx___Sheet1[[#This Row],[updated offered salary]]&gt;$N$40))</f>
        <v>0</v>
      </c>
    </row>
    <row r="1612" spans="1:11" x14ac:dyDescent="0.3">
      <c r="A1612">
        <v>454543</v>
      </c>
      <c r="B1612" t="s">
        <v>1503</v>
      </c>
      <c r="C1612" t="s">
        <v>8</v>
      </c>
      <c r="D1612" t="s">
        <v>9</v>
      </c>
      <c r="E1612" t="str">
        <f>IF(Statistics_xlsx___Sheet1[[#This Row],[event_name]]="-","Male",Statistics_xlsx___Sheet1[[#This Row],[event_name]])</f>
        <v>Male</v>
      </c>
      <c r="F1612" t="s">
        <v>166</v>
      </c>
      <c r="G1612" t="s">
        <v>11</v>
      </c>
      <c r="H1612" t="str">
        <f>IF(Statistics_xlsx___Sheet1[[#This Row],[Post Name]]="-",IF(G1613=0,G1611,G1613),Statistics_xlsx___Sheet1[[#This Row],[Post Name]])</f>
        <v>c8</v>
      </c>
      <c r="I1612">
        <v>33908</v>
      </c>
      <c r="J1612">
        <f>IF(Statistics_xlsx___Sheet1[[#This Row],[Offered Salary]]&lt;=0,AVERAGE($I$2:$I$7166),Statistics_xlsx___Sheet1[[#This Row],[Offered Salary]])</f>
        <v>33908</v>
      </c>
      <c r="K1612" t="b">
        <f>OR((Statistics_xlsx___Sheet1[[#This Row],[updated offered salary]]&lt;$N$39),(Statistics_xlsx___Sheet1[[#This Row],[updated offered salary]]&gt;$N$40))</f>
        <v>0</v>
      </c>
    </row>
    <row r="1613" spans="1:11" x14ac:dyDescent="0.3">
      <c r="A1613">
        <v>521484</v>
      </c>
      <c r="B1613" t="s">
        <v>1504</v>
      </c>
      <c r="C1613" t="s">
        <v>8</v>
      </c>
      <c r="D1613" t="s">
        <v>13</v>
      </c>
      <c r="E1613" t="str">
        <f>IF(Statistics_xlsx___Sheet1[[#This Row],[event_name]]="-","Male",Statistics_xlsx___Sheet1[[#This Row],[event_name]])</f>
        <v>Female</v>
      </c>
      <c r="F1613" t="s">
        <v>10</v>
      </c>
      <c r="G1613" t="s">
        <v>345</v>
      </c>
      <c r="H1613" t="str">
        <f>IF(Statistics_xlsx___Sheet1[[#This Row],[Post Name]]="-",IF(G1614=0,G1612,G1614),Statistics_xlsx___Sheet1[[#This Row],[Post Name]])</f>
        <v>c9</v>
      </c>
      <c r="I1613">
        <v>77487</v>
      </c>
      <c r="J1613">
        <f>IF(Statistics_xlsx___Sheet1[[#This Row],[Offered Salary]]&lt;=0,AVERAGE($I$2:$I$7166),Statistics_xlsx___Sheet1[[#This Row],[Offered Salary]])</f>
        <v>77487</v>
      </c>
      <c r="K1613" t="b">
        <f>OR((Statistics_xlsx___Sheet1[[#This Row],[updated offered salary]]&lt;$N$39),(Statistics_xlsx___Sheet1[[#This Row],[updated offered salary]]&gt;$N$40))</f>
        <v>0</v>
      </c>
    </row>
    <row r="1614" spans="1:11" x14ac:dyDescent="0.3">
      <c r="A1614">
        <v>258366</v>
      </c>
      <c r="B1614" t="s">
        <v>1505</v>
      </c>
      <c r="C1614" t="s">
        <v>8</v>
      </c>
      <c r="D1614" t="s">
        <v>9</v>
      </c>
      <c r="E1614" t="str">
        <f>IF(Statistics_xlsx___Sheet1[[#This Row],[event_name]]="-","Male",Statistics_xlsx___Sheet1[[#This Row],[event_name]])</f>
        <v>Male</v>
      </c>
      <c r="F1614" t="s">
        <v>10</v>
      </c>
      <c r="G1614" t="s">
        <v>345</v>
      </c>
      <c r="H1614" t="str">
        <f>IF(Statistics_xlsx___Sheet1[[#This Row],[Post Name]]="-",IF(G1615=0,G1613,G1615),Statistics_xlsx___Sheet1[[#This Row],[Post Name]])</f>
        <v>c9</v>
      </c>
      <c r="I1614">
        <v>44494</v>
      </c>
      <c r="J1614">
        <f>IF(Statistics_xlsx___Sheet1[[#This Row],[Offered Salary]]&lt;=0,AVERAGE($I$2:$I$7166),Statistics_xlsx___Sheet1[[#This Row],[Offered Salary]])</f>
        <v>44494</v>
      </c>
      <c r="K1614" t="b">
        <f>OR((Statistics_xlsx___Sheet1[[#This Row],[updated offered salary]]&lt;$N$39),(Statistics_xlsx___Sheet1[[#This Row],[updated offered salary]]&gt;$N$40))</f>
        <v>0</v>
      </c>
    </row>
    <row r="1615" spans="1:11" x14ac:dyDescent="0.3">
      <c r="A1615">
        <v>99043</v>
      </c>
      <c r="B1615" t="s">
        <v>1506</v>
      </c>
      <c r="C1615" t="s">
        <v>8</v>
      </c>
      <c r="D1615" t="s">
        <v>9</v>
      </c>
      <c r="E1615" t="str">
        <f>IF(Statistics_xlsx___Sheet1[[#This Row],[event_name]]="-","Male",Statistics_xlsx___Sheet1[[#This Row],[event_name]])</f>
        <v>Male</v>
      </c>
      <c r="F1615" t="s">
        <v>17</v>
      </c>
      <c r="G1615" t="s">
        <v>345</v>
      </c>
      <c r="H1615" t="str">
        <f>IF(Statistics_xlsx___Sheet1[[#This Row],[Post Name]]="-",IF(G1616=0,G1614,G1616),Statistics_xlsx___Sheet1[[#This Row],[Post Name]])</f>
        <v>c9</v>
      </c>
      <c r="I1615">
        <v>75040</v>
      </c>
      <c r="J1615">
        <f>IF(Statistics_xlsx___Sheet1[[#This Row],[Offered Salary]]&lt;=0,AVERAGE($I$2:$I$7166),Statistics_xlsx___Sheet1[[#This Row],[Offered Salary]])</f>
        <v>75040</v>
      </c>
      <c r="K1615" t="b">
        <f>OR((Statistics_xlsx___Sheet1[[#This Row],[updated offered salary]]&lt;$N$39),(Statistics_xlsx___Sheet1[[#This Row],[updated offered salary]]&gt;$N$40))</f>
        <v>0</v>
      </c>
    </row>
    <row r="1616" spans="1:11" x14ac:dyDescent="0.3">
      <c r="A1616">
        <v>423920</v>
      </c>
      <c r="B1616" t="s">
        <v>1507</v>
      </c>
      <c r="C1616" t="s">
        <v>8</v>
      </c>
      <c r="D1616" t="s">
        <v>9</v>
      </c>
      <c r="E1616" t="str">
        <f>IF(Statistics_xlsx___Sheet1[[#This Row],[event_name]]="-","Male",Statistics_xlsx___Sheet1[[#This Row],[event_name]])</f>
        <v>Male</v>
      </c>
      <c r="F1616" t="s">
        <v>17</v>
      </c>
      <c r="G1616" t="s">
        <v>345</v>
      </c>
      <c r="H1616" t="str">
        <f>IF(Statistics_xlsx___Sheet1[[#This Row],[Post Name]]="-",IF(G1617=0,G1615,G1617),Statistics_xlsx___Sheet1[[#This Row],[Post Name]])</f>
        <v>c9</v>
      </c>
      <c r="I1616">
        <v>76305</v>
      </c>
      <c r="J1616">
        <f>IF(Statistics_xlsx___Sheet1[[#This Row],[Offered Salary]]&lt;=0,AVERAGE($I$2:$I$7166),Statistics_xlsx___Sheet1[[#This Row],[Offered Salary]])</f>
        <v>76305</v>
      </c>
      <c r="K1616" t="b">
        <f>OR((Statistics_xlsx___Sheet1[[#This Row],[updated offered salary]]&lt;$N$39),(Statistics_xlsx___Sheet1[[#This Row],[updated offered salary]]&gt;$N$40))</f>
        <v>0</v>
      </c>
    </row>
    <row r="1617" spans="1:11" x14ac:dyDescent="0.3">
      <c r="A1617">
        <v>382458</v>
      </c>
      <c r="B1617" t="s">
        <v>1508</v>
      </c>
      <c r="C1617" t="s">
        <v>8</v>
      </c>
      <c r="D1617" t="s">
        <v>9</v>
      </c>
      <c r="E1617" t="str">
        <f>IF(Statistics_xlsx___Sheet1[[#This Row],[event_name]]="-","Male",Statistics_xlsx___Sheet1[[#This Row],[event_name]])</f>
        <v>Male</v>
      </c>
      <c r="F1617" t="s">
        <v>17</v>
      </c>
      <c r="G1617" t="s">
        <v>345</v>
      </c>
      <c r="H1617" t="str">
        <f>IF(Statistics_xlsx___Sheet1[[#This Row],[Post Name]]="-",IF(G1618=0,G1616,G1618),Statistics_xlsx___Sheet1[[#This Row],[Post Name]])</f>
        <v>c9</v>
      </c>
      <c r="I1617">
        <v>6041</v>
      </c>
      <c r="J1617">
        <f>IF(Statistics_xlsx___Sheet1[[#This Row],[Offered Salary]]&lt;=0,AVERAGE($I$2:$I$7166),Statistics_xlsx___Sheet1[[#This Row],[Offered Salary]])</f>
        <v>6041</v>
      </c>
      <c r="K1617" t="b">
        <f>OR((Statistics_xlsx___Sheet1[[#This Row],[updated offered salary]]&lt;$N$39),(Statistics_xlsx___Sheet1[[#This Row],[updated offered salary]]&gt;$N$40))</f>
        <v>0</v>
      </c>
    </row>
    <row r="1618" spans="1:11" x14ac:dyDescent="0.3">
      <c r="A1618">
        <v>309858</v>
      </c>
      <c r="B1618" t="s">
        <v>1509</v>
      </c>
      <c r="C1618" t="s">
        <v>8</v>
      </c>
      <c r="D1618" t="s">
        <v>42</v>
      </c>
      <c r="E1618" t="str">
        <f>IF(Statistics_xlsx___Sheet1[[#This Row],[event_name]]="-","Male",Statistics_xlsx___Sheet1[[#This Row],[event_name]])</f>
        <v>Don’t want to say</v>
      </c>
      <c r="F1618" t="s">
        <v>10</v>
      </c>
      <c r="G1618" t="s">
        <v>14</v>
      </c>
      <c r="H1618" t="str">
        <f>IF(Statistics_xlsx___Sheet1[[#This Row],[Post Name]]="-",IF(G1619=0,G1617,G1619),Statistics_xlsx___Sheet1[[#This Row],[Post Name]])</f>
        <v>c5</v>
      </c>
      <c r="I1618">
        <v>93522</v>
      </c>
      <c r="J1618">
        <f>IF(Statistics_xlsx___Sheet1[[#This Row],[Offered Salary]]&lt;=0,AVERAGE($I$2:$I$7166),Statistics_xlsx___Sheet1[[#This Row],[Offered Salary]])</f>
        <v>93522</v>
      </c>
      <c r="K1618" t="b">
        <f>OR((Statistics_xlsx___Sheet1[[#This Row],[updated offered salary]]&lt;$N$39),(Statistics_xlsx___Sheet1[[#This Row],[updated offered salary]]&gt;$N$40))</f>
        <v>0</v>
      </c>
    </row>
    <row r="1619" spans="1:11" x14ac:dyDescent="0.3">
      <c r="A1619">
        <v>615118</v>
      </c>
      <c r="B1619" t="s">
        <v>1510</v>
      </c>
      <c r="C1619" t="s">
        <v>15</v>
      </c>
      <c r="D1619" t="s">
        <v>13</v>
      </c>
      <c r="E1619" t="str">
        <f>IF(Statistics_xlsx___Sheet1[[#This Row],[event_name]]="-","Male",Statistics_xlsx___Sheet1[[#This Row],[event_name]])</f>
        <v>Female</v>
      </c>
      <c r="F1619" t="s">
        <v>52</v>
      </c>
      <c r="G1619" t="s">
        <v>345</v>
      </c>
      <c r="H1619" t="str">
        <f>IF(Statistics_xlsx___Sheet1[[#This Row],[Post Name]]="-",IF(G1620=0,G1618,G1620),Statistics_xlsx___Sheet1[[#This Row],[Post Name]])</f>
        <v>c9</v>
      </c>
      <c r="I1619">
        <v>62718</v>
      </c>
      <c r="J1619">
        <f>IF(Statistics_xlsx___Sheet1[[#This Row],[Offered Salary]]&lt;=0,AVERAGE($I$2:$I$7166),Statistics_xlsx___Sheet1[[#This Row],[Offered Salary]])</f>
        <v>62718</v>
      </c>
      <c r="K1619" t="b">
        <f>OR((Statistics_xlsx___Sheet1[[#This Row],[updated offered salary]]&lt;$N$39),(Statistics_xlsx___Sheet1[[#This Row],[updated offered salary]]&gt;$N$40))</f>
        <v>0</v>
      </c>
    </row>
    <row r="1620" spans="1:11" x14ac:dyDescent="0.3">
      <c r="A1620">
        <v>803039</v>
      </c>
      <c r="B1620" t="s">
        <v>1511</v>
      </c>
      <c r="C1620" t="s">
        <v>15</v>
      </c>
      <c r="D1620" t="s">
        <v>13</v>
      </c>
      <c r="E1620" t="str">
        <f>IF(Statistics_xlsx___Sheet1[[#This Row],[event_name]]="-","Male",Statistics_xlsx___Sheet1[[#This Row],[event_name]])</f>
        <v>Female</v>
      </c>
      <c r="F1620" t="s">
        <v>52</v>
      </c>
      <c r="G1620" t="s">
        <v>345</v>
      </c>
      <c r="H1620" t="str">
        <f>IF(Statistics_xlsx___Sheet1[[#This Row],[Post Name]]="-",IF(G1621=0,G1619,G1621),Statistics_xlsx___Sheet1[[#This Row],[Post Name]])</f>
        <v>c9</v>
      </c>
      <c r="I1620">
        <v>79470</v>
      </c>
      <c r="J1620">
        <f>IF(Statistics_xlsx___Sheet1[[#This Row],[Offered Salary]]&lt;=0,AVERAGE($I$2:$I$7166),Statistics_xlsx___Sheet1[[#This Row],[Offered Salary]])</f>
        <v>79470</v>
      </c>
      <c r="K1620" t="b">
        <f>OR((Statistics_xlsx___Sheet1[[#This Row],[updated offered salary]]&lt;$N$39),(Statistics_xlsx___Sheet1[[#This Row],[updated offered salary]]&gt;$N$40))</f>
        <v>0</v>
      </c>
    </row>
    <row r="1621" spans="1:11" x14ac:dyDescent="0.3">
      <c r="A1621">
        <v>58219</v>
      </c>
      <c r="B1621" t="s">
        <v>1512</v>
      </c>
      <c r="C1621" t="s">
        <v>8</v>
      </c>
      <c r="D1621" t="s">
        <v>9</v>
      </c>
      <c r="E1621" t="str">
        <f>IF(Statistics_xlsx___Sheet1[[#This Row],[event_name]]="-","Male",Statistics_xlsx___Sheet1[[#This Row],[event_name]])</f>
        <v>Male</v>
      </c>
      <c r="F1621" t="s">
        <v>52</v>
      </c>
      <c r="G1621" t="s">
        <v>345</v>
      </c>
      <c r="H1621" t="str">
        <f>IF(Statistics_xlsx___Sheet1[[#This Row],[Post Name]]="-",IF(G1622=0,G1620,G1622),Statistics_xlsx___Sheet1[[#This Row],[Post Name]])</f>
        <v>c9</v>
      </c>
      <c r="I1621">
        <v>81522</v>
      </c>
      <c r="J1621">
        <f>IF(Statistics_xlsx___Sheet1[[#This Row],[Offered Salary]]&lt;=0,AVERAGE($I$2:$I$7166),Statistics_xlsx___Sheet1[[#This Row],[Offered Salary]])</f>
        <v>81522</v>
      </c>
      <c r="K1621" t="b">
        <f>OR((Statistics_xlsx___Sheet1[[#This Row],[updated offered salary]]&lt;$N$39),(Statistics_xlsx___Sheet1[[#This Row],[updated offered salary]]&gt;$N$40))</f>
        <v>0</v>
      </c>
    </row>
    <row r="1622" spans="1:11" x14ac:dyDescent="0.3">
      <c r="A1622">
        <v>638672</v>
      </c>
      <c r="B1622" t="s">
        <v>1513</v>
      </c>
      <c r="C1622" t="s">
        <v>8</v>
      </c>
      <c r="D1622" t="s">
        <v>9</v>
      </c>
      <c r="E1622" t="str">
        <f>IF(Statistics_xlsx___Sheet1[[#This Row],[event_name]]="-","Male",Statistics_xlsx___Sheet1[[#This Row],[event_name]])</f>
        <v>Male</v>
      </c>
      <c r="F1622" t="s">
        <v>52</v>
      </c>
      <c r="G1622" t="s">
        <v>345</v>
      </c>
      <c r="H1622" t="str">
        <f>IF(Statistics_xlsx___Sheet1[[#This Row],[Post Name]]="-",IF(G1623=0,G1621,G1623),Statistics_xlsx___Sheet1[[#This Row],[Post Name]])</f>
        <v>c9</v>
      </c>
      <c r="I1622">
        <v>59695</v>
      </c>
      <c r="J1622">
        <f>IF(Statistics_xlsx___Sheet1[[#This Row],[Offered Salary]]&lt;=0,AVERAGE($I$2:$I$7166),Statistics_xlsx___Sheet1[[#This Row],[Offered Salary]])</f>
        <v>59695</v>
      </c>
      <c r="K1622" t="b">
        <f>OR((Statistics_xlsx___Sheet1[[#This Row],[updated offered salary]]&lt;$N$39),(Statistics_xlsx___Sheet1[[#This Row],[updated offered salary]]&gt;$N$40))</f>
        <v>0</v>
      </c>
    </row>
    <row r="1623" spans="1:11" x14ac:dyDescent="0.3">
      <c r="A1623">
        <v>925194</v>
      </c>
      <c r="B1623" t="s">
        <v>1514</v>
      </c>
      <c r="C1623" t="s">
        <v>8</v>
      </c>
      <c r="D1623" t="s">
        <v>9</v>
      </c>
      <c r="E1623" t="str">
        <f>IF(Statistics_xlsx___Sheet1[[#This Row],[event_name]]="-","Male",Statistics_xlsx___Sheet1[[#This Row],[event_name]])</f>
        <v>Male</v>
      </c>
      <c r="F1623" t="s">
        <v>21</v>
      </c>
      <c r="G1623" t="s">
        <v>11</v>
      </c>
      <c r="H1623" t="str">
        <f>IF(Statistics_xlsx___Sheet1[[#This Row],[Post Name]]="-",IF(G1624=0,G1622,G1624),Statistics_xlsx___Sheet1[[#This Row],[Post Name]])</f>
        <v>c8</v>
      </c>
      <c r="I1623">
        <v>27426</v>
      </c>
      <c r="J1623">
        <f>IF(Statistics_xlsx___Sheet1[[#This Row],[Offered Salary]]&lt;=0,AVERAGE($I$2:$I$7166),Statistics_xlsx___Sheet1[[#This Row],[Offered Salary]])</f>
        <v>27426</v>
      </c>
      <c r="K1623" t="b">
        <f>OR((Statistics_xlsx___Sheet1[[#This Row],[updated offered salary]]&lt;$N$39),(Statistics_xlsx___Sheet1[[#This Row],[updated offered salary]]&gt;$N$40))</f>
        <v>0</v>
      </c>
    </row>
    <row r="1624" spans="1:11" x14ac:dyDescent="0.3">
      <c r="A1624">
        <v>539039</v>
      </c>
      <c r="B1624" t="s">
        <v>1514</v>
      </c>
      <c r="C1624" t="s">
        <v>8</v>
      </c>
      <c r="D1624" t="s">
        <v>42</v>
      </c>
      <c r="E1624" t="str">
        <f>IF(Statistics_xlsx___Sheet1[[#This Row],[event_name]]="-","Male",Statistics_xlsx___Sheet1[[#This Row],[event_name]])</f>
        <v>Don’t want to say</v>
      </c>
      <c r="F1624" t="s">
        <v>21</v>
      </c>
      <c r="G1624" t="s">
        <v>11</v>
      </c>
      <c r="H1624" t="str">
        <f>IF(Statistics_xlsx___Sheet1[[#This Row],[Post Name]]="-",IF(G1625=0,G1623,G1625),Statistics_xlsx___Sheet1[[#This Row],[Post Name]])</f>
        <v>c8</v>
      </c>
      <c r="I1624">
        <v>80117</v>
      </c>
      <c r="J1624">
        <f>IF(Statistics_xlsx___Sheet1[[#This Row],[Offered Salary]]&lt;=0,AVERAGE($I$2:$I$7166),Statistics_xlsx___Sheet1[[#This Row],[Offered Salary]])</f>
        <v>80117</v>
      </c>
      <c r="K1624" t="b">
        <f>OR((Statistics_xlsx___Sheet1[[#This Row],[updated offered salary]]&lt;$N$39),(Statistics_xlsx___Sheet1[[#This Row],[updated offered salary]]&gt;$N$40))</f>
        <v>0</v>
      </c>
    </row>
    <row r="1625" spans="1:11" x14ac:dyDescent="0.3">
      <c r="A1625">
        <v>273549</v>
      </c>
      <c r="B1625" t="s">
        <v>1515</v>
      </c>
      <c r="C1625" t="s">
        <v>8</v>
      </c>
      <c r="D1625" t="s">
        <v>9</v>
      </c>
      <c r="E1625" t="str">
        <f>IF(Statistics_xlsx___Sheet1[[#This Row],[event_name]]="-","Male",Statistics_xlsx___Sheet1[[#This Row],[event_name]])</f>
        <v>Male</v>
      </c>
      <c r="F1625" t="s">
        <v>21</v>
      </c>
      <c r="G1625" t="s">
        <v>11</v>
      </c>
      <c r="H1625" t="str">
        <f>IF(Statistics_xlsx___Sheet1[[#This Row],[Post Name]]="-",IF(G1626=0,G1624,G1626),Statistics_xlsx___Sheet1[[#This Row],[Post Name]])</f>
        <v>c8</v>
      </c>
      <c r="I1625">
        <v>67605</v>
      </c>
      <c r="J1625">
        <f>IF(Statistics_xlsx___Sheet1[[#This Row],[Offered Salary]]&lt;=0,AVERAGE($I$2:$I$7166),Statistics_xlsx___Sheet1[[#This Row],[Offered Salary]])</f>
        <v>67605</v>
      </c>
      <c r="K1625" t="b">
        <f>OR((Statistics_xlsx___Sheet1[[#This Row],[updated offered salary]]&lt;$N$39),(Statistics_xlsx___Sheet1[[#This Row],[updated offered salary]]&gt;$N$40))</f>
        <v>0</v>
      </c>
    </row>
    <row r="1626" spans="1:11" x14ac:dyDescent="0.3">
      <c r="A1626">
        <v>396461</v>
      </c>
      <c r="B1626" t="s">
        <v>1516</v>
      </c>
      <c r="C1626" t="s">
        <v>8</v>
      </c>
      <c r="D1626" t="s">
        <v>9</v>
      </c>
      <c r="E1626" t="str">
        <f>IF(Statistics_xlsx___Sheet1[[#This Row],[event_name]]="-","Male",Statistics_xlsx___Sheet1[[#This Row],[event_name]])</f>
        <v>Male</v>
      </c>
      <c r="F1626" t="s">
        <v>21</v>
      </c>
      <c r="G1626" t="s">
        <v>11</v>
      </c>
      <c r="H1626" t="str">
        <f>IF(Statistics_xlsx___Sheet1[[#This Row],[Post Name]]="-",IF(G1627=0,G1625,G1627),Statistics_xlsx___Sheet1[[#This Row],[Post Name]])</f>
        <v>c8</v>
      </c>
      <c r="I1626">
        <v>33043</v>
      </c>
      <c r="J1626">
        <f>IF(Statistics_xlsx___Sheet1[[#This Row],[Offered Salary]]&lt;=0,AVERAGE($I$2:$I$7166),Statistics_xlsx___Sheet1[[#This Row],[Offered Salary]])</f>
        <v>33043</v>
      </c>
      <c r="K1626" t="b">
        <f>OR((Statistics_xlsx___Sheet1[[#This Row],[updated offered salary]]&lt;$N$39),(Statistics_xlsx___Sheet1[[#This Row],[updated offered salary]]&gt;$N$40))</f>
        <v>0</v>
      </c>
    </row>
    <row r="1627" spans="1:11" x14ac:dyDescent="0.3">
      <c r="A1627">
        <v>627546</v>
      </c>
      <c r="B1627" t="s">
        <v>1517</v>
      </c>
      <c r="C1627" t="s">
        <v>8</v>
      </c>
      <c r="D1627" t="s">
        <v>9</v>
      </c>
      <c r="E1627" t="str">
        <f>IF(Statistics_xlsx___Sheet1[[#This Row],[event_name]]="-","Male",Statistics_xlsx___Sheet1[[#This Row],[event_name]])</f>
        <v>Male</v>
      </c>
      <c r="F1627" t="s">
        <v>21</v>
      </c>
      <c r="G1627" t="s">
        <v>11</v>
      </c>
      <c r="H1627" t="str">
        <f>IF(Statistics_xlsx___Sheet1[[#This Row],[Post Name]]="-",IF(G1628=0,G1626,G1628),Statistics_xlsx___Sheet1[[#This Row],[Post Name]])</f>
        <v>c8</v>
      </c>
      <c r="I1627">
        <v>7409</v>
      </c>
      <c r="J1627">
        <f>IF(Statistics_xlsx___Sheet1[[#This Row],[Offered Salary]]&lt;=0,AVERAGE($I$2:$I$7166),Statistics_xlsx___Sheet1[[#This Row],[Offered Salary]])</f>
        <v>7409</v>
      </c>
      <c r="K1627" t="b">
        <f>OR((Statistics_xlsx___Sheet1[[#This Row],[updated offered salary]]&lt;$N$39),(Statistics_xlsx___Sheet1[[#This Row],[updated offered salary]]&gt;$N$40))</f>
        <v>0</v>
      </c>
    </row>
    <row r="1628" spans="1:11" x14ac:dyDescent="0.3">
      <c r="A1628">
        <v>457760</v>
      </c>
      <c r="B1628" t="s">
        <v>1518</v>
      </c>
      <c r="C1628" t="s">
        <v>8</v>
      </c>
      <c r="D1628" t="s">
        <v>9</v>
      </c>
      <c r="E1628" t="str">
        <f>IF(Statistics_xlsx___Sheet1[[#This Row],[event_name]]="-","Male",Statistics_xlsx___Sheet1[[#This Row],[event_name]])</f>
        <v>Male</v>
      </c>
      <c r="F1628" t="s">
        <v>10</v>
      </c>
      <c r="G1628" t="s">
        <v>24</v>
      </c>
      <c r="H1628" t="str">
        <f>IF(Statistics_xlsx___Sheet1[[#This Row],[Post Name]]="-",IF(G1629=0,G1627,G1629),Statistics_xlsx___Sheet1[[#This Row],[Post Name]])</f>
        <v>i7</v>
      </c>
      <c r="I1628">
        <v>67411</v>
      </c>
      <c r="J1628">
        <f>IF(Statistics_xlsx___Sheet1[[#This Row],[Offered Salary]]&lt;=0,AVERAGE($I$2:$I$7166),Statistics_xlsx___Sheet1[[#This Row],[Offered Salary]])</f>
        <v>67411</v>
      </c>
      <c r="K1628" t="b">
        <f>OR((Statistics_xlsx___Sheet1[[#This Row],[updated offered salary]]&lt;$N$39),(Statistics_xlsx___Sheet1[[#This Row],[updated offered salary]]&gt;$N$40))</f>
        <v>0</v>
      </c>
    </row>
    <row r="1629" spans="1:11" x14ac:dyDescent="0.3">
      <c r="A1629">
        <v>941474</v>
      </c>
      <c r="B1629" t="s">
        <v>1519</v>
      </c>
      <c r="C1629" t="s">
        <v>8</v>
      </c>
      <c r="D1629" t="s">
        <v>13</v>
      </c>
      <c r="E1629" t="str">
        <f>IF(Statistics_xlsx___Sheet1[[#This Row],[event_name]]="-","Male",Statistics_xlsx___Sheet1[[#This Row],[event_name]])</f>
        <v>Female</v>
      </c>
      <c r="F1629" t="s">
        <v>10</v>
      </c>
      <c r="G1629" t="s">
        <v>24</v>
      </c>
      <c r="H1629" t="str">
        <f>IF(Statistics_xlsx___Sheet1[[#This Row],[Post Name]]="-",IF(G1630=0,G1628,G1630),Statistics_xlsx___Sheet1[[#This Row],[Post Name]])</f>
        <v>i7</v>
      </c>
      <c r="I1629">
        <v>44038</v>
      </c>
      <c r="J1629">
        <f>IF(Statistics_xlsx___Sheet1[[#This Row],[Offered Salary]]&lt;=0,AVERAGE($I$2:$I$7166),Statistics_xlsx___Sheet1[[#This Row],[Offered Salary]])</f>
        <v>44038</v>
      </c>
      <c r="K1629" t="b">
        <f>OR((Statistics_xlsx___Sheet1[[#This Row],[updated offered salary]]&lt;$N$39),(Statistics_xlsx___Sheet1[[#This Row],[updated offered salary]]&gt;$N$40))</f>
        <v>0</v>
      </c>
    </row>
    <row r="1630" spans="1:11" x14ac:dyDescent="0.3">
      <c r="A1630">
        <v>298130</v>
      </c>
      <c r="B1630" t="s">
        <v>1518</v>
      </c>
      <c r="C1630" t="s">
        <v>8</v>
      </c>
      <c r="D1630" t="s">
        <v>13</v>
      </c>
      <c r="E1630" t="str">
        <f>IF(Statistics_xlsx___Sheet1[[#This Row],[event_name]]="-","Male",Statistics_xlsx___Sheet1[[#This Row],[event_name]])</f>
        <v>Female</v>
      </c>
      <c r="F1630" t="s">
        <v>10</v>
      </c>
      <c r="G1630" t="s">
        <v>24</v>
      </c>
      <c r="H1630" t="str">
        <f>IF(Statistics_xlsx___Sheet1[[#This Row],[Post Name]]="-",IF(G1631=0,G1629,G1631),Statistics_xlsx___Sheet1[[#This Row],[Post Name]])</f>
        <v>i7</v>
      </c>
      <c r="I1630">
        <v>50457</v>
      </c>
      <c r="J1630">
        <f>IF(Statistics_xlsx___Sheet1[[#This Row],[Offered Salary]]&lt;=0,AVERAGE($I$2:$I$7166),Statistics_xlsx___Sheet1[[#This Row],[Offered Salary]])</f>
        <v>50457</v>
      </c>
      <c r="K1630" t="b">
        <f>OR((Statistics_xlsx___Sheet1[[#This Row],[updated offered salary]]&lt;$N$39),(Statistics_xlsx___Sheet1[[#This Row],[updated offered salary]]&gt;$N$40))</f>
        <v>0</v>
      </c>
    </row>
    <row r="1631" spans="1:11" x14ac:dyDescent="0.3">
      <c r="A1631">
        <v>783522</v>
      </c>
      <c r="B1631" t="s">
        <v>1520</v>
      </c>
      <c r="C1631" t="s">
        <v>8</v>
      </c>
      <c r="D1631" t="s">
        <v>9</v>
      </c>
      <c r="E1631" t="str">
        <f>IF(Statistics_xlsx___Sheet1[[#This Row],[event_name]]="-","Male",Statistics_xlsx___Sheet1[[#This Row],[event_name]])</f>
        <v>Male</v>
      </c>
      <c r="F1631" t="s">
        <v>10</v>
      </c>
      <c r="G1631" t="s">
        <v>14</v>
      </c>
      <c r="H1631" t="str">
        <f>IF(Statistics_xlsx___Sheet1[[#This Row],[Post Name]]="-",IF(G1632=0,G1630,G1632),Statistics_xlsx___Sheet1[[#This Row],[Post Name]])</f>
        <v>c5</v>
      </c>
      <c r="I1631">
        <v>15457</v>
      </c>
      <c r="J1631">
        <f>IF(Statistics_xlsx___Sheet1[[#This Row],[Offered Salary]]&lt;=0,AVERAGE($I$2:$I$7166),Statistics_xlsx___Sheet1[[#This Row],[Offered Salary]])</f>
        <v>15457</v>
      </c>
      <c r="K1631" t="b">
        <f>OR((Statistics_xlsx___Sheet1[[#This Row],[updated offered salary]]&lt;$N$39),(Statistics_xlsx___Sheet1[[#This Row],[updated offered salary]]&gt;$N$40))</f>
        <v>0</v>
      </c>
    </row>
    <row r="1632" spans="1:11" x14ac:dyDescent="0.3">
      <c r="A1632">
        <v>736044</v>
      </c>
      <c r="B1632" t="s">
        <v>1521</v>
      </c>
      <c r="C1632" t="s">
        <v>15</v>
      </c>
      <c r="D1632" t="s">
        <v>13</v>
      </c>
      <c r="E1632" t="str">
        <f>IF(Statistics_xlsx___Sheet1[[#This Row],[event_name]]="-","Male",Statistics_xlsx___Sheet1[[#This Row],[event_name]])</f>
        <v>Female</v>
      </c>
      <c r="F1632" t="s">
        <v>33</v>
      </c>
      <c r="G1632" t="s">
        <v>36</v>
      </c>
      <c r="H1632" t="str">
        <f>IF(Statistics_xlsx___Sheet1[[#This Row],[Post Name]]="-",IF(G1633=0,G1631,G1633),Statistics_xlsx___Sheet1[[#This Row],[Post Name]])</f>
        <v>i5</v>
      </c>
      <c r="I1632">
        <v>78172</v>
      </c>
      <c r="J1632">
        <f>IF(Statistics_xlsx___Sheet1[[#This Row],[Offered Salary]]&lt;=0,AVERAGE($I$2:$I$7166),Statistics_xlsx___Sheet1[[#This Row],[Offered Salary]])</f>
        <v>78172</v>
      </c>
      <c r="K1632" t="b">
        <f>OR((Statistics_xlsx___Sheet1[[#This Row],[updated offered salary]]&lt;$N$39),(Statistics_xlsx___Sheet1[[#This Row],[updated offered salary]]&gt;$N$40))</f>
        <v>0</v>
      </c>
    </row>
    <row r="1633" spans="1:11" x14ac:dyDescent="0.3">
      <c r="A1633">
        <v>222478</v>
      </c>
      <c r="B1633" t="s">
        <v>1522</v>
      </c>
      <c r="C1633" t="s">
        <v>8</v>
      </c>
      <c r="D1633" t="s">
        <v>13</v>
      </c>
      <c r="E1633" t="str">
        <f>IF(Statistics_xlsx___Sheet1[[#This Row],[event_name]]="-","Male",Statistics_xlsx___Sheet1[[#This Row],[event_name]])</f>
        <v>Female</v>
      </c>
      <c r="F1633" t="s">
        <v>10</v>
      </c>
      <c r="G1633" t="s">
        <v>151</v>
      </c>
      <c r="H1633" t="str">
        <f>IF(Statistics_xlsx___Sheet1[[#This Row],[Post Name]]="-",IF(G1634=0,G1632,G1634),Statistics_xlsx___Sheet1[[#This Row],[Post Name]])</f>
        <v>c-10</v>
      </c>
      <c r="I1633">
        <v>61681</v>
      </c>
      <c r="J1633">
        <f>IF(Statistics_xlsx___Sheet1[[#This Row],[Offered Salary]]&lt;=0,AVERAGE($I$2:$I$7166),Statistics_xlsx___Sheet1[[#This Row],[Offered Salary]])</f>
        <v>61681</v>
      </c>
      <c r="K1633" t="b">
        <f>OR((Statistics_xlsx___Sheet1[[#This Row],[updated offered salary]]&lt;$N$39),(Statistics_xlsx___Sheet1[[#This Row],[updated offered salary]]&gt;$N$40))</f>
        <v>0</v>
      </c>
    </row>
    <row r="1634" spans="1:11" x14ac:dyDescent="0.3">
      <c r="A1634">
        <v>472420</v>
      </c>
      <c r="B1634" t="s">
        <v>1523</v>
      </c>
      <c r="C1634" t="s">
        <v>15</v>
      </c>
      <c r="D1634" t="s">
        <v>42</v>
      </c>
      <c r="E1634" t="str">
        <f>IF(Statistics_xlsx___Sheet1[[#This Row],[event_name]]="-","Male",Statistics_xlsx___Sheet1[[#This Row],[event_name]])</f>
        <v>Don’t want to say</v>
      </c>
      <c r="F1634" t="s">
        <v>10</v>
      </c>
      <c r="G1634" t="s">
        <v>151</v>
      </c>
      <c r="H1634" t="str">
        <f>IF(Statistics_xlsx___Sheet1[[#This Row],[Post Name]]="-",IF(G1635=0,G1633,G1635),Statistics_xlsx___Sheet1[[#This Row],[Post Name]])</f>
        <v>c-10</v>
      </c>
      <c r="I1634">
        <v>33623</v>
      </c>
      <c r="J1634">
        <f>IF(Statistics_xlsx___Sheet1[[#This Row],[Offered Salary]]&lt;=0,AVERAGE($I$2:$I$7166),Statistics_xlsx___Sheet1[[#This Row],[Offered Salary]])</f>
        <v>33623</v>
      </c>
      <c r="K1634" t="b">
        <f>OR((Statistics_xlsx___Sheet1[[#This Row],[updated offered salary]]&lt;$N$39),(Statistics_xlsx___Sheet1[[#This Row],[updated offered salary]]&gt;$N$40))</f>
        <v>0</v>
      </c>
    </row>
    <row r="1635" spans="1:11" x14ac:dyDescent="0.3">
      <c r="A1635">
        <v>561457</v>
      </c>
      <c r="B1635" t="s">
        <v>1524</v>
      </c>
      <c r="C1635" t="s">
        <v>8</v>
      </c>
      <c r="D1635" t="s">
        <v>9</v>
      </c>
      <c r="E1635" t="str">
        <f>IF(Statistics_xlsx___Sheet1[[#This Row],[event_name]]="-","Male",Statistics_xlsx___Sheet1[[#This Row],[event_name]])</f>
        <v>Male</v>
      </c>
      <c r="F1635" t="s">
        <v>10</v>
      </c>
      <c r="G1635" t="s">
        <v>151</v>
      </c>
      <c r="H1635" t="str">
        <f>IF(Statistics_xlsx___Sheet1[[#This Row],[Post Name]]="-",IF(G1636=0,G1634,G1636),Statistics_xlsx___Sheet1[[#This Row],[Post Name]])</f>
        <v>c-10</v>
      </c>
      <c r="I1635">
        <v>80432</v>
      </c>
      <c r="J1635">
        <f>IF(Statistics_xlsx___Sheet1[[#This Row],[Offered Salary]]&lt;=0,AVERAGE($I$2:$I$7166),Statistics_xlsx___Sheet1[[#This Row],[Offered Salary]])</f>
        <v>80432</v>
      </c>
      <c r="K1635" t="b">
        <f>OR((Statistics_xlsx___Sheet1[[#This Row],[updated offered salary]]&lt;$N$39),(Statistics_xlsx___Sheet1[[#This Row],[updated offered salary]]&gt;$N$40))</f>
        <v>0</v>
      </c>
    </row>
    <row r="1636" spans="1:11" x14ac:dyDescent="0.3">
      <c r="A1636">
        <v>801801</v>
      </c>
      <c r="B1636" t="s">
        <v>1525</v>
      </c>
      <c r="C1636" t="s">
        <v>15</v>
      </c>
      <c r="D1636" t="s">
        <v>9</v>
      </c>
      <c r="E1636" t="str">
        <f>IF(Statistics_xlsx___Sheet1[[#This Row],[event_name]]="-","Male",Statistics_xlsx___Sheet1[[#This Row],[event_name]])</f>
        <v>Male</v>
      </c>
      <c r="F1636" t="s">
        <v>10</v>
      </c>
      <c r="G1636" t="s">
        <v>151</v>
      </c>
      <c r="H1636" t="str">
        <f>IF(Statistics_xlsx___Sheet1[[#This Row],[Post Name]]="-",IF(G1637=0,G1635,G1637),Statistics_xlsx___Sheet1[[#This Row],[Post Name]])</f>
        <v>c-10</v>
      </c>
      <c r="I1636">
        <v>77932</v>
      </c>
      <c r="J1636">
        <f>IF(Statistics_xlsx___Sheet1[[#This Row],[Offered Salary]]&lt;=0,AVERAGE($I$2:$I$7166),Statistics_xlsx___Sheet1[[#This Row],[Offered Salary]])</f>
        <v>77932</v>
      </c>
      <c r="K1636" t="b">
        <f>OR((Statistics_xlsx___Sheet1[[#This Row],[updated offered salary]]&lt;$N$39),(Statistics_xlsx___Sheet1[[#This Row],[updated offered salary]]&gt;$N$40))</f>
        <v>0</v>
      </c>
    </row>
    <row r="1637" spans="1:11" x14ac:dyDescent="0.3">
      <c r="A1637">
        <v>52782</v>
      </c>
      <c r="B1637" t="s">
        <v>1526</v>
      </c>
      <c r="C1637" t="s">
        <v>8</v>
      </c>
      <c r="D1637" t="s">
        <v>9</v>
      </c>
      <c r="E1637" t="str">
        <f>IF(Statistics_xlsx___Sheet1[[#This Row],[event_name]]="-","Male",Statistics_xlsx___Sheet1[[#This Row],[event_name]])</f>
        <v>Male</v>
      </c>
      <c r="F1637" t="s">
        <v>10</v>
      </c>
      <c r="G1637" t="s">
        <v>36</v>
      </c>
      <c r="H1637" t="str">
        <f>IF(Statistics_xlsx___Sheet1[[#This Row],[Post Name]]="-",IF(G1638=0,G1636,G1638),Statistics_xlsx___Sheet1[[#This Row],[Post Name]])</f>
        <v>i5</v>
      </c>
      <c r="I1637">
        <v>27101</v>
      </c>
      <c r="J1637">
        <f>IF(Statistics_xlsx___Sheet1[[#This Row],[Offered Salary]]&lt;=0,AVERAGE($I$2:$I$7166),Statistics_xlsx___Sheet1[[#This Row],[Offered Salary]])</f>
        <v>27101</v>
      </c>
      <c r="K1637" t="b">
        <f>OR((Statistics_xlsx___Sheet1[[#This Row],[updated offered salary]]&lt;$N$39),(Statistics_xlsx___Sheet1[[#This Row],[updated offered salary]]&gt;$N$40))</f>
        <v>0</v>
      </c>
    </row>
    <row r="1638" spans="1:11" x14ac:dyDescent="0.3">
      <c r="A1638">
        <v>474350</v>
      </c>
      <c r="B1638" t="s">
        <v>1527</v>
      </c>
      <c r="C1638" t="s">
        <v>15</v>
      </c>
      <c r="D1638" t="s">
        <v>9</v>
      </c>
      <c r="E1638" t="str">
        <f>IF(Statistics_xlsx___Sheet1[[#This Row],[event_name]]="-","Male",Statistics_xlsx___Sheet1[[#This Row],[event_name]])</f>
        <v>Male</v>
      </c>
      <c r="F1638" t="s">
        <v>10</v>
      </c>
      <c r="G1638" t="s">
        <v>36</v>
      </c>
      <c r="H1638" t="str">
        <f>IF(Statistics_xlsx___Sheet1[[#This Row],[Post Name]]="-",IF(G1639=0,G1637,G1639),Statistics_xlsx___Sheet1[[#This Row],[Post Name]])</f>
        <v>i5</v>
      </c>
      <c r="I1638">
        <v>98474</v>
      </c>
      <c r="J1638">
        <f>IF(Statistics_xlsx___Sheet1[[#This Row],[Offered Salary]]&lt;=0,AVERAGE($I$2:$I$7166),Statistics_xlsx___Sheet1[[#This Row],[Offered Salary]])</f>
        <v>98474</v>
      </c>
      <c r="K1638" t="b">
        <f>OR((Statistics_xlsx___Sheet1[[#This Row],[updated offered salary]]&lt;$N$39),(Statistics_xlsx___Sheet1[[#This Row],[updated offered salary]]&gt;$N$40))</f>
        <v>0</v>
      </c>
    </row>
    <row r="1639" spans="1:11" x14ac:dyDescent="0.3">
      <c r="A1639">
        <v>489065</v>
      </c>
      <c r="B1639" t="s">
        <v>1528</v>
      </c>
      <c r="C1639" t="s">
        <v>8</v>
      </c>
      <c r="D1639" t="s">
        <v>13</v>
      </c>
      <c r="E1639" t="str">
        <f>IF(Statistics_xlsx___Sheet1[[#This Row],[event_name]]="-","Male",Statistics_xlsx___Sheet1[[#This Row],[event_name]])</f>
        <v>Female</v>
      </c>
      <c r="F1639" t="s">
        <v>10</v>
      </c>
      <c r="G1639" t="s">
        <v>36</v>
      </c>
      <c r="H1639" t="str">
        <f>IF(Statistics_xlsx___Sheet1[[#This Row],[Post Name]]="-",IF(G1640=0,G1638,G1640),Statistics_xlsx___Sheet1[[#This Row],[Post Name]])</f>
        <v>i5</v>
      </c>
      <c r="I1639">
        <v>30200</v>
      </c>
      <c r="J1639">
        <f>IF(Statistics_xlsx___Sheet1[[#This Row],[Offered Salary]]&lt;=0,AVERAGE($I$2:$I$7166),Statistics_xlsx___Sheet1[[#This Row],[Offered Salary]])</f>
        <v>30200</v>
      </c>
      <c r="K1639" t="b">
        <f>OR((Statistics_xlsx___Sheet1[[#This Row],[updated offered salary]]&lt;$N$39),(Statistics_xlsx___Sheet1[[#This Row],[updated offered salary]]&gt;$N$40))</f>
        <v>0</v>
      </c>
    </row>
    <row r="1640" spans="1:11" x14ac:dyDescent="0.3">
      <c r="A1640">
        <v>338318</v>
      </c>
      <c r="B1640" t="s">
        <v>1529</v>
      </c>
      <c r="C1640" t="s">
        <v>15</v>
      </c>
      <c r="D1640" t="s">
        <v>9</v>
      </c>
      <c r="E1640" t="str">
        <f>IF(Statistics_xlsx___Sheet1[[#This Row],[event_name]]="-","Male",Statistics_xlsx___Sheet1[[#This Row],[event_name]])</f>
        <v>Male</v>
      </c>
      <c r="F1640" t="s">
        <v>10</v>
      </c>
      <c r="G1640" t="s">
        <v>36</v>
      </c>
      <c r="H1640" t="str">
        <f>IF(Statistics_xlsx___Sheet1[[#This Row],[Post Name]]="-",IF(G1641=0,G1639,G1641),Statistics_xlsx___Sheet1[[#This Row],[Post Name]])</f>
        <v>i5</v>
      </c>
      <c r="I1640">
        <v>64771</v>
      </c>
      <c r="J1640">
        <f>IF(Statistics_xlsx___Sheet1[[#This Row],[Offered Salary]]&lt;=0,AVERAGE($I$2:$I$7166),Statistics_xlsx___Sheet1[[#This Row],[Offered Salary]])</f>
        <v>64771</v>
      </c>
      <c r="K1640" t="b">
        <f>OR((Statistics_xlsx___Sheet1[[#This Row],[updated offered salary]]&lt;$N$39),(Statistics_xlsx___Sheet1[[#This Row],[updated offered salary]]&gt;$N$40))</f>
        <v>0</v>
      </c>
    </row>
    <row r="1641" spans="1:11" x14ac:dyDescent="0.3">
      <c r="A1641">
        <v>245113</v>
      </c>
      <c r="B1641" t="s">
        <v>1530</v>
      </c>
      <c r="C1641" t="s">
        <v>15</v>
      </c>
      <c r="D1641" t="s">
        <v>13</v>
      </c>
      <c r="E1641" t="str">
        <f>IF(Statistics_xlsx___Sheet1[[#This Row],[event_name]]="-","Male",Statistics_xlsx___Sheet1[[#This Row],[event_name]])</f>
        <v>Female</v>
      </c>
      <c r="F1641" t="s">
        <v>10</v>
      </c>
      <c r="G1641" t="s">
        <v>36</v>
      </c>
      <c r="H1641" t="str">
        <f>IF(Statistics_xlsx___Sheet1[[#This Row],[Post Name]]="-",IF(G1642=0,G1640,G1642),Statistics_xlsx___Sheet1[[#This Row],[Post Name]])</f>
        <v>i5</v>
      </c>
      <c r="I1641">
        <v>45078</v>
      </c>
      <c r="J1641">
        <f>IF(Statistics_xlsx___Sheet1[[#This Row],[Offered Salary]]&lt;=0,AVERAGE($I$2:$I$7166),Statistics_xlsx___Sheet1[[#This Row],[Offered Salary]])</f>
        <v>45078</v>
      </c>
      <c r="K1641" t="b">
        <f>OR((Statistics_xlsx___Sheet1[[#This Row],[updated offered salary]]&lt;$N$39),(Statistics_xlsx___Sheet1[[#This Row],[updated offered salary]]&gt;$N$40))</f>
        <v>0</v>
      </c>
    </row>
    <row r="1642" spans="1:11" x14ac:dyDescent="0.3">
      <c r="A1642">
        <v>415979</v>
      </c>
      <c r="B1642" t="s">
        <v>1531</v>
      </c>
      <c r="C1642" t="s">
        <v>15</v>
      </c>
      <c r="D1642" t="s">
        <v>42</v>
      </c>
      <c r="E1642" t="str">
        <f>IF(Statistics_xlsx___Sheet1[[#This Row],[event_name]]="-","Male",Statistics_xlsx___Sheet1[[#This Row],[event_name]])</f>
        <v>Don’t want to say</v>
      </c>
      <c r="F1642" t="s">
        <v>10</v>
      </c>
      <c r="G1642" t="s">
        <v>36</v>
      </c>
      <c r="H1642" t="str">
        <f>IF(Statistics_xlsx___Sheet1[[#This Row],[Post Name]]="-",IF(G1643=0,G1641,G1643),Statistics_xlsx___Sheet1[[#This Row],[Post Name]])</f>
        <v>i5</v>
      </c>
      <c r="I1642">
        <v>97179</v>
      </c>
      <c r="J1642">
        <f>IF(Statistics_xlsx___Sheet1[[#This Row],[Offered Salary]]&lt;=0,AVERAGE($I$2:$I$7166),Statistics_xlsx___Sheet1[[#This Row],[Offered Salary]])</f>
        <v>97179</v>
      </c>
      <c r="K1642" t="b">
        <f>OR((Statistics_xlsx___Sheet1[[#This Row],[updated offered salary]]&lt;$N$39),(Statistics_xlsx___Sheet1[[#This Row],[updated offered salary]]&gt;$N$40))</f>
        <v>0</v>
      </c>
    </row>
    <row r="1643" spans="1:11" x14ac:dyDescent="0.3">
      <c r="A1643">
        <v>210790</v>
      </c>
      <c r="B1643" t="s">
        <v>1532</v>
      </c>
      <c r="C1643" t="s">
        <v>15</v>
      </c>
      <c r="D1643" t="s">
        <v>13</v>
      </c>
      <c r="E1643" t="str">
        <f>IF(Statistics_xlsx___Sheet1[[#This Row],[event_name]]="-","Male",Statistics_xlsx___Sheet1[[#This Row],[event_name]])</f>
        <v>Female</v>
      </c>
      <c r="F1643" t="s">
        <v>10</v>
      </c>
      <c r="G1643" t="s">
        <v>36</v>
      </c>
      <c r="H1643" t="str">
        <f>IF(Statistics_xlsx___Sheet1[[#This Row],[Post Name]]="-",IF(G1644=0,G1642,G1644),Statistics_xlsx___Sheet1[[#This Row],[Post Name]])</f>
        <v>i5</v>
      </c>
      <c r="I1643">
        <v>74880</v>
      </c>
      <c r="J1643">
        <f>IF(Statistics_xlsx___Sheet1[[#This Row],[Offered Salary]]&lt;=0,AVERAGE($I$2:$I$7166),Statistics_xlsx___Sheet1[[#This Row],[Offered Salary]])</f>
        <v>74880</v>
      </c>
      <c r="K1643" t="b">
        <f>OR((Statistics_xlsx___Sheet1[[#This Row],[updated offered salary]]&lt;$N$39),(Statistics_xlsx___Sheet1[[#This Row],[updated offered salary]]&gt;$N$40))</f>
        <v>0</v>
      </c>
    </row>
    <row r="1644" spans="1:11" x14ac:dyDescent="0.3">
      <c r="A1644">
        <v>687478</v>
      </c>
      <c r="B1644" t="s">
        <v>1533</v>
      </c>
      <c r="C1644" t="s">
        <v>8</v>
      </c>
      <c r="D1644" t="s">
        <v>42</v>
      </c>
      <c r="E1644" t="str">
        <f>IF(Statistics_xlsx___Sheet1[[#This Row],[event_name]]="-","Male",Statistics_xlsx___Sheet1[[#This Row],[event_name]])</f>
        <v>Don’t want to say</v>
      </c>
      <c r="F1644" t="s">
        <v>10</v>
      </c>
      <c r="G1644" t="s">
        <v>36</v>
      </c>
      <c r="H1644" t="str">
        <f>IF(Statistics_xlsx___Sheet1[[#This Row],[Post Name]]="-",IF(G1645=0,G1643,G1645),Statistics_xlsx___Sheet1[[#This Row],[Post Name]])</f>
        <v>i5</v>
      </c>
      <c r="I1644">
        <v>68539</v>
      </c>
      <c r="J1644">
        <f>IF(Statistics_xlsx___Sheet1[[#This Row],[Offered Salary]]&lt;=0,AVERAGE($I$2:$I$7166),Statistics_xlsx___Sheet1[[#This Row],[Offered Salary]])</f>
        <v>68539</v>
      </c>
      <c r="K1644" t="b">
        <f>OR((Statistics_xlsx___Sheet1[[#This Row],[updated offered salary]]&lt;$N$39),(Statistics_xlsx___Sheet1[[#This Row],[updated offered salary]]&gt;$N$40))</f>
        <v>0</v>
      </c>
    </row>
    <row r="1645" spans="1:11" x14ac:dyDescent="0.3">
      <c r="A1645">
        <v>521928</v>
      </c>
      <c r="B1645" t="s">
        <v>1534</v>
      </c>
      <c r="C1645" t="s">
        <v>8</v>
      </c>
      <c r="D1645" t="s">
        <v>13</v>
      </c>
      <c r="E1645" t="str">
        <f>IF(Statistics_xlsx___Sheet1[[#This Row],[event_name]]="-","Male",Statistics_xlsx___Sheet1[[#This Row],[event_name]])</f>
        <v>Female</v>
      </c>
      <c r="F1645" t="s">
        <v>10</v>
      </c>
      <c r="G1645" t="s">
        <v>36</v>
      </c>
      <c r="H1645" t="str">
        <f>IF(Statistics_xlsx___Sheet1[[#This Row],[Post Name]]="-",IF(G1646=0,G1644,G1646),Statistics_xlsx___Sheet1[[#This Row],[Post Name]])</f>
        <v>i5</v>
      </c>
      <c r="I1645">
        <v>22740</v>
      </c>
      <c r="J1645">
        <f>IF(Statistics_xlsx___Sheet1[[#This Row],[Offered Salary]]&lt;=0,AVERAGE($I$2:$I$7166),Statistics_xlsx___Sheet1[[#This Row],[Offered Salary]])</f>
        <v>22740</v>
      </c>
      <c r="K1645" t="b">
        <f>OR((Statistics_xlsx___Sheet1[[#This Row],[updated offered salary]]&lt;$N$39),(Statistics_xlsx___Sheet1[[#This Row],[updated offered salary]]&gt;$N$40))</f>
        <v>0</v>
      </c>
    </row>
    <row r="1646" spans="1:11" x14ac:dyDescent="0.3">
      <c r="A1646">
        <v>949990</v>
      </c>
      <c r="B1646" t="s">
        <v>1535</v>
      </c>
      <c r="C1646" t="s">
        <v>15</v>
      </c>
      <c r="D1646" t="s">
        <v>9</v>
      </c>
      <c r="E1646" t="str">
        <f>IF(Statistics_xlsx___Sheet1[[#This Row],[event_name]]="-","Male",Statistics_xlsx___Sheet1[[#This Row],[event_name]])</f>
        <v>Male</v>
      </c>
      <c r="F1646" t="s">
        <v>10</v>
      </c>
      <c r="G1646" t="s">
        <v>36</v>
      </c>
      <c r="H1646" t="str">
        <f>IF(Statistics_xlsx___Sheet1[[#This Row],[Post Name]]="-",IF(G1647=0,G1645,G1647),Statistics_xlsx___Sheet1[[#This Row],[Post Name]])</f>
        <v>i5</v>
      </c>
      <c r="I1646">
        <v>31549</v>
      </c>
      <c r="J1646">
        <f>IF(Statistics_xlsx___Sheet1[[#This Row],[Offered Salary]]&lt;=0,AVERAGE($I$2:$I$7166),Statistics_xlsx___Sheet1[[#This Row],[Offered Salary]])</f>
        <v>31549</v>
      </c>
      <c r="K1646" t="b">
        <f>OR((Statistics_xlsx___Sheet1[[#This Row],[updated offered salary]]&lt;$N$39),(Statistics_xlsx___Sheet1[[#This Row],[updated offered salary]]&gt;$N$40))</f>
        <v>0</v>
      </c>
    </row>
    <row r="1647" spans="1:11" x14ac:dyDescent="0.3">
      <c r="A1647">
        <v>234624</v>
      </c>
      <c r="B1647" t="s">
        <v>1536</v>
      </c>
      <c r="C1647" t="s">
        <v>8</v>
      </c>
      <c r="D1647" t="s">
        <v>9</v>
      </c>
      <c r="E1647" t="str">
        <f>IF(Statistics_xlsx___Sheet1[[#This Row],[event_name]]="-","Male",Statistics_xlsx___Sheet1[[#This Row],[event_name]])</f>
        <v>Male</v>
      </c>
      <c r="F1647" t="s">
        <v>10</v>
      </c>
      <c r="G1647" t="s">
        <v>36</v>
      </c>
      <c r="H1647" t="str">
        <f>IF(Statistics_xlsx___Sheet1[[#This Row],[Post Name]]="-",IF(G1648=0,G1646,G1648),Statistics_xlsx___Sheet1[[#This Row],[Post Name]])</f>
        <v>i5</v>
      </c>
      <c r="I1647">
        <v>27736</v>
      </c>
      <c r="J1647">
        <f>IF(Statistics_xlsx___Sheet1[[#This Row],[Offered Salary]]&lt;=0,AVERAGE($I$2:$I$7166),Statistics_xlsx___Sheet1[[#This Row],[Offered Salary]])</f>
        <v>27736</v>
      </c>
      <c r="K1647" t="b">
        <f>OR((Statistics_xlsx___Sheet1[[#This Row],[updated offered salary]]&lt;$N$39),(Statistics_xlsx___Sheet1[[#This Row],[updated offered salary]]&gt;$N$40))</f>
        <v>0</v>
      </c>
    </row>
    <row r="1648" spans="1:11" x14ac:dyDescent="0.3">
      <c r="A1648">
        <v>347863</v>
      </c>
      <c r="B1648" t="s">
        <v>1537</v>
      </c>
      <c r="C1648" t="s">
        <v>15</v>
      </c>
      <c r="D1648" t="s">
        <v>9</v>
      </c>
      <c r="E1648" t="str">
        <f>IF(Statistics_xlsx___Sheet1[[#This Row],[event_name]]="-","Male",Statistics_xlsx___Sheet1[[#This Row],[event_name]])</f>
        <v>Male</v>
      </c>
      <c r="F1648" t="s">
        <v>10</v>
      </c>
      <c r="G1648" t="s">
        <v>36</v>
      </c>
      <c r="H1648" t="str">
        <f>IF(Statistics_xlsx___Sheet1[[#This Row],[Post Name]]="-",IF(G1649=0,G1647,G1649),Statistics_xlsx___Sheet1[[#This Row],[Post Name]])</f>
        <v>i5</v>
      </c>
      <c r="I1648">
        <v>42307</v>
      </c>
      <c r="J1648">
        <f>IF(Statistics_xlsx___Sheet1[[#This Row],[Offered Salary]]&lt;=0,AVERAGE($I$2:$I$7166),Statistics_xlsx___Sheet1[[#This Row],[Offered Salary]])</f>
        <v>42307</v>
      </c>
      <c r="K1648" t="b">
        <f>OR((Statistics_xlsx___Sheet1[[#This Row],[updated offered salary]]&lt;$N$39),(Statistics_xlsx___Sheet1[[#This Row],[updated offered salary]]&gt;$N$40))</f>
        <v>0</v>
      </c>
    </row>
    <row r="1649" spans="1:11" x14ac:dyDescent="0.3">
      <c r="A1649">
        <v>680409</v>
      </c>
      <c r="B1649" t="s">
        <v>1538</v>
      </c>
      <c r="C1649" t="s">
        <v>8</v>
      </c>
      <c r="D1649" t="s">
        <v>9</v>
      </c>
      <c r="E1649" t="str">
        <f>IF(Statistics_xlsx___Sheet1[[#This Row],[event_name]]="-","Male",Statistics_xlsx___Sheet1[[#This Row],[event_name]])</f>
        <v>Male</v>
      </c>
      <c r="F1649" t="s">
        <v>10</v>
      </c>
      <c r="G1649" t="s">
        <v>36</v>
      </c>
      <c r="H1649" t="str">
        <f>IF(Statistics_xlsx___Sheet1[[#This Row],[Post Name]]="-",IF(G1650=0,G1648,G1650),Statistics_xlsx___Sheet1[[#This Row],[Post Name]])</f>
        <v>i5</v>
      </c>
      <c r="I1649">
        <v>64553</v>
      </c>
      <c r="J1649">
        <f>IF(Statistics_xlsx___Sheet1[[#This Row],[Offered Salary]]&lt;=0,AVERAGE($I$2:$I$7166),Statistics_xlsx___Sheet1[[#This Row],[Offered Salary]])</f>
        <v>64553</v>
      </c>
      <c r="K1649" t="b">
        <f>OR((Statistics_xlsx___Sheet1[[#This Row],[updated offered salary]]&lt;$N$39),(Statistics_xlsx___Sheet1[[#This Row],[updated offered salary]]&gt;$N$40))</f>
        <v>0</v>
      </c>
    </row>
    <row r="1650" spans="1:11" x14ac:dyDescent="0.3">
      <c r="A1650">
        <v>914589</v>
      </c>
      <c r="B1650" t="s">
        <v>1539</v>
      </c>
      <c r="C1650" t="s">
        <v>15</v>
      </c>
      <c r="D1650" t="s">
        <v>9</v>
      </c>
      <c r="E1650" t="str">
        <f>IF(Statistics_xlsx___Sheet1[[#This Row],[event_name]]="-","Male",Statistics_xlsx___Sheet1[[#This Row],[event_name]])</f>
        <v>Male</v>
      </c>
      <c r="F1650" t="s">
        <v>10</v>
      </c>
      <c r="G1650" t="s">
        <v>36</v>
      </c>
      <c r="H1650" t="str">
        <f>IF(Statistics_xlsx___Sheet1[[#This Row],[Post Name]]="-",IF(G1651=0,G1649,G1651),Statistics_xlsx___Sheet1[[#This Row],[Post Name]])</f>
        <v>i5</v>
      </c>
      <c r="I1650">
        <v>60435</v>
      </c>
      <c r="J1650">
        <f>IF(Statistics_xlsx___Sheet1[[#This Row],[Offered Salary]]&lt;=0,AVERAGE($I$2:$I$7166),Statistics_xlsx___Sheet1[[#This Row],[Offered Salary]])</f>
        <v>60435</v>
      </c>
      <c r="K1650" t="b">
        <f>OR((Statistics_xlsx___Sheet1[[#This Row],[updated offered salary]]&lt;$N$39),(Statistics_xlsx___Sheet1[[#This Row],[updated offered salary]]&gt;$N$40))</f>
        <v>0</v>
      </c>
    </row>
    <row r="1651" spans="1:11" x14ac:dyDescent="0.3">
      <c r="A1651">
        <v>360707</v>
      </c>
      <c r="B1651" t="s">
        <v>1540</v>
      </c>
      <c r="C1651" t="s">
        <v>8</v>
      </c>
      <c r="D1651" t="s">
        <v>13</v>
      </c>
      <c r="E1651" t="str">
        <f>IF(Statistics_xlsx___Sheet1[[#This Row],[event_name]]="-","Male",Statistics_xlsx___Sheet1[[#This Row],[event_name]])</f>
        <v>Female</v>
      </c>
      <c r="F1651" t="s">
        <v>17</v>
      </c>
      <c r="G1651" t="s">
        <v>44</v>
      </c>
      <c r="H1651" t="str">
        <f>IF(Statistics_xlsx___Sheet1[[#This Row],[Post Name]]="-",IF(G1652=0,G1650,G1652),Statistics_xlsx___Sheet1[[#This Row],[Post Name]])</f>
        <v>i6</v>
      </c>
      <c r="I1651">
        <v>17587</v>
      </c>
      <c r="J1651">
        <f>IF(Statistics_xlsx___Sheet1[[#This Row],[Offered Salary]]&lt;=0,AVERAGE($I$2:$I$7166),Statistics_xlsx___Sheet1[[#This Row],[Offered Salary]])</f>
        <v>17587</v>
      </c>
      <c r="K1651" t="b">
        <f>OR((Statistics_xlsx___Sheet1[[#This Row],[updated offered salary]]&lt;$N$39),(Statistics_xlsx___Sheet1[[#This Row],[updated offered salary]]&gt;$N$40))</f>
        <v>0</v>
      </c>
    </row>
    <row r="1652" spans="1:11" x14ac:dyDescent="0.3">
      <c r="A1652">
        <v>703126</v>
      </c>
      <c r="B1652" t="s">
        <v>1541</v>
      </c>
      <c r="C1652" t="s">
        <v>8</v>
      </c>
      <c r="D1652" t="s">
        <v>13</v>
      </c>
      <c r="E1652" t="str">
        <f>IF(Statistics_xlsx___Sheet1[[#This Row],[event_name]]="-","Male",Statistics_xlsx___Sheet1[[#This Row],[event_name]])</f>
        <v>Female</v>
      </c>
      <c r="F1652" t="s">
        <v>17</v>
      </c>
      <c r="G1652" t="s">
        <v>44</v>
      </c>
      <c r="H1652" t="str">
        <f>IF(Statistics_xlsx___Sheet1[[#This Row],[Post Name]]="-",IF(G1653=0,G1651,G1653),Statistics_xlsx___Sheet1[[#This Row],[Post Name]])</f>
        <v>i6</v>
      </c>
      <c r="I1652">
        <v>19029</v>
      </c>
      <c r="J1652">
        <f>IF(Statistics_xlsx___Sheet1[[#This Row],[Offered Salary]]&lt;=0,AVERAGE($I$2:$I$7166),Statistics_xlsx___Sheet1[[#This Row],[Offered Salary]])</f>
        <v>19029</v>
      </c>
      <c r="K1652" t="b">
        <f>OR((Statistics_xlsx___Sheet1[[#This Row],[updated offered salary]]&lt;$N$39),(Statistics_xlsx___Sheet1[[#This Row],[updated offered salary]]&gt;$N$40))</f>
        <v>0</v>
      </c>
    </row>
    <row r="1653" spans="1:11" x14ac:dyDescent="0.3">
      <c r="A1653">
        <v>744831</v>
      </c>
      <c r="B1653" t="s">
        <v>1542</v>
      </c>
      <c r="C1653" t="s">
        <v>8</v>
      </c>
      <c r="D1653" t="s">
        <v>9</v>
      </c>
      <c r="E1653" t="str">
        <f>IF(Statistics_xlsx___Sheet1[[#This Row],[event_name]]="-","Male",Statistics_xlsx___Sheet1[[#This Row],[event_name]])</f>
        <v>Male</v>
      </c>
      <c r="F1653" t="s">
        <v>10</v>
      </c>
      <c r="G1653" t="s">
        <v>14</v>
      </c>
      <c r="H1653" t="str">
        <f>IF(Statistics_xlsx___Sheet1[[#This Row],[Post Name]]="-",IF(G1654=0,G1652,G1654),Statistics_xlsx___Sheet1[[#This Row],[Post Name]])</f>
        <v>c5</v>
      </c>
      <c r="I1653">
        <v>33095</v>
      </c>
      <c r="J1653">
        <f>IF(Statistics_xlsx___Sheet1[[#This Row],[Offered Salary]]&lt;=0,AVERAGE($I$2:$I$7166),Statistics_xlsx___Sheet1[[#This Row],[Offered Salary]])</f>
        <v>33095</v>
      </c>
      <c r="K1653" t="b">
        <f>OR((Statistics_xlsx___Sheet1[[#This Row],[updated offered salary]]&lt;$N$39),(Statistics_xlsx___Sheet1[[#This Row],[updated offered salary]]&gt;$N$40))</f>
        <v>0</v>
      </c>
    </row>
    <row r="1654" spans="1:11" x14ac:dyDescent="0.3">
      <c r="A1654">
        <v>978593</v>
      </c>
      <c r="B1654" t="s">
        <v>1543</v>
      </c>
      <c r="C1654" t="s">
        <v>15</v>
      </c>
      <c r="D1654" t="s">
        <v>9</v>
      </c>
      <c r="E1654" t="str">
        <f>IF(Statistics_xlsx___Sheet1[[#This Row],[event_name]]="-","Male",Statistics_xlsx___Sheet1[[#This Row],[event_name]])</f>
        <v>Male</v>
      </c>
      <c r="F1654" t="s">
        <v>10</v>
      </c>
      <c r="G1654" t="s">
        <v>14</v>
      </c>
      <c r="H1654" t="str">
        <f>IF(Statistics_xlsx___Sheet1[[#This Row],[Post Name]]="-",IF(G1655=0,G1653,G1655),Statistics_xlsx___Sheet1[[#This Row],[Post Name]])</f>
        <v>c5</v>
      </c>
      <c r="I1654">
        <v>17702</v>
      </c>
      <c r="J1654">
        <f>IF(Statistics_xlsx___Sheet1[[#This Row],[Offered Salary]]&lt;=0,AVERAGE($I$2:$I$7166),Statistics_xlsx___Sheet1[[#This Row],[Offered Salary]])</f>
        <v>17702</v>
      </c>
      <c r="K1654" t="b">
        <f>OR((Statistics_xlsx___Sheet1[[#This Row],[updated offered salary]]&lt;$N$39),(Statistics_xlsx___Sheet1[[#This Row],[updated offered salary]]&gt;$N$40))</f>
        <v>0</v>
      </c>
    </row>
    <row r="1655" spans="1:11" x14ac:dyDescent="0.3">
      <c r="A1655">
        <v>905274</v>
      </c>
      <c r="B1655" t="s">
        <v>1544</v>
      </c>
      <c r="C1655" t="s">
        <v>8</v>
      </c>
      <c r="D1655" t="s">
        <v>13</v>
      </c>
      <c r="E1655" t="str">
        <f>IF(Statistics_xlsx___Sheet1[[#This Row],[event_name]]="-","Male",Statistics_xlsx___Sheet1[[#This Row],[event_name]])</f>
        <v>Female</v>
      </c>
      <c r="F1655" t="s">
        <v>17</v>
      </c>
      <c r="G1655" t="s">
        <v>151</v>
      </c>
      <c r="H1655" t="str">
        <f>IF(Statistics_xlsx___Sheet1[[#This Row],[Post Name]]="-",IF(G1656=0,G1654,G1656),Statistics_xlsx___Sheet1[[#This Row],[Post Name]])</f>
        <v>c-10</v>
      </c>
      <c r="I1655">
        <v>42100</v>
      </c>
      <c r="J1655">
        <f>IF(Statistics_xlsx___Sheet1[[#This Row],[Offered Salary]]&lt;=0,AVERAGE($I$2:$I$7166),Statistics_xlsx___Sheet1[[#This Row],[Offered Salary]])</f>
        <v>42100</v>
      </c>
      <c r="K1655" t="b">
        <f>OR((Statistics_xlsx___Sheet1[[#This Row],[updated offered salary]]&lt;$N$39),(Statistics_xlsx___Sheet1[[#This Row],[updated offered salary]]&gt;$N$40))</f>
        <v>0</v>
      </c>
    </row>
    <row r="1656" spans="1:11" x14ac:dyDescent="0.3">
      <c r="A1656">
        <v>704738</v>
      </c>
      <c r="B1656" t="s">
        <v>1545</v>
      </c>
      <c r="C1656" t="s">
        <v>15</v>
      </c>
      <c r="D1656" t="s">
        <v>13</v>
      </c>
      <c r="E1656" t="str">
        <f>IF(Statistics_xlsx___Sheet1[[#This Row],[event_name]]="-","Male",Statistics_xlsx___Sheet1[[#This Row],[event_name]])</f>
        <v>Female</v>
      </c>
      <c r="F1656" t="s">
        <v>17</v>
      </c>
      <c r="G1656" t="s">
        <v>151</v>
      </c>
      <c r="H1656" t="str">
        <f>IF(Statistics_xlsx___Sheet1[[#This Row],[Post Name]]="-",IF(G1657=0,G1655,G1657),Statistics_xlsx___Sheet1[[#This Row],[Post Name]])</f>
        <v>c-10</v>
      </c>
      <c r="I1656">
        <v>76713</v>
      </c>
      <c r="J1656">
        <f>IF(Statistics_xlsx___Sheet1[[#This Row],[Offered Salary]]&lt;=0,AVERAGE($I$2:$I$7166),Statistics_xlsx___Sheet1[[#This Row],[Offered Salary]])</f>
        <v>76713</v>
      </c>
      <c r="K1656" t="b">
        <f>OR((Statistics_xlsx___Sheet1[[#This Row],[updated offered salary]]&lt;$N$39),(Statistics_xlsx___Sheet1[[#This Row],[updated offered salary]]&gt;$N$40))</f>
        <v>0</v>
      </c>
    </row>
    <row r="1657" spans="1:11" x14ac:dyDescent="0.3">
      <c r="A1657">
        <v>220546</v>
      </c>
      <c r="B1657" t="s">
        <v>1546</v>
      </c>
      <c r="C1657" t="s">
        <v>8</v>
      </c>
      <c r="D1657" t="s">
        <v>13</v>
      </c>
      <c r="E1657" t="str">
        <f>IF(Statistics_xlsx___Sheet1[[#This Row],[event_name]]="-","Male",Statistics_xlsx___Sheet1[[#This Row],[event_name]])</f>
        <v>Female</v>
      </c>
      <c r="F1657" t="s">
        <v>17</v>
      </c>
      <c r="G1657" t="s">
        <v>151</v>
      </c>
      <c r="H1657" t="str">
        <f>IF(Statistics_xlsx___Sheet1[[#This Row],[Post Name]]="-",IF(G1658=0,G1656,G1658),Statistics_xlsx___Sheet1[[#This Row],[Post Name]])</f>
        <v>c-10</v>
      </c>
      <c r="I1657">
        <v>18465</v>
      </c>
      <c r="J1657">
        <f>IF(Statistics_xlsx___Sheet1[[#This Row],[Offered Salary]]&lt;=0,AVERAGE($I$2:$I$7166),Statistics_xlsx___Sheet1[[#This Row],[Offered Salary]])</f>
        <v>18465</v>
      </c>
      <c r="K1657" t="b">
        <f>OR((Statistics_xlsx___Sheet1[[#This Row],[updated offered salary]]&lt;$N$39),(Statistics_xlsx___Sheet1[[#This Row],[updated offered salary]]&gt;$N$40))</f>
        <v>0</v>
      </c>
    </row>
    <row r="1658" spans="1:11" x14ac:dyDescent="0.3">
      <c r="A1658">
        <v>620270</v>
      </c>
      <c r="B1658" t="s">
        <v>1547</v>
      </c>
      <c r="C1658" t="s">
        <v>15</v>
      </c>
      <c r="D1658" t="s">
        <v>13</v>
      </c>
      <c r="E1658" t="str">
        <f>IF(Statistics_xlsx___Sheet1[[#This Row],[event_name]]="-","Male",Statistics_xlsx___Sheet1[[#This Row],[event_name]])</f>
        <v>Female</v>
      </c>
      <c r="F1658" t="s">
        <v>17</v>
      </c>
      <c r="G1658" t="s">
        <v>151</v>
      </c>
      <c r="H1658" t="str">
        <f>IF(Statistics_xlsx___Sheet1[[#This Row],[Post Name]]="-",IF(G1659=0,G1657,G1659),Statistics_xlsx___Sheet1[[#This Row],[Post Name]])</f>
        <v>c-10</v>
      </c>
      <c r="I1658">
        <v>81695</v>
      </c>
      <c r="J1658">
        <f>IF(Statistics_xlsx___Sheet1[[#This Row],[Offered Salary]]&lt;=0,AVERAGE($I$2:$I$7166),Statistics_xlsx___Sheet1[[#This Row],[Offered Salary]])</f>
        <v>81695</v>
      </c>
      <c r="K1658" t="b">
        <f>OR((Statistics_xlsx___Sheet1[[#This Row],[updated offered salary]]&lt;$N$39),(Statistics_xlsx___Sheet1[[#This Row],[updated offered salary]]&gt;$N$40))</f>
        <v>0</v>
      </c>
    </row>
    <row r="1659" spans="1:11" x14ac:dyDescent="0.3">
      <c r="A1659">
        <v>116204</v>
      </c>
      <c r="B1659" t="s">
        <v>1548</v>
      </c>
      <c r="C1659" t="s">
        <v>8</v>
      </c>
      <c r="D1659" t="s">
        <v>13</v>
      </c>
      <c r="E1659" t="str">
        <f>IF(Statistics_xlsx___Sheet1[[#This Row],[event_name]]="-","Male",Statistics_xlsx___Sheet1[[#This Row],[event_name]])</f>
        <v>Female</v>
      </c>
      <c r="F1659" t="s">
        <v>17</v>
      </c>
      <c r="G1659" t="s">
        <v>151</v>
      </c>
      <c r="H1659" t="str">
        <f>IF(Statistics_xlsx___Sheet1[[#This Row],[Post Name]]="-",IF(G1660=0,G1658,G1660),Statistics_xlsx___Sheet1[[#This Row],[Post Name]])</f>
        <v>c-10</v>
      </c>
      <c r="I1659">
        <v>27278</v>
      </c>
      <c r="J1659">
        <f>IF(Statistics_xlsx___Sheet1[[#This Row],[Offered Salary]]&lt;=0,AVERAGE($I$2:$I$7166),Statistics_xlsx___Sheet1[[#This Row],[Offered Salary]])</f>
        <v>27278</v>
      </c>
      <c r="K1659" t="b">
        <f>OR((Statistics_xlsx___Sheet1[[#This Row],[updated offered salary]]&lt;$N$39),(Statistics_xlsx___Sheet1[[#This Row],[updated offered salary]]&gt;$N$40))</f>
        <v>0</v>
      </c>
    </row>
    <row r="1660" spans="1:11" x14ac:dyDescent="0.3">
      <c r="A1660">
        <v>955461</v>
      </c>
      <c r="B1660" t="s">
        <v>1549</v>
      </c>
      <c r="C1660" t="s">
        <v>8</v>
      </c>
      <c r="D1660" t="s">
        <v>9</v>
      </c>
      <c r="E1660" t="str">
        <f>IF(Statistics_xlsx___Sheet1[[#This Row],[event_name]]="-","Male",Statistics_xlsx___Sheet1[[#This Row],[event_name]])</f>
        <v>Male</v>
      </c>
      <c r="F1660" t="s">
        <v>17</v>
      </c>
      <c r="G1660" t="s">
        <v>151</v>
      </c>
      <c r="H1660" t="str">
        <f>IF(Statistics_xlsx___Sheet1[[#This Row],[Post Name]]="-",IF(G1661=0,G1659,G1661),Statistics_xlsx___Sheet1[[#This Row],[Post Name]])</f>
        <v>c-10</v>
      </c>
      <c r="I1660">
        <v>99037</v>
      </c>
      <c r="J1660">
        <f>IF(Statistics_xlsx___Sheet1[[#This Row],[Offered Salary]]&lt;=0,AVERAGE($I$2:$I$7166),Statistics_xlsx___Sheet1[[#This Row],[Offered Salary]])</f>
        <v>99037</v>
      </c>
      <c r="K1660" t="b">
        <f>OR((Statistics_xlsx___Sheet1[[#This Row],[updated offered salary]]&lt;$N$39),(Statistics_xlsx___Sheet1[[#This Row],[updated offered salary]]&gt;$N$40))</f>
        <v>0</v>
      </c>
    </row>
    <row r="1661" spans="1:11" x14ac:dyDescent="0.3">
      <c r="A1661">
        <v>147269</v>
      </c>
      <c r="B1661" t="s">
        <v>1550</v>
      </c>
      <c r="C1661" t="s">
        <v>15</v>
      </c>
      <c r="D1661" t="s">
        <v>9</v>
      </c>
      <c r="E1661" t="str">
        <f>IF(Statistics_xlsx___Sheet1[[#This Row],[event_name]]="-","Male",Statistics_xlsx___Sheet1[[#This Row],[event_name]])</f>
        <v>Male</v>
      </c>
      <c r="F1661" t="s">
        <v>17</v>
      </c>
      <c r="G1661" t="s">
        <v>151</v>
      </c>
      <c r="H1661" t="str">
        <f>IF(Statistics_xlsx___Sheet1[[#This Row],[Post Name]]="-",IF(G1662=0,G1660,G1662),Statistics_xlsx___Sheet1[[#This Row],[Post Name]])</f>
        <v>c-10</v>
      </c>
      <c r="I1661">
        <v>10225</v>
      </c>
      <c r="J1661">
        <f>IF(Statistics_xlsx___Sheet1[[#This Row],[Offered Salary]]&lt;=0,AVERAGE($I$2:$I$7166),Statistics_xlsx___Sheet1[[#This Row],[Offered Salary]])</f>
        <v>10225</v>
      </c>
      <c r="K1661" t="b">
        <f>OR((Statistics_xlsx___Sheet1[[#This Row],[updated offered salary]]&lt;$N$39),(Statistics_xlsx___Sheet1[[#This Row],[updated offered salary]]&gt;$N$40))</f>
        <v>0</v>
      </c>
    </row>
    <row r="1662" spans="1:11" x14ac:dyDescent="0.3">
      <c r="A1662">
        <v>284535</v>
      </c>
      <c r="B1662" t="s">
        <v>1551</v>
      </c>
      <c r="C1662" t="s">
        <v>8</v>
      </c>
      <c r="D1662" t="s">
        <v>9</v>
      </c>
      <c r="E1662" t="str">
        <f>IF(Statistics_xlsx___Sheet1[[#This Row],[event_name]]="-","Male",Statistics_xlsx___Sheet1[[#This Row],[event_name]])</f>
        <v>Male</v>
      </c>
      <c r="F1662" t="s">
        <v>86</v>
      </c>
      <c r="G1662" t="s">
        <v>345</v>
      </c>
      <c r="H1662" t="str">
        <f>IF(Statistics_xlsx___Sheet1[[#This Row],[Post Name]]="-",IF(G1663=0,G1661,G1663),Statistics_xlsx___Sheet1[[#This Row],[Post Name]])</f>
        <v>c9</v>
      </c>
      <c r="I1662">
        <v>4686</v>
      </c>
      <c r="J1662">
        <f>IF(Statistics_xlsx___Sheet1[[#This Row],[Offered Salary]]&lt;=0,AVERAGE($I$2:$I$7166),Statistics_xlsx___Sheet1[[#This Row],[Offered Salary]])</f>
        <v>4686</v>
      </c>
      <c r="K1662" t="b">
        <f>OR((Statistics_xlsx___Sheet1[[#This Row],[updated offered salary]]&lt;$N$39),(Statistics_xlsx___Sheet1[[#This Row],[updated offered salary]]&gt;$N$40))</f>
        <v>0</v>
      </c>
    </row>
    <row r="1663" spans="1:11" x14ac:dyDescent="0.3">
      <c r="A1663">
        <v>457090</v>
      </c>
      <c r="B1663" t="s">
        <v>1552</v>
      </c>
      <c r="C1663" t="s">
        <v>15</v>
      </c>
      <c r="D1663" t="s">
        <v>9</v>
      </c>
      <c r="E1663" t="str">
        <f>IF(Statistics_xlsx___Sheet1[[#This Row],[event_name]]="-","Male",Statistics_xlsx___Sheet1[[#This Row],[event_name]])</f>
        <v>Male</v>
      </c>
      <c r="F1663" t="s">
        <v>86</v>
      </c>
      <c r="G1663" t="s">
        <v>345</v>
      </c>
      <c r="H1663" t="str">
        <f>IF(Statistics_xlsx___Sheet1[[#This Row],[Post Name]]="-",IF(G1664=0,G1662,G1664),Statistics_xlsx___Sheet1[[#This Row],[Post Name]])</f>
        <v>c9</v>
      </c>
      <c r="I1663">
        <v>43328</v>
      </c>
      <c r="J1663">
        <f>IF(Statistics_xlsx___Sheet1[[#This Row],[Offered Salary]]&lt;=0,AVERAGE($I$2:$I$7166),Statistics_xlsx___Sheet1[[#This Row],[Offered Salary]])</f>
        <v>43328</v>
      </c>
      <c r="K1663" t="b">
        <f>OR((Statistics_xlsx___Sheet1[[#This Row],[updated offered salary]]&lt;$N$39),(Statistics_xlsx___Sheet1[[#This Row],[updated offered salary]]&gt;$N$40))</f>
        <v>0</v>
      </c>
    </row>
    <row r="1664" spans="1:11" x14ac:dyDescent="0.3">
      <c r="A1664">
        <v>857711</v>
      </c>
      <c r="B1664" t="s">
        <v>1553</v>
      </c>
      <c r="C1664" t="s">
        <v>15</v>
      </c>
      <c r="D1664" t="s">
        <v>13</v>
      </c>
      <c r="E1664" t="str">
        <f>IF(Statistics_xlsx___Sheet1[[#This Row],[event_name]]="-","Male",Statistics_xlsx___Sheet1[[#This Row],[event_name]])</f>
        <v>Female</v>
      </c>
      <c r="F1664" t="s">
        <v>86</v>
      </c>
      <c r="G1664" t="s">
        <v>345</v>
      </c>
      <c r="H1664" t="str">
        <f>IF(Statistics_xlsx___Sheet1[[#This Row],[Post Name]]="-",IF(G1665=0,G1663,G1665),Statistics_xlsx___Sheet1[[#This Row],[Post Name]])</f>
        <v>c9</v>
      </c>
      <c r="I1664">
        <v>72598</v>
      </c>
      <c r="J1664">
        <f>IF(Statistics_xlsx___Sheet1[[#This Row],[Offered Salary]]&lt;=0,AVERAGE($I$2:$I$7166),Statistics_xlsx___Sheet1[[#This Row],[Offered Salary]])</f>
        <v>72598</v>
      </c>
      <c r="K1664" t="b">
        <f>OR((Statistics_xlsx___Sheet1[[#This Row],[updated offered salary]]&lt;$N$39),(Statistics_xlsx___Sheet1[[#This Row],[updated offered salary]]&gt;$N$40))</f>
        <v>0</v>
      </c>
    </row>
    <row r="1665" spans="1:11" x14ac:dyDescent="0.3">
      <c r="A1665">
        <v>601135</v>
      </c>
      <c r="B1665" t="s">
        <v>1554</v>
      </c>
      <c r="C1665" t="s">
        <v>15</v>
      </c>
      <c r="D1665" t="s">
        <v>9</v>
      </c>
      <c r="E1665" t="str">
        <f>IF(Statistics_xlsx___Sheet1[[#This Row],[event_name]]="-","Male",Statistics_xlsx___Sheet1[[#This Row],[event_name]])</f>
        <v>Male</v>
      </c>
      <c r="F1665" t="s">
        <v>10</v>
      </c>
      <c r="G1665" t="s">
        <v>24</v>
      </c>
      <c r="H1665" t="str">
        <f>IF(Statistics_xlsx___Sheet1[[#This Row],[Post Name]]="-",IF(G1666=0,G1664,G1666),Statistics_xlsx___Sheet1[[#This Row],[Post Name]])</f>
        <v>i7</v>
      </c>
      <c r="I1665">
        <v>41355</v>
      </c>
      <c r="J1665">
        <f>IF(Statistics_xlsx___Sheet1[[#This Row],[Offered Salary]]&lt;=0,AVERAGE($I$2:$I$7166),Statistics_xlsx___Sheet1[[#This Row],[Offered Salary]])</f>
        <v>41355</v>
      </c>
      <c r="K1665" t="b">
        <f>OR((Statistics_xlsx___Sheet1[[#This Row],[updated offered salary]]&lt;$N$39),(Statistics_xlsx___Sheet1[[#This Row],[updated offered salary]]&gt;$N$40))</f>
        <v>0</v>
      </c>
    </row>
    <row r="1666" spans="1:11" x14ac:dyDescent="0.3">
      <c r="A1666">
        <v>687407</v>
      </c>
      <c r="B1666" t="s">
        <v>1341</v>
      </c>
      <c r="C1666" t="s">
        <v>15</v>
      </c>
      <c r="D1666" t="s">
        <v>13</v>
      </c>
      <c r="E1666" t="str">
        <f>IF(Statistics_xlsx___Sheet1[[#This Row],[event_name]]="-","Male",Statistics_xlsx___Sheet1[[#This Row],[event_name]])</f>
        <v>Female</v>
      </c>
      <c r="F1666" t="s">
        <v>10</v>
      </c>
      <c r="G1666" t="s">
        <v>24</v>
      </c>
      <c r="H1666" t="str">
        <f>IF(Statistics_xlsx___Sheet1[[#This Row],[Post Name]]="-",IF(G1667=0,G1665,G1667),Statistics_xlsx___Sheet1[[#This Row],[Post Name]])</f>
        <v>i7</v>
      </c>
      <c r="I1666">
        <v>11686</v>
      </c>
      <c r="J1666">
        <f>IF(Statistics_xlsx___Sheet1[[#This Row],[Offered Salary]]&lt;=0,AVERAGE($I$2:$I$7166),Statistics_xlsx___Sheet1[[#This Row],[Offered Salary]])</f>
        <v>11686</v>
      </c>
      <c r="K1666" t="b">
        <f>OR((Statistics_xlsx___Sheet1[[#This Row],[updated offered salary]]&lt;$N$39),(Statistics_xlsx___Sheet1[[#This Row],[updated offered salary]]&gt;$N$40))</f>
        <v>0</v>
      </c>
    </row>
    <row r="1667" spans="1:11" x14ac:dyDescent="0.3">
      <c r="A1667">
        <v>741101</v>
      </c>
      <c r="B1667" t="s">
        <v>1555</v>
      </c>
      <c r="C1667" t="s">
        <v>15</v>
      </c>
      <c r="D1667" t="s">
        <v>13</v>
      </c>
      <c r="E1667" t="str">
        <f>IF(Statistics_xlsx___Sheet1[[#This Row],[event_name]]="-","Male",Statistics_xlsx___Sheet1[[#This Row],[event_name]])</f>
        <v>Female</v>
      </c>
      <c r="F1667" t="s">
        <v>10</v>
      </c>
      <c r="G1667" t="s">
        <v>24</v>
      </c>
      <c r="H1667" t="str">
        <f>IF(Statistics_xlsx___Sheet1[[#This Row],[Post Name]]="-",IF(G1668=0,G1666,G1668),Statistics_xlsx___Sheet1[[#This Row],[Post Name]])</f>
        <v>i7</v>
      </c>
      <c r="I1667">
        <v>99614</v>
      </c>
      <c r="J1667">
        <f>IF(Statistics_xlsx___Sheet1[[#This Row],[Offered Salary]]&lt;=0,AVERAGE($I$2:$I$7166),Statistics_xlsx___Sheet1[[#This Row],[Offered Salary]])</f>
        <v>99614</v>
      </c>
      <c r="K1667" t="b">
        <f>OR((Statistics_xlsx___Sheet1[[#This Row],[updated offered salary]]&lt;$N$39),(Statistics_xlsx___Sheet1[[#This Row],[updated offered salary]]&gt;$N$40))</f>
        <v>0</v>
      </c>
    </row>
    <row r="1668" spans="1:11" x14ac:dyDescent="0.3">
      <c r="A1668">
        <v>977471</v>
      </c>
      <c r="B1668" t="s">
        <v>1556</v>
      </c>
      <c r="C1668" t="s">
        <v>8</v>
      </c>
      <c r="D1668" t="s">
        <v>9</v>
      </c>
      <c r="E1668" t="str">
        <f>IF(Statistics_xlsx___Sheet1[[#This Row],[event_name]]="-","Male",Statistics_xlsx___Sheet1[[#This Row],[event_name]])</f>
        <v>Male</v>
      </c>
      <c r="F1668" t="s">
        <v>10</v>
      </c>
      <c r="G1668" t="s">
        <v>24</v>
      </c>
      <c r="H1668" t="str">
        <f>IF(Statistics_xlsx___Sheet1[[#This Row],[Post Name]]="-",IF(G1669=0,G1667,G1669),Statistics_xlsx___Sheet1[[#This Row],[Post Name]])</f>
        <v>i7</v>
      </c>
      <c r="I1668">
        <v>52280</v>
      </c>
      <c r="J1668">
        <f>IF(Statistics_xlsx___Sheet1[[#This Row],[Offered Salary]]&lt;=0,AVERAGE($I$2:$I$7166),Statistics_xlsx___Sheet1[[#This Row],[Offered Salary]])</f>
        <v>52280</v>
      </c>
      <c r="K1668" t="b">
        <f>OR((Statistics_xlsx___Sheet1[[#This Row],[updated offered salary]]&lt;$N$39),(Statistics_xlsx___Sheet1[[#This Row],[updated offered salary]]&gt;$N$40))</f>
        <v>0</v>
      </c>
    </row>
    <row r="1669" spans="1:11" x14ac:dyDescent="0.3">
      <c r="A1669">
        <v>342154</v>
      </c>
      <c r="B1669" t="s">
        <v>1557</v>
      </c>
      <c r="C1669" t="s">
        <v>8</v>
      </c>
      <c r="D1669" t="s">
        <v>13</v>
      </c>
      <c r="E1669" t="str">
        <f>IF(Statistics_xlsx___Sheet1[[#This Row],[event_name]]="-","Male",Statistics_xlsx___Sheet1[[#This Row],[event_name]])</f>
        <v>Female</v>
      </c>
      <c r="F1669" t="s">
        <v>17</v>
      </c>
      <c r="G1669" t="s">
        <v>345</v>
      </c>
      <c r="H1669" t="str">
        <f>IF(Statistics_xlsx___Sheet1[[#This Row],[Post Name]]="-",IF(G1670=0,G1668,G1670),Statistics_xlsx___Sheet1[[#This Row],[Post Name]])</f>
        <v>c9</v>
      </c>
      <c r="I1669">
        <v>96032</v>
      </c>
      <c r="J1669">
        <f>IF(Statistics_xlsx___Sheet1[[#This Row],[Offered Salary]]&lt;=0,AVERAGE($I$2:$I$7166),Statistics_xlsx___Sheet1[[#This Row],[Offered Salary]])</f>
        <v>96032</v>
      </c>
      <c r="K1669" t="b">
        <f>OR((Statistics_xlsx___Sheet1[[#This Row],[updated offered salary]]&lt;$N$39),(Statistics_xlsx___Sheet1[[#This Row],[updated offered salary]]&gt;$N$40))</f>
        <v>0</v>
      </c>
    </row>
    <row r="1670" spans="1:11" x14ac:dyDescent="0.3">
      <c r="A1670">
        <v>180086</v>
      </c>
      <c r="B1670" t="s">
        <v>527</v>
      </c>
      <c r="C1670" t="s">
        <v>8</v>
      </c>
      <c r="D1670" t="s">
        <v>13</v>
      </c>
      <c r="E1670" t="str">
        <f>IF(Statistics_xlsx___Sheet1[[#This Row],[event_name]]="-","Male",Statistics_xlsx___Sheet1[[#This Row],[event_name]])</f>
        <v>Female</v>
      </c>
      <c r="F1670" t="s">
        <v>17</v>
      </c>
      <c r="G1670" t="s">
        <v>345</v>
      </c>
      <c r="H1670" t="str">
        <f>IF(Statistics_xlsx___Sheet1[[#This Row],[Post Name]]="-",IF(G1671=0,G1669,G1671),Statistics_xlsx___Sheet1[[#This Row],[Post Name]])</f>
        <v>c9</v>
      </c>
      <c r="I1670">
        <v>55177</v>
      </c>
      <c r="J1670">
        <f>IF(Statistics_xlsx___Sheet1[[#This Row],[Offered Salary]]&lt;=0,AVERAGE($I$2:$I$7166),Statistics_xlsx___Sheet1[[#This Row],[Offered Salary]])</f>
        <v>55177</v>
      </c>
      <c r="K1670" t="b">
        <f>OR((Statistics_xlsx___Sheet1[[#This Row],[updated offered salary]]&lt;$N$39),(Statistics_xlsx___Sheet1[[#This Row],[updated offered salary]]&gt;$N$40))</f>
        <v>0</v>
      </c>
    </row>
    <row r="1671" spans="1:11" x14ac:dyDescent="0.3">
      <c r="A1671">
        <v>258186</v>
      </c>
      <c r="B1671" t="s">
        <v>1558</v>
      </c>
      <c r="C1671" t="s">
        <v>8</v>
      </c>
      <c r="D1671" t="s">
        <v>13</v>
      </c>
      <c r="E1671" t="str">
        <f>IF(Statistics_xlsx___Sheet1[[#This Row],[event_name]]="-","Male",Statistics_xlsx___Sheet1[[#This Row],[event_name]])</f>
        <v>Female</v>
      </c>
      <c r="F1671" t="s">
        <v>17</v>
      </c>
      <c r="G1671" t="s">
        <v>345</v>
      </c>
      <c r="H1671" t="str">
        <f>IF(Statistics_xlsx___Sheet1[[#This Row],[Post Name]]="-",IF(G1672=0,G1670,G1672),Statistics_xlsx___Sheet1[[#This Row],[Post Name]])</f>
        <v>c9</v>
      </c>
      <c r="I1671">
        <v>38034</v>
      </c>
      <c r="J1671">
        <f>IF(Statistics_xlsx___Sheet1[[#This Row],[Offered Salary]]&lt;=0,AVERAGE($I$2:$I$7166),Statistics_xlsx___Sheet1[[#This Row],[Offered Salary]])</f>
        <v>38034</v>
      </c>
      <c r="K1671" t="b">
        <f>OR((Statistics_xlsx___Sheet1[[#This Row],[updated offered salary]]&lt;$N$39),(Statistics_xlsx___Sheet1[[#This Row],[updated offered salary]]&gt;$N$40))</f>
        <v>0</v>
      </c>
    </row>
    <row r="1672" spans="1:11" x14ac:dyDescent="0.3">
      <c r="A1672">
        <v>53510</v>
      </c>
      <c r="B1672" t="s">
        <v>1559</v>
      </c>
      <c r="C1672" t="s">
        <v>8</v>
      </c>
      <c r="D1672" t="s">
        <v>9</v>
      </c>
      <c r="E1672" t="str">
        <f>IF(Statistics_xlsx___Sheet1[[#This Row],[event_name]]="-","Male",Statistics_xlsx___Sheet1[[#This Row],[event_name]])</f>
        <v>Male</v>
      </c>
      <c r="F1672" t="s">
        <v>17</v>
      </c>
      <c r="G1672" t="s">
        <v>14</v>
      </c>
      <c r="H1672" t="str">
        <f>IF(Statistics_xlsx___Sheet1[[#This Row],[Post Name]]="-",IF(G1673=0,G1671,G1673),Statistics_xlsx___Sheet1[[#This Row],[Post Name]])</f>
        <v>c5</v>
      </c>
      <c r="I1672">
        <v>54503</v>
      </c>
      <c r="J1672">
        <f>IF(Statistics_xlsx___Sheet1[[#This Row],[Offered Salary]]&lt;=0,AVERAGE($I$2:$I$7166),Statistics_xlsx___Sheet1[[#This Row],[Offered Salary]])</f>
        <v>54503</v>
      </c>
      <c r="K1672" t="b">
        <f>OR((Statistics_xlsx___Sheet1[[#This Row],[updated offered salary]]&lt;$N$39),(Statistics_xlsx___Sheet1[[#This Row],[updated offered salary]]&gt;$N$40))</f>
        <v>0</v>
      </c>
    </row>
    <row r="1673" spans="1:11" x14ac:dyDescent="0.3">
      <c r="A1673">
        <v>465591</v>
      </c>
      <c r="B1673" t="s">
        <v>1560</v>
      </c>
      <c r="C1673" t="s">
        <v>15</v>
      </c>
      <c r="D1673" t="s">
        <v>13</v>
      </c>
      <c r="E1673" t="str">
        <f>IF(Statistics_xlsx___Sheet1[[#This Row],[event_name]]="-","Male",Statistics_xlsx___Sheet1[[#This Row],[event_name]])</f>
        <v>Female</v>
      </c>
      <c r="F1673" t="s">
        <v>17</v>
      </c>
      <c r="G1673" t="s">
        <v>14</v>
      </c>
      <c r="H1673" t="str">
        <f>IF(Statistics_xlsx___Sheet1[[#This Row],[Post Name]]="-",IF(G1674=0,G1672,G1674),Statistics_xlsx___Sheet1[[#This Row],[Post Name]])</f>
        <v>c5</v>
      </c>
      <c r="I1673">
        <v>25923</v>
      </c>
      <c r="J1673">
        <f>IF(Statistics_xlsx___Sheet1[[#This Row],[Offered Salary]]&lt;=0,AVERAGE($I$2:$I$7166),Statistics_xlsx___Sheet1[[#This Row],[Offered Salary]])</f>
        <v>25923</v>
      </c>
      <c r="K1673" t="b">
        <f>OR((Statistics_xlsx___Sheet1[[#This Row],[updated offered salary]]&lt;$N$39),(Statistics_xlsx___Sheet1[[#This Row],[updated offered salary]]&gt;$N$40))</f>
        <v>0</v>
      </c>
    </row>
    <row r="1674" spans="1:11" x14ac:dyDescent="0.3">
      <c r="A1674">
        <v>177049</v>
      </c>
      <c r="B1674" t="s">
        <v>1561</v>
      </c>
      <c r="C1674" t="s">
        <v>15</v>
      </c>
      <c r="D1674" t="s">
        <v>9</v>
      </c>
      <c r="E1674" t="str">
        <f>IF(Statistics_xlsx___Sheet1[[#This Row],[event_name]]="-","Male",Statistics_xlsx___Sheet1[[#This Row],[event_name]])</f>
        <v>Male</v>
      </c>
      <c r="F1674" t="s">
        <v>17</v>
      </c>
      <c r="G1674" t="s">
        <v>14</v>
      </c>
      <c r="H1674" t="str">
        <f>IF(Statistics_xlsx___Sheet1[[#This Row],[Post Name]]="-",IF(G1675=0,G1673,G1675),Statistics_xlsx___Sheet1[[#This Row],[Post Name]])</f>
        <v>c5</v>
      </c>
      <c r="I1674">
        <v>93530</v>
      </c>
      <c r="J1674">
        <f>IF(Statistics_xlsx___Sheet1[[#This Row],[Offered Salary]]&lt;=0,AVERAGE($I$2:$I$7166),Statistics_xlsx___Sheet1[[#This Row],[Offered Salary]])</f>
        <v>93530</v>
      </c>
      <c r="K1674" t="b">
        <f>OR((Statistics_xlsx___Sheet1[[#This Row],[updated offered salary]]&lt;$N$39),(Statistics_xlsx___Sheet1[[#This Row],[updated offered salary]]&gt;$N$40))</f>
        <v>0</v>
      </c>
    </row>
    <row r="1675" spans="1:11" x14ac:dyDescent="0.3">
      <c r="A1675">
        <v>329624</v>
      </c>
      <c r="B1675" t="s">
        <v>1562</v>
      </c>
      <c r="C1675" t="s">
        <v>15</v>
      </c>
      <c r="D1675" t="s">
        <v>9</v>
      </c>
      <c r="E1675" t="str">
        <f>IF(Statistics_xlsx___Sheet1[[#This Row],[event_name]]="-","Male",Statistics_xlsx___Sheet1[[#This Row],[event_name]])</f>
        <v>Male</v>
      </c>
      <c r="F1675" t="s">
        <v>17</v>
      </c>
      <c r="G1675" t="s">
        <v>14</v>
      </c>
      <c r="H1675" t="str">
        <f>IF(Statistics_xlsx___Sheet1[[#This Row],[Post Name]]="-",IF(G1676=0,G1674,G1676),Statistics_xlsx___Sheet1[[#This Row],[Post Name]])</f>
        <v>c5</v>
      </c>
      <c r="I1675">
        <v>43798</v>
      </c>
      <c r="J1675">
        <f>IF(Statistics_xlsx___Sheet1[[#This Row],[Offered Salary]]&lt;=0,AVERAGE($I$2:$I$7166),Statistics_xlsx___Sheet1[[#This Row],[Offered Salary]])</f>
        <v>43798</v>
      </c>
      <c r="K1675" t="b">
        <f>OR((Statistics_xlsx___Sheet1[[#This Row],[updated offered salary]]&lt;$N$39),(Statistics_xlsx___Sheet1[[#This Row],[updated offered salary]]&gt;$N$40))</f>
        <v>0</v>
      </c>
    </row>
    <row r="1676" spans="1:11" x14ac:dyDescent="0.3">
      <c r="A1676">
        <v>50158</v>
      </c>
      <c r="B1676" t="s">
        <v>1563</v>
      </c>
      <c r="C1676" t="s">
        <v>8</v>
      </c>
      <c r="D1676" t="s">
        <v>13</v>
      </c>
      <c r="E1676" t="str">
        <f>IF(Statistics_xlsx___Sheet1[[#This Row],[event_name]]="-","Male",Statistics_xlsx___Sheet1[[#This Row],[event_name]])</f>
        <v>Female</v>
      </c>
      <c r="F1676" t="s">
        <v>17</v>
      </c>
      <c r="G1676" t="s">
        <v>14</v>
      </c>
      <c r="H1676" t="str">
        <f>IF(Statistics_xlsx___Sheet1[[#This Row],[Post Name]]="-",IF(G1677=0,G1675,G1677),Statistics_xlsx___Sheet1[[#This Row],[Post Name]])</f>
        <v>c5</v>
      </c>
      <c r="I1676">
        <v>26422</v>
      </c>
      <c r="J1676">
        <f>IF(Statistics_xlsx___Sheet1[[#This Row],[Offered Salary]]&lt;=0,AVERAGE($I$2:$I$7166),Statistics_xlsx___Sheet1[[#This Row],[Offered Salary]])</f>
        <v>26422</v>
      </c>
      <c r="K1676" t="b">
        <f>OR((Statistics_xlsx___Sheet1[[#This Row],[updated offered salary]]&lt;$N$39),(Statistics_xlsx___Sheet1[[#This Row],[updated offered salary]]&gt;$N$40))</f>
        <v>0</v>
      </c>
    </row>
    <row r="1677" spans="1:11" x14ac:dyDescent="0.3">
      <c r="A1677">
        <v>189866</v>
      </c>
      <c r="B1677" t="s">
        <v>1564</v>
      </c>
      <c r="C1677" t="s">
        <v>8</v>
      </c>
      <c r="D1677" t="s">
        <v>9</v>
      </c>
      <c r="E1677" t="str">
        <f>IF(Statistics_xlsx___Sheet1[[#This Row],[event_name]]="-","Male",Statistics_xlsx___Sheet1[[#This Row],[event_name]])</f>
        <v>Male</v>
      </c>
      <c r="F1677" t="s">
        <v>17</v>
      </c>
      <c r="G1677" t="s">
        <v>14</v>
      </c>
      <c r="H1677" t="str">
        <f>IF(Statistics_xlsx___Sheet1[[#This Row],[Post Name]]="-",IF(G1678=0,G1676,G1678),Statistics_xlsx___Sheet1[[#This Row],[Post Name]])</f>
        <v>c5</v>
      </c>
      <c r="I1677">
        <v>3330</v>
      </c>
      <c r="J1677">
        <f>IF(Statistics_xlsx___Sheet1[[#This Row],[Offered Salary]]&lt;=0,AVERAGE($I$2:$I$7166),Statistics_xlsx___Sheet1[[#This Row],[Offered Salary]])</f>
        <v>3330</v>
      </c>
      <c r="K1677" t="b">
        <f>OR((Statistics_xlsx___Sheet1[[#This Row],[updated offered salary]]&lt;$N$39),(Statistics_xlsx___Sheet1[[#This Row],[updated offered salary]]&gt;$N$40))</f>
        <v>0</v>
      </c>
    </row>
    <row r="1678" spans="1:11" x14ac:dyDescent="0.3">
      <c r="A1678">
        <v>474992</v>
      </c>
      <c r="B1678" t="s">
        <v>1565</v>
      </c>
      <c r="C1678" t="s">
        <v>15</v>
      </c>
      <c r="D1678" t="s">
        <v>9</v>
      </c>
      <c r="E1678" t="str">
        <f>IF(Statistics_xlsx___Sheet1[[#This Row],[event_name]]="-","Male",Statistics_xlsx___Sheet1[[#This Row],[event_name]])</f>
        <v>Male</v>
      </c>
      <c r="F1678" t="s">
        <v>17</v>
      </c>
      <c r="G1678" t="s">
        <v>14</v>
      </c>
      <c r="H1678" t="str">
        <f>IF(Statistics_xlsx___Sheet1[[#This Row],[Post Name]]="-",IF(G1679=0,G1677,G1679),Statistics_xlsx___Sheet1[[#This Row],[Post Name]])</f>
        <v>c5</v>
      </c>
      <c r="I1678">
        <v>93455</v>
      </c>
      <c r="J1678">
        <f>IF(Statistics_xlsx___Sheet1[[#This Row],[Offered Salary]]&lt;=0,AVERAGE($I$2:$I$7166),Statistics_xlsx___Sheet1[[#This Row],[Offered Salary]])</f>
        <v>93455</v>
      </c>
      <c r="K1678" t="b">
        <f>OR((Statistics_xlsx___Sheet1[[#This Row],[updated offered salary]]&lt;$N$39),(Statistics_xlsx___Sheet1[[#This Row],[updated offered salary]]&gt;$N$40))</f>
        <v>0</v>
      </c>
    </row>
    <row r="1679" spans="1:11" x14ac:dyDescent="0.3">
      <c r="A1679">
        <v>18701</v>
      </c>
      <c r="B1679" t="s">
        <v>1566</v>
      </c>
      <c r="C1679" t="s">
        <v>8</v>
      </c>
      <c r="D1679" t="s">
        <v>9</v>
      </c>
      <c r="E1679" t="str">
        <f>IF(Statistics_xlsx___Sheet1[[#This Row],[event_name]]="-","Male",Statistics_xlsx___Sheet1[[#This Row],[event_name]])</f>
        <v>Male</v>
      </c>
      <c r="F1679" t="s">
        <v>17</v>
      </c>
      <c r="G1679" t="s">
        <v>14</v>
      </c>
      <c r="H1679" t="str">
        <f>IF(Statistics_xlsx___Sheet1[[#This Row],[Post Name]]="-",IF(G1680=0,G1678,G1680),Statistics_xlsx___Sheet1[[#This Row],[Post Name]])</f>
        <v>c5</v>
      </c>
      <c r="I1679">
        <v>79234</v>
      </c>
      <c r="J1679">
        <f>IF(Statistics_xlsx___Sheet1[[#This Row],[Offered Salary]]&lt;=0,AVERAGE($I$2:$I$7166),Statistics_xlsx___Sheet1[[#This Row],[Offered Salary]])</f>
        <v>79234</v>
      </c>
      <c r="K1679" t="b">
        <f>OR((Statistics_xlsx___Sheet1[[#This Row],[updated offered salary]]&lt;$N$39),(Statistics_xlsx___Sheet1[[#This Row],[updated offered salary]]&gt;$N$40))</f>
        <v>0</v>
      </c>
    </row>
    <row r="1680" spans="1:11" x14ac:dyDescent="0.3">
      <c r="A1680">
        <v>18596</v>
      </c>
      <c r="B1680" t="s">
        <v>1567</v>
      </c>
      <c r="C1680" t="s">
        <v>15</v>
      </c>
      <c r="D1680" t="s">
        <v>13</v>
      </c>
      <c r="E1680" t="str">
        <f>IF(Statistics_xlsx___Sheet1[[#This Row],[event_name]]="-","Male",Statistics_xlsx___Sheet1[[#This Row],[event_name]])</f>
        <v>Female</v>
      </c>
      <c r="F1680" t="s">
        <v>17</v>
      </c>
      <c r="G1680" t="s">
        <v>14</v>
      </c>
      <c r="H1680" t="str">
        <f>IF(Statistics_xlsx___Sheet1[[#This Row],[Post Name]]="-",IF(G1681=0,G1679,G1681),Statistics_xlsx___Sheet1[[#This Row],[Post Name]])</f>
        <v>c5</v>
      </c>
      <c r="I1680">
        <v>91894</v>
      </c>
      <c r="J1680">
        <f>IF(Statistics_xlsx___Sheet1[[#This Row],[Offered Salary]]&lt;=0,AVERAGE($I$2:$I$7166),Statistics_xlsx___Sheet1[[#This Row],[Offered Salary]])</f>
        <v>91894</v>
      </c>
      <c r="K1680" t="b">
        <f>OR((Statistics_xlsx___Sheet1[[#This Row],[updated offered salary]]&lt;$N$39),(Statistics_xlsx___Sheet1[[#This Row],[updated offered salary]]&gt;$N$40))</f>
        <v>0</v>
      </c>
    </row>
    <row r="1681" spans="1:11" x14ac:dyDescent="0.3">
      <c r="A1681">
        <v>856085</v>
      </c>
      <c r="B1681" t="s">
        <v>1568</v>
      </c>
      <c r="C1681" t="s">
        <v>15</v>
      </c>
      <c r="D1681" t="s">
        <v>13</v>
      </c>
      <c r="E1681" t="str">
        <f>IF(Statistics_xlsx___Sheet1[[#This Row],[event_name]]="-","Male",Statistics_xlsx___Sheet1[[#This Row],[event_name]])</f>
        <v>Female</v>
      </c>
      <c r="F1681" t="s">
        <v>17</v>
      </c>
      <c r="G1681" t="s">
        <v>14</v>
      </c>
      <c r="H1681" t="str">
        <f>IF(Statistics_xlsx___Sheet1[[#This Row],[Post Name]]="-",IF(G1682=0,G1680,G1682),Statistics_xlsx___Sheet1[[#This Row],[Post Name]])</f>
        <v>c5</v>
      </c>
      <c r="I1681">
        <v>42555</v>
      </c>
      <c r="J1681">
        <f>IF(Statistics_xlsx___Sheet1[[#This Row],[Offered Salary]]&lt;=0,AVERAGE($I$2:$I$7166),Statistics_xlsx___Sheet1[[#This Row],[Offered Salary]])</f>
        <v>42555</v>
      </c>
      <c r="K1681" t="b">
        <f>OR((Statistics_xlsx___Sheet1[[#This Row],[updated offered salary]]&lt;$N$39),(Statistics_xlsx___Sheet1[[#This Row],[updated offered salary]]&gt;$N$40))</f>
        <v>0</v>
      </c>
    </row>
    <row r="1682" spans="1:11" x14ac:dyDescent="0.3">
      <c r="A1682">
        <v>527591</v>
      </c>
      <c r="B1682" t="s">
        <v>1568</v>
      </c>
      <c r="C1682" t="s">
        <v>8</v>
      </c>
      <c r="D1682" t="s">
        <v>9</v>
      </c>
      <c r="E1682" t="str">
        <f>IF(Statistics_xlsx___Sheet1[[#This Row],[event_name]]="-","Male",Statistics_xlsx___Sheet1[[#This Row],[event_name]])</f>
        <v>Male</v>
      </c>
      <c r="F1682" t="s">
        <v>17</v>
      </c>
      <c r="G1682" t="s">
        <v>14</v>
      </c>
      <c r="H1682" t="str">
        <f>IF(Statistics_xlsx___Sheet1[[#This Row],[Post Name]]="-",IF(G1683=0,G1681,G1683),Statistics_xlsx___Sheet1[[#This Row],[Post Name]])</f>
        <v>c5</v>
      </c>
      <c r="I1682">
        <v>69559</v>
      </c>
      <c r="J1682">
        <f>IF(Statistics_xlsx___Sheet1[[#This Row],[Offered Salary]]&lt;=0,AVERAGE($I$2:$I$7166),Statistics_xlsx___Sheet1[[#This Row],[Offered Salary]])</f>
        <v>69559</v>
      </c>
      <c r="K1682" t="b">
        <f>OR((Statistics_xlsx___Sheet1[[#This Row],[updated offered salary]]&lt;$N$39),(Statistics_xlsx___Sheet1[[#This Row],[updated offered salary]]&gt;$N$40))</f>
        <v>0</v>
      </c>
    </row>
    <row r="1683" spans="1:11" x14ac:dyDescent="0.3">
      <c r="A1683">
        <v>787319</v>
      </c>
      <c r="B1683" t="s">
        <v>1569</v>
      </c>
      <c r="C1683" t="s">
        <v>15</v>
      </c>
      <c r="D1683" t="s">
        <v>9</v>
      </c>
      <c r="E1683" t="str">
        <f>IF(Statistics_xlsx___Sheet1[[#This Row],[event_name]]="-","Male",Statistics_xlsx___Sheet1[[#This Row],[event_name]])</f>
        <v>Male</v>
      </c>
      <c r="F1683" t="s">
        <v>86</v>
      </c>
      <c r="G1683" t="s">
        <v>39</v>
      </c>
      <c r="H1683" t="str">
        <f>IF(Statistics_xlsx___Sheet1[[#This Row],[Post Name]]="-",IF(G1684=0,G1682,G1684),Statistics_xlsx___Sheet1[[#This Row],[Post Name]])</f>
        <v>i1</v>
      </c>
      <c r="I1683">
        <v>44645</v>
      </c>
      <c r="J1683">
        <f>IF(Statistics_xlsx___Sheet1[[#This Row],[Offered Salary]]&lt;=0,AVERAGE($I$2:$I$7166),Statistics_xlsx___Sheet1[[#This Row],[Offered Salary]])</f>
        <v>44645</v>
      </c>
      <c r="K1683" t="b">
        <f>OR((Statistics_xlsx___Sheet1[[#This Row],[updated offered salary]]&lt;$N$39),(Statistics_xlsx___Sheet1[[#This Row],[updated offered salary]]&gt;$N$40))</f>
        <v>0</v>
      </c>
    </row>
    <row r="1684" spans="1:11" x14ac:dyDescent="0.3">
      <c r="A1684">
        <v>980503</v>
      </c>
      <c r="B1684" t="s">
        <v>1570</v>
      </c>
      <c r="C1684" t="s">
        <v>8</v>
      </c>
      <c r="D1684" t="s">
        <v>13</v>
      </c>
      <c r="E1684" t="str">
        <f>IF(Statistics_xlsx___Sheet1[[#This Row],[event_name]]="-","Male",Statistics_xlsx___Sheet1[[#This Row],[event_name]])</f>
        <v>Female</v>
      </c>
      <c r="F1684" t="s">
        <v>86</v>
      </c>
      <c r="G1684" t="s">
        <v>39</v>
      </c>
      <c r="H1684" t="str">
        <f>IF(Statistics_xlsx___Sheet1[[#This Row],[Post Name]]="-",IF(G1685=0,G1683,G1685),Statistics_xlsx___Sheet1[[#This Row],[Post Name]])</f>
        <v>i1</v>
      </c>
      <c r="I1684">
        <v>23843</v>
      </c>
      <c r="J1684">
        <f>IF(Statistics_xlsx___Sheet1[[#This Row],[Offered Salary]]&lt;=0,AVERAGE($I$2:$I$7166),Statistics_xlsx___Sheet1[[#This Row],[Offered Salary]])</f>
        <v>23843</v>
      </c>
      <c r="K1684" t="b">
        <f>OR((Statistics_xlsx___Sheet1[[#This Row],[updated offered salary]]&lt;$N$39),(Statistics_xlsx___Sheet1[[#This Row],[updated offered salary]]&gt;$N$40))</f>
        <v>0</v>
      </c>
    </row>
    <row r="1685" spans="1:11" x14ac:dyDescent="0.3">
      <c r="A1685">
        <v>902869</v>
      </c>
      <c r="B1685" t="s">
        <v>1570</v>
      </c>
      <c r="C1685" t="s">
        <v>8</v>
      </c>
      <c r="D1685" t="s">
        <v>9</v>
      </c>
      <c r="E1685" t="str">
        <f>IF(Statistics_xlsx___Sheet1[[#This Row],[event_name]]="-","Male",Statistics_xlsx___Sheet1[[#This Row],[event_name]])</f>
        <v>Male</v>
      </c>
      <c r="F1685" t="s">
        <v>86</v>
      </c>
      <c r="G1685" t="s">
        <v>39</v>
      </c>
      <c r="H1685" t="str">
        <f>IF(Statistics_xlsx___Sheet1[[#This Row],[Post Name]]="-",IF(G1686=0,G1684,G1686),Statistics_xlsx___Sheet1[[#This Row],[Post Name]])</f>
        <v>i1</v>
      </c>
      <c r="I1685">
        <v>87397</v>
      </c>
      <c r="J1685">
        <f>IF(Statistics_xlsx___Sheet1[[#This Row],[Offered Salary]]&lt;=0,AVERAGE($I$2:$I$7166),Statistics_xlsx___Sheet1[[#This Row],[Offered Salary]])</f>
        <v>87397</v>
      </c>
      <c r="K1685" t="b">
        <f>OR((Statistics_xlsx___Sheet1[[#This Row],[updated offered salary]]&lt;$N$39),(Statistics_xlsx___Sheet1[[#This Row],[updated offered salary]]&gt;$N$40))</f>
        <v>0</v>
      </c>
    </row>
    <row r="1686" spans="1:11" x14ac:dyDescent="0.3">
      <c r="A1686">
        <v>825924</v>
      </c>
      <c r="B1686" t="s">
        <v>1571</v>
      </c>
      <c r="C1686" t="s">
        <v>8</v>
      </c>
      <c r="D1686" t="s">
        <v>9</v>
      </c>
      <c r="E1686" t="str">
        <f>IF(Statistics_xlsx___Sheet1[[#This Row],[event_name]]="-","Male",Statistics_xlsx___Sheet1[[#This Row],[event_name]])</f>
        <v>Male</v>
      </c>
      <c r="F1686" t="s">
        <v>86</v>
      </c>
      <c r="G1686" t="s">
        <v>39</v>
      </c>
      <c r="H1686" t="str">
        <f>IF(Statistics_xlsx___Sheet1[[#This Row],[Post Name]]="-",IF(G1687=0,G1685,G1687),Statistics_xlsx___Sheet1[[#This Row],[Post Name]])</f>
        <v>i1</v>
      </c>
      <c r="I1686">
        <v>14658</v>
      </c>
      <c r="J1686">
        <f>IF(Statistics_xlsx___Sheet1[[#This Row],[Offered Salary]]&lt;=0,AVERAGE($I$2:$I$7166),Statistics_xlsx___Sheet1[[#This Row],[Offered Salary]])</f>
        <v>14658</v>
      </c>
      <c r="K1686" t="b">
        <f>OR((Statistics_xlsx___Sheet1[[#This Row],[updated offered salary]]&lt;$N$39),(Statistics_xlsx___Sheet1[[#This Row],[updated offered salary]]&gt;$N$40))</f>
        <v>0</v>
      </c>
    </row>
    <row r="1687" spans="1:11" x14ac:dyDescent="0.3">
      <c r="A1687">
        <v>934522</v>
      </c>
      <c r="B1687" t="s">
        <v>1572</v>
      </c>
      <c r="C1687" t="s">
        <v>8</v>
      </c>
      <c r="D1687" t="s">
        <v>13</v>
      </c>
      <c r="E1687" t="str">
        <f>IF(Statistics_xlsx___Sheet1[[#This Row],[event_name]]="-","Male",Statistics_xlsx___Sheet1[[#This Row],[event_name]])</f>
        <v>Female</v>
      </c>
      <c r="F1687" t="s">
        <v>113</v>
      </c>
      <c r="G1687" t="s">
        <v>345</v>
      </c>
      <c r="H1687" t="str">
        <f>IF(Statistics_xlsx___Sheet1[[#This Row],[Post Name]]="-",IF(G1688=0,G1686,G1688),Statistics_xlsx___Sheet1[[#This Row],[Post Name]])</f>
        <v>c9</v>
      </c>
      <c r="I1687">
        <v>91445</v>
      </c>
      <c r="J1687">
        <f>IF(Statistics_xlsx___Sheet1[[#This Row],[Offered Salary]]&lt;=0,AVERAGE($I$2:$I$7166),Statistics_xlsx___Sheet1[[#This Row],[Offered Salary]])</f>
        <v>91445</v>
      </c>
      <c r="K1687" t="b">
        <f>OR((Statistics_xlsx___Sheet1[[#This Row],[updated offered salary]]&lt;$N$39),(Statistics_xlsx___Sheet1[[#This Row],[updated offered salary]]&gt;$N$40))</f>
        <v>0</v>
      </c>
    </row>
    <row r="1688" spans="1:11" x14ac:dyDescent="0.3">
      <c r="A1688">
        <v>275419</v>
      </c>
      <c r="B1688" t="s">
        <v>1573</v>
      </c>
      <c r="C1688" t="s">
        <v>8</v>
      </c>
      <c r="D1688" t="s">
        <v>9</v>
      </c>
      <c r="E1688" t="str">
        <f>IF(Statistics_xlsx___Sheet1[[#This Row],[event_name]]="-","Male",Statistics_xlsx___Sheet1[[#This Row],[event_name]])</f>
        <v>Male</v>
      </c>
      <c r="F1688" t="s">
        <v>113</v>
      </c>
      <c r="G1688" t="s">
        <v>44</v>
      </c>
      <c r="H1688" t="str">
        <f>IF(Statistics_xlsx___Sheet1[[#This Row],[Post Name]]="-",IF(G1689=0,G1687,G1689),Statistics_xlsx___Sheet1[[#This Row],[Post Name]])</f>
        <v>i6</v>
      </c>
      <c r="I1688">
        <v>79689</v>
      </c>
      <c r="J1688">
        <f>IF(Statistics_xlsx___Sheet1[[#This Row],[Offered Salary]]&lt;=0,AVERAGE($I$2:$I$7166),Statistics_xlsx___Sheet1[[#This Row],[Offered Salary]])</f>
        <v>79689</v>
      </c>
      <c r="K1688" t="b">
        <f>OR((Statistics_xlsx___Sheet1[[#This Row],[updated offered salary]]&lt;$N$39),(Statistics_xlsx___Sheet1[[#This Row],[updated offered salary]]&gt;$N$40))</f>
        <v>0</v>
      </c>
    </row>
    <row r="1689" spans="1:11" x14ac:dyDescent="0.3">
      <c r="A1689">
        <v>513007</v>
      </c>
      <c r="B1689" t="s">
        <v>1574</v>
      </c>
      <c r="C1689" t="s">
        <v>15</v>
      </c>
      <c r="D1689" t="s">
        <v>9</v>
      </c>
      <c r="E1689" t="str">
        <f>IF(Statistics_xlsx___Sheet1[[#This Row],[event_name]]="-","Male",Statistics_xlsx___Sheet1[[#This Row],[event_name]])</f>
        <v>Male</v>
      </c>
      <c r="F1689" t="s">
        <v>17</v>
      </c>
      <c r="G1689" t="s">
        <v>345</v>
      </c>
      <c r="H1689" t="str">
        <f>IF(Statistics_xlsx___Sheet1[[#This Row],[Post Name]]="-",IF(G1690=0,G1688,G1690),Statistics_xlsx___Sheet1[[#This Row],[Post Name]])</f>
        <v>c9</v>
      </c>
      <c r="I1689">
        <v>43540</v>
      </c>
      <c r="J1689">
        <f>IF(Statistics_xlsx___Sheet1[[#This Row],[Offered Salary]]&lt;=0,AVERAGE($I$2:$I$7166),Statistics_xlsx___Sheet1[[#This Row],[Offered Salary]])</f>
        <v>43540</v>
      </c>
      <c r="K1689" t="b">
        <f>OR((Statistics_xlsx___Sheet1[[#This Row],[updated offered salary]]&lt;$N$39),(Statistics_xlsx___Sheet1[[#This Row],[updated offered salary]]&gt;$N$40))</f>
        <v>0</v>
      </c>
    </row>
    <row r="1690" spans="1:11" x14ac:dyDescent="0.3">
      <c r="A1690">
        <v>489080</v>
      </c>
      <c r="B1690" t="s">
        <v>1575</v>
      </c>
      <c r="C1690" t="s">
        <v>8</v>
      </c>
      <c r="D1690" t="s">
        <v>9</v>
      </c>
      <c r="E1690" t="str">
        <f>IF(Statistics_xlsx___Sheet1[[#This Row],[event_name]]="-","Male",Statistics_xlsx___Sheet1[[#This Row],[event_name]])</f>
        <v>Male</v>
      </c>
      <c r="F1690" t="s">
        <v>17</v>
      </c>
      <c r="G1690" t="s">
        <v>345</v>
      </c>
      <c r="H1690" t="str">
        <f>IF(Statistics_xlsx___Sheet1[[#This Row],[Post Name]]="-",IF(G1691=0,G1689,G1691),Statistics_xlsx___Sheet1[[#This Row],[Post Name]])</f>
        <v>c9</v>
      </c>
      <c r="I1690">
        <v>17378</v>
      </c>
      <c r="J1690">
        <f>IF(Statistics_xlsx___Sheet1[[#This Row],[Offered Salary]]&lt;=0,AVERAGE($I$2:$I$7166),Statistics_xlsx___Sheet1[[#This Row],[Offered Salary]])</f>
        <v>17378</v>
      </c>
      <c r="K1690" t="b">
        <f>OR((Statistics_xlsx___Sheet1[[#This Row],[updated offered salary]]&lt;$N$39),(Statistics_xlsx___Sheet1[[#This Row],[updated offered salary]]&gt;$N$40))</f>
        <v>0</v>
      </c>
    </row>
    <row r="1691" spans="1:11" x14ac:dyDescent="0.3">
      <c r="A1691">
        <v>165499</v>
      </c>
      <c r="B1691" t="s">
        <v>1576</v>
      </c>
      <c r="C1691" t="s">
        <v>8</v>
      </c>
      <c r="D1691" t="s">
        <v>9</v>
      </c>
      <c r="E1691" t="str">
        <f>IF(Statistics_xlsx___Sheet1[[#This Row],[event_name]]="-","Male",Statistics_xlsx___Sheet1[[#This Row],[event_name]])</f>
        <v>Male</v>
      </c>
      <c r="F1691" t="s">
        <v>17</v>
      </c>
      <c r="G1691" t="s">
        <v>345</v>
      </c>
      <c r="H1691" t="str">
        <f>IF(Statistics_xlsx___Sheet1[[#This Row],[Post Name]]="-",IF(G1692=0,G1690,G1692),Statistics_xlsx___Sheet1[[#This Row],[Post Name]])</f>
        <v>c9</v>
      </c>
      <c r="I1691">
        <v>24452</v>
      </c>
      <c r="J1691">
        <f>IF(Statistics_xlsx___Sheet1[[#This Row],[Offered Salary]]&lt;=0,AVERAGE($I$2:$I$7166),Statistics_xlsx___Sheet1[[#This Row],[Offered Salary]])</f>
        <v>24452</v>
      </c>
      <c r="K1691" t="b">
        <f>OR((Statistics_xlsx___Sheet1[[#This Row],[updated offered salary]]&lt;$N$39),(Statistics_xlsx___Sheet1[[#This Row],[updated offered salary]]&gt;$N$40))</f>
        <v>0</v>
      </c>
    </row>
    <row r="1692" spans="1:11" x14ac:dyDescent="0.3">
      <c r="A1692">
        <v>861441</v>
      </c>
      <c r="B1692" t="s">
        <v>1577</v>
      </c>
      <c r="C1692" t="s">
        <v>8</v>
      </c>
      <c r="D1692" t="s">
        <v>13</v>
      </c>
      <c r="E1692" t="str">
        <f>IF(Statistics_xlsx___Sheet1[[#This Row],[event_name]]="-","Male",Statistics_xlsx___Sheet1[[#This Row],[event_name]])</f>
        <v>Female</v>
      </c>
      <c r="F1692" t="s">
        <v>17</v>
      </c>
      <c r="G1692" t="s">
        <v>345</v>
      </c>
      <c r="H1692" t="str">
        <f>IF(Statistics_xlsx___Sheet1[[#This Row],[Post Name]]="-",IF(G1693=0,G1691,G1693),Statistics_xlsx___Sheet1[[#This Row],[Post Name]])</f>
        <v>c9</v>
      </c>
      <c r="I1692">
        <v>57146</v>
      </c>
      <c r="J1692">
        <f>IF(Statistics_xlsx___Sheet1[[#This Row],[Offered Salary]]&lt;=0,AVERAGE($I$2:$I$7166),Statistics_xlsx___Sheet1[[#This Row],[Offered Salary]])</f>
        <v>57146</v>
      </c>
      <c r="K1692" t="b">
        <f>OR((Statistics_xlsx___Sheet1[[#This Row],[updated offered salary]]&lt;$N$39),(Statistics_xlsx___Sheet1[[#This Row],[updated offered salary]]&gt;$N$40))</f>
        <v>0</v>
      </c>
    </row>
    <row r="1693" spans="1:11" x14ac:dyDescent="0.3">
      <c r="A1693">
        <v>228054</v>
      </c>
      <c r="B1693" t="s">
        <v>1577</v>
      </c>
      <c r="C1693" t="s">
        <v>8</v>
      </c>
      <c r="D1693" t="s">
        <v>9</v>
      </c>
      <c r="E1693" t="str">
        <f>IF(Statistics_xlsx___Sheet1[[#This Row],[event_name]]="-","Male",Statistics_xlsx___Sheet1[[#This Row],[event_name]])</f>
        <v>Male</v>
      </c>
      <c r="F1693" t="s">
        <v>17</v>
      </c>
      <c r="G1693" t="s">
        <v>345</v>
      </c>
      <c r="H1693" t="str">
        <f>IF(Statistics_xlsx___Sheet1[[#This Row],[Post Name]]="-",IF(G1694=0,G1692,G1694),Statistics_xlsx___Sheet1[[#This Row],[Post Name]])</f>
        <v>c9</v>
      </c>
      <c r="I1693">
        <v>10646</v>
      </c>
      <c r="J1693">
        <f>IF(Statistics_xlsx___Sheet1[[#This Row],[Offered Salary]]&lt;=0,AVERAGE($I$2:$I$7166),Statistics_xlsx___Sheet1[[#This Row],[Offered Salary]])</f>
        <v>10646</v>
      </c>
      <c r="K1693" t="b">
        <f>OR((Statistics_xlsx___Sheet1[[#This Row],[updated offered salary]]&lt;$N$39),(Statistics_xlsx___Sheet1[[#This Row],[updated offered salary]]&gt;$N$40))</f>
        <v>0</v>
      </c>
    </row>
    <row r="1694" spans="1:11" x14ac:dyDescent="0.3">
      <c r="A1694">
        <v>546950</v>
      </c>
      <c r="B1694" t="s">
        <v>1578</v>
      </c>
      <c r="C1694" t="s">
        <v>15</v>
      </c>
      <c r="D1694" t="s">
        <v>9</v>
      </c>
      <c r="E1694" t="str">
        <f>IF(Statistics_xlsx___Sheet1[[#This Row],[event_name]]="-","Male",Statistics_xlsx___Sheet1[[#This Row],[event_name]])</f>
        <v>Male</v>
      </c>
      <c r="F1694" t="s">
        <v>17</v>
      </c>
      <c r="G1694" t="s">
        <v>345</v>
      </c>
      <c r="H1694" t="str">
        <f>IF(Statistics_xlsx___Sheet1[[#This Row],[Post Name]]="-",IF(G1695=0,G1693,G1695),Statistics_xlsx___Sheet1[[#This Row],[Post Name]])</f>
        <v>c9</v>
      </c>
      <c r="I1694">
        <v>44564</v>
      </c>
      <c r="J1694">
        <f>IF(Statistics_xlsx___Sheet1[[#This Row],[Offered Salary]]&lt;=0,AVERAGE($I$2:$I$7166),Statistics_xlsx___Sheet1[[#This Row],[Offered Salary]])</f>
        <v>44564</v>
      </c>
      <c r="K1694" t="b">
        <f>OR((Statistics_xlsx___Sheet1[[#This Row],[updated offered salary]]&lt;$N$39),(Statistics_xlsx___Sheet1[[#This Row],[updated offered salary]]&gt;$N$40))</f>
        <v>0</v>
      </c>
    </row>
    <row r="1695" spans="1:11" x14ac:dyDescent="0.3">
      <c r="A1695">
        <v>708992</v>
      </c>
      <c r="B1695" t="s">
        <v>1579</v>
      </c>
      <c r="C1695" t="s">
        <v>8</v>
      </c>
      <c r="D1695" t="s">
        <v>13</v>
      </c>
      <c r="E1695" t="str">
        <f>IF(Statistics_xlsx___Sheet1[[#This Row],[event_name]]="-","Male",Statistics_xlsx___Sheet1[[#This Row],[event_name]])</f>
        <v>Female</v>
      </c>
      <c r="F1695" t="s">
        <v>17</v>
      </c>
      <c r="G1695" t="s">
        <v>345</v>
      </c>
      <c r="H1695" t="str">
        <f>IF(Statistics_xlsx___Sheet1[[#This Row],[Post Name]]="-",IF(G1696=0,G1694,G1696),Statistics_xlsx___Sheet1[[#This Row],[Post Name]])</f>
        <v>c9</v>
      </c>
      <c r="I1695">
        <v>46129</v>
      </c>
      <c r="J1695">
        <f>IF(Statistics_xlsx___Sheet1[[#This Row],[Offered Salary]]&lt;=0,AVERAGE($I$2:$I$7166),Statistics_xlsx___Sheet1[[#This Row],[Offered Salary]])</f>
        <v>46129</v>
      </c>
      <c r="K1695" t="b">
        <f>OR((Statistics_xlsx___Sheet1[[#This Row],[updated offered salary]]&lt;$N$39),(Statistics_xlsx___Sheet1[[#This Row],[updated offered salary]]&gt;$N$40))</f>
        <v>0</v>
      </c>
    </row>
    <row r="1696" spans="1:11" x14ac:dyDescent="0.3">
      <c r="A1696">
        <v>383976</v>
      </c>
      <c r="B1696" t="s">
        <v>1580</v>
      </c>
      <c r="C1696" t="s">
        <v>8</v>
      </c>
      <c r="D1696" t="s">
        <v>13</v>
      </c>
      <c r="E1696" t="str">
        <f>IF(Statistics_xlsx___Sheet1[[#This Row],[event_name]]="-","Male",Statistics_xlsx___Sheet1[[#This Row],[event_name]])</f>
        <v>Female</v>
      </c>
      <c r="F1696" t="s">
        <v>17</v>
      </c>
      <c r="G1696" t="s">
        <v>345</v>
      </c>
      <c r="H1696" t="str">
        <f>IF(Statistics_xlsx___Sheet1[[#This Row],[Post Name]]="-",IF(G1697=0,G1695,G1697),Statistics_xlsx___Sheet1[[#This Row],[Post Name]])</f>
        <v>c9</v>
      </c>
      <c r="I1696">
        <v>84992</v>
      </c>
      <c r="J1696">
        <f>IF(Statistics_xlsx___Sheet1[[#This Row],[Offered Salary]]&lt;=0,AVERAGE($I$2:$I$7166),Statistics_xlsx___Sheet1[[#This Row],[Offered Salary]])</f>
        <v>84992</v>
      </c>
      <c r="K1696" t="b">
        <f>OR((Statistics_xlsx___Sheet1[[#This Row],[updated offered salary]]&lt;$N$39),(Statistics_xlsx___Sheet1[[#This Row],[updated offered salary]]&gt;$N$40))</f>
        <v>0</v>
      </c>
    </row>
    <row r="1697" spans="1:11" x14ac:dyDescent="0.3">
      <c r="A1697">
        <v>827122</v>
      </c>
      <c r="B1697" t="s">
        <v>1510</v>
      </c>
      <c r="C1697" t="s">
        <v>15</v>
      </c>
      <c r="D1697" t="s">
        <v>13</v>
      </c>
      <c r="E1697" t="str">
        <f>IF(Statistics_xlsx___Sheet1[[#This Row],[event_name]]="-","Male",Statistics_xlsx___Sheet1[[#This Row],[event_name]])</f>
        <v>Female</v>
      </c>
      <c r="F1697" t="s">
        <v>69</v>
      </c>
      <c r="G1697" t="s">
        <v>345</v>
      </c>
      <c r="H1697" t="str">
        <f>IF(Statistics_xlsx___Sheet1[[#This Row],[Post Name]]="-",IF(G1698=0,G1696,G1698),Statistics_xlsx___Sheet1[[#This Row],[Post Name]])</f>
        <v>c9</v>
      </c>
      <c r="I1697">
        <v>65433</v>
      </c>
      <c r="J1697">
        <f>IF(Statistics_xlsx___Sheet1[[#This Row],[Offered Salary]]&lt;=0,AVERAGE($I$2:$I$7166),Statistics_xlsx___Sheet1[[#This Row],[Offered Salary]])</f>
        <v>65433</v>
      </c>
      <c r="K1697" t="b">
        <f>OR((Statistics_xlsx___Sheet1[[#This Row],[updated offered salary]]&lt;$N$39),(Statistics_xlsx___Sheet1[[#This Row],[updated offered salary]]&gt;$N$40))</f>
        <v>0</v>
      </c>
    </row>
    <row r="1698" spans="1:11" x14ac:dyDescent="0.3">
      <c r="A1698">
        <v>831694</v>
      </c>
      <c r="B1698" t="s">
        <v>1581</v>
      </c>
      <c r="C1698" t="s">
        <v>15</v>
      </c>
      <c r="D1698" t="s">
        <v>9</v>
      </c>
      <c r="E1698" t="str">
        <f>IF(Statistics_xlsx___Sheet1[[#This Row],[event_name]]="-","Male",Statistics_xlsx___Sheet1[[#This Row],[event_name]])</f>
        <v>Male</v>
      </c>
      <c r="F1698" t="s">
        <v>10</v>
      </c>
      <c r="G1698" t="s">
        <v>345</v>
      </c>
      <c r="H1698" t="str">
        <f>IF(Statistics_xlsx___Sheet1[[#This Row],[Post Name]]="-",IF(G1699=0,G1697,G1699),Statistics_xlsx___Sheet1[[#This Row],[Post Name]])</f>
        <v>c9</v>
      </c>
      <c r="I1698">
        <v>7139</v>
      </c>
      <c r="J1698">
        <f>IF(Statistics_xlsx___Sheet1[[#This Row],[Offered Salary]]&lt;=0,AVERAGE($I$2:$I$7166),Statistics_xlsx___Sheet1[[#This Row],[Offered Salary]])</f>
        <v>7139</v>
      </c>
      <c r="K1698" t="b">
        <f>OR((Statistics_xlsx___Sheet1[[#This Row],[updated offered salary]]&lt;$N$39),(Statistics_xlsx___Sheet1[[#This Row],[updated offered salary]]&gt;$N$40))</f>
        <v>0</v>
      </c>
    </row>
    <row r="1699" spans="1:11" x14ac:dyDescent="0.3">
      <c r="A1699">
        <v>723857</v>
      </c>
      <c r="B1699" t="s">
        <v>1582</v>
      </c>
      <c r="C1699" t="s">
        <v>8</v>
      </c>
      <c r="D1699" t="s">
        <v>9</v>
      </c>
      <c r="E1699" t="str">
        <f>IF(Statistics_xlsx___Sheet1[[#This Row],[event_name]]="-","Male",Statistics_xlsx___Sheet1[[#This Row],[event_name]])</f>
        <v>Male</v>
      </c>
      <c r="F1699" t="s">
        <v>10</v>
      </c>
      <c r="G1699" t="s">
        <v>345</v>
      </c>
      <c r="H1699" t="str">
        <f>IF(Statistics_xlsx___Sheet1[[#This Row],[Post Name]]="-",IF(G1700=0,G1698,G1700),Statistics_xlsx___Sheet1[[#This Row],[Post Name]])</f>
        <v>c9</v>
      </c>
      <c r="I1699">
        <v>37285</v>
      </c>
      <c r="J1699">
        <f>IF(Statistics_xlsx___Sheet1[[#This Row],[Offered Salary]]&lt;=0,AVERAGE($I$2:$I$7166),Statistics_xlsx___Sheet1[[#This Row],[Offered Salary]])</f>
        <v>37285</v>
      </c>
      <c r="K1699" t="b">
        <f>OR((Statistics_xlsx___Sheet1[[#This Row],[updated offered salary]]&lt;$N$39),(Statistics_xlsx___Sheet1[[#This Row],[updated offered salary]]&gt;$N$40))</f>
        <v>0</v>
      </c>
    </row>
    <row r="1700" spans="1:11" x14ac:dyDescent="0.3">
      <c r="A1700">
        <v>270932</v>
      </c>
      <c r="B1700" t="s">
        <v>1549</v>
      </c>
      <c r="C1700" t="s">
        <v>15</v>
      </c>
      <c r="D1700" t="s">
        <v>9</v>
      </c>
      <c r="E1700" t="str">
        <f>IF(Statistics_xlsx___Sheet1[[#This Row],[event_name]]="-","Male",Statistics_xlsx___Sheet1[[#This Row],[event_name]])</f>
        <v>Male</v>
      </c>
      <c r="F1700" t="s">
        <v>10</v>
      </c>
      <c r="G1700" t="s">
        <v>345</v>
      </c>
      <c r="H1700" t="str">
        <f>IF(Statistics_xlsx___Sheet1[[#This Row],[Post Name]]="-",IF(G1701=0,G1699,G1701),Statistics_xlsx___Sheet1[[#This Row],[Post Name]])</f>
        <v>c9</v>
      </c>
      <c r="I1700">
        <v>57559</v>
      </c>
      <c r="J1700">
        <f>IF(Statistics_xlsx___Sheet1[[#This Row],[Offered Salary]]&lt;=0,AVERAGE($I$2:$I$7166),Statistics_xlsx___Sheet1[[#This Row],[Offered Salary]])</f>
        <v>57559</v>
      </c>
      <c r="K1700" t="b">
        <f>OR((Statistics_xlsx___Sheet1[[#This Row],[updated offered salary]]&lt;$N$39),(Statistics_xlsx___Sheet1[[#This Row],[updated offered salary]]&gt;$N$40))</f>
        <v>0</v>
      </c>
    </row>
    <row r="1701" spans="1:11" x14ac:dyDescent="0.3">
      <c r="A1701">
        <v>937869</v>
      </c>
      <c r="B1701" t="s">
        <v>1583</v>
      </c>
      <c r="C1701" t="s">
        <v>8</v>
      </c>
      <c r="D1701" t="s">
        <v>13</v>
      </c>
      <c r="E1701" t="str">
        <f>IF(Statistics_xlsx___Sheet1[[#This Row],[event_name]]="-","Male",Statistics_xlsx___Sheet1[[#This Row],[event_name]])</f>
        <v>Female</v>
      </c>
      <c r="F1701" t="s">
        <v>10</v>
      </c>
      <c r="G1701" t="s">
        <v>345</v>
      </c>
      <c r="H1701" t="str">
        <f>IF(Statistics_xlsx___Sheet1[[#This Row],[Post Name]]="-",IF(G1702=0,G1700,G1702),Statistics_xlsx___Sheet1[[#This Row],[Post Name]])</f>
        <v>c9</v>
      </c>
      <c r="I1701">
        <v>76032</v>
      </c>
      <c r="J1701">
        <f>IF(Statistics_xlsx___Sheet1[[#This Row],[Offered Salary]]&lt;=0,AVERAGE($I$2:$I$7166),Statistics_xlsx___Sheet1[[#This Row],[Offered Salary]])</f>
        <v>76032</v>
      </c>
      <c r="K1701" t="b">
        <f>OR((Statistics_xlsx___Sheet1[[#This Row],[updated offered salary]]&lt;$N$39),(Statistics_xlsx___Sheet1[[#This Row],[updated offered salary]]&gt;$N$40))</f>
        <v>0</v>
      </c>
    </row>
    <row r="1702" spans="1:11" x14ac:dyDescent="0.3">
      <c r="A1702">
        <v>983895</v>
      </c>
      <c r="B1702" t="s">
        <v>1584</v>
      </c>
      <c r="C1702" t="s">
        <v>15</v>
      </c>
      <c r="D1702" t="s">
        <v>9</v>
      </c>
      <c r="E1702" t="str">
        <f>IF(Statistics_xlsx___Sheet1[[#This Row],[event_name]]="-","Male",Statistics_xlsx___Sheet1[[#This Row],[event_name]])</f>
        <v>Male</v>
      </c>
      <c r="F1702" t="s">
        <v>10</v>
      </c>
      <c r="G1702" t="s">
        <v>345</v>
      </c>
      <c r="H1702" t="str">
        <f>IF(Statistics_xlsx___Sheet1[[#This Row],[Post Name]]="-",IF(G1703=0,G1701,G1703),Statistics_xlsx___Sheet1[[#This Row],[Post Name]])</f>
        <v>c9</v>
      </c>
      <c r="I1702">
        <v>85954</v>
      </c>
      <c r="J1702">
        <f>IF(Statistics_xlsx___Sheet1[[#This Row],[Offered Salary]]&lt;=0,AVERAGE($I$2:$I$7166),Statistics_xlsx___Sheet1[[#This Row],[Offered Salary]])</f>
        <v>85954</v>
      </c>
      <c r="K1702" t="b">
        <f>OR((Statistics_xlsx___Sheet1[[#This Row],[updated offered salary]]&lt;$N$39),(Statistics_xlsx___Sheet1[[#This Row],[updated offered salary]]&gt;$N$40))</f>
        <v>0</v>
      </c>
    </row>
    <row r="1703" spans="1:11" x14ac:dyDescent="0.3">
      <c r="A1703">
        <v>350425</v>
      </c>
      <c r="B1703" t="s">
        <v>1585</v>
      </c>
      <c r="C1703" t="s">
        <v>8</v>
      </c>
      <c r="D1703" t="s">
        <v>9</v>
      </c>
      <c r="E1703" t="str">
        <f>IF(Statistics_xlsx___Sheet1[[#This Row],[event_name]]="-","Male",Statistics_xlsx___Sheet1[[#This Row],[event_name]])</f>
        <v>Male</v>
      </c>
      <c r="F1703" t="s">
        <v>10</v>
      </c>
      <c r="G1703" t="s">
        <v>345</v>
      </c>
      <c r="H1703" t="str">
        <f>IF(Statistics_xlsx___Sheet1[[#This Row],[Post Name]]="-",IF(G1704=0,G1702,G1704),Statistics_xlsx___Sheet1[[#This Row],[Post Name]])</f>
        <v>c9</v>
      </c>
      <c r="I1703">
        <v>95587</v>
      </c>
      <c r="J1703">
        <f>IF(Statistics_xlsx___Sheet1[[#This Row],[Offered Salary]]&lt;=0,AVERAGE($I$2:$I$7166),Statistics_xlsx___Sheet1[[#This Row],[Offered Salary]])</f>
        <v>95587</v>
      </c>
      <c r="K1703" t="b">
        <f>OR((Statistics_xlsx___Sheet1[[#This Row],[updated offered salary]]&lt;$N$39),(Statistics_xlsx___Sheet1[[#This Row],[updated offered salary]]&gt;$N$40))</f>
        <v>0</v>
      </c>
    </row>
    <row r="1704" spans="1:11" x14ac:dyDescent="0.3">
      <c r="A1704">
        <v>978384</v>
      </c>
      <c r="B1704" t="s">
        <v>1586</v>
      </c>
      <c r="C1704" t="s">
        <v>8</v>
      </c>
      <c r="D1704" t="s">
        <v>13</v>
      </c>
      <c r="E1704" t="str">
        <f>IF(Statistics_xlsx___Sheet1[[#This Row],[event_name]]="-","Male",Statistics_xlsx___Sheet1[[#This Row],[event_name]])</f>
        <v>Female</v>
      </c>
      <c r="F1704" t="s">
        <v>10</v>
      </c>
      <c r="G1704" t="s">
        <v>345</v>
      </c>
      <c r="H1704" t="str">
        <f>IF(Statistics_xlsx___Sheet1[[#This Row],[Post Name]]="-",IF(G1705=0,G1703,G1705),Statistics_xlsx___Sheet1[[#This Row],[Post Name]])</f>
        <v>c9</v>
      </c>
      <c r="I1704">
        <v>33484</v>
      </c>
      <c r="J1704">
        <f>IF(Statistics_xlsx___Sheet1[[#This Row],[Offered Salary]]&lt;=0,AVERAGE($I$2:$I$7166),Statistics_xlsx___Sheet1[[#This Row],[Offered Salary]])</f>
        <v>33484</v>
      </c>
      <c r="K1704" t="b">
        <f>OR((Statistics_xlsx___Sheet1[[#This Row],[updated offered salary]]&lt;$N$39),(Statistics_xlsx___Sheet1[[#This Row],[updated offered salary]]&gt;$N$40))</f>
        <v>0</v>
      </c>
    </row>
    <row r="1705" spans="1:11" x14ac:dyDescent="0.3">
      <c r="A1705">
        <v>686364</v>
      </c>
      <c r="B1705" t="s">
        <v>1587</v>
      </c>
      <c r="C1705" t="s">
        <v>8</v>
      </c>
      <c r="D1705" t="s">
        <v>13</v>
      </c>
      <c r="E1705" t="str">
        <f>IF(Statistics_xlsx___Sheet1[[#This Row],[event_name]]="-","Male",Statistics_xlsx___Sheet1[[#This Row],[event_name]])</f>
        <v>Female</v>
      </c>
      <c r="F1705" t="s">
        <v>17</v>
      </c>
      <c r="G1705" t="s">
        <v>24</v>
      </c>
      <c r="H1705" t="str">
        <f>IF(Statistics_xlsx___Sheet1[[#This Row],[Post Name]]="-",IF(G1706=0,G1704,G1706),Statistics_xlsx___Sheet1[[#This Row],[Post Name]])</f>
        <v>i7</v>
      </c>
      <c r="I1705">
        <v>26851</v>
      </c>
      <c r="J1705">
        <f>IF(Statistics_xlsx___Sheet1[[#This Row],[Offered Salary]]&lt;=0,AVERAGE($I$2:$I$7166),Statistics_xlsx___Sheet1[[#This Row],[Offered Salary]])</f>
        <v>26851</v>
      </c>
      <c r="K1705" t="b">
        <f>OR((Statistics_xlsx___Sheet1[[#This Row],[updated offered salary]]&lt;$N$39),(Statistics_xlsx___Sheet1[[#This Row],[updated offered salary]]&gt;$N$40))</f>
        <v>0</v>
      </c>
    </row>
    <row r="1706" spans="1:11" x14ac:dyDescent="0.3">
      <c r="A1706">
        <v>316515</v>
      </c>
      <c r="B1706" t="s">
        <v>1588</v>
      </c>
      <c r="C1706" t="s">
        <v>8</v>
      </c>
      <c r="D1706" t="s">
        <v>9</v>
      </c>
      <c r="E1706" t="str">
        <f>IF(Statistics_xlsx___Sheet1[[#This Row],[event_name]]="-","Male",Statistics_xlsx___Sheet1[[#This Row],[event_name]])</f>
        <v>Male</v>
      </c>
      <c r="F1706" t="s">
        <v>17</v>
      </c>
      <c r="G1706" t="s">
        <v>24</v>
      </c>
      <c r="H1706" t="str">
        <f>IF(Statistics_xlsx___Sheet1[[#This Row],[Post Name]]="-",IF(G1707=0,G1705,G1707),Statistics_xlsx___Sheet1[[#This Row],[Post Name]])</f>
        <v>i7</v>
      </c>
      <c r="I1706">
        <v>11556</v>
      </c>
      <c r="J1706">
        <f>IF(Statistics_xlsx___Sheet1[[#This Row],[Offered Salary]]&lt;=0,AVERAGE($I$2:$I$7166),Statistics_xlsx___Sheet1[[#This Row],[Offered Salary]])</f>
        <v>11556</v>
      </c>
      <c r="K1706" t="b">
        <f>OR((Statistics_xlsx___Sheet1[[#This Row],[updated offered salary]]&lt;$N$39),(Statistics_xlsx___Sheet1[[#This Row],[updated offered salary]]&gt;$N$40))</f>
        <v>0</v>
      </c>
    </row>
    <row r="1707" spans="1:11" x14ac:dyDescent="0.3">
      <c r="A1707">
        <v>976906</v>
      </c>
      <c r="B1707" t="s">
        <v>1589</v>
      </c>
      <c r="C1707" t="s">
        <v>8</v>
      </c>
      <c r="D1707" t="s">
        <v>13</v>
      </c>
      <c r="E1707" t="str">
        <f>IF(Statistics_xlsx___Sheet1[[#This Row],[event_name]]="-","Male",Statistics_xlsx___Sheet1[[#This Row],[event_name]])</f>
        <v>Female</v>
      </c>
      <c r="F1707" t="s">
        <v>10</v>
      </c>
      <c r="G1707" t="s">
        <v>151</v>
      </c>
      <c r="H1707" t="str">
        <f>IF(Statistics_xlsx___Sheet1[[#This Row],[Post Name]]="-",IF(G1708=0,G1706,G1708),Statistics_xlsx___Sheet1[[#This Row],[Post Name]])</f>
        <v>c-10</v>
      </c>
      <c r="I1707">
        <v>49667</v>
      </c>
      <c r="J1707">
        <f>IF(Statistics_xlsx___Sheet1[[#This Row],[Offered Salary]]&lt;=0,AVERAGE($I$2:$I$7166),Statistics_xlsx___Sheet1[[#This Row],[Offered Salary]])</f>
        <v>49667</v>
      </c>
      <c r="K1707" t="b">
        <f>OR((Statistics_xlsx___Sheet1[[#This Row],[updated offered salary]]&lt;$N$39),(Statistics_xlsx___Sheet1[[#This Row],[updated offered salary]]&gt;$N$40))</f>
        <v>0</v>
      </c>
    </row>
    <row r="1708" spans="1:11" x14ac:dyDescent="0.3">
      <c r="A1708">
        <v>43558</v>
      </c>
      <c r="B1708" t="s">
        <v>1589</v>
      </c>
      <c r="C1708" t="s">
        <v>8</v>
      </c>
      <c r="D1708" t="s">
        <v>13</v>
      </c>
      <c r="E1708" t="str">
        <f>IF(Statistics_xlsx___Sheet1[[#This Row],[event_name]]="-","Male",Statistics_xlsx___Sheet1[[#This Row],[event_name]])</f>
        <v>Female</v>
      </c>
      <c r="F1708" t="s">
        <v>10</v>
      </c>
      <c r="G1708" t="s">
        <v>151</v>
      </c>
      <c r="H1708" t="str">
        <f>IF(Statistics_xlsx___Sheet1[[#This Row],[Post Name]]="-",IF(G1709=0,G1707,G1709),Statistics_xlsx___Sheet1[[#This Row],[Post Name]])</f>
        <v>c-10</v>
      </c>
      <c r="I1708">
        <v>24867</v>
      </c>
      <c r="J1708">
        <f>IF(Statistics_xlsx___Sheet1[[#This Row],[Offered Salary]]&lt;=0,AVERAGE($I$2:$I$7166),Statistics_xlsx___Sheet1[[#This Row],[Offered Salary]])</f>
        <v>24867</v>
      </c>
      <c r="K1708" t="b">
        <f>OR((Statistics_xlsx___Sheet1[[#This Row],[updated offered salary]]&lt;$N$39),(Statistics_xlsx___Sheet1[[#This Row],[updated offered salary]]&gt;$N$40))</f>
        <v>0</v>
      </c>
    </row>
    <row r="1709" spans="1:11" x14ac:dyDescent="0.3">
      <c r="A1709">
        <v>614695</v>
      </c>
      <c r="B1709" t="s">
        <v>1590</v>
      </c>
      <c r="C1709" t="s">
        <v>8</v>
      </c>
      <c r="D1709" t="s">
        <v>9</v>
      </c>
      <c r="E1709" t="str">
        <f>IF(Statistics_xlsx___Sheet1[[#This Row],[event_name]]="-","Male",Statistics_xlsx___Sheet1[[#This Row],[event_name]])</f>
        <v>Male</v>
      </c>
      <c r="F1709" t="s">
        <v>17</v>
      </c>
      <c r="G1709" t="s">
        <v>345</v>
      </c>
      <c r="H1709" t="str">
        <f>IF(Statistics_xlsx___Sheet1[[#This Row],[Post Name]]="-",IF(G1710=0,G1708,G1710),Statistics_xlsx___Sheet1[[#This Row],[Post Name]])</f>
        <v>c9</v>
      </c>
      <c r="I1709">
        <v>97614</v>
      </c>
      <c r="J1709">
        <f>IF(Statistics_xlsx___Sheet1[[#This Row],[Offered Salary]]&lt;=0,AVERAGE($I$2:$I$7166),Statistics_xlsx___Sheet1[[#This Row],[Offered Salary]])</f>
        <v>97614</v>
      </c>
      <c r="K1709" t="b">
        <f>OR((Statistics_xlsx___Sheet1[[#This Row],[updated offered salary]]&lt;$N$39),(Statistics_xlsx___Sheet1[[#This Row],[updated offered salary]]&gt;$N$40))</f>
        <v>0</v>
      </c>
    </row>
    <row r="1710" spans="1:11" x14ac:dyDescent="0.3">
      <c r="A1710">
        <v>483616</v>
      </c>
      <c r="B1710" t="s">
        <v>1591</v>
      </c>
      <c r="C1710" t="s">
        <v>8</v>
      </c>
      <c r="D1710" t="s">
        <v>9</v>
      </c>
      <c r="E1710" t="str">
        <f>IF(Statistics_xlsx___Sheet1[[#This Row],[event_name]]="-","Male",Statistics_xlsx___Sheet1[[#This Row],[event_name]])</f>
        <v>Male</v>
      </c>
      <c r="F1710" t="s">
        <v>17</v>
      </c>
      <c r="G1710" t="s">
        <v>345</v>
      </c>
      <c r="H1710" t="str">
        <f>IF(Statistics_xlsx___Sheet1[[#This Row],[Post Name]]="-",IF(G1711=0,G1709,G1711),Statistics_xlsx___Sheet1[[#This Row],[Post Name]])</f>
        <v>c9</v>
      </c>
      <c r="I1710">
        <v>38880</v>
      </c>
      <c r="J1710">
        <f>IF(Statistics_xlsx___Sheet1[[#This Row],[Offered Salary]]&lt;=0,AVERAGE($I$2:$I$7166),Statistics_xlsx___Sheet1[[#This Row],[Offered Salary]])</f>
        <v>38880</v>
      </c>
      <c r="K1710" t="b">
        <f>OR((Statistics_xlsx___Sheet1[[#This Row],[updated offered salary]]&lt;$N$39),(Statistics_xlsx___Sheet1[[#This Row],[updated offered salary]]&gt;$N$40))</f>
        <v>0</v>
      </c>
    </row>
    <row r="1711" spans="1:11" x14ac:dyDescent="0.3">
      <c r="A1711">
        <v>985439</v>
      </c>
      <c r="B1711" t="s">
        <v>1592</v>
      </c>
      <c r="C1711" t="s">
        <v>8</v>
      </c>
      <c r="D1711" t="s">
        <v>13</v>
      </c>
      <c r="E1711" t="str">
        <f>IF(Statistics_xlsx___Sheet1[[#This Row],[event_name]]="-","Male",Statistics_xlsx___Sheet1[[#This Row],[event_name]])</f>
        <v>Female</v>
      </c>
      <c r="F1711" t="s">
        <v>17</v>
      </c>
      <c r="G1711" t="s">
        <v>36</v>
      </c>
      <c r="H1711" t="str">
        <f>IF(Statistics_xlsx___Sheet1[[#This Row],[Post Name]]="-",IF(G1712=0,G1710,G1712),Statistics_xlsx___Sheet1[[#This Row],[Post Name]])</f>
        <v>i5</v>
      </c>
      <c r="I1711">
        <v>79611</v>
      </c>
      <c r="J1711">
        <f>IF(Statistics_xlsx___Sheet1[[#This Row],[Offered Salary]]&lt;=0,AVERAGE($I$2:$I$7166),Statistics_xlsx___Sheet1[[#This Row],[Offered Salary]])</f>
        <v>79611</v>
      </c>
      <c r="K1711" t="b">
        <f>OR((Statistics_xlsx___Sheet1[[#This Row],[updated offered salary]]&lt;$N$39),(Statistics_xlsx___Sheet1[[#This Row],[updated offered salary]]&gt;$N$40))</f>
        <v>0</v>
      </c>
    </row>
    <row r="1712" spans="1:11" x14ac:dyDescent="0.3">
      <c r="A1712">
        <v>983431</v>
      </c>
      <c r="B1712" t="s">
        <v>1593</v>
      </c>
      <c r="C1712" t="s">
        <v>8</v>
      </c>
      <c r="D1712" t="s">
        <v>13</v>
      </c>
      <c r="E1712" t="str">
        <f>IF(Statistics_xlsx___Sheet1[[#This Row],[event_name]]="-","Male",Statistics_xlsx___Sheet1[[#This Row],[event_name]])</f>
        <v>Female</v>
      </c>
      <c r="F1712" t="s">
        <v>17</v>
      </c>
      <c r="G1712" t="s">
        <v>345</v>
      </c>
      <c r="H1712" t="str">
        <f>IF(Statistics_xlsx___Sheet1[[#This Row],[Post Name]]="-",IF(G1713=0,G1711,G1713),Statistics_xlsx___Sheet1[[#This Row],[Post Name]])</f>
        <v>c9</v>
      </c>
      <c r="I1712">
        <v>18881</v>
      </c>
      <c r="J1712">
        <f>IF(Statistics_xlsx___Sheet1[[#This Row],[Offered Salary]]&lt;=0,AVERAGE($I$2:$I$7166),Statistics_xlsx___Sheet1[[#This Row],[Offered Salary]])</f>
        <v>18881</v>
      </c>
      <c r="K1712" t="b">
        <f>OR((Statistics_xlsx___Sheet1[[#This Row],[updated offered salary]]&lt;$N$39),(Statistics_xlsx___Sheet1[[#This Row],[updated offered salary]]&gt;$N$40))</f>
        <v>0</v>
      </c>
    </row>
    <row r="1713" spans="1:11" x14ac:dyDescent="0.3">
      <c r="A1713">
        <v>976920</v>
      </c>
      <c r="B1713" t="s">
        <v>1594</v>
      </c>
      <c r="C1713" t="s">
        <v>15</v>
      </c>
      <c r="D1713" t="s">
        <v>9</v>
      </c>
      <c r="E1713" t="str">
        <f>IF(Statistics_xlsx___Sheet1[[#This Row],[event_name]]="-","Male",Statistics_xlsx___Sheet1[[#This Row],[event_name]])</f>
        <v>Male</v>
      </c>
      <c r="F1713" t="s">
        <v>17</v>
      </c>
      <c r="G1713" t="s">
        <v>345</v>
      </c>
      <c r="H1713" t="str">
        <f>IF(Statistics_xlsx___Sheet1[[#This Row],[Post Name]]="-",IF(G1714=0,G1712,G1714),Statistics_xlsx___Sheet1[[#This Row],[Post Name]])</f>
        <v>c9</v>
      </c>
      <c r="I1713">
        <v>9638</v>
      </c>
      <c r="J1713">
        <f>IF(Statistics_xlsx___Sheet1[[#This Row],[Offered Salary]]&lt;=0,AVERAGE($I$2:$I$7166),Statistics_xlsx___Sheet1[[#This Row],[Offered Salary]])</f>
        <v>9638</v>
      </c>
      <c r="K1713" t="b">
        <f>OR((Statistics_xlsx___Sheet1[[#This Row],[updated offered salary]]&lt;$N$39),(Statistics_xlsx___Sheet1[[#This Row],[updated offered salary]]&gt;$N$40))</f>
        <v>0</v>
      </c>
    </row>
    <row r="1714" spans="1:11" x14ac:dyDescent="0.3">
      <c r="A1714">
        <v>951218</v>
      </c>
      <c r="B1714" t="s">
        <v>1595</v>
      </c>
      <c r="C1714" t="s">
        <v>8</v>
      </c>
      <c r="D1714" t="s">
        <v>13</v>
      </c>
      <c r="E1714" t="str">
        <f>IF(Statistics_xlsx___Sheet1[[#This Row],[event_name]]="-","Male",Statistics_xlsx___Sheet1[[#This Row],[event_name]])</f>
        <v>Female</v>
      </c>
      <c r="F1714" t="s">
        <v>17</v>
      </c>
      <c r="G1714" t="s">
        <v>345</v>
      </c>
      <c r="H1714" t="str">
        <f>IF(Statistics_xlsx___Sheet1[[#This Row],[Post Name]]="-",IF(G1715=0,G1713,G1715),Statistics_xlsx___Sheet1[[#This Row],[Post Name]])</f>
        <v>c9</v>
      </c>
      <c r="I1714">
        <v>55809</v>
      </c>
      <c r="J1714">
        <f>IF(Statistics_xlsx___Sheet1[[#This Row],[Offered Salary]]&lt;=0,AVERAGE($I$2:$I$7166),Statistics_xlsx___Sheet1[[#This Row],[Offered Salary]])</f>
        <v>55809</v>
      </c>
      <c r="K1714" t="b">
        <f>OR((Statistics_xlsx___Sheet1[[#This Row],[updated offered salary]]&lt;$N$39),(Statistics_xlsx___Sheet1[[#This Row],[updated offered salary]]&gt;$N$40))</f>
        <v>0</v>
      </c>
    </row>
    <row r="1715" spans="1:11" x14ac:dyDescent="0.3">
      <c r="A1715">
        <v>827606</v>
      </c>
      <c r="B1715" t="s">
        <v>1596</v>
      </c>
      <c r="C1715" t="s">
        <v>15</v>
      </c>
      <c r="D1715" t="s">
        <v>9</v>
      </c>
      <c r="E1715" t="str">
        <f>IF(Statistics_xlsx___Sheet1[[#This Row],[event_name]]="-","Male",Statistics_xlsx___Sheet1[[#This Row],[event_name]])</f>
        <v>Male</v>
      </c>
      <c r="F1715" t="s">
        <v>17</v>
      </c>
      <c r="G1715" t="s">
        <v>345</v>
      </c>
      <c r="H1715" t="str">
        <f>IF(Statistics_xlsx___Sheet1[[#This Row],[Post Name]]="-",IF(G1716=0,G1714,G1716),Statistics_xlsx___Sheet1[[#This Row],[Post Name]])</f>
        <v>c9</v>
      </c>
      <c r="I1715">
        <v>88236</v>
      </c>
      <c r="J1715">
        <f>IF(Statistics_xlsx___Sheet1[[#This Row],[Offered Salary]]&lt;=0,AVERAGE($I$2:$I$7166),Statistics_xlsx___Sheet1[[#This Row],[Offered Salary]])</f>
        <v>88236</v>
      </c>
      <c r="K1715" t="b">
        <f>OR((Statistics_xlsx___Sheet1[[#This Row],[updated offered salary]]&lt;$N$39),(Statistics_xlsx___Sheet1[[#This Row],[updated offered salary]]&gt;$N$40))</f>
        <v>0</v>
      </c>
    </row>
    <row r="1716" spans="1:11" x14ac:dyDescent="0.3">
      <c r="A1716">
        <v>280138</v>
      </c>
      <c r="B1716" t="s">
        <v>1597</v>
      </c>
      <c r="C1716" t="s">
        <v>8</v>
      </c>
      <c r="D1716" t="s">
        <v>13</v>
      </c>
      <c r="E1716" t="str">
        <f>IF(Statistics_xlsx___Sheet1[[#This Row],[event_name]]="-","Male",Statistics_xlsx___Sheet1[[#This Row],[event_name]])</f>
        <v>Female</v>
      </c>
      <c r="F1716" t="s">
        <v>17</v>
      </c>
      <c r="G1716" t="s">
        <v>36</v>
      </c>
      <c r="H1716" t="str">
        <f>IF(Statistics_xlsx___Sheet1[[#This Row],[Post Name]]="-",IF(G1717=0,G1715,G1717),Statistics_xlsx___Sheet1[[#This Row],[Post Name]])</f>
        <v>i5</v>
      </c>
      <c r="I1716">
        <v>72664</v>
      </c>
      <c r="J1716">
        <f>IF(Statistics_xlsx___Sheet1[[#This Row],[Offered Salary]]&lt;=0,AVERAGE($I$2:$I$7166),Statistics_xlsx___Sheet1[[#This Row],[Offered Salary]])</f>
        <v>72664</v>
      </c>
      <c r="K1716" t="b">
        <f>OR((Statistics_xlsx___Sheet1[[#This Row],[updated offered salary]]&lt;$N$39),(Statistics_xlsx___Sheet1[[#This Row],[updated offered salary]]&gt;$N$40))</f>
        <v>0</v>
      </c>
    </row>
    <row r="1717" spans="1:11" x14ac:dyDescent="0.3">
      <c r="A1717">
        <v>411283</v>
      </c>
      <c r="B1717" t="s">
        <v>1598</v>
      </c>
      <c r="C1717" t="s">
        <v>15</v>
      </c>
      <c r="D1717" t="s">
        <v>13</v>
      </c>
      <c r="E1717" t="str">
        <f>IF(Statistics_xlsx___Sheet1[[#This Row],[event_name]]="-","Male",Statistics_xlsx___Sheet1[[#This Row],[event_name]])</f>
        <v>Female</v>
      </c>
      <c r="F1717" t="s">
        <v>17</v>
      </c>
      <c r="G1717" t="s">
        <v>36</v>
      </c>
      <c r="H1717" t="str">
        <f>IF(Statistics_xlsx___Sheet1[[#This Row],[Post Name]]="-",IF(G1718=0,G1716,G1718),Statistics_xlsx___Sheet1[[#This Row],[Post Name]])</f>
        <v>i5</v>
      </c>
      <c r="I1717">
        <v>92805</v>
      </c>
      <c r="J1717">
        <f>IF(Statistics_xlsx___Sheet1[[#This Row],[Offered Salary]]&lt;=0,AVERAGE($I$2:$I$7166),Statistics_xlsx___Sheet1[[#This Row],[Offered Salary]])</f>
        <v>92805</v>
      </c>
      <c r="K1717" t="b">
        <f>OR((Statistics_xlsx___Sheet1[[#This Row],[updated offered salary]]&lt;$N$39),(Statistics_xlsx___Sheet1[[#This Row],[updated offered salary]]&gt;$N$40))</f>
        <v>0</v>
      </c>
    </row>
    <row r="1718" spans="1:11" x14ac:dyDescent="0.3">
      <c r="A1718">
        <v>243776</v>
      </c>
      <c r="B1718" t="s">
        <v>1599</v>
      </c>
      <c r="C1718" t="s">
        <v>8</v>
      </c>
      <c r="D1718" t="s">
        <v>9</v>
      </c>
      <c r="E1718" t="str">
        <f>IF(Statistics_xlsx___Sheet1[[#This Row],[event_name]]="-","Male",Statistics_xlsx___Sheet1[[#This Row],[event_name]])</f>
        <v>Male</v>
      </c>
      <c r="F1718" t="s">
        <v>17</v>
      </c>
      <c r="G1718" t="s">
        <v>36</v>
      </c>
      <c r="H1718" t="str">
        <f>IF(Statistics_xlsx___Sheet1[[#This Row],[Post Name]]="-",IF(G1719=0,G1717,G1719),Statistics_xlsx___Sheet1[[#This Row],[Post Name]])</f>
        <v>i5</v>
      </c>
      <c r="I1718">
        <v>87521</v>
      </c>
      <c r="J1718">
        <f>IF(Statistics_xlsx___Sheet1[[#This Row],[Offered Salary]]&lt;=0,AVERAGE($I$2:$I$7166),Statistics_xlsx___Sheet1[[#This Row],[Offered Salary]])</f>
        <v>87521</v>
      </c>
      <c r="K1718" t="b">
        <f>OR((Statistics_xlsx___Sheet1[[#This Row],[updated offered salary]]&lt;$N$39),(Statistics_xlsx___Sheet1[[#This Row],[updated offered salary]]&gt;$N$40))</f>
        <v>0</v>
      </c>
    </row>
    <row r="1719" spans="1:11" x14ac:dyDescent="0.3">
      <c r="A1719">
        <v>340001</v>
      </c>
      <c r="B1719" t="s">
        <v>1600</v>
      </c>
      <c r="C1719" t="s">
        <v>8</v>
      </c>
      <c r="D1719" t="s">
        <v>9</v>
      </c>
      <c r="E1719" t="str">
        <f>IF(Statistics_xlsx___Sheet1[[#This Row],[event_name]]="-","Male",Statistics_xlsx___Sheet1[[#This Row],[event_name]])</f>
        <v>Male</v>
      </c>
      <c r="F1719" t="s">
        <v>17</v>
      </c>
      <c r="G1719" t="s">
        <v>36</v>
      </c>
      <c r="H1719" t="str">
        <f>IF(Statistics_xlsx___Sheet1[[#This Row],[Post Name]]="-",IF(G1720=0,G1718,G1720),Statistics_xlsx___Sheet1[[#This Row],[Post Name]])</f>
        <v>i5</v>
      </c>
      <c r="I1719">
        <v>19917</v>
      </c>
      <c r="J1719">
        <f>IF(Statistics_xlsx___Sheet1[[#This Row],[Offered Salary]]&lt;=0,AVERAGE($I$2:$I$7166),Statistics_xlsx___Sheet1[[#This Row],[Offered Salary]])</f>
        <v>19917</v>
      </c>
      <c r="K1719" t="b">
        <f>OR((Statistics_xlsx___Sheet1[[#This Row],[updated offered salary]]&lt;$N$39),(Statistics_xlsx___Sheet1[[#This Row],[updated offered salary]]&gt;$N$40))</f>
        <v>0</v>
      </c>
    </row>
    <row r="1720" spans="1:11" x14ac:dyDescent="0.3">
      <c r="A1720">
        <v>688430</v>
      </c>
      <c r="B1720" t="s">
        <v>1601</v>
      </c>
      <c r="C1720" t="s">
        <v>8</v>
      </c>
      <c r="D1720" t="s">
        <v>13</v>
      </c>
      <c r="E1720" t="str">
        <f>IF(Statistics_xlsx___Sheet1[[#This Row],[event_name]]="-","Male",Statistics_xlsx___Sheet1[[#This Row],[event_name]])</f>
        <v>Female</v>
      </c>
      <c r="F1720" t="s">
        <v>17</v>
      </c>
      <c r="G1720" t="s">
        <v>36</v>
      </c>
      <c r="H1720" t="str">
        <f>IF(Statistics_xlsx___Sheet1[[#This Row],[Post Name]]="-",IF(G1721=0,G1719,G1721),Statistics_xlsx___Sheet1[[#This Row],[Post Name]])</f>
        <v>i5</v>
      </c>
      <c r="I1720">
        <v>3931</v>
      </c>
      <c r="J1720">
        <f>IF(Statistics_xlsx___Sheet1[[#This Row],[Offered Salary]]&lt;=0,AVERAGE($I$2:$I$7166),Statistics_xlsx___Sheet1[[#This Row],[Offered Salary]])</f>
        <v>3931</v>
      </c>
      <c r="K1720" t="b">
        <f>OR((Statistics_xlsx___Sheet1[[#This Row],[updated offered salary]]&lt;$N$39),(Statistics_xlsx___Sheet1[[#This Row],[updated offered salary]]&gt;$N$40))</f>
        <v>0</v>
      </c>
    </row>
    <row r="1721" spans="1:11" x14ac:dyDescent="0.3">
      <c r="A1721">
        <v>267149</v>
      </c>
      <c r="B1721" t="s">
        <v>1602</v>
      </c>
      <c r="C1721" t="s">
        <v>15</v>
      </c>
      <c r="D1721" t="s">
        <v>9</v>
      </c>
      <c r="E1721" t="str">
        <f>IF(Statistics_xlsx___Sheet1[[#This Row],[event_name]]="-","Male",Statistics_xlsx___Sheet1[[#This Row],[event_name]])</f>
        <v>Male</v>
      </c>
      <c r="F1721" t="s">
        <v>17</v>
      </c>
      <c r="G1721" t="s">
        <v>36</v>
      </c>
      <c r="H1721" t="str">
        <f>IF(Statistics_xlsx___Sheet1[[#This Row],[Post Name]]="-",IF(G1722=0,G1720,G1722),Statistics_xlsx___Sheet1[[#This Row],[Post Name]])</f>
        <v>i5</v>
      </c>
      <c r="I1721">
        <v>69565</v>
      </c>
      <c r="J1721">
        <f>IF(Statistics_xlsx___Sheet1[[#This Row],[Offered Salary]]&lt;=0,AVERAGE($I$2:$I$7166),Statistics_xlsx___Sheet1[[#This Row],[Offered Salary]])</f>
        <v>69565</v>
      </c>
      <c r="K1721" t="b">
        <f>OR((Statistics_xlsx___Sheet1[[#This Row],[updated offered salary]]&lt;$N$39),(Statistics_xlsx___Sheet1[[#This Row],[updated offered salary]]&gt;$N$40))</f>
        <v>0</v>
      </c>
    </row>
    <row r="1722" spans="1:11" x14ac:dyDescent="0.3">
      <c r="A1722">
        <v>217615</v>
      </c>
      <c r="B1722" t="s">
        <v>1603</v>
      </c>
      <c r="C1722" t="s">
        <v>8</v>
      </c>
      <c r="D1722" t="s">
        <v>13</v>
      </c>
      <c r="E1722" t="str">
        <f>IF(Statistics_xlsx___Sheet1[[#This Row],[event_name]]="-","Male",Statistics_xlsx___Sheet1[[#This Row],[event_name]])</f>
        <v>Female</v>
      </c>
      <c r="F1722" t="s">
        <v>17</v>
      </c>
      <c r="G1722" t="s">
        <v>36</v>
      </c>
      <c r="H1722" t="str">
        <f>IF(Statistics_xlsx___Sheet1[[#This Row],[Post Name]]="-",IF(G1723=0,G1721,G1723),Statistics_xlsx___Sheet1[[#This Row],[Post Name]])</f>
        <v>i5</v>
      </c>
      <c r="I1722">
        <v>3290</v>
      </c>
      <c r="J1722">
        <f>IF(Statistics_xlsx___Sheet1[[#This Row],[Offered Salary]]&lt;=0,AVERAGE($I$2:$I$7166),Statistics_xlsx___Sheet1[[#This Row],[Offered Salary]])</f>
        <v>3290</v>
      </c>
      <c r="K1722" t="b">
        <f>OR((Statistics_xlsx___Sheet1[[#This Row],[updated offered salary]]&lt;$N$39),(Statistics_xlsx___Sheet1[[#This Row],[updated offered salary]]&gt;$N$40))</f>
        <v>0</v>
      </c>
    </row>
    <row r="1723" spans="1:11" x14ac:dyDescent="0.3">
      <c r="A1723">
        <v>372578</v>
      </c>
      <c r="B1723" t="s">
        <v>1601</v>
      </c>
      <c r="C1723" t="s">
        <v>8</v>
      </c>
      <c r="D1723" t="s">
        <v>13</v>
      </c>
      <c r="E1723" t="str">
        <f>IF(Statistics_xlsx___Sheet1[[#This Row],[event_name]]="-","Male",Statistics_xlsx___Sheet1[[#This Row],[event_name]])</f>
        <v>Female</v>
      </c>
      <c r="F1723" t="s">
        <v>17</v>
      </c>
      <c r="G1723" t="s">
        <v>36</v>
      </c>
      <c r="H1723" t="str">
        <f>IF(Statistics_xlsx___Sheet1[[#This Row],[Post Name]]="-",IF(G1724=0,G1722,G1724),Statistics_xlsx___Sheet1[[#This Row],[Post Name]])</f>
        <v>i5</v>
      </c>
      <c r="I1723">
        <v>16385</v>
      </c>
      <c r="J1723">
        <f>IF(Statistics_xlsx___Sheet1[[#This Row],[Offered Salary]]&lt;=0,AVERAGE($I$2:$I$7166),Statistics_xlsx___Sheet1[[#This Row],[Offered Salary]])</f>
        <v>16385</v>
      </c>
      <c r="K1723" t="b">
        <f>OR((Statistics_xlsx___Sheet1[[#This Row],[updated offered salary]]&lt;$N$39),(Statistics_xlsx___Sheet1[[#This Row],[updated offered salary]]&gt;$N$40))</f>
        <v>0</v>
      </c>
    </row>
    <row r="1724" spans="1:11" x14ac:dyDescent="0.3">
      <c r="A1724">
        <v>172212</v>
      </c>
      <c r="B1724" t="s">
        <v>1604</v>
      </c>
      <c r="C1724" t="s">
        <v>8</v>
      </c>
      <c r="D1724" t="s">
        <v>13</v>
      </c>
      <c r="E1724" t="str">
        <f>IF(Statistics_xlsx___Sheet1[[#This Row],[event_name]]="-","Male",Statistics_xlsx___Sheet1[[#This Row],[event_name]])</f>
        <v>Female</v>
      </c>
      <c r="F1724" t="s">
        <v>17</v>
      </c>
      <c r="G1724" t="s">
        <v>36</v>
      </c>
      <c r="H1724" t="str">
        <f>IF(Statistics_xlsx___Sheet1[[#This Row],[Post Name]]="-",IF(G1725=0,G1723,G1725),Statistics_xlsx___Sheet1[[#This Row],[Post Name]])</f>
        <v>i5</v>
      </c>
      <c r="I1724">
        <v>39002</v>
      </c>
      <c r="J1724">
        <f>IF(Statistics_xlsx___Sheet1[[#This Row],[Offered Salary]]&lt;=0,AVERAGE($I$2:$I$7166),Statistics_xlsx___Sheet1[[#This Row],[Offered Salary]])</f>
        <v>39002</v>
      </c>
      <c r="K1724" t="b">
        <f>OR((Statistics_xlsx___Sheet1[[#This Row],[updated offered salary]]&lt;$N$39),(Statistics_xlsx___Sheet1[[#This Row],[updated offered salary]]&gt;$N$40))</f>
        <v>0</v>
      </c>
    </row>
    <row r="1725" spans="1:11" x14ac:dyDescent="0.3">
      <c r="A1725">
        <v>332886</v>
      </c>
      <c r="B1725" t="s">
        <v>1605</v>
      </c>
      <c r="C1725" t="s">
        <v>8</v>
      </c>
      <c r="D1725" t="s">
        <v>13</v>
      </c>
      <c r="E1725" t="str">
        <f>IF(Statistics_xlsx___Sheet1[[#This Row],[event_name]]="-","Male",Statistics_xlsx___Sheet1[[#This Row],[event_name]])</f>
        <v>Female</v>
      </c>
      <c r="F1725" t="s">
        <v>17</v>
      </c>
      <c r="G1725" t="s">
        <v>36</v>
      </c>
      <c r="H1725" t="str">
        <f>IF(Statistics_xlsx___Sheet1[[#This Row],[Post Name]]="-",IF(G1726=0,G1724,G1726),Statistics_xlsx___Sheet1[[#This Row],[Post Name]])</f>
        <v>i5</v>
      </c>
      <c r="I1725">
        <v>95555</v>
      </c>
      <c r="J1725">
        <f>IF(Statistics_xlsx___Sheet1[[#This Row],[Offered Salary]]&lt;=0,AVERAGE($I$2:$I$7166),Statistics_xlsx___Sheet1[[#This Row],[Offered Salary]])</f>
        <v>95555</v>
      </c>
      <c r="K1725" t="b">
        <f>OR((Statistics_xlsx___Sheet1[[#This Row],[updated offered salary]]&lt;$N$39),(Statistics_xlsx___Sheet1[[#This Row],[updated offered salary]]&gt;$N$40))</f>
        <v>0</v>
      </c>
    </row>
    <row r="1726" spans="1:11" x14ac:dyDescent="0.3">
      <c r="A1726">
        <v>279479</v>
      </c>
      <c r="B1726" t="s">
        <v>1606</v>
      </c>
      <c r="C1726" t="s">
        <v>8</v>
      </c>
      <c r="D1726" t="s">
        <v>9</v>
      </c>
      <c r="E1726" t="str">
        <f>IF(Statistics_xlsx___Sheet1[[#This Row],[event_name]]="-","Male",Statistics_xlsx___Sheet1[[#This Row],[event_name]])</f>
        <v>Male</v>
      </c>
      <c r="F1726" t="s">
        <v>17</v>
      </c>
      <c r="G1726" t="s">
        <v>345</v>
      </c>
      <c r="H1726" t="str">
        <f>IF(Statistics_xlsx___Sheet1[[#This Row],[Post Name]]="-",IF(G1727=0,G1725,G1727),Statistics_xlsx___Sheet1[[#This Row],[Post Name]])</f>
        <v>c9</v>
      </c>
      <c r="I1726">
        <v>34260</v>
      </c>
      <c r="J1726">
        <f>IF(Statistics_xlsx___Sheet1[[#This Row],[Offered Salary]]&lt;=0,AVERAGE($I$2:$I$7166),Statistics_xlsx___Sheet1[[#This Row],[Offered Salary]])</f>
        <v>34260</v>
      </c>
      <c r="K1726" t="b">
        <f>OR((Statistics_xlsx___Sheet1[[#This Row],[updated offered salary]]&lt;$N$39),(Statistics_xlsx___Sheet1[[#This Row],[updated offered salary]]&gt;$N$40))</f>
        <v>0</v>
      </c>
    </row>
    <row r="1727" spans="1:11" x14ac:dyDescent="0.3">
      <c r="A1727">
        <v>782316</v>
      </c>
      <c r="B1727" t="s">
        <v>1607</v>
      </c>
      <c r="C1727" t="s">
        <v>8</v>
      </c>
      <c r="D1727" t="s">
        <v>9</v>
      </c>
      <c r="E1727" t="str">
        <f>IF(Statistics_xlsx___Sheet1[[#This Row],[event_name]]="-","Male",Statistics_xlsx___Sheet1[[#This Row],[event_name]])</f>
        <v>Male</v>
      </c>
      <c r="F1727" t="s">
        <v>17</v>
      </c>
      <c r="G1727" t="s">
        <v>345</v>
      </c>
      <c r="H1727" t="str">
        <f>IF(Statistics_xlsx___Sheet1[[#This Row],[Post Name]]="-",IF(G1728=0,G1726,G1728),Statistics_xlsx___Sheet1[[#This Row],[Post Name]])</f>
        <v>c9</v>
      </c>
      <c r="I1727">
        <v>43040</v>
      </c>
      <c r="J1727">
        <f>IF(Statistics_xlsx___Sheet1[[#This Row],[Offered Salary]]&lt;=0,AVERAGE($I$2:$I$7166),Statistics_xlsx___Sheet1[[#This Row],[Offered Salary]])</f>
        <v>43040</v>
      </c>
      <c r="K1727" t="b">
        <f>OR((Statistics_xlsx___Sheet1[[#This Row],[updated offered salary]]&lt;$N$39),(Statistics_xlsx___Sheet1[[#This Row],[updated offered salary]]&gt;$N$40))</f>
        <v>0</v>
      </c>
    </row>
    <row r="1728" spans="1:11" x14ac:dyDescent="0.3">
      <c r="A1728">
        <v>995570</v>
      </c>
      <c r="B1728" t="s">
        <v>1608</v>
      </c>
      <c r="C1728" t="s">
        <v>15</v>
      </c>
      <c r="D1728" t="s">
        <v>13</v>
      </c>
      <c r="E1728" t="str">
        <f>IF(Statistics_xlsx___Sheet1[[#This Row],[event_name]]="-","Male",Statistics_xlsx___Sheet1[[#This Row],[event_name]])</f>
        <v>Female</v>
      </c>
      <c r="F1728" t="s">
        <v>17</v>
      </c>
      <c r="G1728" t="s">
        <v>345</v>
      </c>
      <c r="H1728" t="str">
        <f>IF(Statistics_xlsx___Sheet1[[#This Row],[Post Name]]="-",IF(G1729=0,G1727,G1729),Statistics_xlsx___Sheet1[[#This Row],[Post Name]])</f>
        <v>c9</v>
      </c>
      <c r="I1728">
        <v>61174</v>
      </c>
      <c r="J1728">
        <f>IF(Statistics_xlsx___Sheet1[[#This Row],[Offered Salary]]&lt;=0,AVERAGE($I$2:$I$7166),Statistics_xlsx___Sheet1[[#This Row],[Offered Salary]])</f>
        <v>61174</v>
      </c>
      <c r="K1728" t="b">
        <f>OR((Statistics_xlsx___Sheet1[[#This Row],[updated offered salary]]&lt;$N$39),(Statistics_xlsx___Sheet1[[#This Row],[updated offered salary]]&gt;$N$40))</f>
        <v>0</v>
      </c>
    </row>
    <row r="1729" spans="1:11" x14ac:dyDescent="0.3">
      <c r="A1729">
        <v>471223</v>
      </c>
      <c r="B1729" t="s">
        <v>1609</v>
      </c>
      <c r="C1729" t="s">
        <v>8</v>
      </c>
      <c r="D1729" t="s">
        <v>13</v>
      </c>
      <c r="E1729" t="str">
        <f>IF(Statistics_xlsx___Sheet1[[#This Row],[event_name]]="-","Male",Statistics_xlsx___Sheet1[[#This Row],[event_name]])</f>
        <v>Female</v>
      </c>
      <c r="F1729" t="s">
        <v>17</v>
      </c>
      <c r="G1729" t="s">
        <v>345</v>
      </c>
      <c r="H1729" t="str">
        <f>IF(Statistics_xlsx___Sheet1[[#This Row],[Post Name]]="-",IF(G1730=0,G1728,G1730),Statistics_xlsx___Sheet1[[#This Row],[Post Name]])</f>
        <v>c9</v>
      </c>
      <c r="I1729">
        <v>70497</v>
      </c>
      <c r="J1729">
        <f>IF(Statistics_xlsx___Sheet1[[#This Row],[Offered Salary]]&lt;=0,AVERAGE($I$2:$I$7166),Statistics_xlsx___Sheet1[[#This Row],[Offered Salary]])</f>
        <v>70497</v>
      </c>
      <c r="K1729" t="b">
        <f>OR((Statistics_xlsx___Sheet1[[#This Row],[updated offered salary]]&lt;$N$39),(Statistics_xlsx___Sheet1[[#This Row],[updated offered salary]]&gt;$N$40))</f>
        <v>0</v>
      </c>
    </row>
    <row r="1730" spans="1:11" x14ac:dyDescent="0.3">
      <c r="A1730">
        <v>406675</v>
      </c>
      <c r="B1730" t="s">
        <v>1610</v>
      </c>
      <c r="C1730" t="s">
        <v>15</v>
      </c>
      <c r="D1730" t="s">
        <v>13</v>
      </c>
      <c r="E1730" t="str">
        <f>IF(Statistics_xlsx___Sheet1[[#This Row],[event_name]]="-","Male",Statistics_xlsx___Sheet1[[#This Row],[event_name]])</f>
        <v>Female</v>
      </c>
      <c r="F1730" t="s">
        <v>17</v>
      </c>
      <c r="G1730" t="s">
        <v>345</v>
      </c>
      <c r="H1730" t="str">
        <f>IF(Statistics_xlsx___Sheet1[[#This Row],[Post Name]]="-",IF(G1731=0,G1729,G1731),Statistics_xlsx___Sheet1[[#This Row],[Post Name]])</f>
        <v>c9</v>
      </c>
      <c r="I1730">
        <v>32483</v>
      </c>
      <c r="J1730">
        <f>IF(Statistics_xlsx___Sheet1[[#This Row],[Offered Salary]]&lt;=0,AVERAGE($I$2:$I$7166),Statistics_xlsx___Sheet1[[#This Row],[Offered Salary]])</f>
        <v>32483</v>
      </c>
      <c r="K1730" t="b">
        <f>OR((Statistics_xlsx___Sheet1[[#This Row],[updated offered salary]]&lt;$N$39),(Statistics_xlsx___Sheet1[[#This Row],[updated offered salary]]&gt;$N$40))</f>
        <v>0</v>
      </c>
    </row>
    <row r="1731" spans="1:11" x14ac:dyDescent="0.3">
      <c r="A1731">
        <v>485078</v>
      </c>
      <c r="B1731" t="s">
        <v>1610</v>
      </c>
      <c r="C1731" t="s">
        <v>8</v>
      </c>
      <c r="D1731" t="s">
        <v>9</v>
      </c>
      <c r="E1731" t="str">
        <f>IF(Statistics_xlsx___Sheet1[[#This Row],[event_name]]="-","Male",Statistics_xlsx___Sheet1[[#This Row],[event_name]])</f>
        <v>Male</v>
      </c>
      <c r="F1731" t="s">
        <v>17</v>
      </c>
      <c r="G1731" t="s">
        <v>345</v>
      </c>
      <c r="H1731" t="str">
        <f>IF(Statistics_xlsx___Sheet1[[#This Row],[Post Name]]="-",IF(G1732=0,G1730,G1732),Statistics_xlsx___Sheet1[[#This Row],[Post Name]])</f>
        <v>c9</v>
      </c>
      <c r="I1731">
        <v>40687</v>
      </c>
      <c r="J1731">
        <f>IF(Statistics_xlsx___Sheet1[[#This Row],[Offered Salary]]&lt;=0,AVERAGE($I$2:$I$7166),Statistics_xlsx___Sheet1[[#This Row],[Offered Salary]])</f>
        <v>40687</v>
      </c>
      <c r="K1731" t="b">
        <f>OR((Statistics_xlsx___Sheet1[[#This Row],[updated offered salary]]&lt;$N$39),(Statistics_xlsx___Sheet1[[#This Row],[updated offered salary]]&gt;$N$40))</f>
        <v>0</v>
      </c>
    </row>
    <row r="1732" spans="1:11" x14ac:dyDescent="0.3">
      <c r="A1732">
        <v>337257</v>
      </c>
      <c r="B1732" t="s">
        <v>1611</v>
      </c>
      <c r="C1732" t="s">
        <v>15</v>
      </c>
      <c r="D1732" t="s">
        <v>13</v>
      </c>
      <c r="E1732" t="str">
        <f>IF(Statistics_xlsx___Sheet1[[#This Row],[event_name]]="-","Male",Statistics_xlsx___Sheet1[[#This Row],[event_name]])</f>
        <v>Female</v>
      </c>
      <c r="F1732" t="s">
        <v>17</v>
      </c>
      <c r="G1732" t="s">
        <v>345</v>
      </c>
      <c r="H1732" t="str">
        <f>IF(Statistics_xlsx___Sheet1[[#This Row],[Post Name]]="-",IF(G1733=0,G1731,G1733),Statistics_xlsx___Sheet1[[#This Row],[Post Name]])</f>
        <v>c9</v>
      </c>
      <c r="I1732">
        <v>44400</v>
      </c>
      <c r="J1732">
        <f>IF(Statistics_xlsx___Sheet1[[#This Row],[Offered Salary]]&lt;=0,AVERAGE($I$2:$I$7166),Statistics_xlsx___Sheet1[[#This Row],[Offered Salary]])</f>
        <v>44400</v>
      </c>
      <c r="K1732" t="b">
        <f>OR((Statistics_xlsx___Sheet1[[#This Row],[updated offered salary]]&lt;$N$39),(Statistics_xlsx___Sheet1[[#This Row],[updated offered salary]]&gt;$N$40))</f>
        <v>0</v>
      </c>
    </row>
    <row r="1733" spans="1:11" x14ac:dyDescent="0.3">
      <c r="A1733">
        <v>596647</v>
      </c>
      <c r="B1733" t="s">
        <v>1612</v>
      </c>
      <c r="C1733" t="s">
        <v>15</v>
      </c>
      <c r="D1733" t="s">
        <v>9</v>
      </c>
      <c r="E1733" t="str">
        <f>IF(Statistics_xlsx___Sheet1[[#This Row],[event_name]]="-","Male",Statistics_xlsx___Sheet1[[#This Row],[event_name]])</f>
        <v>Male</v>
      </c>
      <c r="F1733" t="s">
        <v>86</v>
      </c>
      <c r="G1733" t="s">
        <v>24</v>
      </c>
      <c r="H1733" t="str">
        <f>IF(Statistics_xlsx___Sheet1[[#This Row],[Post Name]]="-",IF(G1734=0,G1732,G1734),Statistics_xlsx___Sheet1[[#This Row],[Post Name]])</f>
        <v>i7</v>
      </c>
      <c r="I1733">
        <v>2970</v>
      </c>
      <c r="J1733">
        <f>IF(Statistics_xlsx___Sheet1[[#This Row],[Offered Salary]]&lt;=0,AVERAGE($I$2:$I$7166),Statistics_xlsx___Sheet1[[#This Row],[Offered Salary]])</f>
        <v>2970</v>
      </c>
      <c r="K1733" t="b">
        <f>OR((Statistics_xlsx___Sheet1[[#This Row],[updated offered salary]]&lt;$N$39),(Statistics_xlsx___Sheet1[[#This Row],[updated offered salary]]&gt;$N$40))</f>
        <v>0</v>
      </c>
    </row>
    <row r="1734" spans="1:11" x14ac:dyDescent="0.3">
      <c r="A1734">
        <v>129235</v>
      </c>
      <c r="B1734" t="s">
        <v>1613</v>
      </c>
      <c r="C1734" t="s">
        <v>15</v>
      </c>
      <c r="D1734" t="s">
        <v>9</v>
      </c>
      <c r="E1734" t="str">
        <f>IF(Statistics_xlsx___Sheet1[[#This Row],[event_name]]="-","Male",Statistics_xlsx___Sheet1[[#This Row],[event_name]])</f>
        <v>Male</v>
      </c>
      <c r="F1734" t="s">
        <v>86</v>
      </c>
      <c r="G1734" t="s">
        <v>24</v>
      </c>
      <c r="H1734" t="str">
        <f>IF(Statistics_xlsx___Sheet1[[#This Row],[Post Name]]="-",IF(G1735=0,G1733,G1735),Statistics_xlsx___Sheet1[[#This Row],[Post Name]])</f>
        <v>i7</v>
      </c>
      <c r="I1734">
        <v>57847</v>
      </c>
      <c r="J1734">
        <f>IF(Statistics_xlsx___Sheet1[[#This Row],[Offered Salary]]&lt;=0,AVERAGE($I$2:$I$7166),Statistics_xlsx___Sheet1[[#This Row],[Offered Salary]])</f>
        <v>57847</v>
      </c>
      <c r="K1734" t="b">
        <f>OR((Statistics_xlsx___Sheet1[[#This Row],[updated offered salary]]&lt;$N$39),(Statistics_xlsx___Sheet1[[#This Row],[updated offered salary]]&gt;$N$40))</f>
        <v>0</v>
      </c>
    </row>
    <row r="1735" spans="1:11" x14ac:dyDescent="0.3">
      <c r="A1735">
        <v>24880</v>
      </c>
      <c r="B1735" t="s">
        <v>1614</v>
      </c>
      <c r="C1735" t="s">
        <v>8</v>
      </c>
      <c r="D1735" t="s">
        <v>9</v>
      </c>
      <c r="E1735" t="str">
        <f>IF(Statistics_xlsx___Sheet1[[#This Row],[event_name]]="-","Male",Statistics_xlsx___Sheet1[[#This Row],[event_name]])</f>
        <v>Male</v>
      </c>
      <c r="F1735" t="s">
        <v>17</v>
      </c>
      <c r="G1735" t="s">
        <v>14</v>
      </c>
      <c r="H1735" t="str">
        <f>IF(Statistics_xlsx___Sheet1[[#This Row],[Post Name]]="-",IF(G1736=0,G1734,G1736),Statistics_xlsx___Sheet1[[#This Row],[Post Name]])</f>
        <v>c5</v>
      </c>
      <c r="I1735">
        <v>18527</v>
      </c>
      <c r="J1735">
        <f>IF(Statistics_xlsx___Sheet1[[#This Row],[Offered Salary]]&lt;=0,AVERAGE($I$2:$I$7166),Statistics_xlsx___Sheet1[[#This Row],[Offered Salary]])</f>
        <v>18527</v>
      </c>
      <c r="K1735" t="b">
        <f>OR((Statistics_xlsx___Sheet1[[#This Row],[updated offered salary]]&lt;$N$39),(Statistics_xlsx___Sheet1[[#This Row],[updated offered salary]]&gt;$N$40))</f>
        <v>0</v>
      </c>
    </row>
    <row r="1736" spans="1:11" x14ac:dyDescent="0.3">
      <c r="A1736">
        <v>156526</v>
      </c>
      <c r="B1736" t="s">
        <v>1615</v>
      </c>
      <c r="C1736" t="s">
        <v>15</v>
      </c>
      <c r="D1736" t="s">
        <v>9</v>
      </c>
      <c r="E1736" t="str">
        <f>IF(Statistics_xlsx___Sheet1[[#This Row],[event_name]]="-","Male",Statistics_xlsx___Sheet1[[#This Row],[event_name]])</f>
        <v>Male</v>
      </c>
      <c r="F1736" t="s">
        <v>17</v>
      </c>
      <c r="G1736" t="s">
        <v>14</v>
      </c>
      <c r="H1736" t="str">
        <f>IF(Statistics_xlsx___Sheet1[[#This Row],[Post Name]]="-",IF(G1737=0,G1735,G1737),Statistics_xlsx___Sheet1[[#This Row],[Post Name]])</f>
        <v>c5</v>
      </c>
      <c r="I1736">
        <v>81539</v>
      </c>
      <c r="J1736">
        <f>IF(Statistics_xlsx___Sheet1[[#This Row],[Offered Salary]]&lt;=0,AVERAGE($I$2:$I$7166),Statistics_xlsx___Sheet1[[#This Row],[Offered Salary]])</f>
        <v>81539</v>
      </c>
      <c r="K1736" t="b">
        <f>OR((Statistics_xlsx___Sheet1[[#This Row],[updated offered salary]]&lt;$N$39),(Statistics_xlsx___Sheet1[[#This Row],[updated offered salary]]&gt;$N$40))</f>
        <v>0</v>
      </c>
    </row>
    <row r="1737" spans="1:11" x14ac:dyDescent="0.3">
      <c r="A1737">
        <v>35902</v>
      </c>
      <c r="B1737" t="s">
        <v>1616</v>
      </c>
      <c r="C1737" t="s">
        <v>8</v>
      </c>
      <c r="D1737" t="s">
        <v>9</v>
      </c>
      <c r="E1737" t="str">
        <f>IF(Statistics_xlsx___Sheet1[[#This Row],[event_name]]="-","Male",Statistics_xlsx___Sheet1[[#This Row],[event_name]])</f>
        <v>Male</v>
      </c>
      <c r="F1737" t="s">
        <v>17</v>
      </c>
      <c r="G1737" t="s">
        <v>14</v>
      </c>
      <c r="H1737" t="str">
        <f>IF(Statistics_xlsx___Sheet1[[#This Row],[Post Name]]="-",IF(G1738=0,G1736,G1738),Statistics_xlsx___Sheet1[[#This Row],[Post Name]])</f>
        <v>c5</v>
      </c>
      <c r="I1737">
        <v>12508</v>
      </c>
      <c r="J1737">
        <f>IF(Statistics_xlsx___Sheet1[[#This Row],[Offered Salary]]&lt;=0,AVERAGE($I$2:$I$7166),Statistics_xlsx___Sheet1[[#This Row],[Offered Salary]])</f>
        <v>12508</v>
      </c>
      <c r="K1737" t="b">
        <f>OR((Statistics_xlsx___Sheet1[[#This Row],[updated offered salary]]&lt;$N$39),(Statistics_xlsx___Sheet1[[#This Row],[updated offered salary]]&gt;$N$40))</f>
        <v>0</v>
      </c>
    </row>
    <row r="1738" spans="1:11" x14ac:dyDescent="0.3">
      <c r="A1738">
        <v>175665</v>
      </c>
      <c r="B1738" t="s">
        <v>1616</v>
      </c>
      <c r="C1738" t="s">
        <v>15</v>
      </c>
      <c r="D1738" t="s">
        <v>9</v>
      </c>
      <c r="E1738" t="str">
        <f>IF(Statistics_xlsx___Sheet1[[#This Row],[event_name]]="-","Male",Statistics_xlsx___Sheet1[[#This Row],[event_name]])</f>
        <v>Male</v>
      </c>
      <c r="F1738" t="s">
        <v>17</v>
      </c>
      <c r="G1738" t="s">
        <v>14</v>
      </c>
      <c r="H1738" t="str">
        <f>IF(Statistics_xlsx___Sheet1[[#This Row],[Post Name]]="-",IF(G1739=0,G1737,G1739),Statistics_xlsx___Sheet1[[#This Row],[Post Name]])</f>
        <v>c5</v>
      </c>
      <c r="I1738">
        <v>27621</v>
      </c>
      <c r="J1738">
        <f>IF(Statistics_xlsx___Sheet1[[#This Row],[Offered Salary]]&lt;=0,AVERAGE($I$2:$I$7166),Statistics_xlsx___Sheet1[[#This Row],[Offered Salary]])</f>
        <v>27621</v>
      </c>
      <c r="K1738" t="b">
        <f>OR((Statistics_xlsx___Sheet1[[#This Row],[updated offered salary]]&lt;$N$39),(Statistics_xlsx___Sheet1[[#This Row],[updated offered salary]]&gt;$N$40))</f>
        <v>0</v>
      </c>
    </row>
    <row r="1739" spans="1:11" x14ac:dyDescent="0.3">
      <c r="A1739">
        <v>779449</v>
      </c>
      <c r="B1739" t="s">
        <v>1617</v>
      </c>
      <c r="C1739" t="s">
        <v>15</v>
      </c>
      <c r="D1739" t="s">
        <v>9</v>
      </c>
      <c r="E1739" t="str">
        <f>IF(Statistics_xlsx___Sheet1[[#This Row],[event_name]]="-","Male",Statistics_xlsx___Sheet1[[#This Row],[event_name]])</f>
        <v>Male</v>
      </c>
      <c r="F1739" t="s">
        <v>17</v>
      </c>
      <c r="G1739" t="s">
        <v>39</v>
      </c>
      <c r="H1739" t="str">
        <f>IF(Statistics_xlsx___Sheet1[[#This Row],[Post Name]]="-",IF(G1740=0,G1738,G1740),Statistics_xlsx___Sheet1[[#This Row],[Post Name]])</f>
        <v>i1</v>
      </c>
      <c r="I1739">
        <v>59246</v>
      </c>
      <c r="J1739">
        <f>IF(Statistics_xlsx___Sheet1[[#This Row],[Offered Salary]]&lt;=0,AVERAGE($I$2:$I$7166),Statistics_xlsx___Sheet1[[#This Row],[Offered Salary]])</f>
        <v>59246</v>
      </c>
      <c r="K1739" t="b">
        <f>OR((Statistics_xlsx___Sheet1[[#This Row],[updated offered salary]]&lt;$N$39),(Statistics_xlsx___Sheet1[[#This Row],[updated offered salary]]&gt;$N$40))</f>
        <v>0</v>
      </c>
    </row>
    <row r="1740" spans="1:11" x14ac:dyDescent="0.3">
      <c r="A1740">
        <v>136609</v>
      </c>
      <c r="B1740" t="s">
        <v>1618</v>
      </c>
      <c r="C1740" t="s">
        <v>8</v>
      </c>
      <c r="D1740" t="s">
        <v>9</v>
      </c>
      <c r="E1740" t="str">
        <f>IF(Statistics_xlsx___Sheet1[[#This Row],[event_name]]="-","Male",Statistics_xlsx___Sheet1[[#This Row],[event_name]])</f>
        <v>Male</v>
      </c>
      <c r="F1740" t="s">
        <v>17</v>
      </c>
      <c r="G1740" t="s">
        <v>39</v>
      </c>
      <c r="H1740" t="str">
        <f>IF(Statistics_xlsx___Sheet1[[#This Row],[Post Name]]="-",IF(G1741=0,G1739,G1741),Statistics_xlsx___Sheet1[[#This Row],[Post Name]])</f>
        <v>i1</v>
      </c>
      <c r="I1740">
        <v>99169</v>
      </c>
      <c r="J1740">
        <f>IF(Statistics_xlsx___Sheet1[[#This Row],[Offered Salary]]&lt;=0,AVERAGE($I$2:$I$7166),Statistics_xlsx___Sheet1[[#This Row],[Offered Salary]])</f>
        <v>99169</v>
      </c>
      <c r="K1740" t="b">
        <f>OR((Statistics_xlsx___Sheet1[[#This Row],[updated offered salary]]&lt;$N$39),(Statistics_xlsx___Sheet1[[#This Row],[updated offered salary]]&gt;$N$40))</f>
        <v>0</v>
      </c>
    </row>
    <row r="1741" spans="1:11" x14ac:dyDescent="0.3">
      <c r="A1741">
        <v>839749</v>
      </c>
      <c r="B1741" t="s">
        <v>1619</v>
      </c>
      <c r="C1741" t="s">
        <v>8</v>
      </c>
      <c r="D1741" t="s">
        <v>9</v>
      </c>
      <c r="E1741" t="str">
        <f>IF(Statistics_xlsx___Sheet1[[#This Row],[event_name]]="-","Male",Statistics_xlsx___Sheet1[[#This Row],[event_name]])</f>
        <v>Male</v>
      </c>
      <c r="F1741" t="s">
        <v>17</v>
      </c>
      <c r="G1741" t="s">
        <v>44</v>
      </c>
      <c r="H1741" t="str">
        <f>IF(Statistics_xlsx___Sheet1[[#This Row],[Post Name]]="-",IF(G1742=0,G1740,G1742),Statistics_xlsx___Sheet1[[#This Row],[Post Name]])</f>
        <v>i6</v>
      </c>
      <c r="I1741">
        <v>9199</v>
      </c>
      <c r="J1741">
        <f>IF(Statistics_xlsx___Sheet1[[#This Row],[Offered Salary]]&lt;=0,AVERAGE($I$2:$I$7166),Statistics_xlsx___Sheet1[[#This Row],[Offered Salary]])</f>
        <v>9199</v>
      </c>
      <c r="K1741" t="b">
        <f>OR((Statistics_xlsx___Sheet1[[#This Row],[updated offered salary]]&lt;$N$39),(Statistics_xlsx___Sheet1[[#This Row],[updated offered salary]]&gt;$N$40))</f>
        <v>0</v>
      </c>
    </row>
    <row r="1742" spans="1:11" x14ac:dyDescent="0.3">
      <c r="A1742">
        <v>268371</v>
      </c>
      <c r="B1742" t="s">
        <v>1620</v>
      </c>
      <c r="C1742" t="s">
        <v>15</v>
      </c>
      <c r="D1742" t="s">
        <v>9</v>
      </c>
      <c r="E1742" t="str">
        <f>IF(Statistics_xlsx___Sheet1[[#This Row],[event_name]]="-","Male",Statistics_xlsx___Sheet1[[#This Row],[event_name]])</f>
        <v>Male</v>
      </c>
      <c r="F1742" t="s">
        <v>17</v>
      </c>
      <c r="G1742" t="s">
        <v>36</v>
      </c>
      <c r="H1742" t="str">
        <f>IF(Statistics_xlsx___Sheet1[[#This Row],[Post Name]]="-",IF(G1743=0,G1741,G1743),Statistics_xlsx___Sheet1[[#This Row],[Post Name]])</f>
        <v>i5</v>
      </c>
      <c r="I1742">
        <v>65933</v>
      </c>
      <c r="J1742">
        <f>IF(Statistics_xlsx___Sheet1[[#This Row],[Offered Salary]]&lt;=0,AVERAGE($I$2:$I$7166),Statistics_xlsx___Sheet1[[#This Row],[Offered Salary]])</f>
        <v>65933</v>
      </c>
      <c r="K1742" t="b">
        <f>OR((Statistics_xlsx___Sheet1[[#This Row],[updated offered salary]]&lt;$N$39),(Statistics_xlsx___Sheet1[[#This Row],[updated offered salary]]&gt;$N$40))</f>
        <v>0</v>
      </c>
    </row>
    <row r="1743" spans="1:11" x14ac:dyDescent="0.3">
      <c r="A1743">
        <v>51030</v>
      </c>
      <c r="B1743" t="s">
        <v>1621</v>
      </c>
      <c r="C1743" t="s">
        <v>15</v>
      </c>
      <c r="D1743" t="s">
        <v>9</v>
      </c>
      <c r="E1743" t="str">
        <f>IF(Statistics_xlsx___Sheet1[[#This Row],[event_name]]="-","Male",Statistics_xlsx___Sheet1[[#This Row],[event_name]])</f>
        <v>Male</v>
      </c>
      <c r="F1743" t="s">
        <v>17</v>
      </c>
      <c r="G1743" t="s">
        <v>36</v>
      </c>
      <c r="H1743" t="str">
        <f>IF(Statistics_xlsx___Sheet1[[#This Row],[Post Name]]="-",IF(G1744=0,G1742,G1744),Statistics_xlsx___Sheet1[[#This Row],[Post Name]])</f>
        <v>i5</v>
      </c>
      <c r="I1743">
        <v>61098</v>
      </c>
      <c r="J1743">
        <f>IF(Statistics_xlsx___Sheet1[[#This Row],[Offered Salary]]&lt;=0,AVERAGE($I$2:$I$7166),Statistics_xlsx___Sheet1[[#This Row],[Offered Salary]])</f>
        <v>61098</v>
      </c>
      <c r="K1743" t="b">
        <f>OR((Statistics_xlsx___Sheet1[[#This Row],[updated offered salary]]&lt;$N$39),(Statistics_xlsx___Sheet1[[#This Row],[updated offered salary]]&gt;$N$40))</f>
        <v>0</v>
      </c>
    </row>
    <row r="1744" spans="1:11" x14ac:dyDescent="0.3">
      <c r="A1744">
        <v>434830</v>
      </c>
      <c r="B1744" t="s">
        <v>1622</v>
      </c>
      <c r="C1744" t="s">
        <v>8</v>
      </c>
      <c r="D1744" t="s">
        <v>9</v>
      </c>
      <c r="E1744" t="str">
        <f>IF(Statistics_xlsx___Sheet1[[#This Row],[event_name]]="-","Male",Statistics_xlsx___Sheet1[[#This Row],[event_name]])</f>
        <v>Male</v>
      </c>
      <c r="F1744" t="s">
        <v>17</v>
      </c>
      <c r="G1744" t="s">
        <v>36</v>
      </c>
      <c r="H1744" t="str">
        <f>IF(Statistics_xlsx___Sheet1[[#This Row],[Post Name]]="-",IF(G1745=0,G1743,G1745),Statistics_xlsx___Sheet1[[#This Row],[Post Name]])</f>
        <v>i5</v>
      </c>
      <c r="I1744">
        <v>66521</v>
      </c>
      <c r="J1744">
        <f>IF(Statistics_xlsx___Sheet1[[#This Row],[Offered Salary]]&lt;=0,AVERAGE($I$2:$I$7166),Statistics_xlsx___Sheet1[[#This Row],[Offered Salary]])</f>
        <v>66521</v>
      </c>
      <c r="K1744" t="b">
        <f>OR((Statistics_xlsx___Sheet1[[#This Row],[updated offered salary]]&lt;$N$39),(Statistics_xlsx___Sheet1[[#This Row],[updated offered salary]]&gt;$N$40))</f>
        <v>0</v>
      </c>
    </row>
    <row r="1745" spans="1:11" x14ac:dyDescent="0.3">
      <c r="A1745">
        <v>639529</v>
      </c>
      <c r="B1745" t="s">
        <v>1622</v>
      </c>
      <c r="C1745" t="s">
        <v>8</v>
      </c>
      <c r="D1745" t="s">
        <v>13</v>
      </c>
      <c r="E1745" t="str">
        <f>IF(Statistics_xlsx___Sheet1[[#This Row],[event_name]]="-","Male",Statistics_xlsx___Sheet1[[#This Row],[event_name]])</f>
        <v>Female</v>
      </c>
      <c r="F1745" t="s">
        <v>17</v>
      </c>
      <c r="G1745" t="s">
        <v>36</v>
      </c>
      <c r="H1745" t="str">
        <f>IF(Statistics_xlsx___Sheet1[[#This Row],[Post Name]]="-",IF(G1746=0,G1744,G1746),Statistics_xlsx___Sheet1[[#This Row],[Post Name]])</f>
        <v>i5</v>
      </c>
      <c r="I1745">
        <v>95111</v>
      </c>
      <c r="J1745">
        <f>IF(Statistics_xlsx___Sheet1[[#This Row],[Offered Salary]]&lt;=0,AVERAGE($I$2:$I$7166),Statistics_xlsx___Sheet1[[#This Row],[Offered Salary]])</f>
        <v>95111</v>
      </c>
      <c r="K1745" t="b">
        <f>OR((Statistics_xlsx___Sheet1[[#This Row],[updated offered salary]]&lt;$N$39),(Statistics_xlsx___Sheet1[[#This Row],[updated offered salary]]&gt;$N$40))</f>
        <v>0</v>
      </c>
    </row>
    <row r="1746" spans="1:11" x14ac:dyDescent="0.3">
      <c r="A1746">
        <v>592294</v>
      </c>
      <c r="B1746" t="s">
        <v>1623</v>
      </c>
      <c r="C1746" t="s">
        <v>15</v>
      </c>
      <c r="D1746" t="s">
        <v>9</v>
      </c>
      <c r="E1746" t="str">
        <f>IF(Statistics_xlsx___Sheet1[[#This Row],[event_name]]="-","Male",Statistics_xlsx___Sheet1[[#This Row],[event_name]])</f>
        <v>Male</v>
      </c>
      <c r="F1746" t="s">
        <v>17</v>
      </c>
      <c r="G1746" t="s">
        <v>36</v>
      </c>
      <c r="H1746" t="str">
        <f>IF(Statistics_xlsx___Sheet1[[#This Row],[Post Name]]="-",IF(G1747=0,G1745,G1747),Statistics_xlsx___Sheet1[[#This Row],[Post Name]])</f>
        <v>i5</v>
      </c>
      <c r="I1746">
        <v>41460</v>
      </c>
      <c r="J1746">
        <f>IF(Statistics_xlsx___Sheet1[[#This Row],[Offered Salary]]&lt;=0,AVERAGE($I$2:$I$7166),Statistics_xlsx___Sheet1[[#This Row],[Offered Salary]])</f>
        <v>41460</v>
      </c>
      <c r="K1746" t="b">
        <f>OR((Statistics_xlsx___Sheet1[[#This Row],[updated offered salary]]&lt;$N$39),(Statistics_xlsx___Sheet1[[#This Row],[updated offered salary]]&gt;$N$40))</f>
        <v>0</v>
      </c>
    </row>
    <row r="1747" spans="1:11" x14ac:dyDescent="0.3">
      <c r="A1747">
        <v>758774</v>
      </c>
      <c r="B1747" t="s">
        <v>1624</v>
      </c>
      <c r="C1747" t="s">
        <v>8</v>
      </c>
      <c r="D1747" t="s">
        <v>42</v>
      </c>
      <c r="E1747" t="str">
        <f>IF(Statistics_xlsx___Sheet1[[#This Row],[event_name]]="-","Male",Statistics_xlsx___Sheet1[[#This Row],[event_name]])</f>
        <v>Don’t want to say</v>
      </c>
      <c r="F1747" t="s">
        <v>86</v>
      </c>
      <c r="G1747" t="s">
        <v>345</v>
      </c>
      <c r="H1747" t="str">
        <f>IF(Statistics_xlsx___Sheet1[[#This Row],[Post Name]]="-",IF(G1748=0,G1746,G1748),Statistics_xlsx___Sheet1[[#This Row],[Post Name]])</f>
        <v>c9</v>
      </c>
      <c r="I1747">
        <v>42869</v>
      </c>
      <c r="J1747">
        <f>IF(Statistics_xlsx___Sheet1[[#This Row],[Offered Salary]]&lt;=0,AVERAGE($I$2:$I$7166),Statistics_xlsx___Sheet1[[#This Row],[Offered Salary]])</f>
        <v>42869</v>
      </c>
      <c r="K1747" t="b">
        <f>OR((Statistics_xlsx___Sheet1[[#This Row],[updated offered salary]]&lt;$N$39),(Statistics_xlsx___Sheet1[[#This Row],[updated offered salary]]&gt;$N$40))</f>
        <v>0</v>
      </c>
    </row>
    <row r="1748" spans="1:11" x14ac:dyDescent="0.3">
      <c r="A1748">
        <v>590682</v>
      </c>
      <c r="B1748" t="s">
        <v>1625</v>
      </c>
      <c r="C1748" t="s">
        <v>8</v>
      </c>
      <c r="D1748" t="s">
        <v>9</v>
      </c>
      <c r="E1748" t="str">
        <f>IF(Statistics_xlsx___Sheet1[[#This Row],[event_name]]="-","Male",Statistics_xlsx___Sheet1[[#This Row],[event_name]])</f>
        <v>Male</v>
      </c>
      <c r="F1748" t="s">
        <v>17</v>
      </c>
      <c r="G1748" t="s">
        <v>24</v>
      </c>
      <c r="H1748" t="str">
        <f>IF(Statistics_xlsx___Sheet1[[#This Row],[Post Name]]="-",IF(G1749=0,G1747,G1749),Statistics_xlsx___Sheet1[[#This Row],[Post Name]])</f>
        <v>i7</v>
      </c>
      <c r="I1748">
        <v>51131</v>
      </c>
      <c r="J1748">
        <f>IF(Statistics_xlsx___Sheet1[[#This Row],[Offered Salary]]&lt;=0,AVERAGE($I$2:$I$7166),Statistics_xlsx___Sheet1[[#This Row],[Offered Salary]])</f>
        <v>51131</v>
      </c>
      <c r="K1748" t="b">
        <f>OR((Statistics_xlsx___Sheet1[[#This Row],[updated offered salary]]&lt;$N$39),(Statistics_xlsx___Sheet1[[#This Row],[updated offered salary]]&gt;$N$40))</f>
        <v>0</v>
      </c>
    </row>
    <row r="1749" spans="1:11" x14ac:dyDescent="0.3">
      <c r="A1749">
        <v>107163</v>
      </c>
      <c r="B1749" t="s">
        <v>1515</v>
      </c>
      <c r="C1749" t="s">
        <v>8</v>
      </c>
      <c r="D1749" t="s">
        <v>9</v>
      </c>
      <c r="E1749" t="str">
        <f>IF(Statistics_xlsx___Sheet1[[#This Row],[event_name]]="-","Male",Statistics_xlsx___Sheet1[[#This Row],[event_name]])</f>
        <v>Male</v>
      </c>
      <c r="F1749" t="s">
        <v>17</v>
      </c>
      <c r="G1749" t="s">
        <v>24</v>
      </c>
      <c r="H1749" t="str">
        <f>IF(Statistics_xlsx___Sheet1[[#This Row],[Post Name]]="-",IF(G1750=0,G1748,G1750),Statistics_xlsx___Sheet1[[#This Row],[Post Name]])</f>
        <v>i7</v>
      </c>
      <c r="I1749">
        <v>67869</v>
      </c>
      <c r="J1749">
        <f>IF(Statistics_xlsx___Sheet1[[#This Row],[Offered Salary]]&lt;=0,AVERAGE($I$2:$I$7166),Statistics_xlsx___Sheet1[[#This Row],[Offered Salary]])</f>
        <v>67869</v>
      </c>
      <c r="K1749" t="b">
        <f>OR((Statistics_xlsx___Sheet1[[#This Row],[updated offered salary]]&lt;$N$39),(Statistics_xlsx___Sheet1[[#This Row],[updated offered salary]]&gt;$N$40))</f>
        <v>0</v>
      </c>
    </row>
    <row r="1750" spans="1:11" x14ac:dyDescent="0.3">
      <c r="A1750">
        <v>740604</v>
      </c>
      <c r="B1750" t="s">
        <v>1516</v>
      </c>
      <c r="C1750" t="s">
        <v>8</v>
      </c>
      <c r="D1750" t="s">
        <v>9</v>
      </c>
      <c r="E1750" t="str">
        <f>IF(Statistics_xlsx___Sheet1[[#This Row],[event_name]]="-","Male",Statistics_xlsx___Sheet1[[#This Row],[event_name]])</f>
        <v>Male</v>
      </c>
      <c r="F1750" t="s">
        <v>17</v>
      </c>
      <c r="G1750" t="s">
        <v>24</v>
      </c>
      <c r="H1750" t="str">
        <f>IF(Statistics_xlsx___Sheet1[[#This Row],[Post Name]]="-",IF(G1751=0,G1749,G1751),Statistics_xlsx___Sheet1[[#This Row],[Post Name]])</f>
        <v>i7</v>
      </c>
      <c r="I1750">
        <v>42459</v>
      </c>
      <c r="J1750">
        <f>IF(Statistics_xlsx___Sheet1[[#This Row],[Offered Salary]]&lt;=0,AVERAGE($I$2:$I$7166),Statistics_xlsx___Sheet1[[#This Row],[Offered Salary]])</f>
        <v>42459</v>
      </c>
      <c r="K1750" t="b">
        <f>OR((Statistics_xlsx___Sheet1[[#This Row],[updated offered salary]]&lt;$N$39),(Statistics_xlsx___Sheet1[[#This Row],[updated offered salary]]&gt;$N$40))</f>
        <v>0</v>
      </c>
    </row>
    <row r="1751" spans="1:11" x14ac:dyDescent="0.3">
      <c r="A1751">
        <v>959387</v>
      </c>
      <c r="B1751" t="s">
        <v>1516</v>
      </c>
      <c r="C1751" t="s">
        <v>15</v>
      </c>
      <c r="D1751" t="s">
        <v>13</v>
      </c>
      <c r="E1751" t="str">
        <f>IF(Statistics_xlsx___Sheet1[[#This Row],[event_name]]="-","Male",Statistics_xlsx___Sheet1[[#This Row],[event_name]])</f>
        <v>Female</v>
      </c>
      <c r="F1751" t="s">
        <v>17</v>
      </c>
      <c r="G1751" t="s">
        <v>24</v>
      </c>
      <c r="H1751" t="str">
        <f>IF(Statistics_xlsx___Sheet1[[#This Row],[Post Name]]="-",IF(G1752=0,G1750,G1752),Statistics_xlsx___Sheet1[[#This Row],[Post Name]])</f>
        <v>i7</v>
      </c>
      <c r="I1751">
        <v>55713</v>
      </c>
      <c r="J1751">
        <f>IF(Statistics_xlsx___Sheet1[[#This Row],[Offered Salary]]&lt;=0,AVERAGE($I$2:$I$7166),Statistics_xlsx___Sheet1[[#This Row],[Offered Salary]])</f>
        <v>55713</v>
      </c>
      <c r="K1751" t="b">
        <f>OR((Statistics_xlsx___Sheet1[[#This Row],[updated offered salary]]&lt;$N$39),(Statistics_xlsx___Sheet1[[#This Row],[updated offered salary]]&gt;$N$40))</f>
        <v>0</v>
      </c>
    </row>
    <row r="1752" spans="1:11" x14ac:dyDescent="0.3">
      <c r="A1752">
        <v>614118</v>
      </c>
      <c r="B1752" t="s">
        <v>1626</v>
      </c>
      <c r="C1752" t="s">
        <v>15</v>
      </c>
      <c r="D1752" t="s">
        <v>13</v>
      </c>
      <c r="E1752" t="str">
        <f>IF(Statistics_xlsx___Sheet1[[#This Row],[event_name]]="-","Male",Statistics_xlsx___Sheet1[[#This Row],[event_name]])</f>
        <v>Female</v>
      </c>
      <c r="F1752" t="s">
        <v>17</v>
      </c>
      <c r="G1752" t="s">
        <v>24</v>
      </c>
      <c r="H1752" t="str">
        <f>IF(Statistics_xlsx___Sheet1[[#This Row],[Post Name]]="-",IF(G1753=0,G1751,G1753),Statistics_xlsx___Sheet1[[#This Row],[Post Name]])</f>
        <v>i7</v>
      </c>
      <c r="I1752">
        <v>6820</v>
      </c>
      <c r="J1752">
        <f>IF(Statistics_xlsx___Sheet1[[#This Row],[Offered Salary]]&lt;=0,AVERAGE($I$2:$I$7166),Statistics_xlsx___Sheet1[[#This Row],[Offered Salary]])</f>
        <v>6820</v>
      </c>
      <c r="K1752" t="b">
        <f>OR((Statistics_xlsx___Sheet1[[#This Row],[updated offered salary]]&lt;$N$39),(Statistics_xlsx___Sheet1[[#This Row],[updated offered salary]]&gt;$N$40))</f>
        <v>0</v>
      </c>
    </row>
    <row r="1753" spans="1:11" x14ac:dyDescent="0.3">
      <c r="A1753">
        <v>973608</v>
      </c>
      <c r="B1753" t="s">
        <v>1627</v>
      </c>
      <c r="C1753" t="s">
        <v>15</v>
      </c>
      <c r="D1753" t="s">
        <v>13</v>
      </c>
      <c r="E1753" t="str">
        <f>IF(Statistics_xlsx___Sheet1[[#This Row],[event_name]]="-","Male",Statistics_xlsx___Sheet1[[#This Row],[event_name]])</f>
        <v>Female</v>
      </c>
      <c r="F1753" t="s">
        <v>17</v>
      </c>
      <c r="G1753" t="s">
        <v>24</v>
      </c>
      <c r="H1753" t="str">
        <f>IF(Statistics_xlsx___Sheet1[[#This Row],[Post Name]]="-",IF(G1754=0,G1752,G1754),Statistics_xlsx___Sheet1[[#This Row],[Post Name]])</f>
        <v>i7</v>
      </c>
      <c r="I1753">
        <v>85898</v>
      </c>
      <c r="J1753">
        <f>IF(Statistics_xlsx___Sheet1[[#This Row],[Offered Salary]]&lt;=0,AVERAGE($I$2:$I$7166),Statistics_xlsx___Sheet1[[#This Row],[Offered Salary]])</f>
        <v>85898</v>
      </c>
      <c r="K1753" t="b">
        <f>OR((Statistics_xlsx___Sheet1[[#This Row],[updated offered salary]]&lt;$N$39),(Statistics_xlsx___Sheet1[[#This Row],[updated offered salary]]&gt;$N$40))</f>
        <v>0</v>
      </c>
    </row>
    <row r="1754" spans="1:11" x14ac:dyDescent="0.3">
      <c r="A1754">
        <v>298297</v>
      </c>
      <c r="B1754" t="s">
        <v>1628</v>
      </c>
      <c r="C1754" t="s">
        <v>8</v>
      </c>
      <c r="D1754" t="s">
        <v>9</v>
      </c>
      <c r="E1754" t="str">
        <f>IF(Statistics_xlsx___Sheet1[[#This Row],[event_name]]="-","Male",Statistics_xlsx___Sheet1[[#This Row],[event_name]])</f>
        <v>Male</v>
      </c>
      <c r="F1754" t="s">
        <v>17</v>
      </c>
      <c r="G1754" t="s">
        <v>24</v>
      </c>
      <c r="H1754" t="str">
        <f>IF(Statistics_xlsx___Sheet1[[#This Row],[Post Name]]="-",IF(G1755=0,G1753,G1755),Statistics_xlsx___Sheet1[[#This Row],[Post Name]])</f>
        <v>i7</v>
      </c>
      <c r="I1754">
        <v>46222</v>
      </c>
      <c r="J1754">
        <f>IF(Statistics_xlsx___Sheet1[[#This Row],[Offered Salary]]&lt;=0,AVERAGE($I$2:$I$7166),Statistics_xlsx___Sheet1[[#This Row],[Offered Salary]])</f>
        <v>46222</v>
      </c>
      <c r="K1754" t="b">
        <f>OR((Statistics_xlsx___Sheet1[[#This Row],[updated offered salary]]&lt;$N$39),(Statistics_xlsx___Sheet1[[#This Row],[updated offered salary]]&gt;$N$40))</f>
        <v>0</v>
      </c>
    </row>
    <row r="1755" spans="1:11" x14ac:dyDescent="0.3">
      <c r="A1755">
        <v>635074</v>
      </c>
      <c r="B1755" t="s">
        <v>1629</v>
      </c>
      <c r="C1755" t="s">
        <v>15</v>
      </c>
      <c r="D1755" t="s">
        <v>42</v>
      </c>
      <c r="E1755" t="str">
        <f>IF(Statistics_xlsx___Sheet1[[#This Row],[event_name]]="-","Male",Statistics_xlsx___Sheet1[[#This Row],[event_name]])</f>
        <v>Don’t want to say</v>
      </c>
      <c r="F1755" t="s">
        <v>17</v>
      </c>
      <c r="G1755" t="s">
        <v>151</v>
      </c>
      <c r="H1755" t="str">
        <f>IF(Statistics_xlsx___Sheet1[[#This Row],[Post Name]]="-",IF(G1756=0,G1754,G1756),Statistics_xlsx___Sheet1[[#This Row],[Post Name]])</f>
        <v>c-10</v>
      </c>
      <c r="I1755">
        <v>34348</v>
      </c>
      <c r="J1755">
        <f>IF(Statistics_xlsx___Sheet1[[#This Row],[Offered Salary]]&lt;=0,AVERAGE($I$2:$I$7166),Statistics_xlsx___Sheet1[[#This Row],[Offered Salary]])</f>
        <v>34348</v>
      </c>
      <c r="K1755" t="b">
        <f>OR((Statistics_xlsx___Sheet1[[#This Row],[updated offered salary]]&lt;$N$39),(Statistics_xlsx___Sheet1[[#This Row],[updated offered salary]]&gt;$N$40))</f>
        <v>0</v>
      </c>
    </row>
    <row r="1756" spans="1:11" x14ac:dyDescent="0.3">
      <c r="A1756">
        <v>925976</v>
      </c>
      <c r="B1756" t="s">
        <v>1630</v>
      </c>
      <c r="C1756" t="s">
        <v>8</v>
      </c>
      <c r="D1756" t="s">
        <v>9</v>
      </c>
      <c r="E1756" t="str">
        <f>IF(Statistics_xlsx___Sheet1[[#This Row],[event_name]]="-","Male",Statistics_xlsx___Sheet1[[#This Row],[event_name]])</f>
        <v>Male</v>
      </c>
      <c r="F1756" t="s">
        <v>17</v>
      </c>
      <c r="G1756" t="s">
        <v>151</v>
      </c>
      <c r="H1756" t="str">
        <f>IF(Statistics_xlsx___Sheet1[[#This Row],[Post Name]]="-",IF(G1757=0,G1755,G1757),Statistics_xlsx___Sheet1[[#This Row],[Post Name]])</f>
        <v>c-10</v>
      </c>
      <c r="I1756">
        <v>38000</v>
      </c>
      <c r="J1756">
        <f>IF(Statistics_xlsx___Sheet1[[#This Row],[Offered Salary]]&lt;=0,AVERAGE($I$2:$I$7166),Statistics_xlsx___Sheet1[[#This Row],[Offered Salary]])</f>
        <v>38000</v>
      </c>
      <c r="K1756" t="b">
        <f>OR((Statistics_xlsx___Sheet1[[#This Row],[updated offered salary]]&lt;$N$39),(Statistics_xlsx___Sheet1[[#This Row],[updated offered salary]]&gt;$N$40))</f>
        <v>0</v>
      </c>
    </row>
    <row r="1757" spans="1:11" x14ac:dyDescent="0.3">
      <c r="A1757">
        <v>916219</v>
      </c>
      <c r="B1757" t="s">
        <v>1631</v>
      </c>
      <c r="C1757" t="s">
        <v>8</v>
      </c>
      <c r="D1757" t="s">
        <v>13</v>
      </c>
      <c r="E1757" t="str">
        <f>IF(Statistics_xlsx___Sheet1[[#This Row],[event_name]]="-","Male",Statistics_xlsx___Sheet1[[#This Row],[event_name]])</f>
        <v>Female</v>
      </c>
      <c r="F1757" t="s">
        <v>33</v>
      </c>
      <c r="G1757" t="s">
        <v>39</v>
      </c>
      <c r="H1757" t="str">
        <f>IF(Statistics_xlsx___Sheet1[[#This Row],[Post Name]]="-",IF(G1758=0,G1756,G1758),Statistics_xlsx___Sheet1[[#This Row],[Post Name]])</f>
        <v>i1</v>
      </c>
      <c r="I1757">
        <v>31724</v>
      </c>
      <c r="J1757">
        <f>IF(Statistics_xlsx___Sheet1[[#This Row],[Offered Salary]]&lt;=0,AVERAGE($I$2:$I$7166),Statistics_xlsx___Sheet1[[#This Row],[Offered Salary]])</f>
        <v>31724</v>
      </c>
      <c r="K1757" t="b">
        <f>OR((Statistics_xlsx___Sheet1[[#This Row],[updated offered salary]]&lt;$N$39),(Statistics_xlsx___Sheet1[[#This Row],[updated offered salary]]&gt;$N$40))</f>
        <v>0</v>
      </c>
    </row>
    <row r="1758" spans="1:11" x14ac:dyDescent="0.3">
      <c r="A1758">
        <v>195192</v>
      </c>
      <c r="B1758" t="s">
        <v>1632</v>
      </c>
      <c r="C1758" t="s">
        <v>15</v>
      </c>
      <c r="D1758" t="s">
        <v>13</v>
      </c>
      <c r="E1758" t="str">
        <f>IF(Statistics_xlsx___Sheet1[[#This Row],[event_name]]="-","Male",Statistics_xlsx___Sheet1[[#This Row],[event_name]])</f>
        <v>Female</v>
      </c>
      <c r="F1758" t="s">
        <v>33</v>
      </c>
      <c r="G1758" t="s">
        <v>39</v>
      </c>
      <c r="H1758" t="str">
        <f>IF(Statistics_xlsx___Sheet1[[#This Row],[Post Name]]="-",IF(G1759=0,G1757,G1759),Statistics_xlsx___Sheet1[[#This Row],[Post Name]])</f>
        <v>i1</v>
      </c>
      <c r="I1758">
        <v>79867</v>
      </c>
      <c r="J1758">
        <f>IF(Statistics_xlsx___Sheet1[[#This Row],[Offered Salary]]&lt;=0,AVERAGE($I$2:$I$7166),Statistics_xlsx___Sheet1[[#This Row],[Offered Salary]])</f>
        <v>79867</v>
      </c>
      <c r="K1758" t="b">
        <f>OR((Statistics_xlsx___Sheet1[[#This Row],[updated offered salary]]&lt;$N$39),(Statistics_xlsx___Sheet1[[#This Row],[updated offered salary]]&gt;$N$40))</f>
        <v>0</v>
      </c>
    </row>
    <row r="1759" spans="1:11" x14ac:dyDescent="0.3">
      <c r="A1759">
        <v>105487</v>
      </c>
      <c r="B1759" t="s">
        <v>1633</v>
      </c>
      <c r="C1759" t="s">
        <v>8</v>
      </c>
      <c r="D1759" t="s">
        <v>13</v>
      </c>
      <c r="E1759" t="str">
        <f>IF(Statistics_xlsx___Sheet1[[#This Row],[event_name]]="-","Male",Statistics_xlsx___Sheet1[[#This Row],[event_name]])</f>
        <v>Female</v>
      </c>
      <c r="F1759" t="s">
        <v>33</v>
      </c>
      <c r="G1759" t="s">
        <v>39</v>
      </c>
      <c r="H1759" t="str">
        <f>IF(Statistics_xlsx___Sheet1[[#This Row],[Post Name]]="-",IF(G1760=0,G1758,G1760),Statistics_xlsx___Sheet1[[#This Row],[Post Name]])</f>
        <v>i1</v>
      </c>
      <c r="I1759">
        <v>62331</v>
      </c>
      <c r="J1759">
        <f>IF(Statistics_xlsx___Sheet1[[#This Row],[Offered Salary]]&lt;=0,AVERAGE($I$2:$I$7166),Statistics_xlsx___Sheet1[[#This Row],[Offered Salary]])</f>
        <v>62331</v>
      </c>
      <c r="K1759" t="b">
        <f>OR((Statistics_xlsx___Sheet1[[#This Row],[updated offered salary]]&lt;$N$39),(Statistics_xlsx___Sheet1[[#This Row],[updated offered salary]]&gt;$N$40))</f>
        <v>0</v>
      </c>
    </row>
    <row r="1760" spans="1:11" x14ac:dyDescent="0.3">
      <c r="A1760">
        <v>824012</v>
      </c>
      <c r="B1760" t="s">
        <v>1634</v>
      </c>
      <c r="C1760" t="s">
        <v>15</v>
      </c>
      <c r="D1760" t="s">
        <v>13</v>
      </c>
      <c r="E1760" t="str">
        <f>IF(Statistics_xlsx___Sheet1[[#This Row],[event_name]]="-","Male",Statistics_xlsx___Sheet1[[#This Row],[event_name]])</f>
        <v>Female</v>
      </c>
      <c r="F1760" t="s">
        <v>17</v>
      </c>
      <c r="G1760" t="s">
        <v>345</v>
      </c>
      <c r="H1760" t="str">
        <f>IF(Statistics_xlsx___Sheet1[[#This Row],[Post Name]]="-",IF(G1761=0,G1759,G1761),Statistics_xlsx___Sheet1[[#This Row],[Post Name]])</f>
        <v>c9</v>
      </c>
      <c r="I1760">
        <v>44876</v>
      </c>
      <c r="J1760">
        <f>IF(Statistics_xlsx___Sheet1[[#This Row],[Offered Salary]]&lt;=0,AVERAGE($I$2:$I$7166),Statistics_xlsx___Sheet1[[#This Row],[Offered Salary]])</f>
        <v>44876</v>
      </c>
      <c r="K1760" t="b">
        <f>OR((Statistics_xlsx___Sheet1[[#This Row],[updated offered salary]]&lt;$N$39),(Statistics_xlsx___Sheet1[[#This Row],[updated offered salary]]&gt;$N$40))</f>
        <v>0</v>
      </c>
    </row>
    <row r="1761" spans="1:11" x14ac:dyDescent="0.3">
      <c r="A1761">
        <v>373245</v>
      </c>
      <c r="B1761" t="s">
        <v>1635</v>
      </c>
      <c r="C1761" t="s">
        <v>15</v>
      </c>
      <c r="D1761" t="s">
        <v>9</v>
      </c>
      <c r="E1761" t="str">
        <f>IF(Statistics_xlsx___Sheet1[[#This Row],[event_name]]="-","Male",Statistics_xlsx___Sheet1[[#This Row],[event_name]])</f>
        <v>Male</v>
      </c>
      <c r="F1761" t="s">
        <v>17</v>
      </c>
      <c r="G1761" t="s">
        <v>345</v>
      </c>
      <c r="H1761" t="str">
        <f>IF(Statistics_xlsx___Sheet1[[#This Row],[Post Name]]="-",IF(G1762=0,G1760,G1762),Statistics_xlsx___Sheet1[[#This Row],[Post Name]])</f>
        <v>c9</v>
      </c>
      <c r="I1761">
        <v>96397</v>
      </c>
      <c r="J1761">
        <f>IF(Statistics_xlsx___Sheet1[[#This Row],[Offered Salary]]&lt;=0,AVERAGE($I$2:$I$7166),Statistics_xlsx___Sheet1[[#This Row],[Offered Salary]])</f>
        <v>96397</v>
      </c>
      <c r="K1761" t="b">
        <f>OR((Statistics_xlsx___Sheet1[[#This Row],[updated offered salary]]&lt;$N$39),(Statistics_xlsx___Sheet1[[#This Row],[updated offered salary]]&gt;$N$40))</f>
        <v>0</v>
      </c>
    </row>
    <row r="1762" spans="1:11" x14ac:dyDescent="0.3">
      <c r="A1762">
        <v>690152</v>
      </c>
      <c r="B1762" t="s">
        <v>1636</v>
      </c>
      <c r="C1762" t="s">
        <v>15</v>
      </c>
      <c r="D1762" t="s">
        <v>9</v>
      </c>
      <c r="E1762" t="str">
        <f>IF(Statistics_xlsx___Sheet1[[#This Row],[event_name]]="-","Male",Statistics_xlsx___Sheet1[[#This Row],[event_name]])</f>
        <v>Male</v>
      </c>
      <c r="F1762" t="s">
        <v>17</v>
      </c>
      <c r="G1762" t="s">
        <v>345</v>
      </c>
      <c r="H1762" t="str">
        <f>IF(Statistics_xlsx___Sheet1[[#This Row],[Post Name]]="-",IF(G1763=0,G1761,G1763),Statistics_xlsx___Sheet1[[#This Row],[Post Name]])</f>
        <v>c9</v>
      </c>
      <c r="I1762">
        <v>54102</v>
      </c>
      <c r="J1762">
        <f>IF(Statistics_xlsx___Sheet1[[#This Row],[Offered Salary]]&lt;=0,AVERAGE($I$2:$I$7166),Statistics_xlsx___Sheet1[[#This Row],[Offered Salary]])</f>
        <v>54102</v>
      </c>
      <c r="K1762" t="b">
        <f>OR((Statistics_xlsx___Sheet1[[#This Row],[updated offered salary]]&lt;$N$39),(Statistics_xlsx___Sheet1[[#This Row],[updated offered salary]]&gt;$N$40))</f>
        <v>0</v>
      </c>
    </row>
    <row r="1763" spans="1:11" x14ac:dyDescent="0.3">
      <c r="A1763">
        <v>577016</v>
      </c>
      <c r="B1763" t="s">
        <v>1637</v>
      </c>
      <c r="C1763" t="s">
        <v>8</v>
      </c>
      <c r="D1763" t="s">
        <v>9</v>
      </c>
      <c r="E1763" t="str">
        <f>IF(Statistics_xlsx___Sheet1[[#This Row],[event_name]]="-","Male",Statistics_xlsx___Sheet1[[#This Row],[event_name]])</f>
        <v>Male</v>
      </c>
      <c r="F1763" t="s">
        <v>17</v>
      </c>
      <c r="G1763" t="s">
        <v>24</v>
      </c>
      <c r="H1763" t="str">
        <f>IF(Statistics_xlsx___Sheet1[[#This Row],[Post Name]]="-",IF(G1764=0,G1762,G1764),Statistics_xlsx___Sheet1[[#This Row],[Post Name]])</f>
        <v>i7</v>
      </c>
      <c r="I1763">
        <v>60448</v>
      </c>
      <c r="J1763">
        <f>IF(Statistics_xlsx___Sheet1[[#This Row],[Offered Salary]]&lt;=0,AVERAGE($I$2:$I$7166),Statistics_xlsx___Sheet1[[#This Row],[Offered Salary]])</f>
        <v>60448</v>
      </c>
      <c r="K1763" t="b">
        <f>OR((Statistics_xlsx___Sheet1[[#This Row],[updated offered salary]]&lt;$N$39),(Statistics_xlsx___Sheet1[[#This Row],[updated offered salary]]&gt;$N$40))</f>
        <v>0</v>
      </c>
    </row>
    <row r="1764" spans="1:11" x14ac:dyDescent="0.3">
      <c r="A1764">
        <v>786330</v>
      </c>
      <c r="B1764" t="s">
        <v>1638</v>
      </c>
      <c r="C1764" t="s">
        <v>15</v>
      </c>
      <c r="D1764" t="s">
        <v>9</v>
      </c>
      <c r="E1764" t="str">
        <f>IF(Statistics_xlsx___Sheet1[[#This Row],[event_name]]="-","Male",Statistics_xlsx___Sheet1[[#This Row],[event_name]])</f>
        <v>Male</v>
      </c>
      <c r="F1764" t="s">
        <v>17</v>
      </c>
      <c r="G1764" t="s">
        <v>24</v>
      </c>
      <c r="H1764" t="str">
        <f>IF(Statistics_xlsx___Sheet1[[#This Row],[Post Name]]="-",IF(G1765=0,G1763,G1765),Statistics_xlsx___Sheet1[[#This Row],[Post Name]])</f>
        <v>i7</v>
      </c>
      <c r="I1764">
        <v>30853</v>
      </c>
      <c r="J1764">
        <f>IF(Statistics_xlsx___Sheet1[[#This Row],[Offered Salary]]&lt;=0,AVERAGE($I$2:$I$7166),Statistics_xlsx___Sheet1[[#This Row],[Offered Salary]])</f>
        <v>30853</v>
      </c>
      <c r="K1764" t="b">
        <f>OR((Statistics_xlsx___Sheet1[[#This Row],[updated offered salary]]&lt;$N$39),(Statistics_xlsx___Sheet1[[#This Row],[updated offered salary]]&gt;$N$40))</f>
        <v>0</v>
      </c>
    </row>
    <row r="1765" spans="1:11" x14ac:dyDescent="0.3">
      <c r="A1765">
        <v>581142</v>
      </c>
      <c r="B1765" t="s">
        <v>1238</v>
      </c>
      <c r="C1765" t="s">
        <v>15</v>
      </c>
      <c r="D1765" t="s">
        <v>9</v>
      </c>
      <c r="E1765" t="str">
        <f>IF(Statistics_xlsx___Sheet1[[#This Row],[event_name]]="-","Male",Statistics_xlsx___Sheet1[[#This Row],[event_name]])</f>
        <v>Male</v>
      </c>
      <c r="F1765" t="s">
        <v>17</v>
      </c>
      <c r="G1765" t="s">
        <v>24</v>
      </c>
      <c r="H1765" t="str">
        <f>IF(Statistics_xlsx___Sheet1[[#This Row],[Post Name]]="-",IF(G1766=0,G1764,G1766),Statistics_xlsx___Sheet1[[#This Row],[Post Name]])</f>
        <v>i7</v>
      </c>
      <c r="I1765">
        <v>35789</v>
      </c>
      <c r="J1765">
        <f>IF(Statistics_xlsx___Sheet1[[#This Row],[Offered Salary]]&lt;=0,AVERAGE($I$2:$I$7166),Statistics_xlsx___Sheet1[[#This Row],[Offered Salary]])</f>
        <v>35789</v>
      </c>
      <c r="K1765" t="b">
        <f>OR((Statistics_xlsx___Sheet1[[#This Row],[updated offered salary]]&lt;$N$39),(Statistics_xlsx___Sheet1[[#This Row],[updated offered salary]]&gt;$N$40))</f>
        <v>0</v>
      </c>
    </row>
    <row r="1766" spans="1:11" x14ac:dyDescent="0.3">
      <c r="A1766">
        <v>593847</v>
      </c>
      <c r="B1766" t="s">
        <v>1639</v>
      </c>
      <c r="C1766" t="s">
        <v>8</v>
      </c>
      <c r="D1766" t="s">
        <v>42</v>
      </c>
      <c r="E1766" t="str">
        <f>IF(Statistics_xlsx___Sheet1[[#This Row],[event_name]]="-","Male",Statistics_xlsx___Sheet1[[#This Row],[event_name]])</f>
        <v>Don’t want to say</v>
      </c>
      <c r="F1766" t="s">
        <v>17</v>
      </c>
      <c r="G1766" t="s">
        <v>24</v>
      </c>
      <c r="H1766" t="str">
        <f>IF(Statistics_xlsx___Sheet1[[#This Row],[Post Name]]="-",IF(G1767=0,G1765,G1767),Statistics_xlsx___Sheet1[[#This Row],[Post Name]])</f>
        <v>i7</v>
      </c>
      <c r="I1766">
        <v>46661</v>
      </c>
      <c r="J1766">
        <f>IF(Statistics_xlsx___Sheet1[[#This Row],[Offered Salary]]&lt;=0,AVERAGE($I$2:$I$7166),Statistics_xlsx___Sheet1[[#This Row],[Offered Salary]])</f>
        <v>46661</v>
      </c>
      <c r="K1766" t="b">
        <f>OR((Statistics_xlsx___Sheet1[[#This Row],[updated offered salary]]&lt;$N$39),(Statistics_xlsx___Sheet1[[#This Row],[updated offered salary]]&gt;$N$40))</f>
        <v>0</v>
      </c>
    </row>
    <row r="1767" spans="1:11" x14ac:dyDescent="0.3">
      <c r="A1767">
        <v>679555</v>
      </c>
      <c r="B1767" t="s">
        <v>1359</v>
      </c>
      <c r="C1767" t="s">
        <v>8</v>
      </c>
      <c r="D1767" t="s">
        <v>9</v>
      </c>
      <c r="E1767" t="str">
        <f>IF(Statistics_xlsx___Sheet1[[#This Row],[event_name]]="-","Male",Statistics_xlsx___Sheet1[[#This Row],[event_name]])</f>
        <v>Male</v>
      </c>
      <c r="F1767" t="s">
        <v>17</v>
      </c>
      <c r="G1767" t="s">
        <v>11</v>
      </c>
      <c r="H1767" t="str">
        <f>IF(Statistics_xlsx___Sheet1[[#This Row],[Post Name]]="-",IF(G1768=0,G1766,G1768),Statistics_xlsx___Sheet1[[#This Row],[Post Name]])</f>
        <v>c8</v>
      </c>
      <c r="I1767">
        <v>1646</v>
      </c>
      <c r="J1767">
        <f>IF(Statistics_xlsx___Sheet1[[#This Row],[Offered Salary]]&lt;=0,AVERAGE($I$2:$I$7166),Statistics_xlsx___Sheet1[[#This Row],[Offered Salary]])</f>
        <v>1646</v>
      </c>
      <c r="K1767" t="b">
        <f>OR((Statistics_xlsx___Sheet1[[#This Row],[updated offered salary]]&lt;$N$39),(Statistics_xlsx___Sheet1[[#This Row],[updated offered salary]]&gt;$N$40))</f>
        <v>0</v>
      </c>
    </row>
    <row r="1768" spans="1:11" x14ac:dyDescent="0.3">
      <c r="A1768">
        <v>983167</v>
      </c>
      <c r="B1768" t="s">
        <v>1640</v>
      </c>
      <c r="C1768" t="s">
        <v>15</v>
      </c>
      <c r="D1768" t="s">
        <v>42</v>
      </c>
      <c r="E1768" t="str">
        <f>IF(Statistics_xlsx___Sheet1[[#This Row],[event_name]]="-","Male",Statistics_xlsx___Sheet1[[#This Row],[event_name]])</f>
        <v>Don’t want to say</v>
      </c>
      <c r="F1768" t="s">
        <v>17</v>
      </c>
      <c r="G1768" t="s">
        <v>11</v>
      </c>
      <c r="H1768" t="str">
        <f>IF(Statistics_xlsx___Sheet1[[#This Row],[Post Name]]="-",IF(G1769=0,G1767,G1769),Statistics_xlsx___Sheet1[[#This Row],[Post Name]])</f>
        <v>c8</v>
      </c>
      <c r="I1768">
        <v>44453</v>
      </c>
      <c r="J1768">
        <f>IF(Statistics_xlsx___Sheet1[[#This Row],[Offered Salary]]&lt;=0,AVERAGE($I$2:$I$7166),Statistics_xlsx___Sheet1[[#This Row],[Offered Salary]])</f>
        <v>44453</v>
      </c>
      <c r="K1768" t="b">
        <f>OR((Statistics_xlsx___Sheet1[[#This Row],[updated offered salary]]&lt;$N$39),(Statistics_xlsx___Sheet1[[#This Row],[updated offered salary]]&gt;$N$40))</f>
        <v>0</v>
      </c>
    </row>
    <row r="1769" spans="1:11" x14ac:dyDescent="0.3">
      <c r="A1769">
        <v>949311</v>
      </c>
      <c r="B1769" t="s">
        <v>1641</v>
      </c>
      <c r="C1769" t="s">
        <v>15</v>
      </c>
      <c r="D1769" t="s">
        <v>13</v>
      </c>
      <c r="E1769" t="str">
        <f>IF(Statistics_xlsx___Sheet1[[#This Row],[event_name]]="-","Male",Statistics_xlsx___Sheet1[[#This Row],[event_name]])</f>
        <v>Female</v>
      </c>
      <c r="F1769" t="s">
        <v>33</v>
      </c>
      <c r="G1769" t="s">
        <v>24</v>
      </c>
      <c r="H1769" t="str">
        <f>IF(Statistics_xlsx___Sheet1[[#This Row],[Post Name]]="-",IF(G1770=0,G1768,G1770),Statistics_xlsx___Sheet1[[#This Row],[Post Name]])</f>
        <v>i7</v>
      </c>
      <c r="I1769">
        <v>81189</v>
      </c>
      <c r="J1769">
        <f>IF(Statistics_xlsx___Sheet1[[#This Row],[Offered Salary]]&lt;=0,AVERAGE($I$2:$I$7166),Statistics_xlsx___Sheet1[[#This Row],[Offered Salary]])</f>
        <v>81189</v>
      </c>
      <c r="K1769" t="b">
        <f>OR((Statistics_xlsx___Sheet1[[#This Row],[updated offered salary]]&lt;$N$39),(Statistics_xlsx___Sheet1[[#This Row],[updated offered salary]]&gt;$N$40))</f>
        <v>0</v>
      </c>
    </row>
    <row r="1770" spans="1:11" x14ac:dyDescent="0.3">
      <c r="A1770">
        <v>307175</v>
      </c>
      <c r="B1770" t="s">
        <v>1642</v>
      </c>
      <c r="C1770" t="s">
        <v>8</v>
      </c>
      <c r="D1770" t="s">
        <v>13</v>
      </c>
      <c r="E1770" t="str">
        <f>IF(Statistics_xlsx___Sheet1[[#This Row],[event_name]]="-","Male",Statistics_xlsx___Sheet1[[#This Row],[event_name]])</f>
        <v>Female</v>
      </c>
      <c r="F1770" t="s">
        <v>33</v>
      </c>
      <c r="G1770" t="s">
        <v>24</v>
      </c>
      <c r="H1770" t="str">
        <f>IF(Statistics_xlsx___Sheet1[[#This Row],[Post Name]]="-",IF(G1771=0,G1769,G1771),Statistics_xlsx___Sheet1[[#This Row],[Post Name]])</f>
        <v>i7</v>
      </c>
      <c r="I1770">
        <v>62291</v>
      </c>
      <c r="J1770">
        <f>IF(Statistics_xlsx___Sheet1[[#This Row],[Offered Salary]]&lt;=0,AVERAGE($I$2:$I$7166),Statistics_xlsx___Sheet1[[#This Row],[Offered Salary]])</f>
        <v>62291</v>
      </c>
      <c r="K1770" t="b">
        <f>OR((Statistics_xlsx___Sheet1[[#This Row],[updated offered salary]]&lt;$N$39),(Statistics_xlsx___Sheet1[[#This Row],[updated offered salary]]&gt;$N$40))</f>
        <v>0</v>
      </c>
    </row>
    <row r="1771" spans="1:11" x14ac:dyDescent="0.3">
      <c r="A1771">
        <v>457776</v>
      </c>
      <c r="B1771" t="s">
        <v>1643</v>
      </c>
      <c r="C1771" t="s">
        <v>15</v>
      </c>
      <c r="D1771" t="s">
        <v>13</v>
      </c>
      <c r="E1771" t="str">
        <f>IF(Statistics_xlsx___Sheet1[[#This Row],[event_name]]="-","Male",Statistics_xlsx___Sheet1[[#This Row],[event_name]])</f>
        <v>Female</v>
      </c>
      <c r="F1771" t="s">
        <v>33</v>
      </c>
      <c r="G1771" t="s">
        <v>24</v>
      </c>
      <c r="H1771" t="str">
        <f>IF(Statistics_xlsx___Sheet1[[#This Row],[Post Name]]="-",IF(G1772=0,G1770,G1772),Statistics_xlsx___Sheet1[[#This Row],[Post Name]])</f>
        <v>i7</v>
      </c>
      <c r="I1771">
        <v>76314</v>
      </c>
      <c r="J1771">
        <f>IF(Statistics_xlsx___Sheet1[[#This Row],[Offered Salary]]&lt;=0,AVERAGE($I$2:$I$7166),Statistics_xlsx___Sheet1[[#This Row],[Offered Salary]])</f>
        <v>76314</v>
      </c>
      <c r="K1771" t="b">
        <f>OR((Statistics_xlsx___Sheet1[[#This Row],[updated offered salary]]&lt;$N$39),(Statistics_xlsx___Sheet1[[#This Row],[updated offered salary]]&gt;$N$40))</f>
        <v>0</v>
      </c>
    </row>
    <row r="1772" spans="1:11" x14ac:dyDescent="0.3">
      <c r="A1772">
        <v>24736</v>
      </c>
      <c r="B1772" t="s">
        <v>1644</v>
      </c>
      <c r="C1772" t="s">
        <v>15</v>
      </c>
      <c r="D1772" t="s">
        <v>13</v>
      </c>
      <c r="E1772" t="str">
        <f>IF(Statistics_xlsx___Sheet1[[#This Row],[event_name]]="-","Male",Statistics_xlsx___Sheet1[[#This Row],[event_name]])</f>
        <v>Female</v>
      </c>
      <c r="F1772" t="s">
        <v>33</v>
      </c>
      <c r="G1772" t="s">
        <v>24</v>
      </c>
      <c r="H1772" t="str">
        <f>IF(Statistics_xlsx___Sheet1[[#This Row],[Post Name]]="-",IF(G1773=0,G1771,G1773),Statistics_xlsx___Sheet1[[#This Row],[Post Name]])</f>
        <v>i7</v>
      </c>
      <c r="I1772">
        <v>53664</v>
      </c>
      <c r="J1772">
        <f>IF(Statistics_xlsx___Sheet1[[#This Row],[Offered Salary]]&lt;=0,AVERAGE($I$2:$I$7166),Statistics_xlsx___Sheet1[[#This Row],[Offered Salary]])</f>
        <v>53664</v>
      </c>
      <c r="K1772" t="b">
        <f>OR((Statistics_xlsx___Sheet1[[#This Row],[updated offered salary]]&lt;$N$39),(Statistics_xlsx___Sheet1[[#This Row],[updated offered salary]]&gt;$N$40))</f>
        <v>0</v>
      </c>
    </row>
    <row r="1773" spans="1:11" x14ac:dyDescent="0.3">
      <c r="A1773">
        <v>604503</v>
      </c>
      <c r="B1773" t="s">
        <v>1645</v>
      </c>
      <c r="C1773" t="s">
        <v>8</v>
      </c>
      <c r="D1773" t="s">
        <v>13</v>
      </c>
      <c r="E1773" t="str">
        <f>IF(Statistics_xlsx___Sheet1[[#This Row],[event_name]]="-","Male",Statistics_xlsx___Sheet1[[#This Row],[event_name]])</f>
        <v>Female</v>
      </c>
      <c r="F1773" t="s">
        <v>33</v>
      </c>
      <c r="G1773" t="s">
        <v>24</v>
      </c>
      <c r="H1773" t="str">
        <f>IF(Statistics_xlsx___Sheet1[[#This Row],[Post Name]]="-",IF(G1774=0,G1772,G1774),Statistics_xlsx___Sheet1[[#This Row],[Post Name]])</f>
        <v>i7</v>
      </c>
      <c r="I1773">
        <v>78186</v>
      </c>
      <c r="J1773">
        <f>IF(Statistics_xlsx___Sheet1[[#This Row],[Offered Salary]]&lt;=0,AVERAGE($I$2:$I$7166),Statistics_xlsx___Sheet1[[#This Row],[Offered Salary]])</f>
        <v>78186</v>
      </c>
      <c r="K1773" t="b">
        <f>OR((Statistics_xlsx___Sheet1[[#This Row],[updated offered salary]]&lt;$N$39),(Statistics_xlsx___Sheet1[[#This Row],[updated offered salary]]&gt;$N$40))</f>
        <v>0</v>
      </c>
    </row>
    <row r="1774" spans="1:11" x14ac:dyDescent="0.3">
      <c r="A1774">
        <v>503538</v>
      </c>
      <c r="B1774" t="s">
        <v>1646</v>
      </c>
      <c r="C1774" t="s">
        <v>15</v>
      </c>
      <c r="D1774" t="s">
        <v>9</v>
      </c>
      <c r="E1774" t="str">
        <f>IF(Statistics_xlsx___Sheet1[[#This Row],[event_name]]="-","Male",Statistics_xlsx___Sheet1[[#This Row],[event_name]])</f>
        <v>Male</v>
      </c>
      <c r="F1774" t="s">
        <v>52</v>
      </c>
      <c r="G1774" t="s">
        <v>39</v>
      </c>
      <c r="H1774" t="str">
        <f>IF(Statistics_xlsx___Sheet1[[#This Row],[Post Name]]="-",IF(G1775=0,G1773,G1775),Statistics_xlsx___Sheet1[[#This Row],[Post Name]])</f>
        <v>i1</v>
      </c>
      <c r="I1774">
        <v>46193</v>
      </c>
      <c r="J1774">
        <f>IF(Statistics_xlsx___Sheet1[[#This Row],[Offered Salary]]&lt;=0,AVERAGE($I$2:$I$7166),Statistics_xlsx___Sheet1[[#This Row],[Offered Salary]])</f>
        <v>46193</v>
      </c>
      <c r="K1774" t="b">
        <f>OR((Statistics_xlsx___Sheet1[[#This Row],[updated offered salary]]&lt;$N$39),(Statistics_xlsx___Sheet1[[#This Row],[updated offered salary]]&gt;$N$40))</f>
        <v>0</v>
      </c>
    </row>
    <row r="1775" spans="1:11" x14ac:dyDescent="0.3">
      <c r="A1775">
        <v>476510</v>
      </c>
      <c r="B1775" t="s">
        <v>1647</v>
      </c>
      <c r="C1775" t="s">
        <v>8</v>
      </c>
      <c r="D1775" t="s">
        <v>9</v>
      </c>
      <c r="E1775" t="str">
        <f>IF(Statistics_xlsx___Sheet1[[#This Row],[event_name]]="-","Male",Statistics_xlsx___Sheet1[[#This Row],[event_name]])</f>
        <v>Male</v>
      </c>
      <c r="F1775" t="s">
        <v>52</v>
      </c>
      <c r="G1775" t="s">
        <v>39</v>
      </c>
      <c r="H1775" t="str">
        <f>IF(Statistics_xlsx___Sheet1[[#This Row],[Post Name]]="-",IF(G1776=0,G1774,G1776),Statistics_xlsx___Sheet1[[#This Row],[Post Name]])</f>
        <v>i1</v>
      </c>
      <c r="I1775">
        <v>71255</v>
      </c>
      <c r="J1775">
        <f>IF(Statistics_xlsx___Sheet1[[#This Row],[Offered Salary]]&lt;=0,AVERAGE($I$2:$I$7166),Statistics_xlsx___Sheet1[[#This Row],[Offered Salary]])</f>
        <v>71255</v>
      </c>
      <c r="K1775" t="b">
        <f>OR((Statistics_xlsx___Sheet1[[#This Row],[updated offered salary]]&lt;$N$39),(Statistics_xlsx___Sheet1[[#This Row],[updated offered salary]]&gt;$N$40))</f>
        <v>0</v>
      </c>
    </row>
    <row r="1776" spans="1:11" x14ac:dyDescent="0.3">
      <c r="A1776">
        <v>879713</v>
      </c>
      <c r="B1776" t="s">
        <v>1648</v>
      </c>
      <c r="C1776" t="s">
        <v>15</v>
      </c>
      <c r="D1776" t="s">
        <v>9</v>
      </c>
      <c r="E1776" t="str">
        <f>IF(Statistics_xlsx___Sheet1[[#This Row],[event_name]]="-","Male",Statistics_xlsx___Sheet1[[#This Row],[event_name]])</f>
        <v>Male</v>
      </c>
      <c r="F1776" t="s">
        <v>52</v>
      </c>
      <c r="G1776" t="s">
        <v>39</v>
      </c>
      <c r="H1776" t="str">
        <f>IF(Statistics_xlsx___Sheet1[[#This Row],[Post Name]]="-",IF(G1777=0,G1775,G1777),Statistics_xlsx___Sheet1[[#This Row],[Post Name]])</f>
        <v>i1</v>
      </c>
      <c r="I1776">
        <v>99939</v>
      </c>
      <c r="J1776">
        <f>IF(Statistics_xlsx___Sheet1[[#This Row],[Offered Salary]]&lt;=0,AVERAGE($I$2:$I$7166),Statistics_xlsx___Sheet1[[#This Row],[Offered Salary]])</f>
        <v>99939</v>
      </c>
      <c r="K1776" t="b">
        <f>OR((Statistics_xlsx___Sheet1[[#This Row],[updated offered salary]]&lt;$N$39),(Statistics_xlsx___Sheet1[[#This Row],[updated offered salary]]&gt;$N$40))</f>
        <v>0</v>
      </c>
    </row>
    <row r="1777" spans="1:11" x14ac:dyDescent="0.3">
      <c r="A1777">
        <v>926098</v>
      </c>
      <c r="B1777" t="s">
        <v>1649</v>
      </c>
      <c r="C1777" t="s">
        <v>15</v>
      </c>
      <c r="D1777" t="s">
        <v>13</v>
      </c>
      <c r="E1777" t="str">
        <f>IF(Statistics_xlsx___Sheet1[[#This Row],[event_name]]="-","Male",Statistics_xlsx___Sheet1[[#This Row],[event_name]])</f>
        <v>Female</v>
      </c>
      <c r="F1777" t="s">
        <v>52</v>
      </c>
      <c r="G1777" t="s">
        <v>39</v>
      </c>
      <c r="H1777" t="str">
        <f>IF(Statistics_xlsx___Sheet1[[#This Row],[Post Name]]="-",IF(G1778=0,G1776,G1778),Statistics_xlsx___Sheet1[[#This Row],[Post Name]])</f>
        <v>i1</v>
      </c>
      <c r="I1777">
        <v>73626</v>
      </c>
      <c r="J1777">
        <f>IF(Statistics_xlsx___Sheet1[[#This Row],[Offered Salary]]&lt;=0,AVERAGE($I$2:$I$7166),Statistics_xlsx___Sheet1[[#This Row],[Offered Salary]])</f>
        <v>73626</v>
      </c>
      <c r="K1777" t="b">
        <f>OR((Statistics_xlsx___Sheet1[[#This Row],[updated offered salary]]&lt;$N$39),(Statistics_xlsx___Sheet1[[#This Row],[updated offered salary]]&gt;$N$40))</f>
        <v>0</v>
      </c>
    </row>
    <row r="1778" spans="1:11" x14ac:dyDescent="0.3">
      <c r="A1778">
        <v>410845</v>
      </c>
      <c r="B1778" t="s">
        <v>1650</v>
      </c>
      <c r="C1778" t="s">
        <v>8</v>
      </c>
      <c r="D1778" t="s">
        <v>9</v>
      </c>
      <c r="E1778" t="str">
        <f>IF(Statistics_xlsx___Sheet1[[#This Row],[event_name]]="-","Male",Statistics_xlsx___Sheet1[[#This Row],[event_name]])</f>
        <v>Male</v>
      </c>
      <c r="F1778" t="s">
        <v>52</v>
      </c>
      <c r="G1778" t="s">
        <v>39</v>
      </c>
      <c r="H1778" t="str">
        <f>IF(Statistics_xlsx___Sheet1[[#This Row],[Post Name]]="-",IF(G1779=0,G1777,G1779),Statistics_xlsx___Sheet1[[#This Row],[Post Name]])</f>
        <v>i1</v>
      </c>
      <c r="I1778">
        <v>25664</v>
      </c>
      <c r="J1778">
        <f>IF(Statistics_xlsx___Sheet1[[#This Row],[Offered Salary]]&lt;=0,AVERAGE($I$2:$I$7166),Statistics_xlsx___Sheet1[[#This Row],[Offered Salary]])</f>
        <v>25664</v>
      </c>
      <c r="K1778" t="b">
        <f>OR((Statistics_xlsx___Sheet1[[#This Row],[updated offered salary]]&lt;$N$39),(Statistics_xlsx___Sheet1[[#This Row],[updated offered salary]]&gt;$N$40))</f>
        <v>0</v>
      </c>
    </row>
    <row r="1779" spans="1:11" x14ac:dyDescent="0.3">
      <c r="A1779">
        <v>99869</v>
      </c>
      <c r="B1779" t="s">
        <v>1651</v>
      </c>
      <c r="C1779" t="s">
        <v>8</v>
      </c>
      <c r="D1779" t="s">
        <v>9</v>
      </c>
      <c r="E1779" t="str">
        <f>IF(Statistics_xlsx___Sheet1[[#This Row],[event_name]]="-","Male",Statistics_xlsx___Sheet1[[#This Row],[event_name]])</f>
        <v>Male</v>
      </c>
      <c r="F1779" t="s">
        <v>52</v>
      </c>
      <c r="G1779" t="s">
        <v>39</v>
      </c>
      <c r="H1779" t="str">
        <f>IF(Statistics_xlsx___Sheet1[[#This Row],[Post Name]]="-",IF(G1780=0,G1778,G1780),Statistics_xlsx___Sheet1[[#This Row],[Post Name]])</f>
        <v>i1</v>
      </c>
      <c r="I1779">
        <v>58143</v>
      </c>
      <c r="J1779">
        <f>IF(Statistics_xlsx___Sheet1[[#This Row],[Offered Salary]]&lt;=0,AVERAGE($I$2:$I$7166),Statistics_xlsx___Sheet1[[#This Row],[Offered Salary]])</f>
        <v>58143</v>
      </c>
      <c r="K1779" t="b">
        <f>OR((Statistics_xlsx___Sheet1[[#This Row],[updated offered salary]]&lt;$N$39),(Statistics_xlsx___Sheet1[[#This Row],[updated offered salary]]&gt;$N$40))</f>
        <v>0</v>
      </c>
    </row>
    <row r="1780" spans="1:11" x14ac:dyDescent="0.3">
      <c r="A1780">
        <v>58730</v>
      </c>
      <c r="B1780" t="s">
        <v>1651</v>
      </c>
      <c r="C1780" t="s">
        <v>8</v>
      </c>
      <c r="D1780" t="s">
        <v>42</v>
      </c>
      <c r="E1780" t="str">
        <f>IF(Statistics_xlsx___Sheet1[[#This Row],[event_name]]="-","Male",Statistics_xlsx___Sheet1[[#This Row],[event_name]])</f>
        <v>Don’t want to say</v>
      </c>
      <c r="F1780" t="s">
        <v>52</v>
      </c>
      <c r="G1780" t="s">
        <v>39</v>
      </c>
      <c r="H1780" t="str">
        <f>IF(Statistics_xlsx___Sheet1[[#This Row],[Post Name]]="-",IF(G1781=0,G1779,G1781),Statistics_xlsx___Sheet1[[#This Row],[Post Name]])</f>
        <v>i1</v>
      </c>
      <c r="I1780">
        <v>42593</v>
      </c>
      <c r="J1780">
        <f>IF(Statistics_xlsx___Sheet1[[#This Row],[Offered Salary]]&lt;=0,AVERAGE($I$2:$I$7166),Statistics_xlsx___Sheet1[[#This Row],[Offered Salary]])</f>
        <v>42593</v>
      </c>
      <c r="K1780" t="b">
        <f>OR((Statistics_xlsx___Sheet1[[#This Row],[updated offered salary]]&lt;$N$39),(Statistics_xlsx___Sheet1[[#This Row],[updated offered salary]]&gt;$N$40))</f>
        <v>0</v>
      </c>
    </row>
    <row r="1781" spans="1:11" x14ac:dyDescent="0.3">
      <c r="A1781">
        <v>228007</v>
      </c>
      <c r="B1781" t="s">
        <v>1652</v>
      </c>
      <c r="C1781" t="s">
        <v>8</v>
      </c>
      <c r="D1781" t="s">
        <v>9</v>
      </c>
      <c r="E1781" t="str">
        <f>IF(Statistics_xlsx___Sheet1[[#This Row],[event_name]]="-","Male",Statistics_xlsx___Sheet1[[#This Row],[event_name]])</f>
        <v>Male</v>
      </c>
      <c r="F1781" t="s">
        <v>52</v>
      </c>
      <c r="G1781" t="s">
        <v>39</v>
      </c>
      <c r="H1781" t="str">
        <f>IF(Statistics_xlsx___Sheet1[[#This Row],[Post Name]]="-",IF(G1782=0,G1780,G1782),Statistics_xlsx___Sheet1[[#This Row],[Post Name]])</f>
        <v>i1</v>
      </c>
      <c r="I1781">
        <v>22172</v>
      </c>
      <c r="J1781">
        <f>IF(Statistics_xlsx___Sheet1[[#This Row],[Offered Salary]]&lt;=0,AVERAGE($I$2:$I$7166),Statistics_xlsx___Sheet1[[#This Row],[Offered Salary]])</f>
        <v>22172</v>
      </c>
      <c r="K1781" t="b">
        <f>OR((Statistics_xlsx___Sheet1[[#This Row],[updated offered salary]]&lt;$N$39),(Statistics_xlsx___Sheet1[[#This Row],[updated offered salary]]&gt;$N$40))</f>
        <v>0</v>
      </c>
    </row>
    <row r="1782" spans="1:11" x14ac:dyDescent="0.3">
      <c r="A1782">
        <v>230925</v>
      </c>
      <c r="B1782" t="s">
        <v>1653</v>
      </c>
      <c r="C1782" t="s">
        <v>15</v>
      </c>
      <c r="D1782" t="s">
        <v>13</v>
      </c>
      <c r="E1782" t="str">
        <f>IF(Statistics_xlsx___Sheet1[[#This Row],[event_name]]="-","Male",Statistics_xlsx___Sheet1[[#This Row],[event_name]])</f>
        <v>Female</v>
      </c>
      <c r="F1782" t="s">
        <v>52</v>
      </c>
      <c r="G1782" t="s">
        <v>39</v>
      </c>
      <c r="H1782" t="str">
        <f>IF(Statistics_xlsx___Sheet1[[#This Row],[Post Name]]="-",IF(G1783=0,G1781,G1783),Statistics_xlsx___Sheet1[[#This Row],[Post Name]])</f>
        <v>i1</v>
      </c>
      <c r="I1782">
        <v>99722</v>
      </c>
      <c r="J1782">
        <f>IF(Statistics_xlsx___Sheet1[[#This Row],[Offered Salary]]&lt;=0,AVERAGE($I$2:$I$7166),Statistics_xlsx___Sheet1[[#This Row],[Offered Salary]])</f>
        <v>99722</v>
      </c>
      <c r="K1782" t="b">
        <f>OR((Statistics_xlsx___Sheet1[[#This Row],[updated offered salary]]&lt;$N$39),(Statistics_xlsx___Sheet1[[#This Row],[updated offered salary]]&gt;$N$40))</f>
        <v>0</v>
      </c>
    </row>
    <row r="1783" spans="1:11" x14ac:dyDescent="0.3">
      <c r="A1783">
        <v>120784</v>
      </c>
      <c r="B1783" t="s">
        <v>1654</v>
      </c>
      <c r="C1783" t="s">
        <v>8</v>
      </c>
      <c r="D1783" t="s">
        <v>9</v>
      </c>
      <c r="E1783" t="str">
        <f>IF(Statistics_xlsx___Sheet1[[#This Row],[event_name]]="-","Male",Statistics_xlsx___Sheet1[[#This Row],[event_name]])</f>
        <v>Male</v>
      </c>
      <c r="F1783" t="s">
        <v>52</v>
      </c>
      <c r="G1783" t="s">
        <v>39</v>
      </c>
      <c r="H1783" t="str">
        <f>IF(Statistics_xlsx___Sheet1[[#This Row],[Post Name]]="-",IF(G1784=0,G1782,G1784),Statistics_xlsx___Sheet1[[#This Row],[Post Name]])</f>
        <v>i1</v>
      </c>
      <c r="I1783">
        <v>34253</v>
      </c>
      <c r="J1783">
        <f>IF(Statistics_xlsx___Sheet1[[#This Row],[Offered Salary]]&lt;=0,AVERAGE($I$2:$I$7166),Statistics_xlsx___Sheet1[[#This Row],[Offered Salary]])</f>
        <v>34253</v>
      </c>
      <c r="K1783" t="b">
        <f>OR((Statistics_xlsx___Sheet1[[#This Row],[updated offered salary]]&lt;$N$39),(Statistics_xlsx___Sheet1[[#This Row],[updated offered salary]]&gt;$N$40))</f>
        <v>0</v>
      </c>
    </row>
    <row r="1784" spans="1:11" x14ac:dyDescent="0.3">
      <c r="A1784">
        <v>419712</v>
      </c>
      <c r="B1784" t="s">
        <v>1654</v>
      </c>
      <c r="C1784" t="s">
        <v>8</v>
      </c>
      <c r="D1784" t="s">
        <v>9</v>
      </c>
      <c r="E1784" t="str">
        <f>IF(Statistics_xlsx___Sheet1[[#This Row],[event_name]]="-","Male",Statistics_xlsx___Sheet1[[#This Row],[event_name]])</f>
        <v>Male</v>
      </c>
      <c r="F1784" t="s">
        <v>52</v>
      </c>
      <c r="G1784" t="s">
        <v>39</v>
      </c>
      <c r="H1784" t="str">
        <f>IF(Statistics_xlsx___Sheet1[[#This Row],[Post Name]]="-",IF(G1785=0,G1783,G1785),Statistics_xlsx___Sheet1[[#This Row],[Post Name]])</f>
        <v>i1</v>
      </c>
      <c r="I1784">
        <v>20831</v>
      </c>
      <c r="J1784">
        <f>IF(Statistics_xlsx___Sheet1[[#This Row],[Offered Salary]]&lt;=0,AVERAGE($I$2:$I$7166),Statistics_xlsx___Sheet1[[#This Row],[Offered Salary]])</f>
        <v>20831</v>
      </c>
      <c r="K1784" t="b">
        <f>OR((Statistics_xlsx___Sheet1[[#This Row],[updated offered salary]]&lt;$N$39),(Statistics_xlsx___Sheet1[[#This Row],[updated offered salary]]&gt;$N$40))</f>
        <v>0</v>
      </c>
    </row>
    <row r="1785" spans="1:11" x14ac:dyDescent="0.3">
      <c r="A1785">
        <v>439765</v>
      </c>
      <c r="B1785" t="s">
        <v>1655</v>
      </c>
      <c r="C1785" t="s">
        <v>8</v>
      </c>
      <c r="D1785" t="s">
        <v>9</v>
      </c>
      <c r="E1785" t="str">
        <f>IF(Statistics_xlsx___Sheet1[[#This Row],[event_name]]="-","Male",Statistics_xlsx___Sheet1[[#This Row],[event_name]])</f>
        <v>Male</v>
      </c>
      <c r="F1785" t="s">
        <v>52</v>
      </c>
      <c r="G1785" t="s">
        <v>39</v>
      </c>
      <c r="H1785" t="str">
        <f>IF(Statistics_xlsx___Sheet1[[#This Row],[Post Name]]="-",IF(G1786=0,G1784,G1786),Statistics_xlsx___Sheet1[[#This Row],[Post Name]])</f>
        <v>i1</v>
      </c>
      <c r="I1785">
        <v>77026</v>
      </c>
      <c r="J1785">
        <f>IF(Statistics_xlsx___Sheet1[[#This Row],[Offered Salary]]&lt;=0,AVERAGE($I$2:$I$7166),Statistics_xlsx___Sheet1[[#This Row],[Offered Salary]])</f>
        <v>77026</v>
      </c>
      <c r="K1785" t="b">
        <f>OR((Statistics_xlsx___Sheet1[[#This Row],[updated offered salary]]&lt;$N$39),(Statistics_xlsx___Sheet1[[#This Row],[updated offered salary]]&gt;$N$40))</f>
        <v>0</v>
      </c>
    </row>
    <row r="1786" spans="1:11" x14ac:dyDescent="0.3">
      <c r="A1786">
        <v>834168</v>
      </c>
      <c r="B1786" t="s">
        <v>1656</v>
      </c>
      <c r="C1786" t="s">
        <v>15</v>
      </c>
      <c r="D1786" t="s">
        <v>13</v>
      </c>
      <c r="E1786" t="str">
        <f>IF(Statistics_xlsx___Sheet1[[#This Row],[event_name]]="-","Male",Statistics_xlsx___Sheet1[[#This Row],[event_name]])</f>
        <v>Female</v>
      </c>
      <c r="F1786" t="s">
        <v>10</v>
      </c>
      <c r="G1786" t="s">
        <v>14</v>
      </c>
      <c r="H1786" t="str">
        <f>IF(Statistics_xlsx___Sheet1[[#This Row],[Post Name]]="-",IF(G1787=0,G1785,G1787),Statistics_xlsx___Sheet1[[#This Row],[Post Name]])</f>
        <v>c5</v>
      </c>
      <c r="I1786">
        <v>70162</v>
      </c>
      <c r="J1786">
        <f>IF(Statistics_xlsx___Sheet1[[#This Row],[Offered Salary]]&lt;=0,AVERAGE($I$2:$I$7166),Statistics_xlsx___Sheet1[[#This Row],[Offered Salary]])</f>
        <v>70162</v>
      </c>
      <c r="K1786" t="b">
        <f>OR((Statistics_xlsx___Sheet1[[#This Row],[updated offered salary]]&lt;$N$39),(Statistics_xlsx___Sheet1[[#This Row],[updated offered salary]]&gt;$N$40))</f>
        <v>0</v>
      </c>
    </row>
    <row r="1787" spans="1:11" x14ac:dyDescent="0.3">
      <c r="A1787">
        <v>881644</v>
      </c>
      <c r="B1787" t="s">
        <v>1657</v>
      </c>
      <c r="C1787" t="s">
        <v>15</v>
      </c>
      <c r="D1787" t="s">
        <v>9</v>
      </c>
      <c r="E1787" t="str">
        <f>IF(Statistics_xlsx___Sheet1[[#This Row],[event_name]]="-","Male",Statistics_xlsx___Sheet1[[#This Row],[event_name]])</f>
        <v>Male</v>
      </c>
      <c r="F1787" t="s">
        <v>17</v>
      </c>
      <c r="G1787" t="s">
        <v>151</v>
      </c>
      <c r="H1787" t="str">
        <f>IF(Statistics_xlsx___Sheet1[[#This Row],[Post Name]]="-",IF(G1788=0,G1786,G1788),Statistics_xlsx___Sheet1[[#This Row],[Post Name]])</f>
        <v>c-10</v>
      </c>
      <c r="I1787">
        <v>11705</v>
      </c>
      <c r="J1787">
        <f>IF(Statistics_xlsx___Sheet1[[#This Row],[Offered Salary]]&lt;=0,AVERAGE($I$2:$I$7166),Statistics_xlsx___Sheet1[[#This Row],[Offered Salary]])</f>
        <v>11705</v>
      </c>
      <c r="K1787" t="b">
        <f>OR((Statistics_xlsx___Sheet1[[#This Row],[updated offered salary]]&lt;$N$39),(Statistics_xlsx___Sheet1[[#This Row],[updated offered salary]]&gt;$N$40))</f>
        <v>0</v>
      </c>
    </row>
    <row r="1788" spans="1:11" x14ac:dyDescent="0.3">
      <c r="A1788">
        <v>499939</v>
      </c>
      <c r="B1788" t="s">
        <v>1658</v>
      </c>
      <c r="C1788" t="s">
        <v>8</v>
      </c>
      <c r="D1788" t="s">
        <v>13</v>
      </c>
      <c r="E1788" t="str">
        <f>IF(Statistics_xlsx___Sheet1[[#This Row],[event_name]]="-","Male",Statistics_xlsx___Sheet1[[#This Row],[event_name]])</f>
        <v>Female</v>
      </c>
      <c r="F1788" t="s">
        <v>17</v>
      </c>
      <c r="G1788" t="s">
        <v>151</v>
      </c>
      <c r="H1788" t="str">
        <f>IF(Statistics_xlsx___Sheet1[[#This Row],[Post Name]]="-",IF(G1789=0,G1787,G1789),Statistics_xlsx___Sheet1[[#This Row],[Post Name]])</f>
        <v>c-10</v>
      </c>
      <c r="I1788">
        <v>61779</v>
      </c>
      <c r="J1788">
        <f>IF(Statistics_xlsx___Sheet1[[#This Row],[Offered Salary]]&lt;=0,AVERAGE($I$2:$I$7166),Statistics_xlsx___Sheet1[[#This Row],[Offered Salary]])</f>
        <v>61779</v>
      </c>
      <c r="K1788" t="b">
        <f>OR((Statistics_xlsx___Sheet1[[#This Row],[updated offered salary]]&lt;$N$39),(Statistics_xlsx___Sheet1[[#This Row],[updated offered salary]]&gt;$N$40))</f>
        <v>0</v>
      </c>
    </row>
    <row r="1789" spans="1:11" x14ac:dyDescent="0.3">
      <c r="A1789">
        <v>711350</v>
      </c>
      <c r="B1789" t="s">
        <v>1659</v>
      </c>
      <c r="C1789" t="s">
        <v>15</v>
      </c>
      <c r="D1789" t="s">
        <v>22</v>
      </c>
      <c r="E1789" t="str">
        <f>IF(Statistics_xlsx___Sheet1[[#This Row],[event_name]]="-","Male",Statistics_xlsx___Sheet1[[#This Row],[event_name]])</f>
        <v>Male</v>
      </c>
      <c r="F1789" t="s">
        <v>17</v>
      </c>
      <c r="G1789" t="s">
        <v>151</v>
      </c>
      <c r="H1789" t="str">
        <f>IF(Statistics_xlsx___Sheet1[[#This Row],[Post Name]]="-",IF(G1790=0,G1788,G1790),Statistics_xlsx___Sheet1[[#This Row],[Post Name]])</f>
        <v>c-10</v>
      </c>
      <c r="I1789">
        <v>25785</v>
      </c>
      <c r="J1789">
        <f>IF(Statistics_xlsx___Sheet1[[#This Row],[Offered Salary]]&lt;=0,AVERAGE($I$2:$I$7166),Statistics_xlsx___Sheet1[[#This Row],[Offered Salary]])</f>
        <v>25785</v>
      </c>
      <c r="K1789" t="b">
        <f>OR((Statistics_xlsx___Sheet1[[#This Row],[updated offered salary]]&lt;$N$39),(Statistics_xlsx___Sheet1[[#This Row],[updated offered salary]]&gt;$N$40))</f>
        <v>0</v>
      </c>
    </row>
    <row r="1790" spans="1:11" x14ac:dyDescent="0.3">
      <c r="A1790">
        <v>489788</v>
      </c>
      <c r="B1790" t="s">
        <v>1660</v>
      </c>
      <c r="C1790" t="s">
        <v>8</v>
      </c>
      <c r="D1790" t="s">
        <v>13</v>
      </c>
      <c r="E1790" t="str">
        <f>IF(Statistics_xlsx___Sheet1[[#This Row],[event_name]]="-","Male",Statistics_xlsx___Sheet1[[#This Row],[event_name]])</f>
        <v>Female</v>
      </c>
      <c r="F1790" t="s">
        <v>17</v>
      </c>
      <c r="G1790" t="s">
        <v>151</v>
      </c>
      <c r="H1790" t="str">
        <f>IF(Statistics_xlsx___Sheet1[[#This Row],[Post Name]]="-",IF(G1791=0,G1789,G1791),Statistics_xlsx___Sheet1[[#This Row],[Post Name]])</f>
        <v>c-10</v>
      </c>
      <c r="I1790">
        <v>69626</v>
      </c>
      <c r="J1790">
        <f>IF(Statistics_xlsx___Sheet1[[#This Row],[Offered Salary]]&lt;=0,AVERAGE($I$2:$I$7166),Statistics_xlsx___Sheet1[[#This Row],[Offered Salary]])</f>
        <v>69626</v>
      </c>
      <c r="K1790" t="b">
        <f>OR((Statistics_xlsx___Sheet1[[#This Row],[updated offered salary]]&lt;$N$39),(Statistics_xlsx___Sheet1[[#This Row],[updated offered salary]]&gt;$N$40))</f>
        <v>0</v>
      </c>
    </row>
    <row r="1791" spans="1:11" x14ac:dyDescent="0.3">
      <c r="A1791">
        <v>133341</v>
      </c>
      <c r="B1791" t="s">
        <v>1661</v>
      </c>
      <c r="C1791" t="s">
        <v>15</v>
      </c>
      <c r="D1791" t="s">
        <v>13</v>
      </c>
      <c r="E1791" t="str">
        <f>IF(Statistics_xlsx___Sheet1[[#This Row],[event_name]]="-","Male",Statistics_xlsx___Sheet1[[#This Row],[event_name]])</f>
        <v>Female</v>
      </c>
      <c r="F1791" t="s">
        <v>17</v>
      </c>
      <c r="G1791" t="s">
        <v>151</v>
      </c>
      <c r="H1791" t="str">
        <f>IF(Statistics_xlsx___Sheet1[[#This Row],[Post Name]]="-",IF(G1792=0,G1790,G1792),Statistics_xlsx___Sheet1[[#This Row],[Post Name]])</f>
        <v>c-10</v>
      </c>
      <c r="I1791">
        <v>94575</v>
      </c>
      <c r="J1791">
        <f>IF(Statistics_xlsx___Sheet1[[#This Row],[Offered Salary]]&lt;=0,AVERAGE($I$2:$I$7166),Statistics_xlsx___Sheet1[[#This Row],[Offered Salary]])</f>
        <v>94575</v>
      </c>
      <c r="K1791" t="b">
        <f>OR((Statistics_xlsx___Sheet1[[#This Row],[updated offered salary]]&lt;$N$39),(Statistics_xlsx___Sheet1[[#This Row],[updated offered salary]]&gt;$N$40))</f>
        <v>0</v>
      </c>
    </row>
    <row r="1792" spans="1:11" x14ac:dyDescent="0.3">
      <c r="A1792">
        <v>264698</v>
      </c>
      <c r="B1792" t="s">
        <v>1662</v>
      </c>
      <c r="C1792" t="s">
        <v>15</v>
      </c>
      <c r="D1792" t="s">
        <v>13</v>
      </c>
      <c r="E1792" t="str">
        <f>IF(Statistics_xlsx___Sheet1[[#This Row],[event_name]]="-","Male",Statistics_xlsx___Sheet1[[#This Row],[event_name]])</f>
        <v>Female</v>
      </c>
      <c r="F1792" t="s">
        <v>17</v>
      </c>
      <c r="G1792" t="s">
        <v>151</v>
      </c>
      <c r="H1792" t="str">
        <f>IF(Statistics_xlsx___Sheet1[[#This Row],[Post Name]]="-",IF(G1793=0,G1791,G1793),Statistics_xlsx___Sheet1[[#This Row],[Post Name]])</f>
        <v>c-10</v>
      </c>
      <c r="I1792">
        <v>70530</v>
      </c>
      <c r="J1792">
        <f>IF(Statistics_xlsx___Sheet1[[#This Row],[Offered Salary]]&lt;=0,AVERAGE($I$2:$I$7166),Statistics_xlsx___Sheet1[[#This Row],[Offered Salary]])</f>
        <v>70530</v>
      </c>
      <c r="K1792" t="b">
        <f>OR((Statistics_xlsx___Sheet1[[#This Row],[updated offered salary]]&lt;$N$39),(Statistics_xlsx___Sheet1[[#This Row],[updated offered salary]]&gt;$N$40))</f>
        <v>0</v>
      </c>
    </row>
    <row r="1793" spans="1:11" x14ac:dyDescent="0.3">
      <c r="A1793">
        <v>617547</v>
      </c>
      <c r="B1793" t="s">
        <v>1663</v>
      </c>
      <c r="C1793" t="s">
        <v>8</v>
      </c>
      <c r="D1793" t="s">
        <v>9</v>
      </c>
      <c r="E1793" t="str">
        <f>IF(Statistics_xlsx___Sheet1[[#This Row],[event_name]]="-","Male",Statistics_xlsx___Sheet1[[#This Row],[event_name]])</f>
        <v>Male</v>
      </c>
      <c r="F1793" t="s">
        <v>17</v>
      </c>
      <c r="G1793" t="s">
        <v>151</v>
      </c>
      <c r="H1793" t="str">
        <f>IF(Statistics_xlsx___Sheet1[[#This Row],[Post Name]]="-",IF(G1794=0,G1792,G1794),Statistics_xlsx___Sheet1[[#This Row],[Post Name]])</f>
        <v>c-10</v>
      </c>
      <c r="I1793">
        <v>11530</v>
      </c>
      <c r="J1793">
        <f>IF(Statistics_xlsx___Sheet1[[#This Row],[Offered Salary]]&lt;=0,AVERAGE($I$2:$I$7166),Statistics_xlsx___Sheet1[[#This Row],[Offered Salary]])</f>
        <v>11530</v>
      </c>
      <c r="K1793" t="b">
        <f>OR((Statistics_xlsx___Sheet1[[#This Row],[updated offered salary]]&lt;$N$39),(Statistics_xlsx___Sheet1[[#This Row],[updated offered salary]]&gt;$N$40))</f>
        <v>0</v>
      </c>
    </row>
    <row r="1794" spans="1:11" x14ac:dyDescent="0.3">
      <c r="A1794">
        <v>517271</v>
      </c>
      <c r="B1794" t="s">
        <v>1664</v>
      </c>
      <c r="C1794" t="s">
        <v>8</v>
      </c>
      <c r="D1794" t="s">
        <v>13</v>
      </c>
      <c r="E1794" t="str">
        <f>IF(Statistics_xlsx___Sheet1[[#This Row],[event_name]]="-","Male",Statistics_xlsx___Sheet1[[#This Row],[event_name]])</f>
        <v>Female</v>
      </c>
      <c r="F1794" t="s">
        <v>113</v>
      </c>
      <c r="G1794" t="s">
        <v>24</v>
      </c>
      <c r="H1794" t="str">
        <f>IF(Statistics_xlsx___Sheet1[[#This Row],[Post Name]]="-",IF(G1795=0,G1793,G1795),Statistics_xlsx___Sheet1[[#This Row],[Post Name]])</f>
        <v>i7</v>
      </c>
      <c r="I1794">
        <v>76110</v>
      </c>
      <c r="J1794">
        <f>IF(Statistics_xlsx___Sheet1[[#This Row],[Offered Salary]]&lt;=0,AVERAGE($I$2:$I$7166),Statistics_xlsx___Sheet1[[#This Row],[Offered Salary]])</f>
        <v>76110</v>
      </c>
      <c r="K1794" t="b">
        <f>OR((Statistics_xlsx___Sheet1[[#This Row],[updated offered salary]]&lt;$N$39),(Statistics_xlsx___Sheet1[[#This Row],[updated offered salary]]&gt;$N$40))</f>
        <v>0</v>
      </c>
    </row>
    <row r="1795" spans="1:11" x14ac:dyDescent="0.3">
      <c r="A1795">
        <v>940546</v>
      </c>
      <c r="B1795" t="s">
        <v>1665</v>
      </c>
      <c r="C1795" t="s">
        <v>15</v>
      </c>
      <c r="D1795" t="s">
        <v>13</v>
      </c>
      <c r="E1795" t="str">
        <f>IF(Statistics_xlsx___Sheet1[[#This Row],[event_name]]="-","Male",Statistics_xlsx___Sheet1[[#This Row],[event_name]])</f>
        <v>Female</v>
      </c>
      <c r="F1795" t="s">
        <v>166</v>
      </c>
      <c r="G1795" t="s">
        <v>44</v>
      </c>
      <c r="H1795" t="str">
        <f>IF(Statistics_xlsx___Sheet1[[#This Row],[Post Name]]="-",IF(G1796=0,G1794,G1796),Statistics_xlsx___Sheet1[[#This Row],[Post Name]])</f>
        <v>i6</v>
      </c>
      <c r="I1795">
        <v>71269</v>
      </c>
      <c r="J1795">
        <f>IF(Statistics_xlsx___Sheet1[[#This Row],[Offered Salary]]&lt;=0,AVERAGE($I$2:$I$7166),Statistics_xlsx___Sheet1[[#This Row],[Offered Salary]])</f>
        <v>71269</v>
      </c>
      <c r="K1795" t="b">
        <f>OR((Statistics_xlsx___Sheet1[[#This Row],[updated offered salary]]&lt;$N$39),(Statistics_xlsx___Sheet1[[#This Row],[updated offered salary]]&gt;$N$40))</f>
        <v>0</v>
      </c>
    </row>
    <row r="1796" spans="1:11" x14ac:dyDescent="0.3">
      <c r="A1796">
        <v>844493</v>
      </c>
      <c r="B1796" t="s">
        <v>1666</v>
      </c>
      <c r="C1796" t="s">
        <v>8</v>
      </c>
      <c r="D1796" t="s">
        <v>13</v>
      </c>
      <c r="E1796" t="str">
        <f>IF(Statistics_xlsx___Sheet1[[#This Row],[event_name]]="-","Male",Statistics_xlsx___Sheet1[[#This Row],[event_name]])</f>
        <v>Female</v>
      </c>
      <c r="F1796" t="s">
        <v>166</v>
      </c>
      <c r="G1796" t="s">
        <v>44</v>
      </c>
      <c r="H1796" t="str">
        <f>IF(Statistics_xlsx___Sheet1[[#This Row],[Post Name]]="-",IF(G1797=0,G1795,G1797),Statistics_xlsx___Sheet1[[#This Row],[Post Name]])</f>
        <v>i6</v>
      </c>
      <c r="I1796">
        <v>95194</v>
      </c>
      <c r="J1796">
        <f>IF(Statistics_xlsx___Sheet1[[#This Row],[Offered Salary]]&lt;=0,AVERAGE($I$2:$I$7166),Statistics_xlsx___Sheet1[[#This Row],[Offered Salary]])</f>
        <v>95194</v>
      </c>
      <c r="K1796" t="b">
        <f>OR((Statistics_xlsx___Sheet1[[#This Row],[updated offered salary]]&lt;$N$39),(Statistics_xlsx___Sheet1[[#This Row],[updated offered salary]]&gt;$N$40))</f>
        <v>0</v>
      </c>
    </row>
    <row r="1797" spans="1:11" x14ac:dyDescent="0.3">
      <c r="A1797">
        <v>789804</v>
      </c>
      <c r="B1797" t="s">
        <v>1667</v>
      </c>
      <c r="C1797" t="s">
        <v>8</v>
      </c>
      <c r="D1797" t="s">
        <v>13</v>
      </c>
      <c r="E1797" t="str">
        <f>IF(Statistics_xlsx___Sheet1[[#This Row],[event_name]]="-","Male",Statistics_xlsx___Sheet1[[#This Row],[event_name]])</f>
        <v>Female</v>
      </c>
      <c r="F1797" t="s">
        <v>166</v>
      </c>
      <c r="G1797" t="s">
        <v>44</v>
      </c>
      <c r="H1797" t="str">
        <f>IF(Statistics_xlsx___Sheet1[[#This Row],[Post Name]]="-",IF(G1798=0,G1796,G1798),Statistics_xlsx___Sheet1[[#This Row],[Post Name]])</f>
        <v>i6</v>
      </c>
      <c r="I1797">
        <v>11322</v>
      </c>
      <c r="J1797">
        <f>IF(Statistics_xlsx___Sheet1[[#This Row],[Offered Salary]]&lt;=0,AVERAGE($I$2:$I$7166),Statistics_xlsx___Sheet1[[#This Row],[Offered Salary]])</f>
        <v>11322</v>
      </c>
      <c r="K1797" t="b">
        <f>OR((Statistics_xlsx___Sheet1[[#This Row],[updated offered salary]]&lt;$N$39),(Statistics_xlsx___Sheet1[[#This Row],[updated offered salary]]&gt;$N$40))</f>
        <v>0</v>
      </c>
    </row>
    <row r="1798" spans="1:11" x14ac:dyDescent="0.3">
      <c r="A1798">
        <v>459062</v>
      </c>
      <c r="B1798" t="s">
        <v>1667</v>
      </c>
      <c r="C1798" t="s">
        <v>8</v>
      </c>
      <c r="D1798" t="s">
        <v>13</v>
      </c>
      <c r="E1798" t="str">
        <f>IF(Statistics_xlsx___Sheet1[[#This Row],[event_name]]="-","Male",Statistics_xlsx___Sheet1[[#This Row],[event_name]])</f>
        <v>Female</v>
      </c>
      <c r="F1798" t="s">
        <v>166</v>
      </c>
      <c r="G1798" t="s">
        <v>44</v>
      </c>
      <c r="H1798" t="str">
        <f>IF(Statistics_xlsx___Sheet1[[#This Row],[Post Name]]="-",IF(G1799=0,G1797,G1799),Statistics_xlsx___Sheet1[[#This Row],[Post Name]])</f>
        <v>i6</v>
      </c>
      <c r="I1798">
        <v>6715</v>
      </c>
      <c r="J1798">
        <f>IF(Statistics_xlsx___Sheet1[[#This Row],[Offered Salary]]&lt;=0,AVERAGE($I$2:$I$7166),Statistics_xlsx___Sheet1[[#This Row],[Offered Salary]])</f>
        <v>6715</v>
      </c>
      <c r="K1798" t="b">
        <f>OR((Statistics_xlsx___Sheet1[[#This Row],[updated offered salary]]&lt;$N$39),(Statistics_xlsx___Sheet1[[#This Row],[updated offered salary]]&gt;$N$40))</f>
        <v>0</v>
      </c>
    </row>
    <row r="1799" spans="1:11" x14ac:dyDescent="0.3">
      <c r="A1799">
        <v>831241</v>
      </c>
      <c r="B1799" t="s">
        <v>1668</v>
      </c>
      <c r="C1799" t="s">
        <v>15</v>
      </c>
      <c r="D1799" t="s">
        <v>13</v>
      </c>
      <c r="E1799" t="str">
        <f>IF(Statistics_xlsx___Sheet1[[#This Row],[event_name]]="-","Male",Statistics_xlsx___Sheet1[[#This Row],[event_name]])</f>
        <v>Female</v>
      </c>
      <c r="F1799" t="s">
        <v>10</v>
      </c>
      <c r="G1799" t="s">
        <v>14</v>
      </c>
      <c r="H1799" t="str">
        <f>IF(Statistics_xlsx___Sheet1[[#This Row],[Post Name]]="-",IF(G1800=0,G1798,G1800),Statistics_xlsx___Sheet1[[#This Row],[Post Name]])</f>
        <v>c5</v>
      </c>
      <c r="I1799">
        <v>72140</v>
      </c>
      <c r="J1799">
        <f>IF(Statistics_xlsx___Sheet1[[#This Row],[Offered Salary]]&lt;=0,AVERAGE($I$2:$I$7166),Statistics_xlsx___Sheet1[[#This Row],[Offered Salary]])</f>
        <v>72140</v>
      </c>
      <c r="K1799" t="b">
        <f>OR((Statistics_xlsx___Sheet1[[#This Row],[updated offered salary]]&lt;$N$39),(Statistics_xlsx___Sheet1[[#This Row],[updated offered salary]]&gt;$N$40))</f>
        <v>0</v>
      </c>
    </row>
    <row r="1800" spans="1:11" x14ac:dyDescent="0.3">
      <c r="A1800">
        <v>466171</v>
      </c>
      <c r="B1800" t="s">
        <v>1669</v>
      </c>
      <c r="C1800" t="s">
        <v>15</v>
      </c>
      <c r="D1800" t="s">
        <v>9</v>
      </c>
      <c r="E1800" t="str">
        <f>IF(Statistics_xlsx___Sheet1[[#This Row],[event_name]]="-","Male",Statistics_xlsx___Sheet1[[#This Row],[event_name]])</f>
        <v>Male</v>
      </c>
      <c r="F1800" t="s">
        <v>10</v>
      </c>
      <c r="G1800" t="s">
        <v>24</v>
      </c>
      <c r="H1800" t="str">
        <f>IF(Statistics_xlsx___Sheet1[[#This Row],[Post Name]]="-",IF(G1801=0,G1799,G1801),Statistics_xlsx___Sheet1[[#This Row],[Post Name]])</f>
        <v>i7</v>
      </c>
      <c r="I1800">
        <v>30326</v>
      </c>
      <c r="J1800">
        <f>IF(Statistics_xlsx___Sheet1[[#This Row],[Offered Salary]]&lt;=0,AVERAGE($I$2:$I$7166),Statistics_xlsx___Sheet1[[#This Row],[Offered Salary]])</f>
        <v>30326</v>
      </c>
      <c r="K1800" t="b">
        <f>OR((Statistics_xlsx___Sheet1[[#This Row],[updated offered salary]]&lt;$N$39),(Statistics_xlsx___Sheet1[[#This Row],[updated offered salary]]&gt;$N$40))</f>
        <v>0</v>
      </c>
    </row>
    <row r="1801" spans="1:11" x14ac:dyDescent="0.3">
      <c r="A1801">
        <v>141176</v>
      </c>
      <c r="B1801" t="s">
        <v>1670</v>
      </c>
      <c r="C1801" t="s">
        <v>15</v>
      </c>
      <c r="D1801" t="s">
        <v>9</v>
      </c>
      <c r="E1801" t="str">
        <f>IF(Statistics_xlsx___Sheet1[[#This Row],[event_name]]="-","Male",Statistics_xlsx___Sheet1[[#This Row],[event_name]])</f>
        <v>Male</v>
      </c>
      <c r="F1801" t="s">
        <v>10</v>
      </c>
      <c r="G1801" t="s">
        <v>24</v>
      </c>
      <c r="H1801" t="str">
        <f>IF(Statistics_xlsx___Sheet1[[#This Row],[Post Name]]="-",IF(G1802=0,G1800,G1802),Statistics_xlsx___Sheet1[[#This Row],[Post Name]])</f>
        <v>i7</v>
      </c>
      <c r="I1801">
        <v>80215</v>
      </c>
      <c r="J1801">
        <f>IF(Statistics_xlsx___Sheet1[[#This Row],[Offered Salary]]&lt;=0,AVERAGE($I$2:$I$7166),Statistics_xlsx___Sheet1[[#This Row],[Offered Salary]])</f>
        <v>80215</v>
      </c>
      <c r="K1801" t="b">
        <f>OR((Statistics_xlsx___Sheet1[[#This Row],[updated offered salary]]&lt;$N$39),(Statistics_xlsx___Sheet1[[#This Row],[updated offered salary]]&gt;$N$40))</f>
        <v>0</v>
      </c>
    </row>
    <row r="1802" spans="1:11" x14ac:dyDescent="0.3">
      <c r="A1802">
        <v>659823</v>
      </c>
      <c r="B1802" t="s">
        <v>1671</v>
      </c>
      <c r="C1802" t="s">
        <v>8</v>
      </c>
      <c r="D1802" t="s">
        <v>9</v>
      </c>
      <c r="E1802" t="str">
        <f>IF(Statistics_xlsx___Sheet1[[#This Row],[event_name]]="-","Male",Statistics_xlsx___Sheet1[[#This Row],[event_name]])</f>
        <v>Male</v>
      </c>
      <c r="F1802" t="s">
        <v>10</v>
      </c>
      <c r="G1802" t="s">
        <v>24</v>
      </c>
      <c r="H1802" t="str">
        <f>IF(Statistics_xlsx___Sheet1[[#This Row],[Post Name]]="-",IF(G1803=0,G1801,G1803),Statistics_xlsx___Sheet1[[#This Row],[Post Name]])</f>
        <v>i7</v>
      </c>
      <c r="I1802">
        <v>98666</v>
      </c>
      <c r="J1802">
        <f>IF(Statistics_xlsx___Sheet1[[#This Row],[Offered Salary]]&lt;=0,AVERAGE($I$2:$I$7166),Statistics_xlsx___Sheet1[[#This Row],[Offered Salary]])</f>
        <v>98666</v>
      </c>
      <c r="K1802" t="b">
        <f>OR((Statistics_xlsx___Sheet1[[#This Row],[updated offered salary]]&lt;$N$39),(Statistics_xlsx___Sheet1[[#This Row],[updated offered salary]]&gt;$N$40))</f>
        <v>0</v>
      </c>
    </row>
    <row r="1803" spans="1:11" x14ac:dyDescent="0.3">
      <c r="A1803">
        <v>203764</v>
      </c>
      <c r="B1803" t="s">
        <v>1672</v>
      </c>
      <c r="C1803" t="s">
        <v>8</v>
      </c>
      <c r="D1803" t="s">
        <v>13</v>
      </c>
      <c r="E1803" t="str">
        <f>IF(Statistics_xlsx___Sheet1[[#This Row],[event_name]]="-","Male",Statistics_xlsx___Sheet1[[#This Row],[event_name]])</f>
        <v>Female</v>
      </c>
      <c r="F1803" t="s">
        <v>10</v>
      </c>
      <c r="G1803" t="s">
        <v>24</v>
      </c>
      <c r="H1803" t="str">
        <f>IF(Statistics_xlsx___Sheet1[[#This Row],[Post Name]]="-",IF(G1804=0,G1802,G1804),Statistics_xlsx___Sheet1[[#This Row],[Post Name]])</f>
        <v>i7</v>
      </c>
      <c r="I1803">
        <v>80165</v>
      </c>
      <c r="J1803">
        <f>IF(Statistics_xlsx___Sheet1[[#This Row],[Offered Salary]]&lt;=0,AVERAGE($I$2:$I$7166),Statistics_xlsx___Sheet1[[#This Row],[Offered Salary]])</f>
        <v>80165</v>
      </c>
      <c r="K1803" t="b">
        <f>OR((Statistics_xlsx___Sheet1[[#This Row],[updated offered salary]]&lt;$N$39),(Statistics_xlsx___Sheet1[[#This Row],[updated offered salary]]&gt;$N$40))</f>
        <v>0</v>
      </c>
    </row>
    <row r="1804" spans="1:11" x14ac:dyDescent="0.3">
      <c r="A1804">
        <v>817741</v>
      </c>
      <c r="B1804" t="s">
        <v>1673</v>
      </c>
      <c r="C1804" t="s">
        <v>15</v>
      </c>
      <c r="D1804" t="s">
        <v>13</v>
      </c>
      <c r="E1804" t="str">
        <f>IF(Statistics_xlsx___Sheet1[[#This Row],[event_name]]="-","Male",Statistics_xlsx___Sheet1[[#This Row],[event_name]])</f>
        <v>Female</v>
      </c>
      <c r="F1804" t="s">
        <v>10</v>
      </c>
      <c r="G1804" t="s">
        <v>24</v>
      </c>
      <c r="H1804" t="str">
        <f>IF(Statistics_xlsx___Sheet1[[#This Row],[Post Name]]="-",IF(G1805=0,G1803,G1805),Statistics_xlsx___Sheet1[[#This Row],[Post Name]])</f>
        <v>i7</v>
      </c>
      <c r="I1804">
        <v>75557</v>
      </c>
      <c r="J1804">
        <f>IF(Statistics_xlsx___Sheet1[[#This Row],[Offered Salary]]&lt;=0,AVERAGE($I$2:$I$7166),Statistics_xlsx___Sheet1[[#This Row],[Offered Salary]])</f>
        <v>75557</v>
      </c>
      <c r="K1804" t="b">
        <f>OR((Statistics_xlsx___Sheet1[[#This Row],[updated offered salary]]&lt;$N$39),(Statistics_xlsx___Sheet1[[#This Row],[updated offered salary]]&gt;$N$40))</f>
        <v>0</v>
      </c>
    </row>
    <row r="1805" spans="1:11" x14ac:dyDescent="0.3">
      <c r="A1805">
        <v>14857</v>
      </c>
      <c r="B1805" t="s">
        <v>1674</v>
      </c>
      <c r="C1805" t="s">
        <v>8</v>
      </c>
      <c r="D1805" t="s">
        <v>13</v>
      </c>
      <c r="E1805" t="str">
        <f>IF(Statistics_xlsx___Sheet1[[#This Row],[event_name]]="-","Male",Statistics_xlsx___Sheet1[[#This Row],[event_name]])</f>
        <v>Female</v>
      </c>
      <c r="F1805" t="s">
        <v>10</v>
      </c>
      <c r="G1805" t="s">
        <v>24</v>
      </c>
      <c r="H1805" t="str">
        <f>IF(Statistics_xlsx___Sheet1[[#This Row],[Post Name]]="-",IF(G1806=0,G1804,G1806),Statistics_xlsx___Sheet1[[#This Row],[Post Name]])</f>
        <v>i7</v>
      </c>
      <c r="I1805">
        <v>54112</v>
      </c>
      <c r="J1805">
        <f>IF(Statistics_xlsx___Sheet1[[#This Row],[Offered Salary]]&lt;=0,AVERAGE($I$2:$I$7166),Statistics_xlsx___Sheet1[[#This Row],[Offered Salary]])</f>
        <v>54112</v>
      </c>
      <c r="K1805" t="b">
        <f>OR((Statistics_xlsx___Sheet1[[#This Row],[updated offered salary]]&lt;$N$39),(Statistics_xlsx___Sheet1[[#This Row],[updated offered salary]]&gt;$N$40))</f>
        <v>0</v>
      </c>
    </row>
    <row r="1806" spans="1:11" x14ac:dyDescent="0.3">
      <c r="A1806">
        <v>452225</v>
      </c>
      <c r="B1806" t="s">
        <v>1675</v>
      </c>
      <c r="C1806" t="s">
        <v>15</v>
      </c>
      <c r="D1806" t="s">
        <v>9</v>
      </c>
      <c r="E1806" t="str">
        <f>IF(Statistics_xlsx___Sheet1[[#This Row],[event_name]]="-","Male",Statistics_xlsx___Sheet1[[#This Row],[event_name]])</f>
        <v>Male</v>
      </c>
      <c r="F1806" t="s">
        <v>10</v>
      </c>
      <c r="G1806" t="s">
        <v>24</v>
      </c>
      <c r="H1806" t="str">
        <f>IF(Statistics_xlsx___Sheet1[[#This Row],[Post Name]]="-",IF(G1807=0,G1805,G1807),Statistics_xlsx___Sheet1[[#This Row],[Post Name]])</f>
        <v>i7</v>
      </c>
      <c r="I1806">
        <v>4313</v>
      </c>
      <c r="J1806">
        <f>IF(Statistics_xlsx___Sheet1[[#This Row],[Offered Salary]]&lt;=0,AVERAGE($I$2:$I$7166),Statistics_xlsx___Sheet1[[#This Row],[Offered Salary]])</f>
        <v>4313</v>
      </c>
      <c r="K1806" t="b">
        <f>OR((Statistics_xlsx___Sheet1[[#This Row],[updated offered salary]]&lt;$N$39),(Statistics_xlsx___Sheet1[[#This Row],[updated offered salary]]&gt;$N$40))</f>
        <v>0</v>
      </c>
    </row>
    <row r="1807" spans="1:11" x14ac:dyDescent="0.3">
      <c r="A1807">
        <v>180717</v>
      </c>
      <c r="B1807" t="s">
        <v>1676</v>
      </c>
      <c r="C1807" t="s">
        <v>15</v>
      </c>
      <c r="D1807" t="s">
        <v>9</v>
      </c>
      <c r="E1807" t="str">
        <f>IF(Statistics_xlsx___Sheet1[[#This Row],[event_name]]="-","Male",Statistics_xlsx___Sheet1[[#This Row],[event_name]])</f>
        <v>Male</v>
      </c>
      <c r="F1807" t="s">
        <v>10</v>
      </c>
      <c r="G1807" t="s">
        <v>24</v>
      </c>
      <c r="H1807" t="str">
        <f>IF(Statistics_xlsx___Sheet1[[#This Row],[Post Name]]="-",IF(G1808=0,G1806,G1808),Statistics_xlsx___Sheet1[[#This Row],[Post Name]])</f>
        <v>i7</v>
      </c>
      <c r="I1807">
        <v>62870</v>
      </c>
      <c r="J1807">
        <f>IF(Statistics_xlsx___Sheet1[[#This Row],[Offered Salary]]&lt;=0,AVERAGE($I$2:$I$7166),Statistics_xlsx___Sheet1[[#This Row],[Offered Salary]])</f>
        <v>62870</v>
      </c>
      <c r="K1807" t="b">
        <f>OR((Statistics_xlsx___Sheet1[[#This Row],[updated offered salary]]&lt;$N$39),(Statistics_xlsx___Sheet1[[#This Row],[updated offered salary]]&gt;$N$40))</f>
        <v>0</v>
      </c>
    </row>
    <row r="1808" spans="1:11" x14ac:dyDescent="0.3">
      <c r="A1808">
        <v>244060</v>
      </c>
      <c r="B1808" t="s">
        <v>1677</v>
      </c>
      <c r="C1808" t="s">
        <v>15</v>
      </c>
      <c r="D1808" t="s">
        <v>9</v>
      </c>
      <c r="E1808" t="str">
        <f>IF(Statistics_xlsx___Sheet1[[#This Row],[event_name]]="-","Male",Statistics_xlsx___Sheet1[[#This Row],[event_name]])</f>
        <v>Male</v>
      </c>
      <c r="F1808" t="s">
        <v>17</v>
      </c>
      <c r="G1808" t="s">
        <v>30</v>
      </c>
      <c r="H1808" t="str">
        <f>IF(Statistics_xlsx___Sheet1[[#This Row],[Post Name]]="-",IF(G1809=0,G1807,G1809),Statistics_xlsx___Sheet1[[#This Row],[Post Name]])</f>
        <v>b9</v>
      </c>
      <c r="I1808">
        <v>34536</v>
      </c>
      <c r="J1808">
        <f>IF(Statistics_xlsx___Sheet1[[#This Row],[Offered Salary]]&lt;=0,AVERAGE($I$2:$I$7166),Statistics_xlsx___Sheet1[[#This Row],[Offered Salary]])</f>
        <v>34536</v>
      </c>
      <c r="K1808" t="b">
        <f>OR((Statistics_xlsx___Sheet1[[#This Row],[updated offered salary]]&lt;$N$39),(Statistics_xlsx___Sheet1[[#This Row],[updated offered salary]]&gt;$N$40))</f>
        <v>0</v>
      </c>
    </row>
    <row r="1809" spans="1:11" x14ac:dyDescent="0.3">
      <c r="A1809">
        <v>165545</v>
      </c>
      <c r="B1809" t="s">
        <v>1678</v>
      </c>
      <c r="C1809" t="s">
        <v>8</v>
      </c>
      <c r="D1809" t="s">
        <v>9</v>
      </c>
      <c r="E1809" t="str">
        <f>IF(Statistics_xlsx___Sheet1[[#This Row],[event_name]]="-","Male",Statistics_xlsx___Sheet1[[#This Row],[event_name]])</f>
        <v>Male</v>
      </c>
      <c r="F1809" t="s">
        <v>52</v>
      </c>
      <c r="G1809" t="s">
        <v>151</v>
      </c>
      <c r="H1809" t="str">
        <f>IF(Statistics_xlsx___Sheet1[[#This Row],[Post Name]]="-",IF(G1810=0,G1808,G1810),Statistics_xlsx___Sheet1[[#This Row],[Post Name]])</f>
        <v>c-10</v>
      </c>
      <c r="I1809">
        <v>33814</v>
      </c>
      <c r="J1809">
        <f>IF(Statistics_xlsx___Sheet1[[#This Row],[Offered Salary]]&lt;=0,AVERAGE($I$2:$I$7166),Statistics_xlsx___Sheet1[[#This Row],[Offered Salary]])</f>
        <v>33814</v>
      </c>
      <c r="K1809" t="b">
        <f>OR((Statistics_xlsx___Sheet1[[#This Row],[updated offered salary]]&lt;$N$39),(Statistics_xlsx___Sheet1[[#This Row],[updated offered salary]]&gt;$N$40))</f>
        <v>0</v>
      </c>
    </row>
    <row r="1810" spans="1:11" x14ac:dyDescent="0.3">
      <c r="A1810">
        <v>650345</v>
      </c>
      <c r="B1810" t="s">
        <v>1679</v>
      </c>
      <c r="C1810" t="s">
        <v>8</v>
      </c>
      <c r="D1810" t="s">
        <v>13</v>
      </c>
      <c r="E1810" t="str">
        <f>IF(Statistics_xlsx___Sheet1[[#This Row],[event_name]]="-","Male",Statistics_xlsx___Sheet1[[#This Row],[event_name]])</f>
        <v>Female</v>
      </c>
      <c r="F1810" t="s">
        <v>17</v>
      </c>
      <c r="G1810" t="s">
        <v>345</v>
      </c>
      <c r="H1810" t="str">
        <f>IF(Statistics_xlsx___Sheet1[[#This Row],[Post Name]]="-",IF(G1811=0,G1809,G1811),Statistics_xlsx___Sheet1[[#This Row],[Post Name]])</f>
        <v>c9</v>
      </c>
      <c r="I1810">
        <v>42620</v>
      </c>
      <c r="J1810">
        <f>IF(Statistics_xlsx___Sheet1[[#This Row],[Offered Salary]]&lt;=0,AVERAGE($I$2:$I$7166),Statistics_xlsx___Sheet1[[#This Row],[Offered Salary]])</f>
        <v>42620</v>
      </c>
      <c r="K1810" t="b">
        <f>OR((Statistics_xlsx___Sheet1[[#This Row],[updated offered salary]]&lt;$N$39),(Statistics_xlsx___Sheet1[[#This Row],[updated offered salary]]&gt;$N$40))</f>
        <v>0</v>
      </c>
    </row>
    <row r="1811" spans="1:11" x14ac:dyDescent="0.3">
      <c r="A1811">
        <v>231879</v>
      </c>
      <c r="B1811" t="s">
        <v>1680</v>
      </c>
      <c r="C1811" t="s">
        <v>8</v>
      </c>
      <c r="D1811" t="s">
        <v>13</v>
      </c>
      <c r="E1811" t="str">
        <f>IF(Statistics_xlsx___Sheet1[[#This Row],[event_name]]="-","Male",Statistics_xlsx___Sheet1[[#This Row],[event_name]])</f>
        <v>Female</v>
      </c>
      <c r="F1811" t="s">
        <v>17</v>
      </c>
      <c r="G1811" t="s">
        <v>345</v>
      </c>
      <c r="H1811" t="str">
        <f>IF(Statistics_xlsx___Sheet1[[#This Row],[Post Name]]="-",IF(G1812=0,G1810,G1812),Statistics_xlsx___Sheet1[[#This Row],[Post Name]])</f>
        <v>c9</v>
      </c>
      <c r="I1811">
        <v>61751</v>
      </c>
      <c r="J1811">
        <f>IF(Statistics_xlsx___Sheet1[[#This Row],[Offered Salary]]&lt;=0,AVERAGE($I$2:$I$7166),Statistics_xlsx___Sheet1[[#This Row],[Offered Salary]])</f>
        <v>61751</v>
      </c>
      <c r="K1811" t="b">
        <f>OR((Statistics_xlsx___Sheet1[[#This Row],[updated offered salary]]&lt;$N$39),(Statistics_xlsx___Sheet1[[#This Row],[updated offered salary]]&gt;$N$40))</f>
        <v>0</v>
      </c>
    </row>
    <row r="1812" spans="1:11" x14ac:dyDescent="0.3">
      <c r="A1812">
        <v>342615</v>
      </c>
      <c r="B1812" t="s">
        <v>1681</v>
      </c>
      <c r="C1812" t="s">
        <v>8</v>
      </c>
      <c r="D1812" t="s">
        <v>9</v>
      </c>
      <c r="E1812" t="str">
        <f>IF(Statistics_xlsx___Sheet1[[#This Row],[event_name]]="-","Male",Statistics_xlsx___Sheet1[[#This Row],[event_name]])</f>
        <v>Male</v>
      </c>
      <c r="F1812" t="s">
        <v>17</v>
      </c>
      <c r="G1812" t="s">
        <v>345</v>
      </c>
      <c r="H1812" t="str">
        <f>IF(Statistics_xlsx___Sheet1[[#This Row],[Post Name]]="-",IF(G1813=0,G1811,G1813),Statistics_xlsx___Sheet1[[#This Row],[Post Name]])</f>
        <v>c9</v>
      </c>
      <c r="I1812">
        <v>43304</v>
      </c>
      <c r="J1812">
        <f>IF(Statistics_xlsx___Sheet1[[#This Row],[Offered Salary]]&lt;=0,AVERAGE($I$2:$I$7166),Statistics_xlsx___Sheet1[[#This Row],[Offered Salary]])</f>
        <v>43304</v>
      </c>
      <c r="K1812" t="b">
        <f>OR((Statistics_xlsx___Sheet1[[#This Row],[updated offered salary]]&lt;$N$39),(Statistics_xlsx___Sheet1[[#This Row],[updated offered salary]]&gt;$N$40))</f>
        <v>0</v>
      </c>
    </row>
    <row r="1813" spans="1:11" x14ac:dyDescent="0.3">
      <c r="A1813">
        <v>513710</v>
      </c>
      <c r="B1813" t="s">
        <v>1682</v>
      </c>
      <c r="C1813" t="s">
        <v>15</v>
      </c>
      <c r="D1813" t="s">
        <v>9</v>
      </c>
      <c r="E1813" t="str">
        <f>IF(Statistics_xlsx___Sheet1[[#This Row],[event_name]]="-","Male",Statistics_xlsx___Sheet1[[#This Row],[event_name]])</f>
        <v>Male</v>
      </c>
      <c r="F1813" t="s">
        <v>17</v>
      </c>
      <c r="G1813" t="s">
        <v>345</v>
      </c>
      <c r="H1813" t="str">
        <f>IF(Statistics_xlsx___Sheet1[[#This Row],[Post Name]]="-",IF(G1814=0,G1812,G1814),Statistics_xlsx___Sheet1[[#This Row],[Post Name]])</f>
        <v>c9</v>
      </c>
      <c r="I1813">
        <v>99341</v>
      </c>
      <c r="J1813">
        <f>IF(Statistics_xlsx___Sheet1[[#This Row],[Offered Salary]]&lt;=0,AVERAGE($I$2:$I$7166),Statistics_xlsx___Sheet1[[#This Row],[Offered Salary]])</f>
        <v>99341</v>
      </c>
      <c r="K1813" t="b">
        <f>OR((Statistics_xlsx___Sheet1[[#This Row],[updated offered salary]]&lt;$N$39),(Statistics_xlsx___Sheet1[[#This Row],[updated offered salary]]&gt;$N$40))</f>
        <v>0</v>
      </c>
    </row>
    <row r="1814" spans="1:11" x14ac:dyDescent="0.3">
      <c r="A1814">
        <v>555677</v>
      </c>
      <c r="B1814" t="s">
        <v>1683</v>
      </c>
      <c r="C1814" t="s">
        <v>15</v>
      </c>
      <c r="D1814" t="s">
        <v>13</v>
      </c>
      <c r="E1814" t="str">
        <f>IF(Statistics_xlsx___Sheet1[[#This Row],[event_name]]="-","Male",Statistics_xlsx___Sheet1[[#This Row],[event_name]])</f>
        <v>Female</v>
      </c>
      <c r="F1814" t="s">
        <v>17</v>
      </c>
      <c r="G1814" t="s">
        <v>345</v>
      </c>
      <c r="H1814" t="str">
        <f>IF(Statistics_xlsx___Sheet1[[#This Row],[Post Name]]="-",IF(G1815=0,G1813,G1815),Statistics_xlsx___Sheet1[[#This Row],[Post Name]])</f>
        <v>c9</v>
      </c>
      <c r="I1814">
        <v>58591</v>
      </c>
      <c r="J1814">
        <f>IF(Statistics_xlsx___Sheet1[[#This Row],[Offered Salary]]&lt;=0,AVERAGE($I$2:$I$7166),Statistics_xlsx___Sheet1[[#This Row],[Offered Salary]])</f>
        <v>58591</v>
      </c>
      <c r="K1814" t="b">
        <f>OR((Statistics_xlsx___Sheet1[[#This Row],[updated offered salary]]&lt;$N$39),(Statistics_xlsx___Sheet1[[#This Row],[updated offered salary]]&gt;$N$40))</f>
        <v>0</v>
      </c>
    </row>
    <row r="1815" spans="1:11" x14ac:dyDescent="0.3">
      <c r="A1815">
        <v>700115</v>
      </c>
      <c r="B1815" t="s">
        <v>1684</v>
      </c>
      <c r="C1815" t="s">
        <v>15</v>
      </c>
      <c r="D1815" t="s">
        <v>13</v>
      </c>
      <c r="E1815" t="str">
        <f>IF(Statistics_xlsx___Sheet1[[#This Row],[event_name]]="-","Male",Statistics_xlsx___Sheet1[[#This Row],[event_name]])</f>
        <v>Female</v>
      </c>
      <c r="F1815" t="s">
        <v>17</v>
      </c>
      <c r="G1815" t="s">
        <v>345</v>
      </c>
      <c r="H1815" t="str">
        <f>IF(Statistics_xlsx___Sheet1[[#This Row],[Post Name]]="-",IF(G1816=0,G1814,G1816),Statistics_xlsx___Sheet1[[#This Row],[Post Name]])</f>
        <v>c9</v>
      </c>
      <c r="I1815">
        <v>33319</v>
      </c>
      <c r="J1815">
        <f>IF(Statistics_xlsx___Sheet1[[#This Row],[Offered Salary]]&lt;=0,AVERAGE($I$2:$I$7166),Statistics_xlsx___Sheet1[[#This Row],[Offered Salary]])</f>
        <v>33319</v>
      </c>
      <c r="K1815" t="b">
        <f>OR((Statistics_xlsx___Sheet1[[#This Row],[updated offered salary]]&lt;$N$39),(Statistics_xlsx___Sheet1[[#This Row],[updated offered salary]]&gt;$N$40))</f>
        <v>0</v>
      </c>
    </row>
    <row r="1816" spans="1:11" x14ac:dyDescent="0.3">
      <c r="A1816">
        <v>191505</v>
      </c>
      <c r="B1816" t="s">
        <v>1685</v>
      </c>
      <c r="C1816" t="s">
        <v>15</v>
      </c>
      <c r="D1816" t="s">
        <v>13</v>
      </c>
      <c r="E1816" t="str">
        <f>IF(Statistics_xlsx___Sheet1[[#This Row],[event_name]]="-","Male",Statistics_xlsx___Sheet1[[#This Row],[event_name]])</f>
        <v>Female</v>
      </c>
      <c r="F1816" t="s">
        <v>17</v>
      </c>
      <c r="G1816" t="s">
        <v>345</v>
      </c>
      <c r="H1816" t="str">
        <f>IF(Statistics_xlsx___Sheet1[[#This Row],[Post Name]]="-",IF(G1817=0,G1815,G1817),Statistics_xlsx___Sheet1[[#This Row],[Post Name]])</f>
        <v>c9</v>
      </c>
      <c r="I1816">
        <v>65520</v>
      </c>
      <c r="J1816">
        <f>IF(Statistics_xlsx___Sheet1[[#This Row],[Offered Salary]]&lt;=0,AVERAGE($I$2:$I$7166),Statistics_xlsx___Sheet1[[#This Row],[Offered Salary]])</f>
        <v>65520</v>
      </c>
      <c r="K1816" t="b">
        <f>OR((Statistics_xlsx___Sheet1[[#This Row],[updated offered salary]]&lt;$N$39),(Statistics_xlsx___Sheet1[[#This Row],[updated offered salary]]&gt;$N$40))</f>
        <v>0</v>
      </c>
    </row>
    <row r="1817" spans="1:11" x14ac:dyDescent="0.3">
      <c r="A1817">
        <v>189468</v>
      </c>
      <c r="B1817" t="s">
        <v>1686</v>
      </c>
      <c r="C1817" t="s">
        <v>15</v>
      </c>
      <c r="D1817" t="s">
        <v>9</v>
      </c>
      <c r="E1817" t="str">
        <f>IF(Statistics_xlsx___Sheet1[[#This Row],[event_name]]="-","Male",Statistics_xlsx___Sheet1[[#This Row],[event_name]])</f>
        <v>Male</v>
      </c>
      <c r="F1817" t="s">
        <v>17</v>
      </c>
      <c r="G1817" t="s">
        <v>345</v>
      </c>
      <c r="H1817" t="str">
        <f>IF(Statistics_xlsx___Sheet1[[#This Row],[Post Name]]="-",IF(G1818=0,G1816,G1818),Statistics_xlsx___Sheet1[[#This Row],[Post Name]])</f>
        <v>c9</v>
      </c>
      <c r="I1817">
        <v>94620</v>
      </c>
      <c r="J1817">
        <f>IF(Statistics_xlsx___Sheet1[[#This Row],[Offered Salary]]&lt;=0,AVERAGE($I$2:$I$7166),Statistics_xlsx___Sheet1[[#This Row],[Offered Salary]])</f>
        <v>94620</v>
      </c>
      <c r="K1817" t="b">
        <f>OR((Statistics_xlsx___Sheet1[[#This Row],[updated offered salary]]&lt;$N$39),(Statistics_xlsx___Sheet1[[#This Row],[updated offered salary]]&gt;$N$40))</f>
        <v>0</v>
      </c>
    </row>
    <row r="1818" spans="1:11" x14ac:dyDescent="0.3">
      <c r="A1818">
        <v>675299</v>
      </c>
      <c r="B1818" t="s">
        <v>1687</v>
      </c>
      <c r="C1818" t="s">
        <v>15</v>
      </c>
      <c r="D1818" t="s">
        <v>9</v>
      </c>
      <c r="E1818" t="str">
        <f>IF(Statistics_xlsx___Sheet1[[#This Row],[event_name]]="-","Male",Statistics_xlsx___Sheet1[[#This Row],[event_name]])</f>
        <v>Male</v>
      </c>
      <c r="F1818" t="s">
        <v>17</v>
      </c>
      <c r="G1818" t="s">
        <v>345</v>
      </c>
      <c r="H1818" t="str">
        <f>IF(Statistics_xlsx___Sheet1[[#This Row],[Post Name]]="-",IF(G1819=0,G1817,G1819),Statistics_xlsx___Sheet1[[#This Row],[Post Name]])</f>
        <v>c9</v>
      </c>
      <c r="I1818">
        <v>98326</v>
      </c>
      <c r="J1818">
        <f>IF(Statistics_xlsx___Sheet1[[#This Row],[Offered Salary]]&lt;=0,AVERAGE($I$2:$I$7166),Statistics_xlsx___Sheet1[[#This Row],[Offered Salary]])</f>
        <v>98326</v>
      </c>
      <c r="K1818" t="b">
        <f>OR((Statistics_xlsx___Sheet1[[#This Row],[updated offered salary]]&lt;$N$39),(Statistics_xlsx___Sheet1[[#This Row],[updated offered salary]]&gt;$N$40))</f>
        <v>0</v>
      </c>
    </row>
    <row r="1819" spans="1:11" x14ac:dyDescent="0.3">
      <c r="A1819">
        <v>141128</v>
      </c>
      <c r="B1819" t="s">
        <v>1688</v>
      </c>
      <c r="C1819" t="s">
        <v>8</v>
      </c>
      <c r="D1819" t="s">
        <v>9</v>
      </c>
      <c r="E1819" t="str">
        <f>IF(Statistics_xlsx___Sheet1[[#This Row],[event_name]]="-","Male",Statistics_xlsx___Sheet1[[#This Row],[event_name]])</f>
        <v>Male</v>
      </c>
      <c r="F1819" t="s">
        <v>17</v>
      </c>
      <c r="G1819" t="s">
        <v>345</v>
      </c>
      <c r="H1819" t="str">
        <f>IF(Statistics_xlsx___Sheet1[[#This Row],[Post Name]]="-",IF(G1820=0,G1818,G1820),Statistics_xlsx___Sheet1[[#This Row],[Post Name]])</f>
        <v>c9</v>
      </c>
      <c r="I1819">
        <v>33330</v>
      </c>
      <c r="J1819">
        <f>IF(Statistics_xlsx___Sheet1[[#This Row],[Offered Salary]]&lt;=0,AVERAGE($I$2:$I$7166),Statistics_xlsx___Sheet1[[#This Row],[Offered Salary]])</f>
        <v>33330</v>
      </c>
      <c r="K1819" t="b">
        <f>OR((Statistics_xlsx___Sheet1[[#This Row],[updated offered salary]]&lt;$N$39),(Statistics_xlsx___Sheet1[[#This Row],[updated offered salary]]&gt;$N$40))</f>
        <v>0</v>
      </c>
    </row>
    <row r="1820" spans="1:11" x14ac:dyDescent="0.3">
      <c r="A1820">
        <v>261174</v>
      </c>
      <c r="B1820" t="s">
        <v>1689</v>
      </c>
      <c r="C1820" t="s">
        <v>15</v>
      </c>
      <c r="D1820" t="s">
        <v>42</v>
      </c>
      <c r="E1820" t="str">
        <f>IF(Statistics_xlsx___Sheet1[[#This Row],[event_name]]="-","Male",Statistics_xlsx___Sheet1[[#This Row],[event_name]])</f>
        <v>Don’t want to say</v>
      </c>
      <c r="F1820" t="s">
        <v>17</v>
      </c>
      <c r="G1820" t="s">
        <v>345</v>
      </c>
      <c r="H1820" t="str">
        <f>IF(Statistics_xlsx___Sheet1[[#This Row],[Post Name]]="-",IF(G1821=0,G1819,G1821),Statistics_xlsx___Sheet1[[#This Row],[Post Name]])</f>
        <v>c9</v>
      </c>
      <c r="I1820">
        <v>97251</v>
      </c>
      <c r="J1820">
        <f>IF(Statistics_xlsx___Sheet1[[#This Row],[Offered Salary]]&lt;=0,AVERAGE($I$2:$I$7166),Statistics_xlsx___Sheet1[[#This Row],[Offered Salary]])</f>
        <v>97251</v>
      </c>
      <c r="K1820" t="b">
        <f>OR((Statistics_xlsx___Sheet1[[#This Row],[updated offered salary]]&lt;$N$39),(Statistics_xlsx___Sheet1[[#This Row],[updated offered salary]]&gt;$N$40))</f>
        <v>0</v>
      </c>
    </row>
    <row r="1821" spans="1:11" x14ac:dyDescent="0.3">
      <c r="A1821">
        <v>961393</v>
      </c>
      <c r="B1821" t="s">
        <v>1690</v>
      </c>
      <c r="C1821" t="s">
        <v>8</v>
      </c>
      <c r="D1821" t="s">
        <v>9</v>
      </c>
      <c r="E1821" t="str">
        <f>IF(Statistics_xlsx___Sheet1[[#This Row],[event_name]]="-","Male",Statistics_xlsx___Sheet1[[#This Row],[event_name]])</f>
        <v>Male</v>
      </c>
      <c r="F1821" t="s">
        <v>17</v>
      </c>
      <c r="G1821" t="s">
        <v>345</v>
      </c>
      <c r="H1821" t="str">
        <f>IF(Statistics_xlsx___Sheet1[[#This Row],[Post Name]]="-",IF(G1822=0,G1820,G1822),Statistics_xlsx___Sheet1[[#This Row],[Post Name]])</f>
        <v>c9</v>
      </c>
      <c r="I1821">
        <v>4703</v>
      </c>
      <c r="J1821">
        <f>IF(Statistics_xlsx___Sheet1[[#This Row],[Offered Salary]]&lt;=0,AVERAGE($I$2:$I$7166),Statistics_xlsx___Sheet1[[#This Row],[Offered Salary]])</f>
        <v>4703</v>
      </c>
      <c r="K1821" t="b">
        <f>OR((Statistics_xlsx___Sheet1[[#This Row],[updated offered salary]]&lt;$N$39),(Statistics_xlsx___Sheet1[[#This Row],[updated offered salary]]&gt;$N$40))</f>
        <v>0</v>
      </c>
    </row>
    <row r="1822" spans="1:11" x14ac:dyDescent="0.3">
      <c r="A1822">
        <v>646326</v>
      </c>
      <c r="B1822" t="s">
        <v>1691</v>
      </c>
      <c r="C1822" t="s">
        <v>15</v>
      </c>
      <c r="D1822" t="s">
        <v>9</v>
      </c>
      <c r="E1822" t="str">
        <f>IF(Statistics_xlsx___Sheet1[[#This Row],[event_name]]="-","Male",Statistics_xlsx___Sheet1[[#This Row],[event_name]])</f>
        <v>Male</v>
      </c>
      <c r="F1822" t="s">
        <v>17</v>
      </c>
      <c r="G1822" t="s">
        <v>345</v>
      </c>
      <c r="H1822" t="str">
        <f>IF(Statistics_xlsx___Sheet1[[#This Row],[Post Name]]="-",IF(G1823=0,G1821,G1823),Statistics_xlsx___Sheet1[[#This Row],[Post Name]])</f>
        <v>c9</v>
      </c>
      <c r="I1822">
        <v>79777</v>
      </c>
      <c r="J1822">
        <f>IF(Statistics_xlsx___Sheet1[[#This Row],[Offered Salary]]&lt;=0,AVERAGE($I$2:$I$7166),Statistics_xlsx___Sheet1[[#This Row],[Offered Salary]])</f>
        <v>79777</v>
      </c>
      <c r="K1822" t="b">
        <f>OR((Statistics_xlsx___Sheet1[[#This Row],[updated offered salary]]&lt;$N$39),(Statistics_xlsx___Sheet1[[#This Row],[updated offered salary]]&gt;$N$40))</f>
        <v>0</v>
      </c>
    </row>
    <row r="1823" spans="1:11" x14ac:dyDescent="0.3">
      <c r="A1823">
        <v>884079</v>
      </c>
      <c r="B1823" t="s">
        <v>1692</v>
      </c>
      <c r="C1823" t="s">
        <v>8</v>
      </c>
      <c r="D1823" t="s">
        <v>9</v>
      </c>
      <c r="E1823" t="str">
        <f>IF(Statistics_xlsx___Sheet1[[#This Row],[event_name]]="-","Male",Statistics_xlsx___Sheet1[[#This Row],[event_name]])</f>
        <v>Male</v>
      </c>
      <c r="F1823" t="s">
        <v>17</v>
      </c>
      <c r="G1823" t="s">
        <v>345</v>
      </c>
      <c r="H1823" t="str">
        <f>IF(Statistics_xlsx___Sheet1[[#This Row],[Post Name]]="-",IF(G1824=0,G1822,G1824),Statistics_xlsx___Sheet1[[#This Row],[Post Name]])</f>
        <v>c9</v>
      </c>
      <c r="I1823">
        <v>37271</v>
      </c>
      <c r="J1823">
        <f>IF(Statistics_xlsx___Sheet1[[#This Row],[Offered Salary]]&lt;=0,AVERAGE($I$2:$I$7166),Statistics_xlsx___Sheet1[[#This Row],[Offered Salary]])</f>
        <v>37271</v>
      </c>
      <c r="K1823" t="b">
        <f>OR((Statistics_xlsx___Sheet1[[#This Row],[updated offered salary]]&lt;$N$39),(Statistics_xlsx___Sheet1[[#This Row],[updated offered salary]]&gt;$N$40))</f>
        <v>0</v>
      </c>
    </row>
    <row r="1824" spans="1:11" x14ac:dyDescent="0.3">
      <c r="A1824">
        <v>864921</v>
      </c>
      <c r="B1824" t="s">
        <v>1693</v>
      </c>
      <c r="C1824" t="s">
        <v>15</v>
      </c>
      <c r="D1824" t="s">
        <v>9</v>
      </c>
      <c r="E1824" t="str">
        <f>IF(Statistics_xlsx___Sheet1[[#This Row],[event_name]]="-","Male",Statistics_xlsx___Sheet1[[#This Row],[event_name]])</f>
        <v>Male</v>
      </c>
      <c r="F1824" t="s">
        <v>17</v>
      </c>
      <c r="G1824" t="s">
        <v>345</v>
      </c>
      <c r="H1824" t="str">
        <f>IF(Statistics_xlsx___Sheet1[[#This Row],[Post Name]]="-",IF(G1825=0,G1823,G1825),Statistics_xlsx___Sheet1[[#This Row],[Post Name]])</f>
        <v>c9</v>
      </c>
      <c r="I1824">
        <v>74970</v>
      </c>
      <c r="J1824">
        <f>IF(Statistics_xlsx___Sheet1[[#This Row],[Offered Salary]]&lt;=0,AVERAGE($I$2:$I$7166),Statistics_xlsx___Sheet1[[#This Row],[Offered Salary]])</f>
        <v>74970</v>
      </c>
      <c r="K1824" t="b">
        <f>OR((Statistics_xlsx___Sheet1[[#This Row],[updated offered salary]]&lt;$N$39),(Statistics_xlsx___Sheet1[[#This Row],[updated offered salary]]&gt;$N$40))</f>
        <v>0</v>
      </c>
    </row>
    <row r="1825" spans="1:11" x14ac:dyDescent="0.3">
      <c r="A1825">
        <v>900760</v>
      </c>
      <c r="B1825" t="s">
        <v>1694</v>
      </c>
      <c r="C1825" t="s">
        <v>15</v>
      </c>
      <c r="D1825" t="s">
        <v>9</v>
      </c>
      <c r="E1825" t="str">
        <f>IF(Statistics_xlsx___Sheet1[[#This Row],[event_name]]="-","Male",Statistics_xlsx___Sheet1[[#This Row],[event_name]])</f>
        <v>Male</v>
      </c>
      <c r="F1825" t="s">
        <v>17</v>
      </c>
      <c r="G1825" t="s">
        <v>345</v>
      </c>
      <c r="H1825" t="str">
        <f>IF(Statistics_xlsx___Sheet1[[#This Row],[Post Name]]="-",IF(G1826=0,G1824,G1826),Statistics_xlsx___Sheet1[[#This Row],[Post Name]])</f>
        <v>c9</v>
      </c>
      <c r="I1825">
        <v>53193</v>
      </c>
      <c r="J1825">
        <f>IF(Statistics_xlsx___Sheet1[[#This Row],[Offered Salary]]&lt;=0,AVERAGE($I$2:$I$7166),Statistics_xlsx___Sheet1[[#This Row],[Offered Salary]])</f>
        <v>53193</v>
      </c>
      <c r="K1825" t="b">
        <f>OR((Statistics_xlsx___Sheet1[[#This Row],[updated offered salary]]&lt;$N$39),(Statistics_xlsx___Sheet1[[#This Row],[updated offered salary]]&gt;$N$40))</f>
        <v>0</v>
      </c>
    </row>
    <row r="1826" spans="1:11" x14ac:dyDescent="0.3">
      <c r="A1826">
        <v>819539</v>
      </c>
      <c r="B1826" t="s">
        <v>1695</v>
      </c>
      <c r="C1826" t="s">
        <v>15</v>
      </c>
      <c r="D1826" t="s">
        <v>9</v>
      </c>
      <c r="E1826" t="str">
        <f>IF(Statistics_xlsx___Sheet1[[#This Row],[event_name]]="-","Male",Statistics_xlsx___Sheet1[[#This Row],[event_name]])</f>
        <v>Male</v>
      </c>
      <c r="F1826" t="s">
        <v>17</v>
      </c>
      <c r="G1826" t="s">
        <v>345</v>
      </c>
      <c r="H1826" t="str">
        <f>IF(Statistics_xlsx___Sheet1[[#This Row],[Post Name]]="-",IF(G1827=0,G1825,G1827),Statistics_xlsx___Sheet1[[#This Row],[Post Name]])</f>
        <v>c9</v>
      </c>
      <c r="I1826">
        <v>16698</v>
      </c>
      <c r="J1826">
        <f>IF(Statistics_xlsx___Sheet1[[#This Row],[Offered Salary]]&lt;=0,AVERAGE($I$2:$I$7166),Statistics_xlsx___Sheet1[[#This Row],[Offered Salary]])</f>
        <v>16698</v>
      </c>
      <c r="K1826" t="b">
        <f>OR((Statistics_xlsx___Sheet1[[#This Row],[updated offered salary]]&lt;$N$39),(Statistics_xlsx___Sheet1[[#This Row],[updated offered salary]]&gt;$N$40))</f>
        <v>0</v>
      </c>
    </row>
    <row r="1827" spans="1:11" x14ac:dyDescent="0.3">
      <c r="A1827">
        <v>111548</v>
      </c>
      <c r="B1827" t="s">
        <v>1696</v>
      </c>
      <c r="C1827" t="s">
        <v>15</v>
      </c>
      <c r="D1827" t="s">
        <v>9</v>
      </c>
      <c r="E1827" t="str">
        <f>IF(Statistics_xlsx___Sheet1[[#This Row],[event_name]]="-","Male",Statistics_xlsx___Sheet1[[#This Row],[event_name]])</f>
        <v>Male</v>
      </c>
      <c r="F1827" t="s">
        <v>17</v>
      </c>
      <c r="G1827" t="s">
        <v>345</v>
      </c>
      <c r="H1827" t="str">
        <f>IF(Statistics_xlsx___Sheet1[[#This Row],[Post Name]]="-",IF(G1828=0,G1826,G1828),Statistics_xlsx___Sheet1[[#This Row],[Post Name]])</f>
        <v>c9</v>
      </c>
      <c r="I1827">
        <v>62982</v>
      </c>
      <c r="J1827">
        <f>IF(Statistics_xlsx___Sheet1[[#This Row],[Offered Salary]]&lt;=0,AVERAGE($I$2:$I$7166),Statistics_xlsx___Sheet1[[#This Row],[Offered Salary]])</f>
        <v>62982</v>
      </c>
      <c r="K1827" t="b">
        <f>OR((Statistics_xlsx___Sheet1[[#This Row],[updated offered salary]]&lt;$N$39),(Statistics_xlsx___Sheet1[[#This Row],[updated offered salary]]&gt;$N$40))</f>
        <v>0</v>
      </c>
    </row>
    <row r="1828" spans="1:11" x14ac:dyDescent="0.3">
      <c r="A1828">
        <v>763319</v>
      </c>
      <c r="B1828" t="s">
        <v>1697</v>
      </c>
      <c r="C1828" t="s">
        <v>8</v>
      </c>
      <c r="D1828" t="s">
        <v>9</v>
      </c>
      <c r="E1828" t="str">
        <f>IF(Statistics_xlsx___Sheet1[[#This Row],[event_name]]="-","Male",Statistics_xlsx___Sheet1[[#This Row],[event_name]])</f>
        <v>Male</v>
      </c>
      <c r="F1828" t="s">
        <v>86</v>
      </c>
      <c r="G1828" t="s">
        <v>36</v>
      </c>
      <c r="H1828" t="str">
        <f>IF(Statistics_xlsx___Sheet1[[#This Row],[Post Name]]="-",IF(G1829=0,G1827,G1829),Statistics_xlsx___Sheet1[[#This Row],[Post Name]])</f>
        <v>i5</v>
      </c>
      <c r="I1828">
        <v>70542</v>
      </c>
      <c r="J1828">
        <f>IF(Statistics_xlsx___Sheet1[[#This Row],[Offered Salary]]&lt;=0,AVERAGE($I$2:$I$7166),Statistics_xlsx___Sheet1[[#This Row],[Offered Salary]])</f>
        <v>70542</v>
      </c>
      <c r="K1828" t="b">
        <f>OR((Statistics_xlsx___Sheet1[[#This Row],[updated offered salary]]&lt;$N$39),(Statistics_xlsx___Sheet1[[#This Row],[updated offered salary]]&gt;$N$40))</f>
        <v>0</v>
      </c>
    </row>
    <row r="1829" spans="1:11" x14ac:dyDescent="0.3">
      <c r="A1829">
        <v>333339</v>
      </c>
      <c r="B1829" t="s">
        <v>1698</v>
      </c>
      <c r="C1829" t="s">
        <v>8</v>
      </c>
      <c r="D1829" t="s">
        <v>13</v>
      </c>
      <c r="E1829" t="str">
        <f>IF(Statistics_xlsx___Sheet1[[#This Row],[event_name]]="-","Male",Statistics_xlsx___Sheet1[[#This Row],[event_name]])</f>
        <v>Female</v>
      </c>
      <c r="F1829" t="s">
        <v>86</v>
      </c>
      <c r="G1829" t="s">
        <v>36</v>
      </c>
      <c r="H1829" t="str">
        <f>IF(Statistics_xlsx___Sheet1[[#This Row],[Post Name]]="-",IF(G1830=0,G1828,G1830),Statistics_xlsx___Sheet1[[#This Row],[Post Name]])</f>
        <v>i5</v>
      </c>
      <c r="I1829">
        <v>95050</v>
      </c>
      <c r="J1829">
        <f>IF(Statistics_xlsx___Sheet1[[#This Row],[Offered Salary]]&lt;=0,AVERAGE($I$2:$I$7166),Statistics_xlsx___Sheet1[[#This Row],[Offered Salary]])</f>
        <v>95050</v>
      </c>
      <c r="K1829" t="b">
        <f>OR((Statistics_xlsx___Sheet1[[#This Row],[updated offered salary]]&lt;$N$39),(Statistics_xlsx___Sheet1[[#This Row],[updated offered salary]]&gt;$N$40))</f>
        <v>0</v>
      </c>
    </row>
    <row r="1830" spans="1:11" x14ac:dyDescent="0.3">
      <c r="A1830">
        <v>48952</v>
      </c>
      <c r="B1830" t="s">
        <v>1699</v>
      </c>
      <c r="C1830" t="s">
        <v>8</v>
      </c>
      <c r="D1830" t="s">
        <v>42</v>
      </c>
      <c r="E1830" t="str">
        <f>IF(Statistics_xlsx___Sheet1[[#This Row],[event_name]]="-","Male",Statistics_xlsx___Sheet1[[#This Row],[event_name]])</f>
        <v>Don’t want to say</v>
      </c>
      <c r="F1830" t="s">
        <v>10</v>
      </c>
      <c r="G1830" t="s">
        <v>345</v>
      </c>
      <c r="H1830" t="str">
        <f>IF(Statistics_xlsx___Sheet1[[#This Row],[Post Name]]="-",IF(G1831=0,G1829,G1831),Statistics_xlsx___Sheet1[[#This Row],[Post Name]])</f>
        <v>c9</v>
      </c>
      <c r="I1830">
        <v>49285</v>
      </c>
      <c r="J1830">
        <f>IF(Statistics_xlsx___Sheet1[[#This Row],[Offered Salary]]&lt;=0,AVERAGE($I$2:$I$7166),Statistics_xlsx___Sheet1[[#This Row],[Offered Salary]])</f>
        <v>49285</v>
      </c>
      <c r="K1830" t="b">
        <f>OR((Statistics_xlsx___Sheet1[[#This Row],[updated offered salary]]&lt;$N$39),(Statistics_xlsx___Sheet1[[#This Row],[updated offered salary]]&gt;$N$40))</f>
        <v>0</v>
      </c>
    </row>
    <row r="1831" spans="1:11" x14ac:dyDescent="0.3">
      <c r="A1831">
        <v>823035</v>
      </c>
      <c r="B1831" t="s">
        <v>1700</v>
      </c>
      <c r="C1831" t="s">
        <v>8</v>
      </c>
      <c r="D1831" t="s">
        <v>9</v>
      </c>
      <c r="E1831" t="str">
        <f>IF(Statistics_xlsx___Sheet1[[#This Row],[event_name]]="-","Male",Statistics_xlsx___Sheet1[[#This Row],[event_name]])</f>
        <v>Male</v>
      </c>
      <c r="F1831" t="s">
        <v>52</v>
      </c>
      <c r="G1831" t="s">
        <v>14</v>
      </c>
      <c r="H1831" t="str">
        <f>IF(Statistics_xlsx___Sheet1[[#This Row],[Post Name]]="-",IF(G1832=0,G1830,G1832),Statistics_xlsx___Sheet1[[#This Row],[Post Name]])</f>
        <v>c5</v>
      </c>
      <c r="I1831">
        <v>8146</v>
      </c>
      <c r="J1831">
        <f>IF(Statistics_xlsx___Sheet1[[#This Row],[Offered Salary]]&lt;=0,AVERAGE($I$2:$I$7166),Statistics_xlsx___Sheet1[[#This Row],[Offered Salary]])</f>
        <v>8146</v>
      </c>
      <c r="K1831" t="b">
        <f>OR((Statistics_xlsx___Sheet1[[#This Row],[updated offered salary]]&lt;$N$39),(Statistics_xlsx___Sheet1[[#This Row],[updated offered salary]]&gt;$N$40))</f>
        <v>0</v>
      </c>
    </row>
    <row r="1832" spans="1:11" x14ac:dyDescent="0.3">
      <c r="A1832">
        <v>332641</v>
      </c>
      <c r="B1832" t="s">
        <v>1701</v>
      </c>
      <c r="C1832" t="s">
        <v>15</v>
      </c>
      <c r="D1832" t="s">
        <v>9</v>
      </c>
      <c r="E1832" t="str">
        <f>IF(Statistics_xlsx___Sheet1[[#This Row],[event_name]]="-","Male",Statistics_xlsx___Sheet1[[#This Row],[event_name]])</f>
        <v>Male</v>
      </c>
      <c r="F1832" t="s">
        <v>52</v>
      </c>
      <c r="G1832" t="s">
        <v>14</v>
      </c>
      <c r="H1832" t="str">
        <f>IF(Statistics_xlsx___Sheet1[[#This Row],[Post Name]]="-",IF(G1833=0,G1831,G1833),Statistics_xlsx___Sheet1[[#This Row],[Post Name]])</f>
        <v>c5</v>
      </c>
      <c r="I1832">
        <v>92172</v>
      </c>
      <c r="J1832">
        <f>IF(Statistics_xlsx___Sheet1[[#This Row],[Offered Salary]]&lt;=0,AVERAGE($I$2:$I$7166),Statistics_xlsx___Sheet1[[#This Row],[Offered Salary]])</f>
        <v>92172</v>
      </c>
      <c r="K1832" t="b">
        <f>OR((Statistics_xlsx___Sheet1[[#This Row],[updated offered salary]]&lt;$N$39),(Statistics_xlsx___Sheet1[[#This Row],[updated offered salary]]&gt;$N$40))</f>
        <v>0</v>
      </c>
    </row>
    <row r="1833" spans="1:11" x14ac:dyDescent="0.3">
      <c r="A1833">
        <v>77360</v>
      </c>
      <c r="B1833" t="s">
        <v>1702</v>
      </c>
      <c r="C1833" t="s">
        <v>8</v>
      </c>
      <c r="D1833" t="s">
        <v>13</v>
      </c>
      <c r="E1833" t="str">
        <f>IF(Statistics_xlsx___Sheet1[[#This Row],[event_name]]="-","Male",Statistics_xlsx___Sheet1[[#This Row],[event_name]])</f>
        <v>Female</v>
      </c>
      <c r="F1833" t="s">
        <v>52</v>
      </c>
      <c r="G1833" t="s">
        <v>14</v>
      </c>
      <c r="H1833" t="str">
        <f>IF(Statistics_xlsx___Sheet1[[#This Row],[Post Name]]="-",IF(G1834=0,G1832,G1834),Statistics_xlsx___Sheet1[[#This Row],[Post Name]])</f>
        <v>c5</v>
      </c>
      <c r="I1833">
        <v>41743</v>
      </c>
      <c r="J1833">
        <f>IF(Statistics_xlsx___Sheet1[[#This Row],[Offered Salary]]&lt;=0,AVERAGE($I$2:$I$7166),Statistics_xlsx___Sheet1[[#This Row],[Offered Salary]])</f>
        <v>41743</v>
      </c>
      <c r="K1833" t="b">
        <f>OR((Statistics_xlsx___Sheet1[[#This Row],[updated offered salary]]&lt;$N$39),(Statistics_xlsx___Sheet1[[#This Row],[updated offered salary]]&gt;$N$40))</f>
        <v>0</v>
      </c>
    </row>
    <row r="1834" spans="1:11" x14ac:dyDescent="0.3">
      <c r="A1834">
        <v>457386</v>
      </c>
      <c r="B1834" t="s">
        <v>1703</v>
      </c>
      <c r="C1834" t="s">
        <v>15</v>
      </c>
      <c r="D1834" t="s">
        <v>9</v>
      </c>
      <c r="E1834" t="str">
        <f>IF(Statistics_xlsx___Sheet1[[#This Row],[event_name]]="-","Male",Statistics_xlsx___Sheet1[[#This Row],[event_name]])</f>
        <v>Male</v>
      </c>
      <c r="F1834" t="s">
        <v>52</v>
      </c>
      <c r="G1834" t="s">
        <v>14</v>
      </c>
      <c r="H1834" t="str">
        <f>IF(Statistics_xlsx___Sheet1[[#This Row],[Post Name]]="-",IF(G1835=0,G1833,G1835),Statistics_xlsx___Sheet1[[#This Row],[Post Name]])</f>
        <v>c5</v>
      </c>
      <c r="I1834">
        <v>4656</v>
      </c>
      <c r="J1834">
        <f>IF(Statistics_xlsx___Sheet1[[#This Row],[Offered Salary]]&lt;=0,AVERAGE($I$2:$I$7166),Statistics_xlsx___Sheet1[[#This Row],[Offered Salary]])</f>
        <v>4656</v>
      </c>
      <c r="K1834" t="b">
        <f>OR((Statistics_xlsx___Sheet1[[#This Row],[updated offered salary]]&lt;$N$39),(Statistics_xlsx___Sheet1[[#This Row],[updated offered salary]]&gt;$N$40))</f>
        <v>0</v>
      </c>
    </row>
    <row r="1835" spans="1:11" x14ac:dyDescent="0.3">
      <c r="A1835">
        <v>383089</v>
      </c>
      <c r="B1835" t="s">
        <v>1704</v>
      </c>
      <c r="C1835" t="s">
        <v>15</v>
      </c>
      <c r="D1835" t="s">
        <v>9</v>
      </c>
      <c r="E1835" t="str">
        <f>IF(Statistics_xlsx___Sheet1[[#This Row],[event_name]]="-","Male",Statistics_xlsx___Sheet1[[#This Row],[event_name]])</f>
        <v>Male</v>
      </c>
      <c r="F1835" t="s">
        <v>52</v>
      </c>
      <c r="G1835" t="s">
        <v>14</v>
      </c>
      <c r="H1835" t="str">
        <f>IF(Statistics_xlsx___Sheet1[[#This Row],[Post Name]]="-",IF(G1836=0,G1834,G1836),Statistics_xlsx___Sheet1[[#This Row],[Post Name]])</f>
        <v>c5</v>
      </c>
      <c r="I1835">
        <v>63653</v>
      </c>
      <c r="J1835">
        <f>IF(Statistics_xlsx___Sheet1[[#This Row],[Offered Salary]]&lt;=0,AVERAGE($I$2:$I$7166),Statistics_xlsx___Sheet1[[#This Row],[Offered Salary]])</f>
        <v>63653</v>
      </c>
      <c r="K1835" t="b">
        <f>OR((Statistics_xlsx___Sheet1[[#This Row],[updated offered salary]]&lt;$N$39),(Statistics_xlsx___Sheet1[[#This Row],[updated offered salary]]&gt;$N$40))</f>
        <v>0</v>
      </c>
    </row>
    <row r="1836" spans="1:11" x14ac:dyDescent="0.3">
      <c r="A1836">
        <v>794994</v>
      </c>
      <c r="B1836" t="s">
        <v>1705</v>
      </c>
      <c r="C1836" t="s">
        <v>15</v>
      </c>
      <c r="D1836" t="s">
        <v>9</v>
      </c>
      <c r="E1836" t="str">
        <f>IF(Statistics_xlsx___Sheet1[[#This Row],[event_name]]="-","Male",Statistics_xlsx___Sheet1[[#This Row],[event_name]])</f>
        <v>Male</v>
      </c>
      <c r="F1836" t="s">
        <v>52</v>
      </c>
      <c r="G1836" t="s">
        <v>14</v>
      </c>
      <c r="H1836" t="str">
        <f>IF(Statistics_xlsx___Sheet1[[#This Row],[Post Name]]="-",IF(G1837=0,G1835,G1837),Statistics_xlsx___Sheet1[[#This Row],[Post Name]])</f>
        <v>c5</v>
      </c>
      <c r="I1836">
        <v>97174</v>
      </c>
      <c r="J1836">
        <f>IF(Statistics_xlsx___Sheet1[[#This Row],[Offered Salary]]&lt;=0,AVERAGE($I$2:$I$7166),Statistics_xlsx___Sheet1[[#This Row],[Offered Salary]])</f>
        <v>97174</v>
      </c>
      <c r="K1836" t="b">
        <f>OR((Statistics_xlsx___Sheet1[[#This Row],[updated offered salary]]&lt;$N$39),(Statistics_xlsx___Sheet1[[#This Row],[updated offered salary]]&gt;$N$40))</f>
        <v>0</v>
      </c>
    </row>
    <row r="1837" spans="1:11" x14ac:dyDescent="0.3">
      <c r="A1837">
        <v>736323</v>
      </c>
      <c r="B1837" t="s">
        <v>1706</v>
      </c>
      <c r="C1837" t="s">
        <v>15</v>
      </c>
      <c r="D1837" t="s">
        <v>9</v>
      </c>
      <c r="E1837" t="str">
        <f>IF(Statistics_xlsx___Sheet1[[#This Row],[event_name]]="-","Male",Statistics_xlsx___Sheet1[[#This Row],[event_name]])</f>
        <v>Male</v>
      </c>
      <c r="F1837" t="s">
        <v>17</v>
      </c>
      <c r="G1837" t="s">
        <v>151</v>
      </c>
      <c r="H1837" t="str">
        <f>IF(Statistics_xlsx___Sheet1[[#This Row],[Post Name]]="-",IF(G1838=0,G1836,G1838),Statistics_xlsx___Sheet1[[#This Row],[Post Name]])</f>
        <v>c-10</v>
      </c>
      <c r="I1837">
        <v>45782</v>
      </c>
      <c r="J1837">
        <f>IF(Statistics_xlsx___Sheet1[[#This Row],[Offered Salary]]&lt;=0,AVERAGE($I$2:$I$7166),Statistics_xlsx___Sheet1[[#This Row],[Offered Salary]])</f>
        <v>45782</v>
      </c>
      <c r="K1837" t="b">
        <f>OR((Statistics_xlsx___Sheet1[[#This Row],[updated offered salary]]&lt;$N$39),(Statistics_xlsx___Sheet1[[#This Row],[updated offered salary]]&gt;$N$40))</f>
        <v>0</v>
      </c>
    </row>
    <row r="1838" spans="1:11" x14ac:dyDescent="0.3">
      <c r="A1838">
        <v>660708</v>
      </c>
      <c r="B1838" t="s">
        <v>1707</v>
      </c>
      <c r="C1838" t="s">
        <v>8</v>
      </c>
      <c r="D1838" t="s">
        <v>9</v>
      </c>
      <c r="E1838" t="str">
        <f>IF(Statistics_xlsx___Sheet1[[#This Row],[event_name]]="-","Male",Statistics_xlsx___Sheet1[[#This Row],[event_name]])</f>
        <v>Male</v>
      </c>
      <c r="F1838" t="s">
        <v>17</v>
      </c>
      <c r="G1838" t="s">
        <v>151</v>
      </c>
      <c r="H1838" t="str">
        <f>IF(Statistics_xlsx___Sheet1[[#This Row],[Post Name]]="-",IF(G1839=0,G1837,G1839),Statistics_xlsx___Sheet1[[#This Row],[Post Name]])</f>
        <v>c-10</v>
      </c>
      <c r="I1838">
        <v>98444</v>
      </c>
      <c r="J1838">
        <f>IF(Statistics_xlsx___Sheet1[[#This Row],[Offered Salary]]&lt;=0,AVERAGE($I$2:$I$7166),Statistics_xlsx___Sheet1[[#This Row],[Offered Salary]])</f>
        <v>98444</v>
      </c>
      <c r="K1838" t="b">
        <f>OR((Statistics_xlsx___Sheet1[[#This Row],[updated offered salary]]&lt;$N$39),(Statistics_xlsx___Sheet1[[#This Row],[updated offered salary]]&gt;$N$40))</f>
        <v>0</v>
      </c>
    </row>
    <row r="1839" spans="1:11" x14ac:dyDescent="0.3">
      <c r="A1839">
        <v>894798</v>
      </c>
      <c r="B1839" t="s">
        <v>1557</v>
      </c>
      <c r="C1839" t="s">
        <v>15</v>
      </c>
      <c r="D1839" t="s">
        <v>9</v>
      </c>
      <c r="E1839" t="str">
        <f>IF(Statistics_xlsx___Sheet1[[#This Row],[event_name]]="-","Male",Statistics_xlsx___Sheet1[[#This Row],[event_name]])</f>
        <v>Male</v>
      </c>
      <c r="F1839" t="s">
        <v>17</v>
      </c>
      <c r="G1839" t="s">
        <v>151</v>
      </c>
      <c r="H1839" t="str">
        <f>IF(Statistics_xlsx___Sheet1[[#This Row],[Post Name]]="-",IF(G1840=0,G1838,G1840),Statistics_xlsx___Sheet1[[#This Row],[Post Name]])</f>
        <v>c-10</v>
      </c>
      <c r="I1839">
        <v>37173</v>
      </c>
      <c r="J1839">
        <f>IF(Statistics_xlsx___Sheet1[[#This Row],[Offered Salary]]&lt;=0,AVERAGE($I$2:$I$7166),Statistics_xlsx___Sheet1[[#This Row],[Offered Salary]])</f>
        <v>37173</v>
      </c>
      <c r="K1839" t="b">
        <f>OR((Statistics_xlsx___Sheet1[[#This Row],[updated offered salary]]&lt;$N$39),(Statistics_xlsx___Sheet1[[#This Row],[updated offered salary]]&gt;$N$40))</f>
        <v>0</v>
      </c>
    </row>
    <row r="1840" spans="1:11" x14ac:dyDescent="0.3">
      <c r="A1840">
        <v>877915</v>
      </c>
      <c r="B1840" t="s">
        <v>528</v>
      </c>
      <c r="C1840" t="s">
        <v>8</v>
      </c>
      <c r="D1840" t="s">
        <v>13</v>
      </c>
      <c r="E1840" t="str">
        <f>IF(Statistics_xlsx___Sheet1[[#This Row],[event_name]]="-","Male",Statistics_xlsx___Sheet1[[#This Row],[event_name]])</f>
        <v>Female</v>
      </c>
      <c r="F1840" t="s">
        <v>17</v>
      </c>
      <c r="G1840" t="s">
        <v>151</v>
      </c>
      <c r="H1840" t="str">
        <f>IF(Statistics_xlsx___Sheet1[[#This Row],[Post Name]]="-",IF(G1841=0,G1839,G1841),Statistics_xlsx___Sheet1[[#This Row],[Post Name]])</f>
        <v>c-10</v>
      </c>
      <c r="I1840">
        <v>9066</v>
      </c>
      <c r="J1840">
        <f>IF(Statistics_xlsx___Sheet1[[#This Row],[Offered Salary]]&lt;=0,AVERAGE($I$2:$I$7166),Statistics_xlsx___Sheet1[[#This Row],[Offered Salary]])</f>
        <v>9066</v>
      </c>
      <c r="K1840" t="b">
        <f>OR((Statistics_xlsx___Sheet1[[#This Row],[updated offered salary]]&lt;$N$39),(Statistics_xlsx___Sheet1[[#This Row],[updated offered salary]]&gt;$N$40))</f>
        <v>0</v>
      </c>
    </row>
    <row r="1841" spans="1:11" x14ac:dyDescent="0.3">
      <c r="A1841">
        <v>218423</v>
      </c>
      <c r="B1841" t="s">
        <v>1708</v>
      </c>
      <c r="C1841" t="s">
        <v>15</v>
      </c>
      <c r="D1841" t="s">
        <v>42</v>
      </c>
      <c r="E1841" t="str">
        <f>IF(Statistics_xlsx___Sheet1[[#This Row],[event_name]]="-","Male",Statistics_xlsx___Sheet1[[#This Row],[event_name]])</f>
        <v>Don’t want to say</v>
      </c>
      <c r="F1841" t="s">
        <v>17</v>
      </c>
      <c r="G1841" t="s">
        <v>44</v>
      </c>
      <c r="H1841" t="str">
        <f>IF(Statistics_xlsx___Sheet1[[#This Row],[Post Name]]="-",IF(G1842=0,G1840,G1842),Statistics_xlsx___Sheet1[[#This Row],[Post Name]])</f>
        <v>i6</v>
      </c>
      <c r="I1841">
        <v>9465</v>
      </c>
      <c r="J1841">
        <f>IF(Statistics_xlsx___Sheet1[[#This Row],[Offered Salary]]&lt;=0,AVERAGE($I$2:$I$7166),Statistics_xlsx___Sheet1[[#This Row],[Offered Salary]])</f>
        <v>9465</v>
      </c>
      <c r="K1841" t="b">
        <f>OR((Statistics_xlsx___Sheet1[[#This Row],[updated offered salary]]&lt;$N$39),(Statistics_xlsx___Sheet1[[#This Row],[updated offered salary]]&gt;$N$40))</f>
        <v>0</v>
      </c>
    </row>
    <row r="1842" spans="1:11" x14ac:dyDescent="0.3">
      <c r="A1842">
        <v>719982</v>
      </c>
      <c r="B1842" t="s">
        <v>1709</v>
      </c>
      <c r="C1842" t="s">
        <v>8</v>
      </c>
      <c r="D1842" t="s">
        <v>9</v>
      </c>
      <c r="E1842" t="str">
        <f>IF(Statistics_xlsx___Sheet1[[#This Row],[event_name]]="-","Male",Statistics_xlsx___Sheet1[[#This Row],[event_name]])</f>
        <v>Male</v>
      </c>
      <c r="F1842" t="s">
        <v>17</v>
      </c>
      <c r="G1842" t="s">
        <v>44</v>
      </c>
      <c r="H1842" t="str">
        <f>IF(Statistics_xlsx___Sheet1[[#This Row],[Post Name]]="-",IF(G1843=0,G1841,G1843),Statistics_xlsx___Sheet1[[#This Row],[Post Name]])</f>
        <v>i6</v>
      </c>
      <c r="I1842">
        <v>75782</v>
      </c>
      <c r="J1842">
        <f>IF(Statistics_xlsx___Sheet1[[#This Row],[Offered Salary]]&lt;=0,AVERAGE($I$2:$I$7166),Statistics_xlsx___Sheet1[[#This Row],[Offered Salary]])</f>
        <v>75782</v>
      </c>
      <c r="K1842" t="b">
        <f>OR((Statistics_xlsx___Sheet1[[#This Row],[updated offered salary]]&lt;$N$39),(Statistics_xlsx___Sheet1[[#This Row],[updated offered salary]]&gt;$N$40))</f>
        <v>0</v>
      </c>
    </row>
    <row r="1843" spans="1:11" x14ac:dyDescent="0.3">
      <c r="A1843">
        <v>18728</v>
      </c>
      <c r="B1843" t="s">
        <v>1710</v>
      </c>
      <c r="C1843" t="s">
        <v>8</v>
      </c>
      <c r="D1843" t="s">
        <v>13</v>
      </c>
      <c r="E1843" t="str">
        <f>IF(Statistics_xlsx___Sheet1[[#This Row],[event_name]]="-","Male",Statistics_xlsx___Sheet1[[#This Row],[event_name]])</f>
        <v>Female</v>
      </c>
      <c r="F1843" t="s">
        <v>17</v>
      </c>
      <c r="G1843" t="s">
        <v>44</v>
      </c>
      <c r="H1843" t="str">
        <f>IF(Statistics_xlsx___Sheet1[[#This Row],[Post Name]]="-",IF(G1844=0,G1842,G1844),Statistics_xlsx___Sheet1[[#This Row],[Post Name]])</f>
        <v>i6</v>
      </c>
      <c r="I1843">
        <v>20180</v>
      </c>
      <c r="J1843">
        <f>IF(Statistics_xlsx___Sheet1[[#This Row],[Offered Salary]]&lt;=0,AVERAGE($I$2:$I$7166),Statistics_xlsx___Sheet1[[#This Row],[Offered Salary]])</f>
        <v>20180</v>
      </c>
      <c r="K1843" t="b">
        <f>OR((Statistics_xlsx___Sheet1[[#This Row],[updated offered salary]]&lt;$N$39),(Statistics_xlsx___Sheet1[[#This Row],[updated offered salary]]&gt;$N$40))</f>
        <v>0</v>
      </c>
    </row>
    <row r="1844" spans="1:11" x14ac:dyDescent="0.3">
      <c r="A1844">
        <v>873876</v>
      </c>
      <c r="B1844" t="s">
        <v>1711</v>
      </c>
      <c r="C1844" t="s">
        <v>15</v>
      </c>
      <c r="D1844" t="s">
        <v>9</v>
      </c>
      <c r="E1844" t="str">
        <f>IF(Statistics_xlsx___Sheet1[[#This Row],[event_name]]="-","Male",Statistics_xlsx___Sheet1[[#This Row],[event_name]])</f>
        <v>Male</v>
      </c>
      <c r="F1844" t="s">
        <v>10</v>
      </c>
      <c r="G1844" t="s">
        <v>151</v>
      </c>
      <c r="H1844" t="str">
        <f>IF(Statistics_xlsx___Sheet1[[#This Row],[Post Name]]="-",IF(G1845=0,G1843,G1845),Statistics_xlsx___Sheet1[[#This Row],[Post Name]])</f>
        <v>c-10</v>
      </c>
      <c r="I1844">
        <v>25927</v>
      </c>
      <c r="J1844">
        <f>IF(Statistics_xlsx___Sheet1[[#This Row],[Offered Salary]]&lt;=0,AVERAGE($I$2:$I$7166),Statistics_xlsx___Sheet1[[#This Row],[Offered Salary]])</f>
        <v>25927</v>
      </c>
      <c r="K1844" t="b">
        <f>OR((Statistics_xlsx___Sheet1[[#This Row],[updated offered salary]]&lt;$N$39),(Statistics_xlsx___Sheet1[[#This Row],[updated offered salary]]&gt;$N$40))</f>
        <v>0</v>
      </c>
    </row>
    <row r="1845" spans="1:11" x14ac:dyDescent="0.3">
      <c r="A1845">
        <v>958317</v>
      </c>
      <c r="B1845" t="s">
        <v>1369</v>
      </c>
      <c r="C1845" t="s">
        <v>8</v>
      </c>
      <c r="D1845" t="s">
        <v>9</v>
      </c>
      <c r="E1845" t="str">
        <f>IF(Statistics_xlsx___Sheet1[[#This Row],[event_name]]="-","Male",Statistics_xlsx___Sheet1[[#This Row],[event_name]])</f>
        <v>Male</v>
      </c>
      <c r="F1845" t="s">
        <v>69</v>
      </c>
      <c r="G1845" t="s">
        <v>345</v>
      </c>
      <c r="H1845" t="str">
        <f>IF(Statistics_xlsx___Sheet1[[#This Row],[Post Name]]="-",IF(G1846=0,G1844,G1846),Statistics_xlsx___Sheet1[[#This Row],[Post Name]])</f>
        <v>c9</v>
      </c>
      <c r="I1845">
        <v>97852</v>
      </c>
      <c r="J1845">
        <f>IF(Statistics_xlsx___Sheet1[[#This Row],[Offered Salary]]&lt;=0,AVERAGE($I$2:$I$7166),Statistics_xlsx___Sheet1[[#This Row],[Offered Salary]])</f>
        <v>97852</v>
      </c>
      <c r="K1845" t="b">
        <f>OR((Statistics_xlsx___Sheet1[[#This Row],[updated offered salary]]&lt;$N$39),(Statistics_xlsx___Sheet1[[#This Row],[updated offered salary]]&gt;$N$40))</f>
        <v>0</v>
      </c>
    </row>
    <row r="1846" spans="1:11" x14ac:dyDescent="0.3">
      <c r="A1846">
        <v>658586</v>
      </c>
      <c r="B1846" t="s">
        <v>1368</v>
      </c>
      <c r="C1846" t="s">
        <v>8</v>
      </c>
      <c r="D1846" t="s">
        <v>42</v>
      </c>
      <c r="E1846" t="str">
        <f>IF(Statistics_xlsx___Sheet1[[#This Row],[event_name]]="-","Male",Statistics_xlsx___Sheet1[[#This Row],[event_name]])</f>
        <v>Don’t want to say</v>
      </c>
      <c r="F1846" t="s">
        <v>69</v>
      </c>
      <c r="G1846" t="s">
        <v>345</v>
      </c>
      <c r="H1846" t="str">
        <f>IF(Statistics_xlsx___Sheet1[[#This Row],[Post Name]]="-",IF(G1847=0,G1845,G1847),Statistics_xlsx___Sheet1[[#This Row],[Post Name]])</f>
        <v>c9</v>
      </c>
      <c r="I1846">
        <v>19802</v>
      </c>
      <c r="J1846">
        <f>IF(Statistics_xlsx___Sheet1[[#This Row],[Offered Salary]]&lt;=0,AVERAGE($I$2:$I$7166),Statistics_xlsx___Sheet1[[#This Row],[Offered Salary]])</f>
        <v>19802</v>
      </c>
      <c r="K1846" t="b">
        <f>OR((Statistics_xlsx___Sheet1[[#This Row],[updated offered salary]]&lt;$N$39),(Statistics_xlsx___Sheet1[[#This Row],[updated offered salary]]&gt;$N$40))</f>
        <v>0</v>
      </c>
    </row>
    <row r="1847" spans="1:11" x14ac:dyDescent="0.3">
      <c r="A1847">
        <v>38289</v>
      </c>
      <c r="B1847" t="s">
        <v>1712</v>
      </c>
      <c r="C1847" t="s">
        <v>15</v>
      </c>
      <c r="D1847" t="s">
        <v>13</v>
      </c>
      <c r="E1847" t="str">
        <f>IF(Statistics_xlsx___Sheet1[[#This Row],[event_name]]="-","Male",Statistics_xlsx___Sheet1[[#This Row],[event_name]])</f>
        <v>Female</v>
      </c>
      <c r="F1847" t="s">
        <v>17</v>
      </c>
      <c r="G1847" t="s">
        <v>14</v>
      </c>
      <c r="H1847" t="str">
        <f>IF(Statistics_xlsx___Sheet1[[#This Row],[Post Name]]="-",IF(G1848=0,G1846,G1848),Statistics_xlsx___Sheet1[[#This Row],[Post Name]])</f>
        <v>c5</v>
      </c>
      <c r="I1847">
        <v>21823</v>
      </c>
      <c r="J1847">
        <f>IF(Statistics_xlsx___Sheet1[[#This Row],[Offered Salary]]&lt;=0,AVERAGE($I$2:$I$7166),Statistics_xlsx___Sheet1[[#This Row],[Offered Salary]])</f>
        <v>21823</v>
      </c>
      <c r="K1847" t="b">
        <f>OR((Statistics_xlsx___Sheet1[[#This Row],[updated offered salary]]&lt;$N$39),(Statistics_xlsx___Sheet1[[#This Row],[updated offered salary]]&gt;$N$40))</f>
        <v>0</v>
      </c>
    </row>
    <row r="1848" spans="1:11" x14ac:dyDescent="0.3">
      <c r="A1848">
        <v>166757</v>
      </c>
      <c r="B1848" t="s">
        <v>1713</v>
      </c>
      <c r="C1848" t="s">
        <v>15</v>
      </c>
      <c r="D1848" t="s">
        <v>13</v>
      </c>
      <c r="E1848" t="str">
        <f>IF(Statistics_xlsx___Sheet1[[#This Row],[event_name]]="-","Male",Statistics_xlsx___Sheet1[[#This Row],[event_name]])</f>
        <v>Female</v>
      </c>
      <c r="F1848" t="s">
        <v>17</v>
      </c>
      <c r="G1848" t="s">
        <v>14</v>
      </c>
      <c r="H1848" t="str">
        <f>IF(Statistics_xlsx___Sheet1[[#This Row],[Post Name]]="-",IF(G1849=0,G1847,G1849),Statistics_xlsx___Sheet1[[#This Row],[Post Name]])</f>
        <v>c5</v>
      </c>
      <c r="I1848">
        <v>19349</v>
      </c>
      <c r="J1848">
        <f>IF(Statistics_xlsx___Sheet1[[#This Row],[Offered Salary]]&lt;=0,AVERAGE($I$2:$I$7166),Statistics_xlsx___Sheet1[[#This Row],[Offered Salary]])</f>
        <v>19349</v>
      </c>
      <c r="K1848" t="b">
        <f>OR((Statistics_xlsx___Sheet1[[#This Row],[updated offered salary]]&lt;$N$39),(Statistics_xlsx___Sheet1[[#This Row],[updated offered salary]]&gt;$N$40))</f>
        <v>0</v>
      </c>
    </row>
    <row r="1849" spans="1:11" x14ac:dyDescent="0.3">
      <c r="A1849">
        <v>66682</v>
      </c>
      <c r="B1849" t="s">
        <v>1714</v>
      </c>
      <c r="C1849" t="s">
        <v>8</v>
      </c>
      <c r="D1849" t="s">
        <v>9</v>
      </c>
      <c r="E1849" t="str">
        <f>IF(Statistics_xlsx___Sheet1[[#This Row],[event_name]]="-","Male",Statistics_xlsx___Sheet1[[#This Row],[event_name]])</f>
        <v>Male</v>
      </c>
      <c r="F1849" t="s">
        <v>17</v>
      </c>
      <c r="G1849" t="s">
        <v>14</v>
      </c>
      <c r="H1849" t="str">
        <f>IF(Statistics_xlsx___Sheet1[[#This Row],[Post Name]]="-",IF(G1850=0,G1848,G1850),Statistics_xlsx___Sheet1[[#This Row],[Post Name]])</f>
        <v>c5</v>
      </c>
      <c r="I1849">
        <v>21158</v>
      </c>
      <c r="J1849">
        <f>IF(Statistics_xlsx___Sheet1[[#This Row],[Offered Salary]]&lt;=0,AVERAGE($I$2:$I$7166),Statistics_xlsx___Sheet1[[#This Row],[Offered Salary]])</f>
        <v>21158</v>
      </c>
      <c r="K1849" t="b">
        <f>OR((Statistics_xlsx___Sheet1[[#This Row],[updated offered salary]]&lt;$N$39),(Statistics_xlsx___Sheet1[[#This Row],[updated offered salary]]&gt;$N$40))</f>
        <v>0</v>
      </c>
    </row>
    <row r="1850" spans="1:11" x14ac:dyDescent="0.3">
      <c r="A1850">
        <v>889764</v>
      </c>
      <c r="B1850" t="s">
        <v>1714</v>
      </c>
      <c r="C1850" t="s">
        <v>8</v>
      </c>
      <c r="D1850" t="s">
        <v>13</v>
      </c>
      <c r="E1850" t="str">
        <f>IF(Statistics_xlsx___Sheet1[[#This Row],[event_name]]="-","Male",Statistics_xlsx___Sheet1[[#This Row],[event_name]])</f>
        <v>Female</v>
      </c>
      <c r="F1850" t="s">
        <v>17</v>
      </c>
      <c r="G1850" t="s">
        <v>14</v>
      </c>
      <c r="H1850" t="str">
        <f>IF(Statistics_xlsx___Sheet1[[#This Row],[Post Name]]="-",IF(G1851=0,G1849,G1851),Statistics_xlsx___Sheet1[[#This Row],[Post Name]])</f>
        <v>c5</v>
      </c>
      <c r="I1850">
        <v>26692</v>
      </c>
      <c r="J1850">
        <f>IF(Statistics_xlsx___Sheet1[[#This Row],[Offered Salary]]&lt;=0,AVERAGE($I$2:$I$7166),Statistics_xlsx___Sheet1[[#This Row],[Offered Salary]])</f>
        <v>26692</v>
      </c>
      <c r="K1850" t="b">
        <f>OR((Statistics_xlsx___Sheet1[[#This Row],[updated offered salary]]&lt;$N$39),(Statistics_xlsx___Sheet1[[#This Row],[updated offered salary]]&gt;$N$40))</f>
        <v>0</v>
      </c>
    </row>
    <row r="1851" spans="1:11" x14ac:dyDescent="0.3">
      <c r="A1851">
        <v>970746</v>
      </c>
      <c r="B1851" t="s">
        <v>1715</v>
      </c>
      <c r="C1851" t="s">
        <v>15</v>
      </c>
      <c r="D1851" t="s">
        <v>9</v>
      </c>
      <c r="E1851" t="str">
        <f>IF(Statistics_xlsx___Sheet1[[#This Row],[event_name]]="-","Male",Statistics_xlsx___Sheet1[[#This Row],[event_name]])</f>
        <v>Male</v>
      </c>
      <c r="F1851" t="s">
        <v>17</v>
      </c>
      <c r="G1851" t="s">
        <v>14</v>
      </c>
      <c r="H1851" t="str">
        <f>IF(Statistics_xlsx___Sheet1[[#This Row],[Post Name]]="-",IF(G1852=0,G1850,G1852),Statistics_xlsx___Sheet1[[#This Row],[Post Name]])</f>
        <v>c5</v>
      </c>
      <c r="I1851">
        <v>53579</v>
      </c>
      <c r="J1851">
        <f>IF(Statistics_xlsx___Sheet1[[#This Row],[Offered Salary]]&lt;=0,AVERAGE($I$2:$I$7166),Statistics_xlsx___Sheet1[[#This Row],[Offered Salary]])</f>
        <v>53579</v>
      </c>
      <c r="K1851" t="b">
        <f>OR((Statistics_xlsx___Sheet1[[#This Row],[updated offered salary]]&lt;$N$39),(Statistics_xlsx___Sheet1[[#This Row],[updated offered salary]]&gt;$N$40))</f>
        <v>0</v>
      </c>
    </row>
    <row r="1852" spans="1:11" x14ac:dyDescent="0.3">
      <c r="A1852">
        <v>16043</v>
      </c>
      <c r="B1852" t="s">
        <v>1716</v>
      </c>
      <c r="C1852" t="s">
        <v>8</v>
      </c>
      <c r="D1852" t="s">
        <v>9</v>
      </c>
      <c r="E1852" t="str">
        <f>IF(Statistics_xlsx___Sheet1[[#This Row],[event_name]]="-","Male",Statistics_xlsx___Sheet1[[#This Row],[event_name]])</f>
        <v>Male</v>
      </c>
      <c r="F1852" t="s">
        <v>17</v>
      </c>
      <c r="G1852" t="s">
        <v>14</v>
      </c>
      <c r="H1852" t="str">
        <f>IF(Statistics_xlsx___Sheet1[[#This Row],[Post Name]]="-",IF(G1853=0,G1851,G1853),Statistics_xlsx___Sheet1[[#This Row],[Post Name]])</f>
        <v>c5</v>
      </c>
      <c r="I1852">
        <v>85780</v>
      </c>
      <c r="J1852">
        <f>IF(Statistics_xlsx___Sheet1[[#This Row],[Offered Salary]]&lt;=0,AVERAGE($I$2:$I$7166),Statistics_xlsx___Sheet1[[#This Row],[Offered Salary]])</f>
        <v>85780</v>
      </c>
      <c r="K1852" t="b">
        <f>OR((Statistics_xlsx___Sheet1[[#This Row],[updated offered salary]]&lt;$N$39),(Statistics_xlsx___Sheet1[[#This Row],[updated offered salary]]&gt;$N$40))</f>
        <v>0</v>
      </c>
    </row>
    <row r="1853" spans="1:11" x14ac:dyDescent="0.3">
      <c r="A1853">
        <v>577264</v>
      </c>
      <c r="B1853" t="s">
        <v>1717</v>
      </c>
      <c r="C1853" t="s">
        <v>8</v>
      </c>
      <c r="D1853" t="s">
        <v>13</v>
      </c>
      <c r="E1853" t="str">
        <f>IF(Statistics_xlsx___Sheet1[[#This Row],[event_name]]="-","Male",Statistics_xlsx___Sheet1[[#This Row],[event_name]])</f>
        <v>Female</v>
      </c>
      <c r="F1853" t="s">
        <v>17</v>
      </c>
      <c r="G1853" t="s">
        <v>30</v>
      </c>
      <c r="H1853" t="str">
        <f>IF(Statistics_xlsx___Sheet1[[#This Row],[Post Name]]="-",IF(G1854=0,G1852,G1854),Statistics_xlsx___Sheet1[[#This Row],[Post Name]])</f>
        <v>b9</v>
      </c>
      <c r="I1853">
        <v>28676</v>
      </c>
      <c r="J1853">
        <f>IF(Statistics_xlsx___Sheet1[[#This Row],[Offered Salary]]&lt;=0,AVERAGE($I$2:$I$7166),Statistics_xlsx___Sheet1[[#This Row],[Offered Salary]])</f>
        <v>28676</v>
      </c>
      <c r="K1853" t="b">
        <f>OR((Statistics_xlsx___Sheet1[[#This Row],[updated offered salary]]&lt;$N$39),(Statistics_xlsx___Sheet1[[#This Row],[updated offered salary]]&gt;$N$40))</f>
        <v>0</v>
      </c>
    </row>
    <row r="1854" spans="1:11" x14ac:dyDescent="0.3">
      <c r="A1854">
        <v>505688</v>
      </c>
      <c r="B1854" t="s">
        <v>1718</v>
      </c>
      <c r="C1854" t="s">
        <v>15</v>
      </c>
      <c r="D1854" t="s">
        <v>9</v>
      </c>
      <c r="E1854" t="str">
        <f>IF(Statistics_xlsx___Sheet1[[#This Row],[event_name]]="-","Male",Statistics_xlsx___Sheet1[[#This Row],[event_name]])</f>
        <v>Male</v>
      </c>
      <c r="F1854" t="s">
        <v>17</v>
      </c>
      <c r="G1854" t="s">
        <v>14</v>
      </c>
      <c r="H1854" t="str">
        <f>IF(Statistics_xlsx___Sheet1[[#This Row],[Post Name]]="-",IF(G1855=0,G1853,G1855),Statistics_xlsx___Sheet1[[#This Row],[Post Name]])</f>
        <v>c5</v>
      </c>
      <c r="I1854">
        <v>52969</v>
      </c>
      <c r="J1854">
        <f>IF(Statistics_xlsx___Sheet1[[#This Row],[Offered Salary]]&lt;=0,AVERAGE($I$2:$I$7166),Statistics_xlsx___Sheet1[[#This Row],[Offered Salary]])</f>
        <v>52969</v>
      </c>
      <c r="K1854" t="b">
        <f>OR((Statistics_xlsx___Sheet1[[#This Row],[updated offered salary]]&lt;$N$39),(Statistics_xlsx___Sheet1[[#This Row],[updated offered salary]]&gt;$N$40))</f>
        <v>0</v>
      </c>
    </row>
    <row r="1855" spans="1:11" x14ac:dyDescent="0.3">
      <c r="A1855">
        <v>240865</v>
      </c>
      <c r="B1855" t="s">
        <v>1719</v>
      </c>
      <c r="C1855" t="s">
        <v>8</v>
      </c>
      <c r="D1855" t="s">
        <v>9</v>
      </c>
      <c r="E1855" t="str">
        <f>IF(Statistics_xlsx___Sheet1[[#This Row],[event_name]]="-","Male",Statistics_xlsx___Sheet1[[#This Row],[event_name]])</f>
        <v>Male</v>
      </c>
      <c r="F1855" t="s">
        <v>17</v>
      </c>
      <c r="G1855" t="s">
        <v>30</v>
      </c>
      <c r="H1855" t="str">
        <f>IF(Statistics_xlsx___Sheet1[[#This Row],[Post Name]]="-",IF(G1856=0,G1854,G1856),Statistics_xlsx___Sheet1[[#This Row],[Post Name]])</f>
        <v>b9</v>
      </c>
      <c r="I1855">
        <v>49086</v>
      </c>
      <c r="J1855">
        <f>IF(Statistics_xlsx___Sheet1[[#This Row],[Offered Salary]]&lt;=0,AVERAGE($I$2:$I$7166),Statistics_xlsx___Sheet1[[#This Row],[Offered Salary]])</f>
        <v>49086</v>
      </c>
      <c r="K1855" t="b">
        <f>OR((Statistics_xlsx___Sheet1[[#This Row],[updated offered salary]]&lt;$N$39),(Statistics_xlsx___Sheet1[[#This Row],[updated offered salary]]&gt;$N$40))</f>
        <v>0</v>
      </c>
    </row>
    <row r="1856" spans="1:11" x14ac:dyDescent="0.3">
      <c r="A1856">
        <v>318222</v>
      </c>
      <c r="B1856" t="s">
        <v>1720</v>
      </c>
      <c r="C1856" t="s">
        <v>15</v>
      </c>
      <c r="D1856" t="s">
        <v>9</v>
      </c>
      <c r="E1856" t="str">
        <f>IF(Statistics_xlsx___Sheet1[[#This Row],[event_name]]="-","Male",Statistics_xlsx___Sheet1[[#This Row],[event_name]])</f>
        <v>Male</v>
      </c>
      <c r="F1856" t="s">
        <v>10</v>
      </c>
      <c r="G1856" t="s">
        <v>44</v>
      </c>
      <c r="H1856" t="str">
        <f>IF(Statistics_xlsx___Sheet1[[#This Row],[Post Name]]="-",IF(G1857=0,G1855,G1857),Statistics_xlsx___Sheet1[[#This Row],[Post Name]])</f>
        <v>i6</v>
      </c>
      <c r="I1856">
        <v>77940</v>
      </c>
      <c r="J1856">
        <f>IF(Statistics_xlsx___Sheet1[[#This Row],[Offered Salary]]&lt;=0,AVERAGE($I$2:$I$7166),Statistics_xlsx___Sheet1[[#This Row],[Offered Salary]])</f>
        <v>77940</v>
      </c>
      <c r="K1856" t="b">
        <f>OR((Statistics_xlsx___Sheet1[[#This Row],[updated offered salary]]&lt;$N$39),(Statistics_xlsx___Sheet1[[#This Row],[updated offered salary]]&gt;$N$40))</f>
        <v>0</v>
      </c>
    </row>
    <row r="1857" spans="1:11" x14ac:dyDescent="0.3">
      <c r="A1857">
        <v>807688</v>
      </c>
      <c r="B1857" t="s">
        <v>1721</v>
      </c>
      <c r="C1857" t="s">
        <v>8</v>
      </c>
      <c r="D1857" t="s">
        <v>9</v>
      </c>
      <c r="E1857" t="str">
        <f>IF(Statistics_xlsx___Sheet1[[#This Row],[event_name]]="-","Male",Statistics_xlsx___Sheet1[[#This Row],[event_name]])</f>
        <v>Male</v>
      </c>
      <c r="F1857" t="s">
        <v>10</v>
      </c>
      <c r="G1857" t="s">
        <v>44</v>
      </c>
      <c r="H1857" t="str">
        <f>IF(Statistics_xlsx___Sheet1[[#This Row],[Post Name]]="-",IF(G1858=0,G1856,G1858),Statistics_xlsx___Sheet1[[#This Row],[Post Name]])</f>
        <v>i6</v>
      </c>
      <c r="I1857">
        <v>17268</v>
      </c>
      <c r="J1857">
        <f>IF(Statistics_xlsx___Sheet1[[#This Row],[Offered Salary]]&lt;=0,AVERAGE($I$2:$I$7166),Statistics_xlsx___Sheet1[[#This Row],[Offered Salary]])</f>
        <v>17268</v>
      </c>
      <c r="K1857" t="b">
        <f>OR((Statistics_xlsx___Sheet1[[#This Row],[updated offered salary]]&lt;$N$39),(Statistics_xlsx___Sheet1[[#This Row],[updated offered salary]]&gt;$N$40))</f>
        <v>0</v>
      </c>
    </row>
    <row r="1858" spans="1:11" x14ac:dyDescent="0.3">
      <c r="A1858">
        <v>697675</v>
      </c>
      <c r="B1858" t="s">
        <v>1722</v>
      </c>
      <c r="C1858" t="s">
        <v>15</v>
      </c>
      <c r="D1858" t="s">
        <v>9</v>
      </c>
      <c r="E1858" t="str">
        <f>IF(Statistics_xlsx___Sheet1[[#This Row],[event_name]]="-","Male",Statistics_xlsx___Sheet1[[#This Row],[event_name]])</f>
        <v>Male</v>
      </c>
      <c r="F1858" t="s">
        <v>10</v>
      </c>
      <c r="G1858" t="s">
        <v>44</v>
      </c>
      <c r="H1858" t="str">
        <f>IF(Statistics_xlsx___Sheet1[[#This Row],[Post Name]]="-",IF(G1859=0,G1857,G1859),Statistics_xlsx___Sheet1[[#This Row],[Post Name]])</f>
        <v>i6</v>
      </c>
      <c r="I1858">
        <v>60505</v>
      </c>
      <c r="J1858">
        <f>IF(Statistics_xlsx___Sheet1[[#This Row],[Offered Salary]]&lt;=0,AVERAGE($I$2:$I$7166),Statistics_xlsx___Sheet1[[#This Row],[Offered Salary]])</f>
        <v>60505</v>
      </c>
      <c r="K1858" t="b">
        <f>OR((Statistics_xlsx___Sheet1[[#This Row],[updated offered salary]]&lt;$N$39),(Statistics_xlsx___Sheet1[[#This Row],[updated offered salary]]&gt;$N$40))</f>
        <v>0</v>
      </c>
    </row>
    <row r="1859" spans="1:11" x14ac:dyDescent="0.3">
      <c r="A1859">
        <v>510934</v>
      </c>
      <c r="B1859" t="s">
        <v>1723</v>
      </c>
      <c r="C1859" t="s">
        <v>8</v>
      </c>
      <c r="D1859" t="s">
        <v>9</v>
      </c>
      <c r="E1859" t="str">
        <f>IF(Statistics_xlsx___Sheet1[[#This Row],[event_name]]="-","Male",Statistics_xlsx___Sheet1[[#This Row],[event_name]])</f>
        <v>Male</v>
      </c>
      <c r="F1859" t="s">
        <v>10</v>
      </c>
      <c r="G1859" t="s">
        <v>44</v>
      </c>
      <c r="H1859" t="str">
        <f>IF(Statistics_xlsx___Sheet1[[#This Row],[Post Name]]="-",IF(G1860=0,G1858,G1860),Statistics_xlsx___Sheet1[[#This Row],[Post Name]])</f>
        <v>i6</v>
      </c>
      <c r="I1859">
        <v>71141</v>
      </c>
      <c r="J1859">
        <f>IF(Statistics_xlsx___Sheet1[[#This Row],[Offered Salary]]&lt;=0,AVERAGE($I$2:$I$7166),Statistics_xlsx___Sheet1[[#This Row],[Offered Salary]])</f>
        <v>71141</v>
      </c>
      <c r="K1859" t="b">
        <f>OR((Statistics_xlsx___Sheet1[[#This Row],[updated offered salary]]&lt;$N$39),(Statistics_xlsx___Sheet1[[#This Row],[updated offered salary]]&gt;$N$40))</f>
        <v>0</v>
      </c>
    </row>
    <row r="1860" spans="1:11" x14ac:dyDescent="0.3">
      <c r="A1860">
        <v>193283</v>
      </c>
      <c r="B1860" t="s">
        <v>1724</v>
      </c>
      <c r="C1860" t="s">
        <v>15</v>
      </c>
      <c r="D1860" t="s">
        <v>9</v>
      </c>
      <c r="E1860" t="str">
        <f>IF(Statistics_xlsx___Sheet1[[#This Row],[event_name]]="-","Male",Statistics_xlsx___Sheet1[[#This Row],[event_name]])</f>
        <v>Male</v>
      </c>
      <c r="F1860" t="s">
        <v>10</v>
      </c>
      <c r="G1860" t="s">
        <v>44</v>
      </c>
      <c r="H1860" t="str">
        <f>IF(Statistics_xlsx___Sheet1[[#This Row],[Post Name]]="-",IF(G1861=0,G1859,G1861),Statistics_xlsx___Sheet1[[#This Row],[Post Name]])</f>
        <v>i6</v>
      </c>
      <c r="I1860">
        <v>7965</v>
      </c>
      <c r="J1860">
        <f>IF(Statistics_xlsx___Sheet1[[#This Row],[Offered Salary]]&lt;=0,AVERAGE($I$2:$I$7166),Statistics_xlsx___Sheet1[[#This Row],[Offered Salary]])</f>
        <v>7965</v>
      </c>
      <c r="K1860" t="b">
        <f>OR((Statistics_xlsx___Sheet1[[#This Row],[updated offered salary]]&lt;$N$39),(Statistics_xlsx___Sheet1[[#This Row],[updated offered salary]]&gt;$N$40))</f>
        <v>0</v>
      </c>
    </row>
    <row r="1861" spans="1:11" x14ac:dyDescent="0.3">
      <c r="A1861">
        <v>268308</v>
      </c>
      <c r="B1861" t="s">
        <v>1725</v>
      </c>
      <c r="C1861" t="s">
        <v>8</v>
      </c>
      <c r="D1861" t="s">
        <v>9</v>
      </c>
      <c r="E1861" t="str">
        <f>IF(Statistics_xlsx___Sheet1[[#This Row],[event_name]]="-","Male",Statistics_xlsx___Sheet1[[#This Row],[event_name]])</f>
        <v>Male</v>
      </c>
      <c r="F1861" t="s">
        <v>10</v>
      </c>
      <c r="G1861" t="s">
        <v>44</v>
      </c>
      <c r="H1861" t="str">
        <f>IF(Statistics_xlsx___Sheet1[[#This Row],[Post Name]]="-",IF(G1862=0,G1860,G1862),Statistics_xlsx___Sheet1[[#This Row],[Post Name]])</f>
        <v>i6</v>
      </c>
      <c r="I1861">
        <v>38483</v>
      </c>
      <c r="J1861">
        <f>IF(Statistics_xlsx___Sheet1[[#This Row],[Offered Salary]]&lt;=0,AVERAGE($I$2:$I$7166),Statistics_xlsx___Sheet1[[#This Row],[Offered Salary]])</f>
        <v>38483</v>
      </c>
      <c r="K1861" t="b">
        <f>OR((Statistics_xlsx___Sheet1[[#This Row],[updated offered salary]]&lt;$N$39),(Statistics_xlsx___Sheet1[[#This Row],[updated offered salary]]&gt;$N$40))</f>
        <v>0</v>
      </c>
    </row>
    <row r="1862" spans="1:11" x14ac:dyDescent="0.3">
      <c r="A1862">
        <v>101092</v>
      </c>
      <c r="B1862" t="s">
        <v>1726</v>
      </c>
      <c r="C1862" t="s">
        <v>8</v>
      </c>
      <c r="D1862" t="s">
        <v>13</v>
      </c>
      <c r="E1862" t="str">
        <f>IF(Statistics_xlsx___Sheet1[[#This Row],[event_name]]="-","Male",Statistics_xlsx___Sheet1[[#This Row],[event_name]])</f>
        <v>Female</v>
      </c>
      <c r="F1862" t="s">
        <v>10</v>
      </c>
      <c r="G1862" t="s">
        <v>44</v>
      </c>
      <c r="H1862" t="str">
        <f>IF(Statistics_xlsx___Sheet1[[#This Row],[Post Name]]="-",IF(G1863=0,G1861,G1863),Statistics_xlsx___Sheet1[[#This Row],[Post Name]])</f>
        <v>i6</v>
      </c>
      <c r="I1862">
        <v>16530</v>
      </c>
      <c r="J1862">
        <f>IF(Statistics_xlsx___Sheet1[[#This Row],[Offered Salary]]&lt;=0,AVERAGE($I$2:$I$7166),Statistics_xlsx___Sheet1[[#This Row],[Offered Salary]])</f>
        <v>16530</v>
      </c>
      <c r="K1862" t="b">
        <f>OR((Statistics_xlsx___Sheet1[[#This Row],[updated offered salary]]&lt;$N$39),(Statistics_xlsx___Sheet1[[#This Row],[updated offered salary]]&gt;$N$40))</f>
        <v>0</v>
      </c>
    </row>
    <row r="1863" spans="1:11" x14ac:dyDescent="0.3">
      <c r="A1863">
        <v>624227</v>
      </c>
      <c r="B1863" t="s">
        <v>1727</v>
      </c>
      <c r="C1863" t="s">
        <v>8</v>
      </c>
      <c r="D1863" t="s">
        <v>13</v>
      </c>
      <c r="E1863" t="str">
        <f>IF(Statistics_xlsx___Sheet1[[#This Row],[event_name]]="-","Male",Statistics_xlsx___Sheet1[[#This Row],[event_name]])</f>
        <v>Female</v>
      </c>
      <c r="F1863" t="s">
        <v>10</v>
      </c>
      <c r="G1863" t="s">
        <v>44</v>
      </c>
      <c r="H1863" t="str">
        <f>IF(Statistics_xlsx___Sheet1[[#This Row],[Post Name]]="-",IF(G1864=0,G1862,G1864),Statistics_xlsx___Sheet1[[#This Row],[Post Name]])</f>
        <v>i6</v>
      </c>
      <c r="I1863">
        <v>9299</v>
      </c>
      <c r="J1863">
        <f>IF(Statistics_xlsx___Sheet1[[#This Row],[Offered Salary]]&lt;=0,AVERAGE($I$2:$I$7166),Statistics_xlsx___Sheet1[[#This Row],[Offered Salary]])</f>
        <v>9299</v>
      </c>
      <c r="K1863" t="b">
        <f>OR((Statistics_xlsx___Sheet1[[#This Row],[updated offered salary]]&lt;$N$39),(Statistics_xlsx___Sheet1[[#This Row],[updated offered salary]]&gt;$N$40))</f>
        <v>0</v>
      </c>
    </row>
    <row r="1864" spans="1:11" x14ac:dyDescent="0.3">
      <c r="A1864">
        <v>988379</v>
      </c>
      <c r="B1864" t="s">
        <v>1728</v>
      </c>
      <c r="C1864" t="s">
        <v>15</v>
      </c>
      <c r="D1864" t="s">
        <v>9</v>
      </c>
      <c r="E1864" t="str">
        <f>IF(Statistics_xlsx___Sheet1[[#This Row],[event_name]]="-","Male",Statistics_xlsx___Sheet1[[#This Row],[event_name]])</f>
        <v>Male</v>
      </c>
      <c r="F1864" t="s">
        <v>10</v>
      </c>
      <c r="G1864" t="s">
        <v>44</v>
      </c>
      <c r="H1864" t="str">
        <f>IF(Statistics_xlsx___Sheet1[[#This Row],[Post Name]]="-",IF(G1865=0,G1863,G1865),Statistics_xlsx___Sheet1[[#This Row],[Post Name]])</f>
        <v>i6</v>
      </c>
      <c r="I1864">
        <v>12753</v>
      </c>
      <c r="J1864">
        <f>IF(Statistics_xlsx___Sheet1[[#This Row],[Offered Salary]]&lt;=0,AVERAGE($I$2:$I$7166),Statistics_xlsx___Sheet1[[#This Row],[Offered Salary]])</f>
        <v>12753</v>
      </c>
      <c r="K1864" t="b">
        <f>OR((Statistics_xlsx___Sheet1[[#This Row],[updated offered salary]]&lt;$N$39),(Statistics_xlsx___Sheet1[[#This Row],[updated offered salary]]&gt;$N$40))</f>
        <v>0</v>
      </c>
    </row>
    <row r="1865" spans="1:11" x14ac:dyDescent="0.3">
      <c r="A1865">
        <v>770714</v>
      </c>
      <c r="B1865" t="s">
        <v>1729</v>
      </c>
      <c r="C1865" t="s">
        <v>8</v>
      </c>
      <c r="D1865" t="s">
        <v>13</v>
      </c>
      <c r="E1865" t="str">
        <f>IF(Statistics_xlsx___Sheet1[[#This Row],[event_name]]="-","Male",Statistics_xlsx___Sheet1[[#This Row],[event_name]])</f>
        <v>Female</v>
      </c>
      <c r="F1865" t="s">
        <v>166</v>
      </c>
      <c r="G1865" t="s">
        <v>14</v>
      </c>
      <c r="H1865" t="str">
        <f>IF(Statistics_xlsx___Sheet1[[#This Row],[Post Name]]="-",IF(G1866=0,G1864,G1866),Statistics_xlsx___Sheet1[[#This Row],[Post Name]])</f>
        <v>c5</v>
      </c>
      <c r="I1865">
        <v>69273</v>
      </c>
      <c r="J1865">
        <f>IF(Statistics_xlsx___Sheet1[[#This Row],[Offered Salary]]&lt;=0,AVERAGE($I$2:$I$7166),Statistics_xlsx___Sheet1[[#This Row],[Offered Salary]])</f>
        <v>69273</v>
      </c>
      <c r="K1865" t="b">
        <f>OR((Statistics_xlsx___Sheet1[[#This Row],[updated offered salary]]&lt;$N$39),(Statistics_xlsx___Sheet1[[#This Row],[updated offered salary]]&gt;$N$40))</f>
        <v>0</v>
      </c>
    </row>
    <row r="1866" spans="1:11" x14ac:dyDescent="0.3">
      <c r="A1866">
        <v>423766</v>
      </c>
      <c r="B1866" t="s">
        <v>1730</v>
      </c>
      <c r="C1866" t="s">
        <v>8</v>
      </c>
      <c r="D1866" t="s">
        <v>13</v>
      </c>
      <c r="E1866" t="str">
        <f>IF(Statistics_xlsx___Sheet1[[#This Row],[event_name]]="-","Male",Statistics_xlsx___Sheet1[[#This Row],[event_name]])</f>
        <v>Female</v>
      </c>
      <c r="F1866" t="s">
        <v>166</v>
      </c>
      <c r="G1866" t="s">
        <v>14</v>
      </c>
      <c r="H1866" t="str">
        <f>IF(Statistics_xlsx___Sheet1[[#This Row],[Post Name]]="-",IF(G1867=0,G1865,G1867),Statistics_xlsx___Sheet1[[#This Row],[Post Name]])</f>
        <v>c5</v>
      </c>
      <c r="I1866">
        <v>51476</v>
      </c>
      <c r="J1866">
        <f>IF(Statistics_xlsx___Sheet1[[#This Row],[Offered Salary]]&lt;=0,AVERAGE($I$2:$I$7166),Statistics_xlsx___Sheet1[[#This Row],[Offered Salary]])</f>
        <v>51476</v>
      </c>
      <c r="K1866" t="b">
        <f>OR((Statistics_xlsx___Sheet1[[#This Row],[updated offered salary]]&lt;$N$39),(Statistics_xlsx___Sheet1[[#This Row],[updated offered salary]]&gt;$N$40))</f>
        <v>0</v>
      </c>
    </row>
    <row r="1867" spans="1:11" x14ac:dyDescent="0.3">
      <c r="A1867">
        <v>232347</v>
      </c>
      <c r="B1867" t="s">
        <v>1731</v>
      </c>
      <c r="C1867" t="s">
        <v>15</v>
      </c>
      <c r="D1867" t="s">
        <v>9</v>
      </c>
      <c r="E1867" t="str">
        <f>IF(Statistics_xlsx___Sheet1[[#This Row],[event_name]]="-","Male",Statistics_xlsx___Sheet1[[#This Row],[event_name]])</f>
        <v>Male</v>
      </c>
      <c r="F1867" t="s">
        <v>166</v>
      </c>
      <c r="G1867" t="s">
        <v>14</v>
      </c>
      <c r="H1867" t="str">
        <f>IF(Statistics_xlsx___Sheet1[[#This Row],[Post Name]]="-",IF(G1868=0,G1866,G1868),Statistics_xlsx___Sheet1[[#This Row],[Post Name]])</f>
        <v>c5</v>
      </c>
      <c r="I1867">
        <v>21305</v>
      </c>
      <c r="J1867">
        <f>IF(Statistics_xlsx___Sheet1[[#This Row],[Offered Salary]]&lt;=0,AVERAGE($I$2:$I$7166),Statistics_xlsx___Sheet1[[#This Row],[Offered Salary]])</f>
        <v>21305</v>
      </c>
      <c r="K1867" t="b">
        <f>OR((Statistics_xlsx___Sheet1[[#This Row],[updated offered salary]]&lt;$N$39),(Statistics_xlsx___Sheet1[[#This Row],[updated offered salary]]&gt;$N$40))</f>
        <v>0</v>
      </c>
    </row>
    <row r="1868" spans="1:11" x14ac:dyDescent="0.3">
      <c r="A1868">
        <v>582577</v>
      </c>
      <c r="B1868" t="s">
        <v>1731</v>
      </c>
      <c r="C1868" t="s">
        <v>15</v>
      </c>
      <c r="D1868" t="s">
        <v>13</v>
      </c>
      <c r="E1868" t="str">
        <f>IF(Statistics_xlsx___Sheet1[[#This Row],[event_name]]="-","Male",Statistics_xlsx___Sheet1[[#This Row],[event_name]])</f>
        <v>Female</v>
      </c>
      <c r="F1868" t="s">
        <v>166</v>
      </c>
      <c r="G1868" t="s">
        <v>14</v>
      </c>
      <c r="H1868" t="str">
        <f>IF(Statistics_xlsx___Sheet1[[#This Row],[Post Name]]="-",IF(G1869=0,G1867,G1869),Statistics_xlsx___Sheet1[[#This Row],[Post Name]])</f>
        <v>c5</v>
      </c>
      <c r="I1868">
        <v>81590</v>
      </c>
      <c r="J1868">
        <f>IF(Statistics_xlsx___Sheet1[[#This Row],[Offered Salary]]&lt;=0,AVERAGE($I$2:$I$7166),Statistics_xlsx___Sheet1[[#This Row],[Offered Salary]])</f>
        <v>81590</v>
      </c>
      <c r="K1868" t="b">
        <f>OR((Statistics_xlsx___Sheet1[[#This Row],[updated offered salary]]&lt;$N$39),(Statistics_xlsx___Sheet1[[#This Row],[updated offered salary]]&gt;$N$40))</f>
        <v>0</v>
      </c>
    </row>
    <row r="1869" spans="1:11" x14ac:dyDescent="0.3">
      <c r="A1869">
        <v>113715</v>
      </c>
      <c r="B1869" t="s">
        <v>1732</v>
      </c>
      <c r="C1869" t="s">
        <v>8</v>
      </c>
      <c r="D1869" t="s">
        <v>13</v>
      </c>
      <c r="E1869" t="str">
        <f>IF(Statistics_xlsx___Sheet1[[#This Row],[event_name]]="-","Male",Statistics_xlsx___Sheet1[[#This Row],[event_name]])</f>
        <v>Female</v>
      </c>
      <c r="F1869" t="s">
        <v>166</v>
      </c>
      <c r="G1869" t="s">
        <v>14</v>
      </c>
      <c r="H1869" t="str">
        <f>IF(Statistics_xlsx___Sheet1[[#This Row],[Post Name]]="-",IF(G1870=0,G1868,G1870),Statistics_xlsx___Sheet1[[#This Row],[Post Name]])</f>
        <v>c5</v>
      </c>
      <c r="I1869">
        <v>52538</v>
      </c>
      <c r="J1869">
        <f>IF(Statistics_xlsx___Sheet1[[#This Row],[Offered Salary]]&lt;=0,AVERAGE($I$2:$I$7166),Statistics_xlsx___Sheet1[[#This Row],[Offered Salary]])</f>
        <v>52538</v>
      </c>
      <c r="K1869" t="b">
        <f>OR((Statistics_xlsx___Sheet1[[#This Row],[updated offered salary]]&lt;$N$39),(Statistics_xlsx___Sheet1[[#This Row],[updated offered salary]]&gt;$N$40))</f>
        <v>0</v>
      </c>
    </row>
    <row r="1870" spans="1:11" x14ac:dyDescent="0.3">
      <c r="A1870">
        <v>941712</v>
      </c>
      <c r="B1870" t="s">
        <v>1733</v>
      </c>
      <c r="C1870" t="s">
        <v>15</v>
      </c>
      <c r="D1870" t="s">
        <v>9</v>
      </c>
      <c r="E1870" t="str">
        <f>IF(Statistics_xlsx___Sheet1[[#This Row],[event_name]]="-","Male",Statistics_xlsx___Sheet1[[#This Row],[event_name]])</f>
        <v>Male</v>
      </c>
      <c r="F1870" t="s">
        <v>166</v>
      </c>
      <c r="G1870" t="s">
        <v>14</v>
      </c>
      <c r="H1870" t="str">
        <f>IF(Statistics_xlsx___Sheet1[[#This Row],[Post Name]]="-",IF(G1871=0,G1869,G1871),Statistics_xlsx___Sheet1[[#This Row],[Post Name]])</f>
        <v>c5</v>
      </c>
      <c r="I1870">
        <v>14054</v>
      </c>
      <c r="J1870">
        <f>IF(Statistics_xlsx___Sheet1[[#This Row],[Offered Salary]]&lt;=0,AVERAGE($I$2:$I$7166),Statistics_xlsx___Sheet1[[#This Row],[Offered Salary]])</f>
        <v>14054</v>
      </c>
      <c r="K1870" t="b">
        <f>OR((Statistics_xlsx___Sheet1[[#This Row],[updated offered salary]]&lt;$N$39),(Statistics_xlsx___Sheet1[[#This Row],[updated offered salary]]&gt;$N$40))</f>
        <v>0</v>
      </c>
    </row>
    <row r="1871" spans="1:11" x14ac:dyDescent="0.3">
      <c r="A1871">
        <v>830954</v>
      </c>
      <c r="B1871" t="s">
        <v>1734</v>
      </c>
      <c r="C1871" t="s">
        <v>15</v>
      </c>
      <c r="D1871" t="s">
        <v>13</v>
      </c>
      <c r="E1871" t="str">
        <f>IF(Statistics_xlsx___Sheet1[[#This Row],[event_name]]="-","Male",Statistics_xlsx___Sheet1[[#This Row],[event_name]])</f>
        <v>Female</v>
      </c>
      <c r="F1871" t="s">
        <v>166</v>
      </c>
      <c r="G1871" t="s">
        <v>14</v>
      </c>
      <c r="H1871" t="str">
        <f>IF(Statistics_xlsx___Sheet1[[#This Row],[Post Name]]="-",IF(G1872=0,G1870,G1872),Statistics_xlsx___Sheet1[[#This Row],[Post Name]])</f>
        <v>c5</v>
      </c>
      <c r="I1871">
        <v>18564</v>
      </c>
      <c r="J1871">
        <f>IF(Statistics_xlsx___Sheet1[[#This Row],[Offered Salary]]&lt;=0,AVERAGE($I$2:$I$7166),Statistics_xlsx___Sheet1[[#This Row],[Offered Salary]])</f>
        <v>18564</v>
      </c>
      <c r="K1871" t="b">
        <f>OR((Statistics_xlsx___Sheet1[[#This Row],[updated offered salary]]&lt;$N$39),(Statistics_xlsx___Sheet1[[#This Row],[updated offered salary]]&gt;$N$40))</f>
        <v>0</v>
      </c>
    </row>
    <row r="1872" spans="1:11" x14ac:dyDescent="0.3">
      <c r="A1872">
        <v>996835</v>
      </c>
      <c r="B1872" t="s">
        <v>1735</v>
      </c>
      <c r="C1872" t="s">
        <v>8</v>
      </c>
      <c r="D1872" t="s">
        <v>42</v>
      </c>
      <c r="E1872" t="str">
        <f>IF(Statistics_xlsx___Sheet1[[#This Row],[event_name]]="-","Male",Statistics_xlsx___Sheet1[[#This Row],[event_name]])</f>
        <v>Don’t want to say</v>
      </c>
      <c r="F1872" t="s">
        <v>10</v>
      </c>
      <c r="G1872" t="s">
        <v>14</v>
      </c>
      <c r="H1872" t="str">
        <f>IF(Statistics_xlsx___Sheet1[[#This Row],[Post Name]]="-",IF(G1873=0,G1871,G1873),Statistics_xlsx___Sheet1[[#This Row],[Post Name]])</f>
        <v>c5</v>
      </c>
      <c r="I1872">
        <v>95328</v>
      </c>
      <c r="J1872">
        <f>IF(Statistics_xlsx___Sheet1[[#This Row],[Offered Salary]]&lt;=0,AVERAGE($I$2:$I$7166),Statistics_xlsx___Sheet1[[#This Row],[Offered Salary]])</f>
        <v>95328</v>
      </c>
      <c r="K1872" t="b">
        <f>OR((Statistics_xlsx___Sheet1[[#This Row],[updated offered salary]]&lt;$N$39),(Statistics_xlsx___Sheet1[[#This Row],[updated offered salary]]&gt;$N$40))</f>
        <v>0</v>
      </c>
    </row>
    <row r="1873" spans="1:11" x14ac:dyDescent="0.3">
      <c r="A1873">
        <v>754136</v>
      </c>
      <c r="B1873" t="s">
        <v>1736</v>
      </c>
      <c r="C1873" t="s">
        <v>15</v>
      </c>
      <c r="D1873" t="s">
        <v>9</v>
      </c>
      <c r="E1873" t="str">
        <f>IF(Statistics_xlsx___Sheet1[[#This Row],[event_name]]="-","Male",Statistics_xlsx___Sheet1[[#This Row],[event_name]])</f>
        <v>Male</v>
      </c>
      <c r="F1873" t="s">
        <v>17</v>
      </c>
      <c r="G1873" t="s">
        <v>345</v>
      </c>
      <c r="H1873" t="str">
        <f>IF(Statistics_xlsx___Sheet1[[#This Row],[Post Name]]="-",IF(G1874=0,G1872,G1874),Statistics_xlsx___Sheet1[[#This Row],[Post Name]])</f>
        <v>c9</v>
      </c>
      <c r="I1873">
        <v>67493</v>
      </c>
      <c r="J1873">
        <f>IF(Statistics_xlsx___Sheet1[[#This Row],[Offered Salary]]&lt;=0,AVERAGE($I$2:$I$7166),Statistics_xlsx___Sheet1[[#This Row],[Offered Salary]])</f>
        <v>67493</v>
      </c>
      <c r="K1873" t="b">
        <f>OR((Statistics_xlsx___Sheet1[[#This Row],[updated offered salary]]&lt;$N$39),(Statistics_xlsx___Sheet1[[#This Row],[updated offered salary]]&gt;$N$40))</f>
        <v>0</v>
      </c>
    </row>
    <row r="1874" spans="1:11" x14ac:dyDescent="0.3">
      <c r="A1874">
        <v>298589</v>
      </c>
      <c r="B1874" t="s">
        <v>1737</v>
      </c>
      <c r="C1874" t="s">
        <v>8</v>
      </c>
      <c r="D1874" t="s">
        <v>9</v>
      </c>
      <c r="E1874" t="str">
        <f>IF(Statistics_xlsx___Sheet1[[#This Row],[event_name]]="-","Male",Statistics_xlsx___Sheet1[[#This Row],[event_name]])</f>
        <v>Male</v>
      </c>
      <c r="F1874" t="s">
        <v>17</v>
      </c>
      <c r="G1874" t="s">
        <v>345</v>
      </c>
      <c r="H1874" t="str">
        <f>IF(Statistics_xlsx___Sheet1[[#This Row],[Post Name]]="-",IF(G1875=0,G1873,G1875),Statistics_xlsx___Sheet1[[#This Row],[Post Name]])</f>
        <v>c9</v>
      </c>
      <c r="I1874">
        <v>32952</v>
      </c>
      <c r="J1874">
        <f>IF(Statistics_xlsx___Sheet1[[#This Row],[Offered Salary]]&lt;=0,AVERAGE($I$2:$I$7166),Statistics_xlsx___Sheet1[[#This Row],[Offered Salary]])</f>
        <v>32952</v>
      </c>
      <c r="K1874" t="b">
        <f>OR((Statistics_xlsx___Sheet1[[#This Row],[updated offered salary]]&lt;$N$39),(Statistics_xlsx___Sheet1[[#This Row],[updated offered salary]]&gt;$N$40))</f>
        <v>0</v>
      </c>
    </row>
    <row r="1875" spans="1:11" x14ac:dyDescent="0.3">
      <c r="A1875">
        <v>127268</v>
      </c>
      <c r="B1875" t="s">
        <v>1738</v>
      </c>
      <c r="C1875" t="s">
        <v>8</v>
      </c>
      <c r="D1875" t="s">
        <v>9</v>
      </c>
      <c r="E1875" t="str">
        <f>IF(Statistics_xlsx___Sheet1[[#This Row],[event_name]]="-","Male",Statistics_xlsx___Sheet1[[#This Row],[event_name]])</f>
        <v>Male</v>
      </c>
      <c r="F1875" t="s">
        <v>10</v>
      </c>
      <c r="G1875" t="s">
        <v>36</v>
      </c>
      <c r="H1875" t="str">
        <f>IF(Statistics_xlsx___Sheet1[[#This Row],[Post Name]]="-",IF(G1876=0,G1874,G1876),Statistics_xlsx___Sheet1[[#This Row],[Post Name]])</f>
        <v>i5</v>
      </c>
      <c r="I1875">
        <v>8172</v>
      </c>
      <c r="J1875">
        <f>IF(Statistics_xlsx___Sheet1[[#This Row],[Offered Salary]]&lt;=0,AVERAGE($I$2:$I$7166),Statistics_xlsx___Sheet1[[#This Row],[Offered Salary]])</f>
        <v>8172</v>
      </c>
      <c r="K1875" t="b">
        <f>OR((Statistics_xlsx___Sheet1[[#This Row],[updated offered salary]]&lt;$N$39),(Statistics_xlsx___Sheet1[[#This Row],[updated offered salary]]&gt;$N$40))</f>
        <v>0</v>
      </c>
    </row>
    <row r="1876" spans="1:11" x14ac:dyDescent="0.3">
      <c r="A1876">
        <v>90601</v>
      </c>
      <c r="B1876" t="s">
        <v>1739</v>
      </c>
      <c r="C1876" t="s">
        <v>8</v>
      </c>
      <c r="D1876" t="s">
        <v>13</v>
      </c>
      <c r="E1876" t="str">
        <f>IF(Statistics_xlsx___Sheet1[[#This Row],[event_name]]="-","Male",Statistics_xlsx___Sheet1[[#This Row],[event_name]])</f>
        <v>Female</v>
      </c>
      <c r="F1876" t="s">
        <v>10</v>
      </c>
      <c r="G1876" t="s">
        <v>36</v>
      </c>
      <c r="H1876" t="str">
        <f>IF(Statistics_xlsx___Sheet1[[#This Row],[Post Name]]="-",IF(G1877=0,G1875,G1877),Statistics_xlsx___Sheet1[[#This Row],[Post Name]])</f>
        <v>i5</v>
      </c>
      <c r="I1876">
        <v>15277</v>
      </c>
      <c r="J1876">
        <f>IF(Statistics_xlsx___Sheet1[[#This Row],[Offered Salary]]&lt;=0,AVERAGE($I$2:$I$7166),Statistics_xlsx___Sheet1[[#This Row],[Offered Salary]])</f>
        <v>15277</v>
      </c>
      <c r="K1876" t="b">
        <f>OR((Statistics_xlsx___Sheet1[[#This Row],[updated offered salary]]&lt;$N$39),(Statistics_xlsx___Sheet1[[#This Row],[updated offered salary]]&gt;$N$40))</f>
        <v>0</v>
      </c>
    </row>
    <row r="1877" spans="1:11" x14ac:dyDescent="0.3">
      <c r="A1877">
        <v>961227</v>
      </c>
      <c r="B1877" t="s">
        <v>1740</v>
      </c>
      <c r="C1877" t="s">
        <v>8</v>
      </c>
      <c r="D1877" t="s">
        <v>13</v>
      </c>
      <c r="E1877" t="str">
        <f>IF(Statistics_xlsx___Sheet1[[#This Row],[event_name]]="-","Male",Statistics_xlsx___Sheet1[[#This Row],[event_name]])</f>
        <v>Female</v>
      </c>
      <c r="F1877" t="s">
        <v>10</v>
      </c>
      <c r="G1877" t="s">
        <v>36</v>
      </c>
      <c r="H1877" t="str">
        <f>IF(Statistics_xlsx___Sheet1[[#This Row],[Post Name]]="-",IF(G1878=0,G1876,G1878),Statistics_xlsx___Sheet1[[#This Row],[Post Name]])</f>
        <v>i5</v>
      </c>
      <c r="I1877">
        <v>23112</v>
      </c>
      <c r="J1877">
        <f>IF(Statistics_xlsx___Sheet1[[#This Row],[Offered Salary]]&lt;=0,AVERAGE($I$2:$I$7166),Statistics_xlsx___Sheet1[[#This Row],[Offered Salary]])</f>
        <v>23112</v>
      </c>
      <c r="K1877" t="b">
        <f>OR((Statistics_xlsx___Sheet1[[#This Row],[updated offered salary]]&lt;$N$39),(Statistics_xlsx___Sheet1[[#This Row],[updated offered salary]]&gt;$N$40))</f>
        <v>0</v>
      </c>
    </row>
    <row r="1878" spans="1:11" x14ac:dyDescent="0.3">
      <c r="A1878">
        <v>618331</v>
      </c>
      <c r="B1878" t="s">
        <v>1741</v>
      </c>
      <c r="C1878" t="s">
        <v>8</v>
      </c>
      <c r="D1878" t="s">
        <v>9</v>
      </c>
      <c r="E1878" t="str">
        <f>IF(Statistics_xlsx___Sheet1[[#This Row],[event_name]]="-","Male",Statistics_xlsx___Sheet1[[#This Row],[event_name]])</f>
        <v>Male</v>
      </c>
      <c r="F1878" t="s">
        <v>10</v>
      </c>
      <c r="G1878" t="s">
        <v>36</v>
      </c>
      <c r="H1878" t="str">
        <f>IF(Statistics_xlsx___Sheet1[[#This Row],[Post Name]]="-",IF(G1879=0,G1877,G1879),Statistics_xlsx___Sheet1[[#This Row],[Post Name]])</f>
        <v>i5</v>
      </c>
      <c r="I1878">
        <v>61657</v>
      </c>
      <c r="J1878">
        <f>IF(Statistics_xlsx___Sheet1[[#This Row],[Offered Salary]]&lt;=0,AVERAGE($I$2:$I$7166),Statistics_xlsx___Sheet1[[#This Row],[Offered Salary]])</f>
        <v>61657</v>
      </c>
      <c r="K1878" t="b">
        <f>OR((Statistics_xlsx___Sheet1[[#This Row],[updated offered salary]]&lt;$N$39),(Statistics_xlsx___Sheet1[[#This Row],[updated offered salary]]&gt;$N$40))</f>
        <v>0</v>
      </c>
    </row>
    <row r="1879" spans="1:11" x14ac:dyDescent="0.3">
      <c r="A1879">
        <v>680771</v>
      </c>
      <c r="B1879" t="s">
        <v>1742</v>
      </c>
      <c r="C1879" t="s">
        <v>8</v>
      </c>
      <c r="D1879" t="s">
        <v>9</v>
      </c>
      <c r="E1879" t="str">
        <f>IF(Statistics_xlsx___Sheet1[[#This Row],[event_name]]="-","Male",Statistics_xlsx___Sheet1[[#This Row],[event_name]])</f>
        <v>Male</v>
      </c>
      <c r="F1879" t="s">
        <v>10</v>
      </c>
      <c r="G1879" t="s">
        <v>36</v>
      </c>
      <c r="H1879" t="str">
        <f>IF(Statistics_xlsx___Sheet1[[#This Row],[Post Name]]="-",IF(G1880=0,G1878,G1880),Statistics_xlsx___Sheet1[[#This Row],[Post Name]])</f>
        <v>i5</v>
      </c>
      <c r="I1879">
        <v>65525</v>
      </c>
      <c r="J1879">
        <f>IF(Statistics_xlsx___Sheet1[[#This Row],[Offered Salary]]&lt;=0,AVERAGE($I$2:$I$7166),Statistics_xlsx___Sheet1[[#This Row],[Offered Salary]])</f>
        <v>65525</v>
      </c>
      <c r="K1879" t="b">
        <f>OR((Statistics_xlsx___Sheet1[[#This Row],[updated offered salary]]&lt;$N$39),(Statistics_xlsx___Sheet1[[#This Row],[updated offered salary]]&gt;$N$40))</f>
        <v>0</v>
      </c>
    </row>
    <row r="1880" spans="1:11" x14ac:dyDescent="0.3">
      <c r="A1880">
        <v>232988</v>
      </c>
      <c r="B1880" t="s">
        <v>1743</v>
      </c>
      <c r="C1880" t="s">
        <v>8</v>
      </c>
      <c r="D1880" t="s">
        <v>9</v>
      </c>
      <c r="E1880" t="str">
        <f>IF(Statistics_xlsx___Sheet1[[#This Row],[event_name]]="-","Male",Statistics_xlsx___Sheet1[[#This Row],[event_name]])</f>
        <v>Male</v>
      </c>
      <c r="F1880" t="s">
        <v>17</v>
      </c>
      <c r="G1880" t="s">
        <v>345</v>
      </c>
      <c r="H1880" t="str">
        <f>IF(Statistics_xlsx___Sheet1[[#This Row],[Post Name]]="-",IF(G1881=0,G1879,G1881),Statistics_xlsx___Sheet1[[#This Row],[Post Name]])</f>
        <v>c9</v>
      </c>
      <c r="I1880">
        <v>48721</v>
      </c>
      <c r="J1880">
        <f>IF(Statistics_xlsx___Sheet1[[#This Row],[Offered Salary]]&lt;=0,AVERAGE($I$2:$I$7166),Statistics_xlsx___Sheet1[[#This Row],[Offered Salary]])</f>
        <v>48721</v>
      </c>
      <c r="K1880" t="b">
        <f>OR((Statistics_xlsx___Sheet1[[#This Row],[updated offered salary]]&lt;$N$39),(Statistics_xlsx___Sheet1[[#This Row],[updated offered salary]]&gt;$N$40))</f>
        <v>0</v>
      </c>
    </row>
    <row r="1881" spans="1:11" x14ac:dyDescent="0.3">
      <c r="A1881">
        <v>351100</v>
      </c>
      <c r="B1881" t="s">
        <v>1744</v>
      </c>
      <c r="C1881" t="s">
        <v>15</v>
      </c>
      <c r="D1881" t="s">
        <v>9</v>
      </c>
      <c r="E1881" t="str">
        <f>IF(Statistics_xlsx___Sheet1[[#This Row],[event_name]]="-","Male",Statistics_xlsx___Sheet1[[#This Row],[event_name]])</f>
        <v>Male</v>
      </c>
      <c r="F1881" t="s">
        <v>17</v>
      </c>
      <c r="G1881" t="s">
        <v>345</v>
      </c>
      <c r="H1881" t="str">
        <f>IF(Statistics_xlsx___Sheet1[[#This Row],[Post Name]]="-",IF(G1882=0,G1880,G1882),Statistics_xlsx___Sheet1[[#This Row],[Post Name]])</f>
        <v>c9</v>
      </c>
      <c r="I1881">
        <v>75441</v>
      </c>
      <c r="J1881">
        <f>IF(Statistics_xlsx___Sheet1[[#This Row],[Offered Salary]]&lt;=0,AVERAGE($I$2:$I$7166),Statistics_xlsx___Sheet1[[#This Row],[Offered Salary]])</f>
        <v>75441</v>
      </c>
      <c r="K1881" t="b">
        <f>OR((Statistics_xlsx___Sheet1[[#This Row],[updated offered salary]]&lt;$N$39),(Statistics_xlsx___Sheet1[[#This Row],[updated offered salary]]&gt;$N$40))</f>
        <v>0</v>
      </c>
    </row>
    <row r="1882" spans="1:11" x14ac:dyDescent="0.3">
      <c r="A1882">
        <v>936551</v>
      </c>
      <c r="B1882" t="s">
        <v>1745</v>
      </c>
      <c r="C1882" t="s">
        <v>15</v>
      </c>
      <c r="D1882" t="s">
        <v>9</v>
      </c>
      <c r="E1882" t="str">
        <f>IF(Statistics_xlsx___Sheet1[[#This Row],[event_name]]="-","Male",Statistics_xlsx___Sheet1[[#This Row],[event_name]])</f>
        <v>Male</v>
      </c>
      <c r="F1882" t="s">
        <v>17</v>
      </c>
      <c r="G1882" t="s">
        <v>345</v>
      </c>
      <c r="H1882" t="str">
        <f>IF(Statistics_xlsx___Sheet1[[#This Row],[Post Name]]="-",IF(G1883=0,G1881,G1883),Statistics_xlsx___Sheet1[[#This Row],[Post Name]])</f>
        <v>c9</v>
      </c>
      <c r="I1882">
        <v>55723</v>
      </c>
      <c r="J1882">
        <f>IF(Statistics_xlsx___Sheet1[[#This Row],[Offered Salary]]&lt;=0,AVERAGE($I$2:$I$7166),Statistics_xlsx___Sheet1[[#This Row],[Offered Salary]])</f>
        <v>55723</v>
      </c>
      <c r="K1882" t="b">
        <f>OR((Statistics_xlsx___Sheet1[[#This Row],[updated offered salary]]&lt;$N$39),(Statistics_xlsx___Sheet1[[#This Row],[updated offered salary]]&gt;$N$40))</f>
        <v>0</v>
      </c>
    </row>
    <row r="1883" spans="1:11" x14ac:dyDescent="0.3">
      <c r="A1883">
        <v>812365</v>
      </c>
      <c r="B1883" t="s">
        <v>1746</v>
      </c>
      <c r="C1883" t="s">
        <v>8</v>
      </c>
      <c r="D1883" t="s">
        <v>9</v>
      </c>
      <c r="E1883" t="str">
        <f>IF(Statistics_xlsx___Sheet1[[#This Row],[event_name]]="-","Male",Statistics_xlsx___Sheet1[[#This Row],[event_name]])</f>
        <v>Male</v>
      </c>
      <c r="F1883" t="s">
        <v>17</v>
      </c>
      <c r="G1883" t="s">
        <v>345</v>
      </c>
      <c r="H1883" t="str">
        <f>IF(Statistics_xlsx___Sheet1[[#This Row],[Post Name]]="-",IF(G1884=0,G1882,G1884),Statistics_xlsx___Sheet1[[#This Row],[Post Name]])</f>
        <v>c9</v>
      </c>
      <c r="I1883">
        <v>66600</v>
      </c>
      <c r="J1883">
        <f>IF(Statistics_xlsx___Sheet1[[#This Row],[Offered Salary]]&lt;=0,AVERAGE($I$2:$I$7166),Statistics_xlsx___Sheet1[[#This Row],[Offered Salary]])</f>
        <v>66600</v>
      </c>
      <c r="K1883" t="b">
        <f>OR((Statistics_xlsx___Sheet1[[#This Row],[updated offered salary]]&lt;$N$39),(Statistics_xlsx___Sheet1[[#This Row],[updated offered salary]]&gt;$N$40))</f>
        <v>0</v>
      </c>
    </row>
    <row r="1884" spans="1:11" x14ac:dyDescent="0.3">
      <c r="A1884">
        <v>499754</v>
      </c>
      <c r="B1884" t="s">
        <v>1747</v>
      </c>
      <c r="C1884" t="s">
        <v>8</v>
      </c>
      <c r="D1884" t="s">
        <v>9</v>
      </c>
      <c r="E1884" t="str">
        <f>IF(Statistics_xlsx___Sheet1[[#This Row],[event_name]]="-","Male",Statistics_xlsx___Sheet1[[#This Row],[event_name]])</f>
        <v>Male</v>
      </c>
      <c r="F1884" t="s">
        <v>17</v>
      </c>
      <c r="G1884" t="s">
        <v>345</v>
      </c>
      <c r="H1884" t="str">
        <f>IF(Statistics_xlsx___Sheet1[[#This Row],[Post Name]]="-",IF(G1885=0,G1883,G1885),Statistics_xlsx___Sheet1[[#This Row],[Post Name]])</f>
        <v>c9</v>
      </c>
      <c r="I1884">
        <v>68351</v>
      </c>
      <c r="J1884">
        <f>IF(Statistics_xlsx___Sheet1[[#This Row],[Offered Salary]]&lt;=0,AVERAGE($I$2:$I$7166),Statistics_xlsx___Sheet1[[#This Row],[Offered Salary]])</f>
        <v>68351</v>
      </c>
      <c r="K1884" t="b">
        <f>OR((Statistics_xlsx___Sheet1[[#This Row],[updated offered salary]]&lt;$N$39),(Statistics_xlsx___Sheet1[[#This Row],[updated offered salary]]&gt;$N$40))</f>
        <v>0</v>
      </c>
    </row>
    <row r="1885" spans="1:11" x14ac:dyDescent="0.3">
      <c r="A1885">
        <v>718505</v>
      </c>
      <c r="B1885" t="s">
        <v>1748</v>
      </c>
      <c r="C1885" t="s">
        <v>8</v>
      </c>
      <c r="D1885" t="s">
        <v>9</v>
      </c>
      <c r="E1885" t="str">
        <f>IF(Statistics_xlsx___Sheet1[[#This Row],[event_name]]="-","Male",Statistics_xlsx___Sheet1[[#This Row],[event_name]])</f>
        <v>Male</v>
      </c>
      <c r="F1885" t="s">
        <v>17</v>
      </c>
      <c r="G1885" t="s">
        <v>345</v>
      </c>
      <c r="H1885" t="str">
        <f>IF(Statistics_xlsx___Sheet1[[#This Row],[Post Name]]="-",IF(G1886=0,G1884,G1886),Statistics_xlsx___Sheet1[[#This Row],[Post Name]])</f>
        <v>c9</v>
      </c>
      <c r="I1885">
        <v>70687</v>
      </c>
      <c r="J1885">
        <f>IF(Statistics_xlsx___Sheet1[[#This Row],[Offered Salary]]&lt;=0,AVERAGE($I$2:$I$7166),Statistics_xlsx___Sheet1[[#This Row],[Offered Salary]])</f>
        <v>70687</v>
      </c>
      <c r="K1885" t="b">
        <f>OR((Statistics_xlsx___Sheet1[[#This Row],[updated offered salary]]&lt;$N$39),(Statistics_xlsx___Sheet1[[#This Row],[updated offered salary]]&gt;$N$40))</f>
        <v>0</v>
      </c>
    </row>
    <row r="1886" spans="1:11" x14ac:dyDescent="0.3">
      <c r="A1886">
        <v>169578</v>
      </c>
      <c r="B1886" t="s">
        <v>1749</v>
      </c>
      <c r="C1886" t="s">
        <v>8</v>
      </c>
      <c r="D1886" t="s">
        <v>13</v>
      </c>
      <c r="E1886" t="str">
        <f>IF(Statistics_xlsx___Sheet1[[#This Row],[event_name]]="-","Male",Statistics_xlsx___Sheet1[[#This Row],[event_name]])</f>
        <v>Female</v>
      </c>
      <c r="F1886" t="s">
        <v>17</v>
      </c>
      <c r="G1886" t="s">
        <v>345</v>
      </c>
      <c r="H1886" t="str">
        <f>IF(Statistics_xlsx___Sheet1[[#This Row],[Post Name]]="-",IF(G1887=0,G1885,G1887),Statistics_xlsx___Sheet1[[#This Row],[Post Name]])</f>
        <v>c9</v>
      </c>
      <c r="I1886">
        <v>44372</v>
      </c>
      <c r="J1886">
        <f>IF(Statistics_xlsx___Sheet1[[#This Row],[Offered Salary]]&lt;=0,AVERAGE($I$2:$I$7166),Statistics_xlsx___Sheet1[[#This Row],[Offered Salary]])</f>
        <v>44372</v>
      </c>
      <c r="K1886" t="b">
        <f>OR((Statistics_xlsx___Sheet1[[#This Row],[updated offered salary]]&lt;$N$39),(Statistics_xlsx___Sheet1[[#This Row],[updated offered salary]]&gt;$N$40))</f>
        <v>0</v>
      </c>
    </row>
    <row r="1887" spans="1:11" x14ac:dyDescent="0.3">
      <c r="A1887">
        <v>988971</v>
      </c>
      <c r="B1887" t="s">
        <v>1750</v>
      </c>
      <c r="C1887" t="s">
        <v>8</v>
      </c>
      <c r="D1887" t="s">
        <v>9</v>
      </c>
      <c r="E1887" t="str">
        <f>IF(Statistics_xlsx___Sheet1[[#This Row],[event_name]]="-","Male",Statistics_xlsx___Sheet1[[#This Row],[event_name]])</f>
        <v>Male</v>
      </c>
      <c r="F1887" t="s">
        <v>17</v>
      </c>
      <c r="G1887" t="s">
        <v>345</v>
      </c>
      <c r="H1887" t="str">
        <f>IF(Statistics_xlsx___Sheet1[[#This Row],[Post Name]]="-",IF(G1888=0,G1886,G1888),Statistics_xlsx___Sheet1[[#This Row],[Post Name]])</f>
        <v>c9</v>
      </c>
      <c r="I1887">
        <v>98489</v>
      </c>
      <c r="J1887">
        <f>IF(Statistics_xlsx___Sheet1[[#This Row],[Offered Salary]]&lt;=0,AVERAGE($I$2:$I$7166),Statistics_xlsx___Sheet1[[#This Row],[Offered Salary]])</f>
        <v>98489</v>
      </c>
      <c r="K1887" t="b">
        <f>OR((Statistics_xlsx___Sheet1[[#This Row],[updated offered salary]]&lt;$N$39),(Statistics_xlsx___Sheet1[[#This Row],[updated offered salary]]&gt;$N$40))</f>
        <v>0</v>
      </c>
    </row>
    <row r="1888" spans="1:11" x14ac:dyDescent="0.3">
      <c r="A1888">
        <v>776735</v>
      </c>
      <c r="B1888" t="s">
        <v>1187</v>
      </c>
      <c r="C1888" t="s">
        <v>8</v>
      </c>
      <c r="D1888" t="s">
        <v>9</v>
      </c>
      <c r="E1888" t="str">
        <f>IF(Statistics_xlsx___Sheet1[[#This Row],[event_name]]="-","Male",Statistics_xlsx___Sheet1[[#This Row],[event_name]])</f>
        <v>Male</v>
      </c>
      <c r="F1888" t="s">
        <v>10</v>
      </c>
      <c r="G1888" t="s">
        <v>345</v>
      </c>
      <c r="H1888" t="str">
        <f>IF(Statistics_xlsx___Sheet1[[#This Row],[Post Name]]="-",IF(G1889=0,G1887,G1889),Statistics_xlsx___Sheet1[[#This Row],[Post Name]])</f>
        <v>c9</v>
      </c>
      <c r="I1888">
        <v>16566</v>
      </c>
      <c r="J1888">
        <f>IF(Statistics_xlsx___Sheet1[[#This Row],[Offered Salary]]&lt;=0,AVERAGE($I$2:$I$7166),Statistics_xlsx___Sheet1[[#This Row],[Offered Salary]])</f>
        <v>16566</v>
      </c>
      <c r="K1888" t="b">
        <f>OR((Statistics_xlsx___Sheet1[[#This Row],[updated offered salary]]&lt;$N$39),(Statistics_xlsx___Sheet1[[#This Row],[updated offered salary]]&gt;$N$40))</f>
        <v>0</v>
      </c>
    </row>
    <row r="1889" spans="1:11" x14ac:dyDescent="0.3">
      <c r="A1889">
        <v>486691</v>
      </c>
      <c r="B1889" t="s">
        <v>1751</v>
      </c>
      <c r="C1889" t="s">
        <v>15</v>
      </c>
      <c r="D1889" t="s">
        <v>13</v>
      </c>
      <c r="E1889" t="str">
        <f>IF(Statistics_xlsx___Sheet1[[#This Row],[event_name]]="-","Male",Statistics_xlsx___Sheet1[[#This Row],[event_name]])</f>
        <v>Female</v>
      </c>
      <c r="F1889" t="s">
        <v>10</v>
      </c>
      <c r="G1889" t="s">
        <v>345</v>
      </c>
      <c r="H1889" t="str">
        <f>IF(Statistics_xlsx___Sheet1[[#This Row],[Post Name]]="-",IF(G1890=0,G1888,G1890),Statistics_xlsx___Sheet1[[#This Row],[Post Name]])</f>
        <v>c9</v>
      </c>
      <c r="I1889">
        <v>59181</v>
      </c>
      <c r="J1889">
        <f>IF(Statistics_xlsx___Sheet1[[#This Row],[Offered Salary]]&lt;=0,AVERAGE($I$2:$I$7166),Statistics_xlsx___Sheet1[[#This Row],[Offered Salary]])</f>
        <v>59181</v>
      </c>
      <c r="K1889" t="b">
        <f>OR((Statistics_xlsx___Sheet1[[#This Row],[updated offered salary]]&lt;$N$39),(Statistics_xlsx___Sheet1[[#This Row],[updated offered salary]]&gt;$N$40))</f>
        <v>0</v>
      </c>
    </row>
    <row r="1890" spans="1:11" x14ac:dyDescent="0.3">
      <c r="A1890">
        <v>316923</v>
      </c>
      <c r="B1890" t="s">
        <v>1187</v>
      </c>
      <c r="C1890" t="s">
        <v>8</v>
      </c>
      <c r="D1890" t="s">
        <v>13</v>
      </c>
      <c r="E1890" t="str">
        <f>IF(Statistics_xlsx___Sheet1[[#This Row],[event_name]]="-","Male",Statistics_xlsx___Sheet1[[#This Row],[event_name]])</f>
        <v>Female</v>
      </c>
      <c r="F1890" t="s">
        <v>10</v>
      </c>
      <c r="G1890" t="s">
        <v>345</v>
      </c>
      <c r="H1890" t="str">
        <f>IF(Statistics_xlsx___Sheet1[[#This Row],[Post Name]]="-",IF(G1891=0,G1889,G1891),Statistics_xlsx___Sheet1[[#This Row],[Post Name]])</f>
        <v>c9</v>
      </c>
      <c r="I1890">
        <v>20943</v>
      </c>
      <c r="J1890">
        <f>IF(Statistics_xlsx___Sheet1[[#This Row],[Offered Salary]]&lt;=0,AVERAGE($I$2:$I$7166),Statistics_xlsx___Sheet1[[#This Row],[Offered Salary]])</f>
        <v>20943</v>
      </c>
      <c r="K1890" t="b">
        <f>OR((Statistics_xlsx___Sheet1[[#This Row],[updated offered salary]]&lt;$N$39),(Statistics_xlsx___Sheet1[[#This Row],[updated offered salary]]&gt;$N$40))</f>
        <v>0</v>
      </c>
    </row>
    <row r="1891" spans="1:11" x14ac:dyDescent="0.3">
      <c r="A1891">
        <v>566412</v>
      </c>
      <c r="B1891" t="s">
        <v>1751</v>
      </c>
      <c r="C1891" t="s">
        <v>8</v>
      </c>
      <c r="D1891" t="s">
        <v>13</v>
      </c>
      <c r="E1891" t="str">
        <f>IF(Statistics_xlsx___Sheet1[[#This Row],[event_name]]="-","Male",Statistics_xlsx___Sheet1[[#This Row],[event_name]])</f>
        <v>Female</v>
      </c>
      <c r="F1891" t="s">
        <v>10</v>
      </c>
      <c r="G1891" t="s">
        <v>345</v>
      </c>
      <c r="H1891" t="str">
        <f>IF(Statistics_xlsx___Sheet1[[#This Row],[Post Name]]="-",IF(G1892=0,G1890,G1892),Statistics_xlsx___Sheet1[[#This Row],[Post Name]])</f>
        <v>c9</v>
      </c>
      <c r="I1891">
        <v>10941</v>
      </c>
      <c r="J1891">
        <f>IF(Statistics_xlsx___Sheet1[[#This Row],[Offered Salary]]&lt;=0,AVERAGE($I$2:$I$7166),Statistics_xlsx___Sheet1[[#This Row],[Offered Salary]])</f>
        <v>10941</v>
      </c>
      <c r="K1891" t="b">
        <f>OR((Statistics_xlsx___Sheet1[[#This Row],[updated offered salary]]&lt;$N$39),(Statistics_xlsx___Sheet1[[#This Row],[updated offered salary]]&gt;$N$40))</f>
        <v>0</v>
      </c>
    </row>
    <row r="1892" spans="1:11" x14ac:dyDescent="0.3">
      <c r="A1892">
        <v>920907</v>
      </c>
      <c r="B1892" t="s">
        <v>1752</v>
      </c>
      <c r="C1892" t="s">
        <v>8</v>
      </c>
      <c r="D1892" t="s">
        <v>13</v>
      </c>
      <c r="E1892" t="str">
        <f>IF(Statistics_xlsx___Sheet1[[#This Row],[event_name]]="-","Male",Statistics_xlsx___Sheet1[[#This Row],[event_name]])</f>
        <v>Female</v>
      </c>
      <c r="F1892" t="s">
        <v>10</v>
      </c>
      <c r="G1892" t="s">
        <v>345</v>
      </c>
      <c r="H1892" t="str">
        <f>IF(Statistics_xlsx___Sheet1[[#This Row],[Post Name]]="-",IF(G1893=0,G1891,G1893),Statistics_xlsx___Sheet1[[#This Row],[Post Name]])</f>
        <v>c9</v>
      </c>
      <c r="I1892">
        <v>19177</v>
      </c>
      <c r="J1892">
        <f>IF(Statistics_xlsx___Sheet1[[#This Row],[Offered Salary]]&lt;=0,AVERAGE($I$2:$I$7166),Statistics_xlsx___Sheet1[[#This Row],[Offered Salary]])</f>
        <v>19177</v>
      </c>
      <c r="K1892" t="b">
        <f>OR((Statistics_xlsx___Sheet1[[#This Row],[updated offered salary]]&lt;$N$39),(Statistics_xlsx___Sheet1[[#This Row],[updated offered salary]]&gt;$N$40))</f>
        <v>0</v>
      </c>
    </row>
    <row r="1893" spans="1:11" x14ac:dyDescent="0.3">
      <c r="A1893">
        <v>320349</v>
      </c>
      <c r="B1893" t="s">
        <v>1315</v>
      </c>
      <c r="C1893" t="s">
        <v>15</v>
      </c>
      <c r="D1893" t="s">
        <v>13</v>
      </c>
      <c r="E1893" t="str">
        <f>IF(Statistics_xlsx___Sheet1[[#This Row],[event_name]]="-","Male",Statistics_xlsx___Sheet1[[#This Row],[event_name]])</f>
        <v>Female</v>
      </c>
      <c r="F1893" t="s">
        <v>17</v>
      </c>
      <c r="G1893" t="s">
        <v>345</v>
      </c>
      <c r="H1893" t="str">
        <f>IF(Statistics_xlsx___Sheet1[[#This Row],[Post Name]]="-",IF(G1894=0,G1892,G1894),Statistics_xlsx___Sheet1[[#This Row],[Post Name]])</f>
        <v>c9</v>
      </c>
      <c r="I1893">
        <v>60167</v>
      </c>
      <c r="J1893">
        <f>IF(Statistics_xlsx___Sheet1[[#This Row],[Offered Salary]]&lt;=0,AVERAGE($I$2:$I$7166),Statistics_xlsx___Sheet1[[#This Row],[Offered Salary]])</f>
        <v>60167</v>
      </c>
      <c r="K1893" t="b">
        <f>OR((Statistics_xlsx___Sheet1[[#This Row],[updated offered salary]]&lt;$N$39),(Statistics_xlsx___Sheet1[[#This Row],[updated offered salary]]&gt;$N$40))</f>
        <v>0</v>
      </c>
    </row>
    <row r="1894" spans="1:11" x14ac:dyDescent="0.3">
      <c r="A1894">
        <v>544038</v>
      </c>
      <c r="B1894" t="s">
        <v>1753</v>
      </c>
      <c r="C1894" t="s">
        <v>8</v>
      </c>
      <c r="D1894" t="s">
        <v>13</v>
      </c>
      <c r="E1894" t="str">
        <f>IF(Statistics_xlsx___Sheet1[[#This Row],[event_name]]="-","Male",Statistics_xlsx___Sheet1[[#This Row],[event_name]])</f>
        <v>Female</v>
      </c>
      <c r="F1894" t="s">
        <v>17</v>
      </c>
      <c r="G1894" t="s">
        <v>44</v>
      </c>
      <c r="H1894" t="str">
        <f>IF(Statistics_xlsx___Sheet1[[#This Row],[Post Name]]="-",IF(G1895=0,G1893,G1895),Statistics_xlsx___Sheet1[[#This Row],[Post Name]])</f>
        <v>i6</v>
      </c>
      <c r="I1894">
        <v>76319</v>
      </c>
      <c r="J1894">
        <f>IF(Statistics_xlsx___Sheet1[[#This Row],[Offered Salary]]&lt;=0,AVERAGE($I$2:$I$7166),Statistics_xlsx___Sheet1[[#This Row],[Offered Salary]])</f>
        <v>76319</v>
      </c>
      <c r="K1894" t="b">
        <f>OR((Statistics_xlsx___Sheet1[[#This Row],[updated offered salary]]&lt;$N$39),(Statistics_xlsx___Sheet1[[#This Row],[updated offered salary]]&gt;$N$40))</f>
        <v>0</v>
      </c>
    </row>
    <row r="1895" spans="1:11" x14ac:dyDescent="0.3">
      <c r="A1895">
        <v>310590</v>
      </c>
      <c r="B1895" t="s">
        <v>1754</v>
      </c>
      <c r="C1895" t="s">
        <v>15</v>
      </c>
      <c r="D1895" t="s">
        <v>42</v>
      </c>
      <c r="E1895" t="str">
        <f>IF(Statistics_xlsx___Sheet1[[#This Row],[event_name]]="-","Male",Statistics_xlsx___Sheet1[[#This Row],[event_name]])</f>
        <v>Don’t want to say</v>
      </c>
      <c r="F1895" t="s">
        <v>17</v>
      </c>
      <c r="G1895" t="s">
        <v>44</v>
      </c>
      <c r="H1895" t="str">
        <f>IF(Statistics_xlsx___Sheet1[[#This Row],[Post Name]]="-",IF(G1896=0,G1894,G1896),Statistics_xlsx___Sheet1[[#This Row],[Post Name]])</f>
        <v>i6</v>
      </c>
      <c r="I1895">
        <v>50296</v>
      </c>
      <c r="J1895">
        <f>IF(Statistics_xlsx___Sheet1[[#This Row],[Offered Salary]]&lt;=0,AVERAGE($I$2:$I$7166),Statistics_xlsx___Sheet1[[#This Row],[Offered Salary]])</f>
        <v>50296</v>
      </c>
      <c r="K1895" t="b">
        <f>OR((Statistics_xlsx___Sheet1[[#This Row],[updated offered salary]]&lt;$N$39),(Statistics_xlsx___Sheet1[[#This Row],[updated offered salary]]&gt;$N$40))</f>
        <v>0</v>
      </c>
    </row>
    <row r="1896" spans="1:11" x14ac:dyDescent="0.3">
      <c r="A1896">
        <v>45501</v>
      </c>
      <c r="B1896" t="s">
        <v>1755</v>
      </c>
      <c r="C1896" t="s">
        <v>8</v>
      </c>
      <c r="D1896" t="s">
        <v>13</v>
      </c>
      <c r="E1896" t="str">
        <f>IF(Statistics_xlsx___Sheet1[[#This Row],[event_name]]="-","Male",Statistics_xlsx___Sheet1[[#This Row],[event_name]])</f>
        <v>Female</v>
      </c>
      <c r="F1896" t="s">
        <v>17</v>
      </c>
      <c r="G1896" t="s">
        <v>44</v>
      </c>
      <c r="H1896" t="str">
        <f>IF(Statistics_xlsx___Sheet1[[#This Row],[Post Name]]="-",IF(G1897=0,G1895,G1897),Statistics_xlsx___Sheet1[[#This Row],[Post Name]])</f>
        <v>i6</v>
      </c>
      <c r="I1896">
        <v>35261</v>
      </c>
      <c r="J1896">
        <f>IF(Statistics_xlsx___Sheet1[[#This Row],[Offered Salary]]&lt;=0,AVERAGE($I$2:$I$7166),Statistics_xlsx___Sheet1[[#This Row],[Offered Salary]])</f>
        <v>35261</v>
      </c>
      <c r="K1896" t="b">
        <f>OR((Statistics_xlsx___Sheet1[[#This Row],[updated offered salary]]&lt;$N$39),(Statistics_xlsx___Sheet1[[#This Row],[updated offered salary]]&gt;$N$40))</f>
        <v>0</v>
      </c>
    </row>
    <row r="1897" spans="1:11" x14ac:dyDescent="0.3">
      <c r="A1897">
        <v>218064</v>
      </c>
      <c r="B1897" t="s">
        <v>1756</v>
      </c>
      <c r="C1897" t="s">
        <v>8</v>
      </c>
      <c r="D1897" t="s">
        <v>13</v>
      </c>
      <c r="E1897" t="str">
        <f>IF(Statistics_xlsx___Sheet1[[#This Row],[event_name]]="-","Male",Statistics_xlsx___Sheet1[[#This Row],[event_name]])</f>
        <v>Female</v>
      </c>
      <c r="F1897" t="s">
        <v>113</v>
      </c>
      <c r="G1897" t="s">
        <v>345</v>
      </c>
      <c r="H1897" t="str">
        <f>IF(Statistics_xlsx___Sheet1[[#This Row],[Post Name]]="-",IF(G1898=0,G1896,G1898),Statistics_xlsx___Sheet1[[#This Row],[Post Name]])</f>
        <v>c9</v>
      </c>
      <c r="I1897">
        <v>94930</v>
      </c>
      <c r="J1897">
        <f>IF(Statistics_xlsx___Sheet1[[#This Row],[Offered Salary]]&lt;=0,AVERAGE($I$2:$I$7166),Statistics_xlsx___Sheet1[[#This Row],[Offered Salary]])</f>
        <v>94930</v>
      </c>
      <c r="K1897" t="b">
        <f>OR((Statistics_xlsx___Sheet1[[#This Row],[updated offered salary]]&lt;$N$39),(Statistics_xlsx___Sheet1[[#This Row],[updated offered salary]]&gt;$N$40))</f>
        <v>0</v>
      </c>
    </row>
    <row r="1898" spans="1:11" x14ac:dyDescent="0.3">
      <c r="A1898">
        <v>797924</v>
      </c>
      <c r="B1898" t="s">
        <v>1363</v>
      </c>
      <c r="C1898" t="s">
        <v>8</v>
      </c>
      <c r="D1898" t="s">
        <v>9</v>
      </c>
      <c r="E1898" t="str">
        <f>IF(Statistics_xlsx___Sheet1[[#This Row],[event_name]]="-","Male",Statistics_xlsx___Sheet1[[#This Row],[event_name]])</f>
        <v>Male</v>
      </c>
      <c r="F1898" t="s">
        <v>17</v>
      </c>
      <c r="G1898" t="s">
        <v>36</v>
      </c>
      <c r="H1898" t="str">
        <f>IF(Statistics_xlsx___Sheet1[[#This Row],[Post Name]]="-",IF(G1899=0,G1897,G1899),Statistics_xlsx___Sheet1[[#This Row],[Post Name]])</f>
        <v>i5</v>
      </c>
      <c r="I1898">
        <v>50347</v>
      </c>
      <c r="J1898">
        <f>IF(Statistics_xlsx___Sheet1[[#This Row],[Offered Salary]]&lt;=0,AVERAGE($I$2:$I$7166),Statistics_xlsx___Sheet1[[#This Row],[Offered Salary]])</f>
        <v>50347</v>
      </c>
      <c r="K1898" t="b">
        <f>OR((Statistics_xlsx___Sheet1[[#This Row],[updated offered salary]]&lt;$N$39),(Statistics_xlsx___Sheet1[[#This Row],[updated offered salary]]&gt;$N$40))</f>
        <v>0</v>
      </c>
    </row>
    <row r="1899" spans="1:11" x14ac:dyDescent="0.3">
      <c r="A1899">
        <v>440521</v>
      </c>
      <c r="B1899" t="s">
        <v>1363</v>
      </c>
      <c r="C1899" t="s">
        <v>15</v>
      </c>
      <c r="D1899" t="s">
        <v>13</v>
      </c>
      <c r="E1899" t="str">
        <f>IF(Statistics_xlsx___Sheet1[[#This Row],[event_name]]="-","Male",Statistics_xlsx___Sheet1[[#This Row],[event_name]])</f>
        <v>Female</v>
      </c>
      <c r="F1899" t="s">
        <v>17</v>
      </c>
      <c r="G1899" t="s">
        <v>36</v>
      </c>
      <c r="H1899" t="str">
        <f>IF(Statistics_xlsx___Sheet1[[#This Row],[Post Name]]="-",IF(G1900=0,G1898,G1900),Statistics_xlsx___Sheet1[[#This Row],[Post Name]])</f>
        <v>i5</v>
      </c>
      <c r="I1899">
        <v>35008</v>
      </c>
      <c r="J1899">
        <f>IF(Statistics_xlsx___Sheet1[[#This Row],[Offered Salary]]&lt;=0,AVERAGE($I$2:$I$7166),Statistics_xlsx___Sheet1[[#This Row],[Offered Salary]])</f>
        <v>35008</v>
      </c>
      <c r="K1899" t="b">
        <f>OR((Statistics_xlsx___Sheet1[[#This Row],[updated offered salary]]&lt;$N$39),(Statistics_xlsx___Sheet1[[#This Row],[updated offered salary]]&gt;$N$40))</f>
        <v>0</v>
      </c>
    </row>
    <row r="1900" spans="1:11" x14ac:dyDescent="0.3">
      <c r="A1900">
        <v>840839</v>
      </c>
      <c r="B1900" t="s">
        <v>1757</v>
      </c>
      <c r="C1900" t="s">
        <v>8</v>
      </c>
      <c r="D1900" t="s">
        <v>9</v>
      </c>
      <c r="E1900" t="str">
        <f>IF(Statistics_xlsx___Sheet1[[#This Row],[event_name]]="-","Male",Statistics_xlsx___Sheet1[[#This Row],[event_name]])</f>
        <v>Male</v>
      </c>
      <c r="F1900" t="s">
        <v>17</v>
      </c>
      <c r="G1900" t="s">
        <v>36</v>
      </c>
      <c r="H1900" t="str">
        <f>IF(Statistics_xlsx___Sheet1[[#This Row],[Post Name]]="-",IF(G1901=0,G1899,G1901),Statistics_xlsx___Sheet1[[#This Row],[Post Name]])</f>
        <v>i5</v>
      </c>
      <c r="I1900">
        <v>60136</v>
      </c>
      <c r="J1900">
        <f>IF(Statistics_xlsx___Sheet1[[#This Row],[Offered Salary]]&lt;=0,AVERAGE($I$2:$I$7166),Statistics_xlsx___Sheet1[[#This Row],[Offered Salary]])</f>
        <v>60136</v>
      </c>
      <c r="K1900" t="b">
        <f>OR((Statistics_xlsx___Sheet1[[#This Row],[updated offered salary]]&lt;$N$39),(Statistics_xlsx___Sheet1[[#This Row],[updated offered salary]]&gt;$N$40))</f>
        <v>0</v>
      </c>
    </row>
    <row r="1901" spans="1:11" x14ac:dyDescent="0.3">
      <c r="A1901">
        <v>390984</v>
      </c>
      <c r="B1901" t="s">
        <v>1758</v>
      </c>
      <c r="C1901" t="s">
        <v>8</v>
      </c>
      <c r="D1901" t="s">
        <v>9</v>
      </c>
      <c r="E1901" t="str">
        <f>IF(Statistics_xlsx___Sheet1[[#This Row],[event_name]]="-","Male",Statistics_xlsx___Sheet1[[#This Row],[event_name]])</f>
        <v>Male</v>
      </c>
      <c r="F1901" t="s">
        <v>86</v>
      </c>
      <c r="G1901" t="s">
        <v>11</v>
      </c>
      <c r="H1901" t="str">
        <f>IF(Statistics_xlsx___Sheet1[[#This Row],[Post Name]]="-",IF(G1902=0,G1900,G1902),Statistics_xlsx___Sheet1[[#This Row],[Post Name]])</f>
        <v>c8</v>
      </c>
      <c r="I1901">
        <v>36542</v>
      </c>
      <c r="J1901">
        <f>IF(Statistics_xlsx___Sheet1[[#This Row],[Offered Salary]]&lt;=0,AVERAGE($I$2:$I$7166),Statistics_xlsx___Sheet1[[#This Row],[Offered Salary]])</f>
        <v>36542</v>
      </c>
      <c r="K1901" t="b">
        <f>OR((Statistics_xlsx___Sheet1[[#This Row],[updated offered salary]]&lt;$N$39),(Statistics_xlsx___Sheet1[[#This Row],[updated offered salary]]&gt;$N$40))</f>
        <v>0</v>
      </c>
    </row>
    <row r="1902" spans="1:11" x14ac:dyDescent="0.3">
      <c r="A1902">
        <v>463792</v>
      </c>
      <c r="B1902" t="s">
        <v>1759</v>
      </c>
      <c r="C1902" t="s">
        <v>15</v>
      </c>
      <c r="D1902" t="s">
        <v>9</v>
      </c>
      <c r="E1902" t="str">
        <f>IF(Statistics_xlsx___Sheet1[[#This Row],[event_name]]="-","Male",Statistics_xlsx___Sheet1[[#This Row],[event_name]])</f>
        <v>Male</v>
      </c>
      <c r="F1902" t="s">
        <v>86</v>
      </c>
      <c r="G1902" t="s">
        <v>11</v>
      </c>
      <c r="H1902" t="str">
        <f>IF(Statistics_xlsx___Sheet1[[#This Row],[Post Name]]="-",IF(G1903=0,G1901,G1903),Statistics_xlsx___Sheet1[[#This Row],[Post Name]])</f>
        <v>c8</v>
      </c>
      <c r="I1902">
        <v>13319</v>
      </c>
      <c r="J1902">
        <f>IF(Statistics_xlsx___Sheet1[[#This Row],[Offered Salary]]&lt;=0,AVERAGE($I$2:$I$7166),Statistics_xlsx___Sheet1[[#This Row],[Offered Salary]])</f>
        <v>13319</v>
      </c>
      <c r="K1902" t="b">
        <f>OR((Statistics_xlsx___Sheet1[[#This Row],[updated offered salary]]&lt;$N$39),(Statistics_xlsx___Sheet1[[#This Row],[updated offered salary]]&gt;$N$40))</f>
        <v>0</v>
      </c>
    </row>
    <row r="1903" spans="1:11" x14ac:dyDescent="0.3">
      <c r="A1903">
        <v>27767</v>
      </c>
      <c r="B1903" t="s">
        <v>1760</v>
      </c>
      <c r="C1903" t="s">
        <v>8</v>
      </c>
      <c r="D1903" t="s">
        <v>13</v>
      </c>
      <c r="E1903" t="str">
        <f>IF(Statistics_xlsx___Sheet1[[#This Row],[event_name]]="-","Male",Statistics_xlsx___Sheet1[[#This Row],[event_name]])</f>
        <v>Female</v>
      </c>
      <c r="F1903" t="s">
        <v>86</v>
      </c>
      <c r="G1903" t="s">
        <v>11</v>
      </c>
      <c r="H1903" t="str">
        <f>IF(Statistics_xlsx___Sheet1[[#This Row],[Post Name]]="-",IF(G1904=0,G1902,G1904),Statistics_xlsx___Sheet1[[#This Row],[Post Name]])</f>
        <v>c8</v>
      </c>
      <c r="I1903">
        <v>87716</v>
      </c>
      <c r="J1903">
        <f>IF(Statistics_xlsx___Sheet1[[#This Row],[Offered Salary]]&lt;=0,AVERAGE($I$2:$I$7166),Statistics_xlsx___Sheet1[[#This Row],[Offered Salary]])</f>
        <v>87716</v>
      </c>
      <c r="K1903" t="b">
        <f>OR((Statistics_xlsx___Sheet1[[#This Row],[updated offered salary]]&lt;$N$39),(Statistics_xlsx___Sheet1[[#This Row],[updated offered salary]]&gt;$N$40))</f>
        <v>0</v>
      </c>
    </row>
    <row r="1904" spans="1:11" x14ac:dyDescent="0.3">
      <c r="A1904">
        <v>270674</v>
      </c>
      <c r="B1904" t="s">
        <v>1761</v>
      </c>
      <c r="C1904" t="s">
        <v>8</v>
      </c>
      <c r="D1904" t="s">
        <v>13</v>
      </c>
      <c r="E1904" t="str">
        <f>IF(Statistics_xlsx___Sheet1[[#This Row],[event_name]]="-","Male",Statistics_xlsx___Sheet1[[#This Row],[event_name]])</f>
        <v>Female</v>
      </c>
      <c r="F1904" t="s">
        <v>86</v>
      </c>
      <c r="G1904" t="s">
        <v>11</v>
      </c>
      <c r="H1904" t="str">
        <f>IF(Statistics_xlsx___Sheet1[[#This Row],[Post Name]]="-",IF(G1905=0,G1903,G1905),Statistics_xlsx___Sheet1[[#This Row],[Post Name]])</f>
        <v>c8</v>
      </c>
      <c r="I1904">
        <v>29782</v>
      </c>
      <c r="J1904">
        <f>IF(Statistics_xlsx___Sheet1[[#This Row],[Offered Salary]]&lt;=0,AVERAGE($I$2:$I$7166),Statistics_xlsx___Sheet1[[#This Row],[Offered Salary]])</f>
        <v>29782</v>
      </c>
      <c r="K1904" t="b">
        <f>OR((Statistics_xlsx___Sheet1[[#This Row],[updated offered salary]]&lt;$N$39),(Statistics_xlsx___Sheet1[[#This Row],[updated offered salary]]&gt;$N$40))</f>
        <v>0</v>
      </c>
    </row>
    <row r="1905" spans="1:11" x14ac:dyDescent="0.3">
      <c r="A1905">
        <v>938391</v>
      </c>
      <c r="B1905" t="s">
        <v>1762</v>
      </c>
      <c r="C1905" t="s">
        <v>8</v>
      </c>
      <c r="D1905" t="s">
        <v>9</v>
      </c>
      <c r="E1905" t="str">
        <f>IF(Statistics_xlsx___Sheet1[[#This Row],[event_name]]="-","Male",Statistics_xlsx___Sheet1[[#This Row],[event_name]])</f>
        <v>Male</v>
      </c>
      <c r="F1905" t="s">
        <v>86</v>
      </c>
      <c r="G1905" t="s">
        <v>11</v>
      </c>
      <c r="H1905" t="str">
        <f>IF(Statistics_xlsx___Sheet1[[#This Row],[Post Name]]="-",IF(G1906=0,G1904,G1906),Statistics_xlsx___Sheet1[[#This Row],[Post Name]])</f>
        <v>c8</v>
      </c>
      <c r="I1905">
        <v>73109</v>
      </c>
      <c r="J1905">
        <f>IF(Statistics_xlsx___Sheet1[[#This Row],[Offered Salary]]&lt;=0,AVERAGE($I$2:$I$7166),Statistics_xlsx___Sheet1[[#This Row],[Offered Salary]])</f>
        <v>73109</v>
      </c>
      <c r="K1905" t="b">
        <f>OR((Statistics_xlsx___Sheet1[[#This Row],[updated offered salary]]&lt;$N$39),(Statistics_xlsx___Sheet1[[#This Row],[updated offered salary]]&gt;$N$40))</f>
        <v>0</v>
      </c>
    </row>
    <row r="1906" spans="1:11" x14ac:dyDescent="0.3">
      <c r="A1906">
        <v>425716</v>
      </c>
      <c r="B1906" t="s">
        <v>1763</v>
      </c>
      <c r="C1906" t="s">
        <v>15</v>
      </c>
      <c r="D1906" t="s">
        <v>9</v>
      </c>
      <c r="E1906" t="str">
        <f>IF(Statistics_xlsx___Sheet1[[#This Row],[event_name]]="-","Male",Statistics_xlsx___Sheet1[[#This Row],[event_name]])</f>
        <v>Male</v>
      </c>
      <c r="F1906" t="s">
        <v>86</v>
      </c>
      <c r="G1906" t="s">
        <v>11</v>
      </c>
      <c r="H1906" t="str">
        <f>IF(Statistics_xlsx___Sheet1[[#This Row],[Post Name]]="-",IF(G1907=0,G1905,G1907),Statistics_xlsx___Sheet1[[#This Row],[Post Name]])</f>
        <v>c8</v>
      </c>
      <c r="I1906">
        <v>93669</v>
      </c>
      <c r="J1906">
        <f>IF(Statistics_xlsx___Sheet1[[#This Row],[Offered Salary]]&lt;=0,AVERAGE($I$2:$I$7166),Statistics_xlsx___Sheet1[[#This Row],[Offered Salary]])</f>
        <v>93669</v>
      </c>
      <c r="K1906" t="b">
        <f>OR((Statistics_xlsx___Sheet1[[#This Row],[updated offered salary]]&lt;$N$39),(Statistics_xlsx___Sheet1[[#This Row],[updated offered salary]]&gt;$N$40))</f>
        <v>0</v>
      </c>
    </row>
    <row r="1907" spans="1:11" x14ac:dyDescent="0.3">
      <c r="A1907">
        <v>973826</v>
      </c>
      <c r="B1907" t="s">
        <v>1764</v>
      </c>
      <c r="C1907" t="s">
        <v>15</v>
      </c>
      <c r="D1907" t="s">
        <v>13</v>
      </c>
      <c r="E1907" t="str">
        <f>IF(Statistics_xlsx___Sheet1[[#This Row],[event_name]]="-","Male",Statistics_xlsx___Sheet1[[#This Row],[event_name]])</f>
        <v>Female</v>
      </c>
      <c r="F1907" t="s">
        <v>86</v>
      </c>
      <c r="G1907" t="s">
        <v>11</v>
      </c>
      <c r="H1907" t="str">
        <f>IF(Statistics_xlsx___Sheet1[[#This Row],[Post Name]]="-",IF(G1908=0,G1906,G1908),Statistics_xlsx___Sheet1[[#This Row],[Post Name]])</f>
        <v>c8</v>
      </c>
      <c r="I1907">
        <v>3905</v>
      </c>
      <c r="J1907">
        <f>IF(Statistics_xlsx___Sheet1[[#This Row],[Offered Salary]]&lt;=0,AVERAGE($I$2:$I$7166),Statistics_xlsx___Sheet1[[#This Row],[Offered Salary]])</f>
        <v>3905</v>
      </c>
      <c r="K1907" t="b">
        <f>OR((Statistics_xlsx___Sheet1[[#This Row],[updated offered salary]]&lt;$N$39),(Statistics_xlsx___Sheet1[[#This Row],[updated offered salary]]&gt;$N$40))</f>
        <v>0</v>
      </c>
    </row>
    <row r="1908" spans="1:11" x14ac:dyDescent="0.3">
      <c r="A1908">
        <v>680293</v>
      </c>
      <c r="B1908" t="s">
        <v>1765</v>
      </c>
      <c r="C1908" t="s">
        <v>8</v>
      </c>
      <c r="D1908" t="s">
        <v>13</v>
      </c>
      <c r="E1908" t="str">
        <f>IF(Statistics_xlsx___Sheet1[[#This Row],[event_name]]="-","Male",Statistics_xlsx___Sheet1[[#This Row],[event_name]])</f>
        <v>Female</v>
      </c>
      <c r="F1908" t="s">
        <v>86</v>
      </c>
      <c r="G1908" t="s">
        <v>11</v>
      </c>
      <c r="H1908" t="str">
        <f>IF(Statistics_xlsx___Sheet1[[#This Row],[Post Name]]="-",IF(G1909=0,G1907,G1909),Statistics_xlsx___Sheet1[[#This Row],[Post Name]])</f>
        <v>c8</v>
      </c>
      <c r="I1908">
        <v>81750</v>
      </c>
      <c r="J1908">
        <f>IF(Statistics_xlsx___Sheet1[[#This Row],[Offered Salary]]&lt;=0,AVERAGE($I$2:$I$7166),Statistics_xlsx___Sheet1[[#This Row],[Offered Salary]])</f>
        <v>81750</v>
      </c>
      <c r="K1908" t="b">
        <f>OR((Statistics_xlsx___Sheet1[[#This Row],[updated offered salary]]&lt;$N$39),(Statistics_xlsx___Sheet1[[#This Row],[updated offered salary]]&gt;$N$40))</f>
        <v>0</v>
      </c>
    </row>
    <row r="1909" spans="1:11" x14ac:dyDescent="0.3">
      <c r="A1909">
        <v>925197</v>
      </c>
      <c r="B1909" t="s">
        <v>1766</v>
      </c>
      <c r="C1909" t="s">
        <v>8</v>
      </c>
      <c r="D1909" t="s">
        <v>13</v>
      </c>
      <c r="E1909" t="str">
        <f>IF(Statistics_xlsx___Sheet1[[#This Row],[event_name]]="-","Male",Statistics_xlsx___Sheet1[[#This Row],[event_name]])</f>
        <v>Female</v>
      </c>
      <c r="F1909" t="s">
        <v>86</v>
      </c>
      <c r="G1909" t="s">
        <v>11</v>
      </c>
      <c r="H1909" t="str">
        <f>IF(Statistics_xlsx___Sheet1[[#This Row],[Post Name]]="-",IF(G1910=0,G1908,G1910),Statistics_xlsx___Sheet1[[#This Row],[Post Name]])</f>
        <v>c8</v>
      </c>
      <c r="I1909">
        <v>24987</v>
      </c>
      <c r="J1909">
        <f>IF(Statistics_xlsx___Sheet1[[#This Row],[Offered Salary]]&lt;=0,AVERAGE($I$2:$I$7166),Statistics_xlsx___Sheet1[[#This Row],[Offered Salary]])</f>
        <v>24987</v>
      </c>
      <c r="K1909" t="b">
        <f>OR((Statistics_xlsx___Sheet1[[#This Row],[updated offered salary]]&lt;$N$39),(Statistics_xlsx___Sheet1[[#This Row],[updated offered salary]]&gt;$N$40))</f>
        <v>0</v>
      </c>
    </row>
    <row r="1910" spans="1:11" x14ac:dyDescent="0.3">
      <c r="A1910">
        <v>46345</v>
      </c>
      <c r="B1910" t="s">
        <v>1767</v>
      </c>
      <c r="C1910" t="s">
        <v>15</v>
      </c>
      <c r="D1910" t="s">
        <v>13</v>
      </c>
      <c r="E1910" t="str">
        <f>IF(Statistics_xlsx___Sheet1[[#This Row],[event_name]]="-","Male",Statistics_xlsx___Sheet1[[#This Row],[event_name]])</f>
        <v>Female</v>
      </c>
      <c r="F1910" t="s">
        <v>17</v>
      </c>
      <c r="G1910" t="s">
        <v>30</v>
      </c>
      <c r="H1910" t="str">
        <f>IF(Statistics_xlsx___Sheet1[[#This Row],[Post Name]]="-",IF(G1911=0,G1909,G1911),Statistics_xlsx___Sheet1[[#This Row],[Post Name]])</f>
        <v>b9</v>
      </c>
      <c r="I1910">
        <v>86279</v>
      </c>
      <c r="J1910">
        <f>IF(Statistics_xlsx___Sheet1[[#This Row],[Offered Salary]]&lt;=0,AVERAGE($I$2:$I$7166),Statistics_xlsx___Sheet1[[#This Row],[Offered Salary]])</f>
        <v>86279</v>
      </c>
      <c r="K1910" t="b">
        <f>OR((Statistics_xlsx___Sheet1[[#This Row],[updated offered salary]]&lt;$N$39),(Statistics_xlsx___Sheet1[[#This Row],[updated offered salary]]&gt;$N$40))</f>
        <v>0</v>
      </c>
    </row>
    <row r="1911" spans="1:11" x14ac:dyDescent="0.3">
      <c r="A1911">
        <v>555761</v>
      </c>
      <c r="B1911" t="s">
        <v>1768</v>
      </c>
      <c r="C1911" t="s">
        <v>15</v>
      </c>
      <c r="D1911" t="s">
        <v>9</v>
      </c>
      <c r="E1911" t="str">
        <f>IF(Statistics_xlsx___Sheet1[[#This Row],[event_name]]="-","Male",Statistics_xlsx___Sheet1[[#This Row],[event_name]])</f>
        <v>Male</v>
      </c>
      <c r="F1911" t="s">
        <v>17</v>
      </c>
      <c r="G1911" t="s">
        <v>14</v>
      </c>
      <c r="H1911" t="str">
        <f>IF(Statistics_xlsx___Sheet1[[#This Row],[Post Name]]="-",IF(G1912=0,G1910,G1912),Statistics_xlsx___Sheet1[[#This Row],[Post Name]])</f>
        <v>c5</v>
      </c>
      <c r="I1911">
        <v>30254</v>
      </c>
      <c r="J1911">
        <f>IF(Statistics_xlsx___Sheet1[[#This Row],[Offered Salary]]&lt;=0,AVERAGE($I$2:$I$7166),Statistics_xlsx___Sheet1[[#This Row],[Offered Salary]])</f>
        <v>30254</v>
      </c>
      <c r="K1911" t="b">
        <f>OR((Statistics_xlsx___Sheet1[[#This Row],[updated offered salary]]&lt;$N$39),(Statistics_xlsx___Sheet1[[#This Row],[updated offered salary]]&gt;$N$40))</f>
        <v>0</v>
      </c>
    </row>
    <row r="1912" spans="1:11" x14ac:dyDescent="0.3">
      <c r="A1912">
        <v>617724</v>
      </c>
      <c r="B1912" t="s">
        <v>1769</v>
      </c>
      <c r="C1912" t="s">
        <v>15</v>
      </c>
      <c r="D1912" t="s">
        <v>9</v>
      </c>
      <c r="E1912" t="str">
        <f>IF(Statistics_xlsx___Sheet1[[#This Row],[event_name]]="-","Male",Statistics_xlsx___Sheet1[[#This Row],[event_name]])</f>
        <v>Male</v>
      </c>
      <c r="F1912" t="s">
        <v>10</v>
      </c>
      <c r="G1912" t="s">
        <v>151</v>
      </c>
      <c r="H1912" t="str">
        <f>IF(Statistics_xlsx___Sheet1[[#This Row],[Post Name]]="-",IF(G1913=0,G1911,G1913),Statistics_xlsx___Sheet1[[#This Row],[Post Name]])</f>
        <v>c-10</v>
      </c>
      <c r="I1912">
        <v>47856</v>
      </c>
      <c r="J1912">
        <f>IF(Statistics_xlsx___Sheet1[[#This Row],[Offered Salary]]&lt;=0,AVERAGE($I$2:$I$7166),Statistics_xlsx___Sheet1[[#This Row],[Offered Salary]])</f>
        <v>47856</v>
      </c>
      <c r="K1912" t="b">
        <f>OR((Statistics_xlsx___Sheet1[[#This Row],[updated offered salary]]&lt;$N$39),(Statistics_xlsx___Sheet1[[#This Row],[updated offered salary]]&gt;$N$40))</f>
        <v>0</v>
      </c>
    </row>
    <row r="1913" spans="1:11" x14ac:dyDescent="0.3">
      <c r="A1913">
        <v>85704</v>
      </c>
      <c r="B1913" t="s">
        <v>1770</v>
      </c>
      <c r="C1913" t="s">
        <v>15</v>
      </c>
      <c r="D1913" t="s">
        <v>9</v>
      </c>
      <c r="E1913" t="str">
        <f>IF(Statistics_xlsx___Sheet1[[#This Row],[event_name]]="-","Male",Statistics_xlsx___Sheet1[[#This Row],[event_name]])</f>
        <v>Male</v>
      </c>
      <c r="F1913" t="s">
        <v>10</v>
      </c>
      <c r="G1913" t="s">
        <v>151</v>
      </c>
      <c r="H1913" t="str">
        <f>IF(Statistics_xlsx___Sheet1[[#This Row],[Post Name]]="-",IF(G1914=0,G1912,G1914),Statistics_xlsx___Sheet1[[#This Row],[Post Name]])</f>
        <v>c-10</v>
      </c>
      <c r="I1913">
        <v>78143</v>
      </c>
      <c r="J1913">
        <f>IF(Statistics_xlsx___Sheet1[[#This Row],[Offered Salary]]&lt;=0,AVERAGE($I$2:$I$7166),Statistics_xlsx___Sheet1[[#This Row],[Offered Salary]])</f>
        <v>78143</v>
      </c>
      <c r="K1913" t="b">
        <f>OR((Statistics_xlsx___Sheet1[[#This Row],[updated offered salary]]&lt;$N$39),(Statistics_xlsx___Sheet1[[#This Row],[updated offered salary]]&gt;$N$40))</f>
        <v>0</v>
      </c>
    </row>
    <row r="1914" spans="1:11" x14ac:dyDescent="0.3">
      <c r="A1914">
        <v>565144</v>
      </c>
      <c r="B1914" t="s">
        <v>1771</v>
      </c>
      <c r="C1914" t="s">
        <v>15</v>
      </c>
      <c r="D1914" t="s">
        <v>9</v>
      </c>
      <c r="E1914" t="str">
        <f>IF(Statistics_xlsx___Sheet1[[#This Row],[event_name]]="-","Male",Statistics_xlsx___Sheet1[[#This Row],[event_name]])</f>
        <v>Male</v>
      </c>
      <c r="F1914" t="s">
        <v>10</v>
      </c>
      <c r="G1914" t="s">
        <v>345</v>
      </c>
      <c r="H1914" t="str">
        <f>IF(Statistics_xlsx___Sheet1[[#This Row],[Post Name]]="-",IF(G1915=0,G1913,G1915),Statistics_xlsx___Sheet1[[#This Row],[Post Name]])</f>
        <v>c9</v>
      </c>
      <c r="I1914">
        <v>60327</v>
      </c>
      <c r="J1914">
        <f>IF(Statistics_xlsx___Sheet1[[#This Row],[Offered Salary]]&lt;=0,AVERAGE($I$2:$I$7166),Statistics_xlsx___Sheet1[[#This Row],[Offered Salary]])</f>
        <v>60327</v>
      </c>
      <c r="K1914" t="b">
        <f>OR((Statistics_xlsx___Sheet1[[#This Row],[updated offered salary]]&lt;$N$39),(Statistics_xlsx___Sheet1[[#This Row],[updated offered salary]]&gt;$N$40))</f>
        <v>0</v>
      </c>
    </row>
    <row r="1915" spans="1:11" x14ac:dyDescent="0.3">
      <c r="A1915">
        <v>729147</v>
      </c>
      <c r="B1915" t="s">
        <v>1772</v>
      </c>
      <c r="C1915" t="s">
        <v>15</v>
      </c>
      <c r="D1915" t="s">
        <v>13</v>
      </c>
      <c r="E1915" t="str">
        <f>IF(Statistics_xlsx___Sheet1[[#This Row],[event_name]]="-","Male",Statistics_xlsx___Sheet1[[#This Row],[event_name]])</f>
        <v>Female</v>
      </c>
      <c r="F1915" t="s">
        <v>10</v>
      </c>
      <c r="G1915" t="s">
        <v>345</v>
      </c>
      <c r="H1915" t="str">
        <f>IF(Statistics_xlsx___Sheet1[[#This Row],[Post Name]]="-",IF(G1916=0,G1914,G1916),Statistics_xlsx___Sheet1[[#This Row],[Post Name]])</f>
        <v>c9</v>
      </c>
      <c r="I1915">
        <v>23025</v>
      </c>
      <c r="J1915">
        <f>IF(Statistics_xlsx___Sheet1[[#This Row],[Offered Salary]]&lt;=0,AVERAGE($I$2:$I$7166),Statistics_xlsx___Sheet1[[#This Row],[Offered Salary]])</f>
        <v>23025</v>
      </c>
      <c r="K1915" t="b">
        <f>OR((Statistics_xlsx___Sheet1[[#This Row],[updated offered salary]]&lt;$N$39),(Statistics_xlsx___Sheet1[[#This Row],[updated offered salary]]&gt;$N$40))</f>
        <v>0</v>
      </c>
    </row>
    <row r="1916" spans="1:11" x14ac:dyDescent="0.3">
      <c r="A1916">
        <v>370861</v>
      </c>
      <c r="B1916" t="s">
        <v>1773</v>
      </c>
      <c r="C1916" t="s">
        <v>15</v>
      </c>
      <c r="D1916" t="s">
        <v>9</v>
      </c>
      <c r="E1916" t="str">
        <f>IF(Statistics_xlsx___Sheet1[[#This Row],[event_name]]="-","Male",Statistics_xlsx___Sheet1[[#This Row],[event_name]])</f>
        <v>Male</v>
      </c>
      <c r="F1916" t="s">
        <v>10</v>
      </c>
      <c r="G1916" t="s">
        <v>345</v>
      </c>
      <c r="H1916" t="str">
        <f>IF(Statistics_xlsx___Sheet1[[#This Row],[Post Name]]="-",IF(G1917=0,G1915,G1917),Statistics_xlsx___Sheet1[[#This Row],[Post Name]])</f>
        <v>c9</v>
      </c>
      <c r="I1916">
        <v>85066</v>
      </c>
      <c r="J1916">
        <f>IF(Statistics_xlsx___Sheet1[[#This Row],[Offered Salary]]&lt;=0,AVERAGE($I$2:$I$7166),Statistics_xlsx___Sheet1[[#This Row],[Offered Salary]])</f>
        <v>85066</v>
      </c>
      <c r="K1916" t="b">
        <f>OR((Statistics_xlsx___Sheet1[[#This Row],[updated offered salary]]&lt;$N$39),(Statistics_xlsx___Sheet1[[#This Row],[updated offered salary]]&gt;$N$40))</f>
        <v>0</v>
      </c>
    </row>
    <row r="1917" spans="1:11" x14ac:dyDescent="0.3">
      <c r="A1917">
        <v>357320</v>
      </c>
      <c r="B1917" t="s">
        <v>1771</v>
      </c>
      <c r="C1917" t="s">
        <v>8</v>
      </c>
      <c r="D1917" t="s">
        <v>42</v>
      </c>
      <c r="E1917" t="str">
        <f>IF(Statistics_xlsx___Sheet1[[#This Row],[event_name]]="-","Male",Statistics_xlsx___Sheet1[[#This Row],[event_name]])</f>
        <v>Don’t want to say</v>
      </c>
      <c r="F1917" t="s">
        <v>10</v>
      </c>
      <c r="G1917" t="s">
        <v>345</v>
      </c>
      <c r="H1917" t="str">
        <f>IF(Statistics_xlsx___Sheet1[[#This Row],[Post Name]]="-",IF(G1918=0,G1916,G1918),Statistics_xlsx___Sheet1[[#This Row],[Post Name]])</f>
        <v>c9</v>
      </c>
      <c r="I1917">
        <v>15621</v>
      </c>
      <c r="J1917">
        <f>IF(Statistics_xlsx___Sheet1[[#This Row],[Offered Salary]]&lt;=0,AVERAGE($I$2:$I$7166),Statistics_xlsx___Sheet1[[#This Row],[Offered Salary]])</f>
        <v>15621</v>
      </c>
      <c r="K1917" t="b">
        <f>OR((Statistics_xlsx___Sheet1[[#This Row],[updated offered salary]]&lt;$N$39),(Statistics_xlsx___Sheet1[[#This Row],[updated offered salary]]&gt;$N$40))</f>
        <v>0</v>
      </c>
    </row>
    <row r="1918" spans="1:11" x14ac:dyDescent="0.3">
      <c r="A1918">
        <v>770441</v>
      </c>
      <c r="B1918" t="s">
        <v>1774</v>
      </c>
      <c r="C1918" t="s">
        <v>15</v>
      </c>
      <c r="D1918" t="s">
        <v>13</v>
      </c>
      <c r="E1918" t="str">
        <f>IF(Statistics_xlsx___Sheet1[[#This Row],[event_name]]="-","Male",Statistics_xlsx___Sheet1[[#This Row],[event_name]])</f>
        <v>Female</v>
      </c>
      <c r="F1918" t="s">
        <v>10</v>
      </c>
      <c r="G1918" t="s">
        <v>345</v>
      </c>
      <c r="H1918" t="str">
        <f>IF(Statistics_xlsx___Sheet1[[#This Row],[Post Name]]="-",IF(G1919=0,G1917,G1919),Statistics_xlsx___Sheet1[[#This Row],[Post Name]])</f>
        <v>c9</v>
      </c>
      <c r="I1918">
        <v>18283</v>
      </c>
      <c r="J1918">
        <f>IF(Statistics_xlsx___Sheet1[[#This Row],[Offered Salary]]&lt;=0,AVERAGE($I$2:$I$7166),Statistics_xlsx___Sheet1[[#This Row],[Offered Salary]])</f>
        <v>18283</v>
      </c>
      <c r="K1918" t="b">
        <f>OR((Statistics_xlsx___Sheet1[[#This Row],[updated offered salary]]&lt;$N$39),(Statistics_xlsx___Sheet1[[#This Row],[updated offered salary]]&gt;$N$40))</f>
        <v>0</v>
      </c>
    </row>
    <row r="1919" spans="1:11" x14ac:dyDescent="0.3">
      <c r="A1919">
        <v>740719</v>
      </c>
      <c r="B1919" t="s">
        <v>1775</v>
      </c>
      <c r="C1919" t="s">
        <v>15</v>
      </c>
      <c r="D1919" t="s">
        <v>9</v>
      </c>
      <c r="E1919" t="str">
        <f>IF(Statistics_xlsx___Sheet1[[#This Row],[event_name]]="-","Male",Statistics_xlsx___Sheet1[[#This Row],[event_name]])</f>
        <v>Male</v>
      </c>
      <c r="F1919" t="s">
        <v>10</v>
      </c>
      <c r="G1919" t="s">
        <v>39</v>
      </c>
      <c r="H1919" t="str">
        <f>IF(Statistics_xlsx___Sheet1[[#This Row],[Post Name]]="-",IF(G1920=0,G1918,G1920),Statistics_xlsx___Sheet1[[#This Row],[Post Name]])</f>
        <v>i1</v>
      </c>
      <c r="I1919">
        <v>31891</v>
      </c>
      <c r="J1919">
        <f>IF(Statistics_xlsx___Sheet1[[#This Row],[Offered Salary]]&lt;=0,AVERAGE($I$2:$I$7166),Statistics_xlsx___Sheet1[[#This Row],[Offered Salary]])</f>
        <v>31891</v>
      </c>
      <c r="K1919" t="b">
        <f>OR((Statistics_xlsx___Sheet1[[#This Row],[updated offered salary]]&lt;$N$39),(Statistics_xlsx___Sheet1[[#This Row],[updated offered salary]]&gt;$N$40))</f>
        <v>0</v>
      </c>
    </row>
    <row r="1920" spans="1:11" x14ac:dyDescent="0.3">
      <c r="A1920">
        <v>598888</v>
      </c>
      <c r="B1920" t="s">
        <v>1775</v>
      </c>
      <c r="C1920" t="s">
        <v>8</v>
      </c>
      <c r="D1920" t="s">
        <v>9</v>
      </c>
      <c r="E1920" t="str">
        <f>IF(Statistics_xlsx___Sheet1[[#This Row],[event_name]]="-","Male",Statistics_xlsx___Sheet1[[#This Row],[event_name]])</f>
        <v>Male</v>
      </c>
      <c r="F1920" t="s">
        <v>10</v>
      </c>
      <c r="G1920" t="s">
        <v>39</v>
      </c>
      <c r="H1920" t="str">
        <f>IF(Statistics_xlsx___Sheet1[[#This Row],[Post Name]]="-",IF(G1921=0,G1919,G1921),Statistics_xlsx___Sheet1[[#This Row],[Post Name]])</f>
        <v>i1</v>
      </c>
      <c r="I1920">
        <v>69583</v>
      </c>
      <c r="J1920">
        <f>IF(Statistics_xlsx___Sheet1[[#This Row],[Offered Salary]]&lt;=0,AVERAGE($I$2:$I$7166),Statistics_xlsx___Sheet1[[#This Row],[Offered Salary]])</f>
        <v>69583</v>
      </c>
      <c r="K1920" t="b">
        <f>OR((Statistics_xlsx___Sheet1[[#This Row],[updated offered salary]]&lt;$N$39),(Statistics_xlsx___Sheet1[[#This Row],[updated offered salary]]&gt;$N$40))</f>
        <v>0</v>
      </c>
    </row>
    <row r="1921" spans="1:11" x14ac:dyDescent="0.3">
      <c r="A1921">
        <v>490699</v>
      </c>
      <c r="B1921" t="s">
        <v>1776</v>
      </c>
      <c r="C1921" t="s">
        <v>8</v>
      </c>
      <c r="D1921" t="s">
        <v>13</v>
      </c>
      <c r="E1921" t="str">
        <f>IF(Statistics_xlsx___Sheet1[[#This Row],[event_name]]="-","Male",Statistics_xlsx___Sheet1[[#This Row],[event_name]])</f>
        <v>Female</v>
      </c>
      <c r="F1921" t="s">
        <v>10</v>
      </c>
      <c r="G1921" t="s">
        <v>39</v>
      </c>
      <c r="H1921" t="str">
        <f>IF(Statistics_xlsx___Sheet1[[#This Row],[Post Name]]="-",IF(G1922=0,G1920,G1922),Statistics_xlsx___Sheet1[[#This Row],[Post Name]])</f>
        <v>i1</v>
      </c>
      <c r="I1921">
        <v>42100</v>
      </c>
      <c r="J1921">
        <f>IF(Statistics_xlsx___Sheet1[[#This Row],[Offered Salary]]&lt;=0,AVERAGE($I$2:$I$7166),Statistics_xlsx___Sheet1[[#This Row],[Offered Salary]])</f>
        <v>42100</v>
      </c>
      <c r="K1921" t="b">
        <f>OR((Statistics_xlsx___Sheet1[[#This Row],[updated offered salary]]&lt;$N$39),(Statistics_xlsx___Sheet1[[#This Row],[updated offered salary]]&gt;$N$40))</f>
        <v>0</v>
      </c>
    </row>
    <row r="1922" spans="1:11" x14ac:dyDescent="0.3">
      <c r="A1922">
        <v>259037</v>
      </c>
      <c r="B1922" t="s">
        <v>1776</v>
      </c>
      <c r="C1922" t="s">
        <v>8</v>
      </c>
      <c r="D1922" t="s">
        <v>9</v>
      </c>
      <c r="E1922" t="str">
        <f>IF(Statistics_xlsx___Sheet1[[#This Row],[event_name]]="-","Male",Statistics_xlsx___Sheet1[[#This Row],[event_name]])</f>
        <v>Male</v>
      </c>
      <c r="F1922" t="s">
        <v>10</v>
      </c>
      <c r="G1922" t="s">
        <v>39</v>
      </c>
      <c r="H1922" t="str">
        <f>IF(Statistics_xlsx___Sheet1[[#This Row],[Post Name]]="-",IF(G1923=0,G1921,G1923),Statistics_xlsx___Sheet1[[#This Row],[Post Name]])</f>
        <v>i1</v>
      </c>
      <c r="I1922">
        <v>4781</v>
      </c>
      <c r="J1922">
        <f>IF(Statistics_xlsx___Sheet1[[#This Row],[Offered Salary]]&lt;=0,AVERAGE($I$2:$I$7166),Statistics_xlsx___Sheet1[[#This Row],[Offered Salary]])</f>
        <v>4781</v>
      </c>
      <c r="K1922" t="b">
        <f>OR((Statistics_xlsx___Sheet1[[#This Row],[updated offered salary]]&lt;$N$39),(Statistics_xlsx___Sheet1[[#This Row],[updated offered salary]]&gt;$N$40))</f>
        <v>0</v>
      </c>
    </row>
    <row r="1923" spans="1:11" x14ac:dyDescent="0.3">
      <c r="A1923">
        <v>947234</v>
      </c>
      <c r="B1923" t="s">
        <v>1777</v>
      </c>
      <c r="C1923" t="s">
        <v>8</v>
      </c>
      <c r="D1923" t="s">
        <v>13</v>
      </c>
      <c r="E1923" t="str">
        <f>IF(Statistics_xlsx___Sheet1[[#This Row],[event_name]]="-","Male",Statistics_xlsx___Sheet1[[#This Row],[event_name]])</f>
        <v>Female</v>
      </c>
      <c r="F1923" t="s">
        <v>10</v>
      </c>
      <c r="G1923" t="s">
        <v>39</v>
      </c>
      <c r="H1923" t="str">
        <f>IF(Statistics_xlsx___Sheet1[[#This Row],[Post Name]]="-",IF(G1924=0,G1922,G1924),Statistics_xlsx___Sheet1[[#This Row],[Post Name]])</f>
        <v>i1</v>
      </c>
      <c r="I1923">
        <v>90471</v>
      </c>
      <c r="J1923">
        <f>IF(Statistics_xlsx___Sheet1[[#This Row],[Offered Salary]]&lt;=0,AVERAGE($I$2:$I$7166),Statistics_xlsx___Sheet1[[#This Row],[Offered Salary]])</f>
        <v>90471</v>
      </c>
      <c r="K1923" t="b">
        <f>OR((Statistics_xlsx___Sheet1[[#This Row],[updated offered salary]]&lt;$N$39),(Statistics_xlsx___Sheet1[[#This Row],[updated offered salary]]&gt;$N$40))</f>
        <v>0</v>
      </c>
    </row>
    <row r="1924" spans="1:11" x14ac:dyDescent="0.3">
      <c r="A1924">
        <v>664174</v>
      </c>
      <c r="B1924" t="s">
        <v>1778</v>
      </c>
      <c r="C1924" t="s">
        <v>8</v>
      </c>
      <c r="D1924" t="s">
        <v>9</v>
      </c>
      <c r="E1924" t="str">
        <f>IF(Statistics_xlsx___Sheet1[[#This Row],[event_name]]="-","Male",Statistics_xlsx___Sheet1[[#This Row],[event_name]])</f>
        <v>Male</v>
      </c>
      <c r="F1924" t="s">
        <v>10</v>
      </c>
      <c r="G1924" t="s">
        <v>39</v>
      </c>
      <c r="H1924" t="str">
        <f>IF(Statistics_xlsx___Sheet1[[#This Row],[Post Name]]="-",IF(G1925=0,G1923,G1925),Statistics_xlsx___Sheet1[[#This Row],[Post Name]])</f>
        <v>i1</v>
      </c>
      <c r="I1924">
        <v>17952</v>
      </c>
      <c r="J1924">
        <f>IF(Statistics_xlsx___Sheet1[[#This Row],[Offered Salary]]&lt;=0,AVERAGE($I$2:$I$7166),Statistics_xlsx___Sheet1[[#This Row],[Offered Salary]])</f>
        <v>17952</v>
      </c>
      <c r="K1924" t="b">
        <f>OR((Statistics_xlsx___Sheet1[[#This Row],[updated offered salary]]&lt;$N$39),(Statistics_xlsx___Sheet1[[#This Row],[updated offered salary]]&gt;$N$40))</f>
        <v>0</v>
      </c>
    </row>
    <row r="1925" spans="1:11" x14ac:dyDescent="0.3">
      <c r="A1925">
        <v>859776</v>
      </c>
      <c r="B1925" t="s">
        <v>1779</v>
      </c>
      <c r="C1925" t="s">
        <v>8</v>
      </c>
      <c r="D1925" t="s">
        <v>13</v>
      </c>
      <c r="E1925" t="str">
        <f>IF(Statistics_xlsx___Sheet1[[#This Row],[event_name]]="-","Male",Statistics_xlsx___Sheet1[[#This Row],[event_name]])</f>
        <v>Female</v>
      </c>
      <c r="F1925" t="s">
        <v>17</v>
      </c>
      <c r="G1925" t="s">
        <v>151</v>
      </c>
      <c r="H1925" t="str">
        <f>IF(Statistics_xlsx___Sheet1[[#This Row],[Post Name]]="-",IF(G1926=0,G1924,G1926),Statistics_xlsx___Sheet1[[#This Row],[Post Name]])</f>
        <v>c-10</v>
      </c>
      <c r="I1925">
        <v>17835</v>
      </c>
      <c r="J1925">
        <f>IF(Statistics_xlsx___Sheet1[[#This Row],[Offered Salary]]&lt;=0,AVERAGE($I$2:$I$7166),Statistics_xlsx___Sheet1[[#This Row],[Offered Salary]])</f>
        <v>17835</v>
      </c>
      <c r="K1925" t="b">
        <f>OR((Statistics_xlsx___Sheet1[[#This Row],[updated offered salary]]&lt;$N$39),(Statistics_xlsx___Sheet1[[#This Row],[updated offered salary]]&gt;$N$40))</f>
        <v>0</v>
      </c>
    </row>
    <row r="1926" spans="1:11" x14ac:dyDescent="0.3">
      <c r="A1926">
        <v>213055</v>
      </c>
      <c r="B1926" t="s">
        <v>1780</v>
      </c>
      <c r="C1926" t="s">
        <v>8</v>
      </c>
      <c r="D1926" t="s">
        <v>9</v>
      </c>
      <c r="E1926" t="str">
        <f>IF(Statistics_xlsx___Sheet1[[#This Row],[event_name]]="-","Male",Statistics_xlsx___Sheet1[[#This Row],[event_name]])</f>
        <v>Male</v>
      </c>
      <c r="F1926" t="s">
        <v>17</v>
      </c>
      <c r="G1926" t="s">
        <v>151</v>
      </c>
      <c r="H1926" t="str">
        <f>IF(Statistics_xlsx___Sheet1[[#This Row],[Post Name]]="-",IF(G1927=0,G1925,G1927),Statistics_xlsx___Sheet1[[#This Row],[Post Name]])</f>
        <v>c-10</v>
      </c>
      <c r="I1926">
        <v>25771</v>
      </c>
      <c r="J1926">
        <f>IF(Statistics_xlsx___Sheet1[[#This Row],[Offered Salary]]&lt;=0,AVERAGE($I$2:$I$7166),Statistics_xlsx___Sheet1[[#This Row],[Offered Salary]])</f>
        <v>25771</v>
      </c>
      <c r="K1926" t="b">
        <f>OR((Statistics_xlsx___Sheet1[[#This Row],[updated offered salary]]&lt;$N$39),(Statistics_xlsx___Sheet1[[#This Row],[updated offered salary]]&gt;$N$40))</f>
        <v>0</v>
      </c>
    </row>
    <row r="1927" spans="1:11" x14ac:dyDescent="0.3">
      <c r="A1927">
        <v>626477</v>
      </c>
      <c r="B1927" t="s">
        <v>1781</v>
      </c>
      <c r="C1927" t="s">
        <v>15</v>
      </c>
      <c r="D1927" t="s">
        <v>13</v>
      </c>
      <c r="E1927" t="str">
        <f>IF(Statistics_xlsx___Sheet1[[#This Row],[event_name]]="-","Male",Statistics_xlsx___Sheet1[[#This Row],[event_name]])</f>
        <v>Female</v>
      </c>
      <c r="F1927" t="s">
        <v>17</v>
      </c>
      <c r="G1927" t="s">
        <v>151</v>
      </c>
      <c r="H1927" t="str">
        <f>IF(Statistics_xlsx___Sheet1[[#This Row],[Post Name]]="-",IF(G1928=0,G1926,G1928),Statistics_xlsx___Sheet1[[#This Row],[Post Name]])</f>
        <v>c-10</v>
      </c>
      <c r="I1927">
        <v>41470</v>
      </c>
      <c r="J1927">
        <f>IF(Statistics_xlsx___Sheet1[[#This Row],[Offered Salary]]&lt;=0,AVERAGE($I$2:$I$7166),Statistics_xlsx___Sheet1[[#This Row],[Offered Salary]])</f>
        <v>41470</v>
      </c>
      <c r="K1927" t="b">
        <f>OR((Statistics_xlsx___Sheet1[[#This Row],[updated offered salary]]&lt;$N$39),(Statistics_xlsx___Sheet1[[#This Row],[updated offered salary]]&gt;$N$40))</f>
        <v>0</v>
      </c>
    </row>
    <row r="1928" spans="1:11" x14ac:dyDescent="0.3">
      <c r="A1928">
        <v>658734</v>
      </c>
      <c r="B1928" t="s">
        <v>1781</v>
      </c>
      <c r="C1928" t="s">
        <v>8</v>
      </c>
      <c r="D1928" t="s">
        <v>9</v>
      </c>
      <c r="E1928" t="str">
        <f>IF(Statistics_xlsx___Sheet1[[#This Row],[event_name]]="-","Male",Statistics_xlsx___Sheet1[[#This Row],[event_name]])</f>
        <v>Male</v>
      </c>
      <c r="F1928" t="s">
        <v>17</v>
      </c>
      <c r="G1928" t="s">
        <v>151</v>
      </c>
      <c r="H1928" t="str">
        <f>IF(Statistics_xlsx___Sheet1[[#This Row],[Post Name]]="-",IF(G1929=0,G1927,G1929),Statistics_xlsx___Sheet1[[#This Row],[Post Name]])</f>
        <v>c-10</v>
      </c>
      <c r="I1928">
        <v>43960</v>
      </c>
      <c r="J1928">
        <f>IF(Statistics_xlsx___Sheet1[[#This Row],[Offered Salary]]&lt;=0,AVERAGE($I$2:$I$7166),Statistics_xlsx___Sheet1[[#This Row],[Offered Salary]])</f>
        <v>43960</v>
      </c>
      <c r="K1928" t="b">
        <f>OR((Statistics_xlsx___Sheet1[[#This Row],[updated offered salary]]&lt;$N$39),(Statistics_xlsx___Sheet1[[#This Row],[updated offered salary]]&gt;$N$40))</f>
        <v>0</v>
      </c>
    </row>
    <row r="1929" spans="1:11" x14ac:dyDescent="0.3">
      <c r="A1929">
        <v>635120</v>
      </c>
      <c r="B1929" t="s">
        <v>1782</v>
      </c>
      <c r="C1929" t="s">
        <v>15</v>
      </c>
      <c r="D1929" t="s">
        <v>9</v>
      </c>
      <c r="E1929" t="str">
        <f>IF(Statistics_xlsx___Sheet1[[#This Row],[event_name]]="-","Male",Statistics_xlsx___Sheet1[[#This Row],[event_name]])</f>
        <v>Male</v>
      </c>
      <c r="F1929" t="s">
        <v>17</v>
      </c>
      <c r="G1929" t="s">
        <v>151</v>
      </c>
      <c r="H1929" t="str">
        <f>IF(Statistics_xlsx___Sheet1[[#This Row],[Post Name]]="-",IF(G1930=0,G1928,G1930),Statistics_xlsx___Sheet1[[#This Row],[Post Name]])</f>
        <v>c-10</v>
      </c>
      <c r="I1929">
        <v>89851</v>
      </c>
      <c r="J1929">
        <f>IF(Statistics_xlsx___Sheet1[[#This Row],[Offered Salary]]&lt;=0,AVERAGE($I$2:$I$7166),Statistics_xlsx___Sheet1[[#This Row],[Offered Salary]])</f>
        <v>89851</v>
      </c>
      <c r="K1929" t="b">
        <f>OR((Statistics_xlsx___Sheet1[[#This Row],[updated offered salary]]&lt;$N$39),(Statistics_xlsx___Sheet1[[#This Row],[updated offered salary]]&gt;$N$40))</f>
        <v>0</v>
      </c>
    </row>
    <row r="1930" spans="1:11" x14ac:dyDescent="0.3">
      <c r="A1930">
        <v>635615</v>
      </c>
      <c r="B1930" t="s">
        <v>1783</v>
      </c>
      <c r="C1930" t="s">
        <v>15</v>
      </c>
      <c r="D1930" t="s">
        <v>13</v>
      </c>
      <c r="E1930" t="str">
        <f>IF(Statistics_xlsx___Sheet1[[#This Row],[event_name]]="-","Male",Statistics_xlsx___Sheet1[[#This Row],[event_name]])</f>
        <v>Female</v>
      </c>
      <c r="F1930" t="s">
        <v>17</v>
      </c>
      <c r="G1930" t="s">
        <v>151</v>
      </c>
      <c r="H1930" t="str">
        <f>IF(Statistics_xlsx___Sheet1[[#This Row],[Post Name]]="-",IF(G1931=0,G1929,G1931),Statistics_xlsx___Sheet1[[#This Row],[Post Name]])</f>
        <v>c-10</v>
      </c>
      <c r="I1930">
        <v>97293</v>
      </c>
      <c r="J1930">
        <f>IF(Statistics_xlsx___Sheet1[[#This Row],[Offered Salary]]&lt;=0,AVERAGE($I$2:$I$7166),Statistics_xlsx___Sheet1[[#This Row],[Offered Salary]])</f>
        <v>97293</v>
      </c>
      <c r="K1930" t="b">
        <f>OR((Statistics_xlsx___Sheet1[[#This Row],[updated offered salary]]&lt;$N$39),(Statistics_xlsx___Sheet1[[#This Row],[updated offered salary]]&gt;$N$40))</f>
        <v>0</v>
      </c>
    </row>
    <row r="1931" spans="1:11" x14ac:dyDescent="0.3">
      <c r="A1931">
        <v>933638</v>
      </c>
      <c r="B1931" t="s">
        <v>1784</v>
      </c>
      <c r="C1931" t="s">
        <v>15</v>
      </c>
      <c r="D1931" t="s">
        <v>9</v>
      </c>
      <c r="E1931" t="str">
        <f>IF(Statistics_xlsx___Sheet1[[#This Row],[event_name]]="-","Male",Statistics_xlsx___Sheet1[[#This Row],[event_name]])</f>
        <v>Male</v>
      </c>
      <c r="F1931" t="s">
        <v>17</v>
      </c>
      <c r="G1931" t="s">
        <v>151</v>
      </c>
      <c r="H1931" t="str">
        <f>IF(Statistics_xlsx___Sheet1[[#This Row],[Post Name]]="-",IF(G1932=0,G1930,G1932),Statistics_xlsx___Sheet1[[#This Row],[Post Name]])</f>
        <v>c-10</v>
      </c>
      <c r="I1931">
        <v>52117</v>
      </c>
      <c r="J1931">
        <f>IF(Statistics_xlsx___Sheet1[[#This Row],[Offered Salary]]&lt;=0,AVERAGE($I$2:$I$7166),Statistics_xlsx___Sheet1[[#This Row],[Offered Salary]])</f>
        <v>52117</v>
      </c>
      <c r="K1931" t="b">
        <f>OR((Statistics_xlsx___Sheet1[[#This Row],[updated offered salary]]&lt;$N$39),(Statistics_xlsx___Sheet1[[#This Row],[updated offered salary]]&gt;$N$40))</f>
        <v>0</v>
      </c>
    </row>
    <row r="1932" spans="1:11" x14ac:dyDescent="0.3">
      <c r="A1932">
        <v>548999</v>
      </c>
      <c r="B1932" t="s">
        <v>1785</v>
      </c>
      <c r="C1932" t="s">
        <v>15</v>
      </c>
      <c r="D1932" t="s">
        <v>9</v>
      </c>
      <c r="E1932" t="str">
        <f>IF(Statistics_xlsx___Sheet1[[#This Row],[event_name]]="-","Male",Statistics_xlsx___Sheet1[[#This Row],[event_name]])</f>
        <v>Male</v>
      </c>
      <c r="F1932" t="s">
        <v>17</v>
      </c>
      <c r="G1932" t="s">
        <v>151</v>
      </c>
      <c r="H1932" t="str">
        <f>IF(Statistics_xlsx___Sheet1[[#This Row],[Post Name]]="-",IF(G1933=0,G1931,G1933),Statistics_xlsx___Sheet1[[#This Row],[Post Name]])</f>
        <v>c-10</v>
      </c>
      <c r="I1932">
        <v>78249</v>
      </c>
      <c r="J1932">
        <f>IF(Statistics_xlsx___Sheet1[[#This Row],[Offered Salary]]&lt;=0,AVERAGE($I$2:$I$7166),Statistics_xlsx___Sheet1[[#This Row],[Offered Salary]])</f>
        <v>78249</v>
      </c>
      <c r="K1932" t="b">
        <f>OR((Statistics_xlsx___Sheet1[[#This Row],[updated offered salary]]&lt;$N$39),(Statistics_xlsx___Sheet1[[#This Row],[updated offered salary]]&gt;$N$40))</f>
        <v>0</v>
      </c>
    </row>
    <row r="1933" spans="1:11" x14ac:dyDescent="0.3">
      <c r="A1933">
        <v>293281</v>
      </c>
      <c r="B1933" t="s">
        <v>1786</v>
      </c>
      <c r="C1933" t="s">
        <v>8</v>
      </c>
      <c r="D1933" t="s">
        <v>9</v>
      </c>
      <c r="E1933" t="str">
        <f>IF(Statistics_xlsx___Sheet1[[#This Row],[event_name]]="-","Male",Statistics_xlsx___Sheet1[[#This Row],[event_name]])</f>
        <v>Male</v>
      </c>
      <c r="F1933" t="s">
        <v>17</v>
      </c>
      <c r="G1933" t="s">
        <v>151</v>
      </c>
      <c r="H1933" t="str">
        <f>IF(Statistics_xlsx___Sheet1[[#This Row],[Post Name]]="-",IF(G1934=0,G1932,G1934),Statistics_xlsx___Sheet1[[#This Row],[Post Name]])</f>
        <v>c-10</v>
      </c>
      <c r="I1933">
        <v>98419</v>
      </c>
      <c r="J1933">
        <f>IF(Statistics_xlsx___Sheet1[[#This Row],[Offered Salary]]&lt;=0,AVERAGE($I$2:$I$7166),Statistics_xlsx___Sheet1[[#This Row],[Offered Salary]])</f>
        <v>98419</v>
      </c>
      <c r="K1933" t="b">
        <f>OR((Statistics_xlsx___Sheet1[[#This Row],[updated offered salary]]&lt;$N$39),(Statistics_xlsx___Sheet1[[#This Row],[updated offered salary]]&gt;$N$40))</f>
        <v>0</v>
      </c>
    </row>
    <row r="1934" spans="1:11" x14ac:dyDescent="0.3">
      <c r="A1934">
        <v>597601</v>
      </c>
      <c r="B1934" t="s">
        <v>1787</v>
      </c>
      <c r="C1934" t="s">
        <v>8</v>
      </c>
      <c r="D1934" t="s">
        <v>9</v>
      </c>
      <c r="E1934" t="str">
        <f>IF(Statistics_xlsx___Sheet1[[#This Row],[event_name]]="-","Male",Statistics_xlsx___Sheet1[[#This Row],[event_name]])</f>
        <v>Male</v>
      </c>
      <c r="F1934" t="s">
        <v>17</v>
      </c>
      <c r="G1934" t="s">
        <v>30</v>
      </c>
      <c r="H1934" t="str">
        <f>IF(Statistics_xlsx___Sheet1[[#This Row],[Post Name]]="-",IF(G1935=0,G1933,G1935),Statistics_xlsx___Sheet1[[#This Row],[Post Name]])</f>
        <v>b9</v>
      </c>
      <c r="I1934">
        <v>8371</v>
      </c>
      <c r="J1934">
        <f>IF(Statistics_xlsx___Sheet1[[#This Row],[Offered Salary]]&lt;=0,AVERAGE($I$2:$I$7166),Statistics_xlsx___Sheet1[[#This Row],[Offered Salary]])</f>
        <v>8371</v>
      </c>
      <c r="K1934" t="b">
        <f>OR((Statistics_xlsx___Sheet1[[#This Row],[updated offered salary]]&lt;$N$39),(Statistics_xlsx___Sheet1[[#This Row],[updated offered salary]]&gt;$N$40))</f>
        <v>0</v>
      </c>
    </row>
    <row r="1935" spans="1:11" x14ac:dyDescent="0.3">
      <c r="A1935">
        <v>31422</v>
      </c>
      <c r="B1935" t="s">
        <v>1788</v>
      </c>
      <c r="C1935" t="s">
        <v>8</v>
      </c>
      <c r="D1935" t="s">
        <v>13</v>
      </c>
      <c r="E1935" t="str">
        <f>IF(Statistics_xlsx___Sheet1[[#This Row],[event_name]]="-","Male",Statistics_xlsx___Sheet1[[#This Row],[event_name]])</f>
        <v>Female</v>
      </c>
      <c r="F1935" t="s">
        <v>17</v>
      </c>
      <c r="G1935" t="s">
        <v>30</v>
      </c>
      <c r="H1935" t="str">
        <f>IF(Statistics_xlsx___Sheet1[[#This Row],[Post Name]]="-",IF(G1936=0,G1934,G1936),Statistics_xlsx___Sheet1[[#This Row],[Post Name]])</f>
        <v>b9</v>
      </c>
      <c r="I1935">
        <v>94522</v>
      </c>
      <c r="J1935">
        <f>IF(Statistics_xlsx___Sheet1[[#This Row],[Offered Salary]]&lt;=0,AVERAGE($I$2:$I$7166),Statistics_xlsx___Sheet1[[#This Row],[Offered Salary]])</f>
        <v>94522</v>
      </c>
      <c r="K1935" t="b">
        <f>OR((Statistics_xlsx___Sheet1[[#This Row],[updated offered salary]]&lt;$N$39),(Statistics_xlsx___Sheet1[[#This Row],[updated offered salary]]&gt;$N$40))</f>
        <v>0</v>
      </c>
    </row>
    <row r="1936" spans="1:11" x14ac:dyDescent="0.3">
      <c r="A1936">
        <v>424720</v>
      </c>
      <c r="B1936" t="s">
        <v>1789</v>
      </c>
      <c r="C1936" t="s">
        <v>15</v>
      </c>
      <c r="D1936" t="s">
        <v>13</v>
      </c>
      <c r="E1936" t="str">
        <f>IF(Statistics_xlsx___Sheet1[[#This Row],[event_name]]="-","Male",Statistics_xlsx___Sheet1[[#This Row],[event_name]])</f>
        <v>Female</v>
      </c>
      <c r="F1936" t="s">
        <v>17</v>
      </c>
      <c r="G1936" t="s">
        <v>30</v>
      </c>
      <c r="H1936" t="str">
        <f>IF(Statistics_xlsx___Sheet1[[#This Row],[Post Name]]="-",IF(G1937=0,G1935,G1937),Statistics_xlsx___Sheet1[[#This Row],[Post Name]])</f>
        <v>b9</v>
      </c>
      <c r="I1936">
        <v>95326</v>
      </c>
      <c r="J1936">
        <f>IF(Statistics_xlsx___Sheet1[[#This Row],[Offered Salary]]&lt;=0,AVERAGE($I$2:$I$7166),Statistics_xlsx___Sheet1[[#This Row],[Offered Salary]])</f>
        <v>95326</v>
      </c>
      <c r="K1936" t="b">
        <f>OR((Statistics_xlsx___Sheet1[[#This Row],[updated offered salary]]&lt;$N$39),(Statistics_xlsx___Sheet1[[#This Row],[updated offered salary]]&gt;$N$40))</f>
        <v>0</v>
      </c>
    </row>
    <row r="1937" spans="1:11" x14ac:dyDescent="0.3">
      <c r="A1937">
        <v>521257</v>
      </c>
      <c r="B1937" t="s">
        <v>1789</v>
      </c>
      <c r="C1937" t="s">
        <v>15</v>
      </c>
      <c r="D1937" t="s">
        <v>9</v>
      </c>
      <c r="E1937" t="str">
        <f>IF(Statistics_xlsx___Sheet1[[#This Row],[event_name]]="-","Male",Statistics_xlsx___Sheet1[[#This Row],[event_name]])</f>
        <v>Male</v>
      </c>
      <c r="F1937" t="s">
        <v>17</v>
      </c>
      <c r="G1937" t="s">
        <v>30</v>
      </c>
      <c r="H1937" t="str">
        <f>IF(Statistics_xlsx___Sheet1[[#This Row],[Post Name]]="-",IF(G1938=0,G1936,G1938),Statistics_xlsx___Sheet1[[#This Row],[Post Name]])</f>
        <v>b9</v>
      </c>
      <c r="I1937">
        <v>28187</v>
      </c>
      <c r="J1937">
        <f>IF(Statistics_xlsx___Sheet1[[#This Row],[Offered Salary]]&lt;=0,AVERAGE($I$2:$I$7166),Statistics_xlsx___Sheet1[[#This Row],[Offered Salary]])</f>
        <v>28187</v>
      </c>
      <c r="K1937" t="b">
        <f>OR((Statistics_xlsx___Sheet1[[#This Row],[updated offered salary]]&lt;$N$39),(Statistics_xlsx___Sheet1[[#This Row],[updated offered salary]]&gt;$N$40))</f>
        <v>0</v>
      </c>
    </row>
    <row r="1938" spans="1:11" x14ac:dyDescent="0.3">
      <c r="A1938">
        <v>925140</v>
      </c>
      <c r="B1938" t="s">
        <v>392</v>
      </c>
      <c r="C1938" t="s">
        <v>15</v>
      </c>
      <c r="D1938" t="s">
        <v>9</v>
      </c>
      <c r="E1938" t="str">
        <f>IF(Statistics_xlsx___Sheet1[[#This Row],[event_name]]="-","Male",Statistics_xlsx___Sheet1[[#This Row],[event_name]])</f>
        <v>Male</v>
      </c>
      <c r="F1938" t="s">
        <v>17</v>
      </c>
      <c r="G1938" t="s">
        <v>30</v>
      </c>
      <c r="H1938" t="str">
        <f>IF(Statistics_xlsx___Sheet1[[#This Row],[Post Name]]="-",IF(G1939=0,G1937,G1939),Statistics_xlsx___Sheet1[[#This Row],[Post Name]])</f>
        <v>b9</v>
      </c>
      <c r="I1938">
        <v>95053</v>
      </c>
      <c r="J1938">
        <f>IF(Statistics_xlsx___Sheet1[[#This Row],[Offered Salary]]&lt;=0,AVERAGE($I$2:$I$7166),Statistics_xlsx___Sheet1[[#This Row],[Offered Salary]])</f>
        <v>95053</v>
      </c>
      <c r="K1938" t="b">
        <f>OR((Statistics_xlsx___Sheet1[[#This Row],[updated offered salary]]&lt;$N$39),(Statistics_xlsx___Sheet1[[#This Row],[updated offered salary]]&gt;$N$40))</f>
        <v>0</v>
      </c>
    </row>
    <row r="1939" spans="1:11" x14ac:dyDescent="0.3">
      <c r="A1939">
        <v>412196</v>
      </c>
      <c r="B1939" t="s">
        <v>1790</v>
      </c>
      <c r="C1939" t="s">
        <v>8</v>
      </c>
      <c r="D1939" t="s">
        <v>13</v>
      </c>
      <c r="E1939" t="str">
        <f>IF(Statistics_xlsx___Sheet1[[#This Row],[event_name]]="-","Male",Statistics_xlsx___Sheet1[[#This Row],[event_name]])</f>
        <v>Female</v>
      </c>
      <c r="F1939" t="s">
        <v>17</v>
      </c>
      <c r="G1939" t="s">
        <v>30</v>
      </c>
      <c r="H1939" t="str">
        <f>IF(Statistics_xlsx___Sheet1[[#This Row],[Post Name]]="-",IF(G1940=0,G1938,G1940),Statistics_xlsx___Sheet1[[#This Row],[Post Name]])</f>
        <v>b9</v>
      </c>
      <c r="I1939">
        <v>68430</v>
      </c>
      <c r="J1939">
        <f>IF(Statistics_xlsx___Sheet1[[#This Row],[Offered Salary]]&lt;=0,AVERAGE($I$2:$I$7166),Statistics_xlsx___Sheet1[[#This Row],[Offered Salary]])</f>
        <v>68430</v>
      </c>
      <c r="K1939" t="b">
        <f>OR((Statistics_xlsx___Sheet1[[#This Row],[updated offered salary]]&lt;$N$39),(Statistics_xlsx___Sheet1[[#This Row],[updated offered salary]]&gt;$N$40))</f>
        <v>0</v>
      </c>
    </row>
    <row r="1940" spans="1:11" x14ac:dyDescent="0.3">
      <c r="A1940">
        <v>343398</v>
      </c>
      <c r="B1940" t="s">
        <v>1791</v>
      </c>
      <c r="C1940" t="s">
        <v>15</v>
      </c>
      <c r="D1940" t="s">
        <v>13</v>
      </c>
      <c r="E1940" t="str">
        <f>IF(Statistics_xlsx___Sheet1[[#This Row],[event_name]]="-","Male",Statistics_xlsx___Sheet1[[#This Row],[event_name]])</f>
        <v>Female</v>
      </c>
      <c r="F1940" t="s">
        <v>17</v>
      </c>
      <c r="G1940" t="s">
        <v>30</v>
      </c>
      <c r="H1940" t="str">
        <f>IF(Statistics_xlsx___Sheet1[[#This Row],[Post Name]]="-",IF(G1941=0,G1939,G1941),Statistics_xlsx___Sheet1[[#This Row],[Post Name]])</f>
        <v>b9</v>
      </c>
      <c r="I1940">
        <v>36110</v>
      </c>
      <c r="J1940">
        <f>IF(Statistics_xlsx___Sheet1[[#This Row],[Offered Salary]]&lt;=0,AVERAGE($I$2:$I$7166),Statistics_xlsx___Sheet1[[#This Row],[Offered Salary]])</f>
        <v>36110</v>
      </c>
      <c r="K1940" t="b">
        <f>OR((Statistics_xlsx___Sheet1[[#This Row],[updated offered salary]]&lt;$N$39),(Statistics_xlsx___Sheet1[[#This Row],[updated offered salary]]&gt;$N$40))</f>
        <v>0</v>
      </c>
    </row>
    <row r="1941" spans="1:11" x14ac:dyDescent="0.3">
      <c r="A1941">
        <v>90710</v>
      </c>
      <c r="B1941" t="s">
        <v>1791</v>
      </c>
      <c r="C1941" t="s">
        <v>8</v>
      </c>
      <c r="D1941" t="s">
        <v>9</v>
      </c>
      <c r="E1941" t="str">
        <f>IF(Statistics_xlsx___Sheet1[[#This Row],[event_name]]="-","Male",Statistics_xlsx___Sheet1[[#This Row],[event_name]])</f>
        <v>Male</v>
      </c>
      <c r="F1941" t="s">
        <v>17</v>
      </c>
      <c r="G1941" t="s">
        <v>30</v>
      </c>
      <c r="H1941" t="str">
        <f>IF(Statistics_xlsx___Sheet1[[#This Row],[Post Name]]="-",IF(G1942=0,G1940,G1942),Statistics_xlsx___Sheet1[[#This Row],[Post Name]])</f>
        <v>b9</v>
      </c>
      <c r="I1941">
        <v>97062</v>
      </c>
      <c r="J1941">
        <f>IF(Statistics_xlsx___Sheet1[[#This Row],[Offered Salary]]&lt;=0,AVERAGE($I$2:$I$7166),Statistics_xlsx___Sheet1[[#This Row],[Offered Salary]])</f>
        <v>97062</v>
      </c>
      <c r="K1941" t="b">
        <f>OR((Statistics_xlsx___Sheet1[[#This Row],[updated offered salary]]&lt;$N$39),(Statistics_xlsx___Sheet1[[#This Row],[updated offered salary]]&gt;$N$40))</f>
        <v>0</v>
      </c>
    </row>
    <row r="1942" spans="1:11" x14ac:dyDescent="0.3">
      <c r="A1942">
        <v>72748</v>
      </c>
      <c r="B1942" t="s">
        <v>1792</v>
      </c>
      <c r="C1942" t="s">
        <v>8</v>
      </c>
      <c r="D1942" t="s">
        <v>9</v>
      </c>
      <c r="E1942" t="str">
        <f>IF(Statistics_xlsx___Sheet1[[#This Row],[event_name]]="-","Male",Statistics_xlsx___Sheet1[[#This Row],[event_name]])</f>
        <v>Male</v>
      </c>
      <c r="F1942" t="s">
        <v>17</v>
      </c>
      <c r="G1942" t="s">
        <v>30</v>
      </c>
      <c r="H1942" t="str">
        <f>IF(Statistics_xlsx___Sheet1[[#This Row],[Post Name]]="-",IF(G1943=0,G1941,G1943),Statistics_xlsx___Sheet1[[#This Row],[Post Name]])</f>
        <v>b9</v>
      </c>
      <c r="I1942">
        <v>60035</v>
      </c>
      <c r="J1942">
        <f>IF(Statistics_xlsx___Sheet1[[#This Row],[Offered Salary]]&lt;=0,AVERAGE($I$2:$I$7166),Statistics_xlsx___Sheet1[[#This Row],[Offered Salary]])</f>
        <v>60035</v>
      </c>
      <c r="K1942" t="b">
        <f>OR((Statistics_xlsx___Sheet1[[#This Row],[updated offered salary]]&lt;$N$39),(Statistics_xlsx___Sheet1[[#This Row],[updated offered salary]]&gt;$N$40))</f>
        <v>0</v>
      </c>
    </row>
    <row r="1943" spans="1:11" x14ac:dyDescent="0.3">
      <c r="A1943">
        <v>739532</v>
      </c>
      <c r="B1943" t="s">
        <v>1793</v>
      </c>
      <c r="C1943" t="s">
        <v>8</v>
      </c>
      <c r="D1943" t="s">
        <v>9</v>
      </c>
      <c r="E1943" t="str">
        <f>IF(Statistics_xlsx___Sheet1[[#This Row],[event_name]]="-","Male",Statistics_xlsx___Sheet1[[#This Row],[event_name]])</f>
        <v>Male</v>
      </c>
      <c r="F1943" t="s">
        <v>17</v>
      </c>
      <c r="G1943" t="s">
        <v>30</v>
      </c>
      <c r="H1943" t="str">
        <f>IF(Statistics_xlsx___Sheet1[[#This Row],[Post Name]]="-",IF(G1944=0,G1942,G1944),Statistics_xlsx___Sheet1[[#This Row],[Post Name]])</f>
        <v>b9</v>
      </c>
      <c r="I1943">
        <v>49458</v>
      </c>
      <c r="J1943">
        <f>IF(Statistics_xlsx___Sheet1[[#This Row],[Offered Salary]]&lt;=0,AVERAGE($I$2:$I$7166),Statistics_xlsx___Sheet1[[#This Row],[Offered Salary]])</f>
        <v>49458</v>
      </c>
      <c r="K1943" t="b">
        <f>OR((Statistics_xlsx___Sheet1[[#This Row],[updated offered salary]]&lt;$N$39),(Statistics_xlsx___Sheet1[[#This Row],[updated offered salary]]&gt;$N$40))</f>
        <v>0</v>
      </c>
    </row>
    <row r="1944" spans="1:11" x14ac:dyDescent="0.3">
      <c r="A1944">
        <v>870959</v>
      </c>
      <c r="B1944" t="s">
        <v>1299</v>
      </c>
      <c r="C1944" t="s">
        <v>15</v>
      </c>
      <c r="D1944" t="s">
        <v>13</v>
      </c>
      <c r="E1944" t="str">
        <f>IF(Statistics_xlsx___Sheet1[[#This Row],[event_name]]="-","Male",Statistics_xlsx___Sheet1[[#This Row],[event_name]])</f>
        <v>Female</v>
      </c>
      <c r="F1944" t="s">
        <v>17</v>
      </c>
      <c r="G1944" t="s">
        <v>30</v>
      </c>
      <c r="H1944" t="str">
        <f>IF(Statistics_xlsx___Sheet1[[#This Row],[Post Name]]="-",IF(G1945=0,G1943,G1945),Statistics_xlsx___Sheet1[[#This Row],[Post Name]])</f>
        <v>b9</v>
      </c>
      <c r="I1944">
        <v>89800</v>
      </c>
      <c r="J1944">
        <f>IF(Statistics_xlsx___Sheet1[[#This Row],[Offered Salary]]&lt;=0,AVERAGE($I$2:$I$7166),Statistics_xlsx___Sheet1[[#This Row],[Offered Salary]])</f>
        <v>89800</v>
      </c>
      <c r="K1944" t="b">
        <f>OR((Statistics_xlsx___Sheet1[[#This Row],[updated offered salary]]&lt;$N$39),(Statistics_xlsx___Sheet1[[#This Row],[updated offered salary]]&gt;$N$40))</f>
        <v>0</v>
      </c>
    </row>
    <row r="1945" spans="1:11" x14ac:dyDescent="0.3">
      <c r="A1945">
        <v>740238</v>
      </c>
      <c r="B1945" t="s">
        <v>1794</v>
      </c>
      <c r="C1945" t="s">
        <v>8</v>
      </c>
      <c r="D1945" t="s">
        <v>9</v>
      </c>
      <c r="E1945" t="str">
        <f>IF(Statistics_xlsx___Sheet1[[#This Row],[event_name]]="-","Male",Statistics_xlsx___Sheet1[[#This Row],[event_name]])</f>
        <v>Male</v>
      </c>
      <c r="F1945" t="s">
        <v>17</v>
      </c>
      <c r="G1945" t="s">
        <v>30</v>
      </c>
      <c r="H1945" t="str">
        <f>IF(Statistics_xlsx___Sheet1[[#This Row],[Post Name]]="-",IF(G1946=0,G1944,G1946),Statistics_xlsx___Sheet1[[#This Row],[Post Name]])</f>
        <v>b9</v>
      </c>
      <c r="I1945">
        <v>59295</v>
      </c>
      <c r="J1945">
        <f>IF(Statistics_xlsx___Sheet1[[#This Row],[Offered Salary]]&lt;=0,AVERAGE($I$2:$I$7166),Statistics_xlsx___Sheet1[[#This Row],[Offered Salary]])</f>
        <v>59295</v>
      </c>
      <c r="K1945" t="b">
        <f>OR((Statistics_xlsx___Sheet1[[#This Row],[updated offered salary]]&lt;$N$39),(Statistics_xlsx___Sheet1[[#This Row],[updated offered salary]]&gt;$N$40))</f>
        <v>0</v>
      </c>
    </row>
    <row r="1946" spans="1:11" x14ac:dyDescent="0.3">
      <c r="A1946">
        <v>14362</v>
      </c>
      <c r="B1946" t="s">
        <v>1795</v>
      </c>
      <c r="C1946" t="s">
        <v>15</v>
      </c>
      <c r="D1946" t="s">
        <v>9</v>
      </c>
      <c r="E1946" t="str">
        <f>IF(Statistics_xlsx___Sheet1[[#This Row],[event_name]]="-","Male",Statistics_xlsx___Sheet1[[#This Row],[event_name]])</f>
        <v>Male</v>
      </c>
      <c r="F1946" t="s">
        <v>17</v>
      </c>
      <c r="G1946" t="s">
        <v>30</v>
      </c>
      <c r="H1946" t="str">
        <f>IF(Statistics_xlsx___Sheet1[[#This Row],[Post Name]]="-",IF(G1947=0,G1945,G1947),Statistics_xlsx___Sheet1[[#This Row],[Post Name]])</f>
        <v>b9</v>
      </c>
      <c r="I1946">
        <v>49659</v>
      </c>
      <c r="J1946">
        <f>IF(Statistics_xlsx___Sheet1[[#This Row],[Offered Salary]]&lt;=0,AVERAGE($I$2:$I$7166),Statistics_xlsx___Sheet1[[#This Row],[Offered Salary]])</f>
        <v>49659</v>
      </c>
      <c r="K1946" t="b">
        <f>OR((Statistics_xlsx___Sheet1[[#This Row],[updated offered salary]]&lt;$N$39),(Statistics_xlsx___Sheet1[[#This Row],[updated offered salary]]&gt;$N$40))</f>
        <v>0</v>
      </c>
    </row>
    <row r="1947" spans="1:11" x14ac:dyDescent="0.3">
      <c r="A1947">
        <v>472685</v>
      </c>
      <c r="B1947" t="s">
        <v>1796</v>
      </c>
      <c r="C1947" t="s">
        <v>8</v>
      </c>
      <c r="D1947" t="s">
        <v>13</v>
      </c>
      <c r="E1947" t="str">
        <f>IF(Statistics_xlsx___Sheet1[[#This Row],[event_name]]="-","Male",Statistics_xlsx___Sheet1[[#This Row],[event_name]])</f>
        <v>Female</v>
      </c>
      <c r="F1947" t="s">
        <v>17</v>
      </c>
      <c r="G1947" t="s">
        <v>30</v>
      </c>
      <c r="H1947" t="str">
        <f>IF(Statistics_xlsx___Sheet1[[#This Row],[Post Name]]="-",IF(G1948=0,G1946,G1948),Statistics_xlsx___Sheet1[[#This Row],[Post Name]])</f>
        <v>b9</v>
      </c>
      <c r="I1947">
        <v>38479</v>
      </c>
      <c r="J1947">
        <f>IF(Statistics_xlsx___Sheet1[[#This Row],[Offered Salary]]&lt;=0,AVERAGE($I$2:$I$7166),Statistics_xlsx___Sheet1[[#This Row],[Offered Salary]])</f>
        <v>38479</v>
      </c>
      <c r="K1947" t="b">
        <f>OR((Statistics_xlsx___Sheet1[[#This Row],[updated offered salary]]&lt;$N$39),(Statistics_xlsx___Sheet1[[#This Row],[updated offered salary]]&gt;$N$40))</f>
        <v>0</v>
      </c>
    </row>
    <row r="1948" spans="1:11" x14ac:dyDescent="0.3">
      <c r="A1948">
        <v>87713</v>
      </c>
      <c r="B1948" t="s">
        <v>1797</v>
      </c>
      <c r="C1948" t="s">
        <v>8</v>
      </c>
      <c r="D1948" t="s">
        <v>9</v>
      </c>
      <c r="E1948" t="str">
        <f>IF(Statistics_xlsx___Sheet1[[#This Row],[event_name]]="-","Male",Statistics_xlsx___Sheet1[[#This Row],[event_name]])</f>
        <v>Male</v>
      </c>
      <c r="F1948" t="s">
        <v>10</v>
      </c>
      <c r="G1948" t="s">
        <v>345</v>
      </c>
      <c r="H1948" t="str">
        <f>IF(Statistics_xlsx___Sheet1[[#This Row],[Post Name]]="-",IF(G1949=0,G1947,G1949),Statistics_xlsx___Sheet1[[#This Row],[Post Name]])</f>
        <v>c9</v>
      </c>
      <c r="I1948">
        <v>74456</v>
      </c>
      <c r="J1948">
        <f>IF(Statistics_xlsx___Sheet1[[#This Row],[Offered Salary]]&lt;=0,AVERAGE($I$2:$I$7166),Statistics_xlsx___Sheet1[[#This Row],[Offered Salary]])</f>
        <v>74456</v>
      </c>
      <c r="K1948" t="b">
        <f>OR((Statistics_xlsx___Sheet1[[#This Row],[updated offered salary]]&lt;$N$39),(Statistics_xlsx___Sheet1[[#This Row],[updated offered salary]]&gt;$N$40))</f>
        <v>0</v>
      </c>
    </row>
    <row r="1949" spans="1:11" x14ac:dyDescent="0.3">
      <c r="A1949">
        <v>148880</v>
      </c>
      <c r="B1949" t="s">
        <v>1798</v>
      </c>
      <c r="C1949" t="s">
        <v>8</v>
      </c>
      <c r="D1949" t="s">
        <v>9</v>
      </c>
      <c r="E1949" t="str">
        <f>IF(Statistics_xlsx___Sheet1[[#This Row],[event_name]]="-","Male",Statistics_xlsx___Sheet1[[#This Row],[event_name]])</f>
        <v>Male</v>
      </c>
      <c r="F1949" t="s">
        <v>10</v>
      </c>
      <c r="G1949" t="s">
        <v>151</v>
      </c>
      <c r="H1949" t="str">
        <f>IF(Statistics_xlsx___Sheet1[[#This Row],[Post Name]]="-",IF(G1950=0,G1948,G1950),Statistics_xlsx___Sheet1[[#This Row],[Post Name]])</f>
        <v>c-10</v>
      </c>
      <c r="I1949">
        <v>72334</v>
      </c>
      <c r="J1949">
        <f>IF(Statistics_xlsx___Sheet1[[#This Row],[Offered Salary]]&lt;=0,AVERAGE($I$2:$I$7166),Statistics_xlsx___Sheet1[[#This Row],[Offered Salary]])</f>
        <v>72334</v>
      </c>
      <c r="K1949" t="b">
        <f>OR((Statistics_xlsx___Sheet1[[#This Row],[updated offered salary]]&lt;$N$39),(Statistics_xlsx___Sheet1[[#This Row],[updated offered salary]]&gt;$N$40))</f>
        <v>0</v>
      </c>
    </row>
    <row r="1950" spans="1:11" x14ac:dyDescent="0.3">
      <c r="A1950">
        <v>242795</v>
      </c>
      <c r="B1950" t="s">
        <v>1799</v>
      </c>
      <c r="C1950" t="s">
        <v>15</v>
      </c>
      <c r="D1950" t="s">
        <v>13</v>
      </c>
      <c r="E1950" t="str">
        <f>IF(Statistics_xlsx___Sheet1[[#This Row],[event_name]]="-","Male",Statistics_xlsx___Sheet1[[#This Row],[event_name]])</f>
        <v>Female</v>
      </c>
      <c r="F1950" t="s">
        <v>10</v>
      </c>
      <c r="G1950" t="s">
        <v>11</v>
      </c>
      <c r="H1950" t="str">
        <f>IF(Statistics_xlsx___Sheet1[[#This Row],[Post Name]]="-",IF(G1951=0,G1949,G1951),Statistics_xlsx___Sheet1[[#This Row],[Post Name]])</f>
        <v>c8</v>
      </c>
      <c r="I1950">
        <v>78027</v>
      </c>
      <c r="J1950">
        <f>IF(Statistics_xlsx___Sheet1[[#This Row],[Offered Salary]]&lt;=0,AVERAGE($I$2:$I$7166),Statistics_xlsx___Sheet1[[#This Row],[Offered Salary]])</f>
        <v>78027</v>
      </c>
      <c r="K1950" t="b">
        <f>OR((Statistics_xlsx___Sheet1[[#This Row],[updated offered salary]]&lt;$N$39),(Statistics_xlsx___Sheet1[[#This Row],[updated offered salary]]&gt;$N$40))</f>
        <v>0</v>
      </c>
    </row>
    <row r="1951" spans="1:11" x14ac:dyDescent="0.3">
      <c r="A1951">
        <v>340577</v>
      </c>
      <c r="B1951" t="s">
        <v>1800</v>
      </c>
      <c r="C1951" t="s">
        <v>8</v>
      </c>
      <c r="D1951" t="s">
        <v>9</v>
      </c>
      <c r="E1951" t="str">
        <f>IF(Statistics_xlsx___Sheet1[[#This Row],[event_name]]="-","Male",Statistics_xlsx___Sheet1[[#This Row],[event_name]])</f>
        <v>Male</v>
      </c>
      <c r="F1951" t="s">
        <v>10</v>
      </c>
      <c r="G1951" t="s">
        <v>11</v>
      </c>
      <c r="H1951" t="str">
        <f>IF(Statistics_xlsx___Sheet1[[#This Row],[Post Name]]="-",IF(G1952=0,G1950,G1952),Statistics_xlsx___Sheet1[[#This Row],[Post Name]])</f>
        <v>c8</v>
      </c>
      <c r="I1951">
        <v>73762</v>
      </c>
      <c r="J1951">
        <f>IF(Statistics_xlsx___Sheet1[[#This Row],[Offered Salary]]&lt;=0,AVERAGE($I$2:$I$7166),Statistics_xlsx___Sheet1[[#This Row],[Offered Salary]])</f>
        <v>73762</v>
      </c>
      <c r="K1951" t="b">
        <f>OR((Statistics_xlsx___Sheet1[[#This Row],[updated offered salary]]&lt;$N$39),(Statistics_xlsx___Sheet1[[#This Row],[updated offered salary]]&gt;$N$40))</f>
        <v>0</v>
      </c>
    </row>
    <row r="1952" spans="1:11" x14ac:dyDescent="0.3">
      <c r="A1952">
        <v>946566</v>
      </c>
      <c r="B1952" t="s">
        <v>1801</v>
      </c>
      <c r="C1952" t="s">
        <v>15</v>
      </c>
      <c r="D1952" t="s">
        <v>9</v>
      </c>
      <c r="E1952" t="str">
        <f>IF(Statistics_xlsx___Sheet1[[#This Row],[event_name]]="-","Male",Statistics_xlsx___Sheet1[[#This Row],[event_name]])</f>
        <v>Male</v>
      </c>
      <c r="F1952" t="s">
        <v>10</v>
      </c>
      <c r="G1952" t="s">
        <v>11</v>
      </c>
      <c r="H1952" t="str">
        <f>IF(Statistics_xlsx___Sheet1[[#This Row],[Post Name]]="-",IF(G1953=0,G1951,G1953),Statistics_xlsx___Sheet1[[#This Row],[Post Name]])</f>
        <v>c8</v>
      </c>
      <c r="I1952">
        <v>63544</v>
      </c>
      <c r="J1952">
        <f>IF(Statistics_xlsx___Sheet1[[#This Row],[Offered Salary]]&lt;=0,AVERAGE($I$2:$I$7166),Statistics_xlsx___Sheet1[[#This Row],[Offered Salary]])</f>
        <v>63544</v>
      </c>
      <c r="K1952" t="b">
        <f>OR((Statistics_xlsx___Sheet1[[#This Row],[updated offered salary]]&lt;$N$39),(Statistics_xlsx___Sheet1[[#This Row],[updated offered salary]]&gt;$N$40))</f>
        <v>0</v>
      </c>
    </row>
    <row r="1953" spans="1:11" x14ac:dyDescent="0.3">
      <c r="A1953">
        <v>966312</v>
      </c>
      <c r="B1953" t="s">
        <v>1802</v>
      </c>
      <c r="C1953" t="s">
        <v>8</v>
      </c>
      <c r="D1953" t="s">
        <v>13</v>
      </c>
      <c r="E1953" t="str">
        <f>IF(Statistics_xlsx___Sheet1[[#This Row],[event_name]]="-","Male",Statistics_xlsx___Sheet1[[#This Row],[event_name]])</f>
        <v>Female</v>
      </c>
      <c r="F1953" t="s">
        <v>10</v>
      </c>
      <c r="G1953" t="s">
        <v>11</v>
      </c>
      <c r="H1953" t="str">
        <f>IF(Statistics_xlsx___Sheet1[[#This Row],[Post Name]]="-",IF(G1954=0,G1952,G1954),Statistics_xlsx___Sheet1[[#This Row],[Post Name]])</f>
        <v>c8</v>
      </c>
      <c r="I1953">
        <v>4129</v>
      </c>
      <c r="J1953">
        <f>IF(Statistics_xlsx___Sheet1[[#This Row],[Offered Salary]]&lt;=0,AVERAGE($I$2:$I$7166),Statistics_xlsx___Sheet1[[#This Row],[Offered Salary]])</f>
        <v>4129</v>
      </c>
      <c r="K1953" t="b">
        <f>OR((Statistics_xlsx___Sheet1[[#This Row],[updated offered salary]]&lt;$N$39),(Statistics_xlsx___Sheet1[[#This Row],[updated offered salary]]&gt;$N$40))</f>
        <v>0</v>
      </c>
    </row>
    <row r="1954" spans="1:11" x14ac:dyDescent="0.3">
      <c r="A1954">
        <v>727363</v>
      </c>
      <c r="B1954" t="s">
        <v>1373</v>
      </c>
      <c r="C1954" t="s">
        <v>15</v>
      </c>
      <c r="D1954" t="s">
        <v>9</v>
      </c>
      <c r="E1954" t="str">
        <f>IF(Statistics_xlsx___Sheet1[[#This Row],[event_name]]="-","Male",Statistics_xlsx___Sheet1[[#This Row],[event_name]])</f>
        <v>Male</v>
      </c>
      <c r="F1954" t="s">
        <v>10</v>
      </c>
      <c r="G1954" t="s">
        <v>11</v>
      </c>
      <c r="H1954" t="str">
        <f>IF(Statistics_xlsx___Sheet1[[#This Row],[Post Name]]="-",IF(G1955=0,G1953,G1955),Statistics_xlsx___Sheet1[[#This Row],[Post Name]])</f>
        <v>c8</v>
      </c>
      <c r="I1954">
        <v>21586</v>
      </c>
      <c r="J1954">
        <f>IF(Statistics_xlsx___Sheet1[[#This Row],[Offered Salary]]&lt;=0,AVERAGE($I$2:$I$7166),Statistics_xlsx___Sheet1[[#This Row],[Offered Salary]])</f>
        <v>21586</v>
      </c>
      <c r="K1954" t="b">
        <f>OR((Statistics_xlsx___Sheet1[[#This Row],[updated offered salary]]&lt;$N$39),(Statistics_xlsx___Sheet1[[#This Row],[updated offered salary]]&gt;$N$40))</f>
        <v>0</v>
      </c>
    </row>
    <row r="1955" spans="1:11" x14ac:dyDescent="0.3">
      <c r="A1955">
        <v>607598</v>
      </c>
      <c r="B1955" t="s">
        <v>857</v>
      </c>
      <c r="C1955" t="s">
        <v>8</v>
      </c>
      <c r="D1955" t="s">
        <v>13</v>
      </c>
      <c r="E1955" t="str">
        <f>IF(Statistics_xlsx___Sheet1[[#This Row],[event_name]]="-","Male",Statistics_xlsx___Sheet1[[#This Row],[event_name]])</f>
        <v>Female</v>
      </c>
      <c r="F1955" t="s">
        <v>10</v>
      </c>
      <c r="G1955" t="s">
        <v>11</v>
      </c>
      <c r="H1955" t="str">
        <f>IF(Statistics_xlsx___Sheet1[[#This Row],[Post Name]]="-",IF(G1956=0,G1954,G1956),Statistics_xlsx___Sheet1[[#This Row],[Post Name]])</f>
        <v>c8</v>
      </c>
      <c r="I1955">
        <v>38500</v>
      </c>
      <c r="J1955">
        <f>IF(Statistics_xlsx___Sheet1[[#This Row],[Offered Salary]]&lt;=0,AVERAGE($I$2:$I$7166),Statistics_xlsx___Sheet1[[#This Row],[Offered Salary]])</f>
        <v>38500</v>
      </c>
      <c r="K1955" t="b">
        <f>OR((Statistics_xlsx___Sheet1[[#This Row],[updated offered salary]]&lt;$N$39),(Statistics_xlsx___Sheet1[[#This Row],[updated offered salary]]&gt;$N$40))</f>
        <v>0</v>
      </c>
    </row>
    <row r="1956" spans="1:11" x14ac:dyDescent="0.3">
      <c r="A1956">
        <v>532440</v>
      </c>
      <c r="B1956" t="s">
        <v>1803</v>
      </c>
      <c r="C1956" t="s">
        <v>15</v>
      </c>
      <c r="D1956" t="s">
        <v>13</v>
      </c>
      <c r="E1956" t="str">
        <f>IF(Statistics_xlsx___Sheet1[[#This Row],[event_name]]="-","Male",Statistics_xlsx___Sheet1[[#This Row],[event_name]])</f>
        <v>Female</v>
      </c>
      <c r="F1956" t="s">
        <v>10</v>
      </c>
      <c r="G1956" t="s">
        <v>11</v>
      </c>
      <c r="H1956" t="str">
        <f>IF(Statistics_xlsx___Sheet1[[#This Row],[Post Name]]="-",IF(G1957=0,G1955,G1957),Statistics_xlsx___Sheet1[[#This Row],[Post Name]])</f>
        <v>c8</v>
      </c>
      <c r="I1956">
        <v>67779</v>
      </c>
      <c r="J1956">
        <f>IF(Statistics_xlsx___Sheet1[[#This Row],[Offered Salary]]&lt;=0,AVERAGE($I$2:$I$7166),Statistics_xlsx___Sheet1[[#This Row],[Offered Salary]])</f>
        <v>67779</v>
      </c>
      <c r="K1956" t="b">
        <f>OR((Statistics_xlsx___Sheet1[[#This Row],[updated offered salary]]&lt;$N$39),(Statistics_xlsx___Sheet1[[#This Row],[updated offered salary]]&gt;$N$40))</f>
        <v>0</v>
      </c>
    </row>
    <row r="1957" spans="1:11" x14ac:dyDescent="0.3">
      <c r="A1957">
        <v>627866</v>
      </c>
      <c r="B1957" t="s">
        <v>1711</v>
      </c>
      <c r="C1957" t="s">
        <v>15</v>
      </c>
      <c r="D1957" t="s">
        <v>9</v>
      </c>
      <c r="E1957" t="str">
        <f>IF(Statistics_xlsx___Sheet1[[#This Row],[event_name]]="-","Male",Statistics_xlsx___Sheet1[[#This Row],[event_name]])</f>
        <v>Male</v>
      </c>
      <c r="F1957" t="s">
        <v>17</v>
      </c>
      <c r="G1957" t="s">
        <v>345</v>
      </c>
      <c r="H1957" t="str">
        <f>IF(Statistics_xlsx___Sheet1[[#This Row],[Post Name]]="-",IF(G1958=0,G1956,G1958),Statistics_xlsx___Sheet1[[#This Row],[Post Name]])</f>
        <v>c9</v>
      </c>
      <c r="I1957">
        <v>53256</v>
      </c>
      <c r="J1957">
        <f>IF(Statistics_xlsx___Sheet1[[#This Row],[Offered Salary]]&lt;=0,AVERAGE($I$2:$I$7166),Statistics_xlsx___Sheet1[[#This Row],[Offered Salary]])</f>
        <v>53256</v>
      </c>
      <c r="K1957" t="b">
        <f>OR((Statistics_xlsx___Sheet1[[#This Row],[updated offered salary]]&lt;$N$39),(Statistics_xlsx___Sheet1[[#This Row],[updated offered salary]]&gt;$N$40))</f>
        <v>0</v>
      </c>
    </row>
    <row r="1958" spans="1:11" x14ac:dyDescent="0.3">
      <c r="A1958">
        <v>890953</v>
      </c>
      <c r="B1958" t="s">
        <v>1711</v>
      </c>
      <c r="C1958" t="s">
        <v>15</v>
      </c>
      <c r="D1958" t="s">
        <v>9</v>
      </c>
      <c r="E1958" t="str">
        <f>IF(Statistics_xlsx___Sheet1[[#This Row],[event_name]]="-","Male",Statistics_xlsx___Sheet1[[#This Row],[event_name]])</f>
        <v>Male</v>
      </c>
      <c r="F1958" t="s">
        <v>17</v>
      </c>
      <c r="G1958" t="s">
        <v>345</v>
      </c>
      <c r="H1958" t="str">
        <f>IF(Statistics_xlsx___Sheet1[[#This Row],[Post Name]]="-",IF(G1959=0,G1957,G1959),Statistics_xlsx___Sheet1[[#This Row],[Post Name]])</f>
        <v>c9</v>
      </c>
      <c r="I1958">
        <v>2128</v>
      </c>
      <c r="J1958">
        <f>IF(Statistics_xlsx___Sheet1[[#This Row],[Offered Salary]]&lt;=0,AVERAGE($I$2:$I$7166),Statistics_xlsx___Sheet1[[#This Row],[Offered Salary]])</f>
        <v>2128</v>
      </c>
      <c r="K1958" t="b">
        <f>OR((Statistics_xlsx___Sheet1[[#This Row],[updated offered salary]]&lt;$N$39),(Statistics_xlsx___Sheet1[[#This Row],[updated offered salary]]&gt;$N$40))</f>
        <v>0</v>
      </c>
    </row>
    <row r="1959" spans="1:11" x14ac:dyDescent="0.3">
      <c r="A1959">
        <v>310613</v>
      </c>
      <c r="B1959" t="s">
        <v>1804</v>
      </c>
      <c r="C1959" t="s">
        <v>8</v>
      </c>
      <c r="D1959" t="s">
        <v>9</v>
      </c>
      <c r="E1959" t="str">
        <f>IF(Statistics_xlsx___Sheet1[[#This Row],[event_name]]="-","Male",Statistics_xlsx___Sheet1[[#This Row],[event_name]])</f>
        <v>Male</v>
      </c>
      <c r="F1959" t="s">
        <v>17</v>
      </c>
      <c r="G1959" t="s">
        <v>151</v>
      </c>
      <c r="H1959" t="str">
        <f>IF(Statistics_xlsx___Sheet1[[#This Row],[Post Name]]="-",IF(G1960=0,G1958,G1960),Statistics_xlsx___Sheet1[[#This Row],[Post Name]])</f>
        <v>c-10</v>
      </c>
      <c r="I1959">
        <v>11134</v>
      </c>
      <c r="J1959">
        <f>IF(Statistics_xlsx___Sheet1[[#This Row],[Offered Salary]]&lt;=0,AVERAGE($I$2:$I$7166),Statistics_xlsx___Sheet1[[#This Row],[Offered Salary]])</f>
        <v>11134</v>
      </c>
      <c r="K1959" t="b">
        <f>OR((Statistics_xlsx___Sheet1[[#This Row],[updated offered salary]]&lt;$N$39),(Statistics_xlsx___Sheet1[[#This Row],[updated offered salary]]&gt;$N$40))</f>
        <v>0</v>
      </c>
    </row>
    <row r="1960" spans="1:11" x14ac:dyDescent="0.3">
      <c r="A1960">
        <v>458984</v>
      </c>
      <c r="B1960" t="s">
        <v>1805</v>
      </c>
      <c r="C1960" t="s">
        <v>8</v>
      </c>
      <c r="D1960" t="s">
        <v>9</v>
      </c>
      <c r="E1960" t="str">
        <f>IF(Statistics_xlsx___Sheet1[[#This Row],[event_name]]="-","Male",Statistics_xlsx___Sheet1[[#This Row],[event_name]])</f>
        <v>Male</v>
      </c>
      <c r="F1960" t="s">
        <v>17</v>
      </c>
      <c r="G1960" t="s">
        <v>345</v>
      </c>
      <c r="H1960" t="str">
        <f>IF(Statistics_xlsx___Sheet1[[#This Row],[Post Name]]="-",IF(G1961=0,G1959,G1961),Statistics_xlsx___Sheet1[[#This Row],[Post Name]])</f>
        <v>c9</v>
      </c>
      <c r="I1960">
        <v>98965</v>
      </c>
      <c r="J1960">
        <f>IF(Statistics_xlsx___Sheet1[[#This Row],[Offered Salary]]&lt;=0,AVERAGE($I$2:$I$7166),Statistics_xlsx___Sheet1[[#This Row],[Offered Salary]])</f>
        <v>98965</v>
      </c>
      <c r="K1960" t="b">
        <f>OR((Statistics_xlsx___Sheet1[[#This Row],[updated offered salary]]&lt;$N$39),(Statistics_xlsx___Sheet1[[#This Row],[updated offered salary]]&gt;$N$40))</f>
        <v>0</v>
      </c>
    </row>
    <row r="1961" spans="1:11" x14ac:dyDescent="0.3">
      <c r="A1961">
        <v>684773</v>
      </c>
      <c r="B1961" t="s">
        <v>1806</v>
      </c>
      <c r="C1961" t="s">
        <v>15</v>
      </c>
      <c r="D1961" t="s">
        <v>9</v>
      </c>
      <c r="E1961" t="str">
        <f>IF(Statistics_xlsx___Sheet1[[#This Row],[event_name]]="-","Male",Statistics_xlsx___Sheet1[[#This Row],[event_name]])</f>
        <v>Male</v>
      </c>
      <c r="F1961" t="s">
        <v>21</v>
      </c>
      <c r="G1961" t="s">
        <v>14</v>
      </c>
      <c r="H1961" t="str">
        <f>IF(Statistics_xlsx___Sheet1[[#This Row],[Post Name]]="-",IF(G1962=0,G1960,G1962),Statistics_xlsx___Sheet1[[#This Row],[Post Name]])</f>
        <v>c5</v>
      </c>
      <c r="I1961">
        <v>16546</v>
      </c>
      <c r="J1961">
        <f>IF(Statistics_xlsx___Sheet1[[#This Row],[Offered Salary]]&lt;=0,AVERAGE($I$2:$I$7166),Statistics_xlsx___Sheet1[[#This Row],[Offered Salary]])</f>
        <v>16546</v>
      </c>
      <c r="K1961" t="b">
        <f>OR((Statistics_xlsx___Sheet1[[#This Row],[updated offered salary]]&lt;$N$39),(Statistics_xlsx___Sheet1[[#This Row],[updated offered salary]]&gt;$N$40))</f>
        <v>0</v>
      </c>
    </row>
    <row r="1962" spans="1:11" x14ac:dyDescent="0.3">
      <c r="A1962">
        <v>224851</v>
      </c>
      <c r="B1962" t="s">
        <v>1807</v>
      </c>
      <c r="C1962" t="s">
        <v>8</v>
      </c>
      <c r="D1962" t="s">
        <v>13</v>
      </c>
      <c r="E1962" t="str">
        <f>IF(Statistics_xlsx___Sheet1[[#This Row],[event_name]]="-","Male",Statistics_xlsx___Sheet1[[#This Row],[event_name]])</f>
        <v>Female</v>
      </c>
      <c r="F1962" t="s">
        <v>21</v>
      </c>
      <c r="G1962" t="s">
        <v>14</v>
      </c>
      <c r="H1962" t="str">
        <f>IF(Statistics_xlsx___Sheet1[[#This Row],[Post Name]]="-",IF(G1963=0,G1961,G1963),Statistics_xlsx___Sheet1[[#This Row],[Post Name]])</f>
        <v>c5</v>
      </c>
      <c r="I1962">
        <v>26053</v>
      </c>
      <c r="J1962">
        <f>IF(Statistics_xlsx___Sheet1[[#This Row],[Offered Salary]]&lt;=0,AVERAGE($I$2:$I$7166),Statistics_xlsx___Sheet1[[#This Row],[Offered Salary]])</f>
        <v>26053</v>
      </c>
      <c r="K1962" t="b">
        <f>OR((Statistics_xlsx___Sheet1[[#This Row],[updated offered salary]]&lt;$N$39),(Statistics_xlsx___Sheet1[[#This Row],[updated offered salary]]&gt;$N$40))</f>
        <v>0</v>
      </c>
    </row>
    <row r="1963" spans="1:11" x14ac:dyDescent="0.3">
      <c r="A1963">
        <v>203784</v>
      </c>
      <c r="B1963" t="s">
        <v>1808</v>
      </c>
      <c r="C1963" t="s">
        <v>8</v>
      </c>
      <c r="D1963" t="s">
        <v>13</v>
      </c>
      <c r="E1963" t="str">
        <f>IF(Statistics_xlsx___Sheet1[[#This Row],[event_name]]="-","Male",Statistics_xlsx___Sheet1[[#This Row],[event_name]])</f>
        <v>Female</v>
      </c>
      <c r="F1963" t="s">
        <v>113</v>
      </c>
      <c r="G1963" t="s">
        <v>151</v>
      </c>
      <c r="H1963" t="str">
        <f>IF(Statistics_xlsx___Sheet1[[#This Row],[Post Name]]="-",IF(G1964=0,G1962,G1964),Statistics_xlsx___Sheet1[[#This Row],[Post Name]])</f>
        <v>c-10</v>
      </c>
      <c r="I1963">
        <v>83818</v>
      </c>
      <c r="J1963">
        <f>IF(Statistics_xlsx___Sheet1[[#This Row],[Offered Salary]]&lt;=0,AVERAGE($I$2:$I$7166),Statistics_xlsx___Sheet1[[#This Row],[Offered Salary]])</f>
        <v>83818</v>
      </c>
      <c r="K1963" t="b">
        <f>OR((Statistics_xlsx___Sheet1[[#This Row],[updated offered salary]]&lt;$N$39),(Statistics_xlsx___Sheet1[[#This Row],[updated offered salary]]&gt;$N$40))</f>
        <v>0</v>
      </c>
    </row>
    <row r="1964" spans="1:11" x14ac:dyDescent="0.3">
      <c r="A1964">
        <v>533780</v>
      </c>
      <c r="B1964" t="s">
        <v>1809</v>
      </c>
      <c r="C1964" t="s">
        <v>8</v>
      </c>
      <c r="D1964" t="s">
        <v>13</v>
      </c>
      <c r="E1964" t="str">
        <f>IF(Statistics_xlsx___Sheet1[[#This Row],[event_name]]="-","Male",Statistics_xlsx___Sheet1[[#This Row],[event_name]])</f>
        <v>Female</v>
      </c>
      <c r="F1964" t="s">
        <v>113</v>
      </c>
      <c r="G1964" t="s">
        <v>151</v>
      </c>
      <c r="H1964" t="str">
        <f>IF(Statistics_xlsx___Sheet1[[#This Row],[Post Name]]="-",IF(G1965=0,G1963,G1965),Statistics_xlsx___Sheet1[[#This Row],[Post Name]])</f>
        <v>c-10</v>
      </c>
      <c r="I1964">
        <v>20666</v>
      </c>
      <c r="J1964">
        <f>IF(Statistics_xlsx___Sheet1[[#This Row],[Offered Salary]]&lt;=0,AVERAGE($I$2:$I$7166),Statistics_xlsx___Sheet1[[#This Row],[Offered Salary]])</f>
        <v>20666</v>
      </c>
      <c r="K1964" t="b">
        <f>OR((Statistics_xlsx___Sheet1[[#This Row],[updated offered salary]]&lt;$N$39),(Statistics_xlsx___Sheet1[[#This Row],[updated offered salary]]&gt;$N$40))</f>
        <v>0</v>
      </c>
    </row>
    <row r="1965" spans="1:11" x14ac:dyDescent="0.3">
      <c r="A1965">
        <v>703211</v>
      </c>
      <c r="B1965" t="s">
        <v>1810</v>
      </c>
      <c r="C1965" t="s">
        <v>8</v>
      </c>
      <c r="D1965" t="s">
        <v>9</v>
      </c>
      <c r="E1965" t="str">
        <f>IF(Statistics_xlsx___Sheet1[[#This Row],[event_name]]="-","Male",Statistics_xlsx___Sheet1[[#This Row],[event_name]])</f>
        <v>Male</v>
      </c>
      <c r="F1965" t="s">
        <v>69</v>
      </c>
      <c r="G1965" t="s">
        <v>36</v>
      </c>
      <c r="H1965" t="str">
        <f>IF(Statistics_xlsx___Sheet1[[#This Row],[Post Name]]="-",IF(G1966=0,G1964,G1966),Statistics_xlsx___Sheet1[[#This Row],[Post Name]])</f>
        <v>i5</v>
      </c>
      <c r="I1965">
        <v>43505</v>
      </c>
      <c r="J1965">
        <f>IF(Statistics_xlsx___Sheet1[[#This Row],[Offered Salary]]&lt;=0,AVERAGE($I$2:$I$7166),Statistics_xlsx___Sheet1[[#This Row],[Offered Salary]])</f>
        <v>43505</v>
      </c>
      <c r="K1965" t="b">
        <f>OR((Statistics_xlsx___Sheet1[[#This Row],[updated offered salary]]&lt;$N$39),(Statistics_xlsx___Sheet1[[#This Row],[updated offered salary]]&gt;$N$40))</f>
        <v>0</v>
      </c>
    </row>
    <row r="1966" spans="1:11" x14ac:dyDescent="0.3">
      <c r="A1966">
        <v>484818</v>
      </c>
      <c r="B1966" t="s">
        <v>1811</v>
      </c>
      <c r="C1966" t="s">
        <v>8</v>
      </c>
      <c r="D1966" t="s">
        <v>9</v>
      </c>
      <c r="E1966" t="str">
        <f>IF(Statistics_xlsx___Sheet1[[#This Row],[event_name]]="-","Male",Statistics_xlsx___Sheet1[[#This Row],[event_name]])</f>
        <v>Male</v>
      </c>
      <c r="F1966" t="s">
        <v>17</v>
      </c>
      <c r="G1966" t="s">
        <v>36</v>
      </c>
      <c r="H1966" t="str">
        <f>IF(Statistics_xlsx___Sheet1[[#This Row],[Post Name]]="-",IF(G1967=0,G1965,G1967),Statistics_xlsx___Sheet1[[#This Row],[Post Name]])</f>
        <v>i5</v>
      </c>
      <c r="I1966">
        <v>11394</v>
      </c>
      <c r="J1966">
        <f>IF(Statistics_xlsx___Sheet1[[#This Row],[Offered Salary]]&lt;=0,AVERAGE($I$2:$I$7166),Statistics_xlsx___Sheet1[[#This Row],[Offered Salary]])</f>
        <v>11394</v>
      </c>
      <c r="K1966" t="b">
        <f>OR((Statistics_xlsx___Sheet1[[#This Row],[updated offered salary]]&lt;$N$39),(Statistics_xlsx___Sheet1[[#This Row],[updated offered salary]]&gt;$N$40))</f>
        <v>0</v>
      </c>
    </row>
    <row r="1967" spans="1:11" x14ac:dyDescent="0.3">
      <c r="A1967">
        <v>227028</v>
      </c>
      <c r="B1967" t="s">
        <v>1812</v>
      </c>
      <c r="C1967" t="s">
        <v>8</v>
      </c>
      <c r="D1967" t="s">
        <v>9</v>
      </c>
      <c r="E1967" t="str">
        <f>IF(Statistics_xlsx___Sheet1[[#This Row],[event_name]]="-","Male",Statistics_xlsx___Sheet1[[#This Row],[event_name]])</f>
        <v>Male</v>
      </c>
      <c r="F1967" t="s">
        <v>10</v>
      </c>
      <c r="G1967" t="s">
        <v>345</v>
      </c>
      <c r="H1967" t="str">
        <f>IF(Statistics_xlsx___Sheet1[[#This Row],[Post Name]]="-",IF(G1968=0,G1966,G1968),Statistics_xlsx___Sheet1[[#This Row],[Post Name]])</f>
        <v>c9</v>
      </c>
      <c r="I1967">
        <v>33648</v>
      </c>
      <c r="J1967">
        <f>IF(Statistics_xlsx___Sheet1[[#This Row],[Offered Salary]]&lt;=0,AVERAGE($I$2:$I$7166),Statistics_xlsx___Sheet1[[#This Row],[Offered Salary]])</f>
        <v>33648</v>
      </c>
      <c r="K1967" t="b">
        <f>OR((Statistics_xlsx___Sheet1[[#This Row],[updated offered salary]]&lt;$N$39),(Statistics_xlsx___Sheet1[[#This Row],[updated offered salary]]&gt;$N$40))</f>
        <v>0</v>
      </c>
    </row>
    <row r="1968" spans="1:11" x14ac:dyDescent="0.3">
      <c r="A1968">
        <v>315545</v>
      </c>
      <c r="B1968" t="s">
        <v>1813</v>
      </c>
      <c r="C1968" t="s">
        <v>8</v>
      </c>
      <c r="D1968" t="s">
        <v>9</v>
      </c>
      <c r="E1968" t="str">
        <f>IF(Statistics_xlsx___Sheet1[[#This Row],[event_name]]="-","Male",Statistics_xlsx___Sheet1[[#This Row],[event_name]])</f>
        <v>Male</v>
      </c>
      <c r="F1968" t="s">
        <v>10</v>
      </c>
      <c r="G1968" t="s">
        <v>345</v>
      </c>
      <c r="H1968" t="str">
        <f>IF(Statistics_xlsx___Sheet1[[#This Row],[Post Name]]="-",IF(G1969=0,G1967,G1969),Statistics_xlsx___Sheet1[[#This Row],[Post Name]])</f>
        <v>c9</v>
      </c>
      <c r="I1968">
        <v>36859</v>
      </c>
      <c r="J1968">
        <f>IF(Statistics_xlsx___Sheet1[[#This Row],[Offered Salary]]&lt;=0,AVERAGE($I$2:$I$7166),Statistics_xlsx___Sheet1[[#This Row],[Offered Salary]])</f>
        <v>36859</v>
      </c>
      <c r="K1968" t="b">
        <f>OR((Statistics_xlsx___Sheet1[[#This Row],[updated offered salary]]&lt;$N$39),(Statistics_xlsx___Sheet1[[#This Row],[updated offered salary]]&gt;$N$40))</f>
        <v>0</v>
      </c>
    </row>
    <row r="1969" spans="1:11" x14ac:dyDescent="0.3">
      <c r="A1969">
        <v>615673</v>
      </c>
      <c r="B1969" t="s">
        <v>1813</v>
      </c>
      <c r="C1969" t="s">
        <v>15</v>
      </c>
      <c r="D1969" t="s">
        <v>13</v>
      </c>
      <c r="E1969" t="str">
        <f>IF(Statistics_xlsx___Sheet1[[#This Row],[event_name]]="-","Male",Statistics_xlsx___Sheet1[[#This Row],[event_name]])</f>
        <v>Female</v>
      </c>
      <c r="F1969" t="s">
        <v>10</v>
      </c>
      <c r="G1969" t="s">
        <v>345</v>
      </c>
      <c r="H1969" t="str">
        <f>IF(Statistics_xlsx___Sheet1[[#This Row],[Post Name]]="-",IF(G1970=0,G1968,G1970),Statistics_xlsx___Sheet1[[#This Row],[Post Name]])</f>
        <v>c9</v>
      </c>
      <c r="I1969">
        <v>28612</v>
      </c>
      <c r="J1969">
        <f>IF(Statistics_xlsx___Sheet1[[#This Row],[Offered Salary]]&lt;=0,AVERAGE($I$2:$I$7166),Statistics_xlsx___Sheet1[[#This Row],[Offered Salary]])</f>
        <v>28612</v>
      </c>
      <c r="K1969" t="b">
        <f>OR((Statistics_xlsx___Sheet1[[#This Row],[updated offered salary]]&lt;$N$39),(Statistics_xlsx___Sheet1[[#This Row],[updated offered salary]]&gt;$N$40))</f>
        <v>0</v>
      </c>
    </row>
    <row r="1970" spans="1:11" x14ac:dyDescent="0.3">
      <c r="A1970">
        <v>861007</v>
      </c>
      <c r="B1970" t="s">
        <v>1814</v>
      </c>
      <c r="C1970" t="s">
        <v>8</v>
      </c>
      <c r="D1970" t="s">
        <v>9</v>
      </c>
      <c r="E1970" t="str">
        <f>IF(Statistics_xlsx___Sheet1[[#This Row],[event_name]]="-","Male",Statistics_xlsx___Sheet1[[#This Row],[event_name]])</f>
        <v>Male</v>
      </c>
      <c r="F1970" t="s">
        <v>10</v>
      </c>
      <c r="G1970" t="s">
        <v>345</v>
      </c>
      <c r="H1970" t="str">
        <f>IF(Statistics_xlsx___Sheet1[[#This Row],[Post Name]]="-",IF(G1971=0,G1969,G1971),Statistics_xlsx___Sheet1[[#This Row],[Post Name]])</f>
        <v>c9</v>
      </c>
      <c r="I1970">
        <v>32576</v>
      </c>
      <c r="J1970">
        <f>IF(Statistics_xlsx___Sheet1[[#This Row],[Offered Salary]]&lt;=0,AVERAGE($I$2:$I$7166),Statistics_xlsx___Sheet1[[#This Row],[Offered Salary]])</f>
        <v>32576</v>
      </c>
      <c r="K1970" t="b">
        <f>OR((Statistics_xlsx___Sheet1[[#This Row],[updated offered salary]]&lt;$N$39),(Statistics_xlsx___Sheet1[[#This Row],[updated offered salary]]&gt;$N$40))</f>
        <v>0</v>
      </c>
    </row>
    <row r="1971" spans="1:11" x14ac:dyDescent="0.3">
      <c r="A1971">
        <v>783140</v>
      </c>
      <c r="B1971" t="s">
        <v>1815</v>
      </c>
      <c r="C1971" t="s">
        <v>15</v>
      </c>
      <c r="D1971" t="s">
        <v>9</v>
      </c>
      <c r="E1971" t="str">
        <f>IF(Statistics_xlsx___Sheet1[[#This Row],[event_name]]="-","Male",Statistics_xlsx___Sheet1[[#This Row],[event_name]])</f>
        <v>Male</v>
      </c>
      <c r="F1971" t="s">
        <v>10</v>
      </c>
      <c r="G1971" t="s">
        <v>345</v>
      </c>
      <c r="H1971" t="str">
        <f>IF(Statistics_xlsx___Sheet1[[#This Row],[Post Name]]="-",IF(G1972=0,G1970,G1972),Statistics_xlsx___Sheet1[[#This Row],[Post Name]])</f>
        <v>c9</v>
      </c>
      <c r="I1971">
        <v>6473</v>
      </c>
      <c r="J1971">
        <f>IF(Statistics_xlsx___Sheet1[[#This Row],[Offered Salary]]&lt;=0,AVERAGE($I$2:$I$7166),Statistics_xlsx___Sheet1[[#This Row],[Offered Salary]])</f>
        <v>6473</v>
      </c>
      <c r="K1971" t="b">
        <f>OR((Statistics_xlsx___Sheet1[[#This Row],[updated offered salary]]&lt;$N$39),(Statistics_xlsx___Sheet1[[#This Row],[updated offered salary]]&gt;$N$40))</f>
        <v>0</v>
      </c>
    </row>
    <row r="1972" spans="1:11" x14ac:dyDescent="0.3">
      <c r="A1972">
        <v>900316</v>
      </c>
      <c r="B1972" t="s">
        <v>1816</v>
      </c>
      <c r="C1972" t="s">
        <v>15</v>
      </c>
      <c r="D1972" t="s">
        <v>13</v>
      </c>
      <c r="E1972" t="str">
        <f>IF(Statistics_xlsx___Sheet1[[#This Row],[event_name]]="-","Male",Statistics_xlsx___Sheet1[[#This Row],[event_name]])</f>
        <v>Female</v>
      </c>
      <c r="F1972" t="s">
        <v>10</v>
      </c>
      <c r="G1972" t="s">
        <v>345</v>
      </c>
      <c r="H1972" t="str">
        <f>IF(Statistics_xlsx___Sheet1[[#This Row],[Post Name]]="-",IF(G1973=0,G1971,G1973),Statistics_xlsx___Sheet1[[#This Row],[Post Name]])</f>
        <v>c9</v>
      </c>
      <c r="I1972">
        <v>41513</v>
      </c>
      <c r="J1972">
        <f>IF(Statistics_xlsx___Sheet1[[#This Row],[Offered Salary]]&lt;=0,AVERAGE($I$2:$I$7166),Statistics_xlsx___Sheet1[[#This Row],[Offered Salary]])</f>
        <v>41513</v>
      </c>
      <c r="K1972" t="b">
        <f>OR((Statistics_xlsx___Sheet1[[#This Row],[updated offered salary]]&lt;$N$39),(Statistics_xlsx___Sheet1[[#This Row],[updated offered salary]]&gt;$N$40))</f>
        <v>0</v>
      </c>
    </row>
    <row r="1973" spans="1:11" x14ac:dyDescent="0.3">
      <c r="A1973">
        <v>797953</v>
      </c>
      <c r="B1973" t="s">
        <v>1817</v>
      </c>
      <c r="C1973" t="s">
        <v>15</v>
      </c>
      <c r="D1973" t="s">
        <v>9</v>
      </c>
      <c r="E1973" t="str">
        <f>IF(Statistics_xlsx___Sheet1[[#This Row],[event_name]]="-","Male",Statistics_xlsx___Sheet1[[#This Row],[event_name]])</f>
        <v>Male</v>
      </c>
      <c r="F1973" t="s">
        <v>10</v>
      </c>
      <c r="G1973" t="s">
        <v>345</v>
      </c>
      <c r="H1973" t="str">
        <f>IF(Statistics_xlsx___Sheet1[[#This Row],[Post Name]]="-",IF(G1974=0,G1972,G1974),Statistics_xlsx___Sheet1[[#This Row],[Post Name]])</f>
        <v>c9</v>
      </c>
      <c r="I1973">
        <v>6720</v>
      </c>
      <c r="J1973">
        <f>IF(Statistics_xlsx___Sheet1[[#This Row],[Offered Salary]]&lt;=0,AVERAGE($I$2:$I$7166),Statistics_xlsx___Sheet1[[#This Row],[Offered Salary]])</f>
        <v>6720</v>
      </c>
      <c r="K1973" t="b">
        <f>OR((Statistics_xlsx___Sheet1[[#This Row],[updated offered salary]]&lt;$N$39),(Statistics_xlsx___Sheet1[[#This Row],[updated offered salary]]&gt;$N$40))</f>
        <v>0</v>
      </c>
    </row>
    <row r="1974" spans="1:11" x14ac:dyDescent="0.3">
      <c r="A1974">
        <v>802027</v>
      </c>
      <c r="B1974" t="s">
        <v>1818</v>
      </c>
      <c r="C1974" t="s">
        <v>8</v>
      </c>
      <c r="D1974" t="s">
        <v>9</v>
      </c>
      <c r="E1974" t="str">
        <f>IF(Statistics_xlsx___Sheet1[[#This Row],[event_name]]="-","Male",Statistics_xlsx___Sheet1[[#This Row],[event_name]])</f>
        <v>Male</v>
      </c>
      <c r="F1974" t="s">
        <v>10</v>
      </c>
      <c r="G1974" t="s">
        <v>345</v>
      </c>
      <c r="H1974" t="str">
        <f>IF(Statistics_xlsx___Sheet1[[#This Row],[Post Name]]="-",IF(G1975=0,G1973,G1975),Statistics_xlsx___Sheet1[[#This Row],[Post Name]])</f>
        <v>c9</v>
      </c>
      <c r="I1974">
        <v>21413</v>
      </c>
      <c r="J1974">
        <f>IF(Statistics_xlsx___Sheet1[[#This Row],[Offered Salary]]&lt;=0,AVERAGE($I$2:$I$7166),Statistics_xlsx___Sheet1[[#This Row],[Offered Salary]])</f>
        <v>21413</v>
      </c>
      <c r="K1974" t="b">
        <f>OR((Statistics_xlsx___Sheet1[[#This Row],[updated offered salary]]&lt;$N$39),(Statistics_xlsx___Sheet1[[#This Row],[updated offered salary]]&gt;$N$40))</f>
        <v>0</v>
      </c>
    </row>
    <row r="1975" spans="1:11" x14ac:dyDescent="0.3">
      <c r="A1975">
        <v>305414</v>
      </c>
      <c r="B1975" t="s">
        <v>1819</v>
      </c>
      <c r="C1975" t="s">
        <v>8</v>
      </c>
      <c r="D1975" t="s">
        <v>13</v>
      </c>
      <c r="E1975" t="str">
        <f>IF(Statistics_xlsx___Sheet1[[#This Row],[event_name]]="-","Male",Statistics_xlsx___Sheet1[[#This Row],[event_name]])</f>
        <v>Female</v>
      </c>
      <c r="F1975" t="s">
        <v>33</v>
      </c>
      <c r="G1975" t="s">
        <v>14</v>
      </c>
      <c r="H1975" t="str">
        <f>IF(Statistics_xlsx___Sheet1[[#This Row],[Post Name]]="-",IF(G1976=0,G1974,G1976),Statistics_xlsx___Sheet1[[#This Row],[Post Name]])</f>
        <v>c5</v>
      </c>
      <c r="I1975">
        <v>27289</v>
      </c>
      <c r="J1975">
        <f>IF(Statistics_xlsx___Sheet1[[#This Row],[Offered Salary]]&lt;=0,AVERAGE($I$2:$I$7166),Statistics_xlsx___Sheet1[[#This Row],[Offered Salary]])</f>
        <v>27289</v>
      </c>
      <c r="K1975" t="b">
        <f>OR((Statistics_xlsx___Sheet1[[#This Row],[updated offered salary]]&lt;$N$39),(Statistics_xlsx___Sheet1[[#This Row],[updated offered salary]]&gt;$N$40))</f>
        <v>0</v>
      </c>
    </row>
    <row r="1976" spans="1:11" x14ac:dyDescent="0.3">
      <c r="A1976">
        <v>992696</v>
      </c>
      <c r="B1976" t="s">
        <v>1819</v>
      </c>
      <c r="C1976" t="s">
        <v>15</v>
      </c>
      <c r="D1976" t="s">
        <v>13</v>
      </c>
      <c r="E1976" t="str">
        <f>IF(Statistics_xlsx___Sheet1[[#This Row],[event_name]]="-","Male",Statistics_xlsx___Sheet1[[#This Row],[event_name]])</f>
        <v>Female</v>
      </c>
      <c r="F1976" t="s">
        <v>33</v>
      </c>
      <c r="G1976" t="s">
        <v>14</v>
      </c>
      <c r="H1976" t="str">
        <f>IF(Statistics_xlsx___Sheet1[[#This Row],[Post Name]]="-",IF(G1977=0,G1975,G1977),Statistics_xlsx___Sheet1[[#This Row],[Post Name]])</f>
        <v>c5</v>
      </c>
      <c r="I1976">
        <v>43088</v>
      </c>
      <c r="J1976">
        <f>IF(Statistics_xlsx___Sheet1[[#This Row],[Offered Salary]]&lt;=0,AVERAGE($I$2:$I$7166),Statistics_xlsx___Sheet1[[#This Row],[Offered Salary]])</f>
        <v>43088</v>
      </c>
      <c r="K1976" t="b">
        <f>OR((Statistics_xlsx___Sheet1[[#This Row],[updated offered salary]]&lt;$N$39),(Statistics_xlsx___Sheet1[[#This Row],[updated offered salary]]&gt;$N$40))</f>
        <v>0</v>
      </c>
    </row>
    <row r="1977" spans="1:11" x14ac:dyDescent="0.3">
      <c r="A1977">
        <v>115756</v>
      </c>
      <c r="B1977" t="s">
        <v>1551</v>
      </c>
      <c r="C1977" t="s">
        <v>15</v>
      </c>
      <c r="D1977" t="s">
        <v>13</v>
      </c>
      <c r="E1977" t="str">
        <f>IF(Statistics_xlsx___Sheet1[[#This Row],[event_name]]="-","Male",Statistics_xlsx___Sheet1[[#This Row],[event_name]])</f>
        <v>Female</v>
      </c>
      <c r="F1977" t="s">
        <v>33</v>
      </c>
      <c r="G1977" t="s">
        <v>14</v>
      </c>
      <c r="H1977" t="str">
        <f>IF(Statistics_xlsx___Sheet1[[#This Row],[Post Name]]="-",IF(G1978=0,G1976,G1978),Statistics_xlsx___Sheet1[[#This Row],[Post Name]])</f>
        <v>c5</v>
      </c>
      <c r="I1977">
        <v>17504</v>
      </c>
      <c r="J1977">
        <f>IF(Statistics_xlsx___Sheet1[[#This Row],[Offered Salary]]&lt;=0,AVERAGE($I$2:$I$7166),Statistics_xlsx___Sheet1[[#This Row],[Offered Salary]])</f>
        <v>17504</v>
      </c>
      <c r="K1977" t="b">
        <f>OR((Statistics_xlsx___Sheet1[[#This Row],[updated offered salary]]&lt;$N$39),(Statistics_xlsx___Sheet1[[#This Row],[updated offered salary]]&gt;$N$40))</f>
        <v>0</v>
      </c>
    </row>
    <row r="1978" spans="1:11" x14ac:dyDescent="0.3">
      <c r="A1978">
        <v>402021</v>
      </c>
      <c r="B1978" t="s">
        <v>1214</v>
      </c>
      <c r="C1978" t="s">
        <v>15</v>
      </c>
      <c r="D1978" t="s">
        <v>9</v>
      </c>
      <c r="E1978" t="str">
        <f>IF(Statistics_xlsx___Sheet1[[#This Row],[event_name]]="-","Male",Statistics_xlsx___Sheet1[[#This Row],[event_name]])</f>
        <v>Male</v>
      </c>
      <c r="F1978" t="s">
        <v>17</v>
      </c>
      <c r="G1978" t="s">
        <v>345</v>
      </c>
      <c r="H1978" t="str">
        <f>IF(Statistics_xlsx___Sheet1[[#This Row],[Post Name]]="-",IF(G1979=0,G1977,G1979),Statistics_xlsx___Sheet1[[#This Row],[Post Name]])</f>
        <v>c9</v>
      </c>
      <c r="I1978">
        <v>8199</v>
      </c>
      <c r="J1978">
        <f>IF(Statistics_xlsx___Sheet1[[#This Row],[Offered Salary]]&lt;=0,AVERAGE($I$2:$I$7166),Statistics_xlsx___Sheet1[[#This Row],[Offered Salary]])</f>
        <v>8199</v>
      </c>
      <c r="K1978" t="b">
        <f>OR((Statistics_xlsx___Sheet1[[#This Row],[updated offered salary]]&lt;$N$39),(Statistics_xlsx___Sheet1[[#This Row],[updated offered salary]]&gt;$N$40))</f>
        <v>0</v>
      </c>
    </row>
    <row r="1979" spans="1:11" x14ac:dyDescent="0.3">
      <c r="A1979">
        <v>722120</v>
      </c>
      <c r="B1979" t="s">
        <v>1820</v>
      </c>
      <c r="C1979" t="s">
        <v>8</v>
      </c>
      <c r="D1979" t="s">
        <v>42</v>
      </c>
      <c r="E1979" t="str">
        <f>IF(Statistics_xlsx___Sheet1[[#This Row],[event_name]]="-","Male",Statistics_xlsx___Sheet1[[#This Row],[event_name]])</f>
        <v>Don’t want to say</v>
      </c>
      <c r="F1979" t="s">
        <v>17</v>
      </c>
      <c r="G1979" t="s">
        <v>345</v>
      </c>
      <c r="H1979" t="str">
        <f>IF(Statistics_xlsx___Sheet1[[#This Row],[Post Name]]="-",IF(G1980=0,G1978,G1980),Statistics_xlsx___Sheet1[[#This Row],[Post Name]])</f>
        <v>c9</v>
      </c>
      <c r="I1979">
        <v>25246</v>
      </c>
      <c r="J1979">
        <f>IF(Statistics_xlsx___Sheet1[[#This Row],[Offered Salary]]&lt;=0,AVERAGE($I$2:$I$7166),Statistics_xlsx___Sheet1[[#This Row],[Offered Salary]])</f>
        <v>25246</v>
      </c>
      <c r="K1979" t="b">
        <f>OR((Statistics_xlsx___Sheet1[[#This Row],[updated offered salary]]&lt;$N$39),(Statistics_xlsx___Sheet1[[#This Row],[updated offered salary]]&gt;$N$40))</f>
        <v>0</v>
      </c>
    </row>
    <row r="1980" spans="1:11" x14ac:dyDescent="0.3">
      <c r="A1980">
        <v>424101</v>
      </c>
      <c r="B1980" t="s">
        <v>1821</v>
      </c>
      <c r="C1980" t="s">
        <v>8</v>
      </c>
      <c r="D1980" t="s">
        <v>9</v>
      </c>
      <c r="E1980" t="str">
        <f>IF(Statistics_xlsx___Sheet1[[#This Row],[event_name]]="-","Male",Statistics_xlsx___Sheet1[[#This Row],[event_name]])</f>
        <v>Male</v>
      </c>
      <c r="F1980" t="s">
        <v>17</v>
      </c>
      <c r="G1980" t="s">
        <v>345</v>
      </c>
      <c r="H1980" t="str">
        <f>IF(Statistics_xlsx___Sheet1[[#This Row],[Post Name]]="-",IF(G1981=0,G1979,G1981),Statistics_xlsx___Sheet1[[#This Row],[Post Name]])</f>
        <v>c9</v>
      </c>
      <c r="I1980">
        <v>88721</v>
      </c>
      <c r="J1980">
        <f>IF(Statistics_xlsx___Sheet1[[#This Row],[Offered Salary]]&lt;=0,AVERAGE($I$2:$I$7166),Statistics_xlsx___Sheet1[[#This Row],[Offered Salary]])</f>
        <v>88721</v>
      </c>
      <c r="K1980" t="b">
        <f>OR((Statistics_xlsx___Sheet1[[#This Row],[updated offered salary]]&lt;$N$39),(Statistics_xlsx___Sheet1[[#This Row],[updated offered salary]]&gt;$N$40))</f>
        <v>0</v>
      </c>
    </row>
    <row r="1981" spans="1:11" x14ac:dyDescent="0.3">
      <c r="A1981">
        <v>224983</v>
      </c>
      <c r="B1981" t="s">
        <v>1822</v>
      </c>
      <c r="C1981" t="s">
        <v>8</v>
      </c>
      <c r="D1981" t="s">
        <v>9</v>
      </c>
      <c r="E1981" t="str">
        <f>IF(Statistics_xlsx___Sheet1[[#This Row],[event_name]]="-","Male",Statistics_xlsx___Sheet1[[#This Row],[event_name]])</f>
        <v>Male</v>
      </c>
      <c r="F1981" t="s">
        <v>17</v>
      </c>
      <c r="G1981" t="s">
        <v>345</v>
      </c>
      <c r="H1981" t="str">
        <f>IF(Statistics_xlsx___Sheet1[[#This Row],[Post Name]]="-",IF(G1982=0,G1980,G1982),Statistics_xlsx___Sheet1[[#This Row],[Post Name]])</f>
        <v>c9</v>
      </c>
      <c r="I1981">
        <v>72843</v>
      </c>
      <c r="J1981">
        <f>IF(Statistics_xlsx___Sheet1[[#This Row],[Offered Salary]]&lt;=0,AVERAGE($I$2:$I$7166),Statistics_xlsx___Sheet1[[#This Row],[Offered Salary]])</f>
        <v>72843</v>
      </c>
      <c r="K1981" t="b">
        <f>OR((Statistics_xlsx___Sheet1[[#This Row],[updated offered salary]]&lt;$N$39),(Statistics_xlsx___Sheet1[[#This Row],[updated offered salary]]&gt;$N$40))</f>
        <v>0</v>
      </c>
    </row>
    <row r="1982" spans="1:11" x14ac:dyDescent="0.3">
      <c r="A1982">
        <v>386421</v>
      </c>
      <c r="B1982" t="s">
        <v>1823</v>
      </c>
      <c r="C1982" t="s">
        <v>8</v>
      </c>
      <c r="D1982" t="s">
        <v>9</v>
      </c>
      <c r="E1982" t="str">
        <f>IF(Statistics_xlsx___Sheet1[[#This Row],[event_name]]="-","Male",Statistics_xlsx___Sheet1[[#This Row],[event_name]])</f>
        <v>Male</v>
      </c>
      <c r="F1982" t="s">
        <v>17</v>
      </c>
      <c r="G1982" t="s">
        <v>345</v>
      </c>
      <c r="H1982" t="str">
        <f>IF(Statistics_xlsx___Sheet1[[#This Row],[Post Name]]="-",IF(G1983=0,G1981,G1983),Statistics_xlsx___Sheet1[[#This Row],[Post Name]])</f>
        <v>c9</v>
      </c>
      <c r="I1982">
        <v>20087</v>
      </c>
      <c r="J1982">
        <f>IF(Statistics_xlsx___Sheet1[[#This Row],[Offered Salary]]&lt;=0,AVERAGE($I$2:$I$7166),Statistics_xlsx___Sheet1[[#This Row],[Offered Salary]])</f>
        <v>20087</v>
      </c>
      <c r="K1982" t="b">
        <f>OR((Statistics_xlsx___Sheet1[[#This Row],[updated offered salary]]&lt;$N$39),(Statistics_xlsx___Sheet1[[#This Row],[updated offered salary]]&gt;$N$40))</f>
        <v>0</v>
      </c>
    </row>
    <row r="1983" spans="1:11" x14ac:dyDescent="0.3">
      <c r="A1983">
        <v>997434</v>
      </c>
      <c r="B1983" t="s">
        <v>1824</v>
      </c>
      <c r="C1983" t="s">
        <v>8</v>
      </c>
      <c r="D1983" t="s">
        <v>9</v>
      </c>
      <c r="E1983" t="str">
        <f>IF(Statistics_xlsx___Sheet1[[#This Row],[event_name]]="-","Male",Statistics_xlsx___Sheet1[[#This Row],[event_name]])</f>
        <v>Male</v>
      </c>
      <c r="F1983" t="s">
        <v>17</v>
      </c>
      <c r="G1983" t="s">
        <v>345</v>
      </c>
      <c r="H1983" t="str">
        <f>IF(Statistics_xlsx___Sheet1[[#This Row],[Post Name]]="-",IF(G1984=0,G1982,G1984),Statistics_xlsx___Sheet1[[#This Row],[Post Name]])</f>
        <v>c9</v>
      </c>
      <c r="I1983">
        <v>99091</v>
      </c>
      <c r="J1983">
        <f>IF(Statistics_xlsx___Sheet1[[#This Row],[Offered Salary]]&lt;=0,AVERAGE($I$2:$I$7166),Statistics_xlsx___Sheet1[[#This Row],[Offered Salary]])</f>
        <v>99091</v>
      </c>
      <c r="K1983" t="b">
        <f>OR((Statistics_xlsx___Sheet1[[#This Row],[updated offered salary]]&lt;$N$39),(Statistics_xlsx___Sheet1[[#This Row],[updated offered salary]]&gt;$N$40))</f>
        <v>0</v>
      </c>
    </row>
    <row r="1984" spans="1:11" x14ac:dyDescent="0.3">
      <c r="A1984">
        <v>566587</v>
      </c>
      <c r="B1984" t="s">
        <v>1825</v>
      </c>
      <c r="C1984" t="s">
        <v>8</v>
      </c>
      <c r="D1984" t="s">
        <v>9</v>
      </c>
      <c r="E1984" t="str">
        <f>IF(Statistics_xlsx___Sheet1[[#This Row],[event_name]]="-","Male",Statistics_xlsx___Sheet1[[#This Row],[event_name]])</f>
        <v>Male</v>
      </c>
      <c r="F1984" t="s">
        <v>17</v>
      </c>
      <c r="G1984" t="s">
        <v>345</v>
      </c>
      <c r="H1984" t="str">
        <f>IF(Statistics_xlsx___Sheet1[[#This Row],[Post Name]]="-",IF(G1985=0,G1983,G1985),Statistics_xlsx___Sheet1[[#This Row],[Post Name]])</f>
        <v>c9</v>
      </c>
      <c r="I1984">
        <v>27670</v>
      </c>
      <c r="J1984">
        <f>IF(Statistics_xlsx___Sheet1[[#This Row],[Offered Salary]]&lt;=0,AVERAGE($I$2:$I$7166),Statistics_xlsx___Sheet1[[#This Row],[Offered Salary]])</f>
        <v>27670</v>
      </c>
      <c r="K1984" t="b">
        <f>OR((Statistics_xlsx___Sheet1[[#This Row],[updated offered salary]]&lt;$N$39),(Statistics_xlsx___Sheet1[[#This Row],[updated offered salary]]&gt;$N$40))</f>
        <v>0</v>
      </c>
    </row>
    <row r="1985" spans="1:11" x14ac:dyDescent="0.3">
      <c r="A1985">
        <v>573979</v>
      </c>
      <c r="B1985" t="s">
        <v>1826</v>
      </c>
      <c r="C1985" t="s">
        <v>8</v>
      </c>
      <c r="D1985" t="s">
        <v>13</v>
      </c>
      <c r="E1985" t="str">
        <f>IF(Statistics_xlsx___Sheet1[[#This Row],[event_name]]="-","Male",Statistics_xlsx___Sheet1[[#This Row],[event_name]])</f>
        <v>Female</v>
      </c>
      <c r="F1985" t="s">
        <v>17</v>
      </c>
      <c r="G1985" t="s">
        <v>345</v>
      </c>
      <c r="H1985" t="str">
        <f>IF(Statistics_xlsx___Sheet1[[#This Row],[Post Name]]="-",IF(G1986=0,G1984,G1986),Statistics_xlsx___Sheet1[[#This Row],[Post Name]])</f>
        <v>c9</v>
      </c>
      <c r="I1985">
        <v>19367</v>
      </c>
      <c r="J1985">
        <f>IF(Statistics_xlsx___Sheet1[[#This Row],[Offered Salary]]&lt;=0,AVERAGE($I$2:$I$7166),Statistics_xlsx___Sheet1[[#This Row],[Offered Salary]])</f>
        <v>19367</v>
      </c>
      <c r="K1985" t="b">
        <f>OR((Statistics_xlsx___Sheet1[[#This Row],[updated offered salary]]&lt;$N$39),(Statistics_xlsx___Sheet1[[#This Row],[updated offered salary]]&gt;$N$40))</f>
        <v>0</v>
      </c>
    </row>
    <row r="1986" spans="1:11" x14ac:dyDescent="0.3">
      <c r="A1986">
        <v>122565</v>
      </c>
      <c r="B1986" t="s">
        <v>1368</v>
      </c>
      <c r="C1986" t="s">
        <v>8</v>
      </c>
      <c r="D1986" t="s">
        <v>9</v>
      </c>
      <c r="E1986" t="str">
        <f>IF(Statistics_xlsx___Sheet1[[#This Row],[event_name]]="-","Male",Statistics_xlsx___Sheet1[[#This Row],[event_name]])</f>
        <v>Male</v>
      </c>
      <c r="F1986" t="s">
        <v>17</v>
      </c>
      <c r="G1986" t="s">
        <v>24</v>
      </c>
      <c r="H1986" t="str">
        <f>IF(Statistics_xlsx___Sheet1[[#This Row],[Post Name]]="-",IF(G1987=0,G1985,G1987),Statistics_xlsx___Sheet1[[#This Row],[Post Name]])</f>
        <v>i7</v>
      </c>
      <c r="I1986">
        <v>79920</v>
      </c>
      <c r="J1986">
        <f>IF(Statistics_xlsx___Sheet1[[#This Row],[Offered Salary]]&lt;=0,AVERAGE($I$2:$I$7166),Statistics_xlsx___Sheet1[[#This Row],[Offered Salary]])</f>
        <v>79920</v>
      </c>
      <c r="K1986" t="b">
        <f>OR((Statistics_xlsx___Sheet1[[#This Row],[updated offered salary]]&lt;$N$39),(Statistics_xlsx___Sheet1[[#This Row],[updated offered salary]]&gt;$N$40))</f>
        <v>0</v>
      </c>
    </row>
    <row r="1987" spans="1:11" x14ac:dyDescent="0.3">
      <c r="A1987">
        <v>661492</v>
      </c>
      <c r="B1987" t="s">
        <v>1010</v>
      </c>
      <c r="C1987" t="s">
        <v>15</v>
      </c>
      <c r="D1987" t="s">
        <v>9</v>
      </c>
      <c r="E1987" t="str">
        <f>IF(Statistics_xlsx___Sheet1[[#This Row],[event_name]]="-","Male",Statistics_xlsx___Sheet1[[#This Row],[event_name]])</f>
        <v>Male</v>
      </c>
      <c r="F1987" t="s">
        <v>10</v>
      </c>
      <c r="G1987" t="s">
        <v>24</v>
      </c>
      <c r="H1987" t="str">
        <f>IF(Statistics_xlsx___Sheet1[[#This Row],[Post Name]]="-",IF(G1988=0,G1986,G1988),Statistics_xlsx___Sheet1[[#This Row],[Post Name]])</f>
        <v>i7</v>
      </c>
      <c r="I1987">
        <v>30938</v>
      </c>
      <c r="J1987">
        <f>IF(Statistics_xlsx___Sheet1[[#This Row],[Offered Salary]]&lt;=0,AVERAGE($I$2:$I$7166),Statistics_xlsx___Sheet1[[#This Row],[Offered Salary]])</f>
        <v>30938</v>
      </c>
      <c r="K1987" t="b">
        <f>OR((Statistics_xlsx___Sheet1[[#This Row],[updated offered salary]]&lt;$N$39),(Statistics_xlsx___Sheet1[[#This Row],[updated offered salary]]&gt;$N$40))</f>
        <v>0</v>
      </c>
    </row>
    <row r="1988" spans="1:11" x14ac:dyDescent="0.3">
      <c r="A1988">
        <v>498458</v>
      </c>
      <c r="B1988" t="s">
        <v>1827</v>
      </c>
      <c r="C1988" t="s">
        <v>8</v>
      </c>
      <c r="D1988" t="s">
        <v>9</v>
      </c>
      <c r="E1988" t="str">
        <f>IF(Statistics_xlsx___Sheet1[[#This Row],[event_name]]="-","Male",Statistics_xlsx___Sheet1[[#This Row],[event_name]])</f>
        <v>Male</v>
      </c>
      <c r="F1988" t="s">
        <v>10</v>
      </c>
      <c r="G1988" t="s">
        <v>24</v>
      </c>
      <c r="H1988" t="str">
        <f>IF(Statistics_xlsx___Sheet1[[#This Row],[Post Name]]="-",IF(G1989=0,G1987,G1989),Statistics_xlsx___Sheet1[[#This Row],[Post Name]])</f>
        <v>i7</v>
      </c>
      <c r="I1988">
        <v>99596</v>
      </c>
      <c r="J1988">
        <f>IF(Statistics_xlsx___Sheet1[[#This Row],[Offered Salary]]&lt;=0,AVERAGE($I$2:$I$7166),Statistics_xlsx___Sheet1[[#This Row],[Offered Salary]])</f>
        <v>99596</v>
      </c>
      <c r="K1988" t="b">
        <f>OR((Statistics_xlsx___Sheet1[[#This Row],[updated offered salary]]&lt;$N$39),(Statistics_xlsx___Sheet1[[#This Row],[updated offered salary]]&gt;$N$40))</f>
        <v>0</v>
      </c>
    </row>
    <row r="1989" spans="1:11" x14ac:dyDescent="0.3">
      <c r="A1989">
        <v>564946</v>
      </c>
      <c r="B1989" t="s">
        <v>1828</v>
      </c>
      <c r="C1989" t="s">
        <v>15</v>
      </c>
      <c r="D1989" t="s">
        <v>9</v>
      </c>
      <c r="E1989" t="str">
        <f>IF(Statistics_xlsx___Sheet1[[#This Row],[event_name]]="-","Male",Statistics_xlsx___Sheet1[[#This Row],[event_name]])</f>
        <v>Male</v>
      </c>
      <c r="F1989" t="s">
        <v>10</v>
      </c>
      <c r="G1989" t="s">
        <v>24</v>
      </c>
      <c r="H1989" t="str">
        <f>IF(Statistics_xlsx___Sheet1[[#This Row],[Post Name]]="-",IF(G1990=0,G1988,G1990),Statistics_xlsx___Sheet1[[#This Row],[Post Name]])</f>
        <v>i7</v>
      </c>
      <c r="I1989">
        <v>37443</v>
      </c>
      <c r="J1989">
        <f>IF(Statistics_xlsx___Sheet1[[#This Row],[Offered Salary]]&lt;=0,AVERAGE($I$2:$I$7166),Statistics_xlsx___Sheet1[[#This Row],[Offered Salary]])</f>
        <v>37443</v>
      </c>
      <c r="K1989" t="b">
        <f>OR((Statistics_xlsx___Sheet1[[#This Row],[updated offered salary]]&lt;$N$39),(Statistics_xlsx___Sheet1[[#This Row],[updated offered salary]]&gt;$N$40))</f>
        <v>0</v>
      </c>
    </row>
    <row r="1990" spans="1:11" x14ac:dyDescent="0.3">
      <c r="A1990">
        <v>941551</v>
      </c>
      <c r="B1990" t="s">
        <v>1829</v>
      </c>
      <c r="C1990" t="s">
        <v>8</v>
      </c>
      <c r="D1990" t="s">
        <v>9</v>
      </c>
      <c r="E1990" t="str">
        <f>IF(Statistics_xlsx___Sheet1[[#This Row],[event_name]]="-","Male",Statistics_xlsx___Sheet1[[#This Row],[event_name]])</f>
        <v>Male</v>
      </c>
      <c r="F1990" t="s">
        <v>10</v>
      </c>
      <c r="G1990" t="s">
        <v>24</v>
      </c>
      <c r="H1990" t="str">
        <f>IF(Statistics_xlsx___Sheet1[[#This Row],[Post Name]]="-",IF(G1991=0,G1989,G1991),Statistics_xlsx___Sheet1[[#This Row],[Post Name]])</f>
        <v>i7</v>
      </c>
      <c r="I1990">
        <v>52037</v>
      </c>
      <c r="J1990">
        <f>IF(Statistics_xlsx___Sheet1[[#This Row],[Offered Salary]]&lt;=0,AVERAGE($I$2:$I$7166),Statistics_xlsx___Sheet1[[#This Row],[Offered Salary]])</f>
        <v>52037</v>
      </c>
      <c r="K1990" t="b">
        <f>OR((Statistics_xlsx___Sheet1[[#This Row],[updated offered salary]]&lt;$N$39),(Statistics_xlsx___Sheet1[[#This Row],[updated offered salary]]&gt;$N$40))</f>
        <v>0</v>
      </c>
    </row>
    <row r="1991" spans="1:11" x14ac:dyDescent="0.3">
      <c r="A1991">
        <v>71796</v>
      </c>
      <c r="B1991" t="s">
        <v>1830</v>
      </c>
      <c r="C1991" t="s">
        <v>8</v>
      </c>
      <c r="D1991" t="s">
        <v>9</v>
      </c>
      <c r="E1991" t="str">
        <f>IF(Statistics_xlsx___Sheet1[[#This Row],[event_name]]="-","Male",Statistics_xlsx___Sheet1[[#This Row],[event_name]])</f>
        <v>Male</v>
      </c>
      <c r="F1991" t="s">
        <v>10</v>
      </c>
      <c r="G1991" t="s">
        <v>24</v>
      </c>
      <c r="H1991" t="str">
        <f>IF(Statistics_xlsx___Sheet1[[#This Row],[Post Name]]="-",IF(G1992=0,G1990,G1992),Statistics_xlsx___Sheet1[[#This Row],[Post Name]])</f>
        <v>i7</v>
      </c>
      <c r="I1991">
        <v>21371</v>
      </c>
      <c r="J1991">
        <f>IF(Statistics_xlsx___Sheet1[[#This Row],[Offered Salary]]&lt;=0,AVERAGE($I$2:$I$7166),Statistics_xlsx___Sheet1[[#This Row],[Offered Salary]])</f>
        <v>21371</v>
      </c>
      <c r="K1991" t="b">
        <f>OR((Statistics_xlsx___Sheet1[[#This Row],[updated offered salary]]&lt;$N$39),(Statistics_xlsx___Sheet1[[#This Row],[updated offered salary]]&gt;$N$40))</f>
        <v>0</v>
      </c>
    </row>
    <row r="1992" spans="1:11" x14ac:dyDescent="0.3">
      <c r="A1992">
        <v>222485</v>
      </c>
      <c r="B1992" t="s">
        <v>1831</v>
      </c>
      <c r="C1992" t="s">
        <v>8</v>
      </c>
      <c r="D1992" t="s">
        <v>13</v>
      </c>
      <c r="E1992" t="str">
        <f>IF(Statistics_xlsx___Sheet1[[#This Row],[event_name]]="-","Male",Statistics_xlsx___Sheet1[[#This Row],[event_name]])</f>
        <v>Female</v>
      </c>
      <c r="F1992" t="s">
        <v>10</v>
      </c>
      <c r="G1992" t="s">
        <v>24</v>
      </c>
      <c r="H1992" t="str">
        <f>IF(Statistics_xlsx___Sheet1[[#This Row],[Post Name]]="-",IF(G1993=0,G1991,G1993),Statistics_xlsx___Sheet1[[#This Row],[Post Name]])</f>
        <v>i7</v>
      </c>
      <c r="I1992">
        <v>25586</v>
      </c>
      <c r="J1992">
        <f>IF(Statistics_xlsx___Sheet1[[#This Row],[Offered Salary]]&lt;=0,AVERAGE($I$2:$I$7166),Statistics_xlsx___Sheet1[[#This Row],[Offered Salary]])</f>
        <v>25586</v>
      </c>
      <c r="K1992" t="b">
        <f>OR((Statistics_xlsx___Sheet1[[#This Row],[updated offered salary]]&lt;$N$39),(Statistics_xlsx___Sheet1[[#This Row],[updated offered salary]]&gt;$N$40))</f>
        <v>0</v>
      </c>
    </row>
    <row r="1993" spans="1:11" x14ac:dyDescent="0.3">
      <c r="A1993">
        <v>658298</v>
      </c>
      <c r="B1993" t="s">
        <v>1832</v>
      </c>
      <c r="C1993" t="s">
        <v>15</v>
      </c>
      <c r="D1993" t="s">
        <v>9</v>
      </c>
      <c r="E1993" t="str">
        <f>IF(Statistics_xlsx___Sheet1[[#This Row],[event_name]]="-","Male",Statistics_xlsx___Sheet1[[#This Row],[event_name]])</f>
        <v>Male</v>
      </c>
      <c r="F1993" t="s">
        <v>10</v>
      </c>
      <c r="G1993" t="s">
        <v>14</v>
      </c>
      <c r="H1993" t="str">
        <f>IF(Statistics_xlsx___Sheet1[[#This Row],[Post Name]]="-",IF(G1994=0,G1992,G1994),Statistics_xlsx___Sheet1[[#This Row],[Post Name]])</f>
        <v>c5</v>
      </c>
      <c r="I1993">
        <v>19783</v>
      </c>
      <c r="J1993">
        <f>IF(Statistics_xlsx___Sheet1[[#This Row],[Offered Salary]]&lt;=0,AVERAGE($I$2:$I$7166),Statistics_xlsx___Sheet1[[#This Row],[Offered Salary]])</f>
        <v>19783</v>
      </c>
      <c r="K1993" t="b">
        <f>OR((Statistics_xlsx___Sheet1[[#This Row],[updated offered salary]]&lt;$N$39),(Statistics_xlsx___Sheet1[[#This Row],[updated offered salary]]&gt;$N$40))</f>
        <v>0</v>
      </c>
    </row>
    <row r="1994" spans="1:11" x14ac:dyDescent="0.3">
      <c r="A1994">
        <v>651038</v>
      </c>
      <c r="B1994" t="s">
        <v>1833</v>
      </c>
      <c r="C1994" t="s">
        <v>15</v>
      </c>
      <c r="D1994" t="s">
        <v>13</v>
      </c>
      <c r="E1994" t="str">
        <f>IF(Statistics_xlsx___Sheet1[[#This Row],[event_name]]="-","Male",Statistics_xlsx___Sheet1[[#This Row],[event_name]])</f>
        <v>Female</v>
      </c>
      <c r="F1994" t="s">
        <v>17</v>
      </c>
      <c r="G1994" t="s">
        <v>24</v>
      </c>
      <c r="H1994" t="str">
        <f>IF(Statistics_xlsx___Sheet1[[#This Row],[Post Name]]="-",IF(G1995=0,G1993,G1995),Statistics_xlsx___Sheet1[[#This Row],[Post Name]])</f>
        <v>i7</v>
      </c>
      <c r="I1994">
        <v>24709</v>
      </c>
      <c r="J1994">
        <f>IF(Statistics_xlsx___Sheet1[[#This Row],[Offered Salary]]&lt;=0,AVERAGE($I$2:$I$7166),Statistics_xlsx___Sheet1[[#This Row],[Offered Salary]])</f>
        <v>24709</v>
      </c>
      <c r="K1994" t="b">
        <f>OR((Statistics_xlsx___Sheet1[[#This Row],[updated offered salary]]&lt;$N$39),(Statistics_xlsx___Sheet1[[#This Row],[updated offered salary]]&gt;$N$40))</f>
        <v>0</v>
      </c>
    </row>
    <row r="1995" spans="1:11" x14ac:dyDescent="0.3">
      <c r="A1995">
        <v>389951</v>
      </c>
      <c r="B1995" t="s">
        <v>1834</v>
      </c>
      <c r="C1995" t="s">
        <v>15</v>
      </c>
      <c r="D1995" t="s">
        <v>9</v>
      </c>
      <c r="E1995" t="str">
        <f>IF(Statistics_xlsx___Sheet1[[#This Row],[event_name]]="-","Male",Statistics_xlsx___Sheet1[[#This Row],[event_name]])</f>
        <v>Male</v>
      </c>
      <c r="F1995" t="s">
        <v>17</v>
      </c>
      <c r="G1995" t="s">
        <v>24</v>
      </c>
      <c r="H1995" t="str">
        <f>IF(Statistics_xlsx___Sheet1[[#This Row],[Post Name]]="-",IF(G1996=0,G1994,G1996),Statistics_xlsx___Sheet1[[#This Row],[Post Name]])</f>
        <v>i7</v>
      </c>
      <c r="I1995">
        <v>99619</v>
      </c>
      <c r="J1995">
        <f>IF(Statistics_xlsx___Sheet1[[#This Row],[Offered Salary]]&lt;=0,AVERAGE($I$2:$I$7166),Statistics_xlsx___Sheet1[[#This Row],[Offered Salary]])</f>
        <v>99619</v>
      </c>
      <c r="K1995" t="b">
        <f>OR((Statistics_xlsx___Sheet1[[#This Row],[updated offered salary]]&lt;$N$39),(Statistics_xlsx___Sheet1[[#This Row],[updated offered salary]]&gt;$N$40))</f>
        <v>0</v>
      </c>
    </row>
    <row r="1996" spans="1:11" x14ac:dyDescent="0.3">
      <c r="A1996">
        <v>856295</v>
      </c>
      <c r="B1996" t="s">
        <v>1489</v>
      </c>
      <c r="C1996" t="s">
        <v>15</v>
      </c>
      <c r="D1996" t="s">
        <v>9</v>
      </c>
      <c r="E1996" t="str">
        <f>IF(Statistics_xlsx___Sheet1[[#This Row],[event_name]]="-","Male",Statistics_xlsx___Sheet1[[#This Row],[event_name]])</f>
        <v>Male</v>
      </c>
      <c r="F1996" t="s">
        <v>17</v>
      </c>
      <c r="G1996" t="s">
        <v>345</v>
      </c>
      <c r="H1996" t="str">
        <f>IF(Statistics_xlsx___Sheet1[[#This Row],[Post Name]]="-",IF(G1997=0,G1995,G1997),Statistics_xlsx___Sheet1[[#This Row],[Post Name]])</f>
        <v>c9</v>
      </c>
      <c r="I1996">
        <v>44815</v>
      </c>
      <c r="J1996">
        <f>IF(Statistics_xlsx___Sheet1[[#This Row],[Offered Salary]]&lt;=0,AVERAGE($I$2:$I$7166),Statistics_xlsx___Sheet1[[#This Row],[Offered Salary]])</f>
        <v>44815</v>
      </c>
      <c r="K1996" t="b">
        <f>OR((Statistics_xlsx___Sheet1[[#This Row],[updated offered salary]]&lt;$N$39),(Statistics_xlsx___Sheet1[[#This Row],[updated offered salary]]&gt;$N$40))</f>
        <v>0</v>
      </c>
    </row>
    <row r="1997" spans="1:11" x14ac:dyDescent="0.3">
      <c r="A1997">
        <v>643434</v>
      </c>
      <c r="B1997" t="s">
        <v>1835</v>
      </c>
      <c r="C1997" t="s">
        <v>15</v>
      </c>
      <c r="D1997" t="s">
        <v>13</v>
      </c>
      <c r="E1997" t="str">
        <f>IF(Statistics_xlsx___Sheet1[[#This Row],[event_name]]="-","Male",Statistics_xlsx___Sheet1[[#This Row],[event_name]])</f>
        <v>Female</v>
      </c>
      <c r="F1997" t="s">
        <v>17</v>
      </c>
      <c r="G1997" t="s">
        <v>345</v>
      </c>
      <c r="H1997" t="str">
        <f>IF(Statistics_xlsx___Sheet1[[#This Row],[Post Name]]="-",IF(G1998=0,G1996,G1998),Statistics_xlsx___Sheet1[[#This Row],[Post Name]])</f>
        <v>c9</v>
      </c>
      <c r="I1997">
        <v>43792</v>
      </c>
      <c r="J1997">
        <f>IF(Statistics_xlsx___Sheet1[[#This Row],[Offered Salary]]&lt;=0,AVERAGE($I$2:$I$7166),Statistics_xlsx___Sheet1[[#This Row],[Offered Salary]])</f>
        <v>43792</v>
      </c>
      <c r="K1997" t="b">
        <f>OR((Statistics_xlsx___Sheet1[[#This Row],[updated offered salary]]&lt;$N$39),(Statistics_xlsx___Sheet1[[#This Row],[updated offered salary]]&gt;$N$40))</f>
        <v>0</v>
      </c>
    </row>
    <row r="1998" spans="1:11" x14ac:dyDescent="0.3">
      <c r="A1998">
        <v>34179</v>
      </c>
      <c r="B1998" t="s">
        <v>953</v>
      </c>
      <c r="C1998" t="s">
        <v>8</v>
      </c>
      <c r="D1998" t="s">
        <v>13</v>
      </c>
      <c r="E1998" t="str">
        <f>IF(Statistics_xlsx___Sheet1[[#This Row],[event_name]]="-","Male",Statistics_xlsx___Sheet1[[#This Row],[event_name]])</f>
        <v>Female</v>
      </c>
      <c r="F1998" t="s">
        <v>17</v>
      </c>
      <c r="G1998" t="s">
        <v>345</v>
      </c>
      <c r="H1998" t="str">
        <f>IF(Statistics_xlsx___Sheet1[[#This Row],[Post Name]]="-",IF(G1999=0,G1997,G1999),Statistics_xlsx___Sheet1[[#This Row],[Post Name]])</f>
        <v>c9</v>
      </c>
      <c r="I1998">
        <v>26150</v>
      </c>
      <c r="J1998">
        <f>IF(Statistics_xlsx___Sheet1[[#This Row],[Offered Salary]]&lt;=0,AVERAGE($I$2:$I$7166),Statistics_xlsx___Sheet1[[#This Row],[Offered Salary]])</f>
        <v>26150</v>
      </c>
      <c r="K1998" t="b">
        <f>OR((Statistics_xlsx___Sheet1[[#This Row],[updated offered salary]]&lt;$N$39),(Statistics_xlsx___Sheet1[[#This Row],[updated offered salary]]&gt;$N$40))</f>
        <v>0</v>
      </c>
    </row>
    <row r="1999" spans="1:11" x14ac:dyDescent="0.3">
      <c r="A1999">
        <v>910029</v>
      </c>
      <c r="B1999" t="s">
        <v>953</v>
      </c>
      <c r="C1999" t="s">
        <v>15</v>
      </c>
      <c r="D1999" t="s">
        <v>9</v>
      </c>
      <c r="E1999" t="str">
        <f>IF(Statistics_xlsx___Sheet1[[#This Row],[event_name]]="-","Male",Statistics_xlsx___Sheet1[[#This Row],[event_name]])</f>
        <v>Male</v>
      </c>
      <c r="F1999" t="s">
        <v>17</v>
      </c>
      <c r="G1999" t="s">
        <v>345</v>
      </c>
      <c r="H1999" t="str">
        <f>IF(Statistics_xlsx___Sheet1[[#This Row],[Post Name]]="-",IF(G2000=0,G1998,G2000),Statistics_xlsx___Sheet1[[#This Row],[Post Name]])</f>
        <v>c9</v>
      </c>
      <c r="I1999">
        <v>56250</v>
      </c>
      <c r="J1999">
        <f>IF(Statistics_xlsx___Sheet1[[#This Row],[Offered Salary]]&lt;=0,AVERAGE($I$2:$I$7166),Statistics_xlsx___Sheet1[[#This Row],[Offered Salary]])</f>
        <v>56250</v>
      </c>
      <c r="K1999" t="b">
        <f>OR((Statistics_xlsx___Sheet1[[#This Row],[updated offered salary]]&lt;$N$39),(Statistics_xlsx___Sheet1[[#This Row],[updated offered salary]]&gt;$N$40))</f>
        <v>0</v>
      </c>
    </row>
    <row r="2000" spans="1:11" x14ac:dyDescent="0.3">
      <c r="A2000">
        <v>760525</v>
      </c>
      <c r="B2000" t="s">
        <v>1836</v>
      </c>
      <c r="C2000" t="s">
        <v>8</v>
      </c>
      <c r="D2000" t="s">
        <v>9</v>
      </c>
      <c r="E2000" t="str">
        <f>IF(Statistics_xlsx___Sheet1[[#This Row],[event_name]]="-","Male",Statistics_xlsx___Sheet1[[#This Row],[event_name]])</f>
        <v>Male</v>
      </c>
      <c r="F2000" t="s">
        <v>17</v>
      </c>
      <c r="G2000" t="s">
        <v>345</v>
      </c>
      <c r="H2000" t="str">
        <f>IF(Statistics_xlsx___Sheet1[[#This Row],[Post Name]]="-",IF(G2001=0,G1999,G2001),Statistics_xlsx___Sheet1[[#This Row],[Post Name]])</f>
        <v>c9</v>
      </c>
      <c r="I2000">
        <v>95834</v>
      </c>
      <c r="J2000">
        <f>IF(Statistics_xlsx___Sheet1[[#This Row],[Offered Salary]]&lt;=0,AVERAGE($I$2:$I$7166),Statistics_xlsx___Sheet1[[#This Row],[Offered Salary]])</f>
        <v>95834</v>
      </c>
      <c r="K2000" t="b">
        <f>OR((Statistics_xlsx___Sheet1[[#This Row],[updated offered salary]]&lt;$N$39),(Statistics_xlsx___Sheet1[[#This Row],[updated offered salary]]&gt;$N$40))</f>
        <v>0</v>
      </c>
    </row>
    <row r="2001" spans="1:11" x14ac:dyDescent="0.3">
      <c r="A2001">
        <v>913328</v>
      </c>
      <c r="B2001" t="s">
        <v>1837</v>
      </c>
      <c r="C2001" t="s">
        <v>8</v>
      </c>
      <c r="D2001" t="s">
        <v>13</v>
      </c>
      <c r="E2001" t="str">
        <f>IF(Statistics_xlsx___Sheet1[[#This Row],[event_name]]="-","Male",Statistics_xlsx___Sheet1[[#This Row],[event_name]])</f>
        <v>Female</v>
      </c>
      <c r="F2001" t="s">
        <v>17</v>
      </c>
      <c r="G2001" t="s">
        <v>345</v>
      </c>
      <c r="H2001" t="str">
        <f>IF(Statistics_xlsx___Sheet1[[#This Row],[Post Name]]="-",IF(G2002=0,G2000,G2002),Statistics_xlsx___Sheet1[[#This Row],[Post Name]])</f>
        <v>c9</v>
      </c>
      <c r="I2001">
        <v>10982</v>
      </c>
      <c r="J2001">
        <f>IF(Statistics_xlsx___Sheet1[[#This Row],[Offered Salary]]&lt;=0,AVERAGE($I$2:$I$7166),Statistics_xlsx___Sheet1[[#This Row],[Offered Salary]])</f>
        <v>10982</v>
      </c>
      <c r="K2001" t="b">
        <f>OR((Statistics_xlsx___Sheet1[[#This Row],[updated offered salary]]&lt;$N$39),(Statistics_xlsx___Sheet1[[#This Row],[updated offered salary]]&gt;$N$40))</f>
        <v>0</v>
      </c>
    </row>
    <row r="2002" spans="1:11" x14ac:dyDescent="0.3">
      <c r="A2002">
        <v>906610</v>
      </c>
      <c r="B2002" t="s">
        <v>1838</v>
      </c>
      <c r="C2002" t="s">
        <v>8</v>
      </c>
      <c r="D2002" t="s">
        <v>9</v>
      </c>
      <c r="E2002" t="str">
        <f>IF(Statistics_xlsx___Sheet1[[#This Row],[event_name]]="-","Male",Statistics_xlsx___Sheet1[[#This Row],[event_name]])</f>
        <v>Male</v>
      </c>
      <c r="F2002" t="s">
        <v>17</v>
      </c>
      <c r="G2002" t="s">
        <v>345</v>
      </c>
      <c r="H2002" t="str">
        <f>IF(Statistics_xlsx___Sheet1[[#This Row],[Post Name]]="-",IF(G2003=0,G2001,G2003),Statistics_xlsx___Sheet1[[#This Row],[Post Name]])</f>
        <v>c9</v>
      </c>
      <c r="I2002">
        <v>27403</v>
      </c>
      <c r="J2002">
        <f>IF(Statistics_xlsx___Sheet1[[#This Row],[Offered Salary]]&lt;=0,AVERAGE($I$2:$I$7166),Statistics_xlsx___Sheet1[[#This Row],[Offered Salary]])</f>
        <v>27403</v>
      </c>
      <c r="K2002" t="b">
        <f>OR((Statistics_xlsx___Sheet1[[#This Row],[updated offered salary]]&lt;$N$39),(Statistics_xlsx___Sheet1[[#This Row],[updated offered salary]]&gt;$N$40))</f>
        <v>0</v>
      </c>
    </row>
    <row r="2003" spans="1:11" x14ac:dyDescent="0.3">
      <c r="A2003">
        <v>356309</v>
      </c>
      <c r="B2003" t="s">
        <v>1838</v>
      </c>
      <c r="C2003" t="s">
        <v>8</v>
      </c>
      <c r="D2003" t="s">
        <v>9</v>
      </c>
      <c r="E2003" t="str">
        <f>IF(Statistics_xlsx___Sheet1[[#This Row],[event_name]]="-","Male",Statistics_xlsx___Sheet1[[#This Row],[event_name]])</f>
        <v>Male</v>
      </c>
      <c r="F2003" t="s">
        <v>52</v>
      </c>
      <c r="G2003" t="s">
        <v>36</v>
      </c>
      <c r="H2003" t="str">
        <f>IF(Statistics_xlsx___Sheet1[[#This Row],[Post Name]]="-",IF(G2004=0,G2002,G2004),Statistics_xlsx___Sheet1[[#This Row],[Post Name]])</f>
        <v>i5</v>
      </c>
      <c r="I2003">
        <v>84905</v>
      </c>
      <c r="J2003">
        <f>IF(Statistics_xlsx___Sheet1[[#This Row],[Offered Salary]]&lt;=0,AVERAGE($I$2:$I$7166),Statistics_xlsx___Sheet1[[#This Row],[Offered Salary]])</f>
        <v>84905</v>
      </c>
      <c r="K2003" t="b">
        <f>OR((Statistics_xlsx___Sheet1[[#This Row],[updated offered salary]]&lt;$N$39),(Statistics_xlsx___Sheet1[[#This Row],[updated offered salary]]&gt;$N$40))</f>
        <v>0</v>
      </c>
    </row>
    <row r="2004" spans="1:11" x14ac:dyDescent="0.3">
      <c r="A2004">
        <v>170369</v>
      </c>
      <c r="B2004" t="s">
        <v>1839</v>
      </c>
      <c r="C2004" t="s">
        <v>8</v>
      </c>
      <c r="D2004" t="s">
        <v>9</v>
      </c>
      <c r="E2004" t="str">
        <f>IF(Statistics_xlsx___Sheet1[[#This Row],[event_name]]="-","Male",Statistics_xlsx___Sheet1[[#This Row],[event_name]])</f>
        <v>Male</v>
      </c>
      <c r="F2004" t="s">
        <v>52</v>
      </c>
      <c r="G2004" t="s">
        <v>151</v>
      </c>
      <c r="H2004" t="str">
        <f>IF(Statistics_xlsx___Sheet1[[#This Row],[Post Name]]="-",IF(G2005=0,G2003,G2005),Statistics_xlsx___Sheet1[[#This Row],[Post Name]])</f>
        <v>c-10</v>
      </c>
      <c r="I2004">
        <v>1817</v>
      </c>
      <c r="J2004">
        <f>IF(Statistics_xlsx___Sheet1[[#This Row],[Offered Salary]]&lt;=0,AVERAGE($I$2:$I$7166),Statistics_xlsx___Sheet1[[#This Row],[Offered Salary]])</f>
        <v>1817</v>
      </c>
      <c r="K2004" t="b">
        <f>OR((Statistics_xlsx___Sheet1[[#This Row],[updated offered salary]]&lt;$N$39),(Statistics_xlsx___Sheet1[[#This Row],[updated offered salary]]&gt;$N$40))</f>
        <v>0</v>
      </c>
    </row>
    <row r="2005" spans="1:11" x14ac:dyDescent="0.3">
      <c r="A2005">
        <v>315817</v>
      </c>
      <c r="B2005" t="s">
        <v>1840</v>
      </c>
      <c r="C2005" t="s">
        <v>15</v>
      </c>
      <c r="D2005" t="s">
        <v>9</v>
      </c>
      <c r="E2005" t="str">
        <f>IF(Statistics_xlsx___Sheet1[[#This Row],[event_name]]="-","Male",Statistics_xlsx___Sheet1[[#This Row],[event_name]])</f>
        <v>Male</v>
      </c>
      <c r="F2005" t="s">
        <v>52</v>
      </c>
      <c r="G2005" t="s">
        <v>30</v>
      </c>
      <c r="H2005" t="str">
        <f>IF(Statistics_xlsx___Sheet1[[#This Row],[Post Name]]="-",IF(G2006=0,G2004,G2006),Statistics_xlsx___Sheet1[[#This Row],[Post Name]])</f>
        <v>b9</v>
      </c>
      <c r="I2005">
        <v>14871</v>
      </c>
      <c r="J2005">
        <f>IF(Statistics_xlsx___Sheet1[[#This Row],[Offered Salary]]&lt;=0,AVERAGE($I$2:$I$7166),Statistics_xlsx___Sheet1[[#This Row],[Offered Salary]])</f>
        <v>14871</v>
      </c>
      <c r="K2005" t="b">
        <f>OR((Statistics_xlsx___Sheet1[[#This Row],[updated offered salary]]&lt;$N$39),(Statistics_xlsx___Sheet1[[#This Row],[updated offered salary]]&gt;$N$40))</f>
        <v>0</v>
      </c>
    </row>
    <row r="2006" spans="1:11" x14ac:dyDescent="0.3">
      <c r="A2006">
        <v>28531</v>
      </c>
      <c r="B2006" t="s">
        <v>1841</v>
      </c>
      <c r="C2006" t="s">
        <v>15</v>
      </c>
      <c r="D2006" t="s">
        <v>13</v>
      </c>
      <c r="E2006" t="str">
        <f>IF(Statistics_xlsx___Sheet1[[#This Row],[event_name]]="-","Male",Statistics_xlsx___Sheet1[[#This Row],[event_name]])</f>
        <v>Female</v>
      </c>
      <c r="F2006" t="s">
        <v>52</v>
      </c>
      <c r="G2006" t="s">
        <v>30</v>
      </c>
      <c r="H2006" t="str">
        <f>IF(Statistics_xlsx___Sheet1[[#This Row],[Post Name]]="-",IF(G2007=0,G2005,G2007),Statistics_xlsx___Sheet1[[#This Row],[Post Name]])</f>
        <v>b9</v>
      </c>
      <c r="I2006">
        <v>83828</v>
      </c>
      <c r="J2006">
        <f>IF(Statistics_xlsx___Sheet1[[#This Row],[Offered Salary]]&lt;=0,AVERAGE($I$2:$I$7166),Statistics_xlsx___Sheet1[[#This Row],[Offered Salary]])</f>
        <v>83828</v>
      </c>
      <c r="K2006" t="b">
        <f>OR((Statistics_xlsx___Sheet1[[#This Row],[updated offered salary]]&lt;$N$39),(Statistics_xlsx___Sheet1[[#This Row],[updated offered salary]]&gt;$N$40))</f>
        <v>0</v>
      </c>
    </row>
    <row r="2007" spans="1:11" x14ac:dyDescent="0.3">
      <c r="A2007">
        <v>955200</v>
      </c>
      <c r="B2007" t="s">
        <v>1842</v>
      </c>
      <c r="C2007" t="s">
        <v>8</v>
      </c>
      <c r="D2007" t="s">
        <v>9</v>
      </c>
      <c r="E2007" t="str">
        <f>IF(Statistics_xlsx___Sheet1[[#This Row],[event_name]]="-","Male",Statistics_xlsx___Sheet1[[#This Row],[event_name]])</f>
        <v>Male</v>
      </c>
      <c r="F2007" t="s">
        <v>52</v>
      </c>
      <c r="G2007" t="s">
        <v>151</v>
      </c>
      <c r="H2007" t="str">
        <f>IF(Statistics_xlsx___Sheet1[[#This Row],[Post Name]]="-",IF(G2008=0,G2006,G2008),Statistics_xlsx___Sheet1[[#This Row],[Post Name]])</f>
        <v>c-10</v>
      </c>
      <c r="I2007">
        <v>95400</v>
      </c>
      <c r="J2007">
        <f>IF(Statistics_xlsx___Sheet1[[#This Row],[Offered Salary]]&lt;=0,AVERAGE($I$2:$I$7166),Statistics_xlsx___Sheet1[[#This Row],[Offered Salary]])</f>
        <v>95400</v>
      </c>
      <c r="K2007" t="b">
        <f>OR((Statistics_xlsx___Sheet1[[#This Row],[updated offered salary]]&lt;$N$39),(Statistics_xlsx___Sheet1[[#This Row],[updated offered salary]]&gt;$N$40))</f>
        <v>0</v>
      </c>
    </row>
    <row r="2008" spans="1:11" x14ac:dyDescent="0.3">
      <c r="A2008">
        <v>452559</v>
      </c>
      <c r="B2008" t="s">
        <v>1843</v>
      </c>
      <c r="C2008" t="s">
        <v>8</v>
      </c>
      <c r="D2008" t="s">
        <v>42</v>
      </c>
      <c r="E2008" t="str">
        <f>IF(Statistics_xlsx___Sheet1[[#This Row],[event_name]]="-","Male",Statistics_xlsx___Sheet1[[#This Row],[event_name]])</f>
        <v>Don’t want to say</v>
      </c>
      <c r="F2008" t="s">
        <v>17</v>
      </c>
      <c r="G2008" t="s">
        <v>11</v>
      </c>
      <c r="H2008" t="str">
        <f>IF(Statistics_xlsx___Sheet1[[#This Row],[Post Name]]="-",IF(G2009=0,G2007,G2009),Statistics_xlsx___Sheet1[[#This Row],[Post Name]])</f>
        <v>c8</v>
      </c>
      <c r="I2008">
        <v>98670</v>
      </c>
      <c r="J2008">
        <f>IF(Statistics_xlsx___Sheet1[[#This Row],[Offered Salary]]&lt;=0,AVERAGE($I$2:$I$7166),Statistics_xlsx___Sheet1[[#This Row],[Offered Salary]])</f>
        <v>98670</v>
      </c>
      <c r="K2008" t="b">
        <f>OR((Statistics_xlsx___Sheet1[[#This Row],[updated offered salary]]&lt;$N$39),(Statistics_xlsx___Sheet1[[#This Row],[updated offered salary]]&gt;$N$40))</f>
        <v>0</v>
      </c>
    </row>
    <row r="2009" spans="1:11" x14ac:dyDescent="0.3">
      <c r="A2009">
        <v>811260</v>
      </c>
      <c r="B2009" t="s">
        <v>1844</v>
      </c>
      <c r="C2009" t="s">
        <v>8</v>
      </c>
      <c r="D2009" t="s">
        <v>9</v>
      </c>
      <c r="E2009" t="str">
        <f>IF(Statistics_xlsx___Sheet1[[#This Row],[event_name]]="-","Male",Statistics_xlsx___Sheet1[[#This Row],[event_name]])</f>
        <v>Male</v>
      </c>
      <c r="F2009" t="s">
        <v>17</v>
      </c>
      <c r="G2009" t="s">
        <v>11</v>
      </c>
      <c r="H2009" t="str">
        <f>IF(Statistics_xlsx___Sheet1[[#This Row],[Post Name]]="-",IF(G2010=0,G2008,G2010),Statistics_xlsx___Sheet1[[#This Row],[Post Name]])</f>
        <v>c8</v>
      </c>
      <c r="I2009">
        <v>10730</v>
      </c>
      <c r="J2009">
        <f>IF(Statistics_xlsx___Sheet1[[#This Row],[Offered Salary]]&lt;=0,AVERAGE($I$2:$I$7166),Statistics_xlsx___Sheet1[[#This Row],[Offered Salary]])</f>
        <v>10730</v>
      </c>
      <c r="K2009" t="b">
        <f>OR((Statistics_xlsx___Sheet1[[#This Row],[updated offered salary]]&lt;$N$39),(Statistics_xlsx___Sheet1[[#This Row],[updated offered salary]]&gt;$N$40))</f>
        <v>0</v>
      </c>
    </row>
    <row r="2010" spans="1:11" x14ac:dyDescent="0.3">
      <c r="A2010">
        <v>194204</v>
      </c>
      <c r="B2010" t="s">
        <v>1845</v>
      </c>
      <c r="C2010" t="s">
        <v>15</v>
      </c>
      <c r="D2010" t="s">
        <v>13</v>
      </c>
      <c r="E2010" t="str">
        <f>IF(Statistics_xlsx___Sheet1[[#This Row],[event_name]]="-","Male",Statistics_xlsx___Sheet1[[#This Row],[event_name]])</f>
        <v>Female</v>
      </c>
      <c r="F2010" t="s">
        <v>17</v>
      </c>
      <c r="G2010" t="s">
        <v>11</v>
      </c>
      <c r="H2010" t="str">
        <f>IF(Statistics_xlsx___Sheet1[[#This Row],[Post Name]]="-",IF(G2011=0,G2009,G2011),Statistics_xlsx___Sheet1[[#This Row],[Post Name]])</f>
        <v>c8</v>
      </c>
      <c r="I2010">
        <v>31185</v>
      </c>
      <c r="J2010">
        <f>IF(Statistics_xlsx___Sheet1[[#This Row],[Offered Salary]]&lt;=0,AVERAGE($I$2:$I$7166),Statistics_xlsx___Sheet1[[#This Row],[Offered Salary]])</f>
        <v>31185</v>
      </c>
      <c r="K2010" t="b">
        <f>OR((Statistics_xlsx___Sheet1[[#This Row],[updated offered salary]]&lt;$N$39),(Statistics_xlsx___Sheet1[[#This Row],[updated offered salary]]&gt;$N$40))</f>
        <v>0</v>
      </c>
    </row>
    <row r="2011" spans="1:11" x14ac:dyDescent="0.3">
      <c r="A2011">
        <v>750906</v>
      </c>
      <c r="B2011" t="s">
        <v>663</v>
      </c>
      <c r="C2011" t="s">
        <v>15</v>
      </c>
      <c r="D2011" t="s">
        <v>13</v>
      </c>
      <c r="E2011" t="str">
        <f>IF(Statistics_xlsx___Sheet1[[#This Row],[event_name]]="-","Male",Statistics_xlsx___Sheet1[[#This Row],[event_name]])</f>
        <v>Female</v>
      </c>
      <c r="F2011" t="s">
        <v>17</v>
      </c>
      <c r="G2011" t="s">
        <v>11</v>
      </c>
      <c r="H2011" t="str">
        <f>IF(Statistics_xlsx___Sheet1[[#This Row],[Post Name]]="-",IF(G2012=0,G2010,G2012),Statistics_xlsx___Sheet1[[#This Row],[Post Name]])</f>
        <v>c8</v>
      </c>
      <c r="I2011">
        <v>30750</v>
      </c>
      <c r="J2011">
        <f>IF(Statistics_xlsx___Sheet1[[#This Row],[Offered Salary]]&lt;=0,AVERAGE($I$2:$I$7166),Statistics_xlsx___Sheet1[[#This Row],[Offered Salary]])</f>
        <v>30750</v>
      </c>
      <c r="K2011" t="b">
        <f>OR((Statistics_xlsx___Sheet1[[#This Row],[updated offered salary]]&lt;$N$39),(Statistics_xlsx___Sheet1[[#This Row],[updated offered salary]]&gt;$N$40))</f>
        <v>0</v>
      </c>
    </row>
    <row r="2012" spans="1:11" x14ac:dyDescent="0.3">
      <c r="A2012">
        <v>486771</v>
      </c>
      <c r="B2012" t="s">
        <v>1846</v>
      </c>
      <c r="C2012" t="s">
        <v>8</v>
      </c>
      <c r="D2012" t="s">
        <v>13</v>
      </c>
      <c r="E2012" t="str">
        <f>IF(Statistics_xlsx___Sheet1[[#This Row],[event_name]]="-","Male",Statistics_xlsx___Sheet1[[#This Row],[event_name]])</f>
        <v>Female</v>
      </c>
      <c r="F2012" t="s">
        <v>17</v>
      </c>
      <c r="G2012" t="s">
        <v>11</v>
      </c>
      <c r="H2012" t="str">
        <f>IF(Statistics_xlsx___Sheet1[[#This Row],[Post Name]]="-",IF(G2013=0,G2011,G2013),Statistics_xlsx___Sheet1[[#This Row],[Post Name]])</f>
        <v>c8</v>
      </c>
      <c r="I2012">
        <v>57130</v>
      </c>
      <c r="J2012">
        <f>IF(Statistics_xlsx___Sheet1[[#This Row],[Offered Salary]]&lt;=0,AVERAGE($I$2:$I$7166),Statistics_xlsx___Sheet1[[#This Row],[Offered Salary]])</f>
        <v>57130</v>
      </c>
      <c r="K2012" t="b">
        <f>OR((Statistics_xlsx___Sheet1[[#This Row],[updated offered salary]]&lt;$N$39),(Statistics_xlsx___Sheet1[[#This Row],[updated offered salary]]&gt;$N$40))</f>
        <v>0</v>
      </c>
    </row>
    <row r="2013" spans="1:11" x14ac:dyDescent="0.3">
      <c r="A2013">
        <v>932139</v>
      </c>
      <c r="B2013" t="s">
        <v>1847</v>
      </c>
      <c r="C2013" t="s">
        <v>8</v>
      </c>
      <c r="D2013" t="s">
        <v>13</v>
      </c>
      <c r="E2013" t="str">
        <f>IF(Statistics_xlsx___Sheet1[[#This Row],[event_name]]="-","Male",Statistics_xlsx___Sheet1[[#This Row],[event_name]])</f>
        <v>Female</v>
      </c>
      <c r="F2013" t="s">
        <v>17</v>
      </c>
      <c r="G2013" t="s">
        <v>11</v>
      </c>
      <c r="H2013" t="str">
        <f>IF(Statistics_xlsx___Sheet1[[#This Row],[Post Name]]="-",IF(G2014=0,G2012,G2014),Statistics_xlsx___Sheet1[[#This Row],[Post Name]])</f>
        <v>c8</v>
      </c>
      <c r="I2013">
        <v>17249</v>
      </c>
      <c r="J2013">
        <f>IF(Statistics_xlsx___Sheet1[[#This Row],[Offered Salary]]&lt;=0,AVERAGE($I$2:$I$7166),Statistics_xlsx___Sheet1[[#This Row],[Offered Salary]])</f>
        <v>17249</v>
      </c>
      <c r="K2013" t="b">
        <f>OR((Statistics_xlsx___Sheet1[[#This Row],[updated offered salary]]&lt;$N$39),(Statistics_xlsx___Sheet1[[#This Row],[updated offered salary]]&gt;$N$40))</f>
        <v>0</v>
      </c>
    </row>
    <row r="2014" spans="1:11" x14ac:dyDescent="0.3">
      <c r="A2014">
        <v>606591</v>
      </c>
      <c r="B2014" t="s">
        <v>1847</v>
      </c>
      <c r="C2014" t="s">
        <v>8</v>
      </c>
      <c r="D2014" t="s">
        <v>9</v>
      </c>
      <c r="E2014" t="str">
        <f>IF(Statistics_xlsx___Sheet1[[#This Row],[event_name]]="-","Male",Statistics_xlsx___Sheet1[[#This Row],[event_name]])</f>
        <v>Male</v>
      </c>
      <c r="F2014" t="s">
        <v>17</v>
      </c>
      <c r="G2014" t="s">
        <v>11</v>
      </c>
      <c r="H2014" t="str">
        <f>IF(Statistics_xlsx___Sheet1[[#This Row],[Post Name]]="-",IF(G2015=0,G2013,G2015),Statistics_xlsx___Sheet1[[#This Row],[Post Name]])</f>
        <v>c8</v>
      </c>
      <c r="I2014">
        <v>80966</v>
      </c>
      <c r="J2014">
        <f>IF(Statistics_xlsx___Sheet1[[#This Row],[Offered Salary]]&lt;=0,AVERAGE($I$2:$I$7166),Statistics_xlsx___Sheet1[[#This Row],[Offered Salary]])</f>
        <v>80966</v>
      </c>
      <c r="K2014" t="b">
        <f>OR((Statistics_xlsx___Sheet1[[#This Row],[updated offered salary]]&lt;$N$39),(Statistics_xlsx___Sheet1[[#This Row],[updated offered salary]]&gt;$N$40))</f>
        <v>0</v>
      </c>
    </row>
    <row r="2015" spans="1:11" x14ac:dyDescent="0.3">
      <c r="A2015">
        <v>847230</v>
      </c>
      <c r="B2015" t="s">
        <v>1848</v>
      </c>
      <c r="C2015" t="s">
        <v>15</v>
      </c>
      <c r="D2015" t="s">
        <v>9</v>
      </c>
      <c r="E2015" t="str">
        <f>IF(Statistics_xlsx___Sheet1[[#This Row],[event_name]]="-","Male",Statistics_xlsx___Sheet1[[#This Row],[event_name]])</f>
        <v>Male</v>
      </c>
      <c r="F2015" t="s">
        <v>17</v>
      </c>
      <c r="G2015" t="s">
        <v>11</v>
      </c>
      <c r="H2015" t="str">
        <f>IF(Statistics_xlsx___Sheet1[[#This Row],[Post Name]]="-",IF(G2016=0,G2014,G2016),Statistics_xlsx___Sheet1[[#This Row],[Post Name]])</f>
        <v>c8</v>
      </c>
      <c r="I2015">
        <v>8032</v>
      </c>
      <c r="J2015">
        <f>IF(Statistics_xlsx___Sheet1[[#This Row],[Offered Salary]]&lt;=0,AVERAGE($I$2:$I$7166),Statistics_xlsx___Sheet1[[#This Row],[Offered Salary]])</f>
        <v>8032</v>
      </c>
      <c r="K2015" t="b">
        <f>OR((Statistics_xlsx___Sheet1[[#This Row],[updated offered salary]]&lt;$N$39),(Statistics_xlsx___Sheet1[[#This Row],[updated offered salary]]&gt;$N$40))</f>
        <v>0</v>
      </c>
    </row>
    <row r="2016" spans="1:11" x14ac:dyDescent="0.3">
      <c r="A2016">
        <v>288114</v>
      </c>
      <c r="B2016" t="s">
        <v>1849</v>
      </c>
      <c r="C2016" t="s">
        <v>15</v>
      </c>
      <c r="D2016" t="s">
        <v>42</v>
      </c>
      <c r="E2016" t="str">
        <f>IF(Statistics_xlsx___Sheet1[[#This Row],[event_name]]="-","Male",Statistics_xlsx___Sheet1[[#This Row],[event_name]])</f>
        <v>Don’t want to say</v>
      </c>
      <c r="F2016" t="s">
        <v>17</v>
      </c>
      <c r="G2016" t="s">
        <v>11</v>
      </c>
      <c r="H2016" t="str">
        <f>IF(Statistics_xlsx___Sheet1[[#This Row],[Post Name]]="-",IF(G2017=0,G2015,G2017),Statistics_xlsx___Sheet1[[#This Row],[Post Name]])</f>
        <v>c8</v>
      </c>
      <c r="I2016">
        <v>19751</v>
      </c>
      <c r="J2016">
        <f>IF(Statistics_xlsx___Sheet1[[#This Row],[Offered Salary]]&lt;=0,AVERAGE($I$2:$I$7166),Statistics_xlsx___Sheet1[[#This Row],[Offered Salary]])</f>
        <v>19751</v>
      </c>
      <c r="K2016" t="b">
        <f>OR((Statistics_xlsx___Sheet1[[#This Row],[updated offered salary]]&lt;$N$39),(Statistics_xlsx___Sheet1[[#This Row],[updated offered salary]]&gt;$N$40))</f>
        <v>0</v>
      </c>
    </row>
    <row r="2017" spans="1:11" x14ac:dyDescent="0.3">
      <c r="A2017">
        <v>337546</v>
      </c>
      <c r="B2017" t="s">
        <v>1850</v>
      </c>
      <c r="C2017" t="s">
        <v>15</v>
      </c>
      <c r="D2017" t="s">
        <v>13</v>
      </c>
      <c r="E2017" t="str">
        <f>IF(Statistics_xlsx___Sheet1[[#This Row],[event_name]]="-","Male",Statistics_xlsx___Sheet1[[#This Row],[event_name]])</f>
        <v>Female</v>
      </c>
      <c r="F2017" t="s">
        <v>17</v>
      </c>
      <c r="G2017" t="s">
        <v>11</v>
      </c>
      <c r="H2017" t="str">
        <f>IF(Statistics_xlsx___Sheet1[[#This Row],[Post Name]]="-",IF(G2018=0,G2016,G2018),Statistics_xlsx___Sheet1[[#This Row],[Post Name]])</f>
        <v>c8</v>
      </c>
      <c r="I2017">
        <v>46403</v>
      </c>
      <c r="J2017">
        <f>IF(Statistics_xlsx___Sheet1[[#This Row],[Offered Salary]]&lt;=0,AVERAGE($I$2:$I$7166),Statistics_xlsx___Sheet1[[#This Row],[Offered Salary]])</f>
        <v>46403</v>
      </c>
      <c r="K2017" t="b">
        <f>OR((Statistics_xlsx___Sheet1[[#This Row],[updated offered salary]]&lt;$N$39),(Statistics_xlsx___Sheet1[[#This Row],[updated offered salary]]&gt;$N$40))</f>
        <v>0</v>
      </c>
    </row>
    <row r="2018" spans="1:11" x14ac:dyDescent="0.3">
      <c r="A2018">
        <v>377923</v>
      </c>
      <c r="B2018" t="s">
        <v>1851</v>
      </c>
      <c r="C2018" t="s">
        <v>8</v>
      </c>
      <c r="D2018" t="s">
        <v>13</v>
      </c>
      <c r="E2018" t="str">
        <f>IF(Statistics_xlsx___Sheet1[[#This Row],[event_name]]="-","Male",Statistics_xlsx___Sheet1[[#This Row],[event_name]])</f>
        <v>Female</v>
      </c>
      <c r="F2018" t="s">
        <v>17</v>
      </c>
      <c r="G2018" t="s">
        <v>11</v>
      </c>
      <c r="H2018" t="str">
        <f>IF(Statistics_xlsx___Sheet1[[#This Row],[Post Name]]="-",IF(G2019=0,G2017,G2019),Statistics_xlsx___Sheet1[[#This Row],[Post Name]])</f>
        <v>c8</v>
      </c>
      <c r="I2018">
        <v>30875</v>
      </c>
      <c r="J2018">
        <f>IF(Statistics_xlsx___Sheet1[[#This Row],[Offered Salary]]&lt;=0,AVERAGE($I$2:$I$7166),Statistics_xlsx___Sheet1[[#This Row],[Offered Salary]])</f>
        <v>30875</v>
      </c>
      <c r="K2018" t="b">
        <f>OR((Statistics_xlsx___Sheet1[[#This Row],[updated offered salary]]&lt;$N$39),(Statistics_xlsx___Sheet1[[#This Row],[updated offered salary]]&gt;$N$40))</f>
        <v>0</v>
      </c>
    </row>
    <row r="2019" spans="1:11" x14ac:dyDescent="0.3">
      <c r="A2019">
        <v>801545</v>
      </c>
      <c r="B2019" t="s">
        <v>1852</v>
      </c>
      <c r="C2019" t="s">
        <v>8</v>
      </c>
      <c r="D2019" t="s">
        <v>9</v>
      </c>
      <c r="E2019" t="str">
        <f>IF(Statistics_xlsx___Sheet1[[#This Row],[event_name]]="-","Male",Statistics_xlsx___Sheet1[[#This Row],[event_name]])</f>
        <v>Male</v>
      </c>
      <c r="F2019" t="s">
        <v>17</v>
      </c>
      <c r="G2019" t="s">
        <v>11</v>
      </c>
      <c r="H2019" t="str">
        <f>IF(Statistics_xlsx___Sheet1[[#This Row],[Post Name]]="-",IF(G2020=0,G2018,G2020),Statistics_xlsx___Sheet1[[#This Row],[Post Name]])</f>
        <v>c8</v>
      </c>
      <c r="I2019">
        <v>58330</v>
      </c>
      <c r="J2019">
        <f>IF(Statistics_xlsx___Sheet1[[#This Row],[Offered Salary]]&lt;=0,AVERAGE($I$2:$I$7166),Statistics_xlsx___Sheet1[[#This Row],[Offered Salary]])</f>
        <v>58330</v>
      </c>
      <c r="K2019" t="b">
        <f>OR((Statistics_xlsx___Sheet1[[#This Row],[updated offered salary]]&lt;$N$39),(Statistics_xlsx___Sheet1[[#This Row],[updated offered salary]]&gt;$N$40))</f>
        <v>0</v>
      </c>
    </row>
    <row r="2020" spans="1:11" x14ac:dyDescent="0.3">
      <c r="A2020">
        <v>173651</v>
      </c>
      <c r="B2020" t="s">
        <v>1853</v>
      </c>
      <c r="C2020" t="s">
        <v>15</v>
      </c>
      <c r="D2020" t="s">
        <v>13</v>
      </c>
      <c r="E2020" t="str">
        <f>IF(Statistics_xlsx___Sheet1[[#This Row],[event_name]]="-","Male",Statistics_xlsx___Sheet1[[#This Row],[event_name]])</f>
        <v>Female</v>
      </c>
      <c r="F2020" t="s">
        <v>17</v>
      </c>
      <c r="G2020" t="s">
        <v>11</v>
      </c>
      <c r="H2020" t="str">
        <f>IF(Statistics_xlsx___Sheet1[[#This Row],[Post Name]]="-",IF(G2021=0,G2019,G2021),Statistics_xlsx___Sheet1[[#This Row],[Post Name]])</f>
        <v>c8</v>
      </c>
      <c r="I2020">
        <v>40124</v>
      </c>
      <c r="J2020">
        <f>IF(Statistics_xlsx___Sheet1[[#This Row],[Offered Salary]]&lt;=0,AVERAGE($I$2:$I$7166),Statistics_xlsx___Sheet1[[#This Row],[Offered Salary]])</f>
        <v>40124</v>
      </c>
      <c r="K2020" t="b">
        <f>OR((Statistics_xlsx___Sheet1[[#This Row],[updated offered salary]]&lt;$N$39),(Statistics_xlsx___Sheet1[[#This Row],[updated offered salary]]&gt;$N$40))</f>
        <v>0</v>
      </c>
    </row>
    <row r="2021" spans="1:11" x14ac:dyDescent="0.3">
      <c r="A2021">
        <v>290514</v>
      </c>
      <c r="B2021" t="s">
        <v>1411</v>
      </c>
      <c r="C2021" t="s">
        <v>8</v>
      </c>
      <c r="D2021" t="s">
        <v>13</v>
      </c>
      <c r="E2021" t="str">
        <f>IF(Statistics_xlsx___Sheet1[[#This Row],[event_name]]="-","Male",Statistics_xlsx___Sheet1[[#This Row],[event_name]])</f>
        <v>Female</v>
      </c>
      <c r="F2021" t="s">
        <v>17</v>
      </c>
      <c r="G2021" t="s">
        <v>11</v>
      </c>
      <c r="H2021" t="str">
        <f>IF(Statistics_xlsx___Sheet1[[#This Row],[Post Name]]="-",IF(G2022=0,G2020,G2022),Statistics_xlsx___Sheet1[[#This Row],[Post Name]])</f>
        <v>c8</v>
      </c>
      <c r="I2021">
        <v>89900</v>
      </c>
      <c r="J2021">
        <f>IF(Statistics_xlsx___Sheet1[[#This Row],[Offered Salary]]&lt;=0,AVERAGE($I$2:$I$7166),Statistics_xlsx___Sheet1[[#This Row],[Offered Salary]])</f>
        <v>89900</v>
      </c>
      <c r="K2021" t="b">
        <f>OR((Statistics_xlsx___Sheet1[[#This Row],[updated offered salary]]&lt;$N$39),(Statistics_xlsx___Sheet1[[#This Row],[updated offered salary]]&gt;$N$40))</f>
        <v>0</v>
      </c>
    </row>
    <row r="2022" spans="1:11" x14ac:dyDescent="0.3">
      <c r="A2022">
        <v>956314</v>
      </c>
      <c r="B2022" t="s">
        <v>1854</v>
      </c>
      <c r="C2022" t="s">
        <v>8</v>
      </c>
      <c r="D2022" t="s">
        <v>13</v>
      </c>
      <c r="E2022" t="str">
        <f>IF(Statistics_xlsx___Sheet1[[#This Row],[event_name]]="-","Male",Statistics_xlsx___Sheet1[[#This Row],[event_name]])</f>
        <v>Female</v>
      </c>
      <c r="F2022" t="s">
        <v>10</v>
      </c>
      <c r="G2022" t="s">
        <v>44</v>
      </c>
      <c r="H2022" t="str">
        <f>IF(Statistics_xlsx___Sheet1[[#This Row],[Post Name]]="-",IF(G2023=0,G2021,G2023),Statistics_xlsx___Sheet1[[#This Row],[Post Name]])</f>
        <v>i6</v>
      </c>
      <c r="I2022">
        <v>92168</v>
      </c>
      <c r="J2022">
        <f>IF(Statistics_xlsx___Sheet1[[#This Row],[Offered Salary]]&lt;=0,AVERAGE($I$2:$I$7166),Statistics_xlsx___Sheet1[[#This Row],[Offered Salary]])</f>
        <v>92168</v>
      </c>
      <c r="K2022" t="b">
        <f>OR((Statistics_xlsx___Sheet1[[#This Row],[updated offered salary]]&lt;$N$39),(Statistics_xlsx___Sheet1[[#This Row],[updated offered salary]]&gt;$N$40))</f>
        <v>0</v>
      </c>
    </row>
    <row r="2023" spans="1:11" x14ac:dyDescent="0.3">
      <c r="A2023">
        <v>255595</v>
      </c>
      <c r="B2023" t="s">
        <v>1855</v>
      </c>
      <c r="C2023" t="s">
        <v>15</v>
      </c>
      <c r="D2023" t="s">
        <v>9</v>
      </c>
      <c r="E2023" t="str">
        <f>IF(Statistics_xlsx___Sheet1[[#This Row],[event_name]]="-","Male",Statistics_xlsx___Sheet1[[#This Row],[event_name]])</f>
        <v>Male</v>
      </c>
      <c r="F2023" t="s">
        <v>10</v>
      </c>
      <c r="G2023" t="s">
        <v>44</v>
      </c>
      <c r="H2023" t="str">
        <f>IF(Statistics_xlsx___Sheet1[[#This Row],[Post Name]]="-",IF(G2024=0,G2022,G2024),Statistics_xlsx___Sheet1[[#This Row],[Post Name]])</f>
        <v>i6</v>
      </c>
      <c r="I2023">
        <v>37952</v>
      </c>
      <c r="J2023">
        <f>IF(Statistics_xlsx___Sheet1[[#This Row],[Offered Salary]]&lt;=0,AVERAGE($I$2:$I$7166),Statistics_xlsx___Sheet1[[#This Row],[Offered Salary]])</f>
        <v>37952</v>
      </c>
      <c r="K2023" t="b">
        <f>OR((Statistics_xlsx___Sheet1[[#This Row],[updated offered salary]]&lt;$N$39),(Statistics_xlsx___Sheet1[[#This Row],[updated offered salary]]&gt;$N$40))</f>
        <v>0</v>
      </c>
    </row>
    <row r="2024" spans="1:11" x14ac:dyDescent="0.3">
      <c r="A2024">
        <v>545043</v>
      </c>
      <c r="B2024" t="s">
        <v>1406</v>
      </c>
      <c r="C2024" t="s">
        <v>8</v>
      </c>
      <c r="D2024" t="s">
        <v>13</v>
      </c>
      <c r="E2024" t="str">
        <f>IF(Statistics_xlsx___Sheet1[[#This Row],[event_name]]="-","Male",Statistics_xlsx___Sheet1[[#This Row],[event_name]])</f>
        <v>Female</v>
      </c>
      <c r="F2024" t="s">
        <v>10</v>
      </c>
      <c r="G2024" t="s">
        <v>44</v>
      </c>
      <c r="H2024" t="str">
        <f>IF(Statistics_xlsx___Sheet1[[#This Row],[Post Name]]="-",IF(G2025=0,G2023,G2025),Statistics_xlsx___Sheet1[[#This Row],[Post Name]])</f>
        <v>i6</v>
      </c>
      <c r="I2024">
        <v>29874</v>
      </c>
      <c r="J2024">
        <f>IF(Statistics_xlsx___Sheet1[[#This Row],[Offered Salary]]&lt;=0,AVERAGE($I$2:$I$7166),Statistics_xlsx___Sheet1[[#This Row],[Offered Salary]])</f>
        <v>29874</v>
      </c>
      <c r="K2024" t="b">
        <f>OR((Statistics_xlsx___Sheet1[[#This Row],[updated offered salary]]&lt;$N$39),(Statistics_xlsx___Sheet1[[#This Row],[updated offered salary]]&gt;$N$40))</f>
        <v>0</v>
      </c>
    </row>
    <row r="2025" spans="1:11" x14ac:dyDescent="0.3">
      <c r="A2025">
        <v>303823</v>
      </c>
      <c r="B2025" t="s">
        <v>1856</v>
      </c>
      <c r="C2025" t="s">
        <v>15</v>
      </c>
      <c r="D2025" t="s">
        <v>9</v>
      </c>
      <c r="E2025" t="str">
        <f>IF(Statistics_xlsx___Sheet1[[#This Row],[event_name]]="-","Male",Statistics_xlsx___Sheet1[[#This Row],[event_name]])</f>
        <v>Male</v>
      </c>
      <c r="F2025" t="s">
        <v>52</v>
      </c>
      <c r="G2025" t="s">
        <v>36</v>
      </c>
      <c r="H2025" t="str">
        <f>IF(Statistics_xlsx___Sheet1[[#This Row],[Post Name]]="-",IF(G2026=0,G2024,G2026),Statistics_xlsx___Sheet1[[#This Row],[Post Name]])</f>
        <v>i5</v>
      </c>
      <c r="I2025">
        <v>16961</v>
      </c>
      <c r="J2025">
        <f>IF(Statistics_xlsx___Sheet1[[#This Row],[Offered Salary]]&lt;=0,AVERAGE($I$2:$I$7166),Statistics_xlsx___Sheet1[[#This Row],[Offered Salary]])</f>
        <v>16961</v>
      </c>
      <c r="K2025" t="b">
        <f>OR((Statistics_xlsx___Sheet1[[#This Row],[updated offered salary]]&lt;$N$39),(Statistics_xlsx___Sheet1[[#This Row],[updated offered salary]]&gt;$N$40))</f>
        <v>0</v>
      </c>
    </row>
    <row r="2026" spans="1:11" x14ac:dyDescent="0.3">
      <c r="A2026">
        <v>105298</v>
      </c>
      <c r="B2026" t="s">
        <v>1857</v>
      </c>
      <c r="C2026" t="s">
        <v>8</v>
      </c>
      <c r="D2026" t="s">
        <v>9</v>
      </c>
      <c r="E2026" t="str">
        <f>IF(Statistics_xlsx___Sheet1[[#This Row],[event_name]]="-","Male",Statistics_xlsx___Sheet1[[#This Row],[event_name]])</f>
        <v>Male</v>
      </c>
      <c r="F2026" t="s">
        <v>52</v>
      </c>
      <c r="G2026" t="s">
        <v>36</v>
      </c>
      <c r="H2026" t="str">
        <f>IF(Statistics_xlsx___Sheet1[[#This Row],[Post Name]]="-",IF(G2027=0,G2025,G2027),Statistics_xlsx___Sheet1[[#This Row],[Post Name]])</f>
        <v>i5</v>
      </c>
      <c r="I2026">
        <v>28017</v>
      </c>
      <c r="J2026">
        <f>IF(Statistics_xlsx___Sheet1[[#This Row],[Offered Salary]]&lt;=0,AVERAGE($I$2:$I$7166),Statistics_xlsx___Sheet1[[#This Row],[Offered Salary]])</f>
        <v>28017</v>
      </c>
      <c r="K2026" t="b">
        <f>OR((Statistics_xlsx___Sheet1[[#This Row],[updated offered salary]]&lt;$N$39),(Statistics_xlsx___Sheet1[[#This Row],[updated offered salary]]&gt;$N$40))</f>
        <v>0</v>
      </c>
    </row>
    <row r="2027" spans="1:11" x14ac:dyDescent="0.3">
      <c r="A2027">
        <v>423082</v>
      </c>
      <c r="B2027" t="s">
        <v>1526</v>
      </c>
      <c r="C2027" t="s">
        <v>15</v>
      </c>
      <c r="D2027" t="s">
        <v>13</v>
      </c>
      <c r="E2027" t="str">
        <f>IF(Statistics_xlsx___Sheet1[[#This Row],[event_name]]="-","Male",Statistics_xlsx___Sheet1[[#This Row],[event_name]])</f>
        <v>Female</v>
      </c>
      <c r="F2027" t="s">
        <v>10</v>
      </c>
      <c r="G2027" t="s">
        <v>36</v>
      </c>
      <c r="H2027" t="str">
        <f>IF(Statistics_xlsx___Sheet1[[#This Row],[Post Name]]="-",IF(G2028=0,G2026,G2028),Statistics_xlsx___Sheet1[[#This Row],[Post Name]])</f>
        <v>i5</v>
      </c>
      <c r="I2027">
        <v>71419</v>
      </c>
      <c r="J2027">
        <f>IF(Statistics_xlsx___Sheet1[[#This Row],[Offered Salary]]&lt;=0,AVERAGE($I$2:$I$7166),Statistics_xlsx___Sheet1[[#This Row],[Offered Salary]])</f>
        <v>71419</v>
      </c>
      <c r="K2027" t="b">
        <f>OR((Statistics_xlsx___Sheet1[[#This Row],[updated offered salary]]&lt;$N$39),(Statistics_xlsx___Sheet1[[#This Row],[updated offered salary]]&gt;$N$40))</f>
        <v>0</v>
      </c>
    </row>
    <row r="2028" spans="1:11" x14ac:dyDescent="0.3">
      <c r="A2028">
        <v>376794</v>
      </c>
      <c r="B2028" t="s">
        <v>1858</v>
      </c>
      <c r="C2028" t="s">
        <v>15</v>
      </c>
      <c r="D2028" t="s">
        <v>9</v>
      </c>
      <c r="E2028" t="str">
        <f>IF(Statistics_xlsx___Sheet1[[#This Row],[event_name]]="-","Male",Statistics_xlsx___Sheet1[[#This Row],[event_name]])</f>
        <v>Male</v>
      </c>
      <c r="F2028" t="s">
        <v>10</v>
      </c>
      <c r="G2028" t="s">
        <v>36</v>
      </c>
      <c r="H2028" t="str">
        <f>IF(Statistics_xlsx___Sheet1[[#This Row],[Post Name]]="-",IF(G2029=0,G2027,G2029),Statistics_xlsx___Sheet1[[#This Row],[Post Name]])</f>
        <v>i5</v>
      </c>
      <c r="I2028">
        <v>78216</v>
      </c>
      <c r="J2028">
        <f>IF(Statistics_xlsx___Sheet1[[#This Row],[Offered Salary]]&lt;=0,AVERAGE($I$2:$I$7166),Statistics_xlsx___Sheet1[[#This Row],[Offered Salary]])</f>
        <v>78216</v>
      </c>
      <c r="K2028" t="b">
        <f>OR((Statistics_xlsx___Sheet1[[#This Row],[updated offered salary]]&lt;$N$39),(Statistics_xlsx___Sheet1[[#This Row],[updated offered salary]]&gt;$N$40))</f>
        <v>0</v>
      </c>
    </row>
    <row r="2029" spans="1:11" x14ac:dyDescent="0.3">
      <c r="A2029">
        <v>218659</v>
      </c>
      <c r="B2029" t="s">
        <v>1859</v>
      </c>
      <c r="C2029" t="s">
        <v>15</v>
      </c>
      <c r="D2029" t="s">
        <v>9</v>
      </c>
      <c r="E2029" t="str">
        <f>IF(Statistics_xlsx___Sheet1[[#This Row],[event_name]]="-","Male",Statistics_xlsx___Sheet1[[#This Row],[event_name]])</f>
        <v>Male</v>
      </c>
      <c r="F2029" t="s">
        <v>10</v>
      </c>
      <c r="G2029" t="s">
        <v>36</v>
      </c>
      <c r="H2029" t="str">
        <f>IF(Statistics_xlsx___Sheet1[[#This Row],[Post Name]]="-",IF(G2030=0,G2028,G2030),Statistics_xlsx___Sheet1[[#This Row],[Post Name]])</f>
        <v>i5</v>
      </c>
      <c r="I2029">
        <v>40743</v>
      </c>
      <c r="J2029">
        <f>IF(Statistics_xlsx___Sheet1[[#This Row],[Offered Salary]]&lt;=0,AVERAGE($I$2:$I$7166),Statistics_xlsx___Sheet1[[#This Row],[Offered Salary]])</f>
        <v>40743</v>
      </c>
      <c r="K2029" t="b">
        <f>OR((Statistics_xlsx___Sheet1[[#This Row],[updated offered salary]]&lt;$N$39),(Statistics_xlsx___Sheet1[[#This Row],[updated offered salary]]&gt;$N$40))</f>
        <v>0</v>
      </c>
    </row>
    <row r="2030" spans="1:11" x14ac:dyDescent="0.3">
      <c r="A2030">
        <v>680068</v>
      </c>
      <c r="B2030" t="s">
        <v>1860</v>
      </c>
      <c r="C2030" t="s">
        <v>8</v>
      </c>
      <c r="D2030" t="s">
        <v>9</v>
      </c>
      <c r="E2030" t="str">
        <f>IF(Statistics_xlsx___Sheet1[[#This Row],[event_name]]="-","Male",Statistics_xlsx___Sheet1[[#This Row],[event_name]])</f>
        <v>Male</v>
      </c>
      <c r="F2030" t="s">
        <v>17</v>
      </c>
      <c r="G2030" t="s">
        <v>345</v>
      </c>
      <c r="H2030" t="str">
        <f>IF(Statistics_xlsx___Sheet1[[#This Row],[Post Name]]="-",IF(G2031=0,G2029,G2031),Statistics_xlsx___Sheet1[[#This Row],[Post Name]])</f>
        <v>c9</v>
      </c>
      <c r="I2030">
        <v>87219</v>
      </c>
      <c r="J2030">
        <f>IF(Statistics_xlsx___Sheet1[[#This Row],[Offered Salary]]&lt;=0,AVERAGE($I$2:$I$7166),Statistics_xlsx___Sheet1[[#This Row],[Offered Salary]])</f>
        <v>87219</v>
      </c>
      <c r="K2030" t="b">
        <f>OR((Statistics_xlsx___Sheet1[[#This Row],[updated offered salary]]&lt;$N$39),(Statistics_xlsx___Sheet1[[#This Row],[updated offered salary]]&gt;$N$40))</f>
        <v>0</v>
      </c>
    </row>
    <row r="2031" spans="1:11" x14ac:dyDescent="0.3">
      <c r="A2031">
        <v>467827</v>
      </c>
      <c r="B2031" t="s">
        <v>1711</v>
      </c>
      <c r="C2031" t="s">
        <v>8</v>
      </c>
      <c r="D2031" t="s">
        <v>9</v>
      </c>
      <c r="E2031" t="str">
        <f>IF(Statistics_xlsx___Sheet1[[#This Row],[event_name]]="-","Male",Statistics_xlsx___Sheet1[[#This Row],[event_name]])</f>
        <v>Male</v>
      </c>
      <c r="F2031" t="s">
        <v>69</v>
      </c>
      <c r="G2031" t="s">
        <v>36</v>
      </c>
      <c r="H2031" t="str">
        <f>IF(Statistics_xlsx___Sheet1[[#This Row],[Post Name]]="-",IF(G2032=0,G2030,G2032),Statistics_xlsx___Sheet1[[#This Row],[Post Name]])</f>
        <v>i5</v>
      </c>
      <c r="I2031">
        <v>76512</v>
      </c>
      <c r="J2031">
        <f>IF(Statistics_xlsx___Sheet1[[#This Row],[Offered Salary]]&lt;=0,AVERAGE($I$2:$I$7166),Statistics_xlsx___Sheet1[[#This Row],[Offered Salary]])</f>
        <v>76512</v>
      </c>
      <c r="K2031" t="b">
        <f>OR((Statistics_xlsx___Sheet1[[#This Row],[updated offered salary]]&lt;$N$39),(Statistics_xlsx___Sheet1[[#This Row],[updated offered salary]]&gt;$N$40))</f>
        <v>0</v>
      </c>
    </row>
    <row r="2032" spans="1:11" x14ac:dyDescent="0.3">
      <c r="A2032">
        <v>24128</v>
      </c>
      <c r="B2032" t="s">
        <v>1861</v>
      </c>
      <c r="C2032" t="s">
        <v>8</v>
      </c>
      <c r="D2032" t="s">
        <v>13</v>
      </c>
      <c r="E2032" t="str">
        <f>IF(Statistics_xlsx___Sheet1[[#This Row],[event_name]]="-","Male",Statistics_xlsx___Sheet1[[#This Row],[event_name]])</f>
        <v>Female</v>
      </c>
      <c r="F2032" t="s">
        <v>69</v>
      </c>
      <c r="G2032" t="s">
        <v>36</v>
      </c>
      <c r="H2032" t="str">
        <f>IF(Statistics_xlsx___Sheet1[[#This Row],[Post Name]]="-",IF(G2033=0,G2031,G2033),Statistics_xlsx___Sheet1[[#This Row],[Post Name]])</f>
        <v>i5</v>
      </c>
      <c r="I2032">
        <v>47611</v>
      </c>
      <c r="J2032">
        <f>IF(Statistics_xlsx___Sheet1[[#This Row],[Offered Salary]]&lt;=0,AVERAGE($I$2:$I$7166),Statistics_xlsx___Sheet1[[#This Row],[Offered Salary]])</f>
        <v>47611</v>
      </c>
      <c r="K2032" t="b">
        <f>OR((Statistics_xlsx___Sheet1[[#This Row],[updated offered salary]]&lt;$N$39),(Statistics_xlsx___Sheet1[[#This Row],[updated offered salary]]&gt;$N$40))</f>
        <v>0</v>
      </c>
    </row>
    <row r="2033" spans="1:11" x14ac:dyDescent="0.3">
      <c r="A2033">
        <v>538085</v>
      </c>
      <c r="B2033" t="s">
        <v>1862</v>
      </c>
      <c r="C2033" t="s">
        <v>8</v>
      </c>
      <c r="D2033" t="s">
        <v>9</v>
      </c>
      <c r="E2033" t="str">
        <f>IF(Statistics_xlsx___Sheet1[[#This Row],[event_name]]="-","Male",Statistics_xlsx___Sheet1[[#This Row],[event_name]])</f>
        <v>Male</v>
      </c>
      <c r="F2033" t="s">
        <v>69</v>
      </c>
      <c r="G2033" t="s">
        <v>36</v>
      </c>
      <c r="H2033" t="str">
        <f>IF(Statistics_xlsx___Sheet1[[#This Row],[Post Name]]="-",IF(G2034=0,G2032,G2034),Statistics_xlsx___Sheet1[[#This Row],[Post Name]])</f>
        <v>i5</v>
      </c>
      <c r="I2033">
        <v>78543</v>
      </c>
      <c r="J2033">
        <f>IF(Statistics_xlsx___Sheet1[[#This Row],[Offered Salary]]&lt;=0,AVERAGE($I$2:$I$7166),Statistics_xlsx___Sheet1[[#This Row],[Offered Salary]])</f>
        <v>78543</v>
      </c>
      <c r="K2033" t="b">
        <f>OR((Statistics_xlsx___Sheet1[[#This Row],[updated offered salary]]&lt;$N$39),(Statistics_xlsx___Sheet1[[#This Row],[updated offered salary]]&gt;$N$40))</f>
        <v>0</v>
      </c>
    </row>
    <row r="2034" spans="1:11" x14ac:dyDescent="0.3">
      <c r="A2034">
        <v>164872</v>
      </c>
      <c r="B2034" t="s">
        <v>1863</v>
      </c>
      <c r="C2034" t="s">
        <v>8</v>
      </c>
      <c r="D2034" t="s">
        <v>9</v>
      </c>
      <c r="E2034" t="str">
        <f>IF(Statistics_xlsx___Sheet1[[#This Row],[event_name]]="-","Male",Statistics_xlsx___Sheet1[[#This Row],[event_name]])</f>
        <v>Male</v>
      </c>
      <c r="F2034" t="s">
        <v>69</v>
      </c>
      <c r="G2034" t="s">
        <v>36</v>
      </c>
      <c r="H2034" t="str">
        <f>IF(Statistics_xlsx___Sheet1[[#This Row],[Post Name]]="-",IF(G2035=0,G2033,G2035),Statistics_xlsx___Sheet1[[#This Row],[Post Name]])</f>
        <v>i5</v>
      </c>
      <c r="I2034">
        <v>62045</v>
      </c>
      <c r="J2034">
        <f>IF(Statistics_xlsx___Sheet1[[#This Row],[Offered Salary]]&lt;=0,AVERAGE($I$2:$I$7166),Statistics_xlsx___Sheet1[[#This Row],[Offered Salary]])</f>
        <v>62045</v>
      </c>
      <c r="K2034" t="b">
        <f>OR((Statistics_xlsx___Sheet1[[#This Row],[updated offered salary]]&lt;$N$39),(Statistics_xlsx___Sheet1[[#This Row],[updated offered salary]]&gt;$N$40))</f>
        <v>0</v>
      </c>
    </row>
    <row r="2035" spans="1:11" x14ac:dyDescent="0.3">
      <c r="A2035">
        <v>684456</v>
      </c>
      <c r="B2035" t="s">
        <v>1863</v>
      </c>
      <c r="C2035" t="s">
        <v>15</v>
      </c>
      <c r="D2035" t="s">
        <v>13</v>
      </c>
      <c r="E2035" t="str">
        <f>IF(Statistics_xlsx___Sheet1[[#This Row],[event_name]]="-","Male",Statistics_xlsx___Sheet1[[#This Row],[event_name]])</f>
        <v>Female</v>
      </c>
      <c r="F2035" t="s">
        <v>69</v>
      </c>
      <c r="G2035" t="s">
        <v>36</v>
      </c>
      <c r="H2035" t="str">
        <f>IF(Statistics_xlsx___Sheet1[[#This Row],[Post Name]]="-",IF(G2036=0,G2034,G2036),Statistics_xlsx___Sheet1[[#This Row],[Post Name]])</f>
        <v>i5</v>
      </c>
      <c r="I2035">
        <v>83303</v>
      </c>
      <c r="J2035">
        <f>IF(Statistics_xlsx___Sheet1[[#This Row],[Offered Salary]]&lt;=0,AVERAGE($I$2:$I$7166),Statistics_xlsx___Sheet1[[#This Row],[Offered Salary]])</f>
        <v>83303</v>
      </c>
      <c r="K2035" t="b">
        <f>OR((Statistics_xlsx___Sheet1[[#This Row],[updated offered salary]]&lt;$N$39),(Statistics_xlsx___Sheet1[[#This Row],[updated offered salary]]&gt;$N$40))</f>
        <v>0</v>
      </c>
    </row>
    <row r="2036" spans="1:11" x14ac:dyDescent="0.3">
      <c r="A2036">
        <v>854644</v>
      </c>
      <c r="B2036" t="s">
        <v>1864</v>
      </c>
      <c r="C2036" t="s">
        <v>15</v>
      </c>
      <c r="D2036" t="s">
        <v>13</v>
      </c>
      <c r="E2036" t="str">
        <f>IF(Statistics_xlsx___Sheet1[[#This Row],[event_name]]="-","Male",Statistics_xlsx___Sheet1[[#This Row],[event_name]])</f>
        <v>Female</v>
      </c>
      <c r="F2036" t="s">
        <v>10</v>
      </c>
      <c r="G2036" t="s">
        <v>36</v>
      </c>
      <c r="H2036" t="str">
        <f>IF(Statistics_xlsx___Sheet1[[#This Row],[Post Name]]="-",IF(G2037=0,G2035,G2037),Statistics_xlsx___Sheet1[[#This Row],[Post Name]])</f>
        <v>i5</v>
      </c>
      <c r="I2036">
        <v>74733</v>
      </c>
      <c r="J2036">
        <f>IF(Statistics_xlsx___Sheet1[[#This Row],[Offered Salary]]&lt;=0,AVERAGE($I$2:$I$7166),Statistics_xlsx___Sheet1[[#This Row],[Offered Salary]])</f>
        <v>74733</v>
      </c>
      <c r="K2036" t="b">
        <f>OR((Statistics_xlsx___Sheet1[[#This Row],[updated offered salary]]&lt;$N$39),(Statistics_xlsx___Sheet1[[#This Row],[updated offered salary]]&gt;$N$40))</f>
        <v>0</v>
      </c>
    </row>
    <row r="2037" spans="1:11" x14ac:dyDescent="0.3">
      <c r="A2037">
        <v>657388</v>
      </c>
      <c r="B2037" t="s">
        <v>1865</v>
      </c>
      <c r="C2037" t="s">
        <v>8</v>
      </c>
      <c r="D2037" t="s">
        <v>42</v>
      </c>
      <c r="E2037" t="str">
        <f>IF(Statistics_xlsx___Sheet1[[#This Row],[event_name]]="-","Male",Statistics_xlsx___Sheet1[[#This Row],[event_name]])</f>
        <v>Don’t want to say</v>
      </c>
      <c r="F2037" t="s">
        <v>10</v>
      </c>
      <c r="G2037" t="s">
        <v>36</v>
      </c>
      <c r="H2037" t="str">
        <f>IF(Statistics_xlsx___Sheet1[[#This Row],[Post Name]]="-",IF(G2038=0,G2036,G2038),Statistics_xlsx___Sheet1[[#This Row],[Post Name]])</f>
        <v>i5</v>
      </c>
      <c r="I2037">
        <v>9994</v>
      </c>
      <c r="J2037">
        <f>IF(Statistics_xlsx___Sheet1[[#This Row],[Offered Salary]]&lt;=0,AVERAGE($I$2:$I$7166),Statistics_xlsx___Sheet1[[#This Row],[Offered Salary]])</f>
        <v>9994</v>
      </c>
      <c r="K2037" t="b">
        <f>OR((Statistics_xlsx___Sheet1[[#This Row],[updated offered salary]]&lt;$N$39),(Statistics_xlsx___Sheet1[[#This Row],[updated offered salary]]&gt;$N$40))</f>
        <v>0</v>
      </c>
    </row>
    <row r="2038" spans="1:11" x14ac:dyDescent="0.3">
      <c r="A2038">
        <v>227598</v>
      </c>
      <c r="B2038" t="s">
        <v>1866</v>
      </c>
      <c r="C2038" t="s">
        <v>8</v>
      </c>
      <c r="D2038" t="s">
        <v>9</v>
      </c>
      <c r="E2038" t="str">
        <f>IF(Statistics_xlsx___Sheet1[[#This Row],[event_name]]="-","Male",Statistics_xlsx___Sheet1[[#This Row],[event_name]])</f>
        <v>Male</v>
      </c>
      <c r="F2038" t="s">
        <v>10</v>
      </c>
      <c r="G2038" t="s">
        <v>36</v>
      </c>
      <c r="H2038" t="str">
        <f>IF(Statistics_xlsx___Sheet1[[#This Row],[Post Name]]="-",IF(G2039=0,G2037,G2039),Statistics_xlsx___Sheet1[[#This Row],[Post Name]])</f>
        <v>i5</v>
      </c>
      <c r="I2038">
        <v>55322</v>
      </c>
      <c r="J2038">
        <f>IF(Statistics_xlsx___Sheet1[[#This Row],[Offered Salary]]&lt;=0,AVERAGE($I$2:$I$7166),Statistics_xlsx___Sheet1[[#This Row],[Offered Salary]])</f>
        <v>55322</v>
      </c>
      <c r="K2038" t="b">
        <f>OR((Statistics_xlsx___Sheet1[[#This Row],[updated offered salary]]&lt;$N$39),(Statistics_xlsx___Sheet1[[#This Row],[updated offered salary]]&gt;$N$40))</f>
        <v>0</v>
      </c>
    </row>
    <row r="2039" spans="1:11" x14ac:dyDescent="0.3">
      <c r="A2039">
        <v>58523</v>
      </c>
      <c r="B2039" t="s">
        <v>1867</v>
      </c>
      <c r="C2039" t="s">
        <v>15</v>
      </c>
      <c r="D2039" t="s">
        <v>13</v>
      </c>
      <c r="E2039" t="str">
        <f>IF(Statistics_xlsx___Sheet1[[#This Row],[event_name]]="-","Male",Statistics_xlsx___Sheet1[[#This Row],[event_name]])</f>
        <v>Female</v>
      </c>
      <c r="F2039" t="s">
        <v>10</v>
      </c>
      <c r="G2039" t="s">
        <v>36</v>
      </c>
      <c r="H2039" t="str">
        <f>IF(Statistics_xlsx___Sheet1[[#This Row],[Post Name]]="-",IF(G2040=0,G2038,G2040),Statistics_xlsx___Sheet1[[#This Row],[Post Name]])</f>
        <v>i5</v>
      </c>
      <c r="I2039">
        <v>34988</v>
      </c>
      <c r="J2039">
        <f>IF(Statistics_xlsx___Sheet1[[#This Row],[Offered Salary]]&lt;=0,AVERAGE($I$2:$I$7166),Statistics_xlsx___Sheet1[[#This Row],[Offered Salary]])</f>
        <v>34988</v>
      </c>
      <c r="K2039" t="b">
        <f>OR((Statistics_xlsx___Sheet1[[#This Row],[updated offered salary]]&lt;$N$39),(Statistics_xlsx___Sheet1[[#This Row],[updated offered salary]]&gt;$N$40))</f>
        <v>0</v>
      </c>
    </row>
    <row r="2040" spans="1:11" x14ac:dyDescent="0.3">
      <c r="A2040">
        <v>726965</v>
      </c>
      <c r="B2040" t="s">
        <v>1868</v>
      </c>
      <c r="C2040" t="s">
        <v>8</v>
      </c>
      <c r="D2040" t="s">
        <v>9</v>
      </c>
      <c r="E2040" t="str">
        <f>IF(Statistics_xlsx___Sheet1[[#This Row],[event_name]]="-","Male",Statistics_xlsx___Sheet1[[#This Row],[event_name]])</f>
        <v>Male</v>
      </c>
      <c r="F2040" t="s">
        <v>10</v>
      </c>
      <c r="G2040" t="s">
        <v>36</v>
      </c>
      <c r="H2040" t="str">
        <f>IF(Statistics_xlsx___Sheet1[[#This Row],[Post Name]]="-",IF(G2041=0,G2039,G2041),Statistics_xlsx___Sheet1[[#This Row],[Post Name]])</f>
        <v>i5</v>
      </c>
      <c r="I2040">
        <v>22567</v>
      </c>
      <c r="J2040">
        <f>IF(Statistics_xlsx___Sheet1[[#This Row],[Offered Salary]]&lt;=0,AVERAGE($I$2:$I$7166),Statistics_xlsx___Sheet1[[#This Row],[Offered Salary]])</f>
        <v>22567</v>
      </c>
      <c r="K2040" t="b">
        <f>OR((Statistics_xlsx___Sheet1[[#This Row],[updated offered salary]]&lt;$N$39),(Statistics_xlsx___Sheet1[[#This Row],[updated offered salary]]&gt;$N$40))</f>
        <v>0</v>
      </c>
    </row>
    <row r="2041" spans="1:11" x14ac:dyDescent="0.3">
      <c r="A2041">
        <v>597119</v>
      </c>
      <c r="B2041" t="s">
        <v>1869</v>
      </c>
      <c r="C2041" t="s">
        <v>8</v>
      </c>
      <c r="D2041" t="s">
        <v>13</v>
      </c>
      <c r="E2041" t="str">
        <f>IF(Statistics_xlsx___Sheet1[[#This Row],[event_name]]="-","Male",Statistics_xlsx___Sheet1[[#This Row],[event_name]])</f>
        <v>Female</v>
      </c>
      <c r="F2041" t="s">
        <v>10</v>
      </c>
      <c r="G2041" t="s">
        <v>36</v>
      </c>
      <c r="H2041" t="str">
        <f>IF(Statistics_xlsx___Sheet1[[#This Row],[Post Name]]="-",IF(G2042=0,G2040,G2042),Statistics_xlsx___Sheet1[[#This Row],[Post Name]])</f>
        <v>i5</v>
      </c>
      <c r="I2041">
        <v>85877</v>
      </c>
      <c r="J2041">
        <f>IF(Statistics_xlsx___Sheet1[[#This Row],[Offered Salary]]&lt;=0,AVERAGE($I$2:$I$7166),Statistics_xlsx___Sheet1[[#This Row],[Offered Salary]])</f>
        <v>85877</v>
      </c>
      <c r="K2041" t="b">
        <f>OR((Statistics_xlsx___Sheet1[[#This Row],[updated offered salary]]&lt;$N$39),(Statistics_xlsx___Sheet1[[#This Row],[updated offered salary]]&gt;$N$40))</f>
        <v>0</v>
      </c>
    </row>
    <row r="2042" spans="1:11" x14ac:dyDescent="0.3">
      <c r="A2042">
        <v>612288</v>
      </c>
      <c r="B2042" t="s">
        <v>1870</v>
      </c>
      <c r="C2042" t="s">
        <v>8</v>
      </c>
      <c r="D2042" t="s">
        <v>13</v>
      </c>
      <c r="E2042" t="str">
        <f>IF(Statistics_xlsx___Sheet1[[#This Row],[event_name]]="-","Male",Statistics_xlsx___Sheet1[[#This Row],[event_name]])</f>
        <v>Female</v>
      </c>
      <c r="F2042" t="s">
        <v>10</v>
      </c>
      <c r="G2042" t="s">
        <v>36</v>
      </c>
      <c r="H2042" t="str">
        <f>IF(Statistics_xlsx___Sheet1[[#This Row],[Post Name]]="-",IF(G2043=0,G2041,G2043),Statistics_xlsx___Sheet1[[#This Row],[Post Name]])</f>
        <v>i5</v>
      </c>
      <c r="I2042">
        <v>16544</v>
      </c>
      <c r="J2042">
        <f>IF(Statistics_xlsx___Sheet1[[#This Row],[Offered Salary]]&lt;=0,AVERAGE($I$2:$I$7166),Statistics_xlsx___Sheet1[[#This Row],[Offered Salary]])</f>
        <v>16544</v>
      </c>
      <c r="K2042" t="b">
        <f>OR((Statistics_xlsx___Sheet1[[#This Row],[updated offered salary]]&lt;$N$39),(Statistics_xlsx___Sheet1[[#This Row],[updated offered salary]]&gt;$N$40))</f>
        <v>0</v>
      </c>
    </row>
    <row r="2043" spans="1:11" x14ac:dyDescent="0.3">
      <c r="A2043">
        <v>34542</v>
      </c>
      <c r="B2043" t="s">
        <v>1871</v>
      </c>
      <c r="C2043" t="s">
        <v>15</v>
      </c>
      <c r="D2043" t="s">
        <v>13</v>
      </c>
      <c r="E2043" t="str">
        <f>IF(Statistics_xlsx___Sheet1[[#This Row],[event_name]]="-","Male",Statistics_xlsx___Sheet1[[#This Row],[event_name]])</f>
        <v>Female</v>
      </c>
      <c r="F2043" t="s">
        <v>10</v>
      </c>
      <c r="G2043" t="s">
        <v>36</v>
      </c>
      <c r="H2043" t="str">
        <f>IF(Statistics_xlsx___Sheet1[[#This Row],[Post Name]]="-",IF(G2044=0,G2042,G2044),Statistics_xlsx___Sheet1[[#This Row],[Post Name]])</f>
        <v>i5</v>
      </c>
      <c r="I2043">
        <v>73966</v>
      </c>
      <c r="J2043">
        <f>IF(Statistics_xlsx___Sheet1[[#This Row],[Offered Salary]]&lt;=0,AVERAGE($I$2:$I$7166),Statistics_xlsx___Sheet1[[#This Row],[Offered Salary]])</f>
        <v>73966</v>
      </c>
      <c r="K2043" t="b">
        <f>OR((Statistics_xlsx___Sheet1[[#This Row],[updated offered salary]]&lt;$N$39),(Statistics_xlsx___Sheet1[[#This Row],[updated offered salary]]&gt;$N$40))</f>
        <v>0</v>
      </c>
    </row>
    <row r="2044" spans="1:11" x14ac:dyDescent="0.3">
      <c r="A2044">
        <v>693241</v>
      </c>
      <c r="B2044" t="s">
        <v>1318</v>
      </c>
      <c r="C2044" t="s">
        <v>8</v>
      </c>
      <c r="D2044" t="s">
        <v>13</v>
      </c>
      <c r="E2044" t="str">
        <f>IF(Statistics_xlsx___Sheet1[[#This Row],[event_name]]="-","Male",Statistics_xlsx___Sheet1[[#This Row],[event_name]])</f>
        <v>Female</v>
      </c>
      <c r="F2044" t="s">
        <v>69</v>
      </c>
      <c r="G2044" t="s">
        <v>44</v>
      </c>
      <c r="H2044" t="str">
        <f>IF(Statistics_xlsx___Sheet1[[#This Row],[Post Name]]="-",IF(G2045=0,G2043,G2045),Statistics_xlsx___Sheet1[[#This Row],[Post Name]])</f>
        <v>i6</v>
      </c>
      <c r="I2044">
        <v>31755</v>
      </c>
      <c r="J2044">
        <f>IF(Statistics_xlsx___Sheet1[[#This Row],[Offered Salary]]&lt;=0,AVERAGE($I$2:$I$7166),Statistics_xlsx___Sheet1[[#This Row],[Offered Salary]])</f>
        <v>31755</v>
      </c>
      <c r="K2044" t="b">
        <f>OR((Statistics_xlsx___Sheet1[[#This Row],[updated offered salary]]&lt;$N$39),(Statistics_xlsx___Sheet1[[#This Row],[updated offered salary]]&gt;$N$40))</f>
        <v>0</v>
      </c>
    </row>
    <row r="2045" spans="1:11" x14ac:dyDescent="0.3">
      <c r="A2045">
        <v>117110</v>
      </c>
      <c r="B2045" t="s">
        <v>1318</v>
      </c>
      <c r="C2045" t="s">
        <v>8</v>
      </c>
      <c r="D2045" t="s">
        <v>9</v>
      </c>
      <c r="E2045" t="str">
        <f>IF(Statistics_xlsx___Sheet1[[#This Row],[event_name]]="-","Male",Statistics_xlsx___Sheet1[[#This Row],[event_name]])</f>
        <v>Male</v>
      </c>
      <c r="F2045" t="s">
        <v>69</v>
      </c>
      <c r="G2045" t="s">
        <v>44</v>
      </c>
      <c r="H2045" t="str">
        <f>IF(Statistics_xlsx___Sheet1[[#This Row],[Post Name]]="-",IF(G2046=0,G2044,G2046),Statistics_xlsx___Sheet1[[#This Row],[Post Name]])</f>
        <v>i6</v>
      </c>
      <c r="I2045">
        <v>7947</v>
      </c>
      <c r="J2045">
        <f>IF(Statistics_xlsx___Sheet1[[#This Row],[Offered Salary]]&lt;=0,AVERAGE($I$2:$I$7166),Statistics_xlsx___Sheet1[[#This Row],[Offered Salary]])</f>
        <v>7947</v>
      </c>
      <c r="K2045" t="b">
        <f>OR((Statistics_xlsx___Sheet1[[#This Row],[updated offered salary]]&lt;$N$39),(Statistics_xlsx___Sheet1[[#This Row],[updated offered salary]]&gt;$N$40))</f>
        <v>0</v>
      </c>
    </row>
    <row r="2046" spans="1:11" x14ac:dyDescent="0.3">
      <c r="A2046">
        <v>704096</v>
      </c>
      <c r="B2046" t="s">
        <v>1872</v>
      </c>
      <c r="C2046" t="s">
        <v>8</v>
      </c>
      <c r="D2046" t="s">
        <v>9</v>
      </c>
      <c r="E2046" t="str">
        <f>IF(Statistics_xlsx___Sheet1[[#This Row],[event_name]]="-","Male",Statistics_xlsx___Sheet1[[#This Row],[event_name]])</f>
        <v>Male</v>
      </c>
      <c r="F2046" t="s">
        <v>69</v>
      </c>
      <c r="G2046" t="s">
        <v>44</v>
      </c>
      <c r="H2046" t="str">
        <f>IF(Statistics_xlsx___Sheet1[[#This Row],[Post Name]]="-",IF(G2047=0,G2045,G2047),Statistics_xlsx___Sheet1[[#This Row],[Post Name]])</f>
        <v>i6</v>
      </c>
      <c r="I2046">
        <v>51383</v>
      </c>
      <c r="J2046">
        <f>IF(Statistics_xlsx___Sheet1[[#This Row],[Offered Salary]]&lt;=0,AVERAGE($I$2:$I$7166),Statistics_xlsx___Sheet1[[#This Row],[Offered Salary]])</f>
        <v>51383</v>
      </c>
      <c r="K2046" t="b">
        <f>OR((Statistics_xlsx___Sheet1[[#This Row],[updated offered salary]]&lt;$N$39),(Statistics_xlsx___Sheet1[[#This Row],[updated offered salary]]&gt;$N$40))</f>
        <v>0</v>
      </c>
    </row>
    <row r="2047" spans="1:11" x14ac:dyDescent="0.3">
      <c r="A2047">
        <v>867293</v>
      </c>
      <c r="B2047" t="s">
        <v>1873</v>
      </c>
      <c r="C2047" t="s">
        <v>8</v>
      </c>
      <c r="D2047" t="s">
        <v>9</v>
      </c>
      <c r="E2047" t="str">
        <f>IF(Statistics_xlsx___Sheet1[[#This Row],[event_name]]="-","Male",Statistics_xlsx___Sheet1[[#This Row],[event_name]])</f>
        <v>Male</v>
      </c>
      <c r="F2047" t="s">
        <v>17</v>
      </c>
      <c r="G2047" t="s">
        <v>151</v>
      </c>
      <c r="H2047" t="str">
        <f>IF(Statistics_xlsx___Sheet1[[#This Row],[Post Name]]="-",IF(G2048=0,G2046,G2048),Statistics_xlsx___Sheet1[[#This Row],[Post Name]])</f>
        <v>c-10</v>
      </c>
      <c r="I2047">
        <v>19871</v>
      </c>
      <c r="J2047">
        <f>IF(Statistics_xlsx___Sheet1[[#This Row],[Offered Salary]]&lt;=0,AVERAGE($I$2:$I$7166),Statistics_xlsx___Sheet1[[#This Row],[Offered Salary]])</f>
        <v>19871</v>
      </c>
      <c r="K2047" t="b">
        <f>OR((Statistics_xlsx___Sheet1[[#This Row],[updated offered salary]]&lt;$N$39),(Statistics_xlsx___Sheet1[[#This Row],[updated offered salary]]&gt;$N$40))</f>
        <v>0</v>
      </c>
    </row>
    <row r="2048" spans="1:11" x14ac:dyDescent="0.3">
      <c r="A2048">
        <v>214693</v>
      </c>
      <c r="B2048" t="s">
        <v>1874</v>
      </c>
      <c r="C2048" t="s">
        <v>15</v>
      </c>
      <c r="D2048" t="s">
        <v>9</v>
      </c>
      <c r="E2048" t="str">
        <f>IF(Statistics_xlsx___Sheet1[[#This Row],[event_name]]="-","Male",Statistics_xlsx___Sheet1[[#This Row],[event_name]])</f>
        <v>Male</v>
      </c>
      <c r="F2048" t="s">
        <v>17</v>
      </c>
      <c r="G2048" t="s">
        <v>151</v>
      </c>
      <c r="H2048" t="str">
        <f>IF(Statistics_xlsx___Sheet1[[#This Row],[Post Name]]="-",IF(G2049=0,G2047,G2049),Statistics_xlsx___Sheet1[[#This Row],[Post Name]])</f>
        <v>c-10</v>
      </c>
      <c r="I2048">
        <v>74099</v>
      </c>
      <c r="J2048">
        <f>IF(Statistics_xlsx___Sheet1[[#This Row],[Offered Salary]]&lt;=0,AVERAGE($I$2:$I$7166),Statistics_xlsx___Sheet1[[#This Row],[Offered Salary]])</f>
        <v>74099</v>
      </c>
      <c r="K2048" t="b">
        <f>OR((Statistics_xlsx___Sheet1[[#This Row],[updated offered salary]]&lt;$N$39),(Statistics_xlsx___Sheet1[[#This Row],[updated offered salary]]&gt;$N$40))</f>
        <v>0</v>
      </c>
    </row>
    <row r="2049" spans="1:11" x14ac:dyDescent="0.3">
      <c r="A2049">
        <v>722156</v>
      </c>
      <c r="B2049" t="s">
        <v>1875</v>
      </c>
      <c r="C2049" t="s">
        <v>8</v>
      </c>
      <c r="D2049" t="s">
        <v>9</v>
      </c>
      <c r="E2049" t="str">
        <f>IF(Statistics_xlsx___Sheet1[[#This Row],[event_name]]="-","Male",Statistics_xlsx___Sheet1[[#This Row],[event_name]])</f>
        <v>Male</v>
      </c>
      <c r="F2049" t="s">
        <v>17</v>
      </c>
      <c r="G2049" t="s">
        <v>151</v>
      </c>
      <c r="H2049" t="str">
        <f>IF(Statistics_xlsx___Sheet1[[#This Row],[Post Name]]="-",IF(G2050=0,G2048,G2050),Statistics_xlsx___Sheet1[[#This Row],[Post Name]])</f>
        <v>c-10</v>
      </c>
      <c r="I2049">
        <v>70411</v>
      </c>
      <c r="J2049">
        <f>IF(Statistics_xlsx___Sheet1[[#This Row],[Offered Salary]]&lt;=0,AVERAGE($I$2:$I$7166),Statistics_xlsx___Sheet1[[#This Row],[Offered Salary]])</f>
        <v>70411</v>
      </c>
      <c r="K2049" t="b">
        <f>OR((Statistics_xlsx___Sheet1[[#This Row],[updated offered salary]]&lt;$N$39),(Statistics_xlsx___Sheet1[[#This Row],[updated offered salary]]&gt;$N$40))</f>
        <v>0</v>
      </c>
    </row>
    <row r="2050" spans="1:11" x14ac:dyDescent="0.3">
      <c r="A2050">
        <v>964928</v>
      </c>
      <c r="B2050" t="s">
        <v>1876</v>
      </c>
      <c r="C2050" t="s">
        <v>8</v>
      </c>
      <c r="D2050" t="s">
        <v>42</v>
      </c>
      <c r="E2050" t="str">
        <f>IF(Statistics_xlsx___Sheet1[[#This Row],[event_name]]="-","Male",Statistics_xlsx___Sheet1[[#This Row],[event_name]])</f>
        <v>Don’t want to say</v>
      </c>
      <c r="F2050" t="s">
        <v>17</v>
      </c>
      <c r="G2050" t="s">
        <v>151</v>
      </c>
      <c r="H2050" t="str">
        <f>IF(Statistics_xlsx___Sheet1[[#This Row],[Post Name]]="-",IF(G2051=0,G2049,G2051),Statistics_xlsx___Sheet1[[#This Row],[Post Name]])</f>
        <v>c-10</v>
      </c>
      <c r="I2050">
        <v>67453</v>
      </c>
      <c r="J2050">
        <f>IF(Statistics_xlsx___Sheet1[[#This Row],[Offered Salary]]&lt;=0,AVERAGE($I$2:$I$7166),Statistics_xlsx___Sheet1[[#This Row],[Offered Salary]])</f>
        <v>67453</v>
      </c>
      <c r="K2050" t="b">
        <f>OR((Statistics_xlsx___Sheet1[[#This Row],[updated offered salary]]&lt;$N$39),(Statistics_xlsx___Sheet1[[#This Row],[updated offered salary]]&gt;$N$40))</f>
        <v>0</v>
      </c>
    </row>
    <row r="2051" spans="1:11" x14ac:dyDescent="0.3">
      <c r="A2051">
        <v>943418</v>
      </c>
      <c r="B2051" t="s">
        <v>1877</v>
      </c>
      <c r="C2051" t="s">
        <v>15</v>
      </c>
      <c r="D2051" t="s">
        <v>9</v>
      </c>
      <c r="E2051" t="str">
        <f>IF(Statistics_xlsx___Sheet1[[#This Row],[event_name]]="-","Male",Statistics_xlsx___Sheet1[[#This Row],[event_name]])</f>
        <v>Male</v>
      </c>
      <c r="F2051" t="s">
        <v>17</v>
      </c>
      <c r="G2051" t="s">
        <v>24</v>
      </c>
      <c r="H2051" t="str">
        <f>IF(Statistics_xlsx___Sheet1[[#This Row],[Post Name]]="-",IF(G2052=0,G2050,G2052),Statistics_xlsx___Sheet1[[#This Row],[Post Name]])</f>
        <v>i7</v>
      </c>
      <c r="I2051">
        <v>59234</v>
      </c>
      <c r="J2051">
        <f>IF(Statistics_xlsx___Sheet1[[#This Row],[Offered Salary]]&lt;=0,AVERAGE($I$2:$I$7166),Statistics_xlsx___Sheet1[[#This Row],[Offered Salary]])</f>
        <v>59234</v>
      </c>
      <c r="K2051" t="b">
        <f>OR((Statistics_xlsx___Sheet1[[#This Row],[updated offered salary]]&lt;$N$39),(Statistics_xlsx___Sheet1[[#This Row],[updated offered salary]]&gt;$N$40))</f>
        <v>0</v>
      </c>
    </row>
    <row r="2052" spans="1:11" x14ac:dyDescent="0.3">
      <c r="A2052">
        <v>661256</v>
      </c>
      <c r="B2052" t="s">
        <v>1878</v>
      </c>
      <c r="C2052" t="s">
        <v>8</v>
      </c>
      <c r="D2052" t="s">
        <v>9</v>
      </c>
      <c r="E2052" t="str">
        <f>IF(Statistics_xlsx___Sheet1[[#This Row],[event_name]]="-","Male",Statistics_xlsx___Sheet1[[#This Row],[event_name]])</f>
        <v>Male</v>
      </c>
      <c r="F2052" t="s">
        <v>17</v>
      </c>
      <c r="G2052" t="s">
        <v>24</v>
      </c>
      <c r="H2052" t="str">
        <f>IF(Statistics_xlsx___Sheet1[[#This Row],[Post Name]]="-",IF(G2053=0,G2051,G2053),Statistics_xlsx___Sheet1[[#This Row],[Post Name]])</f>
        <v>i7</v>
      </c>
      <c r="I2052">
        <v>42499</v>
      </c>
      <c r="J2052">
        <f>IF(Statistics_xlsx___Sheet1[[#This Row],[Offered Salary]]&lt;=0,AVERAGE($I$2:$I$7166),Statistics_xlsx___Sheet1[[#This Row],[Offered Salary]])</f>
        <v>42499</v>
      </c>
      <c r="K2052" t="b">
        <f>OR((Statistics_xlsx___Sheet1[[#This Row],[updated offered salary]]&lt;$N$39),(Statistics_xlsx___Sheet1[[#This Row],[updated offered salary]]&gt;$N$40))</f>
        <v>0</v>
      </c>
    </row>
    <row r="2053" spans="1:11" x14ac:dyDescent="0.3">
      <c r="A2053">
        <v>317422</v>
      </c>
      <c r="B2053" t="s">
        <v>1640</v>
      </c>
      <c r="C2053" t="s">
        <v>8</v>
      </c>
      <c r="D2053" t="s">
        <v>13</v>
      </c>
      <c r="E2053" t="str">
        <f>IF(Statistics_xlsx___Sheet1[[#This Row],[event_name]]="-","Male",Statistics_xlsx___Sheet1[[#This Row],[event_name]])</f>
        <v>Female</v>
      </c>
      <c r="F2053" t="s">
        <v>17</v>
      </c>
      <c r="G2053" t="s">
        <v>24</v>
      </c>
      <c r="H2053" t="str">
        <f>IF(Statistics_xlsx___Sheet1[[#This Row],[Post Name]]="-",IF(G2054=0,G2052,G2054),Statistics_xlsx___Sheet1[[#This Row],[Post Name]])</f>
        <v>i7</v>
      </c>
      <c r="I2053">
        <v>53128</v>
      </c>
      <c r="J2053">
        <f>IF(Statistics_xlsx___Sheet1[[#This Row],[Offered Salary]]&lt;=0,AVERAGE($I$2:$I$7166),Statistics_xlsx___Sheet1[[#This Row],[Offered Salary]])</f>
        <v>53128</v>
      </c>
      <c r="K2053" t="b">
        <f>OR((Statistics_xlsx___Sheet1[[#This Row],[updated offered salary]]&lt;$N$39),(Statistics_xlsx___Sheet1[[#This Row],[updated offered salary]]&gt;$N$40))</f>
        <v>0</v>
      </c>
    </row>
    <row r="2054" spans="1:11" x14ac:dyDescent="0.3">
      <c r="A2054">
        <v>823654</v>
      </c>
      <c r="B2054" t="s">
        <v>1879</v>
      </c>
      <c r="C2054" t="s">
        <v>15</v>
      </c>
      <c r="D2054" t="s">
        <v>9</v>
      </c>
      <c r="E2054" t="str">
        <f>IF(Statistics_xlsx___Sheet1[[#This Row],[event_name]]="-","Male",Statistics_xlsx___Sheet1[[#This Row],[event_name]])</f>
        <v>Male</v>
      </c>
      <c r="F2054" t="s">
        <v>10</v>
      </c>
      <c r="G2054" t="s">
        <v>36</v>
      </c>
      <c r="H2054" t="str">
        <f>IF(Statistics_xlsx___Sheet1[[#This Row],[Post Name]]="-",IF(G2055=0,G2053,G2055),Statistics_xlsx___Sheet1[[#This Row],[Post Name]])</f>
        <v>i5</v>
      </c>
      <c r="I2054">
        <v>70676</v>
      </c>
      <c r="J2054">
        <f>IF(Statistics_xlsx___Sheet1[[#This Row],[Offered Salary]]&lt;=0,AVERAGE($I$2:$I$7166),Statistics_xlsx___Sheet1[[#This Row],[Offered Salary]])</f>
        <v>70676</v>
      </c>
      <c r="K2054" t="b">
        <f>OR((Statistics_xlsx___Sheet1[[#This Row],[updated offered salary]]&lt;$N$39),(Statistics_xlsx___Sheet1[[#This Row],[updated offered salary]]&gt;$N$40))</f>
        <v>0</v>
      </c>
    </row>
    <row r="2055" spans="1:11" x14ac:dyDescent="0.3">
      <c r="A2055">
        <v>560180</v>
      </c>
      <c r="B2055" t="s">
        <v>1880</v>
      </c>
      <c r="C2055" t="s">
        <v>15</v>
      </c>
      <c r="D2055" t="s">
        <v>13</v>
      </c>
      <c r="E2055" t="str">
        <f>IF(Statistics_xlsx___Sheet1[[#This Row],[event_name]]="-","Male",Statistics_xlsx___Sheet1[[#This Row],[event_name]])</f>
        <v>Female</v>
      </c>
      <c r="F2055" t="s">
        <v>10</v>
      </c>
      <c r="G2055" t="s">
        <v>36</v>
      </c>
      <c r="H2055" t="str">
        <f>IF(Statistics_xlsx___Sheet1[[#This Row],[Post Name]]="-",IF(G2056=0,G2054,G2056),Statistics_xlsx___Sheet1[[#This Row],[Post Name]])</f>
        <v>i5</v>
      </c>
      <c r="I2055">
        <v>86828</v>
      </c>
      <c r="J2055">
        <f>IF(Statistics_xlsx___Sheet1[[#This Row],[Offered Salary]]&lt;=0,AVERAGE($I$2:$I$7166),Statistics_xlsx___Sheet1[[#This Row],[Offered Salary]])</f>
        <v>86828</v>
      </c>
      <c r="K2055" t="b">
        <f>OR((Statistics_xlsx___Sheet1[[#This Row],[updated offered salary]]&lt;$N$39),(Statistics_xlsx___Sheet1[[#This Row],[updated offered salary]]&gt;$N$40))</f>
        <v>0</v>
      </c>
    </row>
    <row r="2056" spans="1:11" x14ac:dyDescent="0.3">
      <c r="A2056">
        <v>954148</v>
      </c>
      <c r="B2056" t="s">
        <v>1881</v>
      </c>
      <c r="C2056" t="s">
        <v>15</v>
      </c>
      <c r="D2056" t="s">
        <v>9</v>
      </c>
      <c r="E2056" t="str">
        <f>IF(Statistics_xlsx___Sheet1[[#This Row],[event_name]]="-","Male",Statistics_xlsx___Sheet1[[#This Row],[event_name]])</f>
        <v>Male</v>
      </c>
      <c r="F2056" t="s">
        <v>10</v>
      </c>
      <c r="G2056" t="s">
        <v>36</v>
      </c>
      <c r="H2056" t="str">
        <f>IF(Statistics_xlsx___Sheet1[[#This Row],[Post Name]]="-",IF(G2057=0,G2055,G2057),Statistics_xlsx___Sheet1[[#This Row],[Post Name]])</f>
        <v>i5</v>
      </c>
      <c r="I2056">
        <v>58548</v>
      </c>
      <c r="J2056">
        <f>IF(Statistics_xlsx___Sheet1[[#This Row],[Offered Salary]]&lt;=0,AVERAGE($I$2:$I$7166),Statistics_xlsx___Sheet1[[#This Row],[Offered Salary]])</f>
        <v>58548</v>
      </c>
      <c r="K2056" t="b">
        <f>OR((Statistics_xlsx___Sheet1[[#This Row],[updated offered salary]]&lt;$N$39),(Statistics_xlsx___Sheet1[[#This Row],[updated offered salary]]&gt;$N$40))</f>
        <v>0</v>
      </c>
    </row>
    <row r="2057" spans="1:11" x14ac:dyDescent="0.3">
      <c r="A2057">
        <v>641583</v>
      </c>
      <c r="B2057" t="s">
        <v>545</v>
      </c>
      <c r="C2057" t="s">
        <v>8</v>
      </c>
      <c r="D2057" t="s">
        <v>13</v>
      </c>
      <c r="E2057" t="str">
        <f>IF(Statistics_xlsx___Sheet1[[#This Row],[event_name]]="-","Male",Statistics_xlsx___Sheet1[[#This Row],[event_name]])</f>
        <v>Female</v>
      </c>
      <c r="F2057" t="s">
        <v>10</v>
      </c>
      <c r="G2057" t="s">
        <v>36</v>
      </c>
      <c r="H2057" t="str">
        <f>IF(Statistics_xlsx___Sheet1[[#This Row],[Post Name]]="-",IF(G2058=0,G2056,G2058),Statistics_xlsx___Sheet1[[#This Row],[Post Name]])</f>
        <v>i5</v>
      </c>
      <c r="I2057">
        <v>53155</v>
      </c>
      <c r="J2057">
        <f>IF(Statistics_xlsx___Sheet1[[#This Row],[Offered Salary]]&lt;=0,AVERAGE($I$2:$I$7166),Statistics_xlsx___Sheet1[[#This Row],[Offered Salary]])</f>
        <v>53155</v>
      </c>
      <c r="K2057" t="b">
        <f>OR((Statistics_xlsx___Sheet1[[#This Row],[updated offered salary]]&lt;$N$39),(Statistics_xlsx___Sheet1[[#This Row],[updated offered salary]]&gt;$N$40))</f>
        <v>0</v>
      </c>
    </row>
    <row r="2058" spans="1:11" x14ac:dyDescent="0.3">
      <c r="A2058">
        <v>684242</v>
      </c>
      <c r="B2058" t="s">
        <v>1882</v>
      </c>
      <c r="C2058" t="s">
        <v>8</v>
      </c>
      <c r="D2058" t="s">
        <v>9</v>
      </c>
      <c r="E2058" t="str">
        <f>IF(Statistics_xlsx___Sheet1[[#This Row],[event_name]]="-","Male",Statistics_xlsx___Sheet1[[#This Row],[event_name]])</f>
        <v>Male</v>
      </c>
      <c r="F2058" t="s">
        <v>10</v>
      </c>
      <c r="G2058" t="s">
        <v>36</v>
      </c>
      <c r="H2058" t="str">
        <f>IF(Statistics_xlsx___Sheet1[[#This Row],[Post Name]]="-",IF(G2059=0,G2057,G2059),Statistics_xlsx___Sheet1[[#This Row],[Post Name]])</f>
        <v>i5</v>
      </c>
      <c r="I2058">
        <v>80876</v>
      </c>
      <c r="J2058">
        <f>IF(Statistics_xlsx___Sheet1[[#This Row],[Offered Salary]]&lt;=0,AVERAGE($I$2:$I$7166),Statistics_xlsx___Sheet1[[#This Row],[Offered Salary]])</f>
        <v>80876</v>
      </c>
      <c r="K2058" t="b">
        <f>OR((Statistics_xlsx___Sheet1[[#This Row],[updated offered salary]]&lt;$N$39),(Statistics_xlsx___Sheet1[[#This Row],[updated offered salary]]&gt;$N$40))</f>
        <v>0</v>
      </c>
    </row>
    <row r="2059" spans="1:11" x14ac:dyDescent="0.3">
      <c r="A2059">
        <v>222272</v>
      </c>
      <c r="B2059" t="s">
        <v>1883</v>
      </c>
      <c r="C2059" t="s">
        <v>8</v>
      </c>
      <c r="D2059" t="s">
        <v>42</v>
      </c>
      <c r="E2059" t="str">
        <f>IF(Statistics_xlsx___Sheet1[[#This Row],[event_name]]="-","Male",Statistics_xlsx___Sheet1[[#This Row],[event_name]])</f>
        <v>Don’t want to say</v>
      </c>
      <c r="F2059" t="s">
        <v>10</v>
      </c>
      <c r="G2059" t="s">
        <v>345</v>
      </c>
      <c r="H2059" t="str">
        <f>IF(Statistics_xlsx___Sheet1[[#This Row],[Post Name]]="-",IF(G2060=0,G2058,G2060),Statistics_xlsx___Sheet1[[#This Row],[Post Name]])</f>
        <v>c9</v>
      </c>
      <c r="I2059">
        <v>13056</v>
      </c>
      <c r="J2059">
        <f>IF(Statistics_xlsx___Sheet1[[#This Row],[Offered Salary]]&lt;=0,AVERAGE($I$2:$I$7166),Statistics_xlsx___Sheet1[[#This Row],[Offered Salary]])</f>
        <v>13056</v>
      </c>
      <c r="K2059" t="b">
        <f>OR((Statistics_xlsx___Sheet1[[#This Row],[updated offered salary]]&lt;$N$39),(Statistics_xlsx___Sheet1[[#This Row],[updated offered salary]]&gt;$N$40))</f>
        <v>0</v>
      </c>
    </row>
    <row r="2060" spans="1:11" x14ac:dyDescent="0.3">
      <c r="A2060">
        <v>880787</v>
      </c>
      <c r="B2060" t="s">
        <v>1884</v>
      </c>
      <c r="C2060" t="s">
        <v>8</v>
      </c>
      <c r="D2060" t="s">
        <v>9</v>
      </c>
      <c r="E2060" t="str">
        <f>IF(Statistics_xlsx___Sheet1[[#This Row],[event_name]]="-","Male",Statistics_xlsx___Sheet1[[#This Row],[event_name]])</f>
        <v>Male</v>
      </c>
      <c r="F2060" t="s">
        <v>10</v>
      </c>
      <c r="G2060" t="s">
        <v>345</v>
      </c>
      <c r="H2060" t="str">
        <f>IF(Statistics_xlsx___Sheet1[[#This Row],[Post Name]]="-",IF(G2061=0,G2059,G2061),Statistics_xlsx___Sheet1[[#This Row],[Post Name]])</f>
        <v>c9</v>
      </c>
      <c r="I2060">
        <v>47704</v>
      </c>
      <c r="J2060">
        <f>IF(Statistics_xlsx___Sheet1[[#This Row],[Offered Salary]]&lt;=0,AVERAGE($I$2:$I$7166),Statistics_xlsx___Sheet1[[#This Row],[Offered Salary]])</f>
        <v>47704</v>
      </c>
      <c r="K2060" t="b">
        <f>OR((Statistics_xlsx___Sheet1[[#This Row],[updated offered salary]]&lt;$N$39),(Statistics_xlsx___Sheet1[[#This Row],[updated offered salary]]&gt;$N$40))</f>
        <v>0</v>
      </c>
    </row>
    <row r="2061" spans="1:11" x14ac:dyDescent="0.3">
      <c r="A2061">
        <v>256813</v>
      </c>
      <c r="B2061" t="s">
        <v>1885</v>
      </c>
      <c r="C2061" t="s">
        <v>8</v>
      </c>
      <c r="D2061" t="s">
        <v>9</v>
      </c>
      <c r="E2061" t="str">
        <f>IF(Statistics_xlsx___Sheet1[[#This Row],[event_name]]="-","Male",Statistics_xlsx___Sheet1[[#This Row],[event_name]])</f>
        <v>Male</v>
      </c>
      <c r="F2061" t="s">
        <v>10</v>
      </c>
      <c r="G2061" t="s">
        <v>345</v>
      </c>
      <c r="H2061" t="str">
        <f>IF(Statistics_xlsx___Sheet1[[#This Row],[Post Name]]="-",IF(G2062=0,G2060,G2062),Statistics_xlsx___Sheet1[[#This Row],[Post Name]])</f>
        <v>c9</v>
      </c>
      <c r="I2061">
        <v>78611</v>
      </c>
      <c r="J2061">
        <f>IF(Statistics_xlsx___Sheet1[[#This Row],[Offered Salary]]&lt;=0,AVERAGE($I$2:$I$7166),Statistics_xlsx___Sheet1[[#This Row],[Offered Salary]])</f>
        <v>78611</v>
      </c>
      <c r="K2061" t="b">
        <f>OR((Statistics_xlsx___Sheet1[[#This Row],[updated offered salary]]&lt;$N$39),(Statistics_xlsx___Sheet1[[#This Row],[updated offered salary]]&gt;$N$40))</f>
        <v>0</v>
      </c>
    </row>
    <row r="2062" spans="1:11" x14ac:dyDescent="0.3">
      <c r="A2062">
        <v>749392</v>
      </c>
      <c r="B2062" t="s">
        <v>1886</v>
      </c>
      <c r="C2062" t="s">
        <v>15</v>
      </c>
      <c r="D2062" t="s">
        <v>13</v>
      </c>
      <c r="E2062" t="str">
        <f>IF(Statistics_xlsx___Sheet1[[#This Row],[event_name]]="-","Male",Statistics_xlsx___Sheet1[[#This Row],[event_name]])</f>
        <v>Female</v>
      </c>
      <c r="F2062" t="s">
        <v>10</v>
      </c>
      <c r="G2062" t="s">
        <v>345</v>
      </c>
      <c r="H2062" t="str">
        <f>IF(Statistics_xlsx___Sheet1[[#This Row],[Post Name]]="-",IF(G2063=0,G2061,G2063),Statistics_xlsx___Sheet1[[#This Row],[Post Name]])</f>
        <v>c9</v>
      </c>
      <c r="I2062">
        <v>22117</v>
      </c>
      <c r="J2062">
        <f>IF(Statistics_xlsx___Sheet1[[#This Row],[Offered Salary]]&lt;=0,AVERAGE($I$2:$I$7166),Statistics_xlsx___Sheet1[[#This Row],[Offered Salary]])</f>
        <v>22117</v>
      </c>
      <c r="K2062" t="b">
        <f>OR((Statistics_xlsx___Sheet1[[#This Row],[updated offered salary]]&lt;$N$39),(Statistics_xlsx___Sheet1[[#This Row],[updated offered salary]]&gt;$N$40))</f>
        <v>0</v>
      </c>
    </row>
    <row r="2063" spans="1:11" x14ac:dyDescent="0.3">
      <c r="A2063">
        <v>392048</v>
      </c>
      <c r="B2063" t="s">
        <v>1887</v>
      </c>
      <c r="C2063" t="s">
        <v>8</v>
      </c>
      <c r="D2063" t="s">
        <v>13</v>
      </c>
      <c r="E2063" t="str">
        <f>IF(Statistics_xlsx___Sheet1[[#This Row],[event_name]]="-","Male",Statistics_xlsx___Sheet1[[#This Row],[event_name]])</f>
        <v>Female</v>
      </c>
      <c r="F2063" t="s">
        <v>10</v>
      </c>
      <c r="G2063" t="s">
        <v>345</v>
      </c>
      <c r="H2063" t="str">
        <f>IF(Statistics_xlsx___Sheet1[[#This Row],[Post Name]]="-",IF(G2064=0,G2062,G2064),Statistics_xlsx___Sheet1[[#This Row],[Post Name]])</f>
        <v>c9</v>
      </c>
      <c r="I2063">
        <v>43988</v>
      </c>
      <c r="J2063">
        <f>IF(Statistics_xlsx___Sheet1[[#This Row],[Offered Salary]]&lt;=0,AVERAGE($I$2:$I$7166),Statistics_xlsx___Sheet1[[#This Row],[Offered Salary]])</f>
        <v>43988</v>
      </c>
      <c r="K2063" t="b">
        <f>OR((Statistics_xlsx___Sheet1[[#This Row],[updated offered salary]]&lt;$N$39),(Statistics_xlsx___Sheet1[[#This Row],[updated offered salary]]&gt;$N$40))</f>
        <v>0</v>
      </c>
    </row>
    <row r="2064" spans="1:11" x14ac:dyDescent="0.3">
      <c r="A2064">
        <v>778041</v>
      </c>
      <c r="B2064" t="s">
        <v>1888</v>
      </c>
      <c r="C2064" t="s">
        <v>8</v>
      </c>
      <c r="D2064" t="s">
        <v>13</v>
      </c>
      <c r="E2064" t="str">
        <f>IF(Statistics_xlsx___Sheet1[[#This Row],[event_name]]="-","Male",Statistics_xlsx___Sheet1[[#This Row],[event_name]])</f>
        <v>Female</v>
      </c>
      <c r="F2064" t="s">
        <v>10</v>
      </c>
      <c r="G2064" t="s">
        <v>345</v>
      </c>
      <c r="H2064" t="str">
        <f>IF(Statistics_xlsx___Sheet1[[#This Row],[Post Name]]="-",IF(G2065=0,G2063,G2065),Statistics_xlsx___Sheet1[[#This Row],[Post Name]])</f>
        <v>c9</v>
      </c>
      <c r="I2064">
        <v>51085</v>
      </c>
      <c r="J2064">
        <f>IF(Statistics_xlsx___Sheet1[[#This Row],[Offered Salary]]&lt;=0,AVERAGE($I$2:$I$7166),Statistics_xlsx___Sheet1[[#This Row],[Offered Salary]])</f>
        <v>51085</v>
      </c>
      <c r="K2064" t="b">
        <f>OR((Statistics_xlsx___Sheet1[[#This Row],[updated offered salary]]&lt;$N$39),(Statistics_xlsx___Sheet1[[#This Row],[updated offered salary]]&gt;$N$40))</f>
        <v>0</v>
      </c>
    </row>
    <row r="2065" spans="1:11" x14ac:dyDescent="0.3">
      <c r="A2065">
        <v>162279</v>
      </c>
      <c r="B2065" t="s">
        <v>1889</v>
      </c>
      <c r="C2065" t="s">
        <v>8</v>
      </c>
      <c r="D2065" t="s">
        <v>9</v>
      </c>
      <c r="E2065" t="str">
        <f>IF(Statistics_xlsx___Sheet1[[#This Row],[event_name]]="-","Male",Statistics_xlsx___Sheet1[[#This Row],[event_name]])</f>
        <v>Male</v>
      </c>
      <c r="F2065" t="s">
        <v>10</v>
      </c>
      <c r="G2065" t="s">
        <v>345</v>
      </c>
      <c r="H2065" t="str">
        <f>IF(Statistics_xlsx___Sheet1[[#This Row],[Post Name]]="-",IF(G2066=0,G2064,G2066),Statistics_xlsx___Sheet1[[#This Row],[Post Name]])</f>
        <v>c9</v>
      </c>
      <c r="I2065">
        <v>59437</v>
      </c>
      <c r="J2065">
        <f>IF(Statistics_xlsx___Sheet1[[#This Row],[Offered Salary]]&lt;=0,AVERAGE($I$2:$I$7166),Statistics_xlsx___Sheet1[[#This Row],[Offered Salary]])</f>
        <v>59437</v>
      </c>
      <c r="K2065" t="b">
        <f>OR((Statistics_xlsx___Sheet1[[#This Row],[updated offered salary]]&lt;$N$39),(Statistics_xlsx___Sheet1[[#This Row],[updated offered salary]]&gt;$N$40))</f>
        <v>0</v>
      </c>
    </row>
    <row r="2066" spans="1:11" x14ac:dyDescent="0.3">
      <c r="A2066">
        <v>839305</v>
      </c>
      <c r="B2066" t="s">
        <v>1673</v>
      </c>
      <c r="C2066" t="s">
        <v>8</v>
      </c>
      <c r="D2066" t="s">
        <v>9</v>
      </c>
      <c r="E2066" t="str">
        <f>IF(Statistics_xlsx___Sheet1[[#This Row],[event_name]]="-","Male",Statistics_xlsx___Sheet1[[#This Row],[event_name]])</f>
        <v>Male</v>
      </c>
      <c r="F2066" t="s">
        <v>10</v>
      </c>
      <c r="G2066" t="s">
        <v>345</v>
      </c>
      <c r="H2066" t="str">
        <f>IF(Statistics_xlsx___Sheet1[[#This Row],[Post Name]]="-",IF(G2067=0,G2065,G2067),Statistics_xlsx___Sheet1[[#This Row],[Post Name]])</f>
        <v>c9</v>
      </c>
      <c r="I2066">
        <v>10015</v>
      </c>
      <c r="J2066">
        <f>IF(Statistics_xlsx___Sheet1[[#This Row],[Offered Salary]]&lt;=0,AVERAGE($I$2:$I$7166),Statistics_xlsx___Sheet1[[#This Row],[Offered Salary]])</f>
        <v>10015</v>
      </c>
      <c r="K2066" t="b">
        <f>OR((Statistics_xlsx___Sheet1[[#This Row],[updated offered salary]]&lt;$N$39),(Statistics_xlsx___Sheet1[[#This Row],[updated offered salary]]&gt;$N$40))</f>
        <v>0</v>
      </c>
    </row>
    <row r="2067" spans="1:11" x14ac:dyDescent="0.3">
      <c r="A2067">
        <v>466313</v>
      </c>
      <c r="B2067" t="s">
        <v>1890</v>
      </c>
      <c r="C2067" t="s">
        <v>8</v>
      </c>
      <c r="D2067" t="s">
        <v>13</v>
      </c>
      <c r="E2067" t="str">
        <f>IF(Statistics_xlsx___Sheet1[[#This Row],[event_name]]="-","Male",Statistics_xlsx___Sheet1[[#This Row],[event_name]])</f>
        <v>Female</v>
      </c>
      <c r="F2067" t="s">
        <v>10</v>
      </c>
      <c r="G2067" t="s">
        <v>345</v>
      </c>
      <c r="H2067" t="str">
        <f>IF(Statistics_xlsx___Sheet1[[#This Row],[Post Name]]="-",IF(G2068=0,G2066,G2068),Statistics_xlsx___Sheet1[[#This Row],[Post Name]])</f>
        <v>c9</v>
      </c>
      <c r="I2067">
        <v>25401</v>
      </c>
      <c r="J2067">
        <f>IF(Statistics_xlsx___Sheet1[[#This Row],[Offered Salary]]&lt;=0,AVERAGE($I$2:$I$7166),Statistics_xlsx___Sheet1[[#This Row],[Offered Salary]])</f>
        <v>25401</v>
      </c>
      <c r="K2067" t="b">
        <f>OR((Statistics_xlsx___Sheet1[[#This Row],[updated offered salary]]&lt;$N$39),(Statistics_xlsx___Sheet1[[#This Row],[updated offered salary]]&gt;$N$40))</f>
        <v>0</v>
      </c>
    </row>
    <row r="2068" spans="1:11" x14ac:dyDescent="0.3">
      <c r="A2068">
        <v>675897</v>
      </c>
      <c r="B2068" t="s">
        <v>1891</v>
      </c>
      <c r="C2068" t="s">
        <v>15</v>
      </c>
      <c r="D2068" t="s">
        <v>9</v>
      </c>
      <c r="E2068" t="str">
        <f>IF(Statistics_xlsx___Sheet1[[#This Row],[event_name]]="-","Male",Statistics_xlsx___Sheet1[[#This Row],[event_name]])</f>
        <v>Male</v>
      </c>
      <c r="F2068" t="s">
        <v>10</v>
      </c>
      <c r="G2068" t="s">
        <v>345</v>
      </c>
      <c r="H2068" t="str">
        <f>IF(Statistics_xlsx___Sheet1[[#This Row],[Post Name]]="-",IF(G2069=0,G2067,G2069),Statistics_xlsx___Sheet1[[#This Row],[Post Name]])</f>
        <v>c9</v>
      </c>
      <c r="I2068">
        <v>82935</v>
      </c>
      <c r="J2068">
        <f>IF(Statistics_xlsx___Sheet1[[#This Row],[Offered Salary]]&lt;=0,AVERAGE($I$2:$I$7166),Statistics_xlsx___Sheet1[[#This Row],[Offered Salary]])</f>
        <v>82935</v>
      </c>
      <c r="K2068" t="b">
        <f>OR((Statistics_xlsx___Sheet1[[#This Row],[updated offered salary]]&lt;$N$39),(Statistics_xlsx___Sheet1[[#This Row],[updated offered salary]]&gt;$N$40))</f>
        <v>0</v>
      </c>
    </row>
    <row r="2069" spans="1:11" x14ac:dyDescent="0.3">
      <c r="A2069">
        <v>929198</v>
      </c>
      <c r="B2069" t="s">
        <v>1892</v>
      </c>
      <c r="C2069" t="s">
        <v>15</v>
      </c>
      <c r="D2069" t="s">
        <v>13</v>
      </c>
      <c r="E2069" t="str">
        <f>IF(Statistics_xlsx___Sheet1[[#This Row],[event_name]]="-","Male",Statistics_xlsx___Sheet1[[#This Row],[event_name]])</f>
        <v>Female</v>
      </c>
      <c r="F2069" t="s">
        <v>10</v>
      </c>
      <c r="G2069" t="s">
        <v>345</v>
      </c>
      <c r="H2069" t="str">
        <f>IF(Statistics_xlsx___Sheet1[[#This Row],[Post Name]]="-",IF(G2070=0,G2068,G2070),Statistics_xlsx___Sheet1[[#This Row],[Post Name]])</f>
        <v>c9</v>
      </c>
      <c r="I2069">
        <v>48153</v>
      </c>
      <c r="J2069">
        <f>IF(Statistics_xlsx___Sheet1[[#This Row],[Offered Salary]]&lt;=0,AVERAGE($I$2:$I$7166),Statistics_xlsx___Sheet1[[#This Row],[Offered Salary]])</f>
        <v>48153</v>
      </c>
      <c r="K2069" t="b">
        <f>OR((Statistics_xlsx___Sheet1[[#This Row],[updated offered salary]]&lt;$N$39),(Statistics_xlsx___Sheet1[[#This Row],[updated offered salary]]&gt;$N$40))</f>
        <v>0</v>
      </c>
    </row>
    <row r="2070" spans="1:11" x14ac:dyDescent="0.3">
      <c r="A2070">
        <v>520656</v>
      </c>
      <c r="B2070" t="s">
        <v>1893</v>
      </c>
      <c r="C2070" t="s">
        <v>15</v>
      </c>
      <c r="D2070" t="s">
        <v>13</v>
      </c>
      <c r="E2070" t="str">
        <f>IF(Statistics_xlsx___Sheet1[[#This Row],[event_name]]="-","Male",Statistics_xlsx___Sheet1[[#This Row],[event_name]])</f>
        <v>Female</v>
      </c>
      <c r="F2070" t="s">
        <v>17</v>
      </c>
      <c r="G2070" t="s">
        <v>345</v>
      </c>
      <c r="H2070" t="str">
        <f>IF(Statistics_xlsx___Sheet1[[#This Row],[Post Name]]="-",IF(G2071=0,G2069,G2071),Statistics_xlsx___Sheet1[[#This Row],[Post Name]])</f>
        <v>c9</v>
      </c>
      <c r="I2070">
        <v>35401</v>
      </c>
      <c r="J2070">
        <f>IF(Statistics_xlsx___Sheet1[[#This Row],[Offered Salary]]&lt;=0,AVERAGE($I$2:$I$7166),Statistics_xlsx___Sheet1[[#This Row],[Offered Salary]])</f>
        <v>35401</v>
      </c>
      <c r="K2070" t="b">
        <f>OR((Statistics_xlsx___Sheet1[[#This Row],[updated offered salary]]&lt;$N$39),(Statistics_xlsx___Sheet1[[#This Row],[updated offered salary]]&gt;$N$40))</f>
        <v>0</v>
      </c>
    </row>
    <row r="2071" spans="1:11" x14ac:dyDescent="0.3">
      <c r="A2071">
        <v>875997</v>
      </c>
      <c r="B2071" t="s">
        <v>1894</v>
      </c>
      <c r="C2071" t="s">
        <v>15</v>
      </c>
      <c r="D2071" t="s">
        <v>13</v>
      </c>
      <c r="E2071" t="str">
        <f>IF(Statistics_xlsx___Sheet1[[#This Row],[event_name]]="-","Male",Statistics_xlsx___Sheet1[[#This Row],[event_name]])</f>
        <v>Female</v>
      </c>
      <c r="F2071" t="s">
        <v>17</v>
      </c>
      <c r="G2071" t="s">
        <v>151</v>
      </c>
      <c r="H2071" t="str">
        <f>IF(Statistics_xlsx___Sheet1[[#This Row],[Post Name]]="-",IF(G2072=0,G2070,G2072),Statistics_xlsx___Sheet1[[#This Row],[Post Name]])</f>
        <v>c-10</v>
      </c>
      <c r="I2071">
        <v>36047</v>
      </c>
      <c r="J2071">
        <f>IF(Statistics_xlsx___Sheet1[[#This Row],[Offered Salary]]&lt;=0,AVERAGE($I$2:$I$7166),Statistics_xlsx___Sheet1[[#This Row],[Offered Salary]])</f>
        <v>36047</v>
      </c>
      <c r="K2071" t="b">
        <f>OR((Statistics_xlsx___Sheet1[[#This Row],[updated offered salary]]&lt;$N$39),(Statistics_xlsx___Sheet1[[#This Row],[updated offered salary]]&gt;$N$40))</f>
        <v>0</v>
      </c>
    </row>
    <row r="2072" spans="1:11" x14ac:dyDescent="0.3">
      <c r="A2072">
        <v>694518</v>
      </c>
      <c r="B2072" t="s">
        <v>1895</v>
      </c>
      <c r="C2072" t="s">
        <v>8</v>
      </c>
      <c r="D2072" t="s">
        <v>9</v>
      </c>
      <c r="E2072" t="str">
        <f>IF(Statistics_xlsx___Sheet1[[#This Row],[event_name]]="-","Male",Statistics_xlsx___Sheet1[[#This Row],[event_name]])</f>
        <v>Male</v>
      </c>
      <c r="F2072" t="s">
        <v>17</v>
      </c>
      <c r="G2072" t="s">
        <v>345</v>
      </c>
      <c r="H2072" t="str">
        <f>IF(Statistics_xlsx___Sheet1[[#This Row],[Post Name]]="-",IF(G2073=0,G2071,G2073),Statistics_xlsx___Sheet1[[#This Row],[Post Name]])</f>
        <v>c9</v>
      </c>
      <c r="I2072">
        <v>95548</v>
      </c>
      <c r="J2072">
        <f>IF(Statistics_xlsx___Sheet1[[#This Row],[Offered Salary]]&lt;=0,AVERAGE($I$2:$I$7166),Statistics_xlsx___Sheet1[[#This Row],[Offered Salary]])</f>
        <v>95548</v>
      </c>
      <c r="K2072" t="b">
        <f>OR((Statistics_xlsx___Sheet1[[#This Row],[updated offered salary]]&lt;$N$39),(Statistics_xlsx___Sheet1[[#This Row],[updated offered salary]]&gt;$N$40))</f>
        <v>0</v>
      </c>
    </row>
    <row r="2073" spans="1:11" x14ac:dyDescent="0.3">
      <c r="A2073">
        <v>710064</v>
      </c>
      <c r="B2073" t="s">
        <v>1896</v>
      </c>
      <c r="C2073" t="s">
        <v>8</v>
      </c>
      <c r="D2073" t="s">
        <v>13</v>
      </c>
      <c r="E2073" t="str">
        <f>IF(Statistics_xlsx___Sheet1[[#This Row],[event_name]]="-","Male",Statistics_xlsx___Sheet1[[#This Row],[event_name]])</f>
        <v>Female</v>
      </c>
      <c r="F2073" t="s">
        <v>17</v>
      </c>
      <c r="G2073" t="s">
        <v>345</v>
      </c>
      <c r="H2073" t="str">
        <f>IF(Statistics_xlsx___Sheet1[[#This Row],[Post Name]]="-",IF(G2074=0,G2072,G2074),Statistics_xlsx___Sheet1[[#This Row],[Post Name]])</f>
        <v>c9</v>
      </c>
      <c r="I2073">
        <v>69460</v>
      </c>
      <c r="J2073">
        <f>IF(Statistics_xlsx___Sheet1[[#This Row],[Offered Salary]]&lt;=0,AVERAGE($I$2:$I$7166),Statistics_xlsx___Sheet1[[#This Row],[Offered Salary]])</f>
        <v>69460</v>
      </c>
      <c r="K2073" t="b">
        <f>OR((Statistics_xlsx___Sheet1[[#This Row],[updated offered salary]]&lt;$N$39),(Statistics_xlsx___Sheet1[[#This Row],[updated offered salary]]&gt;$N$40))</f>
        <v>0</v>
      </c>
    </row>
    <row r="2074" spans="1:11" x14ac:dyDescent="0.3">
      <c r="A2074">
        <v>919803</v>
      </c>
      <c r="B2074" t="s">
        <v>1897</v>
      </c>
      <c r="C2074" t="s">
        <v>8</v>
      </c>
      <c r="D2074" t="s">
        <v>13</v>
      </c>
      <c r="E2074" t="str">
        <f>IF(Statistics_xlsx___Sheet1[[#This Row],[event_name]]="-","Male",Statistics_xlsx___Sheet1[[#This Row],[event_name]])</f>
        <v>Female</v>
      </c>
      <c r="F2074" t="s">
        <v>17</v>
      </c>
      <c r="G2074" t="s">
        <v>345</v>
      </c>
      <c r="H2074" t="str">
        <f>IF(Statistics_xlsx___Sheet1[[#This Row],[Post Name]]="-",IF(G2075=0,G2073,G2075),Statistics_xlsx___Sheet1[[#This Row],[Post Name]])</f>
        <v>c9</v>
      </c>
      <c r="I2074">
        <v>29286</v>
      </c>
      <c r="J2074">
        <f>IF(Statistics_xlsx___Sheet1[[#This Row],[Offered Salary]]&lt;=0,AVERAGE($I$2:$I$7166),Statistics_xlsx___Sheet1[[#This Row],[Offered Salary]])</f>
        <v>29286</v>
      </c>
      <c r="K2074" t="b">
        <f>OR((Statistics_xlsx___Sheet1[[#This Row],[updated offered salary]]&lt;$N$39),(Statistics_xlsx___Sheet1[[#This Row],[updated offered salary]]&gt;$N$40))</f>
        <v>0</v>
      </c>
    </row>
    <row r="2075" spans="1:11" x14ac:dyDescent="0.3">
      <c r="A2075">
        <v>250044</v>
      </c>
      <c r="B2075" t="s">
        <v>1898</v>
      </c>
      <c r="C2075" t="s">
        <v>15</v>
      </c>
      <c r="D2075" t="s">
        <v>9</v>
      </c>
      <c r="E2075" t="str">
        <f>IF(Statistics_xlsx___Sheet1[[#This Row],[event_name]]="-","Male",Statistics_xlsx___Sheet1[[#This Row],[event_name]])</f>
        <v>Male</v>
      </c>
      <c r="F2075" t="s">
        <v>17</v>
      </c>
      <c r="G2075" t="s">
        <v>151</v>
      </c>
      <c r="H2075" t="str">
        <f>IF(Statistics_xlsx___Sheet1[[#This Row],[Post Name]]="-",IF(G2076=0,G2074,G2076),Statistics_xlsx___Sheet1[[#This Row],[Post Name]])</f>
        <v>c-10</v>
      </c>
      <c r="I2075">
        <v>47810</v>
      </c>
      <c r="J2075">
        <f>IF(Statistics_xlsx___Sheet1[[#This Row],[Offered Salary]]&lt;=0,AVERAGE($I$2:$I$7166),Statistics_xlsx___Sheet1[[#This Row],[Offered Salary]])</f>
        <v>47810</v>
      </c>
      <c r="K2075" t="b">
        <f>OR((Statistics_xlsx___Sheet1[[#This Row],[updated offered salary]]&lt;$N$39),(Statistics_xlsx___Sheet1[[#This Row],[updated offered salary]]&gt;$N$40))</f>
        <v>0</v>
      </c>
    </row>
    <row r="2076" spans="1:11" x14ac:dyDescent="0.3">
      <c r="A2076">
        <v>191373</v>
      </c>
      <c r="B2076" t="s">
        <v>1899</v>
      </c>
      <c r="C2076" t="s">
        <v>15</v>
      </c>
      <c r="D2076" t="s">
        <v>9</v>
      </c>
      <c r="E2076" t="str">
        <f>IF(Statistics_xlsx___Sheet1[[#This Row],[event_name]]="-","Male",Statistics_xlsx___Sheet1[[#This Row],[event_name]])</f>
        <v>Male</v>
      </c>
      <c r="F2076" t="s">
        <v>17</v>
      </c>
      <c r="G2076" t="s">
        <v>345</v>
      </c>
      <c r="H2076" t="str">
        <f>IF(Statistics_xlsx___Sheet1[[#This Row],[Post Name]]="-",IF(G2077=0,G2075,G2077),Statistics_xlsx___Sheet1[[#This Row],[Post Name]])</f>
        <v>c9</v>
      </c>
      <c r="I2076">
        <v>83090</v>
      </c>
      <c r="J2076">
        <f>IF(Statistics_xlsx___Sheet1[[#This Row],[Offered Salary]]&lt;=0,AVERAGE($I$2:$I$7166),Statistics_xlsx___Sheet1[[#This Row],[Offered Salary]])</f>
        <v>83090</v>
      </c>
      <c r="K2076" t="b">
        <f>OR((Statistics_xlsx___Sheet1[[#This Row],[updated offered salary]]&lt;$N$39),(Statistics_xlsx___Sheet1[[#This Row],[updated offered salary]]&gt;$N$40))</f>
        <v>0</v>
      </c>
    </row>
    <row r="2077" spans="1:11" x14ac:dyDescent="0.3">
      <c r="A2077">
        <v>615424</v>
      </c>
      <c r="B2077" t="s">
        <v>1900</v>
      </c>
      <c r="C2077" t="s">
        <v>8</v>
      </c>
      <c r="D2077" t="s">
        <v>9</v>
      </c>
      <c r="E2077" t="str">
        <f>IF(Statistics_xlsx___Sheet1[[#This Row],[event_name]]="-","Male",Statistics_xlsx___Sheet1[[#This Row],[event_name]])</f>
        <v>Male</v>
      </c>
      <c r="F2077" t="s">
        <v>17</v>
      </c>
      <c r="G2077" t="s">
        <v>345</v>
      </c>
      <c r="H2077" t="str">
        <f>IF(Statistics_xlsx___Sheet1[[#This Row],[Post Name]]="-",IF(G2078=0,G2076,G2078),Statistics_xlsx___Sheet1[[#This Row],[Post Name]])</f>
        <v>c9</v>
      </c>
      <c r="I2077">
        <v>24597</v>
      </c>
      <c r="J2077">
        <f>IF(Statistics_xlsx___Sheet1[[#This Row],[Offered Salary]]&lt;=0,AVERAGE($I$2:$I$7166),Statistics_xlsx___Sheet1[[#This Row],[Offered Salary]])</f>
        <v>24597</v>
      </c>
      <c r="K2077" t="b">
        <f>OR((Statistics_xlsx___Sheet1[[#This Row],[updated offered salary]]&lt;$N$39),(Statistics_xlsx___Sheet1[[#This Row],[updated offered salary]]&gt;$N$40))</f>
        <v>0</v>
      </c>
    </row>
    <row r="2078" spans="1:11" x14ac:dyDescent="0.3">
      <c r="A2078">
        <v>235539</v>
      </c>
      <c r="B2078" t="s">
        <v>1901</v>
      </c>
      <c r="C2078" t="s">
        <v>8</v>
      </c>
      <c r="D2078" t="s">
        <v>9</v>
      </c>
      <c r="E2078" t="str">
        <f>IF(Statistics_xlsx___Sheet1[[#This Row],[event_name]]="-","Male",Statistics_xlsx___Sheet1[[#This Row],[event_name]])</f>
        <v>Male</v>
      </c>
      <c r="F2078" t="s">
        <v>17</v>
      </c>
      <c r="G2078" t="s">
        <v>151</v>
      </c>
      <c r="H2078" t="str">
        <f>IF(Statistics_xlsx___Sheet1[[#This Row],[Post Name]]="-",IF(G2079=0,G2077,G2079),Statistics_xlsx___Sheet1[[#This Row],[Post Name]])</f>
        <v>c-10</v>
      </c>
      <c r="I2078">
        <v>35611</v>
      </c>
      <c r="J2078">
        <f>IF(Statistics_xlsx___Sheet1[[#This Row],[Offered Salary]]&lt;=0,AVERAGE($I$2:$I$7166),Statistics_xlsx___Sheet1[[#This Row],[Offered Salary]])</f>
        <v>35611</v>
      </c>
      <c r="K2078" t="b">
        <f>OR((Statistics_xlsx___Sheet1[[#This Row],[updated offered salary]]&lt;$N$39),(Statistics_xlsx___Sheet1[[#This Row],[updated offered salary]]&gt;$N$40))</f>
        <v>0</v>
      </c>
    </row>
    <row r="2079" spans="1:11" x14ac:dyDescent="0.3">
      <c r="A2079">
        <v>906051</v>
      </c>
      <c r="B2079" t="s">
        <v>1901</v>
      </c>
      <c r="C2079" t="s">
        <v>8</v>
      </c>
      <c r="D2079" t="s">
        <v>13</v>
      </c>
      <c r="E2079" t="str">
        <f>IF(Statistics_xlsx___Sheet1[[#This Row],[event_name]]="-","Male",Statistics_xlsx___Sheet1[[#This Row],[event_name]])</f>
        <v>Female</v>
      </c>
      <c r="F2079" t="s">
        <v>17</v>
      </c>
      <c r="G2079" t="s">
        <v>151</v>
      </c>
      <c r="H2079" t="str">
        <f>IF(Statistics_xlsx___Sheet1[[#This Row],[Post Name]]="-",IF(G2080=0,G2078,G2080),Statistics_xlsx___Sheet1[[#This Row],[Post Name]])</f>
        <v>c-10</v>
      </c>
      <c r="I2079">
        <v>71844</v>
      </c>
      <c r="J2079">
        <f>IF(Statistics_xlsx___Sheet1[[#This Row],[Offered Salary]]&lt;=0,AVERAGE($I$2:$I$7166),Statistics_xlsx___Sheet1[[#This Row],[Offered Salary]])</f>
        <v>71844</v>
      </c>
      <c r="K2079" t="b">
        <f>OR((Statistics_xlsx___Sheet1[[#This Row],[updated offered salary]]&lt;$N$39),(Statistics_xlsx___Sheet1[[#This Row],[updated offered salary]]&gt;$N$40))</f>
        <v>0</v>
      </c>
    </row>
    <row r="2080" spans="1:11" x14ac:dyDescent="0.3">
      <c r="A2080">
        <v>705197</v>
      </c>
      <c r="B2080" t="s">
        <v>1902</v>
      </c>
      <c r="C2080" t="s">
        <v>8</v>
      </c>
      <c r="D2080" t="s">
        <v>13</v>
      </c>
      <c r="E2080" t="str">
        <f>IF(Statistics_xlsx___Sheet1[[#This Row],[event_name]]="-","Male",Statistics_xlsx___Sheet1[[#This Row],[event_name]])</f>
        <v>Female</v>
      </c>
      <c r="F2080" t="s">
        <v>17</v>
      </c>
      <c r="G2080" t="s">
        <v>151</v>
      </c>
      <c r="H2080" t="str">
        <f>IF(Statistics_xlsx___Sheet1[[#This Row],[Post Name]]="-",IF(G2081=0,G2079,G2081),Statistics_xlsx___Sheet1[[#This Row],[Post Name]])</f>
        <v>c-10</v>
      </c>
      <c r="I2080">
        <v>70644</v>
      </c>
      <c r="J2080">
        <f>IF(Statistics_xlsx___Sheet1[[#This Row],[Offered Salary]]&lt;=0,AVERAGE($I$2:$I$7166),Statistics_xlsx___Sheet1[[#This Row],[Offered Salary]])</f>
        <v>70644</v>
      </c>
      <c r="K2080" t="b">
        <f>OR((Statistics_xlsx___Sheet1[[#This Row],[updated offered salary]]&lt;$N$39),(Statistics_xlsx___Sheet1[[#This Row],[updated offered salary]]&gt;$N$40))</f>
        <v>0</v>
      </c>
    </row>
    <row r="2081" spans="1:11" x14ac:dyDescent="0.3">
      <c r="A2081">
        <v>724798</v>
      </c>
      <c r="B2081" t="s">
        <v>1903</v>
      </c>
      <c r="C2081" t="s">
        <v>15</v>
      </c>
      <c r="D2081" t="s">
        <v>13</v>
      </c>
      <c r="E2081" t="str">
        <f>IF(Statistics_xlsx___Sheet1[[#This Row],[event_name]]="-","Male",Statistics_xlsx___Sheet1[[#This Row],[event_name]])</f>
        <v>Female</v>
      </c>
      <c r="F2081" t="s">
        <v>17</v>
      </c>
      <c r="G2081" t="s">
        <v>151</v>
      </c>
      <c r="H2081" t="str">
        <f>IF(Statistics_xlsx___Sheet1[[#This Row],[Post Name]]="-",IF(G2082=0,G2080,G2082),Statistics_xlsx___Sheet1[[#This Row],[Post Name]])</f>
        <v>c-10</v>
      </c>
      <c r="I2081">
        <v>65820</v>
      </c>
      <c r="J2081">
        <f>IF(Statistics_xlsx___Sheet1[[#This Row],[Offered Salary]]&lt;=0,AVERAGE($I$2:$I$7166),Statistics_xlsx___Sheet1[[#This Row],[Offered Salary]])</f>
        <v>65820</v>
      </c>
      <c r="K2081" t="b">
        <f>OR((Statistics_xlsx___Sheet1[[#This Row],[updated offered salary]]&lt;$N$39),(Statistics_xlsx___Sheet1[[#This Row],[updated offered salary]]&gt;$N$40))</f>
        <v>0</v>
      </c>
    </row>
    <row r="2082" spans="1:11" x14ac:dyDescent="0.3">
      <c r="A2082">
        <v>862375</v>
      </c>
      <c r="B2082" t="s">
        <v>1904</v>
      </c>
      <c r="C2082" t="s">
        <v>8</v>
      </c>
      <c r="D2082" t="s">
        <v>13</v>
      </c>
      <c r="E2082" t="str">
        <f>IF(Statistics_xlsx___Sheet1[[#This Row],[event_name]]="-","Male",Statistics_xlsx___Sheet1[[#This Row],[event_name]])</f>
        <v>Female</v>
      </c>
      <c r="F2082" t="s">
        <v>17</v>
      </c>
      <c r="G2082" t="s">
        <v>151</v>
      </c>
      <c r="H2082" t="str">
        <f>IF(Statistics_xlsx___Sheet1[[#This Row],[Post Name]]="-",IF(G2083=0,G2081,G2083),Statistics_xlsx___Sheet1[[#This Row],[Post Name]])</f>
        <v>c-10</v>
      </c>
      <c r="I2082">
        <v>14390</v>
      </c>
      <c r="J2082">
        <f>IF(Statistics_xlsx___Sheet1[[#This Row],[Offered Salary]]&lt;=0,AVERAGE($I$2:$I$7166),Statistics_xlsx___Sheet1[[#This Row],[Offered Salary]])</f>
        <v>14390</v>
      </c>
      <c r="K2082" t="b">
        <f>OR((Statistics_xlsx___Sheet1[[#This Row],[updated offered salary]]&lt;$N$39),(Statistics_xlsx___Sheet1[[#This Row],[updated offered salary]]&gt;$N$40))</f>
        <v>0</v>
      </c>
    </row>
    <row r="2083" spans="1:11" x14ac:dyDescent="0.3">
      <c r="A2083">
        <v>785487</v>
      </c>
      <c r="B2083" t="s">
        <v>1905</v>
      </c>
      <c r="C2083" t="s">
        <v>8</v>
      </c>
      <c r="D2083" t="s">
        <v>13</v>
      </c>
      <c r="E2083" t="str">
        <f>IF(Statistics_xlsx___Sheet1[[#This Row],[event_name]]="-","Male",Statistics_xlsx___Sheet1[[#This Row],[event_name]])</f>
        <v>Female</v>
      </c>
      <c r="F2083" t="s">
        <v>17</v>
      </c>
      <c r="G2083" t="s">
        <v>151</v>
      </c>
      <c r="H2083" t="str">
        <f>IF(Statistics_xlsx___Sheet1[[#This Row],[Post Name]]="-",IF(G2084=0,G2082,G2084),Statistics_xlsx___Sheet1[[#This Row],[Post Name]])</f>
        <v>c-10</v>
      </c>
      <c r="I2083">
        <v>19332</v>
      </c>
      <c r="J2083">
        <f>IF(Statistics_xlsx___Sheet1[[#This Row],[Offered Salary]]&lt;=0,AVERAGE($I$2:$I$7166),Statistics_xlsx___Sheet1[[#This Row],[Offered Salary]])</f>
        <v>19332</v>
      </c>
      <c r="K2083" t="b">
        <f>OR((Statistics_xlsx___Sheet1[[#This Row],[updated offered salary]]&lt;$N$39),(Statistics_xlsx___Sheet1[[#This Row],[updated offered salary]]&gt;$N$40))</f>
        <v>0</v>
      </c>
    </row>
    <row r="2084" spans="1:11" x14ac:dyDescent="0.3">
      <c r="A2084">
        <v>946312</v>
      </c>
      <c r="B2084" t="s">
        <v>1906</v>
      </c>
      <c r="C2084" t="s">
        <v>8</v>
      </c>
      <c r="D2084" t="s">
        <v>9</v>
      </c>
      <c r="E2084" t="str">
        <f>IF(Statistics_xlsx___Sheet1[[#This Row],[event_name]]="-","Male",Statistics_xlsx___Sheet1[[#This Row],[event_name]])</f>
        <v>Male</v>
      </c>
      <c r="F2084" t="s">
        <v>17</v>
      </c>
      <c r="G2084" t="s">
        <v>151</v>
      </c>
      <c r="H2084" t="str">
        <f>IF(Statistics_xlsx___Sheet1[[#This Row],[Post Name]]="-",IF(G2085=0,G2083,G2085),Statistics_xlsx___Sheet1[[#This Row],[Post Name]])</f>
        <v>c-10</v>
      </c>
      <c r="I2084">
        <v>14144</v>
      </c>
      <c r="J2084">
        <f>IF(Statistics_xlsx___Sheet1[[#This Row],[Offered Salary]]&lt;=0,AVERAGE($I$2:$I$7166),Statistics_xlsx___Sheet1[[#This Row],[Offered Salary]])</f>
        <v>14144</v>
      </c>
      <c r="K2084" t="b">
        <f>OR((Statistics_xlsx___Sheet1[[#This Row],[updated offered salary]]&lt;$N$39),(Statistics_xlsx___Sheet1[[#This Row],[updated offered salary]]&gt;$N$40))</f>
        <v>0</v>
      </c>
    </row>
    <row r="2085" spans="1:11" x14ac:dyDescent="0.3">
      <c r="A2085">
        <v>736470</v>
      </c>
      <c r="B2085" t="s">
        <v>1907</v>
      </c>
      <c r="C2085" t="s">
        <v>8</v>
      </c>
      <c r="D2085" t="s">
        <v>42</v>
      </c>
      <c r="E2085" t="str">
        <f>IF(Statistics_xlsx___Sheet1[[#This Row],[event_name]]="-","Male",Statistics_xlsx___Sheet1[[#This Row],[event_name]])</f>
        <v>Don’t want to say</v>
      </c>
      <c r="F2085" t="s">
        <v>17</v>
      </c>
      <c r="G2085" t="s">
        <v>151</v>
      </c>
      <c r="H2085" t="str">
        <f>IF(Statistics_xlsx___Sheet1[[#This Row],[Post Name]]="-",IF(G2086=0,G2084,G2086),Statistics_xlsx___Sheet1[[#This Row],[Post Name]])</f>
        <v>c-10</v>
      </c>
      <c r="I2085">
        <v>60928</v>
      </c>
      <c r="J2085">
        <f>IF(Statistics_xlsx___Sheet1[[#This Row],[Offered Salary]]&lt;=0,AVERAGE($I$2:$I$7166),Statistics_xlsx___Sheet1[[#This Row],[Offered Salary]])</f>
        <v>60928</v>
      </c>
      <c r="K2085" t="b">
        <f>OR((Statistics_xlsx___Sheet1[[#This Row],[updated offered salary]]&lt;$N$39),(Statistics_xlsx___Sheet1[[#This Row],[updated offered salary]]&gt;$N$40))</f>
        <v>0</v>
      </c>
    </row>
    <row r="2086" spans="1:11" x14ac:dyDescent="0.3">
      <c r="A2086">
        <v>427814</v>
      </c>
      <c r="B2086" t="s">
        <v>1908</v>
      </c>
      <c r="C2086" t="s">
        <v>15</v>
      </c>
      <c r="D2086" t="s">
        <v>9</v>
      </c>
      <c r="E2086" t="str">
        <f>IF(Statistics_xlsx___Sheet1[[#This Row],[event_name]]="-","Male",Statistics_xlsx___Sheet1[[#This Row],[event_name]])</f>
        <v>Male</v>
      </c>
      <c r="F2086" t="s">
        <v>17</v>
      </c>
      <c r="G2086" t="s">
        <v>345</v>
      </c>
      <c r="H2086" t="str">
        <f>IF(Statistics_xlsx___Sheet1[[#This Row],[Post Name]]="-",IF(G2087=0,G2085,G2087),Statistics_xlsx___Sheet1[[#This Row],[Post Name]])</f>
        <v>c9</v>
      </c>
      <c r="I2086">
        <v>43484</v>
      </c>
      <c r="J2086">
        <f>IF(Statistics_xlsx___Sheet1[[#This Row],[Offered Salary]]&lt;=0,AVERAGE($I$2:$I$7166),Statistics_xlsx___Sheet1[[#This Row],[Offered Salary]])</f>
        <v>43484</v>
      </c>
      <c r="K2086" t="b">
        <f>OR((Statistics_xlsx___Sheet1[[#This Row],[updated offered salary]]&lt;$N$39),(Statistics_xlsx___Sheet1[[#This Row],[updated offered salary]]&gt;$N$40))</f>
        <v>0</v>
      </c>
    </row>
    <row r="2087" spans="1:11" x14ac:dyDescent="0.3">
      <c r="A2087">
        <v>363285</v>
      </c>
      <c r="B2087" t="s">
        <v>1909</v>
      </c>
      <c r="C2087" t="s">
        <v>15</v>
      </c>
      <c r="D2087" t="s">
        <v>13</v>
      </c>
      <c r="E2087" t="str">
        <f>IF(Statistics_xlsx___Sheet1[[#This Row],[event_name]]="-","Male",Statistics_xlsx___Sheet1[[#This Row],[event_name]])</f>
        <v>Female</v>
      </c>
      <c r="F2087" t="s">
        <v>17</v>
      </c>
      <c r="G2087" t="s">
        <v>345</v>
      </c>
      <c r="H2087" t="str">
        <f>IF(Statistics_xlsx___Sheet1[[#This Row],[Post Name]]="-",IF(G2088=0,G2086,G2088),Statistics_xlsx___Sheet1[[#This Row],[Post Name]])</f>
        <v>c9</v>
      </c>
      <c r="I2087">
        <v>71650</v>
      </c>
      <c r="J2087">
        <f>IF(Statistics_xlsx___Sheet1[[#This Row],[Offered Salary]]&lt;=0,AVERAGE($I$2:$I$7166),Statistics_xlsx___Sheet1[[#This Row],[Offered Salary]])</f>
        <v>71650</v>
      </c>
      <c r="K2087" t="b">
        <f>OR((Statistics_xlsx___Sheet1[[#This Row],[updated offered salary]]&lt;$N$39),(Statistics_xlsx___Sheet1[[#This Row],[updated offered salary]]&gt;$N$40))</f>
        <v>0</v>
      </c>
    </row>
    <row r="2088" spans="1:11" x14ac:dyDescent="0.3">
      <c r="A2088">
        <v>138676</v>
      </c>
      <c r="B2088" t="s">
        <v>1909</v>
      </c>
      <c r="C2088" t="s">
        <v>8</v>
      </c>
      <c r="D2088" t="s">
        <v>13</v>
      </c>
      <c r="E2088" t="str">
        <f>IF(Statistics_xlsx___Sheet1[[#This Row],[event_name]]="-","Male",Statistics_xlsx___Sheet1[[#This Row],[event_name]])</f>
        <v>Female</v>
      </c>
      <c r="F2088" t="s">
        <v>17</v>
      </c>
      <c r="G2088" t="s">
        <v>345</v>
      </c>
      <c r="H2088" t="str">
        <f>IF(Statistics_xlsx___Sheet1[[#This Row],[Post Name]]="-",IF(G2089=0,G2087,G2089),Statistics_xlsx___Sheet1[[#This Row],[Post Name]])</f>
        <v>c9</v>
      </c>
      <c r="I2088">
        <v>83336</v>
      </c>
      <c r="J2088">
        <f>IF(Statistics_xlsx___Sheet1[[#This Row],[Offered Salary]]&lt;=0,AVERAGE($I$2:$I$7166),Statistics_xlsx___Sheet1[[#This Row],[Offered Salary]])</f>
        <v>83336</v>
      </c>
      <c r="K2088" t="b">
        <f>OR((Statistics_xlsx___Sheet1[[#This Row],[updated offered salary]]&lt;$N$39),(Statistics_xlsx___Sheet1[[#This Row],[updated offered salary]]&gt;$N$40))</f>
        <v>0</v>
      </c>
    </row>
    <row r="2089" spans="1:11" x14ac:dyDescent="0.3">
      <c r="A2089">
        <v>38906</v>
      </c>
      <c r="B2089" t="s">
        <v>1910</v>
      </c>
      <c r="C2089" t="s">
        <v>8</v>
      </c>
      <c r="D2089" t="s">
        <v>13</v>
      </c>
      <c r="E2089" t="str">
        <f>IF(Statistics_xlsx___Sheet1[[#This Row],[event_name]]="-","Male",Statistics_xlsx___Sheet1[[#This Row],[event_name]])</f>
        <v>Female</v>
      </c>
      <c r="F2089" t="s">
        <v>17</v>
      </c>
      <c r="G2089" t="s">
        <v>345</v>
      </c>
      <c r="H2089" t="str">
        <f>IF(Statistics_xlsx___Sheet1[[#This Row],[Post Name]]="-",IF(G2090=0,G2088,G2090),Statistics_xlsx___Sheet1[[#This Row],[Post Name]])</f>
        <v>c9</v>
      </c>
      <c r="I2089">
        <v>38196</v>
      </c>
      <c r="J2089">
        <f>IF(Statistics_xlsx___Sheet1[[#This Row],[Offered Salary]]&lt;=0,AVERAGE($I$2:$I$7166),Statistics_xlsx___Sheet1[[#This Row],[Offered Salary]])</f>
        <v>38196</v>
      </c>
      <c r="K2089" t="b">
        <f>OR((Statistics_xlsx___Sheet1[[#This Row],[updated offered salary]]&lt;$N$39),(Statistics_xlsx___Sheet1[[#This Row],[updated offered salary]]&gt;$N$40))</f>
        <v>0</v>
      </c>
    </row>
    <row r="2090" spans="1:11" x14ac:dyDescent="0.3">
      <c r="A2090">
        <v>315400</v>
      </c>
      <c r="B2090" t="s">
        <v>1911</v>
      </c>
      <c r="C2090" t="s">
        <v>15</v>
      </c>
      <c r="D2090" t="s">
        <v>13</v>
      </c>
      <c r="E2090" t="str">
        <f>IF(Statistics_xlsx___Sheet1[[#This Row],[event_name]]="-","Male",Statistics_xlsx___Sheet1[[#This Row],[event_name]])</f>
        <v>Female</v>
      </c>
      <c r="F2090" t="s">
        <v>17</v>
      </c>
      <c r="G2090" t="s">
        <v>345</v>
      </c>
      <c r="H2090" t="str">
        <f>IF(Statistics_xlsx___Sheet1[[#This Row],[Post Name]]="-",IF(G2091=0,G2089,G2091),Statistics_xlsx___Sheet1[[#This Row],[Post Name]])</f>
        <v>c9</v>
      </c>
      <c r="I2090">
        <v>26586</v>
      </c>
      <c r="J2090">
        <f>IF(Statistics_xlsx___Sheet1[[#This Row],[Offered Salary]]&lt;=0,AVERAGE($I$2:$I$7166),Statistics_xlsx___Sheet1[[#This Row],[Offered Salary]])</f>
        <v>26586</v>
      </c>
      <c r="K2090" t="b">
        <f>OR((Statistics_xlsx___Sheet1[[#This Row],[updated offered salary]]&lt;$N$39),(Statistics_xlsx___Sheet1[[#This Row],[updated offered salary]]&gt;$N$40))</f>
        <v>0</v>
      </c>
    </row>
    <row r="2091" spans="1:11" x14ac:dyDescent="0.3">
      <c r="A2091">
        <v>133517</v>
      </c>
      <c r="B2091" t="s">
        <v>1912</v>
      </c>
      <c r="C2091" t="s">
        <v>8</v>
      </c>
      <c r="D2091" t="s">
        <v>13</v>
      </c>
      <c r="E2091" t="str">
        <f>IF(Statistics_xlsx___Sheet1[[#This Row],[event_name]]="-","Male",Statistics_xlsx___Sheet1[[#This Row],[event_name]])</f>
        <v>Female</v>
      </c>
      <c r="F2091" t="s">
        <v>17</v>
      </c>
      <c r="G2091" t="s">
        <v>345</v>
      </c>
      <c r="H2091" t="str">
        <f>IF(Statistics_xlsx___Sheet1[[#This Row],[Post Name]]="-",IF(G2092=0,G2090,G2092),Statistics_xlsx___Sheet1[[#This Row],[Post Name]])</f>
        <v>c9</v>
      </c>
      <c r="I2091">
        <v>45315</v>
      </c>
      <c r="J2091">
        <f>IF(Statistics_xlsx___Sheet1[[#This Row],[Offered Salary]]&lt;=0,AVERAGE($I$2:$I$7166),Statistics_xlsx___Sheet1[[#This Row],[Offered Salary]])</f>
        <v>45315</v>
      </c>
      <c r="K2091" t="b">
        <f>OR((Statistics_xlsx___Sheet1[[#This Row],[updated offered salary]]&lt;$N$39),(Statistics_xlsx___Sheet1[[#This Row],[updated offered salary]]&gt;$N$40))</f>
        <v>0</v>
      </c>
    </row>
    <row r="2092" spans="1:11" x14ac:dyDescent="0.3">
      <c r="A2092">
        <v>933908</v>
      </c>
      <c r="B2092" t="s">
        <v>1913</v>
      </c>
      <c r="C2092" t="s">
        <v>8</v>
      </c>
      <c r="D2092" t="s">
        <v>13</v>
      </c>
      <c r="E2092" t="str">
        <f>IF(Statistics_xlsx___Sheet1[[#This Row],[event_name]]="-","Male",Statistics_xlsx___Sheet1[[#This Row],[event_name]])</f>
        <v>Female</v>
      </c>
      <c r="F2092" t="s">
        <v>17</v>
      </c>
      <c r="G2092" t="s">
        <v>345</v>
      </c>
      <c r="H2092" t="str">
        <f>IF(Statistics_xlsx___Sheet1[[#This Row],[Post Name]]="-",IF(G2093=0,G2091,G2093),Statistics_xlsx___Sheet1[[#This Row],[Post Name]])</f>
        <v>c9</v>
      </c>
      <c r="I2092">
        <v>57346</v>
      </c>
      <c r="J2092">
        <f>IF(Statistics_xlsx___Sheet1[[#This Row],[Offered Salary]]&lt;=0,AVERAGE($I$2:$I$7166),Statistics_xlsx___Sheet1[[#This Row],[Offered Salary]])</f>
        <v>57346</v>
      </c>
      <c r="K2092" t="b">
        <f>OR((Statistics_xlsx___Sheet1[[#This Row],[updated offered salary]]&lt;$N$39),(Statistics_xlsx___Sheet1[[#This Row],[updated offered salary]]&gt;$N$40))</f>
        <v>0</v>
      </c>
    </row>
    <row r="2093" spans="1:11" x14ac:dyDescent="0.3">
      <c r="A2093">
        <v>961974</v>
      </c>
      <c r="B2093" t="s">
        <v>1914</v>
      </c>
      <c r="C2093" t="s">
        <v>8</v>
      </c>
      <c r="D2093" t="s">
        <v>9</v>
      </c>
      <c r="E2093" t="str">
        <f>IF(Statistics_xlsx___Sheet1[[#This Row],[event_name]]="-","Male",Statistics_xlsx___Sheet1[[#This Row],[event_name]])</f>
        <v>Male</v>
      </c>
      <c r="F2093" t="s">
        <v>17</v>
      </c>
      <c r="G2093" t="s">
        <v>345</v>
      </c>
      <c r="H2093" t="str">
        <f>IF(Statistics_xlsx___Sheet1[[#This Row],[Post Name]]="-",IF(G2094=0,G2092,G2094),Statistics_xlsx___Sheet1[[#This Row],[Post Name]])</f>
        <v>c9</v>
      </c>
      <c r="I2093">
        <v>40149</v>
      </c>
      <c r="J2093">
        <f>IF(Statistics_xlsx___Sheet1[[#This Row],[Offered Salary]]&lt;=0,AVERAGE($I$2:$I$7166),Statistics_xlsx___Sheet1[[#This Row],[Offered Salary]])</f>
        <v>40149</v>
      </c>
      <c r="K2093" t="b">
        <f>OR((Statistics_xlsx___Sheet1[[#This Row],[updated offered salary]]&lt;$N$39),(Statistics_xlsx___Sheet1[[#This Row],[updated offered salary]]&gt;$N$40))</f>
        <v>0</v>
      </c>
    </row>
    <row r="2094" spans="1:11" x14ac:dyDescent="0.3">
      <c r="A2094">
        <v>646412</v>
      </c>
      <c r="B2094" t="s">
        <v>1915</v>
      </c>
      <c r="C2094" t="s">
        <v>15</v>
      </c>
      <c r="D2094" t="s">
        <v>9</v>
      </c>
      <c r="E2094" t="str">
        <f>IF(Statistics_xlsx___Sheet1[[#This Row],[event_name]]="-","Male",Statistics_xlsx___Sheet1[[#This Row],[event_name]])</f>
        <v>Male</v>
      </c>
      <c r="F2094" t="s">
        <v>17</v>
      </c>
      <c r="G2094" t="s">
        <v>345</v>
      </c>
      <c r="H2094" t="str">
        <f>IF(Statistics_xlsx___Sheet1[[#This Row],[Post Name]]="-",IF(G2095=0,G2093,G2095),Statistics_xlsx___Sheet1[[#This Row],[Post Name]])</f>
        <v>c9</v>
      </c>
      <c r="I2094">
        <v>28310</v>
      </c>
      <c r="J2094">
        <f>IF(Statistics_xlsx___Sheet1[[#This Row],[Offered Salary]]&lt;=0,AVERAGE($I$2:$I$7166),Statistics_xlsx___Sheet1[[#This Row],[Offered Salary]])</f>
        <v>28310</v>
      </c>
      <c r="K2094" t="b">
        <f>OR((Statistics_xlsx___Sheet1[[#This Row],[updated offered salary]]&lt;$N$39),(Statistics_xlsx___Sheet1[[#This Row],[updated offered salary]]&gt;$N$40))</f>
        <v>0</v>
      </c>
    </row>
    <row r="2095" spans="1:11" x14ac:dyDescent="0.3">
      <c r="A2095">
        <v>682466</v>
      </c>
      <c r="B2095" t="s">
        <v>1916</v>
      </c>
      <c r="C2095" t="s">
        <v>15</v>
      </c>
      <c r="D2095" t="s">
        <v>9</v>
      </c>
      <c r="E2095" t="str">
        <f>IF(Statistics_xlsx___Sheet1[[#This Row],[event_name]]="-","Male",Statistics_xlsx___Sheet1[[#This Row],[event_name]])</f>
        <v>Male</v>
      </c>
      <c r="F2095" t="s">
        <v>17</v>
      </c>
      <c r="G2095" t="s">
        <v>151</v>
      </c>
      <c r="H2095" t="str">
        <f>IF(Statistics_xlsx___Sheet1[[#This Row],[Post Name]]="-",IF(G2096=0,G2094,G2096),Statistics_xlsx___Sheet1[[#This Row],[Post Name]])</f>
        <v>c-10</v>
      </c>
      <c r="I2095">
        <v>47411</v>
      </c>
      <c r="J2095">
        <f>IF(Statistics_xlsx___Sheet1[[#This Row],[Offered Salary]]&lt;=0,AVERAGE($I$2:$I$7166),Statistics_xlsx___Sheet1[[#This Row],[Offered Salary]])</f>
        <v>47411</v>
      </c>
      <c r="K2095" t="b">
        <f>OR((Statistics_xlsx___Sheet1[[#This Row],[updated offered salary]]&lt;$N$39),(Statistics_xlsx___Sheet1[[#This Row],[updated offered salary]]&gt;$N$40))</f>
        <v>0</v>
      </c>
    </row>
    <row r="2096" spans="1:11" x14ac:dyDescent="0.3">
      <c r="A2096">
        <v>210703</v>
      </c>
      <c r="B2096" t="s">
        <v>1663</v>
      </c>
      <c r="C2096" t="s">
        <v>15</v>
      </c>
      <c r="D2096" t="s">
        <v>42</v>
      </c>
      <c r="E2096" t="str">
        <f>IF(Statistics_xlsx___Sheet1[[#This Row],[event_name]]="-","Male",Statistics_xlsx___Sheet1[[#This Row],[event_name]])</f>
        <v>Don’t want to say</v>
      </c>
      <c r="F2096" t="s">
        <v>17</v>
      </c>
      <c r="G2096" t="s">
        <v>151</v>
      </c>
      <c r="H2096" t="str">
        <f>IF(Statistics_xlsx___Sheet1[[#This Row],[Post Name]]="-",IF(G2097=0,G2095,G2097),Statistics_xlsx___Sheet1[[#This Row],[Post Name]])</f>
        <v>c-10</v>
      </c>
      <c r="I2096">
        <v>14890</v>
      </c>
      <c r="J2096">
        <f>IF(Statistics_xlsx___Sheet1[[#This Row],[Offered Salary]]&lt;=0,AVERAGE($I$2:$I$7166),Statistics_xlsx___Sheet1[[#This Row],[Offered Salary]])</f>
        <v>14890</v>
      </c>
      <c r="K2096" t="b">
        <f>OR((Statistics_xlsx___Sheet1[[#This Row],[updated offered salary]]&lt;$N$39),(Statistics_xlsx___Sheet1[[#This Row],[updated offered salary]]&gt;$N$40))</f>
        <v>0</v>
      </c>
    </row>
    <row r="2097" spans="1:11" x14ac:dyDescent="0.3">
      <c r="A2097">
        <v>370831</v>
      </c>
      <c r="B2097" t="s">
        <v>1917</v>
      </c>
      <c r="C2097" t="s">
        <v>8</v>
      </c>
      <c r="D2097" t="s">
        <v>9</v>
      </c>
      <c r="E2097" t="str">
        <f>IF(Statistics_xlsx___Sheet1[[#This Row],[event_name]]="-","Male",Statistics_xlsx___Sheet1[[#This Row],[event_name]])</f>
        <v>Male</v>
      </c>
      <c r="F2097" t="s">
        <v>17</v>
      </c>
      <c r="G2097" t="s">
        <v>151</v>
      </c>
      <c r="H2097" t="str">
        <f>IF(Statistics_xlsx___Sheet1[[#This Row],[Post Name]]="-",IF(G2098=0,G2096,G2098),Statistics_xlsx___Sheet1[[#This Row],[Post Name]])</f>
        <v>c-10</v>
      </c>
      <c r="I2097">
        <v>55248</v>
      </c>
      <c r="J2097">
        <f>IF(Statistics_xlsx___Sheet1[[#This Row],[Offered Salary]]&lt;=0,AVERAGE($I$2:$I$7166),Statistics_xlsx___Sheet1[[#This Row],[Offered Salary]])</f>
        <v>55248</v>
      </c>
      <c r="K2097" t="b">
        <f>OR((Statistics_xlsx___Sheet1[[#This Row],[updated offered salary]]&lt;$N$39),(Statistics_xlsx___Sheet1[[#This Row],[updated offered salary]]&gt;$N$40))</f>
        <v>0</v>
      </c>
    </row>
    <row r="2098" spans="1:11" x14ac:dyDescent="0.3">
      <c r="A2098">
        <v>148345</v>
      </c>
      <c r="B2098" t="s">
        <v>1918</v>
      </c>
      <c r="C2098" t="s">
        <v>8</v>
      </c>
      <c r="D2098" t="s">
        <v>9</v>
      </c>
      <c r="E2098" t="str">
        <f>IF(Statistics_xlsx___Sheet1[[#This Row],[event_name]]="-","Male",Statistics_xlsx___Sheet1[[#This Row],[event_name]])</f>
        <v>Male</v>
      </c>
      <c r="F2098" t="s">
        <v>17</v>
      </c>
      <c r="G2098" t="s">
        <v>345</v>
      </c>
      <c r="H2098" t="str">
        <f>IF(Statistics_xlsx___Sheet1[[#This Row],[Post Name]]="-",IF(G2099=0,G2097,G2099),Statistics_xlsx___Sheet1[[#This Row],[Post Name]])</f>
        <v>c9</v>
      </c>
      <c r="I2098">
        <v>10055</v>
      </c>
      <c r="J2098">
        <f>IF(Statistics_xlsx___Sheet1[[#This Row],[Offered Salary]]&lt;=0,AVERAGE($I$2:$I$7166),Statistics_xlsx___Sheet1[[#This Row],[Offered Salary]])</f>
        <v>10055</v>
      </c>
      <c r="K2098" t="b">
        <f>OR((Statistics_xlsx___Sheet1[[#This Row],[updated offered salary]]&lt;$N$39),(Statistics_xlsx___Sheet1[[#This Row],[updated offered salary]]&gt;$N$40))</f>
        <v>0</v>
      </c>
    </row>
    <row r="2099" spans="1:11" x14ac:dyDescent="0.3">
      <c r="A2099">
        <v>472307</v>
      </c>
      <c r="B2099" t="s">
        <v>1918</v>
      </c>
      <c r="C2099" t="s">
        <v>15</v>
      </c>
      <c r="D2099" t="s">
        <v>9</v>
      </c>
      <c r="E2099" t="str">
        <f>IF(Statistics_xlsx___Sheet1[[#This Row],[event_name]]="-","Male",Statistics_xlsx___Sheet1[[#This Row],[event_name]])</f>
        <v>Male</v>
      </c>
      <c r="F2099" t="s">
        <v>17</v>
      </c>
      <c r="G2099" t="s">
        <v>345</v>
      </c>
      <c r="H2099" t="str">
        <f>IF(Statistics_xlsx___Sheet1[[#This Row],[Post Name]]="-",IF(G2100=0,G2098,G2100),Statistics_xlsx___Sheet1[[#This Row],[Post Name]])</f>
        <v>c9</v>
      </c>
      <c r="I2099">
        <v>85191</v>
      </c>
      <c r="J2099">
        <f>IF(Statistics_xlsx___Sheet1[[#This Row],[Offered Salary]]&lt;=0,AVERAGE($I$2:$I$7166),Statistics_xlsx___Sheet1[[#This Row],[Offered Salary]])</f>
        <v>85191</v>
      </c>
      <c r="K2099" t="b">
        <f>OR((Statistics_xlsx___Sheet1[[#This Row],[updated offered salary]]&lt;$N$39),(Statistics_xlsx___Sheet1[[#This Row],[updated offered salary]]&gt;$N$40))</f>
        <v>0</v>
      </c>
    </row>
    <row r="2100" spans="1:11" x14ac:dyDescent="0.3">
      <c r="A2100">
        <v>367647</v>
      </c>
      <c r="B2100" t="s">
        <v>1919</v>
      </c>
      <c r="C2100" t="s">
        <v>15</v>
      </c>
      <c r="D2100" t="s">
        <v>9</v>
      </c>
      <c r="E2100" t="str">
        <f>IF(Statistics_xlsx___Sheet1[[#This Row],[event_name]]="-","Male",Statistics_xlsx___Sheet1[[#This Row],[event_name]])</f>
        <v>Male</v>
      </c>
      <c r="F2100" t="s">
        <v>17</v>
      </c>
      <c r="G2100" t="s">
        <v>151</v>
      </c>
      <c r="H2100" t="str">
        <f>IF(Statistics_xlsx___Sheet1[[#This Row],[Post Name]]="-",IF(G2101=0,G2099,G2101),Statistics_xlsx___Sheet1[[#This Row],[Post Name]])</f>
        <v>c-10</v>
      </c>
      <c r="I2100">
        <v>76634</v>
      </c>
      <c r="J2100">
        <f>IF(Statistics_xlsx___Sheet1[[#This Row],[Offered Salary]]&lt;=0,AVERAGE($I$2:$I$7166),Statistics_xlsx___Sheet1[[#This Row],[Offered Salary]])</f>
        <v>76634</v>
      </c>
      <c r="K2100" t="b">
        <f>OR((Statistics_xlsx___Sheet1[[#This Row],[updated offered salary]]&lt;$N$39),(Statistics_xlsx___Sheet1[[#This Row],[updated offered salary]]&gt;$N$40))</f>
        <v>0</v>
      </c>
    </row>
    <row r="2101" spans="1:11" x14ac:dyDescent="0.3">
      <c r="A2101">
        <v>928886</v>
      </c>
      <c r="B2101" t="s">
        <v>1920</v>
      </c>
      <c r="C2101" t="s">
        <v>15</v>
      </c>
      <c r="D2101" t="s">
        <v>9</v>
      </c>
      <c r="E2101" t="str">
        <f>IF(Statistics_xlsx___Sheet1[[#This Row],[event_name]]="-","Male",Statistics_xlsx___Sheet1[[#This Row],[event_name]])</f>
        <v>Male</v>
      </c>
      <c r="F2101" t="s">
        <v>17</v>
      </c>
      <c r="G2101" t="s">
        <v>151</v>
      </c>
      <c r="H2101" t="str">
        <f>IF(Statistics_xlsx___Sheet1[[#This Row],[Post Name]]="-",IF(G2102=0,G2100,G2102),Statistics_xlsx___Sheet1[[#This Row],[Post Name]])</f>
        <v>c-10</v>
      </c>
      <c r="I2101">
        <v>30504</v>
      </c>
      <c r="J2101">
        <f>IF(Statistics_xlsx___Sheet1[[#This Row],[Offered Salary]]&lt;=0,AVERAGE($I$2:$I$7166),Statistics_xlsx___Sheet1[[#This Row],[Offered Salary]])</f>
        <v>30504</v>
      </c>
      <c r="K2101" t="b">
        <f>OR((Statistics_xlsx___Sheet1[[#This Row],[updated offered salary]]&lt;$N$39),(Statistics_xlsx___Sheet1[[#This Row],[updated offered salary]]&gt;$N$40))</f>
        <v>0</v>
      </c>
    </row>
    <row r="2102" spans="1:11" x14ac:dyDescent="0.3">
      <c r="A2102">
        <v>366620</v>
      </c>
      <c r="B2102" t="s">
        <v>1921</v>
      </c>
      <c r="C2102" t="s">
        <v>8</v>
      </c>
      <c r="D2102" t="s">
        <v>9</v>
      </c>
      <c r="E2102" t="str">
        <f>IF(Statistics_xlsx___Sheet1[[#This Row],[event_name]]="-","Male",Statistics_xlsx___Sheet1[[#This Row],[event_name]])</f>
        <v>Male</v>
      </c>
      <c r="F2102" t="s">
        <v>17</v>
      </c>
      <c r="G2102" t="s">
        <v>345</v>
      </c>
      <c r="H2102" t="str">
        <f>IF(Statistics_xlsx___Sheet1[[#This Row],[Post Name]]="-",IF(G2103=0,G2101,G2103),Statistics_xlsx___Sheet1[[#This Row],[Post Name]])</f>
        <v>c9</v>
      </c>
      <c r="I2102">
        <v>21368</v>
      </c>
      <c r="J2102">
        <f>IF(Statistics_xlsx___Sheet1[[#This Row],[Offered Salary]]&lt;=0,AVERAGE($I$2:$I$7166),Statistics_xlsx___Sheet1[[#This Row],[Offered Salary]])</f>
        <v>21368</v>
      </c>
      <c r="K2102" t="b">
        <f>OR((Statistics_xlsx___Sheet1[[#This Row],[updated offered salary]]&lt;$N$39),(Statistics_xlsx___Sheet1[[#This Row],[updated offered salary]]&gt;$N$40))</f>
        <v>0</v>
      </c>
    </row>
    <row r="2103" spans="1:11" x14ac:dyDescent="0.3">
      <c r="A2103">
        <v>262826</v>
      </c>
      <c r="B2103" t="s">
        <v>1922</v>
      </c>
      <c r="C2103" t="s">
        <v>15</v>
      </c>
      <c r="D2103" t="s">
        <v>9</v>
      </c>
      <c r="E2103" t="str">
        <f>IF(Statistics_xlsx___Sheet1[[#This Row],[event_name]]="-","Male",Statistics_xlsx___Sheet1[[#This Row],[event_name]])</f>
        <v>Male</v>
      </c>
      <c r="F2103" t="s">
        <v>17</v>
      </c>
      <c r="G2103" t="s">
        <v>345</v>
      </c>
      <c r="H2103" t="str">
        <f>IF(Statistics_xlsx___Sheet1[[#This Row],[Post Name]]="-",IF(G2104=0,G2102,G2104),Statistics_xlsx___Sheet1[[#This Row],[Post Name]])</f>
        <v>c9</v>
      </c>
      <c r="I2103">
        <v>97131</v>
      </c>
      <c r="J2103">
        <f>IF(Statistics_xlsx___Sheet1[[#This Row],[Offered Salary]]&lt;=0,AVERAGE($I$2:$I$7166),Statistics_xlsx___Sheet1[[#This Row],[Offered Salary]])</f>
        <v>97131</v>
      </c>
      <c r="K2103" t="b">
        <f>OR((Statistics_xlsx___Sheet1[[#This Row],[updated offered salary]]&lt;$N$39),(Statistics_xlsx___Sheet1[[#This Row],[updated offered salary]]&gt;$N$40))</f>
        <v>0</v>
      </c>
    </row>
    <row r="2104" spans="1:11" x14ac:dyDescent="0.3">
      <c r="A2104">
        <v>852087</v>
      </c>
      <c r="B2104" t="s">
        <v>1922</v>
      </c>
      <c r="C2104" t="s">
        <v>8</v>
      </c>
      <c r="D2104" t="s">
        <v>9</v>
      </c>
      <c r="E2104" t="str">
        <f>IF(Statistics_xlsx___Sheet1[[#This Row],[event_name]]="-","Male",Statistics_xlsx___Sheet1[[#This Row],[event_name]])</f>
        <v>Male</v>
      </c>
      <c r="F2104" t="s">
        <v>17</v>
      </c>
      <c r="G2104" t="s">
        <v>345</v>
      </c>
      <c r="H2104" t="str">
        <f>IF(Statistics_xlsx___Sheet1[[#This Row],[Post Name]]="-",IF(G2105=0,G2103,G2105),Statistics_xlsx___Sheet1[[#This Row],[Post Name]])</f>
        <v>c9</v>
      </c>
      <c r="I2104">
        <v>4717</v>
      </c>
      <c r="J2104">
        <f>IF(Statistics_xlsx___Sheet1[[#This Row],[Offered Salary]]&lt;=0,AVERAGE($I$2:$I$7166),Statistics_xlsx___Sheet1[[#This Row],[Offered Salary]])</f>
        <v>4717</v>
      </c>
      <c r="K2104" t="b">
        <f>OR((Statistics_xlsx___Sheet1[[#This Row],[updated offered salary]]&lt;$N$39),(Statistics_xlsx___Sheet1[[#This Row],[updated offered salary]]&gt;$N$40))</f>
        <v>0</v>
      </c>
    </row>
    <row r="2105" spans="1:11" x14ac:dyDescent="0.3">
      <c r="A2105">
        <v>234192</v>
      </c>
      <c r="B2105" t="s">
        <v>1923</v>
      </c>
      <c r="C2105" t="s">
        <v>15</v>
      </c>
      <c r="D2105" t="s">
        <v>9</v>
      </c>
      <c r="E2105" t="str">
        <f>IF(Statistics_xlsx___Sheet1[[#This Row],[event_name]]="-","Male",Statistics_xlsx___Sheet1[[#This Row],[event_name]])</f>
        <v>Male</v>
      </c>
      <c r="F2105" t="s">
        <v>17</v>
      </c>
      <c r="G2105" t="s">
        <v>345</v>
      </c>
      <c r="H2105" t="str">
        <f>IF(Statistics_xlsx___Sheet1[[#This Row],[Post Name]]="-",IF(G2106=0,G2104,G2106),Statistics_xlsx___Sheet1[[#This Row],[Post Name]])</f>
        <v>c9</v>
      </c>
      <c r="I2105">
        <v>70071</v>
      </c>
      <c r="J2105">
        <f>IF(Statistics_xlsx___Sheet1[[#This Row],[Offered Salary]]&lt;=0,AVERAGE($I$2:$I$7166),Statistics_xlsx___Sheet1[[#This Row],[Offered Salary]])</f>
        <v>70071</v>
      </c>
      <c r="K2105" t="b">
        <f>OR((Statistics_xlsx___Sheet1[[#This Row],[updated offered salary]]&lt;$N$39),(Statistics_xlsx___Sheet1[[#This Row],[updated offered salary]]&gt;$N$40))</f>
        <v>0</v>
      </c>
    </row>
    <row r="2106" spans="1:11" x14ac:dyDescent="0.3">
      <c r="A2106">
        <v>578818</v>
      </c>
      <c r="B2106" t="s">
        <v>1924</v>
      </c>
      <c r="C2106" t="s">
        <v>8</v>
      </c>
      <c r="D2106" t="s">
        <v>9</v>
      </c>
      <c r="E2106" t="str">
        <f>IF(Statistics_xlsx___Sheet1[[#This Row],[event_name]]="-","Male",Statistics_xlsx___Sheet1[[#This Row],[event_name]])</f>
        <v>Male</v>
      </c>
      <c r="F2106" t="s">
        <v>17</v>
      </c>
      <c r="G2106" t="s">
        <v>44</v>
      </c>
      <c r="H2106" t="str">
        <f>IF(Statistics_xlsx___Sheet1[[#This Row],[Post Name]]="-",IF(G2107=0,G2105,G2107),Statistics_xlsx___Sheet1[[#This Row],[Post Name]])</f>
        <v>i6</v>
      </c>
      <c r="I2106">
        <v>74310</v>
      </c>
      <c r="J2106">
        <f>IF(Statistics_xlsx___Sheet1[[#This Row],[Offered Salary]]&lt;=0,AVERAGE($I$2:$I$7166),Statistics_xlsx___Sheet1[[#This Row],[Offered Salary]])</f>
        <v>74310</v>
      </c>
      <c r="K2106" t="b">
        <f>OR((Statistics_xlsx___Sheet1[[#This Row],[updated offered salary]]&lt;$N$39),(Statistics_xlsx___Sheet1[[#This Row],[updated offered salary]]&gt;$N$40))</f>
        <v>0</v>
      </c>
    </row>
    <row r="2107" spans="1:11" x14ac:dyDescent="0.3">
      <c r="A2107">
        <v>813334</v>
      </c>
      <c r="B2107" t="s">
        <v>1925</v>
      </c>
      <c r="C2107" t="s">
        <v>8</v>
      </c>
      <c r="D2107" t="s">
        <v>9</v>
      </c>
      <c r="E2107" t="str">
        <f>IF(Statistics_xlsx___Sheet1[[#This Row],[event_name]]="-","Male",Statistics_xlsx___Sheet1[[#This Row],[event_name]])</f>
        <v>Male</v>
      </c>
      <c r="F2107" t="s">
        <v>17</v>
      </c>
      <c r="G2107" t="s">
        <v>44</v>
      </c>
      <c r="H2107" t="str">
        <f>IF(Statistics_xlsx___Sheet1[[#This Row],[Post Name]]="-",IF(G2108=0,G2106,G2108),Statistics_xlsx___Sheet1[[#This Row],[Post Name]])</f>
        <v>i6</v>
      </c>
      <c r="I2107">
        <v>94627</v>
      </c>
      <c r="J2107">
        <f>IF(Statistics_xlsx___Sheet1[[#This Row],[Offered Salary]]&lt;=0,AVERAGE($I$2:$I$7166),Statistics_xlsx___Sheet1[[#This Row],[Offered Salary]])</f>
        <v>94627</v>
      </c>
      <c r="K2107" t="b">
        <f>OR((Statistics_xlsx___Sheet1[[#This Row],[updated offered salary]]&lt;$N$39),(Statistics_xlsx___Sheet1[[#This Row],[updated offered salary]]&gt;$N$40))</f>
        <v>0</v>
      </c>
    </row>
    <row r="2108" spans="1:11" x14ac:dyDescent="0.3">
      <c r="A2108">
        <v>938949</v>
      </c>
      <c r="B2108" t="s">
        <v>1926</v>
      </c>
      <c r="C2108" t="s">
        <v>15</v>
      </c>
      <c r="D2108" t="s">
        <v>9</v>
      </c>
      <c r="E2108" t="str">
        <f>IF(Statistics_xlsx___Sheet1[[#This Row],[event_name]]="-","Male",Statistics_xlsx___Sheet1[[#This Row],[event_name]])</f>
        <v>Male</v>
      </c>
      <c r="F2108" t="s">
        <v>17</v>
      </c>
      <c r="G2108" t="s">
        <v>151</v>
      </c>
      <c r="H2108" t="str">
        <f>IF(Statistics_xlsx___Sheet1[[#This Row],[Post Name]]="-",IF(G2109=0,G2107,G2109),Statistics_xlsx___Sheet1[[#This Row],[Post Name]])</f>
        <v>c-10</v>
      </c>
      <c r="I2108">
        <v>75525</v>
      </c>
      <c r="J2108">
        <f>IF(Statistics_xlsx___Sheet1[[#This Row],[Offered Salary]]&lt;=0,AVERAGE($I$2:$I$7166),Statistics_xlsx___Sheet1[[#This Row],[Offered Salary]])</f>
        <v>75525</v>
      </c>
      <c r="K2108" t="b">
        <f>OR((Statistics_xlsx___Sheet1[[#This Row],[updated offered salary]]&lt;$N$39),(Statistics_xlsx___Sheet1[[#This Row],[updated offered salary]]&gt;$N$40))</f>
        <v>0</v>
      </c>
    </row>
    <row r="2109" spans="1:11" x14ac:dyDescent="0.3">
      <c r="A2109">
        <v>831516</v>
      </c>
      <c r="B2109" t="s">
        <v>1927</v>
      </c>
      <c r="C2109" t="s">
        <v>8</v>
      </c>
      <c r="D2109" t="s">
        <v>13</v>
      </c>
      <c r="E2109" t="str">
        <f>IF(Statistics_xlsx___Sheet1[[#This Row],[event_name]]="-","Male",Statistics_xlsx___Sheet1[[#This Row],[event_name]])</f>
        <v>Female</v>
      </c>
      <c r="F2109" t="s">
        <v>17</v>
      </c>
      <c r="G2109" t="s">
        <v>151</v>
      </c>
      <c r="H2109" t="str">
        <f>IF(Statistics_xlsx___Sheet1[[#This Row],[Post Name]]="-",IF(G2110=0,G2108,G2110),Statistics_xlsx___Sheet1[[#This Row],[Post Name]])</f>
        <v>c-10</v>
      </c>
      <c r="I2109">
        <v>44507</v>
      </c>
      <c r="J2109">
        <f>IF(Statistics_xlsx___Sheet1[[#This Row],[Offered Salary]]&lt;=0,AVERAGE($I$2:$I$7166),Statistics_xlsx___Sheet1[[#This Row],[Offered Salary]])</f>
        <v>44507</v>
      </c>
      <c r="K2109" t="b">
        <f>OR((Statistics_xlsx___Sheet1[[#This Row],[updated offered salary]]&lt;$N$39),(Statistics_xlsx___Sheet1[[#This Row],[updated offered salary]]&gt;$N$40))</f>
        <v>0</v>
      </c>
    </row>
    <row r="2110" spans="1:11" x14ac:dyDescent="0.3">
      <c r="A2110">
        <v>995799</v>
      </c>
      <c r="B2110" t="s">
        <v>1928</v>
      </c>
      <c r="C2110" t="s">
        <v>8</v>
      </c>
      <c r="D2110" t="s">
        <v>13</v>
      </c>
      <c r="E2110" t="str">
        <f>IF(Statistics_xlsx___Sheet1[[#This Row],[event_name]]="-","Male",Statistics_xlsx___Sheet1[[#This Row],[event_name]])</f>
        <v>Female</v>
      </c>
      <c r="F2110" t="s">
        <v>17</v>
      </c>
      <c r="G2110" t="s">
        <v>44</v>
      </c>
      <c r="H2110" t="str">
        <f>IF(Statistics_xlsx___Sheet1[[#This Row],[Post Name]]="-",IF(G2111=0,G2109,G2111),Statistics_xlsx___Sheet1[[#This Row],[Post Name]])</f>
        <v>i6</v>
      </c>
      <c r="I2110">
        <v>83962</v>
      </c>
      <c r="J2110">
        <f>IF(Statistics_xlsx___Sheet1[[#This Row],[Offered Salary]]&lt;=0,AVERAGE($I$2:$I$7166),Statistics_xlsx___Sheet1[[#This Row],[Offered Salary]])</f>
        <v>83962</v>
      </c>
      <c r="K2110" t="b">
        <f>OR((Statistics_xlsx___Sheet1[[#This Row],[updated offered salary]]&lt;$N$39),(Statistics_xlsx___Sheet1[[#This Row],[updated offered salary]]&gt;$N$40))</f>
        <v>0</v>
      </c>
    </row>
    <row r="2111" spans="1:11" x14ac:dyDescent="0.3">
      <c r="A2111">
        <v>350319</v>
      </c>
      <c r="B2111" t="s">
        <v>1929</v>
      </c>
      <c r="C2111" t="s">
        <v>15</v>
      </c>
      <c r="D2111" t="s">
        <v>9</v>
      </c>
      <c r="E2111" t="str">
        <f>IF(Statistics_xlsx___Sheet1[[#This Row],[event_name]]="-","Male",Statistics_xlsx___Sheet1[[#This Row],[event_name]])</f>
        <v>Male</v>
      </c>
      <c r="F2111" t="s">
        <v>17</v>
      </c>
      <c r="G2111" t="s">
        <v>44</v>
      </c>
      <c r="H2111" t="str">
        <f>IF(Statistics_xlsx___Sheet1[[#This Row],[Post Name]]="-",IF(G2112=0,G2110,G2112),Statistics_xlsx___Sheet1[[#This Row],[Post Name]])</f>
        <v>i6</v>
      </c>
      <c r="I2111">
        <v>59448</v>
      </c>
      <c r="J2111">
        <f>IF(Statistics_xlsx___Sheet1[[#This Row],[Offered Salary]]&lt;=0,AVERAGE($I$2:$I$7166),Statistics_xlsx___Sheet1[[#This Row],[Offered Salary]])</f>
        <v>59448</v>
      </c>
      <c r="K2111" t="b">
        <f>OR((Statistics_xlsx___Sheet1[[#This Row],[updated offered salary]]&lt;$N$39),(Statistics_xlsx___Sheet1[[#This Row],[updated offered salary]]&gt;$N$40))</f>
        <v>0</v>
      </c>
    </row>
    <row r="2112" spans="1:11" x14ac:dyDescent="0.3">
      <c r="A2112">
        <v>422303</v>
      </c>
      <c r="B2112" t="s">
        <v>1930</v>
      </c>
      <c r="C2112" t="s">
        <v>15</v>
      </c>
      <c r="D2112" t="s">
        <v>9</v>
      </c>
      <c r="E2112" t="str">
        <f>IF(Statistics_xlsx___Sheet1[[#This Row],[event_name]]="-","Male",Statistics_xlsx___Sheet1[[#This Row],[event_name]])</f>
        <v>Male</v>
      </c>
      <c r="F2112" t="s">
        <v>17</v>
      </c>
      <c r="G2112" t="s">
        <v>44</v>
      </c>
      <c r="H2112" t="str">
        <f>IF(Statistics_xlsx___Sheet1[[#This Row],[Post Name]]="-",IF(G2113=0,G2111,G2113),Statistics_xlsx___Sheet1[[#This Row],[Post Name]])</f>
        <v>i6</v>
      </c>
      <c r="I2112">
        <v>46044</v>
      </c>
      <c r="J2112">
        <f>IF(Statistics_xlsx___Sheet1[[#This Row],[Offered Salary]]&lt;=0,AVERAGE($I$2:$I$7166),Statistics_xlsx___Sheet1[[#This Row],[Offered Salary]])</f>
        <v>46044</v>
      </c>
      <c r="K2112" t="b">
        <f>OR((Statistics_xlsx___Sheet1[[#This Row],[updated offered salary]]&lt;$N$39),(Statistics_xlsx___Sheet1[[#This Row],[updated offered salary]]&gt;$N$40))</f>
        <v>0</v>
      </c>
    </row>
    <row r="2113" spans="1:11" x14ac:dyDescent="0.3">
      <c r="A2113">
        <v>454176</v>
      </c>
      <c r="B2113" t="s">
        <v>1931</v>
      </c>
      <c r="C2113" t="s">
        <v>15</v>
      </c>
      <c r="D2113" t="s">
        <v>13</v>
      </c>
      <c r="E2113" t="str">
        <f>IF(Statistics_xlsx___Sheet1[[#This Row],[event_name]]="-","Male",Statistics_xlsx___Sheet1[[#This Row],[event_name]])</f>
        <v>Female</v>
      </c>
      <c r="F2113" t="s">
        <v>17</v>
      </c>
      <c r="G2113" t="s">
        <v>44</v>
      </c>
      <c r="H2113" t="str">
        <f>IF(Statistics_xlsx___Sheet1[[#This Row],[Post Name]]="-",IF(G2114=0,G2112,G2114),Statistics_xlsx___Sheet1[[#This Row],[Post Name]])</f>
        <v>i6</v>
      </c>
      <c r="I2113">
        <v>45064</v>
      </c>
      <c r="J2113">
        <f>IF(Statistics_xlsx___Sheet1[[#This Row],[Offered Salary]]&lt;=0,AVERAGE($I$2:$I$7166),Statistics_xlsx___Sheet1[[#This Row],[Offered Salary]])</f>
        <v>45064</v>
      </c>
      <c r="K2113" t="b">
        <f>OR((Statistics_xlsx___Sheet1[[#This Row],[updated offered salary]]&lt;$N$39),(Statistics_xlsx___Sheet1[[#This Row],[updated offered salary]]&gt;$N$40))</f>
        <v>0</v>
      </c>
    </row>
    <row r="2114" spans="1:11" x14ac:dyDescent="0.3">
      <c r="A2114">
        <v>396603</v>
      </c>
      <c r="B2114" t="s">
        <v>1932</v>
      </c>
      <c r="C2114" t="s">
        <v>8</v>
      </c>
      <c r="D2114" t="s">
        <v>9</v>
      </c>
      <c r="E2114" t="str">
        <f>IF(Statistics_xlsx___Sheet1[[#This Row],[event_name]]="-","Male",Statistics_xlsx___Sheet1[[#This Row],[event_name]])</f>
        <v>Male</v>
      </c>
      <c r="F2114" t="s">
        <v>17</v>
      </c>
      <c r="G2114" t="s">
        <v>44</v>
      </c>
      <c r="H2114" t="str">
        <f>IF(Statistics_xlsx___Sheet1[[#This Row],[Post Name]]="-",IF(G2115=0,G2113,G2115),Statistics_xlsx___Sheet1[[#This Row],[Post Name]])</f>
        <v>i6</v>
      </c>
      <c r="I2114">
        <v>3055</v>
      </c>
      <c r="J2114">
        <f>IF(Statistics_xlsx___Sheet1[[#This Row],[Offered Salary]]&lt;=0,AVERAGE($I$2:$I$7166),Statistics_xlsx___Sheet1[[#This Row],[Offered Salary]])</f>
        <v>3055</v>
      </c>
      <c r="K2114" t="b">
        <f>OR((Statistics_xlsx___Sheet1[[#This Row],[updated offered salary]]&lt;$N$39),(Statistics_xlsx___Sheet1[[#This Row],[updated offered salary]]&gt;$N$40))</f>
        <v>0</v>
      </c>
    </row>
    <row r="2115" spans="1:11" x14ac:dyDescent="0.3">
      <c r="A2115">
        <v>818355</v>
      </c>
      <c r="B2115" t="s">
        <v>1933</v>
      </c>
      <c r="C2115" t="s">
        <v>8</v>
      </c>
      <c r="D2115" t="s">
        <v>9</v>
      </c>
      <c r="E2115" t="str">
        <f>IF(Statistics_xlsx___Sheet1[[#This Row],[event_name]]="-","Male",Statistics_xlsx___Sheet1[[#This Row],[event_name]])</f>
        <v>Male</v>
      </c>
      <c r="F2115" t="s">
        <v>17</v>
      </c>
      <c r="G2115" t="s">
        <v>44</v>
      </c>
      <c r="H2115" t="str">
        <f>IF(Statistics_xlsx___Sheet1[[#This Row],[Post Name]]="-",IF(G2116=0,G2114,G2116),Statistics_xlsx___Sheet1[[#This Row],[Post Name]])</f>
        <v>i6</v>
      </c>
      <c r="I2115">
        <v>78340</v>
      </c>
      <c r="J2115">
        <f>IF(Statistics_xlsx___Sheet1[[#This Row],[Offered Salary]]&lt;=0,AVERAGE($I$2:$I$7166),Statistics_xlsx___Sheet1[[#This Row],[Offered Salary]])</f>
        <v>78340</v>
      </c>
      <c r="K2115" t="b">
        <f>OR((Statistics_xlsx___Sheet1[[#This Row],[updated offered salary]]&lt;$N$39),(Statistics_xlsx___Sheet1[[#This Row],[updated offered salary]]&gt;$N$40))</f>
        <v>0</v>
      </c>
    </row>
    <row r="2116" spans="1:11" x14ac:dyDescent="0.3">
      <c r="A2116">
        <v>845699</v>
      </c>
      <c r="B2116" t="s">
        <v>1934</v>
      </c>
      <c r="C2116" t="s">
        <v>8</v>
      </c>
      <c r="D2116" t="s">
        <v>9</v>
      </c>
      <c r="E2116" t="str">
        <f>IF(Statistics_xlsx___Sheet1[[#This Row],[event_name]]="-","Male",Statistics_xlsx___Sheet1[[#This Row],[event_name]])</f>
        <v>Male</v>
      </c>
      <c r="F2116" t="s">
        <v>17</v>
      </c>
      <c r="G2116" t="s">
        <v>44</v>
      </c>
      <c r="H2116" t="str">
        <f>IF(Statistics_xlsx___Sheet1[[#This Row],[Post Name]]="-",IF(G2117=0,G2115,G2117),Statistics_xlsx___Sheet1[[#This Row],[Post Name]])</f>
        <v>i6</v>
      </c>
      <c r="I2116">
        <v>26152</v>
      </c>
      <c r="J2116">
        <f>IF(Statistics_xlsx___Sheet1[[#This Row],[Offered Salary]]&lt;=0,AVERAGE($I$2:$I$7166),Statistics_xlsx___Sheet1[[#This Row],[Offered Salary]])</f>
        <v>26152</v>
      </c>
      <c r="K2116" t="b">
        <f>OR((Statistics_xlsx___Sheet1[[#This Row],[updated offered salary]]&lt;$N$39),(Statistics_xlsx___Sheet1[[#This Row],[updated offered salary]]&gt;$N$40))</f>
        <v>0</v>
      </c>
    </row>
    <row r="2117" spans="1:11" x14ac:dyDescent="0.3">
      <c r="A2117">
        <v>274119</v>
      </c>
      <c r="B2117" t="s">
        <v>1935</v>
      </c>
      <c r="C2117" t="s">
        <v>15</v>
      </c>
      <c r="D2117" t="s">
        <v>9</v>
      </c>
      <c r="E2117" t="str">
        <f>IF(Statistics_xlsx___Sheet1[[#This Row],[event_name]]="-","Male",Statistics_xlsx___Sheet1[[#This Row],[event_name]])</f>
        <v>Male</v>
      </c>
      <c r="F2117" t="s">
        <v>17</v>
      </c>
      <c r="G2117" t="s">
        <v>44</v>
      </c>
      <c r="H2117" t="str">
        <f>IF(Statistics_xlsx___Sheet1[[#This Row],[Post Name]]="-",IF(G2118=0,G2116,G2118),Statistics_xlsx___Sheet1[[#This Row],[Post Name]])</f>
        <v>i6</v>
      </c>
      <c r="I2117">
        <v>69312</v>
      </c>
      <c r="J2117">
        <f>IF(Statistics_xlsx___Sheet1[[#This Row],[Offered Salary]]&lt;=0,AVERAGE($I$2:$I$7166),Statistics_xlsx___Sheet1[[#This Row],[Offered Salary]])</f>
        <v>69312</v>
      </c>
      <c r="K2117" t="b">
        <f>OR((Statistics_xlsx___Sheet1[[#This Row],[updated offered salary]]&lt;$N$39),(Statistics_xlsx___Sheet1[[#This Row],[updated offered salary]]&gt;$N$40))</f>
        <v>0</v>
      </c>
    </row>
    <row r="2118" spans="1:11" x14ac:dyDescent="0.3">
      <c r="A2118">
        <v>984018</v>
      </c>
      <c r="B2118" t="s">
        <v>1936</v>
      </c>
      <c r="C2118" t="s">
        <v>8</v>
      </c>
      <c r="D2118" t="s">
        <v>9</v>
      </c>
      <c r="E2118" t="str">
        <f>IF(Statistics_xlsx___Sheet1[[#This Row],[event_name]]="-","Male",Statistics_xlsx___Sheet1[[#This Row],[event_name]])</f>
        <v>Male</v>
      </c>
      <c r="F2118" t="s">
        <v>17</v>
      </c>
      <c r="G2118" t="s">
        <v>151</v>
      </c>
      <c r="H2118" t="str">
        <f>IF(Statistics_xlsx___Sheet1[[#This Row],[Post Name]]="-",IF(G2119=0,G2117,G2119),Statistics_xlsx___Sheet1[[#This Row],[Post Name]])</f>
        <v>c-10</v>
      </c>
      <c r="I2118">
        <v>41667</v>
      </c>
      <c r="J2118">
        <f>IF(Statistics_xlsx___Sheet1[[#This Row],[Offered Salary]]&lt;=0,AVERAGE($I$2:$I$7166),Statistics_xlsx___Sheet1[[#This Row],[Offered Salary]])</f>
        <v>41667</v>
      </c>
      <c r="K2118" t="b">
        <f>OR((Statistics_xlsx___Sheet1[[#This Row],[updated offered salary]]&lt;$N$39),(Statistics_xlsx___Sheet1[[#This Row],[updated offered salary]]&gt;$N$40))</f>
        <v>0</v>
      </c>
    </row>
    <row r="2119" spans="1:11" x14ac:dyDescent="0.3">
      <c r="A2119">
        <v>858091</v>
      </c>
      <c r="B2119" t="s">
        <v>1937</v>
      </c>
      <c r="C2119" t="s">
        <v>15</v>
      </c>
      <c r="D2119" t="s">
        <v>9</v>
      </c>
      <c r="E2119" t="str">
        <f>IF(Statistics_xlsx___Sheet1[[#This Row],[event_name]]="-","Male",Statistics_xlsx___Sheet1[[#This Row],[event_name]])</f>
        <v>Male</v>
      </c>
      <c r="F2119" t="s">
        <v>17</v>
      </c>
      <c r="G2119" t="s">
        <v>151</v>
      </c>
      <c r="H2119" t="str">
        <f>IF(Statistics_xlsx___Sheet1[[#This Row],[Post Name]]="-",IF(G2120=0,G2118,G2120),Statistics_xlsx___Sheet1[[#This Row],[Post Name]])</f>
        <v>c-10</v>
      </c>
      <c r="I2119">
        <v>55059</v>
      </c>
      <c r="J2119">
        <f>IF(Statistics_xlsx___Sheet1[[#This Row],[Offered Salary]]&lt;=0,AVERAGE($I$2:$I$7166),Statistics_xlsx___Sheet1[[#This Row],[Offered Salary]])</f>
        <v>55059</v>
      </c>
      <c r="K2119" t="b">
        <f>OR((Statistics_xlsx___Sheet1[[#This Row],[updated offered salary]]&lt;$N$39),(Statistics_xlsx___Sheet1[[#This Row],[updated offered salary]]&gt;$N$40))</f>
        <v>0</v>
      </c>
    </row>
    <row r="2120" spans="1:11" x14ac:dyDescent="0.3">
      <c r="A2120">
        <v>620222</v>
      </c>
      <c r="B2120" t="s">
        <v>1187</v>
      </c>
      <c r="C2120" t="s">
        <v>8</v>
      </c>
      <c r="D2120" t="s">
        <v>9</v>
      </c>
      <c r="E2120" t="str">
        <f>IF(Statistics_xlsx___Sheet1[[#This Row],[event_name]]="-","Male",Statistics_xlsx___Sheet1[[#This Row],[event_name]])</f>
        <v>Male</v>
      </c>
      <c r="F2120" t="s">
        <v>17</v>
      </c>
      <c r="G2120" t="s">
        <v>151</v>
      </c>
      <c r="H2120" t="str">
        <f>IF(Statistics_xlsx___Sheet1[[#This Row],[Post Name]]="-",IF(G2121=0,G2119,G2121),Statistics_xlsx___Sheet1[[#This Row],[Post Name]])</f>
        <v>c-10</v>
      </c>
      <c r="I2120">
        <v>2786</v>
      </c>
      <c r="J2120">
        <f>IF(Statistics_xlsx___Sheet1[[#This Row],[Offered Salary]]&lt;=0,AVERAGE($I$2:$I$7166),Statistics_xlsx___Sheet1[[#This Row],[Offered Salary]])</f>
        <v>2786</v>
      </c>
      <c r="K2120" t="b">
        <f>OR((Statistics_xlsx___Sheet1[[#This Row],[updated offered salary]]&lt;$N$39),(Statistics_xlsx___Sheet1[[#This Row],[updated offered salary]]&gt;$N$40))</f>
        <v>0</v>
      </c>
    </row>
    <row r="2121" spans="1:11" x14ac:dyDescent="0.3">
      <c r="A2121">
        <v>230236</v>
      </c>
      <c r="B2121" t="s">
        <v>1938</v>
      </c>
      <c r="C2121" t="s">
        <v>8</v>
      </c>
      <c r="D2121" t="s">
        <v>9</v>
      </c>
      <c r="E2121" t="str">
        <f>IF(Statistics_xlsx___Sheet1[[#This Row],[event_name]]="-","Male",Statistics_xlsx___Sheet1[[#This Row],[event_name]])</f>
        <v>Male</v>
      </c>
      <c r="F2121" t="s">
        <v>17</v>
      </c>
      <c r="G2121" t="s">
        <v>151</v>
      </c>
      <c r="H2121" t="str">
        <f>IF(Statistics_xlsx___Sheet1[[#This Row],[Post Name]]="-",IF(G2122=0,G2120,G2122),Statistics_xlsx___Sheet1[[#This Row],[Post Name]])</f>
        <v>c-10</v>
      </c>
      <c r="I2121">
        <v>9611</v>
      </c>
      <c r="J2121">
        <f>IF(Statistics_xlsx___Sheet1[[#This Row],[Offered Salary]]&lt;=0,AVERAGE($I$2:$I$7166),Statistics_xlsx___Sheet1[[#This Row],[Offered Salary]])</f>
        <v>9611</v>
      </c>
      <c r="K2121" t="b">
        <f>OR((Statistics_xlsx___Sheet1[[#This Row],[updated offered salary]]&lt;$N$39),(Statistics_xlsx___Sheet1[[#This Row],[updated offered salary]]&gt;$N$40))</f>
        <v>0</v>
      </c>
    </row>
    <row r="2122" spans="1:11" x14ac:dyDescent="0.3">
      <c r="A2122">
        <v>78867</v>
      </c>
      <c r="B2122" t="s">
        <v>1751</v>
      </c>
      <c r="C2122" t="s">
        <v>8</v>
      </c>
      <c r="D2122" t="s">
        <v>9</v>
      </c>
      <c r="E2122" t="str">
        <f>IF(Statistics_xlsx___Sheet1[[#This Row],[event_name]]="-","Male",Statistics_xlsx___Sheet1[[#This Row],[event_name]])</f>
        <v>Male</v>
      </c>
      <c r="F2122" t="s">
        <v>17</v>
      </c>
      <c r="G2122" t="s">
        <v>151</v>
      </c>
      <c r="H2122" t="str">
        <f>IF(Statistics_xlsx___Sheet1[[#This Row],[Post Name]]="-",IF(G2123=0,G2121,G2123),Statistics_xlsx___Sheet1[[#This Row],[Post Name]])</f>
        <v>c-10</v>
      </c>
      <c r="I2122">
        <v>15947</v>
      </c>
      <c r="J2122">
        <f>IF(Statistics_xlsx___Sheet1[[#This Row],[Offered Salary]]&lt;=0,AVERAGE($I$2:$I$7166),Statistics_xlsx___Sheet1[[#This Row],[Offered Salary]])</f>
        <v>15947</v>
      </c>
      <c r="K2122" t="b">
        <f>OR((Statistics_xlsx___Sheet1[[#This Row],[updated offered salary]]&lt;$N$39),(Statistics_xlsx___Sheet1[[#This Row],[updated offered salary]]&gt;$N$40))</f>
        <v>0</v>
      </c>
    </row>
    <row r="2123" spans="1:11" x14ac:dyDescent="0.3">
      <c r="A2123">
        <v>465580</v>
      </c>
      <c r="B2123" t="s">
        <v>1751</v>
      </c>
      <c r="C2123" t="s">
        <v>15</v>
      </c>
      <c r="D2123" t="s">
        <v>9</v>
      </c>
      <c r="E2123" t="str">
        <f>IF(Statistics_xlsx___Sheet1[[#This Row],[event_name]]="-","Male",Statistics_xlsx___Sheet1[[#This Row],[event_name]])</f>
        <v>Male</v>
      </c>
      <c r="F2123" t="s">
        <v>17</v>
      </c>
      <c r="G2123" t="s">
        <v>14</v>
      </c>
      <c r="H2123" t="str">
        <f>IF(Statistics_xlsx___Sheet1[[#This Row],[Post Name]]="-",IF(G2124=0,G2122,G2124),Statistics_xlsx___Sheet1[[#This Row],[Post Name]])</f>
        <v>c5</v>
      </c>
      <c r="I2123">
        <v>40213</v>
      </c>
      <c r="J2123">
        <f>IF(Statistics_xlsx___Sheet1[[#This Row],[Offered Salary]]&lt;=0,AVERAGE($I$2:$I$7166),Statistics_xlsx___Sheet1[[#This Row],[Offered Salary]])</f>
        <v>40213</v>
      </c>
      <c r="K2123" t="b">
        <f>OR((Statistics_xlsx___Sheet1[[#This Row],[updated offered salary]]&lt;$N$39),(Statistics_xlsx___Sheet1[[#This Row],[updated offered salary]]&gt;$N$40))</f>
        <v>0</v>
      </c>
    </row>
    <row r="2124" spans="1:11" x14ac:dyDescent="0.3">
      <c r="A2124">
        <v>64417</v>
      </c>
      <c r="B2124" t="s">
        <v>1939</v>
      </c>
      <c r="C2124" t="s">
        <v>15</v>
      </c>
      <c r="D2124" t="s">
        <v>13</v>
      </c>
      <c r="E2124" t="str">
        <f>IF(Statistics_xlsx___Sheet1[[#This Row],[event_name]]="-","Male",Statistics_xlsx___Sheet1[[#This Row],[event_name]])</f>
        <v>Female</v>
      </c>
      <c r="F2124" t="s">
        <v>10</v>
      </c>
      <c r="G2124" t="s">
        <v>24</v>
      </c>
      <c r="H2124" t="str">
        <f>IF(Statistics_xlsx___Sheet1[[#This Row],[Post Name]]="-",IF(G2125=0,G2123,G2125),Statistics_xlsx___Sheet1[[#This Row],[Post Name]])</f>
        <v>i7</v>
      </c>
      <c r="I2124">
        <v>28118</v>
      </c>
      <c r="J2124">
        <f>IF(Statistics_xlsx___Sheet1[[#This Row],[Offered Salary]]&lt;=0,AVERAGE($I$2:$I$7166),Statistics_xlsx___Sheet1[[#This Row],[Offered Salary]])</f>
        <v>28118</v>
      </c>
      <c r="K2124" t="b">
        <f>OR((Statistics_xlsx___Sheet1[[#This Row],[updated offered salary]]&lt;$N$39),(Statistics_xlsx___Sheet1[[#This Row],[updated offered salary]]&gt;$N$40))</f>
        <v>0</v>
      </c>
    </row>
    <row r="2125" spans="1:11" x14ac:dyDescent="0.3">
      <c r="A2125">
        <v>741838</v>
      </c>
      <c r="B2125" t="s">
        <v>1381</v>
      </c>
      <c r="C2125" t="s">
        <v>8</v>
      </c>
      <c r="D2125" t="s">
        <v>13</v>
      </c>
      <c r="E2125" t="str">
        <f>IF(Statistics_xlsx___Sheet1[[#This Row],[event_name]]="-","Male",Statistics_xlsx___Sheet1[[#This Row],[event_name]])</f>
        <v>Female</v>
      </c>
      <c r="F2125" t="s">
        <v>10</v>
      </c>
      <c r="G2125" t="s">
        <v>14</v>
      </c>
      <c r="H2125" t="str">
        <f>IF(Statistics_xlsx___Sheet1[[#This Row],[Post Name]]="-",IF(G2126=0,G2124,G2126),Statistics_xlsx___Sheet1[[#This Row],[Post Name]])</f>
        <v>c5</v>
      </c>
      <c r="I2125">
        <v>11961</v>
      </c>
      <c r="J2125">
        <f>IF(Statistics_xlsx___Sheet1[[#This Row],[Offered Salary]]&lt;=0,AVERAGE($I$2:$I$7166),Statistics_xlsx___Sheet1[[#This Row],[Offered Salary]])</f>
        <v>11961</v>
      </c>
      <c r="K2125" t="b">
        <f>OR((Statistics_xlsx___Sheet1[[#This Row],[updated offered salary]]&lt;$N$39),(Statistics_xlsx___Sheet1[[#This Row],[updated offered salary]]&gt;$N$40))</f>
        <v>0</v>
      </c>
    </row>
    <row r="2126" spans="1:11" x14ac:dyDescent="0.3">
      <c r="A2126">
        <v>378990</v>
      </c>
      <c r="B2126" t="s">
        <v>1940</v>
      </c>
      <c r="C2126" t="s">
        <v>8</v>
      </c>
      <c r="D2126" t="s">
        <v>9</v>
      </c>
      <c r="E2126" t="str">
        <f>IF(Statistics_xlsx___Sheet1[[#This Row],[event_name]]="-","Male",Statistics_xlsx___Sheet1[[#This Row],[event_name]])</f>
        <v>Male</v>
      </c>
      <c r="F2126" t="s">
        <v>17</v>
      </c>
      <c r="G2126" t="s">
        <v>345</v>
      </c>
      <c r="H2126" t="str">
        <f>IF(Statistics_xlsx___Sheet1[[#This Row],[Post Name]]="-",IF(G2127=0,G2125,G2127),Statistics_xlsx___Sheet1[[#This Row],[Post Name]])</f>
        <v>c9</v>
      </c>
      <c r="I2126">
        <v>63315</v>
      </c>
      <c r="J2126">
        <f>IF(Statistics_xlsx___Sheet1[[#This Row],[Offered Salary]]&lt;=0,AVERAGE($I$2:$I$7166),Statistics_xlsx___Sheet1[[#This Row],[Offered Salary]])</f>
        <v>63315</v>
      </c>
      <c r="K2126" t="b">
        <f>OR((Statistics_xlsx___Sheet1[[#This Row],[updated offered salary]]&lt;$N$39),(Statistics_xlsx___Sheet1[[#This Row],[updated offered salary]]&gt;$N$40))</f>
        <v>0</v>
      </c>
    </row>
    <row r="2127" spans="1:11" x14ac:dyDescent="0.3">
      <c r="A2127">
        <v>926493</v>
      </c>
      <c r="B2127" t="s">
        <v>1941</v>
      </c>
      <c r="C2127" t="s">
        <v>15</v>
      </c>
      <c r="D2127" t="s">
        <v>13</v>
      </c>
      <c r="E2127" t="str">
        <f>IF(Statistics_xlsx___Sheet1[[#This Row],[event_name]]="-","Male",Statistics_xlsx___Sheet1[[#This Row],[event_name]])</f>
        <v>Female</v>
      </c>
      <c r="F2127" t="s">
        <v>17</v>
      </c>
      <c r="G2127" t="s">
        <v>345</v>
      </c>
      <c r="H2127" t="str">
        <f>IF(Statistics_xlsx___Sheet1[[#This Row],[Post Name]]="-",IF(G2128=0,G2126,G2128),Statistics_xlsx___Sheet1[[#This Row],[Post Name]])</f>
        <v>c9</v>
      </c>
      <c r="I2127">
        <v>35917</v>
      </c>
      <c r="J2127">
        <f>IF(Statistics_xlsx___Sheet1[[#This Row],[Offered Salary]]&lt;=0,AVERAGE($I$2:$I$7166),Statistics_xlsx___Sheet1[[#This Row],[Offered Salary]])</f>
        <v>35917</v>
      </c>
      <c r="K2127" t="b">
        <f>OR((Statistics_xlsx___Sheet1[[#This Row],[updated offered salary]]&lt;$N$39),(Statistics_xlsx___Sheet1[[#This Row],[updated offered salary]]&gt;$N$40))</f>
        <v>0</v>
      </c>
    </row>
    <row r="2128" spans="1:11" x14ac:dyDescent="0.3">
      <c r="A2128">
        <v>574193</v>
      </c>
      <c r="B2128" t="s">
        <v>1942</v>
      </c>
      <c r="C2128" t="s">
        <v>15</v>
      </c>
      <c r="D2128" t="s">
        <v>13</v>
      </c>
      <c r="E2128" t="str">
        <f>IF(Statistics_xlsx___Sheet1[[#This Row],[event_name]]="-","Male",Statistics_xlsx___Sheet1[[#This Row],[event_name]])</f>
        <v>Female</v>
      </c>
      <c r="F2128" t="s">
        <v>17</v>
      </c>
      <c r="G2128" t="s">
        <v>345</v>
      </c>
      <c r="H2128" t="str">
        <f>IF(Statistics_xlsx___Sheet1[[#This Row],[Post Name]]="-",IF(G2129=0,G2127,G2129),Statistics_xlsx___Sheet1[[#This Row],[Post Name]])</f>
        <v>c9</v>
      </c>
      <c r="I2128">
        <v>52260</v>
      </c>
      <c r="J2128">
        <f>IF(Statistics_xlsx___Sheet1[[#This Row],[Offered Salary]]&lt;=0,AVERAGE($I$2:$I$7166),Statistics_xlsx___Sheet1[[#This Row],[Offered Salary]])</f>
        <v>52260</v>
      </c>
      <c r="K2128" t="b">
        <f>OR((Statistics_xlsx___Sheet1[[#This Row],[updated offered salary]]&lt;$N$39),(Statistics_xlsx___Sheet1[[#This Row],[updated offered salary]]&gt;$N$40))</f>
        <v>0</v>
      </c>
    </row>
    <row r="2129" spans="1:11" x14ac:dyDescent="0.3">
      <c r="A2129">
        <v>220690</v>
      </c>
      <c r="B2129" t="s">
        <v>1943</v>
      </c>
      <c r="C2129" t="s">
        <v>8</v>
      </c>
      <c r="D2129" t="s">
        <v>9</v>
      </c>
      <c r="E2129" t="str">
        <f>IF(Statistics_xlsx___Sheet1[[#This Row],[event_name]]="-","Male",Statistics_xlsx___Sheet1[[#This Row],[event_name]])</f>
        <v>Male</v>
      </c>
      <c r="F2129" t="s">
        <v>17</v>
      </c>
      <c r="G2129" t="s">
        <v>345</v>
      </c>
      <c r="H2129" t="str">
        <f>IF(Statistics_xlsx___Sheet1[[#This Row],[Post Name]]="-",IF(G2130=0,G2128,G2130),Statistics_xlsx___Sheet1[[#This Row],[Post Name]])</f>
        <v>c9</v>
      </c>
      <c r="I2129">
        <v>37742</v>
      </c>
      <c r="J2129">
        <f>IF(Statistics_xlsx___Sheet1[[#This Row],[Offered Salary]]&lt;=0,AVERAGE($I$2:$I$7166),Statistics_xlsx___Sheet1[[#This Row],[Offered Salary]])</f>
        <v>37742</v>
      </c>
      <c r="K2129" t="b">
        <f>OR((Statistics_xlsx___Sheet1[[#This Row],[updated offered salary]]&lt;$N$39),(Statistics_xlsx___Sheet1[[#This Row],[updated offered salary]]&gt;$N$40))</f>
        <v>0</v>
      </c>
    </row>
    <row r="2130" spans="1:11" x14ac:dyDescent="0.3">
      <c r="A2130">
        <v>389764</v>
      </c>
      <c r="B2130" t="s">
        <v>1944</v>
      </c>
      <c r="C2130" t="s">
        <v>8</v>
      </c>
      <c r="D2130" t="s">
        <v>42</v>
      </c>
      <c r="E2130" t="str">
        <f>IF(Statistics_xlsx___Sheet1[[#This Row],[event_name]]="-","Male",Statistics_xlsx___Sheet1[[#This Row],[event_name]])</f>
        <v>Don’t want to say</v>
      </c>
      <c r="F2130" t="s">
        <v>17</v>
      </c>
      <c r="G2130" t="s">
        <v>345</v>
      </c>
      <c r="H2130" t="str">
        <f>IF(Statistics_xlsx___Sheet1[[#This Row],[Post Name]]="-",IF(G2131=0,G2129,G2131),Statistics_xlsx___Sheet1[[#This Row],[Post Name]])</f>
        <v>c9</v>
      </c>
      <c r="I2130">
        <v>63015</v>
      </c>
      <c r="J2130">
        <f>IF(Statistics_xlsx___Sheet1[[#This Row],[Offered Salary]]&lt;=0,AVERAGE($I$2:$I$7166),Statistics_xlsx___Sheet1[[#This Row],[Offered Salary]])</f>
        <v>63015</v>
      </c>
      <c r="K2130" t="b">
        <f>OR((Statistics_xlsx___Sheet1[[#This Row],[updated offered salary]]&lt;$N$39),(Statistics_xlsx___Sheet1[[#This Row],[updated offered salary]]&gt;$N$40))</f>
        <v>0</v>
      </c>
    </row>
    <row r="2131" spans="1:11" x14ac:dyDescent="0.3">
      <c r="A2131">
        <v>603423</v>
      </c>
      <c r="B2131" t="s">
        <v>1945</v>
      </c>
      <c r="C2131" t="s">
        <v>8</v>
      </c>
      <c r="D2131" t="s">
        <v>9</v>
      </c>
      <c r="E2131" t="str">
        <f>IF(Statistics_xlsx___Sheet1[[#This Row],[event_name]]="-","Male",Statistics_xlsx___Sheet1[[#This Row],[event_name]])</f>
        <v>Male</v>
      </c>
      <c r="F2131" t="s">
        <v>17</v>
      </c>
      <c r="G2131" t="s">
        <v>345</v>
      </c>
      <c r="H2131" t="str">
        <f>IF(Statistics_xlsx___Sheet1[[#This Row],[Post Name]]="-",IF(G2132=0,G2130,G2132),Statistics_xlsx___Sheet1[[#This Row],[Post Name]])</f>
        <v>c9</v>
      </c>
      <c r="I2131">
        <v>53506</v>
      </c>
      <c r="J2131">
        <f>IF(Statistics_xlsx___Sheet1[[#This Row],[Offered Salary]]&lt;=0,AVERAGE($I$2:$I$7166),Statistics_xlsx___Sheet1[[#This Row],[Offered Salary]])</f>
        <v>53506</v>
      </c>
      <c r="K2131" t="b">
        <f>OR((Statistics_xlsx___Sheet1[[#This Row],[updated offered salary]]&lt;$N$39),(Statistics_xlsx___Sheet1[[#This Row],[updated offered salary]]&gt;$N$40))</f>
        <v>0</v>
      </c>
    </row>
    <row r="2132" spans="1:11" x14ac:dyDescent="0.3">
      <c r="A2132">
        <v>151638</v>
      </c>
      <c r="B2132" t="s">
        <v>1946</v>
      </c>
      <c r="C2132" t="s">
        <v>15</v>
      </c>
      <c r="D2132" t="s">
        <v>13</v>
      </c>
      <c r="E2132" t="str">
        <f>IF(Statistics_xlsx___Sheet1[[#This Row],[event_name]]="-","Male",Statistics_xlsx___Sheet1[[#This Row],[event_name]])</f>
        <v>Female</v>
      </c>
      <c r="F2132" t="s">
        <v>17</v>
      </c>
      <c r="G2132" t="s">
        <v>345</v>
      </c>
      <c r="H2132" t="str">
        <f>IF(Statistics_xlsx___Sheet1[[#This Row],[Post Name]]="-",IF(G2133=0,G2131,G2133),Statistics_xlsx___Sheet1[[#This Row],[Post Name]])</f>
        <v>c9</v>
      </c>
      <c r="I2132">
        <v>94176</v>
      </c>
      <c r="J2132">
        <f>IF(Statistics_xlsx___Sheet1[[#This Row],[Offered Salary]]&lt;=0,AVERAGE($I$2:$I$7166),Statistics_xlsx___Sheet1[[#This Row],[Offered Salary]])</f>
        <v>94176</v>
      </c>
      <c r="K2132" t="b">
        <f>OR((Statistics_xlsx___Sheet1[[#This Row],[updated offered salary]]&lt;$N$39),(Statistics_xlsx___Sheet1[[#This Row],[updated offered salary]]&gt;$N$40))</f>
        <v>0</v>
      </c>
    </row>
    <row r="2133" spans="1:11" x14ac:dyDescent="0.3">
      <c r="A2133">
        <v>974995</v>
      </c>
      <c r="B2133" t="s">
        <v>1947</v>
      </c>
      <c r="C2133" t="s">
        <v>8</v>
      </c>
      <c r="D2133" t="s">
        <v>13</v>
      </c>
      <c r="E2133" t="str">
        <f>IF(Statistics_xlsx___Sheet1[[#This Row],[event_name]]="-","Male",Statistics_xlsx___Sheet1[[#This Row],[event_name]])</f>
        <v>Female</v>
      </c>
      <c r="F2133" t="s">
        <v>17</v>
      </c>
      <c r="G2133" t="s">
        <v>345</v>
      </c>
      <c r="H2133" t="str">
        <f>IF(Statistics_xlsx___Sheet1[[#This Row],[Post Name]]="-",IF(G2134=0,G2132,G2134),Statistics_xlsx___Sheet1[[#This Row],[Post Name]])</f>
        <v>c9</v>
      </c>
      <c r="I2133">
        <v>4324</v>
      </c>
      <c r="J2133">
        <f>IF(Statistics_xlsx___Sheet1[[#This Row],[Offered Salary]]&lt;=0,AVERAGE($I$2:$I$7166),Statistics_xlsx___Sheet1[[#This Row],[Offered Salary]])</f>
        <v>4324</v>
      </c>
      <c r="K2133" t="b">
        <f>OR((Statistics_xlsx___Sheet1[[#This Row],[updated offered salary]]&lt;$N$39),(Statistics_xlsx___Sheet1[[#This Row],[updated offered salary]]&gt;$N$40))</f>
        <v>0</v>
      </c>
    </row>
    <row r="2134" spans="1:11" x14ac:dyDescent="0.3">
      <c r="A2134">
        <v>187616</v>
      </c>
      <c r="B2134" t="s">
        <v>1948</v>
      </c>
      <c r="C2134" t="s">
        <v>15</v>
      </c>
      <c r="D2134" t="s">
        <v>9</v>
      </c>
      <c r="E2134" t="str">
        <f>IF(Statistics_xlsx___Sheet1[[#This Row],[event_name]]="-","Male",Statistics_xlsx___Sheet1[[#This Row],[event_name]])</f>
        <v>Male</v>
      </c>
      <c r="F2134" t="s">
        <v>17</v>
      </c>
      <c r="G2134" t="s">
        <v>345</v>
      </c>
      <c r="H2134" t="str">
        <f>IF(Statistics_xlsx___Sheet1[[#This Row],[Post Name]]="-",IF(G2135=0,G2133,G2135),Statistics_xlsx___Sheet1[[#This Row],[Post Name]])</f>
        <v>c9</v>
      </c>
      <c r="I2134">
        <v>23845</v>
      </c>
      <c r="J2134">
        <f>IF(Statistics_xlsx___Sheet1[[#This Row],[Offered Salary]]&lt;=0,AVERAGE($I$2:$I$7166),Statistics_xlsx___Sheet1[[#This Row],[Offered Salary]])</f>
        <v>23845</v>
      </c>
      <c r="K2134" t="b">
        <f>OR((Statistics_xlsx___Sheet1[[#This Row],[updated offered salary]]&lt;$N$39),(Statistics_xlsx___Sheet1[[#This Row],[updated offered salary]]&gt;$N$40))</f>
        <v>0</v>
      </c>
    </row>
    <row r="2135" spans="1:11" x14ac:dyDescent="0.3">
      <c r="A2135">
        <v>865272</v>
      </c>
      <c r="B2135" t="s">
        <v>1949</v>
      </c>
      <c r="C2135" t="s">
        <v>8</v>
      </c>
      <c r="D2135" t="s">
        <v>13</v>
      </c>
      <c r="E2135" t="str">
        <f>IF(Statistics_xlsx___Sheet1[[#This Row],[event_name]]="-","Male",Statistics_xlsx___Sheet1[[#This Row],[event_name]])</f>
        <v>Female</v>
      </c>
      <c r="F2135" t="s">
        <v>17</v>
      </c>
      <c r="G2135" t="s">
        <v>345</v>
      </c>
      <c r="H2135" t="str">
        <f>IF(Statistics_xlsx___Sheet1[[#This Row],[Post Name]]="-",IF(G2136=0,G2134,G2136),Statistics_xlsx___Sheet1[[#This Row],[Post Name]])</f>
        <v>c9</v>
      </c>
      <c r="I2135">
        <v>99026</v>
      </c>
      <c r="J2135">
        <f>IF(Statistics_xlsx___Sheet1[[#This Row],[Offered Salary]]&lt;=0,AVERAGE($I$2:$I$7166),Statistics_xlsx___Sheet1[[#This Row],[Offered Salary]])</f>
        <v>99026</v>
      </c>
      <c r="K2135" t="b">
        <f>OR((Statistics_xlsx___Sheet1[[#This Row],[updated offered salary]]&lt;$N$39),(Statistics_xlsx___Sheet1[[#This Row],[updated offered salary]]&gt;$N$40))</f>
        <v>0</v>
      </c>
    </row>
    <row r="2136" spans="1:11" x14ac:dyDescent="0.3">
      <c r="A2136">
        <v>242902</v>
      </c>
      <c r="B2136" t="s">
        <v>1720</v>
      </c>
      <c r="C2136" t="s">
        <v>15</v>
      </c>
      <c r="D2136" t="s">
        <v>9</v>
      </c>
      <c r="E2136" t="str">
        <f>IF(Statistics_xlsx___Sheet1[[#This Row],[event_name]]="-","Male",Statistics_xlsx___Sheet1[[#This Row],[event_name]])</f>
        <v>Male</v>
      </c>
      <c r="F2136" t="s">
        <v>17</v>
      </c>
      <c r="G2136" t="s">
        <v>345</v>
      </c>
      <c r="H2136" t="str">
        <f>IF(Statistics_xlsx___Sheet1[[#This Row],[Post Name]]="-",IF(G2137=0,G2135,G2137),Statistics_xlsx___Sheet1[[#This Row],[Post Name]])</f>
        <v>c9</v>
      </c>
      <c r="I2136">
        <v>52897</v>
      </c>
      <c r="J2136">
        <f>IF(Statistics_xlsx___Sheet1[[#This Row],[Offered Salary]]&lt;=0,AVERAGE($I$2:$I$7166),Statistics_xlsx___Sheet1[[#This Row],[Offered Salary]])</f>
        <v>52897</v>
      </c>
      <c r="K2136" t="b">
        <f>OR((Statistics_xlsx___Sheet1[[#This Row],[updated offered salary]]&lt;$N$39),(Statistics_xlsx___Sheet1[[#This Row],[updated offered salary]]&gt;$N$40))</f>
        <v>0</v>
      </c>
    </row>
    <row r="2137" spans="1:11" x14ac:dyDescent="0.3">
      <c r="A2137">
        <v>858919</v>
      </c>
      <c r="B2137" t="s">
        <v>1950</v>
      </c>
      <c r="C2137" t="s">
        <v>15</v>
      </c>
      <c r="D2137" t="s">
        <v>9</v>
      </c>
      <c r="E2137" t="str">
        <f>IF(Statistics_xlsx___Sheet1[[#This Row],[event_name]]="-","Male",Statistics_xlsx___Sheet1[[#This Row],[event_name]])</f>
        <v>Male</v>
      </c>
      <c r="F2137" t="s">
        <v>17</v>
      </c>
      <c r="G2137" t="s">
        <v>345</v>
      </c>
      <c r="H2137" t="str">
        <f>IF(Statistics_xlsx___Sheet1[[#This Row],[Post Name]]="-",IF(G2138=0,G2136,G2138),Statistics_xlsx___Sheet1[[#This Row],[Post Name]])</f>
        <v>c9</v>
      </c>
      <c r="I2137">
        <v>12903</v>
      </c>
      <c r="J2137">
        <f>IF(Statistics_xlsx___Sheet1[[#This Row],[Offered Salary]]&lt;=0,AVERAGE($I$2:$I$7166),Statistics_xlsx___Sheet1[[#This Row],[Offered Salary]])</f>
        <v>12903</v>
      </c>
      <c r="K2137" t="b">
        <f>OR((Statistics_xlsx___Sheet1[[#This Row],[updated offered salary]]&lt;$N$39),(Statistics_xlsx___Sheet1[[#This Row],[updated offered salary]]&gt;$N$40))</f>
        <v>0</v>
      </c>
    </row>
    <row r="2138" spans="1:11" x14ac:dyDescent="0.3">
      <c r="A2138">
        <v>683693</v>
      </c>
      <c r="B2138" t="s">
        <v>1951</v>
      </c>
      <c r="C2138" t="s">
        <v>15</v>
      </c>
      <c r="D2138" t="s">
        <v>9</v>
      </c>
      <c r="E2138" t="str">
        <f>IF(Statistics_xlsx___Sheet1[[#This Row],[event_name]]="-","Male",Statistics_xlsx___Sheet1[[#This Row],[event_name]])</f>
        <v>Male</v>
      </c>
      <c r="F2138" t="s">
        <v>17</v>
      </c>
      <c r="G2138" t="s">
        <v>345</v>
      </c>
      <c r="H2138" t="str">
        <f>IF(Statistics_xlsx___Sheet1[[#This Row],[Post Name]]="-",IF(G2139=0,G2137,G2139),Statistics_xlsx___Sheet1[[#This Row],[Post Name]])</f>
        <v>c9</v>
      </c>
      <c r="I2138">
        <v>72419</v>
      </c>
      <c r="J2138">
        <f>IF(Statistics_xlsx___Sheet1[[#This Row],[Offered Salary]]&lt;=0,AVERAGE($I$2:$I$7166),Statistics_xlsx___Sheet1[[#This Row],[Offered Salary]])</f>
        <v>72419</v>
      </c>
      <c r="K2138" t="b">
        <f>OR((Statistics_xlsx___Sheet1[[#This Row],[updated offered salary]]&lt;$N$39),(Statistics_xlsx___Sheet1[[#This Row],[updated offered salary]]&gt;$N$40))</f>
        <v>0</v>
      </c>
    </row>
    <row r="2139" spans="1:11" x14ac:dyDescent="0.3">
      <c r="A2139">
        <v>505774</v>
      </c>
      <c r="B2139" t="s">
        <v>1952</v>
      </c>
      <c r="C2139" t="s">
        <v>15</v>
      </c>
      <c r="D2139" t="s">
        <v>13</v>
      </c>
      <c r="E2139" t="str">
        <f>IF(Statistics_xlsx___Sheet1[[#This Row],[event_name]]="-","Male",Statistics_xlsx___Sheet1[[#This Row],[event_name]])</f>
        <v>Female</v>
      </c>
      <c r="F2139" t="s">
        <v>17</v>
      </c>
      <c r="G2139" t="s">
        <v>345</v>
      </c>
      <c r="H2139" t="str">
        <f>IF(Statistics_xlsx___Sheet1[[#This Row],[Post Name]]="-",IF(G2140=0,G2138,G2140),Statistics_xlsx___Sheet1[[#This Row],[Post Name]])</f>
        <v>c9</v>
      </c>
      <c r="I2139">
        <v>10711</v>
      </c>
      <c r="J2139">
        <f>IF(Statistics_xlsx___Sheet1[[#This Row],[Offered Salary]]&lt;=0,AVERAGE($I$2:$I$7166),Statistics_xlsx___Sheet1[[#This Row],[Offered Salary]])</f>
        <v>10711</v>
      </c>
      <c r="K2139" t="b">
        <f>OR((Statistics_xlsx___Sheet1[[#This Row],[updated offered salary]]&lt;$N$39),(Statistics_xlsx___Sheet1[[#This Row],[updated offered salary]]&gt;$N$40))</f>
        <v>0</v>
      </c>
    </row>
    <row r="2140" spans="1:11" x14ac:dyDescent="0.3">
      <c r="A2140">
        <v>25030</v>
      </c>
      <c r="B2140" t="s">
        <v>1953</v>
      </c>
      <c r="C2140" t="s">
        <v>15</v>
      </c>
      <c r="D2140" t="s">
        <v>9</v>
      </c>
      <c r="E2140" t="str">
        <f>IF(Statistics_xlsx___Sheet1[[#This Row],[event_name]]="-","Male",Statistics_xlsx___Sheet1[[#This Row],[event_name]])</f>
        <v>Male</v>
      </c>
      <c r="F2140" t="s">
        <v>17</v>
      </c>
      <c r="G2140" t="s">
        <v>345</v>
      </c>
      <c r="H2140" t="str">
        <f>IF(Statistics_xlsx___Sheet1[[#This Row],[Post Name]]="-",IF(G2141=0,G2139,G2141),Statistics_xlsx___Sheet1[[#This Row],[Post Name]])</f>
        <v>c9</v>
      </c>
      <c r="I2140">
        <v>15869</v>
      </c>
      <c r="J2140">
        <f>IF(Statistics_xlsx___Sheet1[[#This Row],[Offered Salary]]&lt;=0,AVERAGE($I$2:$I$7166),Statistics_xlsx___Sheet1[[#This Row],[Offered Salary]])</f>
        <v>15869</v>
      </c>
      <c r="K2140" t="b">
        <f>OR((Statistics_xlsx___Sheet1[[#This Row],[updated offered salary]]&lt;$N$39),(Statistics_xlsx___Sheet1[[#This Row],[updated offered salary]]&gt;$N$40))</f>
        <v>0</v>
      </c>
    </row>
    <row r="2141" spans="1:11" x14ac:dyDescent="0.3">
      <c r="A2141">
        <v>487220</v>
      </c>
      <c r="B2141" t="s">
        <v>1954</v>
      </c>
      <c r="C2141" t="s">
        <v>8</v>
      </c>
      <c r="D2141" t="s">
        <v>9</v>
      </c>
      <c r="E2141" t="str">
        <f>IF(Statistics_xlsx___Sheet1[[#This Row],[event_name]]="-","Male",Statistics_xlsx___Sheet1[[#This Row],[event_name]])</f>
        <v>Male</v>
      </c>
      <c r="F2141" t="s">
        <v>17</v>
      </c>
      <c r="G2141" t="s">
        <v>345</v>
      </c>
      <c r="H2141" t="str">
        <f>IF(Statistics_xlsx___Sheet1[[#This Row],[Post Name]]="-",IF(G2142=0,G2140,G2142),Statistics_xlsx___Sheet1[[#This Row],[Post Name]])</f>
        <v>c9</v>
      </c>
      <c r="I2141">
        <v>63009</v>
      </c>
      <c r="J2141">
        <f>IF(Statistics_xlsx___Sheet1[[#This Row],[Offered Salary]]&lt;=0,AVERAGE($I$2:$I$7166),Statistics_xlsx___Sheet1[[#This Row],[Offered Salary]])</f>
        <v>63009</v>
      </c>
      <c r="K2141" t="b">
        <f>OR((Statistics_xlsx___Sheet1[[#This Row],[updated offered salary]]&lt;$N$39),(Statistics_xlsx___Sheet1[[#This Row],[updated offered salary]]&gt;$N$40))</f>
        <v>0</v>
      </c>
    </row>
    <row r="2142" spans="1:11" x14ac:dyDescent="0.3">
      <c r="A2142">
        <v>156021</v>
      </c>
      <c r="B2142" t="s">
        <v>1398</v>
      </c>
      <c r="C2142" t="s">
        <v>8</v>
      </c>
      <c r="D2142" t="s">
        <v>9</v>
      </c>
      <c r="E2142" t="str">
        <f>IF(Statistics_xlsx___Sheet1[[#This Row],[event_name]]="-","Male",Statistics_xlsx___Sheet1[[#This Row],[event_name]])</f>
        <v>Male</v>
      </c>
      <c r="F2142" t="s">
        <v>10</v>
      </c>
      <c r="G2142" t="s">
        <v>345</v>
      </c>
      <c r="H2142" t="str">
        <f>IF(Statistics_xlsx___Sheet1[[#This Row],[Post Name]]="-",IF(G2143=0,G2141,G2143),Statistics_xlsx___Sheet1[[#This Row],[Post Name]])</f>
        <v>c9</v>
      </c>
      <c r="I2142">
        <v>62932</v>
      </c>
      <c r="J2142">
        <f>IF(Statistics_xlsx___Sheet1[[#This Row],[Offered Salary]]&lt;=0,AVERAGE($I$2:$I$7166),Statistics_xlsx___Sheet1[[#This Row],[Offered Salary]])</f>
        <v>62932</v>
      </c>
      <c r="K2142" t="b">
        <f>OR((Statistics_xlsx___Sheet1[[#This Row],[updated offered salary]]&lt;$N$39),(Statistics_xlsx___Sheet1[[#This Row],[updated offered salary]]&gt;$N$40))</f>
        <v>0</v>
      </c>
    </row>
    <row r="2143" spans="1:11" x14ac:dyDescent="0.3">
      <c r="A2143">
        <v>263351</v>
      </c>
      <c r="B2143" t="s">
        <v>1955</v>
      </c>
      <c r="C2143" t="s">
        <v>15</v>
      </c>
      <c r="D2143" t="s">
        <v>13</v>
      </c>
      <c r="E2143" t="str">
        <f>IF(Statistics_xlsx___Sheet1[[#This Row],[event_name]]="-","Male",Statistics_xlsx___Sheet1[[#This Row],[event_name]])</f>
        <v>Female</v>
      </c>
      <c r="F2143" t="s">
        <v>10</v>
      </c>
      <c r="G2143" t="s">
        <v>345</v>
      </c>
      <c r="H2143" t="str">
        <f>IF(Statistics_xlsx___Sheet1[[#This Row],[Post Name]]="-",IF(G2144=0,G2142,G2144),Statistics_xlsx___Sheet1[[#This Row],[Post Name]])</f>
        <v>c9</v>
      </c>
      <c r="I2143">
        <v>72121</v>
      </c>
      <c r="J2143">
        <f>IF(Statistics_xlsx___Sheet1[[#This Row],[Offered Salary]]&lt;=0,AVERAGE($I$2:$I$7166),Statistics_xlsx___Sheet1[[#This Row],[Offered Salary]])</f>
        <v>72121</v>
      </c>
      <c r="K2143" t="b">
        <f>OR((Statistics_xlsx___Sheet1[[#This Row],[updated offered salary]]&lt;$N$39),(Statistics_xlsx___Sheet1[[#This Row],[updated offered salary]]&gt;$N$40))</f>
        <v>0</v>
      </c>
    </row>
    <row r="2144" spans="1:11" x14ac:dyDescent="0.3">
      <c r="A2144">
        <v>28396</v>
      </c>
      <c r="B2144" t="s">
        <v>1956</v>
      </c>
      <c r="C2144" t="s">
        <v>8</v>
      </c>
      <c r="D2144" t="s">
        <v>9</v>
      </c>
      <c r="E2144" t="str">
        <f>IF(Statistics_xlsx___Sheet1[[#This Row],[event_name]]="-","Male",Statistics_xlsx___Sheet1[[#This Row],[event_name]])</f>
        <v>Male</v>
      </c>
      <c r="F2144" t="s">
        <v>10</v>
      </c>
      <c r="G2144" t="s">
        <v>345</v>
      </c>
      <c r="H2144" t="str">
        <f>IF(Statistics_xlsx___Sheet1[[#This Row],[Post Name]]="-",IF(G2145=0,G2143,G2145),Statistics_xlsx___Sheet1[[#This Row],[Post Name]])</f>
        <v>c9</v>
      </c>
      <c r="I2144">
        <v>88166</v>
      </c>
      <c r="J2144">
        <f>IF(Statistics_xlsx___Sheet1[[#This Row],[Offered Salary]]&lt;=0,AVERAGE($I$2:$I$7166),Statistics_xlsx___Sheet1[[#This Row],[Offered Salary]])</f>
        <v>88166</v>
      </c>
      <c r="K2144" t="b">
        <f>OR((Statistics_xlsx___Sheet1[[#This Row],[updated offered salary]]&lt;$N$39),(Statistics_xlsx___Sheet1[[#This Row],[updated offered salary]]&gt;$N$40))</f>
        <v>0</v>
      </c>
    </row>
    <row r="2145" spans="1:11" x14ac:dyDescent="0.3">
      <c r="A2145">
        <v>31629</v>
      </c>
      <c r="B2145" t="s">
        <v>1957</v>
      </c>
      <c r="C2145" t="s">
        <v>8</v>
      </c>
      <c r="D2145" t="s">
        <v>9</v>
      </c>
      <c r="E2145" t="str">
        <f>IF(Statistics_xlsx___Sheet1[[#This Row],[event_name]]="-","Male",Statistics_xlsx___Sheet1[[#This Row],[event_name]])</f>
        <v>Male</v>
      </c>
      <c r="F2145" t="s">
        <v>10</v>
      </c>
      <c r="G2145" t="s">
        <v>345</v>
      </c>
      <c r="H2145" t="str">
        <f>IF(Statistics_xlsx___Sheet1[[#This Row],[Post Name]]="-",IF(G2146=0,G2144,G2146),Statistics_xlsx___Sheet1[[#This Row],[Post Name]])</f>
        <v>c9</v>
      </c>
      <c r="I2145">
        <v>36181</v>
      </c>
      <c r="J2145">
        <f>IF(Statistics_xlsx___Sheet1[[#This Row],[Offered Salary]]&lt;=0,AVERAGE($I$2:$I$7166),Statistics_xlsx___Sheet1[[#This Row],[Offered Salary]])</f>
        <v>36181</v>
      </c>
      <c r="K2145" t="b">
        <f>OR((Statistics_xlsx___Sheet1[[#This Row],[updated offered salary]]&lt;$N$39),(Statistics_xlsx___Sheet1[[#This Row],[updated offered salary]]&gt;$N$40))</f>
        <v>0</v>
      </c>
    </row>
    <row r="2146" spans="1:11" x14ac:dyDescent="0.3">
      <c r="A2146">
        <v>571596</v>
      </c>
      <c r="B2146" t="s">
        <v>1958</v>
      </c>
      <c r="C2146" t="s">
        <v>8</v>
      </c>
      <c r="D2146" t="s">
        <v>9</v>
      </c>
      <c r="E2146" t="str">
        <f>IF(Statistics_xlsx___Sheet1[[#This Row],[event_name]]="-","Male",Statistics_xlsx___Sheet1[[#This Row],[event_name]])</f>
        <v>Male</v>
      </c>
      <c r="F2146" t="s">
        <v>166</v>
      </c>
      <c r="G2146" t="s">
        <v>345</v>
      </c>
      <c r="H2146" t="str">
        <f>IF(Statistics_xlsx___Sheet1[[#This Row],[Post Name]]="-",IF(G2147=0,G2145,G2147),Statistics_xlsx___Sheet1[[#This Row],[Post Name]])</f>
        <v>c9</v>
      </c>
      <c r="I2146">
        <v>49717</v>
      </c>
      <c r="J2146">
        <f>IF(Statistics_xlsx___Sheet1[[#This Row],[Offered Salary]]&lt;=0,AVERAGE($I$2:$I$7166),Statistics_xlsx___Sheet1[[#This Row],[Offered Salary]])</f>
        <v>49717</v>
      </c>
      <c r="K2146" t="b">
        <f>OR((Statistics_xlsx___Sheet1[[#This Row],[updated offered salary]]&lt;$N$39),(Statistics_xlsx___Sheet1[[#This Row],[updated offered salary]]&gt;$N$40))</f>
        <v>0</v>
      </c>
    </row>
    <row r="2147" spans="1:11" x14ac:dyDescent="0.3">
      <c r="A2147">
        <v>67135</v>
      </c>
      <c r="B2147" t="s">
        <v>1832</v>
      </c>
      <c r="C2147" t="s">
        <v>8</v>
      </c>
      <c r="D2147" t="s">
        <v>13</v>
      </c>
      <c r="E2147" t="str">
        <f>IF(Statistics_xlsx___Sheet1[[#This Row],[event_name]]="-","Male",Statistics_xlsx___Sheet1[[#This Row],[event_name]])</f>
        <v>Female</v>
      </c>
      <c r="F2147" t="s">
        <v>86</v>
      </c>
      <c r="G2147" t="s">
        <v>24</v>
      </c>
      <c r="H2147" t="str">
        <f>IF(Statistics_xlsx___Sheet1[[#This Row],[Post Name]]="-",IF(G2148=0,G2146,G2148),Statistics_xlsx___Sheet1[[#This Row],[Post Name]])</f>
        <v>i7</v>
      </c>
      <c r="I2147">
        <v>94234</v>
      </c>
      <c r="J2147">
        <f>IF(Statistics_xlsx___Sheet1[[#This Row],[Offered Salary]]&lt;=0,AVERAGE($I$2:$I$7166),Statistics_xlsx___Sheet1[[#This Row],[Offered Salary]])</f>
        <v>94234</v>
      </c>
      <c r="K2147" t="b">
        <f>OR((Statistics_xlsx___Sheet1[[#This Row],[updated offered salary]]&lt;$N$39),(Statistics_xlsx___Sheet1[[#This Row],[updated offered salary]]&gt;$N$40))</f>
        <v>0</v>
      </c>
    </row>
    <row r="2148" spans="1:11" x14ac:dyDescent="0.3">
      <c r="A2148">
        <v>293469</v>
      </c>
      <c r="B2148" t="s">
        <v>1959</v>
      </c>
      <c r="C2148" t="s">
        <v>15</v>
      </c>
      <c r="D2148" t="s">
        <v>13</v>
      </c>
      <c r="E2148" t="str">
        <f>IF(Statistics_xlsx___Sheet1[[#This Row],[event_name]]="-","Male",Statistics_xlsx___Sheet1[[#This Row],[event_name]])</f>
        <v>Female</v>
      </c>
      <c r="F2148" t="s">
        <v>52</v>
      </c>
      <c r="G2148" t="s">
        <v>30</v>
      </c>
      <c r="H2148" t="str">
        <f>IF(Statistics_xlsx___Sheet1[[#This Row],[Post Name]]="-",IF(G2149=0,G2147,G2149),Statistics_xlsx___Sheet1[[#This Row],[Post Name]])</f>
        <v>b9</v>
      </c>
      <c r="I2148">
        <v>46930</v>
      </c>
      <c r="J2148">
        <f>IF(Statistics_xlsx___Sheet1[[#This Row],[Offered Salary]]&lt;=0,AVERAGE($I$2:$I$7166),Statistics_xlsx___Sheet1[[#This Row],[Offered Salary]])</f>
        <v>46930</v>
      </c>
      <c r="K2148" t="b">
        <f>OR((Statistics_xlsx___Sheet1[[#This Row],[updated offered salary]]&lt;$N$39),(Statistics_xlsx___Sheet1[[#This Row],[updated offered salary]]&gt;$N$40))</f>
        <v>0</v>
      </c>
    </row>
    <row r="2149" spans="1:11" x14ac:dyDescent="0.3">
      <c r="A2149">
        <v>869945</v>
      </c>
      <c r="B2149" t="s">
        <v>1960</v>
      </c>
      <c r="C2149" t="s">
        <v>15</v>
      </c>
      <c r="D2149" t="s">
        <v>42</v>
      </c>
      <c r="E2149" t="str">
        <f>IF(Statistics_xlsx___Sheet1[[#This Row],[event_name]]="-","Male",Statistics_xlsx___Sheet1[[#This Row],[event_name]])</f>
        <v>Don’t want to say</v>
      </c>
      <c r="F2149" t="s">
        <v>10</v>
      </c>
      <c r="G2149" t="s">
        <v>44</v>
      </c>
      <c r="H2149" t="str">
        <f>IF(Statistics_xlsx___Sheet1[[#This Row],[Post Name]]="-",IF(G2150=0,G2148,G2150),Statistics_xlsx___Sheet1[[#This Row],[Post Name]])</f>
        <v>i6</v>
      </c>
      <c r="I2149">
        <v>58813</v>
      </c>
      <c r="J2149">
        <f>IF(Statistics_xlsx___Sheet1[[#This Row],[Offered Salary]]&lt;=0,AVERAGE($I$2:$I$7166),Statistics_xlsx___Sheet1[[#This Row],[Offered Salary]])</f>
        <v>58813</v>
      </c>
      <c r="K2149" t="b">
        <f>OR((Statistics_xlsx___Sheet1[[#This Row],[updated offered salary]]&lt;$N$39),(Statistics_xlsx___Sheet1[[#This Row],[updated offered salary]]&gt;$N$40))</f>
        <v>0</v>
      </c>
    </row>
    <row r="2150" spans="1:11" x14ac:dyDescent="0.3">
      <c r="A2150">
        <v>646241</v>
      </c>
      <c r="B2150" t="s">
        <v>1961</v>
      </c>
      <c r="C2150" t="s">
        <v>15</v>
      </c>
      <c r="D2150" t="s">
        <v>9</v>
      </c>
      <c r="E2150" t="str">
        <f>IF(Statistics_xlsx___Sheet1[[#This Row],[event_name]]="-","Male",Statistics_xlsx___Sheet1[[#This Row],[event_name]])</f>
        <v>Male</v>
      </c>
      <c r="F2150" t="s">
        <v>10</v>
      </c>
      <c r="G2150" t="s">
        <v>44</v>
      </c>
      <c r="H2150" t="str">
        <f>IF(Statistics_xlsx___Sheet1[[#This Row],[Post Name]]="-",IF(G2151=0,G2149,G2151),Statistics_xlsx___Sheet1[[#This Row],[Post Name]])</f>
        <v>i6</v>
      </c>
      <c r="I2150">
        <v>13813</v>
      </c>
      <c r="J2150">
        <f>IF(Statistics_xlsx___Sheet1[[#This Row],[Offered Salary]]&lt;=0,AVERAGE($I$2:$I$7166),Statistics_xlsx___Sheet1[[#This Row],[Offered Salary]])</f>
        <v>13813</v>
      </c>
      <c r="K2150" t="b">
        <f>OR((Statistics_xlsx___Sheet1[[#This Row],[updated offered salary]]&lt;$N$39),(Statistics_xlsx___Sheet1[[#This Row],[updated offered salary]]&gt;$N$40))</f>
        <v>0</v>
      </c>
    </row>
    <row r="2151" spans="1:11" x14ac:dyDescent="0.3">
      <c r="A2151">
        <v>797943</v>
      </c>
      <c r="B2151" t="s">
        <v>1961</v>
      </c>
      <c r="C2151" t="s">
        <v>15</v>
      </c>
      <c r="D2151" t="s">
        <v>13</v>
      </c>
      <c r="E2151" t="str">
        <f>IF(Statistics_xlsx___Sheet1[[#This Row],[event_name]]="-","Male",Statistics_xlsx___Sheet1[[#This Row],[event_name]])</f>
        <v>Female</v>
      </c>
      <c r="F2151" t="s">
        <v>10</v>
      </c>
      <c r="G2151" t="s">
        <v>44</v>
      </c>
      <c r="H2151" t="str">
        <f>IF(Statistics_xlsx___Sheet1[[#This Row],[Post Name]]="-",IF(G2152=0,G2150,G2152),Statistics_xlsx___Sheet1[[#This Row],[Post Name]])</f>
        <v>i6</v>
      </c>
      <c r="I2151">
        <v>75702</v>
      </c>
      <c r="J2151">
        <f>IF(Statistics_xlsx___Sheet1[[#This Row],[Offered Salary]]&lt;=0,AVERAGE($I$2:$I$7166),Statistics_xlsx___Sheet1[[#This Row],[Offered Salary]])</f>
        <v>75702</v>
      </c>
      <c r="K2151" t="b">
        <f>OR((Statistics_xlsx___Sheet1[[#This Row],[updated offered salary]]&lt;$N$39),(Statistics_xlsx___Sheet1[[#This Row],[updated offered salary]]&gt;$N$40))</f>
        <v>0</v>
      </c>
    </row>
    <row r="2152" spans="1:11" x14ac:dyDescent="0.3">
      <c r="A2152">
        <v>146291</v>
      </c>
      <c r="B2152" t="s">
        <v>1962</v>
      </c>
      <c r="C2152" t="s">
        <v>8</v>
      </c>
      <c r="D2152" t="s">
        <v>9</v>
      </c>
      <c r="E2152" t="str">
        <f>IF(Statistics_xlsx___Sheet1[[#This Row],[event_name]]="-","Male",Statistics_xlsx___Sheet1[[#This Row],[event_name]])</f>
        <v>Male</v>
      </c>
      <c r="F2152" t="s">
        <v>10</v>
      </c>
      <c r="G2152" t="s">
        <v>44</v>
      </c>
      <c r="H2152" t="str">
        <f>IF(Statistics_xlsx___Sheet1[[#This Row],[Post Name]]="-",IF(G2153=0,G2151,G2153),Statistics_xlsx___Sheet1[[#This Row],[Post Name]])</f>
        <v>i6</v>
      </c>
      <c r="I2152">
        <v>68330</v>
      </c>
      <c r="J2152">
        <f>IF(Statistics_xlsx___Sheet1[[#This Row],[Offered Salary]]&lt;=0,AVERAGE($I$2:$I$7166),Statistics_xlsx___Sheet1[[#This Row],[Offered Salary]])</f>
        <v>68330</v>
      </c>
      <c r="K2152" t="b">
        <f>OR((Statistics_xlsx___Sheet1[[#This Row],[updated offered salary]]&lt;$N$39),(Statistics_xlsx___Sheet1[[#This Row],[updated offered salary]]&gt;$N$40))</f>
        <v>0</v>
      </c>
    </row>
    <row r="2153" spans="1:11" x14ac:dyDescent="0.3">
      <c r="A2153">
        <v>198973</v>
      </c>
      <c r="B2153" t="s">
        <v>1963</v>
      </c>
      <c r="C2153" t="s">
        <v>15</v>
      </c>
      <c r="D2153" t="s">
        <v>9</v>
      </c>
      <c r="E2153" t="str">
        <f>IF(Statistics_xlsx___Sheet1[[#This Row],[event_name]]="-","Male",Statistics_xlsx___Sheet1[[#This Row],[event_name]])</f>
        <v>Male</v>
      </c>
      <c r="F2153" t="s">
        <v>10</v>
      </c>
      <c r="G2153" t="s">
        <v>44</v>
      </c>
      <c r="H2153" t="str">
        <f>IF(Statistics_xlsx___Sheet1[[#This Row],[Post Name]]="-",IF(G2154=0,G2152,G2154),Statistics_xlsx___Sheet1[[#This Row],[Post Name]])</f>
        <v>i6</v>
      </c>
      <c r="I2153">
        <v>79716</v>
      </c>
      <c r="J2153">
        <f>IF(Statistics_xlsx___Sheet1[[#This Row],[Offered Salary]]&lt;=0,AVERAGE($I$2:$I$7166),Statistics_xlsx___Sheet1[[#This Row],[Offered Salary]])</f>
        <v>79716</v>
      </c>
      <c r="K2153" t="b">
        <f>OR((Statistics_xlsx___Sheet1[[#This Row],[updated offered salary]]&lt;$N$39),(Statistics_xlsx___Sheet1[[#This Row],[updated offered salary]]&gt;$N$40))</f>
        <v>0</v>
      </c>
    </row>
    <row r="2154" spans="1:11" x14ac:dyDescent="0.3">
      <c r="A2154">
        <v>907042</v>
      </c>
      <c r="B2154" t="s">
        <v>1964</v>
      </c>
      <c r="C2154" t="s">
        <v>15</v>
      </c>
      <c r="D2154" t="s">
        <v>9</v>
      </c>
      <c r="E2154" t="str">
        <f>IF(Statistics_xlsx___Sheet1[[#This Row],[event_name]]="-","Male",Statistics_xlsx___Sheet1[[#This Row],[event_name]])</f>
        <v>Male</v>
      </c>
      <c r="F2154" t="s">
        <v>10</v>
      </c>
      <c r="G2154" t="s">
        <v>44</v>
      </c>
      <c r="H2154" t="str">
        <f>IF(Statistics_xlsx___Sheet1[[#This Row],[Post Name]]="-",IF(G2155=0,G2153,G2155),Statistics_xlsx___Sheet1[[#This Row],[Post Name]])</f>
        <v>i6</v>
      </c>
      <c r="I2154">
        <v>82978</v>
      </c>
      <c r="J2154">
        <f>IF(Statistics_xlsx___Sheet1[[#This Row],[Offered Salary]]&lt;=0,AVERAGE($I$2:$I$7166),Statistics_xlsx___Sheet1[[#This Row],[Offered Salary]])</f>
        <v>82978</v>
      </c>
      <c r="K2154" t="b">
        <f>OR((Statistics_xlsx___Sheet1[[#This Row],[updated offered salary]]&lt;$N$39),(Statistics_xlsx___Sheet1[[#This Row],[updated offered salary]]&gt;$N$40))</f>
        <v>0</v>
      </c>
    </row>
    <row r="2155" spans="1:11" x14ac:dyDescent="0.3">
      <c r="A2155">
        <v>227812</v>
      </c>
      <c r="B2155" t="s">
        <v>1965</v>
      </c>
      <c r="C2155" t="s">
        <v>8</v>
      </c>
      <c r="D2155" t="s">
        <v>9</v>
      </c>
      <c r="E2155" t="str">
        <f>IF(Statistics_xlsx___Sheet1[[#This Row],[event_name]]="-","Male",Statistics_xlsx___Sheet1[[#This Row],[event_name]])</f>
        <v>Male</v>
      </c>
      <c r="F2155" t="s">
        <v>10</v>
      </c>
      <c r="G2155" t="s">
        <v>44</v>
      </c>
      <c r="H2155" t="str">
        <f>IF(Statistics_xlsx___Sheet1[[#This Row],[Post Name]]="-",IF(G2156=0,G2154,G2156),Statistics_xlsx___Sheet1[[#This Row],[Post Name]])</f>
        <v>i6</v>
      </c>
      <c r="I2155">
        <v>93706</v>
      </c>
      <c r="J2155">
        <f>IF(Statistics_xlsx___Sheet1[[#This Row],[Offered Salary]]&lt;=0,AVERAGE($I$2:$I$7166),Statistics_xlsx___Sheet1[[#This Row],[Offered Salary]])</f>
        <v>93706</v>
      </c>
      <c r="K2155" t="b">
        <f>OR((Statistics_xlsx___Sheet1[[#This Row],[updated offered salary]]&lt;$N$39),(Statistics_xlsx___Sheet1[[#This Row],[updated offered salary]]&gt;$N$40))</f>
        <v>0</v>
      </c>
    </row>
    <row r="2156" spans="1:11" x14ac:dyDescent="0.3">
      <c r="A2156">
        <v>610221</v>
      </c>
      <c r="B2156" t="s">
        <v>1966</v>
      </c>
      <c r="C2156" t="s">
        <v>8</v>
      </c>
      <c r="D2156" t="s">
        <v>13</v>
      </c>
      <c r="E2156" t="str">
        <f>IF(Statistics_xlsx___Sheet1[[#This Row],[event_name]]="-","Male",Statistics_xlsx___Sheet1[[#This Row],[event_name]])</f>
        <v>Female</v>
      </c>
      <c r="F2156" t="s">
        <v>10</v>
      </c>
      <c r="G2156" t="s">
        <v>44</v>
      </c>
      <c r="H2156" t="str">
        <f>IF(Statistics_xlsx___Sheet1[[#This Row],[Post Name]]="-",IF(G2157=0,G2155,G2157),Statistics_xlsx___Sheet1[[#This Row],[Post Name]])</f>
        <v>i6</v>
      </c>
      <c r="I2156">
        <v>33190</v>
      </c>
      <c r="J2156">
        <f>IF(Statistics_xlsx___Sheet1[[#This Row],[Offered Salary]]&lt;=0,AVERAGE($I$2:$I$7166),Statistics_xlsx___Sheet1[[#This Row],[Offered Salary]])</f>
        <v>33190</v>
      </c>
      <c r="K2156" t="b">
        <f>OR((Statistics_xlsx___Sheet1[[#This Row],[updated offered salary]]&lt;$N$39),(Statistics_xlsx___Sheet1[[#This Row],[updated offered salary]]&gt;$N$40))</f>
        <v>0</v>
      </c>
    </row>
    <row r="2157" spans="1:11" x14ac:dyDescent="0.3">
      <c r="A2157">
        <v>986310</v>
      </c>
      <c r="B2157" t="s">
        <v>1966</v>
      </c>
      <c r="C2157" t="s">
        <v>8</v>
      </c>
      <c r="D2157" t="s">
        <v>13</v>
      </c>
      <c r="E2157" t="str">
        <f>IF(Statistics_xlsx___Sheet1[[#This Row],[event_name]]="-","Male",Statistics_xlsx___Sheet1[[#This Row],[event_name]])</f>
        <v>Female</v>
      </c>
      <c r="F2157" t="s">
        <v>10</v>
      </c>
      <c r="G2157" t="s">
        <v>44</v>
      </c>
      <c r="H2157" t="str">
        <f>IF(Statistics_xlsx___Sheet1[[#This Row],[Post Name]]="-",IF(G2158=0,G2156,G2158),Statistics_xlsx___Sheet1[[#This Row],[Post Name]])</f>
        <v>i6</v>
      </c>
      <c r="I2157">
        <v>25653</v>
      </c>
      <c r="J2157">
        <f>IF(Statistics_xlsx___Sheet1[[#This Row],[Offered Salary]]&lt;=0,AVERAGE($I$2:$I$7166),Statistics_xlsx___Sheet1[[#This Row],[Offered Salary]])</f>
        <v>25653</v>
      </c>
      <c r="K2157" t="b">
        <f>OR((Statistics_xlsx___Sheet1[[#This Row],[updated offered salary]]&lt;$N$39),(Statistics_xlsx___Sheet1[[#This Row],[updated offered salary]]&gt;$N$40))</f>
        <v>0</v>
      </c>
    </row>
    <row r="2158" spans="1:11" x14ac:dyDescent="0.3">
      <c r="A2158">
        <v>408391</v>
      </c>
      <c r="B2158" t="s">
        <v>1967</v>
      </c>
      <c r="C2158" t="s">
        <v>15</v>
      </c>
      <c r="D2158" t="s">
        <v>9</v>
      </c>
      <c r="E2158" t="str">
        <f>IF(Statistics_xlsx___Sheet1[[#This Row],[event_name]]="-","Male",Statistics_xlsx___Sheet1[[#This Row],[event_name]])</f>
        <v>Male</v>
      </c>
      <c r="F2158" t="s">
        <v>10</v>
      </c>
      <c r="G2158" t="s">
        <v>44</v>
      </c>
      <c r="H2158" t="str">
        <f>IF(Statistics_xlsx___Sheet1[[#This Row],[Post Name]]="-",IF(G2159=0,G2157,G2159),Statistics_xlsx___Sheet1[[#This Row],[Post Name]])</f>
        <v>i6</v>
      </c>
      <c r="I2158">
        <v>91223</v>
      </c>
      <c r="J2158">
        <f>IF(Statistics_xlsx___Sheet1[[#This Row],[Offered Salary]]&lt;=0,AVERAGE($I$2:$I$7166),Statistics_xlsx___Sheet1[[#This Row],[Offered Salary]])</f>
        <v>91223</v>
      </c>
      <c r="K2158" t="b">
        <f>OR((Statistics_xlsx___Sheet1[[#This Row],[updated offered salary]]&lt;$N$39),(Statistics_xlsx___Sheet1[[#This Row],[updated offered salary]]&gt;$N$40))</f>
        <v>0</v>
      </c>
    </row>
    <row r="2159" spans="1:11" x14ac:dyDescent="0.3">
      <c r="A2159">
        <v>671874</v>
      </c>
      <c r="B2159" t="s">
        <v>1968</v>
      </c>
      <c r="C2159" t="s">
        <v>8</v>
      </c>
      <c r="D2159" t="s">
        <v>13</v>
      </c>
      <c r="E2159" t="str">
        <f>IF(Statistics_xlsx___Sheet1[[#This Row],[event_name]]="-","Male",Statistics_xlsx___Sheet1[[#This Row],[event_name]])</f>
        <v>Female</v>
      </c>
      <c r="F2159" t="s">
        <v>10</v>
      </c>
      <c r="G2159" t="s">
        <v>44</v>
      </c>
      <c r="H2159" t="str">
        <f>IF(Statistics_xlsx___Sheet1[[#This Row],[Post Name]]="-",IF(G2160=0,G2158,G2160),Statistics_xlsx___Sheet1[[#This Row],[Post Name]])</f>
        <v>i6</v>
      </c>
      <c r="I2159">
        <v>39305</v>
      </c>
      <c r="J2159">
        <f>IF(Statistics_xlsx___Sheet1[[#This Row],[Offered Salary]]&lt;=0,AVERAGE($I$2:$I$7166),Statistics_xlsx___Sheet1[[#This Row],[Offered Salary]])</f>
        <v>39305</v>
      </c>
      <c r="K2159" t="b">
        <f>OR((Statistics_xlsx___Sheet1[[#This Row],[updated offered salary]]&lt;$N$39),(Statistics_xlsx___Sheet1[[#This Row],[updated offered salary]]&gt;$N$40))</f>
        <v>0</v>
      </c>
    </row>
    <row r="2160" spans="1:11" x14ac:dyDescent="0.3">
      <c r="A2160">
        <v>934789</v>
      </c>
      <c r="B2160" t="s">
        <v>1969</v>
      </c>
      <c r="C2160" t="s">
        <v>8</v>
      </c>
      <c r="D2160" t="s">
        <v>9</v>
      </c>
      <c r="E2160" t="str">
        <f>IF(Statistics_xlsx___Sheet1[[#This Row],[event_name]]="-","Male",Statistics_xlsx___Sheet1[[#This Row],[event_name]])</f>
        <v>Male</v>
      </c>
      <c r="F2160" t="s">
        <v>10</v>
      </c>
      <c r="G2160" t="s">
        <v>345</v>
      </c>
      <c r="H2160" t="str">
        <f>IF(Statistics_xlsx___Sheet1[[#This Row],[Post Name]]="-",IF(G2161=0,G2159,G2161),Statistics_xlsx___Sheet1[[#This Row],[Post Name]])</f>
        <v>c9</v>
      </c>
      <c r="I2160">
        <v>54365</v>
      </c>
      <c r="J2160">
        <f>IF(Statistics_xlsx___Sheet1[[#This Row],[Offered Salary]]&lt;=0,AVERAGE($I$2:$I$7166),Statistics_xlsx___Sheet1[[#This Row],[Offered Salary]])</f>
        <v>54365</v>
      </c>
      <c r="K2160" t="b">
        <f>OR((Statistics_xlsx___Sheet1[[#This Row],[updated offered salary]]&lt;$N$39),(Statistics_xlsx___Sheet1[[#This Row],[updated offered salary]]&gt;$N$40))</f>
        <v>0</v>
      </c>
    </row>
    <row r="2161" spans="1:11" x14ac:dyDescent="0.3">
      <c r="A2161">
        <v>587254</v>
      </c>
      <c r="B2161" t="s">
        <v>1839</v>
      </c>
      <c r="C2161" t="s">
        <v>8</v>
      </c>
      <c r="D2161" t="s">
        <v>9</v>
      </c>
      <c r="E2161" t="str">
        <f>IF(Statistics_xlsx___Sheet1[[#This Row],[event_name]]="-","Male",Statistics_xlsx___Sheet1[[#This Row],[event_name]])</f>
        <v>Male</v>
      </c>
      <c r="F2161" t="s">
        <v>17</v>
      </c>
      <c r="G2161" t="s">
        <v>14</v>
      </c>
      <c r="H2161" t="str">
        <f>IF(Statistics_xlsx___Sheet1[[#This Row],[Post Name]]="-",IF(G2162=0,G2160,G2162),Statistics_xlsx___Sheet1[[#This Row],[Post Name]])</f>
        <v>c5</v>
      </c>
      <c r="I2161">
        <v>28099</v>
      </c>
      <c r="J2161">
        <f>IF(Statistics_xlsx___Sheet1[[#This Row],[Offered Salary]]&lt;=0,AVERAGE($I$2:$I$7166),Statistics_xlsx___Sheet1[[#This Row],[Offered Salary]])</f>
        <v>28099</v>
      </c>
      <c r="K2161" t="b">
        <f>OR((Statistics_xlsx___Sheet1[[#This Row],[updated offered salary]]&lt;$N$39),(Statistics_xlsx___Sheet1[[#This Row],[updated offered salary]]&gt;$N$40))</f>
        <v>0</v>
      </c>
    </row>
    <row r="2162" spans="1:11" x14ac:dyDescent="0.3">
      <c r="A2162">
        <v>978034</v>
      </c>
      <c r="B2162" t="s">
        <v>1970</v>
      </c>
      <c r="C2162" t="s">
        <v>15</v>
      </c>
      <c r="D2162" t="s">
        <v>13</v>
      </c>
      <c r="E2162" t="str">
        <f>IF(Statistics_xlsx___Sheet1[[#This Row],[event_name]]="-","Male",Statistics_xlsx___Sheet1[[#This Row],[event_name]])</f>
        <v>Female</v>
      </c>
      <c r="F2162" t="s">
        <v>17</v>
      </c>
      <c r="G2162" t="s">
        <v>14</v>
      </c>
      <c r="H2162" t="str">
        <f>IF(Statistics_xlsx___Sheet1[[#This Row],[Post Name]]="-",IF(G2163=0,G2161,G2163),Statistics_xlsx___Sheet1[[#This Row],[Post Name]])</f>
        <v>c5</v>
      </c>
      <c r="I2162">
        <v>40692</v>
      </c>
      <c r="J2162">
        <f>IF(Statistics_xlsx___Sheet1[[#This Row],[Offered Salary]]&lt;=0,AVERAGE($I$2:$I$7166),Statistics_xlsx___Sheet1[[#This Row],[Offered Salary]])</f>
        <v>40692</v>
      </c>
      <c r="K2162" t="b">
        <f>OR((Statistics_xlsx___Sheet1[[#This Row],[updated offered salary]]&lt;$N$39),(Statistics_xlsx___Sheet1[[#This Row],[updated offered salary]]&gt;$N$40))</f>
        <v>0</v>
      </c>
    </row>
    <row r="2163" spans="1:11" x14ac:dyDescent="0.3">
      <c r="A2163">
        <v>405748</v>
      </c>
      <c r="B2163" t="s">
        <v>1971</v>
      </c>
      <c r="C2163" t="s">
        <v>8</v>
      </c>
      <c r="D2163" t="s">
        <v>9</v>
      </c>
      <c r="E2163" t="str">
        <f>IF(Statistics_xlsx___Sheet1[[#This Row],[event_name]]="-","Male",Statistics_xlsx___Sheet1[[#This Row],[event_name]])</f>
        <v>Male</v>
      </c>
      <c r="F2163" t="s">
        <v>17</v>
      </c>
      <c r="G2163" t="s">
        <v>345</v>
      </c>
      <c r="H2163" t="str">
        <f>IF(Statistics_xlsx___Sheet1[[#This Row],[Post Name]]="-",IF(G2164=0,G2162,G2164),Statistics_xlsx___Sheet1[[#This Row],[Post Name]])</f>
        <v>c9</v>
      </c>
      <c r="I2163">
        <v>3839</v>
      </c>
      <c r="J2163">
        <f>IF(Statistics_xlsx___Sheet1[[#This Row],[Offered Salary]]&lt;=0,AVERAGE($I$2:$I$7166),Statistics_xlsx___Sheet1[[#This Row],[Offered Salary]])</f>
        <v>3839</v>
      </c>
      <c r="K2163" t="b">
        <f>OR((Statistics_xlsx___Sheet1[[#This Row],[updated offered salary]]&lt;$N$39),(Statistics_xlsx___Sheet1[[#This Row],[updated offered salary]]&gt;$N$40))</f>
        <v>0</v>
      </c>
    </row>
    <row r="2164" spans="1:11" x14ac:dyDescent="0.3">
      <c r="A2164">
        <v>937136</v>
      </c>
      <c r="B2164" t="s">
        <v>1972</v>
      </c>
      <c r="C2164" t="s">
        <v>8</v>
      </c>
      <c r="D2164" t="s">
        <v>42</v>
      </c>
      <c r="E2164" t="str">
        <f>IF(Statistics_xlsx___Sheet1[[#This Row],[event_name]]="-","Male",Statistics_xlsx___Sheet1[[#This Row],[event_name]])</f>
        <v>Don’t want to say</v>
      </c>
      <c r="F2164" t="s">
        <v>17</v>
      </c>
      <c r="G2164" t="s">
        <v>345</v>
      </c>
      <c r="H2164" t="str">
        <f>IF(Statistics_xlsx___Sheet1[[#This Row],[Post Name]]="-",IF(G2165=0,G2163,G2165),Statistics_xlsx___Sheet1[[#This Row],[Post Name]])</f>
        <v>c9</v>
      </c>
      <c r="I2164">
        <v>29094</v>
      </c>
      <c r="J2164">
        <f>IF(Statistics_xlsx___Sheet1[[#This Row],[Offered Salary]]&lt;=0,AVERAGE($I$2:$I$7166),Statistics_xlsx___Sheet1[[#This Row],[Offered Salary]])</f>
        <v>29094</v>
      </c>
      <c r="K2164" t="b">
        <f>OR((Statistics_xlsx___Sheet1[[#This Row],[updated offered salary]]&lt;$N$39),(Statistics_xlsx___Sheet1[[#This Row],[updated offered salary]]&gt;$N$40))</f>
        <v>0</v>
      </c>
    </row>
    <row r="2165" spans="1:11" x14ac:dyDescent="0.3">
      <c r="A2165">
        <v>348724</v>
      </c>
      <c r="B2165" t="s">
        <v>1973</v>
      </c>
      <c r="C2165" t="s">
        <v>8</v>
      </c>
      <c r="D2165" t="s">
        <v>42</v>
      </c>
      <c r="E2165" t="str">
        <f>IF(Statistics_xlsx___Sheet1[[#This Row],[event_name]]="-","Male",Statistics_xlsx___Sheet1[[#This Row],[event_name]])</f>
        <v>Don’t want to say</v>
      </c>
      <c r="F2165" t="s">
        <v>17</v>
      </c>
      <c r="G2165" t="s">
        <v>345</v>
      </c>
      <c r="H2165" t="str">
        <f>IF(Statistics_xlsx___Sheet1[[#This Row],[Post Name]]="-",IF(G2166=0,G2164,G2166),Statistics_xlsx___Sheet1[[#This Row],[Post Name]])</f>
        <v>c9</v>
      </c>
      <c r="I2165">
        <v>88334</v>
      </c>
      <c r="J2165">
        <f>IF(Statistics_xlsx___Sheet1[[#This Row],[Offered Salary]]&lt;=0,AVERAGE($I$2:$I$7166),Statistics_xlsx___Sheet1[[#This Row],[Offered Salary]])</f>
        <v>88334</v>
      </c>
      <c r="K2165" t="b">
        <f>OR((Statistics_xlsx___Sheet1[[#This Row],[updated offered salary]]&lt;$N$39),(Statistics_xlsx___Sheet1[[#This Row],[updated offered salary]]&gt;$N$40))</f>
        <v>0</v>
      </c>
    </row>
    <row r="2166" spans="1:11" x14ac:dyDescent="0.3">
      <c r="A2166">
        <v>68633</v>
      </c>
      <c r="B2166" t="s">
        <v>1974</v>
      </c>
      <c r="C2166" t="s">
        <v>8</v>
      </c>
      <c r="D2166" t="s">
        <v>13</v>
      </c>
      <c r="E2166" t="str">
        <f>IF(Statistics_xlsx___Sheet1[[#This Row],[event_name]]="-","Male",Statistics_xlsx___Sheet1[[#This Row],[event_name]])</f>
        <v>Female</v>
      </c>
      <c r="F2166" t="s">
        <v>17</v>
      </c>
      <c r="G2166" t="s">
        <v>345</v>
      </c>
      <c r="H2166" t="str">
        <f>IF(Statistics_xlsx___Sheet1[[#This Row],[Post Name]]="-",IF(G2167=0,G2165,G2167),Statistics_xlsx___Sheet1[[#This Row],[Post Name]])</f>
        <v>c9</v>
      </c>
      <c r="I2166">
        <v>69781</v>
      </c>
      <c r="J2166">
        <f>IF(Statistics_xlsx___Sheet1[[#This Row],[Offered Salary]]&lt;=0,AVERAGE($I$2:$I$7166),Statistics_xlsx___Sheet1[[#This Row],[Offered Salary]])</f>
        <v>69781</v>
      </c>
      <c r="K2166" t="b">
        <f>OR((Statistics_xlsx___Sheet1[[#This Row],[updated offered salary]]&lt;$N$39),(Statistics_xlsx___Sheet1[[#This Row],[updated offered salary]]&gt;$N$40))</f>
        <v>0</v>
      </c>
    </row>
    <row r="2167" spans="1:11" x14ac:dyDescent="0.3">
      <c r="A2167">
        <v>576798</v>
      </c>
      <c r="B2167" t="s">
        <v>1975</v>
      </c>
      <c r="C2167" t="s">
        <v>8</v>
      </c>
      <c r="D2167" t="s">
        <v>9</v>
      </c>
      <c r="E2167" t="str">
        <f>IF(Statistics_xlsx___Sheet1[[#This Row],[event_name]]="-","Male",Statistics_xlsx___Sheet1[[#This Row],[event_name]])</f>
        <v>Male</v>
      </c>
      <c r="F2167" t="s">
        <v>21</v>
      </c>
      <c r="G2167" t="s">
        <v>24</v>
      </c>
      <c r="H2167" t="str">
        <f>IF(Statistics_xlsx___Sheet1[[#This Row],[Post Name]]="-",IF(G2168=0,G2166,G2168),Statistics_xlsx___Sheet1[[#This Row],[Post Name]])</f>
        <v>i7</v>
      </c>
      <c r="I2167">
        <v>60115</v>
      </c>
      <c r="J2167">
        <f>IF(Statistics_xlsx___Sheet1[[#This Row],[Offered Salary]]&lt;=0,AVERAGE($I$2:$I$7166),Statistics_xlsx___Sheet1[[#This Row],[Offered Salary]])</f>
        <v>60115</v>
      </c>
      <c r="K2167" t="b">
        <f>OR((Statistics_xlsx___Sheet1[[#This Row],[updated offered salary]]&lt;$N$39),(Statistics_xlsx___Sheet1[[#This Row],[updated offered salary]]&gt;$N$40))</f>
        <v>0</v>
      </c>
    </row>
    <row r="2168" spans="1:11" x14ac:dyDescent="0.3">
      <c r="A2168">
        <v>667800</v>
      </c>
      <c r="B2168" t="s">
        <v>1976</v>
      </c>
      <c r="C2168" t="s">
        <v>15</v>
      </c>
      <c r="D2168" t="s">
        <v>9</v>
      </c>
      <c r="E2168" t="str">
        <f>IF(Statistics_xlsx___Sheet1[[#This Row],[event_name]]="-","Male",Statistics_xlsx___Sheet1[[#This Row],[event_name]])</f>
        <v>Male</v>
      </c>
      <c r="F2168" t="s">
        <v>21</v>
      </c>
      <c r="G2168" t="s">
        <v>24</v>
      </c>
      <c r="H2168" t="str">
        <f>IF(Statistics_xlsx___Sheet1[[#This Row],[Post Name]]="-",IF(G2169=0,G2167,G2169),Statistics_xlsx___Sheet1[[#This Row],[Post Name]])</f>
        <v>i7</v>
      </c>
      <c r="I2168">
        <v>70713</v>
      </c>
      <c r="J2168">
        <f>IF(Statistics_xlsx___Sheet1[[#This Row],[Offered Salary]]&lt;=0,AVERAGE($I$2:$I$7166),Statistics_xlsx___Sheet1[[#This Row],[Offered Salary]])</f>
        <v>70713</v>
      </c>
      <c r="K2168" t="b">
        <f>OR((Statistics_xlsx___Sheet1[[#This Row],[updated offered salary]]&lt;$N$39),(Statistics_xlsx___Sheet1[[#This Row],[updated offered salary]]&gt;$N$40))</f>
        <v>0</v>
      </c>
    </row>
    <row r="2169" spans="1:11" x14ac:dyDescent="0.3">
      <c r="A2169">
        <v>934451</v>
      </c>
      <c r="B2169" t="s">
        <v>1977</v>
      </c>
      <c r="C2169" t="s">
        <v>15</v>
      </c>
      <c r="D2169" t="s">
        <v>13</v>
      </c>
      <c r="E2169" t="str">
        <f>IF(Statistics_xlsx___Sheet1[[#This Row],[event_name]]="-","Male",Statistics_xlsx___Sheet1[[#This Row],[event_name]])</f>
        <v>Female</v>
      </c>
      <c r="F2169" t="s">
        <v>17</v>
      </c>
      <c r="G2169" t="s">
        <v>24</v>
      </c>
      <c r="H2169" t="str">
        <f>IF(Statistics_xlsx___Sheet1[[#This Row],[Post Name]]="-",IF(G2170=0,G2168,G2170),Statistics_xlsx___Sheet1[[#This Row],[Post Name]])</f>
        <v>i7</v>
      </c>
      <c r="I2169">
        <v>29705</v>
      </c>
      <c r="J2169">
        <f>IF(Statistics_xlsx___Sheet1[[#This Row],[Offered Salary]]&lt;=0,AVERAGE($I$2:$I$7166),Statistics_xlsx___Sheet1[[#This Row],[Offered Salary]])</f>
        <v>29705</v>
      </c>
      <c r="K2169" t="b">
        <f>OR((Statistics_xlsx___Sheet1[[#This Row],[updated offered salary]]&lt;$N$39),(Statistics_xlsx___Sheet1[[#This Row],[updated offered salary]]&gt;$N$40))</f>
        <v>0</v>
      </c>
    </row>
    <row r="2170" spans="1:11" x14ac:dyDescent="0.3">
      <c r="A2170">
        <v>79209</v>
      </c>
      <c r="B2170" t="s">
        <v>1978</v>
      </c>
      <c r="C2170" t="s">
        <v>15</v>
      </c>
      <c r="D2170" t="s">
        <v>9</v>
      </c>
      <c r="E2170" t="str">
        <f>IF(Statistics_xlsx___Sheet1[[#This Row],[event_name]]="-","Male",Statistics_xlsx___Sheet1[[#This Row],[event_name]])</f>
        <v>Male</v>
      </c>
      <c r="F2170" t="s">
        <v>17</v>
      </c>
      <c r="G2170" t="s">
        <v>24</v>
      </c>
      <c r="H2170" t="str">
        <f>IF(Statistics_xlsx___Sheet1[[#This Row],[Post Name]]="-",IF(G2171=0,G2169,G2171),Statistics_xlsx___Sheet1[[#This Row],[Post Name]])</f>
        <v>i7</v>
      </c>
      <c r="I2170">
        <v>71917</v>
      </c>
      <c r="J2170">
        <f>IF(Statistics_xlsx___Sheet1[[#This Row],[Offered Salary]]&lt;=0,AVERAGE($I$2:$I$7166),Statistics_xlsx___Sheet1[[#This Row],[Offered Salary]])</f>
        <v>71917</v>
      </c>
      <c r="K2170" t="b">
        <f>OR((Statistics_xlsx___Sheet1[[#This Row],[updated offered salary]]&lt;$N$39),(Statistics_xlsx___Sheet1[[#This Row],[updated offered salary]]&gt;$N$40))</f>
        <v>0</v>
      </c>
    </row>
    <row r="2171" spans="1:11" x14ac:dyDescent="0.3">
      <c r="A2171">
        <v>654902</v>
      </c>
      <c r="B2171" t="s">
        <v>1979</v>
      </c>
      <c r="C2171" t="s">
        <v>15</v>
      </c>
      <c r="D2171" t="s">
        <v>13</v>
      </c>
      <c r="E2171" t="str">
        <f>IF(Statistics_xlsx___Sheet1[[#This Row],[event_name]]="-","Male",Statistics_xlsx___Sheet1[[#This Row],[event_name]])</f>
        <v>Female</v>
      </c>
      <c r="F2171" t="s">
        <v>17</v>
      </c>
      <c r="G2171" t="s">
        <v>24</v>
      </c>
      <c r="H2171" t="str">
        <f>IF(Statistics_xlsx___Sheet1[[#This Row],[Post Name]]="-",IF(G2172=0,G2170,G2172),Statistics_xlsx___Sheet1[[#This Row],[Post Name]])</f>
        <v>i7</v>
      </c>
      <c r="I2171">
        <v>81497</v>
      </c>
      <c r="J2171">
        <f>IF(Statistics_xlsx___Sheet1[[#This Row],[Offered Salary]]&lt;=0,AVERAGE($I$2:$I$7166),Statistics_xlsx___Sheet1[[#This Row],[Offered Salary]])</f>
        <v>81497</v>
      </c>
      <c r="K2171" t="b">
        <f>OR((Statistics_xlsx___Sheet1[[#This Row],[updated offered salary]]&lt;$N$39),(Statistics_xlsx___Sheet1[[#This Row],[updated offered salary]]&gt;$N$40))</f>
        <v>0</v>
      </c>
    </row>
    <row r="2172" spans="1:11" x14ac:dyDescent="0.3">
      <c r="A2172">
        <v>873039</v>
      </c>
      <c r="B2172" t="s">
        <v>1980</v>
      </c>
      <c r="C2172" t="s">
        <v>8</v>
      </c>
      <c r="D2172" t="s">
        <v>9</v>
      </c>
      <c r="E2172" t="str">
        <f>IF(Statistics_xlsx___Sheet1[[#This Row],[event_name]]="-","Male",Statistics_xlsx___Sheet1[[#This Row],[event_name]])</f>
        <v>Male</v>
      </c>
      <c r="F2172" t="s">
        <v>17</v>
      </c>
      <c r="G2172" t="s">
        <v>24</v>
      </c>
      <c r="H2172" t="str">
        <f>IF(Statistics_xlsx___Sheet1[[#This Row],[Post Name]]="-",IF(G2173=0,G2171,G2173),Statistics_xlsx___Sheet1[[#This Row],[Post Name]])</f>
        <v>i7</v>
      </c>
      <c r="I2172">
        <v>59317</v>
      </c>
      <c r="J2172">
        <f>IF(Statistics_xlsx___Sheet1[[#This Row],[Offered Salary]]&lt;=0,AVERAGE($I$2:$I$7166),Statistics_xlsx___Sheet1[[#This Row],[Offered Salary]])</f>
        <v>59317</v>
      </c>
      <c r="K2172" t="b">
        <f>OR((Statistics_xlsx___Sheet1[[#This Row],[updated offered salary]]&lt;$N$39),(Statistics_xlsx___Sheet1[[#This Row],[updated offered salary]]&gt;$N$40))</f>
        <v>0</v>
      </c>
    </row>
    <row r="2173" spans="1:11" x14ac:dyDescent="0.3">
      <c r="A2173">
        <v>531642</v>
      </c>
      <c r="B2173" t="s">
        <v>1981</v>
      </c>
      <c r="C2173" t="s">
        <v>8</v>
      </c>
      <c r="D2173" t="s">
        <v>9</v>
      </c>
      <c r="E2173" t="str">
        <f>IF(Statistics_xlsx___Sheet1[[#This Row],[event_name]]="-","Male",Statistics_xlsx___Sheet1[[#This Row],[event_name]])</f>
        <v>Male</v>
      </c>
      <c r="F2173" t="s">
        <v>10</v>
      </c>
      <c r="G2173" t="s">
        <v>24</v>
      </c>
      <c r="H2173" t="str">
        <f>IF(Statistics_xlsx___Sheet1[[#This Row],[Post Name]]="-",IF(G2174=0,G2172,G2174),Statistics_xlsx___Sheet1[[#This Row],[Post Name]])</f>
        <v>i7</v>
      </c>
      <c r="I2173">
        <v>45456</v>
      </c>
      <c r="J2173">
        <f>IF(Statistics_xlsx___Sheet1[[#This Row],[Offered Salary]]&lt;=0,AVERAGE($I$2:$I$7166),Statistics_xlsx___Sheet1[[#This Row],[Offered Salary]])</f>
        <v>45456</v>
      </c>
      <c r="K2173" t="b">
        <f>OR((Statistics_xlsx___Sheet1[[#This Row],[updated offered salary]]&lt;$N$39),(Statistics_xlsx___Sheet1[[#This Row],[updated offered salary]]&gt;$N$40))</f>
        <v>0</v>
      </c>
    </row>
    <row r="2174" spans="1:11" x14ac:dyDescent="0.3">
      <c r="A2174">
        <v>341578</v>
      </c>
      <c r="B2174" t="s">
        <v>1982</v>
      </c>
      <c r="C2174" t="s">
        <v>15</v>
      </c>
      <c r="D2174" t="s">
        <v>9</v>
      </c>
      <c r="E2174" t="str">
        <f>IF(Statistics_xlsx___Sheet1[[#This Row],[event_name]]="-","Male",Statistics_xlsx___Sheet1[[#This Row],[event_name]])</f>
        <v>Male</v>
      </c>
      <c r="F2174" t="s">
        <v>10</v>
      </c>
      <c r="G2174" t="s">
        <v>14</v>
      </c>
      <c r="H2174" t="str">
        <f>IF(Statistics_xlsx___Sheet1[[#This Row],[Post Name]]="-",IF(G2175=0,G2173,G2175),Statistics_xlsx___Sheet1[[#This Row],[Post Name]])</f>
        <v>c5</v>
      </c>
      <c r="I2174">
        <v>82979</v>
      </c>
      <c r="J2174">
        <f>IF(Statistics_xlsx___Sheet1[[#This Row],[Offered Salary]]&lt;=0,AVERAGE($I$2:$I$7166),Statistics_xlsx___Sheet1[[#This Row],[Offered Salary]])</f>
        <v>82979</v>
      </c>
      <c r="K2174" t="b">
        <f>OR((Statistics_xlsx___Sheet1[[#This Row],[updated offered salary]]&lt;$N$39),(Statistics_xlsx___Sheet1[[#This Row],[updated offered salary]]&gt;$N$40))</f>
        <v>0</v>
      </c>
    </row>
    <row r="2175" spans="1:11" x14ac:dyDescent="0.3">
      <c r="A2175">
        <v>877800</v>
      </c>
      <c r="B2175" t="s">
        <v>1983</v>
      </c>
      <c r="C2175" t="s">
        <v>8</v>
      </c>
      <c r="D2175" t="s">
        <v>13</v>
      </c>
      <c r="E2175" t="str">
        <f>IF(Statistics_xlsx___Sheet1[[#This Row],[event_name]]="-","Male",Statistics_xlsx___Sheet1[[#This Row],[event_name]])</f>
        <v>Female</v>
      </c>
      <c r="F2175" t="s">
        <v>10</v>
      </c>
      <c r="G2175" t="s">
        <v>14</v>
      </c>
      <c r="H2175" t="str">
        <f>IF(Statistics_xlsx___Sheet1[[#This Row],[Post Name]]="-",IF(G2176=0,G2174,G2176),Statistics_xlsx___Sheet1[[#This Row],[Post Name]])</f>
        <v>c5</v>
      </c>
      <c r="I2175">
        <v>68207</v>
      </c>
      <c r="J2175">
        <f>IF(Statistics_xlsx___Sheet1[[#This Row],[Offered Salary]]&lt;=0,AVERAGE($I$2:$I$7166),Statistics_xlsx___Sheet1[[#This Row],[Offered Salary]])</f>
        <v>68207</v>
      </c>
      <c r="K2175" t="b">
        <f>OR((Statistics_xlsx___Sheet1[[#This Row],[updated offered salary]]&lt;$N$39),(Statistics_xlsx___Sheet1[[#This Row],[updated offered salary]]&gt;$N$40))</f>
        <v>0</v>
      </c>
    </row>
    <row r="2176" spans="1:11" x14ac:dyDescent="0.3">
      <c r="A2176">
        <v>397529</v>
      </c>
      <c r="B2176" t="s">
        <v>1984</v>
      </c>
      <c r="C2176" t="s">
        <v>15</v>
      </c>
      <c r="D2176" t="s">
        <v>13</v>
      </c>
      <c r="E2176" t="str">
        <f>IF(Statistics_xlsx___Sheet1[[#This Row],[event_name]]="-","Male",Statistics_xlsx___Sheet1[[#This Row],[event_name]])</f>
        <v>Female</v>
      </c>
      <c r="F2176" t="s">
        <v>10</v>
      </c>
      <c r="G2176" t="s">
        <v>24</v>
      </c>
      <c r="H2176" t="str">
        <f>IF(Statistics_xlsx___Sheet1[[#This Row],[Post Name]]="-",IF(G2177=0,G2175,G2177),Statistics_xlsx___Sheet1[[#This Row],[Post Name]])</f>
        <v>i7</v>
      </c>
      <c r="I2176">
        <v>89294</v>
      </c>
      <c r="J2176">
        <f>IF(Statistics_xlsx___Sheet1[[#This Row],[Offered Salary]]&lt;=0,AVERAGE($I$2:$I$7166),Statistics_xlsx___Sheet1[[#This Row],[Offered Salary]])</f>
        <v>89294</v>
      </c>
      <c r="K2176" t="b">
        <f>OR((Statistics_xlsx___Sheet1[[#This Row],[updated offered salary]]&lt;$N$39),(Statistics_xlsx___Sheet1[[#This Row],[updated offered salary]]&gt;$N$40))</f>
        <v>0</v>
      </c>
    </row>
    <row r="2177" spans="1:11" x14ac:dyDescent="0.3">
      <c r="A2177">
        <v>964395</v>
      </c>
      <c r="B2177" t="s">
        <v>1663</v>
      </c>
      <c r="C2177" t="s">
        <v>8</v>
      </c>
      <c r="D2177" t="s">
        <v>13</v>
      </c>
      <c r="E2177" t="str">
        <f>IF(Statistics_xlsx___Sheet1[[#This Row],[event_name]]="-","Male",Statistics_xlsx___Sheet1[[#This Row],[event_name]])</f>
        <v>Female</v>
      </c>
      <c r="F2177" t="s">
        <v>10</v>
      </c>
      <c r="G2177" t="s">
        <v>24</v>
      </c>
      <c r="H2177" t="str">
        <f>IF(Statistics_xlsx___Sheet1[[#This Row],[Post Name]]="-",IF(G2178=0,G2176,G2178),Statistics_xlsx___Sheet1[[#This Row],[Post Name]])</f>
        <v>i7</v>
      </c>
      <c r="I2177">
        <v>36757</v>
      </c>
      <c r="J2177">
        <f>IF(Statistics_xlsx___Sheet1[[#This Row],[Offered Salary]]&lt;=0,AVERAGE($I$2:$I$7166),Statistics_xlsx___Sheet1[[#This Row],[Offered Salary]])</f>
        <v>36757</v>
      </c>
      <c r="K2177" t="b">
        <f>OR((Statistics_xlsx___Sheet1[[#This Row],[updated offered salary]]&lt;$N$39),(Statistics_xlsx___Sheet1[[#This Row],[updated offered salary]]&gt;$N$40))</f>
        <v>0</v>
      </c>
    </row>
    <row r="2178" spans="1:11" x14ac:dyDescent="0.3">
      <c r="A2178">
        <v>540505</v>
      </c>
      <c r="B2178" t="s">
        <v>1985</v>
      </c>
      <c r="C2178" t="s">
        <v>8</v>
      </c>
      <c r="D2178" t="s">
        <v>9</v>
      </c>
      <c r="E2178" t="str">
        <f>IF(Statistics_xlsx___Sheet1[[#This Row],[event_name]]="-","Male",Statistics_xlsx___Sheet1[[#This Row],[event_name]])</f>
        <v>Male</v>
      </c>
      <c r="F2178" t="s">
        <v>10</v>
      </c>
      <c r="G2178" t="s">
        <v>24</v>
      </c>
      <c r="H2178" t="str">
        <f>IF(Statistics_xlsx___Sheet1[[#This Row],[Post Name]]="-",IF(G2179=0,G2177,G2179),Statistics_xlsx___Sheet1[[#This Row],[Post Name]])</f>
        <v>i7</v>
      </c>
      <c r="I2178">
        <v>66180</v>
      </c>
      <c r="J2178">
        <f>IF(Statistics_xlsx___Sheet1[[#This Row],[Offered Salary]]&lt;=0,AVERAGE($I$2:$I$7166),Statistics_xlsx___Sheet1[[#This Row],[Offered Salary]])</f>
        <v>66180</v>
      </c>
      <c r="K2178" t="b">
        <f>OR((Statistics_xlsx___Sheet1[[#This Row],[updated offered salary]]&lt;$N$39),(Statistics_xlsx___Sheet1[[#This Row],[updated offered salary]]&gt;$N$40))</f>
        <v>0</v>
      </c>
    </row>
    <row r="2179" spans="1:11" x14ac:dyDescent="0.3">
      <c r="A2179">
        <v>503115</v>
      </c>
      <c r="B2179" t="s">
        <v>1986</v>
      </c>
      <c r="C2179" t="s">
        <v>8</v>
      </c>
      <c r="D2179" t="s">
        <v>13</v>
      </c>
      <c r="E2179" t="str">
        <f>IF(Statistics_xlsx___Sheet1[[#This Row],[event_name]]="-","Male",Statistics_xlsx___Sheet1[[#This Row],[event_name]])</f>
        <v>Female</v>
      </c>
      <c r="F2179" t="s">
        <v>10</v>
      </c>
      <c r="G2179" t="s">
        <v>24</v>
      </c>
      <c r="H2179" t="str">
        <f>IF(Statistics_xlsx___Sheet1[[#This Row],[Post Name]]="-",IF(G2180=0,G2178,G2180),Statistics_xlsx___Sheet1[[#This Row],[Post Name]])</f>
        <v>i7</v>
      </c>
      <c r="I2179">
        <v>23774</v>
      </c>
      <c r="J2179">
        <f>IF(Statistics_xlsx___Sheet1[[#This Row],[Offered Salary]]&lt;=0,AVERAGE($I$2:$I$7166),Statistics_xlsx___Sheet1[[#This Row],[Offered Salary]])</f>
        <v>23774</v>
      </c>
      <c r="K2179" t="b">
        <f>OR((Statistics_xlsx___Sheet1[[#This Row],[updated offered salary]]&lt;$N$39),(Statistics_xlsx___Sheet1[[#This Row],[updated offered salary]]&gt;$N$40))</f>
        <v>0</v>
      </c>
    </row>
    <row r="2180" spans="1:11" x14ac:dyDescent="0.3">
      <c r="A2180">
        <v>376176</v>
      </c>
      <c r="B2180" t="s">
        <v>1987</v>
      </c>
      <c r="C2180" t="s">
        <v>15</v>
      </c>
      <c r="D2180" t="s">
        <v>13</v>
      </c>
      <c r="E2180" t="str">
        <f>IF(Statistics_xlsx___Sheet1[[#This Row],[event_name]]="-","Male",Statistics_xlsx___Sheet1[[#This Row],[event_name]])</f>
        <v>Female</v>
      </c>
      <c r="F2180" t="s">
        <v>10</v>
      </c>
      <c r="G2180" t="s">
        <v>24</v>
      </c>
      <c r="H2180" t="str">
        <f>IF(Statistics_xlsx___Sheet1[[#This Row],[Post Name]]="-",IF(G2181=0,G2179,G2181),Statistics_xlsx___Sheet1[[#This Row],[Post Name]])</f>
        <v>i7</v>
      </c>
      <c r="I2180">
        <v>32415</v>
      </c>
      <c r="J2180">
        <f>IF(Statistics_xlsx___Sheet1[[#This Row],[Offered Salary]]&lt;=0,AVERAGE($I$2:$I$7166),Statistics_xlsx___Sheet1[[#This Row],[Offered Salary]])</f>
        <v>32415</v>
      </c>
      <c r="K2180" t="b">
        <f>OR((Statistics_xlsx___Sheet1[[#This Row],[updated offered salary]]&lt;$N$39),(Statistics_xlsx___Sheet1[[#This Row],[updated offered salary]]&gt;$N$40))</f>
        <v>0</v>
      </c>
    </row>
    <row r="2181" spans="1:11" x14ac:dyDescent="0.3">
      <c r="A2181">
        <v>813262</v>
      </c>
      <c r="B2181" t="s">
        <v>1988</v>
      </c>
      <c r="C2181" t="s">
        <v>8</v>
      </c>
      <c r="D2181" t="s">
        <v>13</v>
      </c>
      <c r="E2181" t="str">
        <f>IF(Statistics_xlsx___Sheet1[[#This Row],[event_name]]="-","Male",Statistics_xlsx___Sheet1[[#This Row],[event_name]])</f>
        <v>Female</v>
      </c>
      <c r="F2181" t="s">
        <v>10</v>
      </c>
      <c r="G2181" t="s">
        <v>24</v>
      </c>
      <c r="H2181" t="str">
        <f>IF(Statistics_xlsx___Sheet1[[#This Row],[Post Name]]="-",IF(G2182=0,G2180,G2182),Statistics_xlsx___Sheet1[[#This Row],[Post Name]])</f>
        <v>i7</v>
      </c>
      <c r="I2181">
        <v>51672</v>
      </c>
      <c r="J2181">
        <f>IF(Statistics_xlsx___Sheet1[[#This Row],[Offered Salary]]&lt;=0,AVERAGE($I$2:$I$7166),Statistics_xlsx___Sheet1[[#This Row],[Offered Salary]])</f>
        <v>51672</v>
      </c>
      <c r="K2181" t="b">
        <f>OR((Statistics_xlsx___Sheet1[[#This Row],[updated offered salary]]&lt;$N$39),(Statistics_xlsx___Sheet1[[#This Row],[updated offered salary]]&gt;$N$40))</f>
        <v>0</v>
      </c>
    </row>
    <row r="2182" spans="1:11" x14ac:dyDescent="0.3">
      <c r="A2182">
        <v>299516</v>
      </c>
      <c r="B2182" t="s">
        <v>1989</v>
      </c>
      <c r="C2182" t="s">
        <v>8</v>
      </c>
      <c r="D2182" t="s">
        <v>9</v>
      </c>
      <c r="E2182" t="str">
        <f>IF(Statistics_xlsx___Sheet1[[#This Row],[event_name]]="-","Male",Statistics_xlsx___Sheet1[[#This Row],[event_name]])</f>
        <v>Male</v>
      </c>
      <c r="F2182" t="s">
        <v>10</v>
      </c>
      <c r="G2182" t="s">
        <v>24</v>
      </c>
      <c r="H2182" t="str">
        <f>IF(Statistics_xlsx___Sheet1[[#This Row],[Post Name]]="-",IF(G2183=0,G2181,G2183),Statistics_xlsx___Sheet1[[#This Row],[Post Name]])</f>
        <v>i7</v>
      </c>
      <c r="I2182">
        <v>21889</v>
      </c>
      <c r="J2182">
        <f>IF(Statistics_xlsx___Sheet1[[#This Row],[Offered Salary]]&lt;=0,AVERAGE($I$2:$I$7166),Statistics_xlsx___Sheet1[[#This Row],[Offered Salary]])</f>
        <v>21889</v>
      </c>
      <c r="K2182" t="b">
        <f>OR((Statistics_xlsx___Sheet1[[#This Row],[updated offered salary]]&lt;$N$39),(Statistics_xlsx___Sheet1[[#This Row],[updated offered salary]]&gt;$N$40))</f>
        <v>0</v>
      </c>
    </row>
    <row r="2183" spans="1:11" x14ac:dyDescent="0.3">
      <c r="A2183">
        <v>685557</v>
      </c>
      <c r="B2183" t="s">
        <v>1990</v>
      </c>
      <c r="C2183" t="s">
        <v>15</v>
      </c>
      <c r="D2183" t="s">
        <v>13</v>
      </c>
      <c r="E2183" t="str">
        <f>IF(Statistics_xlsx___Sheet1[[#This Row],[event_name]]="-","Male",Statistics_xlsx___Sheet1[[#This Row],[event_name]])</f>
        <v>Female</v>
      </c>
      <c r="F2183" t="s">
        <v>10</v>
      </c>
      <c r="G2183" t="s">
        <v>24</v>
      </c>
      <c r="H2183" t="str">
        <f>IF(Statistics_xlsx___Sheet1[[#This Row],[Post Name]]="-",IF(G2184=0,G2182,G2184),Statistics_xlsx___Sheet1[[#This Row],[Post Name]])</f>
        <v>i7</v>
      </c>
      <c r="I2183">
        <v>61958</v>
      </c>
      <c r="J2183">
        <f>IF(Statistics_xlsx___Sheet1[[#This Row],[Offered Salary]]&lt;=0,AVERAGE($I$2:$I$7166),Statistics_xlsx___Sheet1[[#This Row],[Offered Salary]])</f>
        <v>61958</v>
      </c>
      <c r="K2183" t="b">
        <f>OR((Statistics_xlsx___Sheet1[[#This Row],[updated offered salary]]&lt;$N$39),(Statistics_xlsx___Sheet1[[#This Row],[updated offered salary]]&gt;$N$40))</f>
        <v>0</v>
      </c>
    </row>
    <row r="2184" spans="1:11" x14ac:dyDescent="0.3">
      <c r="A2184">
        <v>94729</v>
      </c>
      <c r="B2184" t="s">
        <v>1991</v>
      </c>
      <c r="C2184" t="s">
        <v>15</v>
      </c>
      <c r="D2184" t="s">
        <v>9</v>
      </c>
      <c r="E2184" t="str">
        <f>IF(Statistics_xlsx___Sheet1[[#This Row],[event_name]]="-","Male",Statistics_xlsx___Sheet1[[#This Row],[event_name]])</f>
        <v>Male</v>
      </c>
      <c r="F2184" t="s">
        <v>10</v>
      </c>
      <c r="G2184" t="s">
        <v>24</v>
      </c>
      <c r="H2184" t="str">
        <f>IF(Statistics_xlsx___Sheet1[[#This Row],[Post Name]]="-",IF(G2185=0,G2183,G2185),Statistics_xlsx___Sheet1[[#This Row],[Post Name]])</f>
        <v>i7</v>
      </c>
      <c r="I2184">
        <v>2937</v>
      </c>
      <c r="J2184">
        <f>IF(Statistics_xlsx___Sheet1[[#This Row],[Offered Salary]]&lt;=0,AVERAGE($I$2:$I$7166),Statistics_xlsx___Sheet1[[#This Row],[Offered Salary]])</f>
        <v>2937</v>
      </c>
      <c r="K2184" t="b">
        <f>OR((Statistics_xlsx___Sheet1[[#This Row],[updated offered salary]]&lt;$N$39),(Statistics_xlsx___Sheet1[[#This Row],[updated offered salary]]&gt;$N$40))</f>
        <v>0</v>
      </c>
    </row>
    <row r="2185" spans="1:11" x14ac:dyDescent="0.3">
      <c r="A2185">
        <v>665818</v>
      </c>
      <c r="B2185" t="s">
        <v>1991</v>
      </c>
      <c r="C2185" t="s">
        <v>8</v>
      </c>
      <c r="D2185" t="s">
        <v>9</v>
      </c>
      <c r="E2185" t="str">
        <f>IF(Statistics_xlsx___Sheet1[[#This Row],[event_name]]="-","Male",Statistics_xlsx___Sheet1[[#This Row],[event_name]])</f>
        <v>Male</v>
      </c>
      <c r="F2185" t="s">
        <v>10</v>
      </c>
      <c r="G2185" t="s">
        <v>24</v>
      </c>
      <c r="H2185" t="str">
        <f>IF(Statistics_xlsx___Sheet1[[#This Row],[Post Name]]="-",IF(G2186=0,G2184,G2186),Statistics_xlsx___Sheet1[[#This Row],[Post Name]])</f>
        <v>i7</v>
      </c>
      <c r="I2185">
        <v>11525</v>
      </c>
      <c r="J2185">
        <f>IF(Statistics_xlsx___Sheet1[[#This Row],[Offered Salary]]&lt;=0,AVERAGE($I$2:$I$7166),Statistics_xlsx___Sheet1[[#This Row],[Offered Salary]])</f>
        <v>11525</v>
      </c>
      <c r="K2185" t="b">
        <f>OR((Statistics_xlsx___Sheet1[[#This Row],[updated offered salary]]&lt;$N$39),(Statistics_xlsx___Sheet1[[#This Row],[updated offered salary]]&gt;$N$40))</f>
        <v>0</v>
      </c>
    </row>
    <row r="2186" spans="1:11" x14ac:dyDescent="0.3">
      <c r="A2186">
        <v>949773</v>
      </c>
      <c r="B2186" t="s">
        <v>1992</v>
      </c>
      <c r="C2186" t="s">
        <v>8</v>
      </c>
      <c r="D2186" t="s">
        <v>9</v>
      </c>
      <c r="E2186" t="str">
        <f>IF(Statistics_xlsx___Sheet1[[#This Row],[event_name]]="-","Male",Statistics_xlsx___Sheet1[[#This Row],[event_name]])</f>
        <v>Male</v>
      </c>
      <c r="F2186" t="s">
        <v>10</v>
      </c>
      <c r="G2186" t="s">
        <v>24</v>
      </c>
      <c r="H2186" t="str">
        <f>IF(Statistics_xlsx___Sheet1[[#This Row],[Post Name]]="-",IF(G2187=0,G2185,G2187),Statistics_xlsx___Sheet1[[#This Row],[Post Name]])</f>
        <v>i7</v>
      </c>
      <c r="I2186">
        <v>3835</v>
      </c>
      <c r="J2186">
        <f>IF(Statistics_xlsx___Sheet1[[#This Row],[Offered Salary]]&lt;=0,AVERAGE($I$2:$I$7166),Statistics_xlsx___Sheet1[[#This Row],[Offered Salary]])</f>
        <v>3835</v>
      </c>
      <c r="K2186" t="b">
        <f>OR((Statistics_xlsx___Sheet1[[#This Row],[updated offered salary]]&lt;$N$39),(Statistics_xlsx___Sheet1[[#This Row],[updated offered salary]]&gt;$N$40))</f>
        <v>0</v>
      </c>
    </row>
    <row r="2187" spans="1:11" x14ac:dyDescent="0.3">
      <c r="A2187">
        <v>808710</v>
      </c>
      <c r="B2187" t="s">
        <v>1993</v>
      </c>
      <c r="C2187" t="s">
        <v>8</v>
      </c>
      <c r="D2187" t="s">
        <v>13</v>
      </c>
      <c r="E2187" t="str">
        <f>IF(Statistics_xlsx___Sheet1[[#This Row],[event_name]]="-","Male",Statistics_xlsx___Sheet1[[#This Row],[event_name]])</f>
        <v>Female</v>
      </c>
      <c r="F2187" t="s">
        <v>10</v>
      </c>
      <c r="G2187" t="s">
        <v>24</v>
      </c>
      <c r="H2187" t="str">
        <f>IF(Statistics_xlsx___Sheet1[[#This Row],[Post Name]]="-",IF(G2188=0,G2186,G2188),Statistics_xlsx___Sheet1[[#This Row],[Post Name]])</f>
        <v>i7</v>
      </c>
      <c r="I2187">
        <v>18012</v>
      </c>
      <c r="J2187">
        <f>IF(Statistics_xlsx___Sheet1[[#This Row],[Offered Salary]]&lt;=0,AVERAGE($I$2:$I$7166),Statistics_xlsx___Sheet1[[#This Row],[Offered Salary]])</f>
        <v>18012</v>
      </c>
      <c r="K2187" t="b">
        <f>OR((Statistics_xlsx___Sheet1[[#This Row],[updated offered salary]]&lt;$N$39),(Statistics_xlsx___Sheet1[[#This Row],[updated offered salary]]&gt;$N$40))</f>
        <v>0</v>
      </c>
    </row>
    <row r="2188" spans="1:11" x14ac:dyDescent="0.3">
      <c r="A2188">
        <v>161564</v>
      </c>
      <c r="B2188" t="s">
        <v>1280</v>
      </c>
      <c r="C2188" t="s">
        <v>15</v>
      </c>
      <c r="D2188" t="s">
        <v>9</v>
      </c>
      <c r="E2188" t="str">
        <f>IF(Statistics_xlsx___Sheet1[[#This Row],[event_name]]="-","Male",Statistics_xlsx___Sheet1[[#This Row],[event_name]])</f>
        <v>Male</v>
      </c>
      <c r="F2188" t="s">
        <v>86</v>
      </c>
      <c r="G2188" t="s">
        <v>24</v>
      </c>
      <c r="H2188" t="str">
        <f>IF(Statistics_xlsx___Sheet1[[#This Row],[Post Name]]="-",IF(G2189=0,G2187,G2189),Statistics_xlsx___Sheet1[[#This Row],[Post Name]])</f>
        <v>i7</v>
      </c>
      <c r="I2188">
        <v>72228</v>
      </c>
      <c r="J2188">
        <f>IF(Statistics_xlsx___Sheet1[[#This Row],[Offered Salary]]&lt;=0,AVERAGE($I$2:$I$7166),Statistics_xlsx___Sheet1[[#This Row],[Offered Salary]])</f>
        <v>72228</v>
      </c>
      <c r="K2188" t="b">
        <f>OR((Statistics_xlsx___Sheet1[[#This Row],[updated offered salary]]&lt;$N$39),(Statistics_xlsx___Sheet1[[#This Row],[updated offered salary]]&gt;$N$40))</f>
        <v>0</v>
      </c>
    </row>
    <row r="2189" spans="1:11" x14ac:dyDescent="0.3">
      <c r="A2189">
        <v>521497</v>
      </c>
      <c r="B2189" t="s">
        <v>1994</v>
      </c>
      <c r="C2189" t="s">
        <v>15</v>
      </c>
      <c r="D2189" t="s">
        <v>9</v>
      </c>
      <c r="E2189" t="str">
        <f>IF(Statistics_xlsx___Sheet1[[#This Row],[event_name]]="-","Male",Statistics_xlsx___Sheet1[[#This Row],[event_name]])</f>
        <v>Male</v>
      </c>
      <c r="F2189" t="s">
        <v>17</v>
      </c>
      <c r="G2189" t="s">
        <v>14</v>
      </c>
      <c r="H2189" t="str">
        <f>IF(Statistics_xlsx___Sheet1[[#This Row],[Post Name]]="-",IF(G2190=0,G2188,G2190),Statistics_xlsx___Sheet1[[#This Row],[Post Name]])</f>
        <v>c5</v>
      </c>
      <c r="I2189">
        <v>90599</v>
      </c>
      <c r="J2189">
        <f>IF(Statistics_xlsx___Sheet1[[#This Row],[Offered Salary]]&lt;=0,AVERAGE($I$2:$I$7166),Statistics_xlsx___Sheet1[[#This Row],[Offered Salary]])</f>
        <v>90599</v>
      </c>
      <c r="K2189" t="b">
        <f>OR((Statistics_xlsx___Sheet1[[#This Row],[updated offered salary]]&lt;$N$39),(Statistics_xlsx___Sheet1[[#This Row],[updated offered salary]]&gt;$N$40))</f>
        <v>0</v>
      </c>
    </row>
    <row r="2190" spans="1:11" x14ac:dyDescent="0.3">
      <c r="A2190">
        <v>693232</v>
      </c>
      <c r="B2190" t="s">
        <v>1995</v>
      </c>
      <c r="C2190" t="s">
        <v>15</v>
      </c>
      <c r="D2190" t="s">
        <v>9</v>
      </c>
      <c r="E2190" t="str">
        <f>IF(Statistics_xlsx___Sheet1[[#This Row],[event_name]]="-","Male",Statistics_xlsx___Sheet1[[#This Row],[event_name]])</f>
        <v>Male</v>
      </c>
      <c r="F2190" t="s">
        <v>17</v>
      </c>
      <c r="G2190" t="s">
        <v>14</v>
      </c>
      <c r="H2190" t="str">
        <f>IF(Statistics_xlsx___Sheet1[[#This Row],[Post Name]]="-",IF(G2191=0,G2189,G2191),Statistics_xlsx___Sheet1[[#This Row],[Post Name]])</f>
        <v>c5</v>
      </c>
      <c r="I2190">
        <v>55963</v>
      </c>
      <c r="J2190">
        <f>IF(Statistics_xlsx___Sheet1[[#This Row],[Offered Salary]]&lt;=0,AVERAGE($I$2:$I$7166),Statistics_xlsx___Sheet1[[#This Row],[Offered Salary]])</f>
        <v>55963</v>
      </c>
      <c r="K2190" t="b">
        <f>OR((Statistics_xlsx___Sheet1[[#This Row],[updated offered salary]]&lt;$N$39),(Statistics_xlsx___Sheet1[[#This Row],[updated offered salary]]&gt;$N$40))</f>
        <v>0</v>
      </c>
    </row>
    <row r="2191" spans="1:11" x14ac:dyDescent="0.3">
      <c r="A2191">
        <v>949520</v>
      </c>
      <c r="B2191" t="s">
        <v>1996</v>
      </c>
      <c r="C2191" t="s">
        <v>8</v>
      </c>
      <c r="D2191" t="s">
        <v>9</v>
      </c>
      <c r="E2191" t="str">
        <f>IF(Statistics_xlsx___Sheet1[[#This Row],[event_name]]="-","Male",Statistics_xlsx___Sheet1[[#This Row],[event_name]])</f>
        <v>Male</v>
      </c>
      <c r="F2191" t="s">
        <v>17</v>
      </c>
      <c r="G2191" t="s">
        <v>14</v>
      </c>
      <c r="H2191" t="str">
        <f>IF(Statistics_xlsx___Sheet1[[#This Row],[Post Name]]="-",IF(G2192=0,G2190,G2192),Statistics_xlsx___Sheet1[[#This Row],[Post Name]])</f>
        <v>c5</v>
      </c>
      <c r="I2191">
        <v>51250</v>
      </c>
      <c r="J2191">
        <f>IF(Statistics_xlsx___Sheet1[[#This Row],[Offered Salary]]&lt;=0,AVERAGE($I$2:$I$7166),Statistics_xlsx___Sheet1[[#This Row],[Offered Salary]])</f>
        <v>51250</v>
      </c>
      <c r="K2191" t="b">
        <f>OR((Statistics_xlsx___Sheet1[[#This Row],[updated offered salary]]&lt;$N$39),(Statistics_xlsx___Sheet1[[#This Row],[updated offered salary]]&gt;$N$40))</f>
        <v>0</v>
      </c>
    </row>
    <row r="2192" spans="1:11" x14ac:dyDescent="0.3">
      <c r="A2192">
        <v>820462</v>
      </c>
      <c r="B2192" t="s">
        <v>1997</v>
      </c>
      <c r="C2192" t="s">
        <v>15</v>
      </c>
      <c r="D2192" t="s">
        <v>9</v>
      </c>
      <c r="E2192" t="str">
        <f>IF(Statistics_xlsx___Sheet1[[#This Row],[event_name]]="-","Male",Statistics_xlsx___Sheet1[[#This Row],[event_name]])</f>
        <v>Male</v>
      </c>
      <c r="F2192" t="s">
        <v>17</v>
      </c>
      <c r="G2192" t="s">
        <v>14</v>
      </c>
      <c r="H2192" t="str">
        <f>IF(Statistics_xlsx___Sheet1[[#This Row],[Post Name]]="-",IF(G2193=0,G2191,G2193),Statistics_xlsx___Sheet1[[#This Row],[Post Name]])</f>
        <v>c5</v>
      </c>
      <c r="I2192">
        <v>11693</v>
      </c>
      <c r="J2192">
        <f>IF(Statistics_xlsx___Sheet1[[#This Row],[Offered Salary]]&lt;=0,AVERAGE($I$2:$I$7166),Statistics_xlsx___Sheet1[[#This Row],[Offered Salary]])</f>
        <v>11693</v>
      </c>
      <c r="K2192" t="b">
        <f>OR((Statistics_xlsx___Sheet1[[#This Row],[updated offered salary]]&lt;$N$39),(Statistics_xlsx___Sheet1[[#This Row],[updated offered salary]]&gt;$N$40))</f>
        <v>0</v>
      </c>
    </row>
    <row r="2193" spans="1:11" x14ac:dyDescent="0.3">
      <c r="A2193">
        <v>285094</v>
      </c>
      <c r="B2193" t="s">
        <v>1998</v>
      </c>
      <c r="C2193" t="s">
        <v>8</v>
      </c>
      <c r="D2193" t="s">
        <v>9</v>
      </c>
      <c r="E2193" t="str">
        <f>IF(Statistics_xlsx___Sheet1[[#This Row],[event_name]]="-","Male",Statistics_xlsx___Sheet1[[#This Row],[event_name]])</f>
        <v>Male</v>
      </c>
      <c r="F2193" t="s">
        <v>17</v>
      </c>
      <c r="G2193" t="s">
        <v>14</v>
      </c>
      <c r="H2193" t="str">
        <f>IF(Statistics_xlsx___Sheet1[[#This Row],[Post Name]]="-",IF(G2194=0,G2192,G2194),Statistics_xlsx___Sheet1[[#This Row],[Post Name]])</f>
        <v>c5</v>
      </c>
      <c r="I2193">
        <v>51237</v>
      </c>
      <c r="J2193">
        <f>IF(Statistics_xlsx___Sheet1[[#This Row],[Offered Salary]]&lt;=0,AVERAGE($I$2:$I$7166),Statistics_xlsx___Sheet1[[#This Row],[Offered Salary]])</f>
        <v>51237</v>
      </c>
      <c r="K2193" t="b">
        <f>OR((Statistics_xlsx___Sheet1[[#This Row],[updated offered salary]]&lt;$N$39),(Statistics_xlsx___Sheet1[[#This Row],[updated offered salary]]&gt;$N$40))</f>
        <v>0</v>
      </c>
    </row>
    <row r="2194" spans="1:11" x14ac:dyDescent="0.3">
      <c r="A2194">
        <v>198164</v>
      </c>
      <c r="B2194" t="s">
        <v>1999</v>
      </c>
      <c r="C2194" t="s">
        <v>8</v>
      </c>
      <c r="D2194" t="s">
        <v>9</v>
      </c>
      <c r="E2194" t="str">
        <f>IF(Statistics_xlsx___Sheet1[[#This Row],[event_name]]="-","Male",Statistics_xlsx___Sheet1[[#This Row],[event_name]])</f>
        <v>Male</v>
      </c>
      <c r="F2194" t="s">
        <v>17</v>
      </c>
      <c r="G2194" t="s">
        <v>14</v>
      </c>
      <c r="H2194" t="str">
        <f>IF(Statistics_xlsx___Sheet1[[#This Row],[Post Name]]="-",IF(G2195=0,G2193,G2195),Statistics_xlsx___Sheet1[[#This Row],[Post Name]])</f>
        <v>c5</v>
      </c>
      <c r="I2194">
        <v>1987</v>
      </c>
      <c r="J2194">
        <f>IF(Statistics_xlsx___Sheet1[[#This Row],[Offered Salary]]&lt;=0,AVERAGE($I$2:$I$7166),Statistics_xlsx___Sheet1[[#This Row],[Offered Salary]])</f>
        <v>1987</v>
      </c>
      <c r="K2194" t="b">
        <f>OR((Statistics_xlsx___Sheet1[[#This Row],[updated offered salary]]&lt;$N$39),(Statistics_xlsx___Sheet1[[#This Row],[updated offered salary]]&gt;$N$40))</f>
        <v>0</v>
      </c>
    </row>
    <row r="2195" spans="1:11" x14ac:dyDescent="0.3">
      <c r="A2195">
        <v>721217</v>
      </c>
      <c r="B2195" t="s">
        <v>2000</v>
      </c>
      <c r="C2195" t="s">
        <v>8</v>
      </c>
      <c r="D2195" t="s">
        <v>9</v>
      </c>
      <c r="E2195" t="str">
        <f>IF(Statistics_xlsx___Sheet1[[#This Row],[event_name]]="-","Male",Statistics_xlsx___Sheet1[[#This Row],[event_name]])</f>
        <v>Male</v>
      </c>
      <c r="F2195" t="s">
        <v>17</v>
      </c>
      <c r="G2195" t="s">
        <v>14</v>
      </c>
      <c r="H2195" t="str">
        <f>IF(Statistics_xlsx___Sheet1[[#This Row],[Post Name]]="-",IF(G2196=0,G2194,G2196),Statistics_xlsx___Sheet1[[#This Row],[Post Name]])</f>
        <v>c5</v>
      </c>
      <c r="I2195">
        <v>33932</v>
      </c>
      <c r="J2195">
        <f>IF(Statistics_xlsx___Sheet1[[#This Row],[Offered Salary]]&lt;=0,AVERAGE($I$2:$I$7166),Statistics_xlsx___Sheet1[[#This Row],[Offered Salary]])</f>
        <v>33932</v>
      </c>
      <c r="K2195" t="b">
        <f>OR((Statistics_xlsx___Sheet1[[#This Row],[updated offered salary]]&lt;$N$39),(Statistics_xlsx___Sheet1[[#This Row],[updated offered salary]]&gt;$N$40))</f>
        <v>0</v>
      </c>
    </row>
    <row r="2196" spans="1:11" x14ac:dyDescent="0.3">
      <c r="A2196">
        <v>338168</v>
      </c>
      <c r="B2196" t="s">
        <v>2001</v>
      </c>
      <c r="C2196" t="s">
        <v>15</v>
      </c>
      <c r="D2196" t="s">
        <v>9</v>
      </c>
      <c r="E2196" t="str">
        <f>IF(Statistics_xlsx___Sheet1[[#This Row],[event_name]]="-","Male",Statistics_xlsx___Sheet1[[#This Row],[event_name]])</f>
        <v>Male</v>
      </c>
      <c r="F2196" t="s">
        <v>17</v>
      </c>
      <c r="G2196" t="s">
        <v>14</v>
      </c>
      <c r="H2196" t="str">
        <f>IF(Statistics_xlsx___Sheet1[[#This Row],[Post Name]]="-",IF(G2197=0,G2195,G2197),Statistics_xlsx___Sheet1[[#This Row],[Post Name]])</f>
        <v>c5</v>
      </c>
      <c r="I2196">
        <v>62665</v>
      </c>
      <c r="J2196">
        <f>IF(Statistics_xlsx___Sheet1[[#This Row],[Offered Salary]]&lt;=0,AVERAGE($I$2:$I$7166),Statistics_xlsx___Sheet1[[#This Row],[Offered Salary]])</f>
        <v>62665</v>
      </c>
      <c r="K2196" t="b">
        <f>OR((Statistics_xlsx___Sheet1[[#This Row],[updated offered salary]]&lt;$N$39),(Statistics_xlsx___Sheet1[[#This Row],[updated offered salary]]&gt;$N$40))</f>
        <v>0</v>
      </c>
    </row>
    <row r="2197" spans="1:11" x14ac:dyDescent="0.3">
      <c r="A2197">
        <v>400997</v>
      </c>
      <c r="B2197" t="s">
        <v>2002</v>
      </c>
      <c r="C2197" t="s">
        <v>15</v>
      </c>
      <c r="D2197" t="s">
        <v>9</v>
      </c>
      <c r="E2197" t="str">
        <f>IF(Statistics_xlsx___Sheet1[[#This Row],[event_name]]="-","Male",Statistics_xlsx___Sheet1[[#This Row],[event_name]])</f>
        <v>Male</v>
      </c>
      <c r="F2197" t="s">
        <v>17</v>
      </c>
      <c r="G2197" t="s">
        <v>14</v>
      </c>
      <c r="H2197" t="str">
        <f>IF(Statistics_xlsx___Sheet1[[#This Row],[Post Name]]="-",IF(G2198=0,G2196,G2198),Statistics_xlsx___Sheet1[[#This Row],[Post Name]])</f>
        <v>c5</v>
      </c>
      <c r="I2197">
        <v>13742</v>
      </c>
      <c r="J2197">
        <f>IF(Statistics_xlsx___Sheet1[[#This Row],[Offered Salary]]&lt;=0,AVERAGE($I$2:$I$7166),Statistics_xlsx___Sheet1[[#This Row],[Offered Salary]])</f>
        <v>13742</v>
      </c>
      <c r="K2197" t="b">
        <f>OR((Statistics_xlsx___Sheet1[[#This Row],[updated offered salary]]&lt;$N$39),(Statistics_xlsx___Sheet1[[#This Row],[updated offered salary]]&gt;$N$40))</f>
        <v>0</v>
      </c>
    </row>
    <row r="2198" spans="1:11" x14ac:dyDescent="0.3">
      <c r="A2198">
        <v>865824</v>
      </c>
      <c r="B2198" t="s">
        <v>2003</v>
      </c>
      <c r="C2198" t="s">
        <v>15</v>
      </c>
      <c r="D2198" t="s">
        <v>9</v>
      </c>
      <c r="E2198" t="str">
        <f>IF(Statistics_xlsx___Sheet1[[#This Row],[event_name]]="-","Male",Statistics_xlsx___Sheet1[[#This Row],[event_name]])</f>
        <v>Male</v>
      </c>
      <c r="F2198" t="s">
        <v>69</v>
      </c>
      <c r="G2198" t="s">
        <v>24</v>
      </c>
      <c r="H2198" t="str">
        <f>IF(Statistics_xlsx___Sheet1[[#This Row],[Post Name]]="-",IF(G2199=0,G2197,G2199),Statistics_xlsx___Sheet1[[#This Row],[Post Name]])</f>
        <v>i7</v>
      </c>
      <c r="I2198">
        <v>21968</v>
      </c>
      <c r="J2198">
        <f>IF(Statistics_xlsx___Sheet1[[#This Row],[Offered Salary]]&lt;=0,AVERAGE($I$2:$I$7166),Statistics_xlsx___Sheet1[[#This Row],[Offered Salary]])</f>
        <v>21968</v>
      </c>
      <c r="K2198" t="b">
        <f>OR((Statistics_xlsx___Sheet1[[#This Row],[updated offered salary]]&lt;$N$39),(Statistics_xlsx___Sheet1[[#This Row],[updated offered salary]]&gt;$N$40))</f>
        <v>0</v>
      </c>
    </row>
    <row r="2199" spans="1:11" x14ac:dyDescent="0.3">
      <c r="A2199">
        <v>356301</v>
      </c>
      <c r="B2199" t="s">
        <v>2004</v>
      </c>
      <c r="C2199" t="s">
        <v>8</v>
      </c>
      <c r="D2199" t="s">
        <v>9</v>
      </c>
      <c r="E2199" t="str">
        <f>IF(Statistics_xlsx___Sheet1[[#This Row],[event_name]]="-","Male",Statistics_xlsx___Sheet1[[#This Row],[event_name]])</f>
        <v>Male</v>
      </c>
      <c r="F2199" t="s">
        <v>69</v>
      </c>
      <c r="G2199" t="s">
        <v>24</v>
      </c>
      <c r="H2199" t="str">
        <f>IF(Statistics_xlsx___Sheet1[[#This Row],[Post Name]]="-",IF(G2200=0,G2198,G2200),Statistics_xlsx___Sheet1[[#This Row],[Post Name]])</f>
        <v>i7</v>
      </c>
      <c r="I2199">
        <v>88218</v>
      </c>
      <c r="J2199">
        <f>IF(Statistics_xlsx___Sheet1[[#This Row],[Offered Salary]]&lt;=0,AVERAGE($I$2:$I$7166),Statistics_xlsx___Sheet1[[#This Row],[Offered Salary]])</f>
        <v>88218</v>
      </c>
      <c r="K2199" t="b">
        <f>OR((Statistics_xlsx___Sheet1[[#This Row],[updated offered salary]]&lt;$N$39),(Statistics_xlsx___Sheet1[[#This Row],[updated offered salary]]&gt;$N$40))</f>
        <v>0</v>
      </c>
    </row>
    <row r="2200" spans="1:11" x14ac:dyDescent="0.3">
      <c r="A2200">
        <v>46102</v>
      </c>
      <c r="B2200" t="s">
        <v>2005</v>
      </c>
      <c r="C2200" t="s">
        <v>8</v>
      </c>
      <c r="D2200" t="s">
        <v>9</v>
      </c>
      <c r="E2200" t="str">
        <f>IF(Statistics_xlsx___Sheet1[[#This Row],[event_name]]="-","Male",Statistics_xlsx___Sheet1[[#This Row],[event_name]])</f>
        <v>Male</v>
      </c>
      <c r="F2200" t="s">
        <v>69</v>
      </c>
      <c r="G2200" t="s">
        <v>24</v>
      </c>
      <c r="H2200" t="str">
        <f>IF(Statistics_xlsx___Sheet1[[#This Row],[Post Name]]="-",IF(G2201=0,G2199,G2201),Statistics_xlsx___Sheet1[[#This Row],[Post Name]])</f>
        <v>i7</v>
      </c>
      <c r="I2200">
        <v>88242</v>
      </c>
      <c r="J2200">
        <f>IF(Statistics_xlsx___Sheet1[[#This Row],[Offered Salary]]&lt;=0,AVERAGE($I$2:$I$7166),Statistics_xlsx___Sheet1[[#This Row],[Offered Salary]])</f>
        <v>88242</v>
      </c>
      <c r="K2200" t="b">
        <f>OR((Statistics_xlsx___Sheet1[[#This Row],[updated offered salary]]&lt;$N$39),(Statistics_xlsx___Sheet1[[#This Row],[updated offered salary]]&gt;$N$40))</f>
        <v>0</v>
      </c>
    </row>
    <row r="2201" spans="1:11" x14ac:dyDescent="0.3">
      <c r="A2201">
        <v>791567</v>
      </c>
      <c r="B2201" t="s">
        <v>2003</v>
      </c>
      <c r="C2201" t="s">
        <v>15</v>
      </c>
      <c r="D2201" t="s">
        <v>13</v>
      </c>
      <c r="E2201" t="str">
        <f>IF(Statistics_xlsx___Sheet1[[#This Row],[event_name]]="-","Male",Statistics_xlsx___Sheet1[[#This Row],[event_name]])</f>
        <v>Female</v>
      </c>
      <c r="F2201" t="s">
        <v>69</v>
      </c>
      <c r="G2201" t="s">
        <v>24</v>
      </c>
      <c r="H2201" t="str">
        <f>IF(Statistics_xlsx___Sheet1[[#This Row],[Post Name]]="-",IF(G2202=0,G2200,G2202),Statistics_xlsx___Sheet1[[#This Row],[Post Name]])</f>
        <v>i7</v>
      </c>
      <c r="I2201">
        <v>97202</v>
      </c>
      <c r="J2201">
        <f>IF(Statistics_xlsx___Sheet1[[#This Row],[Offered Salary]]&lt;=0,AVERAGE($I$2:$I$7166),Statistics_xlsx___Sheet1[[#This Row],[Offered Salary]])</f>
        <v>97202</v>
      </c>
      <c r="K2201" t="b">
        <f>OR((Statistics_xlsx___Sheet1[[#This Row],[updated offered salary]]&lt;$N$39),(Statistics_xlsx___Sheet1[[#This Row],[updated offered salary]]&gt;$N$40))</f>
        <v>0</v>
      </c>
    </row>
    <row r="2202" spans="1:11" x14ac:dyDescent="0.3">
      <c r="A2202">
        <v>937046</v>
      </c>
      <c r="B2202" t="s">
        <v>2006</v>
      </c>
      <c r="C2202" t="s">
        <v>15</v>
      </c>
      <c r="D2202" t="s">
        <v>9</v>
      </c>
      <c r="E2202" t="str">
        <f>IF(Statistics_xlsx___Sheet1[[#This Row],[event_name]]="-","Male",Statistics_xlsx___Sheet1[[#This Row],[event_name]])</f>
        <v>Male</v>
      </c>
      <c r="F2202" t="s">
        <v>69</v>
      </c>
      <c r="G2202" t="s">
        <v>24</v>
      </c>
      <c r="H2202" t="str">
        <f>IF(Statistics_xlsx___Sheet1[[#This Row],[Post Name]]="-",IF(G2203=0,G2201,G2203),Statistics_xlsx___Sheet1[[#This Row],[Post Name]])</f>
        <v>i7</v>
      </c>
      <c r="I2202">
        <v>18058</v>
      </c>
      <c r="J2202">
        <f>IF(Statistics_xlsx___Sheet1[[#This Row],[Offered Salary]]&lt;=0,AVERAGE($I$2:$I$7166),Statistics_xlsx___Sheet1[[#This Row],[Offered Salary]])</f>
        <v>18058</v>
      </c>
      <c r="K2202" t="b">
        <f>OR((Statistics_xlsx___Sheet1[[#This Row],[updated offered salary]]&lt;$N$39),(Statistics_xlsx___Sheet1[[#This Row],[updated offered salary]]&gt;$N$40))</f>
        <v>0</v>
      </c>
    </row>
    <row r="2203" spans="1:11" x14ac:dyDescent="0.3">
      <c r="A2203">
        <v>156748</v>
      </c>
      <c r="B2203" t="s">
        <v>2006</v>
      </c>
      <c r="C2203" t="s">
        <v>8</v>
      </c>
      <c r="D2203" t="s">
        <v>13</v>
      </c>
      <c r="E2203" t="str">
        <f>IF(Statistics_xlsx___Sheet1[[#This Row],[event_name]]="-","Male",Statistics_xlsx___Sheet1[[#This Row],[event_name]])</f>
        <v>Female</v>
      </c>
      <c r="F2203" t="s">
        <v>69</v>
      </c>
      <c r="G2203" t="s">
        <v>24</v>
      </c>
      <c r="H2203" t="str">
        <f>IF(Statistics_xlsx___Sheet1[[#This Row],[Post Name]]="-",IF(G2204=0,G2202,G2204),Statistics_xlsx___Sheet1[[#This Row],[Post Name]])</f>
        <v>i7</v>
      </c>
      <c r="I2203">
        <v>93615</v>
      </c>
      <c r="J2203">
        <f>IF(Statistics_xlsx___Sheet1[[#This Row],[Offered Salary]]&lt;=0,AVERAGE($I$2:$I$7166),Statistics_xlsx___Sheet1[[#This Row],[Offered Salary]])</f>
        <v>93615</v>
      </c>
      <c r="K2203" t="b">
        <f>OR((Statistics_xlsx___Sheet1[[#This Row],[updated offered salary]]&lt;$N$39),(Statistics_xlsx___Sheet1[[#This Row],[updated offered salary]]&gt;$N$40))</f>
        <v>0</v>
      </c>
    </row>
    <row r="2204" spans="1:11" x14ac:dyDescent="0.3">
      <c r="A2204">
        <v>821293</v>
      </c>
      <c r="B2204" t="s">
        <v>1863</v>
      </c>
      <c r="C2204" t="s">
        <v>8</v>
      </c>
      <c r="D2204" t="s">
        <v>42</v>
      </c>
      <c r="E2204" t="str">
        <f>IF(Statistics_xlsx___Sheet1[[#This Row],[event_name]]="-","Male",Statistics_xlsx___Sheet1[[#This Row],[event_name]])</f>
        <v>Don’t want to say</v>
      </c>
      <c r="F2204" t="s">
        <v>69</v>
      </c>
      <c r="G2204" t="s">
        <v>24</v>
      </c>
      <c r="H2204" t="str">
        <f>IF(Statistics_xlsx___Sheet1[[#This Row],[Post Name]]="-",IF(G2205=0,G2203,G2205),Statistics_xlsx___Sheet1[[#This Row],[Post Name]])</f>
        <v>i7</v>
      </c>
      <c r="I2204">
        <v>15227</v>
      </c>
      <c r="J2204">
        <f>IF(Statistics_xlsx___Sheet1[[#This Row],[Offered Salary]]&lt;=0,AVERAGE($I$2:$I$7166),Statistics_xlsx___Sheet1[[#This Row],[Offered Salary]])</f>
        <v>15227</v>
      </c>
      <c r="K2204" t="b">
        <f>OR((Statistics_xlsx___Sheet1[[#This Row],[updated offered salary]]&lt;$N$39),(Statistics_xlsx___Sheet1[[#This Row],[updated offered salary]]&gt;$N$40))</f>
        <v>0</v>
      </c>
    </row>
    <row r="2205" spans="1:11" x14ac:dyDescent="0.3">
      <c r="A2205">
        <v>342116</v>
      </c>
      <c r="B2205" t="s">
        <v>2007</v>
      </c>
      <c r="C2205" t="s">
        <v>8</v>
      </c>
      <c r="D2205" t="s">
        <v>42</v>
      </c>
      <c r="E2205" t="str">
        <f>IF(Statistics_xlsx___Sheet1[[#This Row],[event_name]]="-","Male",Statistics_xlsx___Sheet1[[#This Row],[event_name]])</f>
        <v>Don’t want to say</v>
      </c>
      <c r="F2205" t="s">
        <v>69</v>
      </c>
      <c r="G2205" t="s">
        <v>24</v>
      </c>
      <c r="H2205" t="str">
        <f>IF(Statistics_xlsx___Sheet1[[#This Row],[Post Name]]="-",IF(G2206=0,G2204,G2206),Statistics_xlsx___Sheet1[[#This Row],[Post Name]])</f>
        <v>i7</v>
      </c>
      <c r="I2205">
        <v>25149</v>
      </c>
      <c r="J2205">
        <f>IF(Statistics_xlsx___Sheet1[[#This Row],[Offered Salary]]&lt;=0,AVERAGE($I$2:$I$7166),Statistics_xlsx___Sheet1[[#This Row],[Offered Salary]])</f>
        <v>25149</v>
      </c>
      <c r="K2205" t="b">
        <f>OR((Statistics_xlsx___Sheet1[[#This Row],[updated offered salary]]&lt;$N$39),(Statistics_xlsx___Sheet1[[#This Row],[updated offered salary]]&gt;$N$40))</f>
        <v>0</v>
      </c>
    </row>
    <row r="2206" spans="1:11" x14ac:dyDescent="0.3">
      <c r="A2206">
        <v>684939</v>
      </c>
      <c r="B2206" t="s">
        <v>2008</v>
      </c>
      <c r="C2206" t="s">
        <v>8</v>
      </c>
      <c r="D2206" t="s">
        <v>9</v>
      </c>
      <c r="E2206" t="str">
        <f>IF(Statistics_xlsx___Sheet1[[#This Row],[event_name]]="-","Male",Statistics_xlsx___Sheet1[[#This Row],[event_name]])</f>
        <v>Male</v>
      </c>
      <c r="F2206" t="s">
        <v>10</v>
      </c>
      <c r="G2206" t="s">
        <v>44</v>
      </c>
      <c r="H2206" t="str">
        <f>IF(Statistics_xlsx___Sheet1[[#This Row],[Post Name]]="-",IF(G2207=0,G2205,G2207),Statistics_xlsx___Sheet1[[#This Row],[Post Name]])</f>
        <v>i6</v>
      </c>
      <c r="I2206">
        <v>94503</v>
      </c>
      <c r="J2206">
        <f>IF(Statistics_xlsx___Sheet1[[#This Row],[Offered Salary]]&lt;=0,AVERAGE($I$2:$I$7166),Statistics_xlsx___Sheet1[[#This Row],[Offered Salary]])</f>
        <v>94503</v>
      </c>
      <c r="K2206" t="b">
        <f>OR((Statistics_xlsx___Sheet1[[#This Row],[updated offered salary]]&lt;$N$39),(Statistics_xlsx___Sheet1[[#This Row],[updated offered salary]]&gt;$N$40))</f>
        <v>0</v>
      </c>
    </row>
    <row r="2207" spans="1:11" x14ac:dyDescent="0.3">
      <c r="A2207">
        <v>293229</v>
      </c>
      <c r="B2207" t="s">
        <v>2009</v>
      </c>
      <c r="C2207" t="s">
        <v>8</v>
      </c>
      <c r="D2207" t="s">
        <v>9</v>
      </c>
      <c r="E2207" t="str">
        <f>IF(Statistics_xlsx___Sheet1[[#This Row],[event_name]]="-","Male",Statistics_xlsx___Sheet1[[#This Row],[event_name]])</f>
        <v>Male</v>
      </c>
      <c r="F2207" t="s">
        <v>17</v>
      </c>
      <c r="G2207" t="s">
        <v>14</v>
      </c>
      <c r="H2207" t="str">
        <f>IF(Statistics_xlsx___Sheet1[[#This Row],[Post Name]]="-",IF(G2208=0,G2206,G2208),Statistics_xlsx___Sheet1[[#This Row],[Post Name]])</f>
        <v>c5</v>
      </c>
      <c r="I2207">
        <v>51730</v>
      </c>
      <c r="J2207">
        <f>IF(Statistics_xlsx___Sheet1[[#This Row],[Offered Salary]]&lt;=0,AVERAGE($I$2:$I$7166),Statistics_xlsx___Sheet1[[#This Row],[Offered Salary]])</f>
        <v>51730</v>
      </c>
      <c r="K2207" t="b">
        <f>OR((Statistics_xlsx___Sheet1[[#This Row],[updated offered salary]]&lt;$N$39),(Statistics_xlsx___Sheet1[[#This Row],[updated offered salary]]&gt;$N$40))</f>
        <v>0</v>
      </c>
    </row>
    <row r="2208" spans="1:11" x14ac:dyDescent="0.3">
      <c r="A2208">
        <v>498991</v>
      </c>
      <c r="B2208" t="s">
        <v>2010</v>
      </c>
      <c r="C2208" t="s">
        <v>8</v>
      </c>
      <c r="D2208" t="s">
        <v>13</v>
      </c>
      <c r="E2208" t="str">
        <f>IF(Statistics_xlsx___Sheet1[[#This Row],[event_name]]="-","Male",Statistics_xlsx___Sheet1[[#This Row],[event_name]])</f>
        <v>Female</v>
      </c>
      <c r="F2208" t="s">
        <v>17</v>
      </c>
      <c r="G2208" t="s">
        <v>14</v>
      </c>
      <c r="H2208" t="str">
        <f>IF(Statistics_xlsx___Sheet1[[#This Row],[Post Name]]="-",IF(G2209=0,G2207,G2209),Statistics_xlsx___Sheet1[[#This Row],[Post Name]])</f>
        <v>c5</v>
      </c>
      <c r="I2208">
        <v>52474</v>
      </c>
      <c r="J2208">
        <f>IF(Statistics_xlsx___Sheet1[[#This Row],[Offered Salary]]&lt;=0,AVERAGE($I$2:$I$7166),Statistics_xlsx___Sheet1[[#This Row],[Offered Salary]])</f>
        <v>52474</v>
      </c>
      <c r="K2208" t="b">
        <f>OR((Statistics_xlsx___Sheet1[[#This Row],[updated offered salary]]&lt;$N$39),(Statistics_xlsx___Sheet1[[#This Row],[updated offered salary]]&gt;$N$40))</f>
        <v>0</v>
      </c>
    </row>
    <row r="2209" spans="1:11" x14ac:dyDescent="0.3">
      <c r="A2209">
        <v>811423</v>
      </c>
      <c r="B2209" t="s">
        <v>2011</v>
      </c>
      <c r="C2209" t="s">
        <v>15</v>
      </c>
      <c r="D2209" t="s">
        <v>9</v>
      </c>
      <c r="E2209" t="str">
        <f>IF(Statistics_xlsx___Sheet1[[#This Row],[event_name]]="-","Male",Statistics_xlsx___Sheet1[[#This Row],[event_name]])</f>
        <v>Male</v>
      </c>
      <c r="F2209" t="s">
        <v>17</v>
      </c>
      <c r="G2209" t="s">
        <v>14</v>
      </c>
      <c r="H2209" t="str">
        <f>IF(Statistics_xlsx___Sheet1[[#This Row],[Post Name]]="-",IF(G2210=0,G2208,G2210),Statistics_xlsx___Sheet1[[#This Row],[Post Name]])</f>
        <v>c5</v>
      </c>
      <c r="I2209">
        <v>25752</v>
      </c>
      <c r="J2209">
        <f>IF(Statistics_xlsx___Sheet1[[#This Row],[Offered Salary]]&lt;=0,AVERAGE($I$2:$I$7166),Statistics_xlsx___Sheet1[[#This Row],[Offered Salary]])</f>
        <v>25752</v>
      </c>
      <c r="K2209" t="b">
        <f>OR((Statistics_xlsx___Sheet1[[#This Row],[updated offered salary]]&lt;$N$39),(Statistics_xlsx___Sheet1[[#This Row],[updated offered salary]]&gt;$N$40))</f>
        <v>0</v>
      </c>
    </row>
    <row r="2210" spans="1:11" x14ac:dyDescent="0.3">
      <c r="A2210">
        <v>919188</v>
      </c>
      <c r="B2210" t="s">
        <v>2012</v>
      </c>
      <c r="C2210" t="s">
        <v>8</v>
      </c>
      <c r="D2210" t="s">
        <v>9</v>
      </c>
      <c r="E2210" t="str">
        <f>IF(Statistics_xlsx___Sheet1[[#This Row],[event_name]]="-","Male",Statistics_xlsx___Sheet1[[#This Row],[event_name]])</f>
        <v>Male</v>
      </c>
      <c r="F2210" t="s">
        <v>17</v>
      </c>
      <c r="G2210" t="s">
        <v>14</v>
      </c>
      <c r="H2210" t="str">
        <f>IF(Statistics_xlsx___Sheet1[[#This Row],[Post Name]]="-",IF(G2211=0,G2209,G2211),Statistics_xlsx___Sheet1[[#This Row],[Post Name]])</f>
        <v>c5</v>
      </c>
      <c r="I2210">
        <v>93745</v>
      </c>
      <c r="J2210">
        <f>IF(Statistics_xlsx___Sheet1[[#This Row],[Offered Salary]]&lt;=0,AVERAGE($I$2:$I$7166),Statistics_xlsx___Sheet1[[#This Row],[Offered Salary]])</f>
        <v>93745</v>
      </c>
      <c r="K2210" t="b">
        <f>OR((Statistics_xlsx___Sheet1[[#This Row],[updated offered salary]]&lt;$N$39),(Statistics_xlsx___Sheet1[[#This Row],[updated offered salary]]&gt;$N$40))</f>
        <v>0</v>
      </c>
    </row>
    <row r="2211" spans="1:11" x14ac:dyDescent="0.3">
      <c r="A2211">
        <v>116245</v>
      </c>
      <c r="B2211" t="s">
        <v>2013</v>
      </c>
      <c r="C2211" t="s">
        <v>15</v>
      </c>
      <c r="D2211" t="s">
        <v>9</v>
      </c>
      <c r="E2211" t="str">
        <f>IF(Statistics_xlsx___Sheet1[[#This Row],[event_name]]="-","Male",Statistics_xlsx___Sheet1[[#This Row],[event_name]])</f>
        <v>Male</v>
      </c>
      <c r="F2211" t="s">
        <v>17</v>
      </c>
      <c r="G2211" t="s">
        <v>14</v>
      </c>
      <c r="H2211" t="str">
        <f>IF(Statistics_xlsx___Sheet1[[#This Row],[Post Name]]="-",IF(G2212=0,G2210,G2212),Statistics_xlsx___Sheet1[[#This Row],[Post Name]])</f>
        <v>c5</v>
      </c>
      <c r="I2211">
        <v>34184</v>
      </c>
      <c r="J2211">
        <f>IF(Statistics_xlsx___Sheet1[[#This Row],[Offered Salary]]&lt;=0,AVERAGE($I$2:$I$7166),Statistics_xlsx___Sheet1[[#This Row],[Offered Salary]])</f>
        <v>34184</v>
      </c>
      <c r="K2211" t="b">
        <f>OR((Statistics_xlsx___Sheet1[[#This Row],[updated offered salary]]&lt;$N$39),(Statistics_xlsx___Sheet1[[#This Row],[updated offered salary]]&gt;$N$40))</f>
        <v>0</v>
      </c>
    </row>
    <row r="2212" spans="1:11" x14ac:dyDescent="0.3">
      <c r="A2212">
        <v>233500</v>
      </c>
      <c r="B2212" t="s">
        <v>2014</v>
      </c>
      <c r="C2212" t="s">
        <v>8</v>
      </c>
      <c r="D2212" t="s">
        <v>9</v>
      </c>
      <c r="E2212" t="str">
        <f>IF(Statistics_xlsx___Sheet1[[#This Row],[event_name]]="-","Male",Statistics_xlsx___Sheet1[[#This Row],[event_name]])</f>
        <v>Male</v>
      </c>
      <c r="F2212" t="s">
        <v>17</v>
      </c>
      <c r="G2212" t="s">
        <v>14</v>
      </c>
      <c r="H2212" t="str">
        <f>IF(Statistics_xlsx___Sheet1[[#This Row],[Post Name]]="-",IF(G2213=0,G2211,G2213),Statistics_xlsx___Sheet1[[#This Row],[Post Name]])</f>
        <v>c5</v>
      </c>
      <c r="I2212">
        <v>38123</v>
      </c>
      <c r="J2212">
        <f>IF(Statistics_xlsx___Sheet1[[#This Row],[Offered Salary]]&lt;=0,AVERAGE($I$2:$I$7166),Statistics_xlsx___Sheet1[[#This Row],[Offered Salary]])</f>
        <v>38123</v>
      </c>
      <c r="K2212" t="b">
        <f>OR((Statistics_xlsx___Sheet1[[#This Row],[updated offered salary]]&lt;$N$39),(Statistics_xlsx___Sheet1[[#This Row],[updated offered salary]]&gt;$N$40))</f>
        <v>0</v>
      </c>
    </row>
    <row r="2213" spans="1:11" x14ac:dyDescent="0.3">
      <c r="A2213">
        <v>282633</v>
      </c>
      <c r="B2213" t="s">
        <v>2015</v>
      </c>
      <c r="C2213" t="s">
        <v>8</v>
      </c>
      <c r="D2213" t="s">
        <v>13</v>
      </c>
      <c r="E2213" t="str">
        <f>IF(Statistics_xlsx___Sheet1[[#This Row],[event_name]]="-","Male",Statistics_xlsx___Sheet1[[#This Row],[event_name]])</f>
        <v>Female</v>
      </c>
      <c r="F2213" t="s">
        <v>17</v>
      </c>
      <c r="G2213" t="s">
        <v>14</v>
      </c>
      <c r="H2213" t="str">
        <f>IF(Statistics_xlsx___Sheet1[[#This Row],[Post Name]]="-",IF(G2214=0,G2212,G2214),Statistics_xlsx___Sheet1[[#This Row],[Post Name]])</f>
        <v>c5</v>
      </c>
      <c r="I2213">
        <v>53443</v>
      </c>
      <c r="J2213">
        <f>IF(Statistics_xlsx___Sheet1[[#This Row],[Offered Salary]]&lt;=0,AVERAGE($I$2:$I$7166),Statistics_xlsx___Sheet1[[#This Row],[Offered Salary]])</f>
        <v>53443</v>
      </c>
      <c r="K2213" t="b">
        <f>OR((Statistics_xlsx___Sheet1[[#This Row],[updated offered salary]]&lt;$N$39),(Statistics_xlsx___Sheet1[[#This Row],[updated offered salary]]&gt;$N$40))</f>
        <v>0</v>
      </c>
    </row>
    <row r="2214" spans="1:11" x14ac:dyDescent="0.3">
      <c r="A2214">
        <v>385543</v>
      </c>
      <c r="B2214" t="s">
        <v>2016</v>
      </c>
      <c r="C2214" t="s">
        <v>8</v>
      </c>
      <c r="D2214" t="s">
        <v>9</v>
      </c>
      <c r="E2214" t="str">
        <f>IF(Statistics_xlsx___Sheet1[[#This Row],[event_name]]="-","Male",Statistics_xlsx___Sheet1[[#This Row],[event_name]])</f>
        <v>Male</v>
      </c>
      <c r="F2214" t="s">
        <v>17</v>
      </c>
      <c r="G2214" t="s">
        <v>14</v>
      </c>
      <c r="H2214" t="str">
        <f>IF(Statistics_xlsx___Sheet1[[#This Row],[Post Name]]="-",IF(G2215=0,G2213,G2215),Statistics_xlsx___Sheet1[[#This Row],[Post Name]])</f>
        <v>c5</v>
      </c>
      <c r="I2214">
        <v>88775</v>
      </c>
      <c r="J2214">
        <f>IF(Statistics_xlsx___Sheet1[[#This Row],[Offered Salary]]&lt;=0,AVERAGE($I$2:$I$7166),Statistics_xlsx___Sheet1[[#This Row],[Offered Salary]])</f>
        <v>88775</v>
      </c>
      <c r="K2214" t="b">
        <f>OR((Statistics_xlsx___Sheet1[[#This Row],[updated offered salary]]&lt;$N$39),(Statistics_xlsx___Sheet1[[#This Row],[updated offered salary]]&gt;$N$40))</f>
        <v>0</v>
      </c>
    </row>
    <row r="2215" spans="1:11" x14ac:dyDescent="0.3">
      <c r="A2215">
        <v>78328</v>
      </c>
      <c r="B2215" t="s">
        <v>2016</v>
      </c>
      <c r="C2215" t="s">
        <v>8</v>
      </c>
      <c r="D2215" t="s">
        <v>13</v>
      </c>
      <c r="E2215" t="str">
        <f>IF(Statistics_xlsx___Sheet1[[#This Row],[event_name]]="-","Male",Statistics_xlsx___Sheet1[[#This Row],[event_name]])</f>
        <v>Female</v>
      </c>
      <c r="F2215" t="s">
        <v>17</v>
      </c>
      <c r="G2215" t="s">
        <v>14</v>
      </c>
      <c r="H2215" t="str">
        <f>IF(Statistics_xlsx___Sheet1[[#This Row],[Post Name]]="-",IF(G2216=0,G2214,G2216),Statistics_xlsx___Sheet1[[#This Row],[Post Name]])</f>
        <v>c5</v>
      </c>
      <c r="I2215">
        <v>43241</v>
      </c>
      <c r="J2215">
        <f>IF(Statistics_xlsx___Sheet1[[#This Row],[Offered Salary]]&lt;=0,AVERAGE($I$2:$I$7166),Statistics_xlsx___Sheet1[[#This Row],[Offered Salary]])</f>
        <v>43241</v>
      </c>
      <c r="K2215" t="b">
        <f>OR((Statistics_xlsx___Sheet1[[#This Row],[updated offered salary]]&lt;$N$39),(Statistics_xlsx___Sheet1[[#This Row],[updated offered salary]]&gt;$N$40))</f>
        <v>0</v>
      </c>
    </row>
    <row r="2216" spans="1:11" x14ac:dyDescent="0.3">
      <c r="A2216">
        <v>612752</v>
      </c>
      <c r="B2216" t="s">
        <v>2017</v>
      </c>
      <c r="C2216" t="s">
        <v>15</v>
      </c>
      <c r="D2216" t="s">
        <v>9</v>
      </c>
      <c r="E2216" t="str">
        <f>IF(Statistics_xlsx___Sheet1[[#This Row],[event_name]]="-","Male",Statistics_xlsx___Sheet1[[#This Row],[event_name]])</f>
        <v>Male</v>
      </c>
      <c r="F2216" t="s">
        <v>17</v>
      </c>
      <c r="G2216" t="s">
        <v>14</v>
      </c>
      <c r="H2216" t="str">
        <f>IF(Statistics_xlsx___Sheet1[[#This Row],[Post Name]]="-",IF(G2217=0,G2215,G2217),Statistics_xlsx___Sheet1[[#This Row],[Post Name]])</f>
        <v>c5</v>
      </c>
      <c r="I2216">
        <v>53486</v>
      </c>
      <c r="J2216">
        <f>IF(Statistics_xlsx___Sheet1[[#This Row],[Offered Salary]]&lt;=0,AVERAGE($I$2:$I$7166),Statistics_xlsx___Sheet1[[#This Row],[Offered Salary]])</f>
        <v>53486</v>
      </c>
      <c r="K2216" t="b">
        <f>OR((Statistics_xlsx___Sheet1[[#This Row],[updated offered salary]]&lt;$N$39),(Statistics_xlsx___Sheet1[[#This Row],[updated offered salary]]&gt;$N$40))</f>
        <v>0</v>
      </c>
    </row>
    <row r="2217" spans="1:11" x14ac:dyDescent="0.3">
      <c r="A2217">
        <v>410476</v>
      </c>
      <c r="B2217" t="s">
        <v>2018</v>
      </c>
      <c r="C2217" t="s">
        <v>15</v>
      </c>
      <c r="D2217" t="s">
        <v>9</v>
      </c>
      <c r="E2217" t="str">
        <f>IF(Statistics_xlsx___Sheet1[[#This Row],[event_name]]="-","Male",Statistics_xlsx___Sheet1[[#This Row],[event_name]])</f>
        <v>Male</v>
      </c>
      <c r="F2217" t="s">
        <v>17</v>
      </c>
      <c r="G2217" t="s">
        <v>14</v>
      </c>
      <c r="H2217" t="str">
        <f>IF(Statistics_xlsx___Sheet1[[#This Row],[Post Name]]="-",IF(G2218=0,G2216,G2218),Statistics_xlsx___Sheet1[[#This Row],[Post Name]])</f>
        <v>c5</v>
      </c>
      <c r="I2217">
        <v>3535</v>
      </c>
      <c r="J2217">
        <f>IF(Statistics_xlsx___Sheet1[[#This Row],[Offered Salary]]&lt;=0,AVERAGE($I$2:$I$7166),Statistics_xlsx___Sheet1[[#This Row],[Offered Salary]])</f>
        <v>3535</v>
      </c>
      <c r="K2217" t="b">
        <f>OR((Statistics_xlsx___Sheet1[[#This Row],[updated offered salary]]&lt;$N$39),(Statistics_xlsx___Sheet1[[#This Row],[updated offered salary]]&gt;$N$40))</f>
        <v>0</v>
      </c>
    </row>
    <row r="2218" spans="1:11" x14ac:dyDescent="0.3">
      <c r="A2218">
        <v>546778</v>
      </c>
      <c r="B2218" t="s">
        <v>2019</v>
      </c>
      <c r="C2218" t="s">
        <v>8</v>
      </c>
      <c r="D2218" t="s">
        <v>13</v>
      </c>
      <c r="E2218" t="str">
        <f>IF(Statistics_xlsx___Sheet1[[#This Row],[event_name]]="-","Male",Statistics_xlsx___Sheet1[[#This Row],[event_name]])</f>
        <v>Female</v>
      </c>
      <c r="F2218" t="s">
        <v>17</v>
      </c>
      <c r="G2218" t="s">
        <v>14</v>
      </c>
      <c r="H2218" t="str">
        <f>IF(Statistics_xlsx___Sheet1[[#This Row],[Post Name]]="-",IF(G2219=0,G2217,G2219),Statistics_xlsx___Sheet1[[#This Row],[Post Name]])</f>
        <v>c5</v>
      </c>
      <c r="I2218">
        <v>39605</v>
      </c>
      <c r="J2218">
        <f>IF(Statistics_xlsx___Sheet1[[#This Row],[Offered Salary]]&lt;=0,AVERAGE($I$2:$I$7166),Statistics_xlsx___Sheet1[[#This Row],[Offered Salary]])</f>
        <v>39605</v>
      </c>
      <c r="K2218" t="b">
        <f>OR((Statistics_xlsx___Sheet1[[#This Row],[updated offered salary]]&lt;$N$39),(Statistics_xlsx___Sheet1[[#This Row],[updated offered salary]]&gt;$N$40))</f>
        <v>0</v>
      </c>
    </row>
    <row r="2219" spans="1:11" x14ac:dyDescent="0.3">
      <c r="A2219">
        <v>696721</v>
      </c>
      <c r="B2219" t="s">
        <v>2020</v>
      </c>
      <c r="C2219" t="s">
        <v>15</v>
      </c>
      <c r="D2219" t="s">
        <v>9</v>
      </c>
      <c r="E2219" t="str">
        <f>IF(Statistics_xlsx___Sheet1[[#This Row],[event_name]]="-","Male",Statistics_xlsx___Sheet1[[#This Row],[event_name]])</f>
        <v>Male</v>
      </c>
      <c r="F2219" t="s">
        <v>17</v>
      </c>
      <c r="G2219" t="s">
        <v>14</v>
      </c>
      <c r="H2219" t="str">
        <f>IF(Statistics_xlsx___Sheet1[[#This Row],[Post Name]]="-",IF(G2220=0,G2218,G2220),Statistics_xlsx___Sheet1[[#This Row],[Post Name]])</f>
        <v>c5</v>
      </c>
      <c r="I2219">
        <v>4669</v>
      </c>
      <c r="J2219">
        <f>IF(Statistics_xlsx___Sheet1[[#This Row],[Offered Salary]]&lt;=0,AVERAGE($I$2:$I$7166),Statistics_xlsx___Sheet1[[#This Row],[Offered Salary]])</f>
        <v>4669</v>
      </c>
      <c r="K2219" t="b">
        <f>OR((Statistics_xlsx___Sheet1[[#This Row],[updated offered salary]]&lt;$N$39),(Statistics_xlsx___Sheet1[[#This Row],[updated offered salary]]&gt;$N$40))</f>
        <v>0</v>
      </c>
    </row>
    <row r="2220" spans="1:11" x14ac:dyDescent="0.3">
      <c r="A2220">
        <v>462465</v>
      </c>
      <c r="B2220" t="s">
        <v>2021</v>
      </c>
      <c r="C2220" t="s">
        <v>15</v>
      </c>
      <c r="D2220" t="s">
        <v>13</v>
      </c>
      <c r="E2220" t="str">
        <f>IF(Statistics_xlsx___Sheet1[[#This Row],[event_name]]="-","Male",Statistics_xlsx___Sheet1[[#This Row],[event_name]])</f>
        <v>Female</v>
      </c>
      <c r="F2220" t="s">
        <v>17</v>
      </c>
      <c r="G2220" t="s">
        <v>14</v>
      </c>
      <c r="H2220" t="str">
        <f>IF(Statistics_xlsx___Sheet1[[#This Row],[Post Name]]="-",IF(G2221=0,G2219,G2221),Statistics_xlsx___Sheet1[[#This Row],[Post Name]])</f>
        <v>c5</v>
      </c>
      <c r="I2220">
        <v>16510</v>
      </c>
      <c r="J2220">
        <f>IF(Statistics_xlsx___Sheet1[[#This Row],[Offered Salary]]&lt;=0,AVERAGE($I$2:$I$7166),Statistics_xlsx___Sheet1[[#This Row],[Offered Salary]])</f>
        <v>16510</v>
      </c>
      <c r="K2220" t="b">
        <f>OR((Statistics_xlsx___Sheet1[[#This Row],[updated offered salary]]&lt;$N$39),(Statistics_xlsx___Sheet1[[#This Row],[updated offered salary]]&gt;$N$40))</f>
        <v>0</v>
      </c>
    </row>
    <row r="2221" spans="1:11" x14ac:dyDescent="0.3">
      <c r="A2221">
        <v>581940</v>
      </c>
      <c r="B2221" t="s">
        <v>2022</v>
      </c>
      <c r="C2221" t="s">
        <v>8</v>
      </c>
      <c r="D2221" t="s">
        <v>9</v>
      </c>
      <c r="E2221" t="str">
        <f>IF(Statistics_xlsx___Sheet1[[#This Row],[event_name]]="-","Male",Statistics_xlsx___Sheet1[[#This Row],[event_name]])</f>
        <v>Male</v>
      </c>
      <c r="F2221" t="s">
        <v>21</v>
      </c>
      <c r="G2221" t="s">
        <v>24</v>
      </c>
      <c r="H2221" t="str">
        <f>IF(Statistics_xlsx___Sheet1[[#This Row],[Post Name]]="-",IF(G2222=0,G2220,G2222),Statistics_xlsx___Sheet1[[#This Row],[Post Name]])</f>
        <v>i7</v>
      </c>
      <c r="I2221">
        <v>39046</v>
      </c>
      <c r="J2221">
        <f>IF(Statistics_xlsx___Sheet1[[#This Row],[Offered Salary]]&lt;=0,AVERAGE($I$2:$I$7166),Statistics_xlsx___Sheet1[[#This Row],[Offered Salary]])</f>
        <v>39046</v>
      </c>
      <c r="K2221" t="b">
        <f>OR((Statistics_xlsx___Sheet1[[#This Row],[updated offered salary]]&lt;$N$39),(Statistics_xlsx___Sheet1[[#This Row],[updated offered salary]]&gt;$N$40))</f>
        <v>0</v>
      </c>
    </row>
    <row r="2222" spans="1:11" x14ac:dyDescent="0.3">
      <c r="A2222">
        <v>286690</v>
      </c>
      <c r="B2222" t="s">
        <v>2023</v>
      </c>
      <c r="C2222" t="s">
        <v>8</v>
      </c>
      <c r="D2222" t="s">
        <v>9</v>
      </c>
      <c r="E2222" t="str">
        <f>IF(Statistics_xlsx___Sheet1[[#This Row],[event_name]]="-","Male",Statistics_xlsx___Sheet1[[#This Row],[event_name]])</f>
        <v>Male</v>
      </c>
      <c r="F2222" t="s">
        <v>69</v>
      </c>
      <c r="G2222" t="s">
        <v>30</v>
      </c>
      <c r="H2222" t="str">
        <f>IF(Statistics_xlsx___Sheet1[[#This Row],[Post Name]]="-",IF(G2223=0,G2221,G2223),Statistics_xlsx___Sheet1[[#This Row],[Post Name]])</f>
        <v>b9</v>
      </c>
      <c r="I2222">
        <v>56323</v>
      </c>
      <c r="J2222">
        <f>IF(Statistics_xlsx___Sheet1[[#This Row],[Offered Salary]]&lt;=0,AVERAGE($I$2:$I$7166),Statistics_xlsx___Sheet1[[#This Row],[Offered Salary]])</f>
        <v>56323</v>
      </c>
      <c r="K2222" t="b">
        <f>OR((Statistics_xlsx___Sheet1[[#This Row],[updated offered salary]]&lt;$N$39),(Statistics_xlsx___Sheet1[[#This Row],[updated offered salary]]&gt;$N$40))</f>
        <v>0</v>
      </c>
    </row>
    <row r="2223" spans="1:11" x14ac:dyDescent="0.3">
      <c r="A2223">
        <v>534293</v>
      </c>
      <c r="B2223" t="s">
        <v>1305</v>
      </c>
      <c r="C2223" t="s">
        <v>8</v>
      </c>
      <c r="D2223" t="s">
        <v>13</v>
      </c>
      <c r="E2223" t="str">
        <f>IF(Statistics_xlsx___Sheet1[[#This Row],[event_name]]="-","Male",Statistics_xlsx___Sheet1[[#This Row],[event_name]])</f>
        <v>Female</v>
      </c>
      <c r="F2223" t="s">
        <v>69</v>
      </c>
      <c r="G2223" t="s">
        <v>36</v>
      </c>
      <c r="H2223" t="str">
        <f>IF(Statistics_xlsx___Sheet1[[#This Row],[Post Name]]="-",IF(G2224=0,G2222,G2224),Statistics_xlsx___Sheet1[[#This Row],[Post Name]])</f>
        <v>i5</v>
      </c>
      <c r="I2223">
        <v>58791</v>
      </c>
      <c r="J2223">
        <f>IF(Statistics_xlsx___Sheet1[[#This Row],[Offered Salary]]&lt;=0,AVERAGE($I$2:$I$7166),Statistics_xlsx___Sheet1[[#This Row],[Offered Salary]])</f>
        <v>58791</v>
      </c>
      <c r="K2223" t="b">
        <f>OR((Statistics_xlsx___Sheet1[[#This Row],[updated offered salary]]&lt;$N$39),(Statistics_xlsx___Sheet1[[#This Row],[updated offered salary]]&gt;$N$40))</f>
        <v>0</v>
      </c>
    </row>
    <row r="2224" spans="1:11" x14ac:dyDescent="0.3">
      <c r="A2224">
        <v>728971</v>
      </c>
      <c r="B2224" t="s">
        <v>2024</v>
      </c>
      <c r="C2224" t="s">
        <v>8</v>
      </c>
      <c r="D2224" t="s">
        <v>9</v>
      </c>
      <c r="E2224" t="str">
        <f>IF(Statistics_xlsx___Sheet1[[#This Row],[event_name]]="-","Male",Statistics_xlsx___Sheet1[[#This Row],[event_name]])</f>
        <v>Male</v>
      </c>
      <c r="F2224" t="s">
        <v>69</v>
      </c>
      <c r="G2224" t="s">
        <v>30</v>
      </c>
      <c r="H2224" t="str">
        <f>IF(Statistics_xlsx___Sheet1[[#This Row],[Post Name]]="-",IF(G2225=0,G2223,G2225),Statistics_xlsx___Sheet1[[#This Row],[Post Name]])</f>
        <v>b9</v>
      </c>
      <c r="I2224">
        <v>37253</v>
      </c>
      <c r="J2224">
        <f>IF(Statistics_xlsx___Sheet1[[#This Row],[Offered Salary]]&lt;=0,AVERAGE($I$2:$I$7166),Statistics_xlsx___Sheet1[[#This Row],[Offered Salary]])</f>
        <v>37253</v>
      </c>
      <c r="K2224" t="b">
        <f>OR((Statistics_xlsx___Sheet1[[#This Row],[updated offered salary]]&lt;$N$39),(Statistics_xlsx___Sheet1[[#This Row],[updated offered salary]]&gt;$N$40))</f>
        <v>0</v>
      </c>
    </row>
    <row r="2225" spans="1:11" x14ac:dyDescent="0.3">
      <c r="A2225">
        <v>568905</v>
      </c>
      <c r="B2225" t="s">
        <v>2025</v>
      </c>
      <c r="C2225" t="s">
        <v>8</v>
      </c>
      <c r="D2225" t="s">
        <v>9</v>
      </c>
      <c r="E2225" t="str">
        <f>IF(Statistics_xlsx___Sheet1[[#This Row],[event_name]]="-","Male",Statistics_xlsx___Sheet1[[#This Row],[event_name]])</f>
        <v>Male</v>
      </c>
      <c r="F2225" t="s">
        <v>69</v>
      </c>
      <c r="G2225" t="s">
        <v>30</v>
      </c>
      <c r="H2225" t="str">
        <f>IF(Statistics_xlsx___Sheet1[[#This Row],[Post Name]]="-",IF(G2226=0,G2224,G2226),Statistics_xlsx___Sheet1[[#This Row],[Post Name]])</f>
        <v>b9</v>
      </c>
      <c r="I2225">
        <v>78191</v>
      </c>
      <c r="J2225">
        <f>IF(Statistics_xlsx___Sheet1[[#This Row],[Offered Salary]]&lt;=0,AVERAGE($I$2:$I$7166),Statistics_xlsx___Sheet1[[#This Row],[Offered Salary]])</f>
        <v>78191</v>
      </c>
      <c r="K2225" t="b">
        <f>OR((Statistics_xlsx___Sheet1[[#This Row],[updated offered salary]]&lt;$N$39),(Statistics_xlsx___Sheet1[[#This Row],[updated offered salary]]&gt;$N$40))</f>
        <v>0</v>
      </c>
    </row>
    <row r="2226" spans="1:11" x14ac:dyDescent="0.3">
      <c r="A2226">
        <v>980284</v>
      </c>
      <c r="B2226" t="s">
        <v>2024</v>
      </c>
      <c r="C2226" t="s">
        <v>8</v>
      </c>
      <c r="D2226" t="s">
        <v>42</v>
      </c>
      <c r="E2226" t="str">
        <f>IF(Statistics_xlsx___Sheet1[[#This Row],[event_name]]="-","Male",Statistics_xlsx___Sheet1[[#This Row],[event_name]])</f>
        <v>Don’t want to say</v>
      </c>
      <c r="F2226" t="s">
        <v>69</v>
      </c>
      <c r="G2226" t="s">
        <v>30</v>
      </c>
      <c r="H2226" t="str">
        <f>IF(Statistics_xlsx___Sheet1[[#This Row],[Post Name]]="-",IF(G2227=0,G2225,G2227),Statistics_xlsx___Sheet1[[#This Row],[Post Name]])</f>
        <v>b9</v>
      </c>
      <c r="I2226">
        <v>30465</v>
      </c>
      <c r="J2226">
        <f>IF(Statistics_xlsx___Sheet1[[#This Row],[Offered Salary]]&lt;=0,AVERAGE($I$2:$I$7166),Statistics_xlsx___Sheet1[[#This Row],[Offered Salary]])</f>
        <v>30465</v>
      </c>
      <c r="K2226" t="b">
        <f>OR((Statistics_xlsx___Sheet1[[#This Row],[updated offered salary]]&lt;$N$39),(Statistics_xlsx___Sheet1[[#This Row],[updated offered salary]]&gt;$N$40))</f>
        <v>0</v>
      </c>
    </row>
    <row r="2227" spans="1:11" x14ac:dyDescent="0.3">
      <c r="A2227">
        <v>362508</v>
      </c>
      <c r="B2227" t="s">
        <v>2026</v>
      </c>
      <c r="C2227" t="s">
        <v>15</v>
      </c>
      <c r="D2227" t="s">
        <v>9</v>
      </c>
      <c r="E2227" t="str">
        <f>IF(Statistics_xlsx___Sheet1[[#This Row],[event_name]]="-","Male",Statistics_xlsx___Sheet1[[#This Row],[event_name]])</f>
        <v>Male</v>
      </c>
      <c r="F2227" t="s">
        <v>21</v>
      </c>
      <c r="G2227" t="s">
        <v>345</v>
      </c>
      <c r="H2227" t="str">
        <f>IF(Statistics_xlsx___Sheet1[[#This Row],[Post Name]]="-",IF(G2228=0,G2226,G2228),Statistics_xlsx___Sheet1[[#This Row],[Post Name]])</f>
        <v>c9</v>
      </c>
      <c r="I2227">
        <v>54755</v>
      </c>
      <c r="J2227">
        <f>IF(Statistics_xlsx___Sheet1[[#This Row],[Offered Salary]]&lt;=0,AVERAGE($I$2:$I$7166),Statistics_xlsx___Sheet1[[#This Row],[Offered Salary]])</f>
        <v>54755</v>
      </c>
      <c r="K2227" t="b">
        <f>OR((Statistics_xlsx___Sheet1[[#This Row],[updated offered salary]]&lt;$N$39),(Statistics_xlsx___Sheet1[[#This Row],[updated offered salary]]&gt;$N$40))</f>
        <v>0</v>
      </c>
    </row>
    <row r="2228" spans="1:11" x14ac:dyDescent="0.3">
      <c r="A2228">
        <v>381758</v>
      </c>
      <c r="B2228" t="s">
        <v>2027</v>
      </c>
      <c r="C2228" t="s">
        <v>8</v>
      </c>
      <c r="D2228" t="s">
        <v>9</v>
      </c>
      <c r="E2228" t="str">
        <f>IF(Statistics_xlsx___Sheet1[[#This Row],[event_name]]="-","Male",Statistics_xlsx___Sheet1[[#This Row],[event_name]])</f>
        <v>Male</v>
      </c>
      <c r="F2228" t="s">
        <v>69</v>
      </c>
      <c r="G2228" t="s">
        <v>345</v>
      </c>
      <c r="H2228" t="str">
        <f>IF(Statistics_xlsx___Sheet1[[#This Row],[Post Name]]="-",IF(G2229=0,G2227,G2229),Statistics_xlsx___Sheet1[[#This Row],[Post Name]])</f>
        <v>c9</v>
      </c>
      <c r="I2228">
        <v>49581</v>
      </c>
      <c r="J2228">
        <f>IF(Statistics_xlsx___Sheet1[[#This Row],[Offered Salary]]&lt;=0,AVERAGE($I$2:$I$7166),Statistics_xlsx___Sheet1[[#This Row],[Offered Salary]])</f>
        <v>49581</v>
      </c>
      <c r="K2228" t="b">
        <f>OR((Statistics_xlsx___Sheet1[[#This Row],[updated offered salary]]&lt;$N$39),(Statistics_xlsx___Sheet1[[#This Row],[updated offered salary]]&gt;$N$40))</f>
        <v>0</v>
      </c>
    </row>
    <row r="2229" spans="1:11" x14ac:dyDescent="0.3">
      <c r="A2229">
        <v>574311</v>
      </c>
      <c r="B2229" t="s">
        <v>2028</v>
      </c>
      <c r="C2229" t="s">
        <v>8</v>
      </c>
      <c r="D2229" t="s">
        <v>9</v>
      </c>
      <c r="E2229" t="str">
        <f>IF(Statistics_xlsx___Sheet1[[#This Row],[event_name]]="-","Male",Statistics_xlsx___Sheet1[[#This Row],[event_name]])</f>
        <v>Male</v>
      </c>
      <c r="F2229" t="s">
        <v>69</v>
      </c>
      <c r="G2229" t="s">
        <v>345</v>
      </c>
      <c r="H2229" t="str">
        <f>IF(Statistics_xlsx___Sheet1[[#This Row],[Post Name]]="-",IF(G2230=0,G2228,G2230),Statistics_xlsx___Sheet1[[#This Row],[Post Name]])</f>
        <v>c9</v>
      </c>
      <c r="I2229">
        <v>92883</v>
      </c>
      <c r="J2229">
        <f>IF(Statistics_xlsx___Sheet1[[#This Row],[Offered Salary]]&lt;=0,AVERAGE($I$2:$I$7166),Statistics_xlsx___Sheet1[[#This Row],[Offered Salary]])</f>
        <v>92883</v>
      </c>
      <c r="K2229" t="b">
        <f>OR((Statistics_xlsx___Sheet1[[#This Row],[updated offered salary]]&lt;$N$39),(Statistics_xlsx___Sheet1[[#This Row],[updated offered salary]]&gt;$N$40))</f>
        <v>0</v>
      </c>
    </row>
    <row r="2230" spans="1:11" x14ac:dyDescent="0.3">
      <c r="A2230">
        <v>138419</v>
      </c>
      <c r="B2230" t="s">
        <v>2029</v>
      </c>
      <c r="C2230" t="s">
        <v>15</v>
      </c>
      <c r="D2230" t="s">
        <v>9</v>
      </c>
      <c r="E2230" t="str">
        <f>IF(Statistics_xlsx___Sheet1[[#This Row],[event_name]]="-","Male",Statistics_xlsx___Sheet1[[#This Row],[event_name]])</f>
        <v>Male</v>
      </c>
      <c r="F2230" t="s">
        <v>10</v>
      </c>
      <c r="G2230" t="s">
        <v>345</v>
      </c>
      <c r="H2230" t="str">
        <f>IF(Statistics_xlsx___Sheet1[[#This Row],[Post Name]]="-",IF(G2231=0,G2229,G2231),Statistics_xlsx___Sheet1[[#This Row],[Post Name]])</f>
        <v>c9</v>
      </c>
      <c r="I2230">
        <v>97142</v>
      </c>
      <c r="J2230">
        <f>IF(Statistics_xlsx___Sheet1[[#This Row],[Offered Salary]]&lt;=0,AVERAGE($I$2:$I$7166),Statistics_xlsx___Sheet1[[#This Row],[Offered Salary]])</f>
        <v>97142</v>
      </c>
      <c r="K2230" t="b">
        <f>OR((Statistics_xlsx___Sheet1[[#This Row],[updated offered salary]]&lt;$N$39),(Statistics_xlsx___Sheet1[[#This Row],[updated offered salary]]&gt;$N$40))</f>
        <v>0</v>
      </c>
    </row>
    <row r="2231" spans="1:11" x14ac:dyDescent="0.3">
      <c r="A2231">
        <v>871896</v>
      </c>
      <c r="B2231" t="s">
        <v>2030</v>
      </c>
      <c r="C2231" t="s">
        <v>15</v>
      </c>
      <c r="D2231" t="s">
        <v>9</v>
      </c>
      <c r="E2231" t="str">
        <f>IF(Statistics_xlsx___Sheet1[[#This Row],[event_name]]="-","Male",Statistics_xlsx___Sheet1[[#This Row],[event_name]])</f>
        <v>Male</v>
      </c>
      <c r="F2231" t="s">
        <v>69</v>
      </c>
      <c r="G2231" t="s">
        <v>14</v>
      </c>
      <c r="H2231" t="str">
        <f>IF(Statistics_xlsx___Sheet1[[#This Row],[Post Name]]="-",IF(G2232=0,G2230,G2232),Statistics_xlsx___Sheet1[[#This Row],[Post Name]])</f>
        <v>c5</v>
      </c>
      <c r="I2231">
        <v>93275</v>
      </c>
      <c r="J2231">
        <f>IF(Statistics_xlsx___Sheet1[[#This Row],[Offered Salary]]&lt;=0,AVERAGE($I$2:$I$7166),Statistics_xlsx___Sheet1[[#This Row],[Offered Salary]])</f>
        <v>93275</v>
      </c>
      <c r="K2231" t="b">
        <f>OR((Statistics_xlsx___Sheet1[[#This Row],[updated offered salary]]&lt;$N$39),(Statistics_xlsx___Sheet1[[#This Row],[updated offered salary]]&gt;$N$40))</f>
        <v>0</v>
      </c>
    </row>
    <row r="2232" spans="1:11" x14ac:dyDescent="0.3">
      <c r="A2232">
        <v>112193</v>
      </c>
      <c r="B2232" t="s">
        <v>2007</v>
      </c>
      <c r="C2232" t="s">
        <v>8</v>
      </c>
      <c r="D2232" t="s">
        <v>13</v>
      </c>
      <c r="E2232" t="str">
        <f>IF(Statistics_xlsx___Sheet1[[#This Row],[event_name]]="-","Male",Statistics_xlsx___Sheet1[[#This Row],[event_name]])</f>
        <v>Female</v>
      </c>
      <c r="F2232" t="s">
        <v>10</v>
      </c>
      <c r="G2232" t="s">
        <v>345</v>
      </c>
      <c r="H2232" t="str">
        <f>IF(Statistics_xlsx___Sheet1[[#This Row],[Post Name]]="-",IF(G2233=0,G2231,G2233),Statistics_xlsx___Sheet1[[#This Row],[Post Name]])</f>
        <v>c9</v>
      </c>
      <c r="I2232">
        <v>53026</v>
      </c>
      <c r="J2232">
        <f>IF(Statistics_xlsx___Sheet1[[#This Row],[Offered Salary]]&lt;=0,AVERAGE($I$2:$I$7166),Statistics_xlsx___Sheet1[[#This Row],[Offered Salary]])</f>
        <v>53026</v>
      </c>
      <c r="K2232" t="b">
        <f>OR((Statistics_xlsx___Sheet1[[#This Row],[updated offered salary]]&lt;$N$39),(Statistics_xlsx___Sheet1[[#This Row],[updated offered salary]]&gt;$N$40))</f>
        <v>0</v>
      </c>
    </row>
    <row r="2233" spans="1:11" x14ac:dyDescent="0.3">
      <c r="A2233">
        <v>488851</v>
      </c>
      <c r="B2233" t="s">
        <v>1863</v>
      </c>
      <c r="C2233" t="s">
        <v>8</v>
      </c>
      <c r="D2233" t="s">
        <v>13</v>
      </c>
      <c r="E2233" t="str">
        <f>IF(Statistics_xlsx___Sheet1[[#This Row],[event_name]]="-","Male",Statistics_xlsx___Sheet1[[#This Row],[event_name]])</f>
        <v>Female</v>
      </c>
      <c r="F2233" t="s">
        <v>10</v>
      </c>
      <c r="G2233" t="s">
        <v>345</v>
      </c>
      <c r="H2233" t="str">
        <f>IF(Statistics_xlsx___Sheet1[[#This Row],[Post Name]]="-",IF(G2234=0,G2232,G2234),Statistics_xlsx___Sheet1[[#This Row],[Post Name]])</f>
        <v>c9</v>
      </c>
      <c r="I2233">
        <v>39909</v>
      </c>
      <c r="J2233">
        <f>IF(Statistics_xlsx___Sheet1[[#This Row],[Offered Salary]]&lt;=0,AVERAGE($I$2:$I$7166),Statistics_xlsx___Sheet1[[#This Row],[Offered Salary]])</f>
        <v>39909</v>
      </c>
      <c r="K2233" t="b">
        <f>OR((Statistics_xlsx___Sheet1[[#This Row],[updated offered salary]]&lt;$N$39),(Statistics_xlsx___Sheet1[[#This Row],[updated offered salary]]&gt;$N$40))</f>
        <v>0</v>
      </c>
    </row>
    <row r="2234" spans="1:11" x14ac:dyDescent="0.3">
      <c r="A2234">
        <v>534627</v>
      </c>
      <c r="B2234" t="s">
        <v>2007</v>
      </c>
      <c r="C2234" t="s">
        <v>8</v>
      </c>
      <c r="D2234" t="s">
        <v>13</v>
      </c>
      <c r="E2234" t="str">
        <f>IF(Statistics_xlsx___Sheet1[[#This Row],[event_name]]="-","Male",Statistics_xlsx___Sheet1[[#This Row],[event_name]])</f>
        <v>Female</v>
      </c>
      <c r="F2234" t="s">
        <v>10</v>
      </c>
      <c r="G2234" t="s">
        <v>345</v>
      </c>
      <c r="H2234" t="str">
        <f>IF(Statistics_xlsx___Sheet1[[#This Row],[Post Name]]="-",IF(G2235=0,G2233,G2235),Statistics_xlsx___Sheet1[[#This Row],[Post Name]])</f>
        <v>c9</v>
      </c>
      <c r="I2234">
        <v>67466</v>
      </c>
      <c r="J2234">
        <f>IF(Statistics_xlsx___Sheet1[[#This Row],[Offered Salary]]&lt;=0,AVERAGE($I$2:$I$7166),Statistics_xlsx___Sheet1[[#This Row],[Offered Salary]])</f>
        <v>67466</v>
      </c>
      <c r="K2234" t="b">
        <f>OR((Statistics_xlsx___Sheet1[[#This Row],[updated offered salary]]&lt;$N$39),(Statistics_xlsx___Sheet1[[#This Row],[updated offered salary]]&gt;$N$40))</f>
        <v>0</v>
      </c>
    </row>
    <row r="2235" spans="1:11" x14ac:dyDescent="0.3">
      <c r="A2235">
        <v>681901</v>
      </c>
      <c r="B2235" t="s">
        <v>1832</v>
      </c>
      <c r="C2235" t="s">
        <v>15</v>
      </c>
      <c r="D2235" t="s">
        <v>9</v>
      </c>
      <c r="E2235" t="str">
        <f>IF(Statistics_xlsx___Sheet1[[#This Row],[event_name]]="-","Male",Statistics_xlsx___Sheet1[[#This Row],[event_name]])</f>
        <v>Male</v>
      </c>
      <c r="F2235" t="s">
        <v>86</v>
      </c>
      <c r="G2235" t="s">
        <v>30</v>
      </c>
      <c r="H2235" t="str">
        <f>IF(Statistics_xlsx___Sheet1[[#This Row],[Post Name]]="-",IF(G2236=0,G2234,G2236),Statistics_xlsx___Sheet1[[#This Row],[Post Name]])</f>
        <v>b9</v>
      </c>
      <c r="I2235">
        <v>5157</v>
      </c>
      <c r="J2235">
        <f>IF(Statistics_xlsx___Sheet1[[#This Row],[Offered Salary]]&lt;=0,AVERAGE($I$2:$I$7166),Statistics_xlsx___Sheet1[[#This Row],[Offered Salary]])</f>
        <v>5157</v>
      </c>
      <c r="K2235" t="b">
        <f>OR((Statistics_xlsx___Sheet1[[#This Row],[updated offered salary]]&lt;$N$39),(Statistics_xlsx___Sheet1[[#This Row],[updated offered salary]]&gt;$N$40))</f>
        <v>0</v>
      </c>
    </row>
    <row r="2236" spans="1:11" x14ac:dyDescent="0.3">
      <c r="A2236">
        <v>497671</v>
      </c>
      <c r="B2236" t="s">
        <v>2031</v>
      </c>
      <c r="C2236" t="s">
        <v>8</v>
      </c>
      <c r="D2236" t="s">
        <v>13</v>
      </c>
      <c r="E2236" t="str">
        <f>IF(Statistics_xlsx___Sheet1[[#This Row],[event_name]]="-","Male",Statistics_xlsx___Sheet1[[#This Row],[event_name]])</f>
        <v>Female</v>
      </c>
      <c r="F2236" t="s">
        <v>10</v>
      </c>
      <c r="G2236" t="s">
        <v>24</v>
      </c>
      <c r="H2236" t="str">
        <f>IF(Statistics_xlsx___Sheet1[[#This Row],[Post Name]]="-",IF(G2237=0,G2235,G2237),Statistics_xlsx___Sheet1[[#This Row],[Post Name]])</f>
        <v>i7</v>
      </c>
      <c r="I2236">
        <v>71900</v>
      </c>
      <c r="J2236">
        <f>IF(Statistics_xlsx___Sheet1[[#This Row],[Offered Salary]]&lt;=0,AVERAGE($I$2:$I$7166),Statistics_xlsx___Sheet1[[#This Row],[Offered Salary]])</f>
        <v>71900</v>
      </c>
      <c r="K2236" t="b">
        <f>OR((Statistics_xlsx___Sheet1[[#This Row],[updated offered salary]]&lt;$N$39),(Statistics_xlsx___Sheet1[[#This Row],[updated offered salary]]&gt;$N$40))</f>
        <v>0</v>
      </c>
    </row>
    <row r="2237" spans="1:11" x14ac:dyDescent="0.3">
      <c r="A2237">
        <v>632762</v>
      </c>
      <c r="B2237" t="s">
        <v>2031</v>
      </c>
      <c r="C2237" t="s">
        <v>15</v>
      </c>
      <c r="D2237" t="s">
        <v>13</v>
      </c>
      <c r="E2237" t="str">
        <f>IF(Statistics_xlsx___Sheet1[[#This Row],[event_name]]="-","Male",Statistics_xlsx___Sheet1[[#This Row],[event_name]])</f>
        <v>Female</v>
      </c>
      <c r="F2237" t="s">
        <v>10</v>
      </c>
      <c r="G2237" t="s">
        <v>24</v>
      </c>
      <c r="H2237" t="str">
        <f>IF(Statistics_xlsx___Sheet1[[#This Row],[Post Name]]="-",IF(G2238=0,G2236,G2238),Statistics_xlsx___Sheet1[[#This Row],[Post Name]])</f>
        <v>i7</v>
      </c>
      <c r="I2237">
        <v>15272</v>
      </c>
      <c r="J2237">
        <f>IF(Statistics_xlsx___Sheet1[[#This Row],[Offered Salary]]&lt;=0,AVERAGE($I$2:$I$7166),Statistics_xlsx___Sheet1[[#This Row],[Offered Salary]])</f>
        <v>15272</v>
      </c>
      <c r="K2237" t="b">
        <f>OR((Statistics_xlsx___Sheet1[[#This Row],[updated offered salary]]&lt;$N$39),(Statistics_xlsx___Sheet1[[#This Row],[updated offered salary]]&gt;$N$40))</f>
        <v>0</v>
      </c>
    </row>
    <row r="2238" spans="1:11" x14ac:dyDescent="0.3">
      <c r="A2238">
        <v>655325</v>
      </c>
      <c r="B2238" t="s">
        <v>2032</v>
      </c>
      <c r="C2238" t="s">
        <v>8</v>
      </c>
      <c r="D2238" t="s">
        <v>9</v>
      </c>
      <c r="E2238" t="str">
        <f>IF(Statistics_xlsx___Sheet1[[#This Row],[event_name]]="-","Male",Statistics_xlsx___Sheet1[[#This Row],[event_name]])</f>
        <v>Male</v>
      </c>
      <c r="F2238" t="s">
        <v>10</v>
      </c>
      <c r="G2238" t="s">
        <v>24</v>
      </c>
      <c r="H2238" t="str">
        <f>IF(Statistics_xlsx___Sheet1[[#This Row],[Post Name]]="-",IF(G2239=0,G2237,G2239),Statistics_xlsx___Sheet1[[#This Row],[Post Name]])</f>
        <v>i7</v>
      </c>
      <c r="I2238">
        <v>94172</v>
      </c>
      <c r="J2238">
        <f>IF(Statistics_xlsx___Sheet1[[#This Row],[Offered Salary]]&lt;=0,AVERAGE($I$2:$I$7166),Statistics_xlsx___Sheet1[[#This Row],[Offered Salary]])</f>
        <v>94172</v>
      </c>
      <c r="K2238" t="b">
        <f>OR((Statistics_xlsx___Sheet1[[#This Row],[updated offered salary]]&lt;$N$39),(Statistics_xlsx___Sheet1[[#This Row],[updated offered salary]]&gt;$N$40))</f>
        <v>0</v>
      </c>
    </row>
    <row r="2239" spans="1:11" x14ac:dyDescent="0.3">
      <c r="A2239">
        <v>882391</v>
      </c>
      <c r="B2239" t="s">
        <v>2033</v>
      </c>
      <c r="C2239" t="s">
        <v>8</v>
      </c>
      <c r="D2239" t="s">
        <v>9</v>
      </c>
      <c r="E2239" t="str">
        <f>IF(Statistics_xlsx___Sheet1[[#This Row],[event_name]]="-","Male",Statistics_xlsx___Sheet1[[#This Row],[event_name]])</f>
        <v>Male</v>
      </c>
      <c r="F2239" t="s">
        <v>10</v>
      </c>
      <c r="G2239" t="s">
        <v>24</v>
      </c>
      <c r="H2239" t="str">
        <f>IF(Statistics_xlsx___Sheet1[[#This Row],[Post Name]]="-",IF(G2240=0,G2238,G2240),Statistics_xlsx___Sheet1[[#This Row],[Post Name]])</f>
        <v>i7</v>
      </c>
      <c r="I2239">
        <v>62238</v>
      </c>
      <c r="J2239">
        <f>IF(Statistics_xlsx___Sheet1[[#This Row],[Offered Salary]]&lt;=0,AVERAGE($I$2:$I$7166),Statistics_xlsx___Sheet1[[#This Row],[Offered Salary]])</f>
        <v>62238</v>
      </c>
      <c r="K2239" t="b">
        <f>OR((Statistics_xlsx___Sheet1[[#This Row],[updated offered salary]]&lt;$N$39),(Statistics_xlsx___Sheet1[[#This Row],[updated offered salary]]&gt;$N$40))</f>
        <v>0</v>
      </c>
    </row>
    <row r="2240" spans="1:11" x14ac:dyDescent="0.3">
      <c r="A2240">
        <v>339596</v>
      </c>
      <c r="B2240" t="s">
        <v>2034</v>
      </c>
      <c r="C2240" t="s">
        <v>15</v>
      </c>
      <c r="D2240" t="s">
        <v>13</v>
      </c>
      <c r="E2240" t="str">
        <f>IF(Statistics_xlsx___Sheet1[[#This Row],[event_name]]="-","Male",Statistics_xlsx___Sheet1[[#This Row],[event_name]])</f>
        <v>Female</v>
      </c>
      <c r="F2240" t="s">
        <v>10</v>
      </c>
      <c r="G2240" t="s">
        <v>24</v>
      </c>
      <c r="H2240" t="str">
        <f>IF(Statistics_xlsx___Sheet1[[#This Row],[Post Name]]="-",IF(G2241=0,G2239,G2241),Statistics_xlsx___Sheet1[[#This Row],[Post Name]])</f>
        <v>i7</v>
      </c>
      <c r="I2240">
        <v>57989</v>
      </c>
      <c r="J2240">
        <f>IF(Statistics_xlsx___Sheet1[[#This Row],[Offered Salary]]&lt;=0,AVERAGE($I$2:$I$7166),Statistics_xlsx___Sheet1[[#This Row],[Offered Salary]])</f>
        <v>57989</v>
      </c>
      <c r="K2240" t="b">
        <f>OR((Statistics_xlsx___Sheet1[[#This Row],[updated offered salary]]&lt;$N$39),(Statistics_xlsx___Sheet1[[#This Row],[updated offered salary]]&gt;$N$40))</f>
        <v>0</v>
      </c>
    </row>
    <row r="2241" spans="1:11" x14ac:dyDescent="0.3">
      <c r="A2241">
        <v>34205</v>
      </c>
      <c r="B2241" t="s">
        <v>2035</v>
      </c>
      <c r="C2241" t="s">
        <v>8</v>
      </c>
      <c r="D2241" t="s">
        <v>9</v>
      </c>
      <c r="E2241" t="str">
        <f>IF(Statistics_xlsx___Sheet1[[#This Row],[event_name]]="-","Male",Statistics_xlsx___Sheet1[[#This Row],[event_name]])</f>
        <v>Male</v>
      </c>
      <c r="F2241" t="s">
        <v>10</v>
      </c>
      <c r="G2241" t="s">
        <v>24</v>
      </c>
      <c r="H2241" t="str">
        <f>IF(Statistics_xlsx___Sheet1[[#This Row],[Post Name]]="-",IF(G2242=0,G2240,G2242),Statistics_xlsx___Sheet1[[#This Row],[Post Name]])</f>
        <v>i7</v>
      </c>
      <c r="I2241">
        <v>66648</v>
      </c>
      <c r="J2241">
        <f>IF(Statistics_xlsx___Sheet1[[#This Row],[Offered Salary]]&lt;=0,AVERAGE($I$2:$I$7166),Statistics_xlsx___Sheet1[[#This Row],[Offered Salary]])</f>
        <v>66648</v>
      </c>
      <c r="K2241" t="b">
        <f>OR((Statistics_xlsx___Sheet1[[#This Row],[updated offered salary]]&lt;$N$39),(Statistics_xlsx___Sheet1[[#This Row],[updated offered salary]]&gt;$N$40))</f>
        <v>0</v>
      </c>
    </row>
    <row r="2242" spans="1:11" x14ac:dyDescent="0.3">
      <c r="A2242">
        <v>936596</v>
      </c>
      <c r="B2242" t="s">
        <v>2036</v>
      </c>
      <c r="C2242" t="s">
        <v>15</v>
      </c>
      <c r="D2242" t="s">
        <v>13</v>
      </c>
      <c r="E2242" t="str">
        <f>IF(Statistics_xlsx___Sheet1[[#This Row],[event_name]]="-","Male",Statistics_xlsx___Sheet1[[#This Row],[event_name]])</f>
        <v>Female</v>
      </c>
      <c r="F2242" t="s">
        <v>10</v>
      </c>
      <c r="G2242" t="s">
        <v>24</v>
      </c>
      <c r="H2242" t="str">
        <f>IF(Statistics_xlsx___Sheet1[[#This Row],[Post Name]]="-",IF(G2243=0,G2241,G2243),Statistics_xlsx___Sheet1[[#This Row],[Post Name]])</f>
        <v>i7</v>
      </c>
      <c r="I2242">
        <v>38039</v>
      </c>
      <c r="J2242">
        <f>IF(Statistics_xlsx___Sheet1[[#This Row],[Offered Salary]]&lt;=0,AVERAGE($I$2:$I$7166),Statistics_xlsx___Sheet1[[#This Row],[Offered Salary]])</f>
        <v>38039</v>
      </c>
      <c r="K2242" t="b">
        <f>OR((Statistics_xlsx___Sheet1[[#This Row],[updated offered salary]]&lt;$N$39),(Statistics_xlsx___Sheet1[[#This Row],[updated offered salary]]&gt;$N$40))</f>
        <v>0</v>
      </c>
    </row>
    <row r="2243" spans="1:11" x14ac:dyDescent="0.3">
      <c r="A2243">
        <v>324516</v>
      </c>
      <c r="B2243" t="s">
        <v>2037</v>
      </c>
      <c r="C2243" t="s">
        <v>15</v>
      </c>
      <c r="D2243" t="s">
        <v>9</v>
      </c>
      <c r="E2243" t="str">
        <f>IF(Statistics_xlsx___Sheet1[[#This Row],[event_name]]="-","Male",Statistics_xlsx___Sheet1[[#This Row],[event_name]])</f>
        <v>Male</v>
      </c>
      <c r="F2243" t="s">
        <v>52</v>
      </c>
      <c r="G2243" t="s">
        <v>24</v>
      </c>
      <c r="H2243" t="str">
        <f>IF(Statistics_xlsx___Sheet1[[#This Row],[Post Name]]="-",IF(G2244=0,G2242,G2244),Statistics_xlsx___Sheet1[[#This Row],[Post Name]])</f>
        <v>i7</v>
      </c>
      <c r="I2243">
        <v>18556</v>
      </c>
      <c r="J2243">
        <f>IF(Statistics_xlsx___Sheet1[[#This Row],[Offered Salary]]&lt;=0,AVERAGE($I$2:$I$7166),Statistics_xlsx___Sheet1[[#This Row],[Offered Salary]])</f>
        <v>18556</v>
      </c>
      <c r="K2243" t="b">
        <f>OR((Statistics_xlsx___Sheet1[[#This Row],[updated offered salary]]&lt;$N$39),(Statistics_xlsx___Sheet1[[#This Row],[updated offered salary]]&gt;$N$40))</f>
        <v>0</v>
      </c>
    </row>
    <row r="2244" spans="1:11" x14ac:dyDescent="0.3">
      <c r="A2244">
        <v>353596</v>
      </c>
      <c r="B2244" t="s">
        <v>2038</v>
      </c>
      <c r="C2244" t="s">
        <v>8</v>
      </c>
      <c r="D2244" t="s">
        <v>9</v>
      </c>
      <c r="E2244" t="str">
        <f>IF(Statistics_xlsx___Sheet1[[#This Row],[event_name]]="-","Male",Statistics_xlsx___Sheet1[[#This Row],[event_name]])</f>
        <v>Male</v>
      </c>
      <c r="F2244" t="s">
        <v>52</v>
      </c>
      <c r="G2244" t="s">
        <v>24</v>
      </c>
      <c r="H2244" t="str">
        <f>IF(Statistics_xlsx___Sheet1[[#This Row],[Post Name]]="-",IF(G2245=0,G2243,G2245),Statistics_xlsx___Sheet1[[#This Row],[Post Name]])</f>
        <v>i7</v>
      </c>
      <c r="I2244">
        <v>40523</v>
      </c>
      <c r="J2244">
        <f>IF(Statistics_xlsx___Sheet1[[#This Row],[Offered Salary]]&lt;=0,AVERAGE($I$2:$I$7166),Statistics_xlsx___Sheet1[[#This Row],[Offered Salary]])</f>
        <v>40523</v>
      </c>
      <c r="K2244" t="b">
        <f>OR((Statistics_xlsx___Sheet1[[#This Row],[updated offered salary]]&lt;$N$39),(Statistics_xlsx___Sheet1[[#This Row],[updated offered salary]]&gt;$N$40))</f>
        <v>0</v>
      </c>
    </row>
    <row r="2245" spans="1:11" x14ac:dyDescent="0.3">
      <c r="A2245">
        <v>710275</v>
      </c>
      <c r="B2245" t="s">
        <v>2039</v>
      </c>
      <c r="C2245" t="s">
        <v>15</v>
      </c>
      <c r="D2245" t="s">
        <v>9</v>
      </c>
      <c r="E2245" t="str">
        <f>IF(Statistics_xlsx___Sheet1[[#This Row],[event_name]]="-","Male",Statistics_xlsx___Sheet1[[#This Row],[event_name]])</f>
        <v>Male</v>
      </c>
      <c r="F2245" t="s">
        <v>52</v>
      </c>
      <c r="G2245" t="s">
        <v>24</v>
      </c>
      <c r="H2245" t="str">
        <f>IF(Statistics_xlsx___Sheet1[[#This Row],[Post Name]]="-",IF(G2246=0,G2244,G2246),Statistics_xlsx___Sheet1[[#This Row],[Post Name]])</f>
        <v>i7</v>
      </c>
      <c r="I2245">
        <v>95833</v>
      </c>
      <c r="J2245">
        <f>IF(Statistics_xlsx___Sheet1[[#This Row],[Offered Salary]]&lt;=0,AVERAGE($I$2:$I$7166),Statistics_xlsx___Sheet1[[#This Row],[Offered Salary]])</f>
        <v>95833</v>
      </c>
      <c r="K2245" t="b">
        <f>OR((Statistics_xlsx___Sheet1[[#This Row],[updated offered salary]]&lt;$N$39),(Statistics_xlsx___Sheet1[[#This Row],[updated offered salary]]&gt;$N$40))</f>
        <v>0</v>
      </c>
    </row>
    <row r="2246" spans="1:11" x14ac:dyDescent="0.3">
      <c r="A2246">
        <v>368695</v>
      </c>
      <c r="B2246" t="s">
        <v>1307</v>
      </c>
      <c r="C2246" t="s">
        <v>15</v>
      </c>
      <c r="D2246" t="s">
        <v>9</v>
      </c>
      <c r="E2246" t="str">
        <f>IF(Statistics_xlsx___Sheet1[[#This Row],[event_name]]="-","Male",Statistics_xlsx___Sheet1[[#This Row],[event_name]])</f>
        <v>Male</v>
      </c>
      <c r="F2246" t="s">
        <v>52</v>
      </c>
      <c r="G2246" t="s">
        <v>24</v>
      </c>
      <c r="H2246" t="str">
        <f>IF(Statistics_xlsx___Sheet1[[#This Row],[Post Name]]="-",IF(G2247=0,G2245,G2247),Statistics_xlsx___Sheet1[[#This Row],[Post Name]])</f>
        <v>i7</v>
      </c>
      <c r="I2246">
        <v>24452</v>
      </c>
      <c r="J2246">
        <f>IF(Statistics_xlsx___Sheet1[[#This Row],[Offered Salary]]&lt;=0,AVERAGE($I$2:$I$7166),Statistics_xlsx___Sheet1[[#This Row],[Offered Salary]])</f>
        <v>24452</v>
      </c>
      <c r="K2246" t="b">
        <f>OR((Statistics_xlsx___Sheet1[[#This Row],[updated offered salary]]&lt;$N$39),(Statistics_xlsx___Sheet1[[#This Row],[updated offered salary]]&gt;$N$40))</f>
        <v>0</v>
      </c>
    </row>
    <row r="2247" spans="1:11" x14ac:dyDescent="0.3">
      <c r="A2247">
        <v>383727</v>
      </c>
      <c r="B2247" t="s">
        <v>2040</v>
      </c>
      <c r="C2247" t="s">
        <v>15</v>
      </c>
      <c r="D2247" t="s">
        <v>9</v>
      </c>
      <c r="E2247" t="str">
        <f>IF(Statistics_xlsx___Sheet1[[#This Row],[event_name]]="-","Male",Statistics_xlsx___Sheet1[[#This Row],[event_name]])</f>
        <v>Male</v>
      </c>
      <c r="F2247" t="s">
        <v>52</v>
      </c>
      <c r="G2247" t="s">
        <v>24</v>
      </c>
      <c r="H2247" t="str">
        <f>IF(Statistics_xlsx___Sheet1[[#This Row],[Post Name]]="-",IF(G2248=0,G2246,G2248),Statistics_xlsx___Sheet1[[#This Row],[Post Name]])</f>
        <v>i7</v>
      </c>
      <c r="I2247">
        <v>32664</v>
      </c>
      <c r="J2247">
        <f>IF(Statistics_xlsx___Sheet1[[#This Row],[Offered Salary]]&lt;=0,AVERAGE($I$2:$I$7166),Statistics_xlsx___Sheet1[[#This Row],[Offered Salary]])</f>
        <v>32664</v>
      </c>
      <c r="K2247" t="b">
        <f>OR((Statistics_xlsx___Sheet1[[#This Row],[updated offered salary]]&lt;$N$39),(Statistics_xlsx___Sheet1[[#This Row],[updated offered salary]]&gt;$N$40))</f>
        <v>0</v>
      </c>
    </row>
    <row r="2248" spans="1:11" x14ac:dyDescent="0.3">
      <c r="A2248">
        <v>101375</v>
      </c>
      <c r="B2248" t="s">
        <v>2041</v>
      </c>
      <c r="C2248" t="s">
        <v>8</v>
      </c>
      <c r="D2248" t="s">
        <v>9</v>
      </c>
      <c r="E2248" t="str">
        <f>IF(Statistics_xlsx___Sheet1[[#This Row],[event_name]]="-","Male",Statistics_xlsx___Sheet1[[#This Row],[event_name]])</f>
        <v>Male</v>
      </c>
      <c r="F2248" t="s">
        <v>52</v>
      </c>
      <c r="G2248" t="s">
        <v>24</v>
      </c>
      <c r="H2248" t="str">
        <f>IF(Statistics_xlsx___Sheet1[[#This Row],[Post Name]]="-",IF(G2249=0,G2247,G2249),Statistics_xlsx___Sheet1[[#This Row],[Post Name]])</f>
        <v>i7</v>
      </c>
      <c r="I2248">
        <v>24939</v>
      </c>
      <c r="J2248">
        <f>IF(Statistics_xlsx___Sheet1[[#This Row],[Offered Salary]]&lt;=0,AVERAGE($I$2:$I$7166),Statistics_xlsx___Sheet1[[#This Row],[Offered Salary]])</f>
        <v>24939</v>
      </c>
      <c r="K2248" t="b">
        <f>OR((Statistics_xlsx___Sheet1[[#This Row],[updated offered salary]]&lt;$N$39),(Statistics_xlsx___Sheet1[[#This Row],[updated offered salary]]&gt;$N$40))</f>
        <v>0</v>
      </c>
    </row>
    <row r="2249" spans="1:11" x14ac:dyDescent="0.3">
      <c r="A2249">
        <v>761275</v>
      </c>
      <c r="B2249" t="s">
        <v>2042</v>
      </c>
      <c r="C2249" t="s">
        <v>15</v>
      </c>
      <c r="D2249" t="s">
        <v>13</v>
      </c>
      <c r="E2249" t="str">
        <f>IF(Statistics_xlsx___Sheet1[[#This Row],[event_name]]="-","Male",Statistics_xlsx___Sheet1[[#This Row],[event_name]])</f>
        <v>Female</v>
      </c>
      <c r="F2249" t="s">
        <v>52</v>
      </c>
      <c r="G2249" t="s">
        <v>24</v>
      </c>
      <c r="H2249" t="str">
        <f>IF(Statistics_xlsx___Sheet1[[#This Row],[Post Name]]="-",IF(G2250=0,G2248,G2250),Statistics_xlsx___Sheet1[[#This Row],[Post Name]])</f>
        <v>i7</v>
      </c>
      <c r="I2249">
        <v>32398</v>
      </c>
      <c r="J2249">
        <f>IF(Statistics_xlsx___Sheet1[[#This Row],[Offered Salary]]&lt;=0,AVERAGE($I$2:$I$7166),Statistics_xlsx___Sheet1[[#This Row],[Offered Salary]])</f>
        <v>32398</v>
      </c>
      <c r="K2249" t="b">
        <f>OR((Statistics_xlsx___Sheet1[[#This Row],[updated offered salary]]&lt;$N$39),(Statistics_xlsx___Sheet1[[#This Row],[updated offered salary]]&gt;$N$40))</f>
        <v>0</v>
      </c>
    </row>
    <row r="2250" spans="1:11" x14ac:dyDescent="0.3">
      <c r="A2250">
        <v>761694</v>
      </c>
      <c r="B2250" t="s">
        <v>2043</v>
      </c>
      <c r="C2250" t="s">
        <v>15</v>
      </c>
      <c r="D2250" t="s">
        <v>9</v>
      </c>
      <c r="E2250" t="str">
        <f>IF(Statistics_xlsx___Sheet1[[#This Row],[event_name]]="-","Male",Statistics_xlsx___Sheet1[[#This Row],[event_name]])</f>
        <v>Male</v>
      </c>
      <c r="F2250" t="s">
        <v>52</v>
      </c>
      <c r="G2250" t="s">
        <v>24</v>
      </c>
      <c r="H2250" t="str">
        <f>IF(Statistics_xlsx___Sheet1[[#This Row],[Post Name]]="-",IF(G2251=0,G2249,G2251),Statistics_xlsx___Sheet1[[#This Row],[Post Name]])</f>
        <v>i7</v>
      </c>
      <c r="I2250">
        <v>17015</v>
      </c>
      <c r="J2250">
        <f>IF(Statistics_xlsx___Sheet1[[#This Row],[Offered Salary]]&lt;=0,AVERAGE($I$2:$I$7166),Statistics_xlsx___Sheet1[[#This Row],[Offered Salary]])</f>
        <v>17015</v>
      </c>
      <c r="K2250" t="b">
        <f>OR((Statistics_xlsx___Sheet1[[#This Row],[updated offered salary]]&lt;$N$39),(Statistics_xlsx___Sheet1[[#This Row],[updated offered salary]]&gt;$N$40))</f>
        <v>0</v>
      </c>
    </row>
    <row r="2251" spans="1:11" x14ac:dyDescent="0.3">
      <c r="A2251">
        <v>153484</v>
      </c>
      <c r="B2251" t="s">
        <v>2044</v>
      </c>
      <c r="C2251" t="s">
        <v>8</v>
      </c>
      <c r="D2251" t="s">
        <v>9</v>
      </c>
      <c r="E2251" t="str">
        <f>IF(Statistics_xlsx___Sheet1[[#This Row],[event_name]]="-","Male",Statistics_xlsx___Sheet1[[#This Row],[event_name]])</f>
        <v>Male</v>
      </c>
      <c r="F2251" t="s">
        <v>52</v>
      </c>
      <c r="G2251" t="s">
        <v>24</v>
      </c>
      <c r="H2251" t="str">
        <f>IF(Statistics_xlsx___Sheet1[[#This Row],[Post Name]]="-",IF(G2252=0,G2250,G2252),Statistics_xlsx___Sheet1[[#This Row],[Post Name]])</f>
        <v>i7</v>
      </c>
      <c r="I2251">
        <v>53301</v>
      </c>
      <c r="J2251">
        <f>IF(Statistics_xlsx___Sheet1[[#This Row],[Offered Salary]]&lt;=0,AVERAGE($I$2:$I$7166),Statistics_xlsx___Sheet1[[#This Row],[Offered Salary]])</f>
        <v>53301</v>
      </c>
      <c r="K2251" t="b">
        <f>OR((Statistics_xlsx___Sheet1[[#This Row],[updated offered salary]]&lt;$N$39),(Statistics_xlsx___Sheet1[[#This Row],[updated offered salary]]&gt;$N$40))</f>
        <v>0</v>
      </c>
    </row>
    <row r="2252" spans="1:11" x14ac:dyDescent="0.3">
      <c r="A2252">
        <v>324831</v>
      </c>
      <c r="B2252" t="s">
        <v>2045</v>
      </c>
      <c r="C2252" t="s">
        <v>15</v>
      </c>
      <c r="D2252" t="s">
        <v>13</v>
      </c>
      <c r="E2252" t="str">
        <f>IF(Statistics_xlsx___Sheet1[[#This Row],[event_name]]="-","Male",Statistics_xlsx___Sheet1[[#This Row],[event_name]])</f>
        <v>Female</v>
      </c>
      <c r="F2252" t="s">
        <v>52</v>
      </c>
      <c r="G2252" t="s">
        <v>24</v>
      </c>
      <c r="H2252" t="str">
        <f>IF(Statistics_xlsx___Sheet1[[#This Row],[Post Name]]="-",IF(G2253=0,G2251,G2253),Statistics_xlsx___Sheet1[[#This Row],[Post Name]])</f>
        <v>i7</v>
      </c>
      <c r="I2252">
        <v>49274</v>
      </c>
      <c r="J2252">
        <f>IF(Statistics_xlsx___Sheet1[[#This Row],[Offered Salary]]&lt;=0,AVERAGE($I$2:$I$7166),Statistics_xlsx___Sheet1[[#This Row],[Offered Salary]])</f>
        <v>49274</v>
      </c>
      <c r="K2252" t="b">
        <f>OR((Statistics_xlsx___Sheet1[[#This Row],[updated offered salary]]&lt;$N$39),(Statistics_xlsx___Sheet1[[#This Row],[updated offered salary]]&gt;$N$40))</f>
        <v>0</v>
      </c>
    </row>
    <row r="2253" spans="1:11" x14ac:dyDescent="0.3">
      <c r="A2253">
        <v>710204</v>
      </c>
      <c r="B2253" t="s">
        <v>2046</v>
      </c>
      <c r="C2253" t="s">
        <v>15</v>
      </c>
      <c r="D2253" t="s">
        <v>9</v>
      </c>
      <c r="E2253" t="str">
        <f>IF(Statistics_xlsx___Sheet1[[#This Row],[event_name]]="-","Male",Statistics_xlsx___Sheet1[[#This Row],[event_name]])</f>
        <v>Male</v>
      </c>
      <c r="F2253" t="s">
        <v>52</v>
      </c>
      <c r="G2253" t="s">
        <v>24</v>
      </c>
      <c r="H2253" t="str">
        <f>IF(Statistics_xlsx___Sheet1[[#This Row],[Post Name]]="-",IF(G2254=0,G2252,G2254),Statistics_xlsx___Sheet1[[#This Row],[Post Name]])</f>
        <v>i7</v>
      </c>
      <c r="I2253">
        <v>68058</v>
      </c>
      <c r="J2253">
        <f>IF(Statistics_xlsx___Sheet1[[#This Row],[Offered Salary]]&lt;=0,AVERAGE($I$2:$I$7166),Statistics_xlsx___Sheet1[[#This Row],[Offered Salary]])</f>
        <v>68058</v>
      </c>
      <c r="K2253" t="b">
        <f>OR((Statistics_xlsx___Sheet1[[#This Row],[updated offered salary]]&lt;$N$39),(Statistics_xlsx___Sheet1[[#This Row],[updated offered salary]]&gt;$N$40))</f>
        <v>0</v>
      </c>
    </row>
    <row r="2254" spans="1:11" x14ac:dyDescent="0.3">
      <c r="A2254">
        <v>101190</v>
      </c>
      <c r="B2254" t="s">
        <v>2047</v>
      </c>
      <c r="C2254" t="s">
        <v>8</v>
      </c>
      <c r="D2254" t="s">
        <v>9</v>
      </c>
      <c r="E2254" t="str">
        <f>IF(Statistics_xlsx___Sheet1[[#This Row],[event_name]]="-","Male",Statistics_xlsx___Sheet1[[#This Row],[event_name]])</f>
        <v>Male</v>
      </c>
      <c r="F2254" t="s">
        <v>21</v>
      </c>
      <c r="G2254" t="s">
        <v>345</v>
      </c>
      <c r="H2254" t="str">
        <f>IF(Statistics_xlsx___Sheet1[[#This Row],[Post Name]]="-",IF(G2255=0,G2253,G2255),Statistics_xlsx___Sheet1[[#This Row],[Post Name]])</f>
        <v>c9</v>
      </c>
      <c r="I2254">
        <v>85057</v>
      </c>
      <c r="J2254">
        <f>IF(Statistics_xlsx___Sheet1[[#This Row],[Offered Salary]]&lt;=0,AVERAGE($I$2:$I$7166),Statistics_xlsx___Sheet1[[#This Row],[Offered Salary]])</f>
        <v>85057</v>
      </c>
      <c r="K2254" t="b">
        <f>OR((Statistics_xlsx___Sheet1[[#This Row],[updated offered salary]]&lt;$N$39),(Statistics_xlsx___Sheet1[[#This Row],[updated offered salary]]&gt;$N$40))</f>
        <v>0</v>
      </c>
    </row>
    <row r="2255" spans="1:11" x14ac:dyDescent="0.3">
      <c r="A2255">
        <v>478393</v>
      </c>
      <c r="B2255" t="s">
        <v>2048</v>
      </c>
      <c r="C2255" t="s">
        <v>15</v>
      </c>
      <c r="D2255" t="s">
        <v>13</v>
      </c>
      <c r="E2255" t="str">
        <f>IF(Statistics_xlsx___Sheet1[[#This Row],[event_name]]="-","Male",Statistics_xlsx___Sheet1[[#This Row],[event_name]])</f>
        <v>Female</v>
      </c>
      <c r="F2255" t="s">
        <v>21</v>
      </c>
      <c r="G2255" t="s">
        <v>345</v>
      </c>
      <c r="H2255" t="str">
        <f>IF(Statistics_xlsx___Sheet1[[#This Row],[Post Name]]="-",IF(G2256=0,G2254,G2256),Statistics_xlsx___Sheet1[[#This Row],[Post Name]])</f>
        <v>c9</v>
      </c>
      <c r="I2255">
        <v>67764</v>
      </c>
      <c r="J2255">
        <f>IF(Statistics_xlsx___Sheet1[[#This Row],[Offered Salary]]&lt;=0,AVERAGE($I$2:$I$7166),Statistics_xlsx___Sheet1[[#This Row],[Offered Salary]])</f>
        <v>67764</v>
      </c>
      <c r="K2255" t="b">
        <f>OR((Statistics_xlsx___Sheet1[[#This Row],[updated offered salary]]&lt;$N$39),(Statistics_xlsx___Sheet1[[#This Row],[updated offered salary]]&gt;$N$40))</f>
        <v>0</v>
      </c>
    </row>
    <row r="2256" spans="1:11" x14ac:dyDescent="0.3">
      <c r="A2256">
        <v>862660</v>
      </c>
      <c r="B2256" t="s">
        <v>2049</v>
      </c>
      <c r="C2256" t="s">
        <v>8</v>
      </c>
      <c r="D2256" t="s">
        <v>9</v>
      </c>
      <c r="E2256" t="str">
        <f>IF(Statistics_xlsx___Sheet1[[#This Row],[event_name]]="-","Male",Statistics_xlsx___Sheet1[[#This Row],[event_name]])</f>
        <v>Male</v>
      </c>
      <c r="F2256" t="s">
        <v>21</v>
      </c>
      <c r="G2256" t="s">
        <v>345</v>
      </c>
      <c r="H2256" t="str">
        <f>IF(Statistics_xlsx___Sheet1[[#This Row],[Post Name]]="-",IF(G2257=0,G2255,G2257),Statistics_xlsx___Sheet1[[#This Row],[Post Name]])</f>
        <v>c9</v>
      </c>
      <c r="I2256">
        <v>5857</v>
      </c>
      <c r="J2256">
        <f>IF(Statistics_xlsx___Sheet1[[#This Row],[Offered Salary]]&lt;=0,AVERAGE($I$2:$I$7166),Statistics_xlsx___Sheet1[[#This Row],[Offered Salary]])</f>
        <v>5857</v>
      </c>
      <c r="K2256" t="b">
        <f>OR((Statistics_xlsx___Sheet1[[#This Row],[updated offered salary]]&lt;$N$39),(Statistics_xlsx___Sheet1[[#This Row],[updated offered salary]]&gt;$N$40))</f>
        <v>0</v>
      </c>
    </row>
    <row r="2257" spans="1:11" x14ac:dyDescent="0.3">
      <c r="A2257">
        <v>928482</v>
      </c>
      <c r="B2257" t="s">
        <v>2050</v>
      </c>
      <c r="C2257" t="s">
        <v>8</v>
      </c>
      <c r="D2257" t="s">
        <v>13</v>
      </c>
      <c r="E2257" t="str">
        <f>IF(Statistics_xlsx___Sheet1[[#This Row],[event_name]]="-","Male",Statistics_xlsx___Sheet1[[#This Row],[event_name]])</f>
        <v>Female</v>
      </c>
      <c r="F2257" t="s">
        <v>21</v>
      </c>
      <c r="G2257" t="s">
        <v>345</v>
      </c>
      <c r="H2257" t="str">
        <f>IF(Statistics_xlsx___Sheet1[[#This Row],[Post Name]]="-",IF(G2258=0,G2256,G2258),Statistics_xlsx___Sheet1[[#This Row],[Post Name]])</f>
        <v>c9</v>
      </c>
      <c r="I2257">
        <v>93190</v>
      </c>
      <c r="J2257">
        <f>IF(Statistics_xlsx___Sheet1[[#This Row],[Offered Salary]]&lt;=0,AVERAGE($I$2:$I$7166),Statistics_xlsx___Sheet1[[#This Row],[Offered Salary]])</f>
        <v>93190</v>
      </c>
      <c r="K2257" t="b">
        <f>OR((Statistics_xlsx___Sheet1[[#This Row],[updated offered salary]]&lt;$N$39),(Statistics_xlsx___Sheet1[[#This Row],[updated offered salary]]&gt;$N$40))</f>
        <v>0</v>
      </c>
    </row>
    <row r="2258" spans="1:11" x14ac:dyDescent="0.3">
      <c r="A2258">
        <v>894528</v>
      </c>
      <c r="B2258" t="s">
        <v>2051</v>
      </c>
      <c r="C2258" t="s">
        <v>8</v>
      </c>
      <c r="D2258" t="s">
        <v>9</v>
      </c>
      <c r="E2258" t="str">
        <f>IF(Statistics_xlsx___Sheet1[[#This Row],[event_name]]="-","Male",Statistics_xlsx___Sheet1[[#This Row],[event_name]])</f>
        <v>Male</v>
      </c>
      <c r="F2258" t="s">
        <v>21</v>
      </c>
      <c r="G2258" t="s">
        <v>345</v>
      </c>
      <c r="H2258" t="str">
        <f>IF(Statistics_xlsx___Sheet1[[#This Row],[Post Name]]="-",IF(G2259=0,G2257,G2259),Statistics_xlsx___Sheet1[[#This Row],[Post Name]])</f>
        <v>c9</v>
      </c>
      <c r="I2258">
        <v>68947</v>
      </c>
      <c r="J2258">
        <f>IF(Statistics_xlsx___Sheet1[[#This Row],[Offered Salary]]&lt;=0,AVERAGE($I$2:$I$7166),Statistics_xlsx___Sheet1[[#This Row],[Offered Salary]])</f>
        <v>68947</v>
      </c>
      <c r="K2258" t="b">
        <f>OR((Statistics_xlsx___Sheet1[[#This Row],[updated offered salary]]&lt;$N$39),(Statistics_xlsx___Sheet1[[#This Row],[updated offered salary]]&gt;$N$40))</f>
        <v>0</v>
      </c>
    </row>
    <row r="2259" spans="1:11" x14ac:dyDescent="0.3">
      <c r="A2259">
        <v>656936</v>
      </c>
      <c r="B2259" t="s">
        <v>2052</v>
      </c>
      <c r="C2259" t="s">
        <v>8</v>
      </c>
      <c r="D2259" t="s">
        <v>13</v>
      </c>
      <c r="E2259" t="str">
        <f>IF(Statistics_xlsx___Sheet1[[#This Row],[event_name]]="-","Male",Statistics_xlsx___Sheet1[[#This Row],[event_name]])</f>
        <v>Female</v>
      </c>
      <c r="F2259" t="s">
        <v>21</v>
      </c>
      <c r="G2259" t="s">
        <v>345</v>
      </c>
      <c r="H2259" t="str">
        <f>IF(Statistics_xlsx___Sheet1[[#This Row],[Post Name]]="-",IF(G2260=0,G2258,G2260),Statistics_xlsx___Sheet1[[#This Row],[Post Name]])</f>
        <v>c9</v>
      </c>
      <c r="I2259">
        <v>36135</v>
      </c>
      <c r="J2259">
        <f>IF(Statistics_xlsx___Sheet1[[#This Row],[Offered Salary]]&lt;=0,AVERAGE($I$2:$I$7166),Statistics_xlsx___Sheet1[[#This Row],[Offered Salary]])</f>
        <v>36135</v>
      </c>
      <c r="K2259" t="b">
        <f>OR((Statistics_xlsx___Sheet1[[#This Row],[updated offered salary]]&lt;$N$39),(Statistics_xlsx___Sheet1[[#This Row],[updated offered salary]]&gt;$N$40))</f>
        <v>0</v>
      </c>
    </row>
    <row r="2260" spans="1:11" x14ac:dyDescent="0.3">
      <c r="A2260">
        <v>139656</v>
      </c>
      <c r="B2260" t="s">
        <v>2053</v>
      </c>
      <c r="C2260" t="s">
        <v>8</v>
      </c>
      <c r="D2260" t="s">
        <v>9</v>
      </c>
      <c r="E2260" t="str">
        <f>IF(Statistics_xlsx___Sheet1[[#This Row],[event_name]]="-","Male",Statistics_xlsx___Sheet1[[#This Row],[event_name]])</f>
        <v>Male</v>
      </c>
      <c r="F2260" t="s">
        <v>21</v>
      </c>
      <c r="G2260" t="s">
        <v>345</v>
      </c>
      <c r="H2260" t="str">
        <f>IF(Statistics_xlsx___Sheet1[[#This Row],[Post Name]]="-",IF(G2261=0,G2259,G2261),Statistics_xlsx___Sheet1[[#This Row],[Post Name]])</f>
        <v>c9</v>
      </c>
      <c r="I2260">
        <v>66220</v>
      </c>
      <c r="J2260">
        <f>IF(Statistics_xlsx___Sheet1[[#This Row],[Offered Salary]]&lt;=0,AVERAGE($I$2:$I$7166),Statistics_xlsx___Sheet1[[#This Row],[Offered Salary]])</f>
        <v>66220</v>
      </c>
      <c r="K2260" t="b">
        <f>OR((Statistics_xlsx___Sheet1[[#This Row],[updated offered salary]]&lt;$N$39),(Statistics_xlsx___Sheet1[[#This Row],[updated offered salary]]&gt;$N$40))</f>
        <v>0</v>
      </c>
    </row>
    <row r="2261" spans="1:11" x14ac:dyDescent="0.3">
      <c r="A2261">
        <v>673289</v>
      </c>
      <c r="B2261" t="s">
        <v>2054</v>
      </c>
      <c r="C2261" t="s">
        <v>8</v>
      </c>
      <c r="D2261" t="s">
        <v>13</v>
      </c>
      <c r="E2261" t="str">
        <f>IF(Statistics_xlsx___Sheet1[[#This Row],[event_name]]="-","Male",Statistics_xlsx___Sheet1[[#This Row],[event_name]])</f>
        <v>Female</v>
      </c>
      <c r="F2261" t="s">
        <v>21</v>
      </c>
      <c r="G2261" t="s">
        <v>345</v>
      </c>
      <c r="H2261" t="str">
        <f>IF(Statistics_xlsx___Sheet1[[#This Row],[Post Name]]="-",IF(G2262=0,G2260,G2262),Statistics_xlsx___Sheet1[[#This Row],[Post Name]])</f>
        <v>c9</v>
      </c>
      <c r="I2261">
        <v>6652</v>
      </c>
      <c r="J2261">
        <f>IF(Statistics_xlsx___Sheet1[[#This Row],[Offered Salary]]&lt;=0,AVERAGE($I$2:$I$7166),Statistics_xlsx___Sheet1[[#This Row],[Offered Salary]])</f>
        <v>6652</v>
      </c>
      <c r="K2261" t="b">
        <f>OR((Statistics_xlsx___Sheet1[[#This Row],[updated offered salary]]&lt;$N$39),(Statistics_xlsx___Sheet1[[#This Row],[updated offered salary]]&gt;$N$40))</f>
        <v>0</v>
      </c>
    </row>
    <row r="2262" spans="1:11" x14ac:dyDescent="0.3">
      <c r="A2262">
        <v>14294</v>
      </c>
      <c r="B2262" t="s">
        <v>2055</v>
      </c>
      <c r="C2262" t="s">
        <v>15</v>
      </c>
      <c r="D2262" t="s">
        <v>9</v>
      </c>
      <c r="E2262" t="str">
        <f>IF(Statistics_xlsx___Sheet1[[#This Row],[event_name]]="-","Male",Statistics_xlsx___Sheet1[[#This Row],[event_name]])</f>
        <v>Male</v>
      </c>
      <c r="F2262" t="s">
        <v>17</v>
      </c>
      <c r="G2262" t="s">
        <v>14</v>
      </c>
      <c r="H2262" t="str">
        <f>IF(Statistics_xlsx___Sheet1[[#This Row],[Post Name]]="-",IF(G2263=0,G2261,G2263),Statistics_xlsx___Sheet1[[#This Row],[Post Name]])</f>
        <v>c5</v>
      </c>
      <c r="I2262">
        <v>14118</v>
      </c>
      <c r="J2262">
        <f>IF(Statistics_xlsx___Sheet1[[#This Row],[Offered Salary]]&lt;=0,AVERAGE($I$2:$I$7166),Statistics_xlsx___Sheet1[[#This Row],[Offered Salary]])</f>
        <v>14118</v>
      </c>
      <c r="K2262" t="b">
        <f>OR((Statistics_xlsx___Sheet1[[#This Row],[updated offered salary]]&lt;$N$39),(Statistics_xlsx___Sheet1[[#This Row],[updated offered salary]]&gt;$N$40))</f>
        <v>0</v>
      </c>
    </row>
    <row r="2263" spans="1:11" x14ac:dyDescent="0.3">
      <c r="A2263">
        <v>820255</v>
      </c>
      <c r="B2263" t="s">
        <v>2056</v>
      </c>
      <c r="C2263" t="s">
        <v>15</v>
      </c>
      <c r="D2263" t="s">
        <v>9</v>
      </c>
      <c r="E2263" t="str">
        <f>IF(Statistics_xlsx___Sheet1[[#This Row],[event_name]]="-","Male",Statistics_xlsx___Sheet1[[#This Row],[event_name]])</f>
        <v>Male</v>
      </c>
      <c r="F2263" t="s">
        <v>17</v>
      </c>
      <c r="G2263" t="s">
        <v>14</v>
      </c>
      <c r="H2263" t="str">
        <f>IF(Statistics_xlsx___Sheet1[[#This Row],[Post Name]]="-",IF(G2264=0,G2262,G2264),Statistics_xlsx___Sheet1[[#This Row],[Post Name]])</f>
        <v>c5</v>
      </c>
      <c r="I2263">
        <v>95117</v>
      </c>
      <c r="J2263">
        <f>IF(Statistics_xlsx___Sheet1[[#This Row],[Offered Salary]]&lt;=0,AVERAGE($I$2:$I$7166),Statistics_xlsx___Sheet1[[#This Row],[Offered Salary]])</f>
        <v>95117</v>
      </c>
      <c r="K2263" t="b">
        <f>OR((Statistics_xlsx___Sheet1[[#This Row],[updated offered salary]]&lt;$N$39),(Statistics_xlsx___Sheet1[[#This Row],[updated offered salary]]&gt;$N$40))</f>
        <v>0</v>
      </c>
    </row>
    <row r="2264" spans="1:11" x14ac:dyDescent="0.3">
      <c r="A2264">
        <v>830026</v>
      </c>
      <c r="B2264" t="s">
        <v>2057</v>
      </c>
      <c r="C2264" t="s">
        <v>8</v>
      </c>
      <c r="D2264" t="s">
        <v>9</v>
      </c>
      <c r="E2264" t="str">
        <f>IF(Statistics_xlsx___Sheet1[[#This Row],[event_name]]="-","Male",Statistics_xlsx___Sheet1[[#This Row],[event_name]])</f>
        <v>Male</v>
      </c>
      <c r="F2264" t="s">
        <v>17</v>
      </c>
      <c r="G2264" t="s">
        <v>14</v>
      </c>
      <c r="H2264" t="str">
        <f>IF(Statistics_xlsx___Sheet1[[#This Row],[Post Name]]="-",IF(G2265=0,G2263,G2265),Statistics_xlsx___Sheet1[[#This Row],[Post Name]])</f>
        <v>c5</v>
      </c>
      <c r="I2264">
        <v>10402</v>
      </c>
      <c r="J2264">
        <f>IF(Statistics_xlsx___Sheet1[[#This Row],[Offered Salary]]&lt;=0,AVERAGE($I$2:$I$7166),Statistics_xlsx___Sheet1[[#This Row],[Offered Salary]])</f>
        <v>10402</v>
      </c>
      <c r="K2264" t="b">
        <f>OR((Statistics_xlsx___Sheet1[[#This Row],[updated offered salary]]&lt;$N$39),(Statistics_xlsx___Sheet1[[#This Row],[updated offered salary]]&gt;$N$40))</f>
        <v>0</v>
      </c>
    </row>
    <row r="2265" spans="1:11" x14ac:dyDescent="0.3">
      <c r="A2265">
        <v>410700</v>
      </c>
      <c r="B2265" t="s">
        <v>2057</v>
      </c>
      <c r="C2265" t="s">
        <v>8</v>
      </c>
      <c r="D2265" t="s">
        <v>13</v>
      </c>
      <c r="E2265" t="str">
        <f>IF(Statistics_xlsx___Sheet1[[#This Row],[event_name]]="-","Male",Statistics_xlsx___Sheet1[[#This Row],[event_name]])</f>
        <v>Female</v>
      </c>
      <c r="F2265" t="s">
        <v>17</v>
      </c>
      <c r="G2265" t="s">
        <v>14</v>
      </c>
      <c r="H2265" t="str">
        <f>IF(Statistics_xlsx___Sheet1[[#This Row],[Post Name]]="-",IF(G2266=0,G2264,G2266),Statistics_xlsx___Sheet1[[#This Row],[Post Name]])</f>
        <v>c5</v>
      </c>
      <c r="I2265">
        <v>72977</v>
      </c>
      <c r="J2265">
        <f>IF(Statistics_xlsx___Sheet1[[#This Row],[Offered Salary]]&lt;=0,AVERAGE($I$2:$I$7166),Statistics_xlsx___Sheet1[[#This Row],[Offered Salary]])</f>
        <v>72977</v>
      </c>
      <c r="K2265" t="b">
        <f>OR((Statistics_xlsx___Sheet1[[#This Row],[updated offered salary]]&lt;$N$39),(Statistics_xlsx___Sheet1[[#This Row],[updated offered salary]]&gt;$N$40))</f>
        <v>0</v>
      </c>
    </row>
    <row r="2266" spans="1:11" x14ac:dyDescent="0.3">
      <c r="A2266">
        <v>818456</v>
      </c>
      <c r="B2266" t="s">
        <v>2058</v>
      </c>
      <c r="C2266" t="s">
        <v>8</v>
      </c>
      <c r="D2266" t="s">
        <v>13</v>
      </c>
      <c r="E2266" t="str">
        <f>IF(Statistics_xlsx___Sheet1[[#This Row],[event_name]]="-","Male",Statistics_xlsx___Sheet1[[#This Row],[event_name]])</f>
        <v>Female</v>
      </c>
      <c r="F2266" t="s">
        <v>17</v>
      </c>
      <c r="G2266" t="s">
        <v>14</v>
      </c>
      <c r="H2266" t="str">
        <f>IF(Statistics_xlsx___Sheet1[[#This Row],[Post Name]]="-",IF(G2267=0,G2265,G2267),Statistics_xlsx___Sheet1[[#This Row],[Post Name]])</f>
        <v>c5</v>
      </c>
      <c r="I2266">
        <v>6949</v>
      </c>
      <c r="J2266">
        <f>IF(Statistics_xlsx___Sheet1[[#This Row],[Offered Salary]]&lt;=0,AVERAGE($I$2:$I$7166),Statistics_xlsx___Sheet1[[#This Row],[Offered Salary]])</f>
        <v>6949</v>
      </c>
      <c r="K2266" t="b">
        <f>OR((Statistics_xlsx___Sheet1[[#This Row],[updated offered salary]]&lt;$N$39),(Statistics_xlsx___Sheet1[[#This Row],[updated offered salary]]&gt;$N$40))</f>
        <v>0</v>
      </c>
    </row>
    <row r="2267" spans="1:11" x14ac:dyDescent="0.3">
      <c r="A2267">
        <v>356990</v>
      </c>
      <c r="B2267" t="s">
        <v>2056</v>
      </c>
      <c r="C2267" t="s">
        <v>15</v>
      </c>
      <c r="D2267" t="s">
        <v>13</v>
      </c>
      <c r="E2267" t="str">
        <f>IF(Statistics_xlsx___Sheet1[[#This Row],[event_name]]="-","Male",Statistics_xlsx___Sheet1[[#This Row],[event_name]])</f>
        <v>Female</v>
      </c>
      <c r="F2267" t="s">
        <v>17</v>
      </c>
      <c r="G2267" t="s">
        <v>14</v>
      </c>
      <c r="H2267" t="str">
        <f>IF(Statistics_xlsx___Sheet1[[#This Row],[Post Name]]="-",IF(G2268=0,G2266,G2268),Statistics_xlsx___Sheet1[[#This Row],[Post Name]])</f>
        <v>c5</v>
      </c>
      <c r="I2267">
        <v>29794</v>
      </c>
      <c r="J2267">
        <f>IF(Statistics_xlsx___Sheet1[[#This Row],[Offered Salary]]&lt;=0,AVERAGE($I$2:$I$7166),Statistics_xlsx___Sheet1[[#This Row],[Offered Salary]])</f>
        <v>29794</v>
      </c>
      <c r="K2267" t="b">
        <f>OR((Statistics_xlsx___Sheet1[[#This Row],[updated offered salary]]&lt;$N$39),(Statistics_xlsx___Sheet1[[#This Row],[updated offered salary]]&gt;$N$40))</f>
        <v>0</v>
      </c>
    </row>
    <row r="2268" spans="1:11" x14ac:dyDescent="0.3">
      <c r="A2268">
        <v>55710</v>
      </c>
      <c r="B2268" t="s">
        <v>2059</v>
      </c>
      <c r="C2268" t="s">
        <v>15</v>
      </c>
      <c r="D2268" t="s">
        <v>9</v>
      </c>
      <c r="E2268" t="str">
        <f>IF(Statistics_xlsx___Sheet1[[#This Row],[event_name]]="-","Male",Statistics_xlsx___Sheet1[[#This Row],[event_name]])</f>
        <v>Male</v>
      </c>
      <c r="F2268" t="s">
        <v>21</v>
      </c>
      <c r="G2268" t="s">
        <v>44</v>
      </c>
      <c r="H2268" t="str">
        <f>IF(Statistics_xlsx___Sheet1[[#This Row],[Post Name]]="-",IF(G2269=0,G2267,G2269),Statistics_xlsx___Sheet1[[#This Row],[Post Name]])</f>
        <v>i6</v>
      </c>
      <c r="I2268">
        <v>96644</v>
      </c>
      <c r="J2268">
        <f>IF(Statistics_xlsx___Sheet1[[#This Row],[Offered Salary]]&lt;=0,AVERAGE($I$2:$I$7166),Statistics_xlsx___Sheet1[[#This Row],[Offered Salary]])</f>
        <v>96644</v>
      </c>
      <c r="K2268" t="b">
        <f>OR((Statistics_xlsx___Sheet1[[#This Row],[updated offered salary]]&lt;$N$39),(Statistics_xlsx___Sheet1[[#This Row],[updated offered salary]]&gt;$N$40))</f>
        <v>0</v>
      </c>
    </row>
    <row r="2269" spans="1:11" x14ac:dyDescent="0.3">
      <c r="A2269">
        <v>381920</v>
      </c>
      <c r="B2269" t="s">
        <v>2060</v>
      </c>
      <c r="C2269" t="s">
        <v>15</v>
      </c>
      <c r="D2269" t="s">
        <v>9</v>
      </c>
      <c r="E2269" t="str">
        <f>IF(Statistics_xlsx___Sheet1[[#This Row],[event_name]]="-","Male",Statistics_xlsx___Sheet1[[#This Row],[event_name]])</f>
        <v>Male</v>
      </c>
      <c r="F2269" t="s">
        <v>21</v>
      </c>
      <c r="G2269" t="s">
        <v>44</v>
      </c>
      <c r="H2269" t="str">
        <f>IF(Statistics_xlsx___Sheet1[[#This Row],[Post Name]]="-",IF(G2270=0,G2268,G2270),Statistics_xlsx___Sheet1[[#This Row],[Post Name]])</f>
        <v>i6</v>
      </c>
      <c r="I2269">
        <v>72500</v>
      </c>
      <c r="J2269">
        <f>IF(Statistics_xlsx___Sheet1[[#This Row],[Offered Salary]]&lt;=0,AVERAGE($I$2:$I$7166),Statistics_xlsx___Sheet1[[#This Row],[Offered Salary]])</f>
        <v>72500</v>
      </c>
      <c r="K2269" t="b">
        <f>OR((Statistics_xlsx___Sheet1[[#This Row],[updated offered salary]]&lt;$N$39),(Statistics_xlsx___Sheet1[[#This Row],[updated offered salary]]&gt;$N$40))</f>
        <v>0</v>
      </c>
    </row>
    <row r="2270" spans="1:11" x14ac:dyDescent="0.3">
      <c r="A2270">
        <v>639628</v>
      </c>
      <c r="B2270" t="s">
        <v>2061</v>
      </c>
      <c r="C2270" t="s">
        <v>8</v>
      </c>
      <c r="D2270" t="s">
        <v>9</v>
      </c>
      <c r="E2270" t="str">
        <f>IF(Statistics_xlsx___Sheet1[[#This Row],[event_name]]="-","Male",Statistics_xlsx___Sheet1[[#This Row],[event_name]])</f>
        <v>Male</v>
      </c>
      <c r="F2270" t="s">
        <v>21</v>
      </c>
      <c r="G2270" t="s">
        <v>44</v>
      </c>
      <c r="H2270" t="str">
        <f>IF(Statistics_xlsx___Sheet1[[#This Row],[Post Name]]="-",IF(G2271=0,G2269,G2271),Statistics_xlsx___Sheet1[[#This Row],[Post Name]])</f>
        <v>i6</v>
      </c>
      <c r="I2270">
        <v>62391</v>
      </c>
      <c r="J2270">
        <f>IF(Statistics_xlsx___Sheet1[[#This Row],[Offered Salary]]&lt;=0,AVERAGE($I$2:$I$7166),Statistics_xlsx___Sheet1[[#This Row],[Offered Salary]])</f>
        <v>62391</v>
      </c>
      <c r="K2270" t="b">
        <f>OR((Statistics_xlsx___Sheet1[[#This Row],[updated offered salary]]&lt;$N$39),(Statistics_xlsx___Sheet1[[#This Row],[updated offered salary]]&gt;$N$40))</f>
        <v>0</v>
      </c>
    </row>
    <row r="2271" spans="1:11" x14ac:dyDescent="0.3">
      <c r="A2271">
        <v>125897</v>
      </c>
      <c r="B2271" t="s">
        <v>2062</v>
      </c>
      <c r="C2271" t="s">
        <v>8</v>
      </c>
      <c r="D2271" t="s">
        <v>9</v>
      </c>
      <c r="E2271" t="str">
        <f>IF(Statistics_xlsx___Sheet1[[#This Row],[event_name]]="-","Male",Statistics_xlsx___Sheet1[[#This Row],[event_name]])</f>
        <v>Male</v>
      </c>
      <c r="F2271" t="s">
        <v>21</v>
      </c>
      <c r="G2271" t="s">
        <v>44</v>
      </c>
      <c r="H2271" t="str">
        <f>IF(Statistics_xlsx___Sheet1[[#This Row],[Post Name]]="-",IF(G2272=0,G2270,G2272),Statistics_xlsx___Sheet1[[#This Row],[Post Name]])</f>
        <v>i6</v>
      </c>
      <c r="I2271">
        <v>25285</v>
      </c>
      <c r="J2271">
        <f>IF(Statistics_xlsx___Sheet1[[#This Row],[Offered Salary]]&lt;=0,AVERAGE($I$2:$I$7166),Statistics_xlsx___Sheet1[[#This Row],[Offered Salary]])</f>
        <v>25285</v>
      </c>
      <c r="K2271" t="b">
        <f>OR((Statistics_xlsx___Sheet1[[#This Row],[updated offered salary]]&lt;$N$39),(Statistics_xlsx___Sheet1[[#This Row],[updated offered salary]]&gt;$N$40))</f>
        <v>0</v>
      </c>
    </row>
    <row r="2272" spans="1:11" x14ac:dyDescent="0.3">
      <c r="A2272">
        <v>269144</v>
      </c>
      <c r="B2272" t="s">
        <v>1640</v>
      </c>
      <c r="C2272" t="s">
        <v>8</v>
      </c>
      <c r="D2272" t="s">
        <v>9</v>
      </c>
      <c r="E2272" t="str">
        <f>IF(Statistics_xlsx___Sheet1[[#This Row],[event_name]]="-","Male",Statistics_xlsx___Sheet1[[#This Row],[event_name]])</f>
        <v>Male</v>
      </c>
      <c r="F2272" t="s">
        <v>17</v>
      </c>
      <c r="G2272" t="s">
        <v>14</v>
      </c>
      <c r="H2272" t="str">
        <f>IF(Statistics_xlsx___Sheet1[[#This Row],[Post Name]]="-",IF(G2273=0,G2271,G2273),Statistics_xlsx___Sheet1[[#This Row],[Post Name]])</f>
        <v>c5</v>
      </c>
      <c r="I2272">
        <v>45006</v>
      </c>
      <c r="J2272">
        <f>IF(Statistics_xlsx___Sheet1[[#This Row],[Offered Salary]]&lt;=0,AVERAGE($I$2:$I$7166),Statistics_xlsx___Sheet1[[#This Row],[Offered Salary]])</f>
        <v>45006</v>
      </c>
      <c r="K2272" t="b">
        <f>OR((Statistics_xlsx___Sheet1[[#This Row],[updated offered salary]]&lt;$N$39),(Statistics_xlsx___Sheet1[[#This Row],[updated offered salary]]&gt;$N$40))</f>
        <v>0</v>
      </c>
    </row>
    <row r="2273" spans="1:11" x14ac:dyDescent="0.3">
      <c r="A2273">
        <v>757241</v>
      </c>
      <c r="B2273" t="s">
        <v>2063</v>
      </c>
      <c r="C2273" t="s">
        <v>15</v>
      </c>
      <c r="D2273" t="s">
        <v>13</v>
      </c>
      <c r="E2273" t="str">
        <f>IF(Statistics_xlsx___Sheet1[[#This Row],[event_name]]="-","Male",Statistics_xlsx___Sheet1[[#This Row],[event_name]])</f>
        <v>Female</v>
      </c>
      <c r="F2273" t="s">
        <v>17</v>
      </c>
      <c r="G2273" t="s">
        <v>14</v>
      </c>
      <c r="H2273" t="str">
        <f>IF(Statistics_xlsx___Sheet1[[#This Row],[Post Name]]="-",IF(G2274=0,G2272,G2274),Statistics_xlsx___Sheet1[[#This Row],[Post Name]])</f>
        <v>c5</v>
      </c>
      <c r="I2273">
        <v>90793</v>
      </c>
      <c r="J2273">
        <f>IF(Statistics_xlsx___Sheet1[[#This Row],[Offered Salary]]&lt;=0,AVERAGE($I$2:$I$7166),Statistics_xlsx___Sheet1[[#This Row],[Offered Salary]])</f>
        <v>90793</v>
      </c>
      <c r="K2273" t="b">
        <f>OR((Statistics_xlsx___Sheet1[[#This Row],[updated offered salary]]&lt;$N$39),(Statistics_xlsx___Sheet1[[#This Row],[updated offered salary]]&gt;$N$40))</f>
        <v>0</v>
      </c>
    </row>
    <row r="2274" spans="1:11" x14ac:dyDescent="0.3">
      <c r="A2274">
        <v>665582</v>
      </c>
      <c r="B2274" t="s">
        <v>2064</v>
      </c>
      <c r="C2274" t="s">
        <v>8</v>
      </c>
      <c r="D2274" t="s">
        <v>9</v>
      </c>
      <c r="E2274" t="str">
        <f>IF(Statistics_xlsx___Sheet1[[#This Row],[event_name]]="-","Male",Statistics_xlsx___Sheet1[[#This Row],[event_name]])</f>
        <v>Male</v>
      </c>
      <c r="F2274" t="s">
        <v>17</v>
      </c>
      <c r="G2274" t="s">
        <v>14</v>
      </c>
      <c r="H2274" t="str">
        <f>IF(Statistics_xlsx___Sheet1[[#This Row],[Post Name]]="-",IF(G2275=0,G2273,G2275),Statistics_xlsx___Sheet1[[#This Row],[Post Name]])</f>
        <v>c5</v>
      </c>
      <c r="I2274">
        <v>24343</v>
      </c>
      <c r="J2274">
        <f>IF(Statistics_xlsx___Sheet1[[#This Row],[Offered Salary]]&lt;=0,AVERAGE($I$2:$I$7166),Statistics_xlsx___Sheet1[[#This Row],[Offered Salary]])</f>
        <v>24343</v>
      </c>
      <c r="K2274" t="b">
        <f>OR((Statistics_xlsx___Sheet1[[#This Row],[updated offered salary]]&lt;$N$39),(Statistics_xlsx___Sheet1[[#This Row],[updated offered salary]]&gt;$N$40))</f>
        <v>0</v>
      </c>
    </row>
    <row r="2275" spans="1:11" x14ac:dyDescent="0.3">
      <c r="A2275">
        <v>867531</v>
      </c>
      <c r="B2275" t="s">
        <v>2065</v>
      </c>
      <c r="C2275" t="s">
        <v>15</v>
      </c>
      <c r="D2275" t="s">
        <v>9</v>
      </c>
      <c r="E2275" t="str">
        <f>IF(Statistics_xlsx___Sheet1[[#This Row],[event_name]]="-","Male",Statistics_xlsx___Sheet1[[#This Row],[event_name]])</f>
        <v>Male</v>
      </c>
      <c r="F2275" t="s">
        <v>17</v>
      </c>
      <c r="G2275" t="s">
        <v>14</v>
      </c>
      <c r="H2275" t="str">
        <f>IF(Statistics_xlsx___Sheet1[[#This Row],[Post Name]]="-",IF(G2276=0,G2274,G2276),Statistics_xlsx___Sheet1[[#This Row],[Post Name]])</f>
        <v>c5</v>
      </c>
      <c r="I2275">
        <v>27331</v>
      </c>
      <c r="J2275">
        <f>IF(Statistics_xlsx___Sheet1[[#This Row],[Offered Salary]]&lt;=0,AVERAGE($I$2:$I$7166),Statistics_xlsx___Sheet1[[#This Row],[Offered Salary]])</f>
        <v>27331</v>
      </c>
      <c r="K2275" t="b">
        <f>OR((Statistics_xlsx___Sheet1[[#This Row],[updated offered salary]]&lt;$N$39),(Statistics_xlsx___Sheet1[[#This Row],[updated offered salary]]&gt;$N$40))</f>
        <v>0</v>
      </c>
    </row>
    <row r="2276" spans="1:11" x14ac:dyDescent="0.3">
      <c r="A2276">
        <v>854696</v>
      </c>
      <c r="B2276" t="s">
        <v>2066</v>
      </c>
      <c r="C2276" t="s">
        <v>8</v>
      </c>
      <c r="D2276" t="s">
        <v>9</v>
      </c>
      <c r="E2276" t="str">
        <f>IF(Statistics_xlsx___Sheet1[[#This Row],[event_name]]="-","Male",Statistics_xlsx___Sheet1[[#This Row],[event_name]])</f>
        <v>Male</v>
      </c>
      <c r="F2276" t="s">
        <v>17</v>
      </c>
      <c r="G2276" t="s">
        <v>14</v>
      </c>
      <c r="H2276" t="str">
        <f>IF(Statistics_xlsx___Sheet1[[#This Row],[Post Name]]="-",IF(G2277=0,G2275,G2277),Statistics_xlsx___Sheet1[[#This Row],[Post Name]])</f>
        <v>c5</v>
      </c>
      <c r="I2276">
        <v>10267</v>
      </c>
      <c r="J2276">
        <f>IF(Statistics_xlsx___Sheet1[[#This Row],[Offered Salary]]&lt;=0,AVERAGE($I$2:$I$7166),Statistics_xlsx___Sheet1[[#This Row],[Offered Salary]])</f>
        <v>10267</v>
      </c>
      <c r="K2276" t="b">
        <f>OR((Statistics_xlsx___Sheet1[[#This Row],[updated offered salary]]&lt;$N$39),(Statistics_xlsx___Sheet1[[#This Row],[updated offered salary]]&gt;$N$40))</f>
        <v>0</v>
      </c>
    </row>
    <row r="2277" spans="1:11" x14ac:dyDescent="0.3">
      <c r="A2277">
        <v>908405</v>
      </c>
      <c r="B2277" t="s">
        <v>2067</v>
      </c>
      <c r="C2277" t="s">
        <v>15</v>
      </c>
      <c r="D2277" t="s">
        <v>9</v>
      </c>
      <c r="E2277" t="str">
        <f>IF(Statistics_xlsx___Sheet1[[#This Row],[event_name]]="-","Male",Statistics_xlsx___Sheet1[[#This Row],[event_name]])</f>
        <v>Male</v>
      </c>
      <c r="F2277" t="s">
        <v>17</v>
      </c>
      <c r="G2277" t="s">
        <v>14</v>
      </c>
      <c r="H2277" t="str">
        <f>IF(Statistics_xlsx___Sheet1[[#This Row],[Post Name]]="-",IF(G2278=0,G2276,G2278),Statistics_xlsx___Sheet1[[#This Row],[Post Name]])</f>
        <v>c5</v>
      </c>
      <c r="I2277">
        <v>44086</v>
      </c>
      <c r="J2277">
        <f>IF(Statistics_xlsx___Sheet1[[#This Row],[Offered Salary]]&lt;=0,AVERAGE($I$2:$I$7166),Statistics_xlsx___Sheet1[[#This Row],[Offered Salary]])</f>
        <v>44086</v>
      </c>
      <c r="K2277" t="b">
        <f>OR((Statistics_xlsx___Sheet1[[#This Row],[updated offered salary]]&lt;$N$39),(Statistics_xlsx___Sheet1[[#This Row],[updated offered salary]]&gt;$N$40))</f>
        <v>0</v>
      </c>
    </row>
    <row r="2278" spans="1:11" x14ac:dyDescent="0.3">
      <c r="A2278">
        <v>766822</v>
      </c>
      <c r="B2278" t="s">
        <v>2068</v>
      </c>
      <c r="C2278" t="s">
        <v>8</v>
      </c>
      <c r="D2278" t="s">
        <v>13</v>
      </c>
      <c r="E2278" t="str">
        <f>IF(Statistics_xlsx___Sheet1[[#This Row],[event_name]]="-","Male",Statistics_xlsx___Sheet1[[#This Row],[event_name]])</f>
        <v>Female</v>
      </c>
      <c r="F2278" t="s">
        <v>17</v>
      </c>
      <c r="G2278" t="s">
        <v>14</v>
      </c>
      <c r="H2278" t="str">
        <f>IF(Statistics_xlsx___Sheet1[[#This Row],[Post Name]]="-",IF(G2279=0,G2277,G2279),Statistics_xlsx___Sheet1[[#This Row],[Post Name]])</f>
        <v>c5</v>
      </c>
      <c r="I2278">
        <v>60668</v>
      </c>
      <c r="J2278">
        <f>IF(Statistics_xlsx___Sheet1[[#This Row],[Offered Salary]]&lt;=0,AVERAGE($I$2:$I$7166),Statistics_xlsx___Sheet1[[#This Row],[Offered Salary]])</f>
        <v>60668</v>
      </c>
      <c r="K2278" t="b">
        <f>OR((Statistics_xlsx___Sheet1[[#This Row],[updated offered salary]]&lt;$N$39),(Statistics_xlsx___Sheet1[[#This Row],[updated offered salary]]&gt;$N$40))</f>
        <v>0</v>
      </c>
    </row>
    <row r="2279" spans="1:11" x14ac:dyDescent="0.3">
      <c r="A2279">
        <v>325393</v>
      </c>
      <c r="B2279" t="s">
        <v>2069</v>
      </c>
      <c r="C2279" t="s">
        <v>15</v>
      </c>
      <c r="D2279" t="s">
        <v>9</v>
      </c>
      <c r="E2279" t="str">
        <f>IF(Statistics_xlsx___Sheet1[[#This Row],[event_name]]="-","Male",Statistics_xlsx___Sheet1[[#This Row],[event_name]])</f>
        <v>Male</v>
      </c>
      <c r="F2279" t="s">
        <v>17</v>
      </c>
      <c r="G2279" t="s">
        <v>14</v>
      </c>
      <c r="H2279" t="str">
        <f>IF(Statistics_xlsx___Sheet1[[#This Row],[Post Name]]="-",IF(G2280=0,G2278,G2280),Statistics_xlsx___Sheet1[[#This Row],[Post Name]])</f>
        <v>c5</v>
      </c>
      <c r="I2279">
        <v>19809</v>
      </c>
      <c r="J2279">
        <f>IF(Statistics_xlsx___Sheet1[[#This Row],[Offered Salary]]&lt;=0,AVERAGE($I$2:$I$7166),Statistics_xlsx___Sheet1[[#This Row],[Offered Salary]])</f>
        <v>19809</v>
      </c>
      <c r="K2279" t="b">
        <f>OR((Statistics_xlsx___Sheet1[[#This Row],[updated offered salary]]&lt;$N$39),(Statistics_xlsx___Sheet1[[#This Row],[updated offered salary]]&gt;$N$40))</f>
        <v>0</v>
      </c>
    </row>
    <row r="2280" spans="1:11" x14ac:dyDescent="0.3">
      <c r="A2280">
        <v>237242</v>
      </c>
      <c r="B2280" t="s">
        <v>2070</v>
      </c>
      <c r="C2280" t="s">
        <v>15</v>
      </c>
      <c r="D2280" t="s">
        <v>13</v>
      </c>
      <c r="E2280" t="str">
        <f>IF(Statistics_xlsx___Sheet1[[#This Row],[event_name]]="-","Male",Statistics_xlsx___Sheet1[[#This Row],[event_name]])</f>
        <v>Female</v>
      </c>
      <c r="F2280" t="s">
        <v>17</v>
      </c>
      <c r="G2280" t="s">
        <v>14</v>
      </c>
      <c r="H2280" t="str">
        <f>IF(Statistics_xlsx___Sheet1[[#This Row],[Post Name]]="-",IF(G2281=0,G2279,G2281),Statistics_xlsx___Sheet1[[#This Row],[Post Name]])</f>
        <v>c5</v>
      </c>
      <c r="I2280">
        <v>24872</v>
      </c>
      <c r="J2280">
        <f>IF(Statistics_xlsx___Sheet1[[#This Row],[Offered Salary]]&lt;=0,AVERAGE($I$2:$I$7166),Statistics_xlsx___Sheet1[[#This Row],[Offered Salary]])</f>
        <v>24872</v>
      </c>
      <c r="K2280" t="b">
        <f>OR((Statistics_xlsx___Sheet1[[#This Row],[updated offered salary]]&lt;$N$39),(Statistics_xlsx___Sheet1[[#This Row],[updated offered salary]]&gt;$N$40))</f>
        <v>0</v>
      </c>
    </row>
    <row r="2281" spans="1:11" x14ac:dyDescent="0.3">
      <c r="A2281">
        <v>628010</v>
      </c>
      <c r="B2281" t="s">
        <v>2071</v>
      </c>
      <c r="C2281" t="s">
        <v>15</v>
      </c>
      <c r="D2281" t="s">
        <v>13</v>
      </c>
      <c r="E2281" t="str">
        <f>IF(Statistics_xlsx___Sheet1[[#This Row],[event_name]]="-","Male",Statistics_xlsx___Sheet1[[#This Row],[event_name]])</f>
        <v>Female</v>
      </c>
      <c r="F2281" t="s">
        <v>17</v>
      </c>
      <c r="G2281" t="s">
        <v>44</v>
      </c>
      <c r="H2281" t="str">
        <f>IF(Statistics_xlsx___Sheet1[[#This Row],[Post Name]]="-",IF(G2282=0,G2280,G2282),Statistics_xlsx___Sheet1[[#This Row],[Post Name]])</f>
        <v>i6</v>
      </c>
      <c r="I2281">
        <v>69519</v>
      </c>
      <c r="J2281">
        <f>IF(Statistics_xlsx___Sheet1[[#This Row],[Offered Salary]]&lt;=0,AVERAGE($I$2:$I$7166),Statistics_xlsx___Sheet1[[#This Row],[Offered Salary]])</f>
        <v>69519</v>
      </c>
      <c r="K2281" t="b">
        <f>OR((Statistics_xlsx___Sheet1[[#This Row],[updated offered salary]]&lt;$N$39),(Statistics_xlsx___Sheet1[[#This Row],[updated offered salary]]&gt;$N$40))</f>
        <v>0</v>
      </c>
    </row>
    <row r="2282" spans="1:11" x14ac:dyDescent="0.3">
      <c r="A2282">
        <v>20388</v>
      </c>
      <c r="B2282" t="s">
        <v>2072</v>
      </c>
      <c r="C2282" t="s">
        <v>15</v>
      </c>
      <c r="D2282" t="s">
        <v>13</v>
      </c>
      <c r="E2282" t="str">
        <f>IF(Statistics_xlsx___Sheet1[[#This Row],[event_name]]="-","Male",Statistics_xlsx___Sheet1[[#This Row],[event_name]])</f>
        <v>Female</v>
      </c>
      <c r="F2282" t="s">
        <v>17</v>
      </c>
      <c r="G2282" t="s">
        <v>44</v>
      </c>
      <c r="H2282" t="str">
        <f>IF(Statistics_xlsx___Sheet1[[#This Row],[Post Name]]="-",IF(G2283=0,G2281,G2283),Statistics_xlsx___Sheet1[[#This Row],[Post Name]])</f>
        <v>i6</v>
      </c>
      <c r="I2282">
        <v>27797</v>
      </c>
      <c r="J2282">
        <f>IF(Statistics_xlsx___Sheet1[[#This Row],[Offered Salary]]&lt;=0,AVERAGE($I$2:$I$7166),Statistics_xlsx___Sheet1[[#This Row],[Offered Salary]])</f>
        <v>27797</v>
      </c>
      <c r="K2282" t="b">
        <f>OR((Statistics_xlsx___Sheet1[[#This Row],[updated offered salary]]&lt;$N$39),(Statistics_xlsx___Sheet1[[#This Row],[updated offered salary]]&gt;$N$40))</f>
        <v>0</v>
      </c>
    </row>
    <row r="2283" spans="1:11" x14ac:dyDescent="0.3">
      <c r="A2283">
        <v>268063</v>
      </c>
      <c r="B2283" t="s">
        <v>2073</v>
      </c>
      <c r="C2283" t="s">
        <v>8</v>
      </c>
      <c r="D2283" t="s">
        <v>9</v>
      </c>
      <c r="E2283" t="str">
        <f>IF(Statistics_xlsx___Sheet1[[#This Row],[event_name]]="-","Male",Statistics_xlsx___Sheet1[[#This Row],[event_name]])</f>
        <v>Male</v>
      </c>
      <c r="F2283" t="s">
        <v>17</v>
      </c>
      <c r="G2283" t="s">
        <v>44</v>
      </c>
      <c r="H2283" t="str">
        <f>IF(Statistics_xlsx___Sheet1[[#This Row],[Post Name]]="-",IF(G2284=0,G2282,G2284),Statistics_xlsx___Sheet1[[#This Row],[Post Name]])</f>
        <v>i6</v>
      </c>
      <c r="I2283">
        <v>60313</v>
      </c>
      <c r="J2283">
        <f>IF(Statistics_xlsx___Sheet1[[#This Row],[Offered Salary]]&lt;=0,AVERAGE($I$2:$I$7166),Statistics_xlsx___Sheet1[[#This Row],[Offered Salary]])</f>
        <v>60313</v>
      </c>
      <c r="K2283" t="b">
        <f>OR((Statistics_xlsx___Sheet1[[#This Row],[updated offered salary]]&lt;$N$39),(Statistics_xlsx___Sheet1[[#This Row],[updated offered salary]]&gt;$N$40))</f>
        <v>0</v>
      </c>
    </row>
    <row r="2284" spans="1:11" x14ac:dyDescent="0.3">
      <c r="A2284">
        <v>752008</v>
      </c>
      <c r="B2284" t="s">
        <v>2074</v>
      </c>
      <c r="C2284" t="s">
        <v>15</v>
      </c>
      <c r="D2284" t="s">
        <v>9</v>
      </c>
      <c r="E2284" t="str">
        <f>IF(Statistics_xlsx___Sheet1[[#This Row],[event_name]]="-","Male",Statistics_xlsx___Sheet1[[#This Row],[event_name]])</f>
        <v>Male</v>
      </c>
      <c r="F2284" t="s">
        <v>17</v>
      </c>
      <c r="G2284" t="s">
        <v>14</v>
      </c>
      <c r="H2284" t="str">
        <f>IF(Statistics_xlsx___Sheet1[[#This Row],[Post Name]]="-",IF(G2285=0,G2283,G2285),Statistics_xlsx___Sheet1[[#This Row],[Post Name]])</f>
        <v>c5</v>
      </c>
      <c r="I2284">
        <v>2024</v>
      </c>
      <c r="J2284">
        <f>IF(Statistics_xlsx___Sheet1[[#This Row],[Offered Salary]]&lt;=0,AVERAGE($I$2:$I$7166),Statistics_xlsx___Sheet1[[#This Row],[Offered Salary]])</f>
        <v>2024</v>
      </c>
      <c r="K2284" t="b">
        <f>OR((Statistics_xlsx___Sheet1[[#This Row],[updated offered salary]]&lt;$N$39),(Statistics_xlsx___Sheet1[[#This Row],[updated offered salary]]&gt;$N$40))</f>
        <v>0</v>
      </c>
    </row>
    <row r="2285" spans="1:11" x14ac:dyDescent="0.3">
      <c r="A2285">
        <v>55775</v>
      </c>
      <c r="B2285" t="s">
        <v>2075</v>
      </c>
      <c r="C2285" t="s">
        <v>8</v>
      </c>
      <c r="D2285" t="s">
        <v>9</v>
      </c>
      <c r="E2285" t="str">
        <f>IF(Statistics_xlsx___Sheet1[[#This Row],[event_name]]="-","Male",Statistics_xlsx___Sheet1[[#This Row],[event_name]])</f>
        <v>Male</v>
      </c>
      <c r="F2285" t="s">
        <v>17</v>
      </c>
      <c r="G2285" t="s">
        <v>14</v>
      </c>
      <c r="H2285" t="str">
        <f>IF(Statistics_xlsx___Sheet1[[#This Row],[Post Name]]="-",IF(G2286=0,G2284,G2286),Statistics_xlsx___Sheet1[[#This Row],[Post Name]])</f>
        <v>c5</v>
      </c>
      <c r="I2285">
        <v>48825</v>
      </c>
      <c r="J2285">
        <f>IF(Statistics_xlsx___Sheet1[[#This Row],[Offered Salary]]&lt;=0,AVERAGE($I$2:$I$7166),Statistics_xlsx___Sheet1[[#This Row],[Offered Salary]])</f>
        <v>48825</v>
      </c>
      <c r="K2285" t="b">
        <f>OR((Statistics_xlsx___Sheet1[[#This Row],[updated offered salary]]&lt;$N$39),(Statistics_xlsx___Sheet1[[#This Row],[updated offered salary]]&gt;$N$40))</f>
        <v>0</v>
      </c>
    </row>
    <row r="2286" spans="1:11" x14ac:dyDescent="0.3">
      <c r="A2286">
        <v>607171</v>
      </c>
      <c r="B2286" t="s">
        <v>2076</v>
      </c>
      <c r="C2286" t="s">
        <v>8</v>
      </c>
      <c r="D2286" t="s">
        <v>13</v>
      </c>
      <c r="E2286" t="str">
        <f>IF(Statistics_xlsx___Sheet1[[#This Row],[event_name]]="-","Male",Statistics_xlsx___Sheet1[[#This Row],[event_name]])</f>
        <v>Female</v>
      </c>
      <c r="F2286" t="s">
        <v>17</v>
      </c>
      <c r="G2286" t="s">
        <v>36</v>
      </c>
      <c r="H2286" t="str">
        <f>IF(Statistics_xlsx___Sheet1[[#This Row],[Post Name]]="-",IF(G2287=0,G2285,G2287),Statistics_xlsx___Sheet1[[#This Row],[Post Name]])</f>
        <v>i5</v>
      </c>
      <c r="I2286">
        <v>15753</v>
      </c>
      <c r="J2286">
        <f>IF(Statistics_xlsx___Sheet1[[#This Row],[Offered Salary]]&lt;=0,AVERAGE($I$2:$I$7166),Statistics_xlsx___Sheet1[[#This Row],[Offered Salary]])</f>
        <v>15753</v>
      </c>
      <c r="K2286" t="b">
        <f>OR((Statistics_xlsx___Sheet1[[#This Row],[updated offered salary]]&lt;$N$39),(Statistics_xlsx___Sheet1[[#This Row],[updated offered salary]]&gt;$N$40))</f>
        <v>0</v>
      </c>
    </row>
    <row r="2287" spans="1:11" x14ac:dyDescent="0.3">
      <c r="A2287">
        <v>630243</v>
      </c>
      <c r="B2287" t="s">
        <v>2077</v>
      </c>
      <c r="C2287" t="s">
        <v>15</v>
      </c>
      <c r="D2287" t="s">
        <v>9</v>
      </c>
      <c r="E2287" t="str">
        <f>IF(Statistics_xlsx___Sheet1[[#This Row],[event_name]]="-","Male",Statistics_xlsx___Sheet1[[#This Row],[event_name]])</f>
        <v>Male</v>
      </c>
      <c r="F2287" t="s">
        <v>17</v>
      </c>
      <c r="G2287" t="s">
        <v>36</v>
      </c>
      <c r="H2287" t="str">
        <f>IF(Statistics_xlsx___Sheet1[[#This Row],[Post Name]]="-",IF(G2288=0,G2286,G2288),Statistics_xlsx___Sheet1[[#This Row],[Post Name]])</f>
        <v>i5</v>
      </c>
      <c r="I2287">
        <v>40213</v>
      </c>
      <c r="J2287">
        <f>IF(Statistics_xlsx___Sheet1[[#This Row],[Offered Salary]]&lt;=0,AVERAGE($I$2:$I$7166),Statistics_xlsx___Sheet1[[#This Row],[Offered Salary]])</f>
        <v>40213</v>
      </c>
      <c r="K2287" t="b">
        <f>OR((Statistics_xlsx___Sheet1[[#This Row],[updated offered salary]]&lt;$N$39),(Statistics_xlsx___Sheet1[[#This Row],[updated offered salary]]&gt;$N$40))</f>
        <v>0</v>
      </c>
    </row>
    <row r="2288" spans="1:11" x14ac:dyDescent="0.3">
      <c r="A2288">
        <v>794837</v>
      </c>
      <c r="B2288" t="s">
        <v>2078</v>
      </c>
      <c r="C2288" t="s">
        <v>15</v>
      </c>
      <c r="D2288" t="s">
        <v>13</v>
      </c>
      <c r="E2288" t="str">
        <f>IF(Statistics_xlsx___Sheet1[[#This Row],[event_name]]="-","Male",Statistics_xlsx___Sheet1[[#This Row],[event_name]])</f>
        <v>Female</v>
      </c>
      <c r="F2288" t="s">
        <v>17</v>
      </c>
      <c r="G2288" t="s">
        <v>36</v>
      </c>
      <c r="H2288" t="str">
        <f>IF(Statistics_xlsx___Sheet1[[#This Row],[Post Name]]="-",IF(G2289=0,G2287,G2289),Statistics_xlsx___Sheet1[[#This Row],[Post Name]])</f>
        <v>i5</v>
      </c>
      <c r="I2288">
        <v>11588</v>
      </c>
      <c r="J2288">
        <f>IF(Statistics_xlsx___Sheet1[[#This Row],[Offered Salary]]&lt;=0,AVERAGE($I$2:$I$7166),Statistics_xlsx___Sheet1[[#This Row],[Offered Salary]])</f>
        <v>11588</v>
      </c>
      <c r="K2288" t="b">
        <f>OR((Statistics_xlsx___Sheet1[[#This Row],[updated offered salary]]&lt;$N$39),(Statistics_xlsx___Sheet1[[#This Row],[updated offered salary]]&gt;$N$40))</f>
        <v>0</v>
      </c>
    </row>
    <row r="2289" spans="1:11" x14ac:dyDescent="0.3">
      <c r="A2289">
        <v>55139</v>
      </c>
      <c r="B2289" t="s">
        <v>2079</v>
      </c>
      <c r="C2289" t="s">
        <v>8</v>
      </c>
      <c r="D2289" t="s">
        <v>9</v>
      </c>
      <c r="E2289" t="str">
        <f>IF(Statistics_xlsx___Sheet1[[#This Row],[event_name]]="-","Male",Statistics_xlsx___Sheet1[[#This Row],[event_name]])</f>
        <v>Male</v>
      </c>
      <c r="F2289" t="s">
        <v>17</v>
      </c>
      <c r="G2289" t="s">
        <v>36</v>
      </c>
      <c r="H2289" t="str">
        <f>IF(Statistics_xlsx___Sheet1[[#This Row],[Post Name]]="-",IF(G2290=0,G2288,G2290),Statistics_xlsx___Sheet1[[#This Row],[Post Name]])</f>
        <v>i5</v>
      </c>
      <c r="I2289">
        <v>83155</v>
      </c>
      <c r="J2289">
        <f>IF(Statistics_xlsx___Sheet1[[#This Row],[Offered Salary]]&lt;=0,AVERAGE($I$2:$I$7166),Statistics_xlsx___Sheet1[[#This Row],[Offered Salary]])</f>
        <v>83155</v>
      </c>
      <c r="K2289" t="b">
        <f>OR((Statistics_xlsx___Sheet1[[#This Row],[updated offered salary]]&lt;$N$39),(Statistics_xlsx___Sheet1[[#This Row],[updated offered salary]]&gt;$N$40))</f>
        <v>0</v>
      </c>
    </row>
    <row r="2290" spans="1:11" x14ac:dyDescent="0.3">
      <c r="A2290">
        <v>811419</v>
      </c>
      <c r="B2290" t="s">
        <v>2080</v>
      </c>
      <c r="C2290" t="s">
        <v>8</v>
      </c>
      <c r="D2290" t="s">
        <v>9</v>
      </c>
      <c r="E2290" t="str">
        <f>IF(Statistics_xlsx___Sheet1[[#This Row],[event_name]]="-","Male",Statistics_xlsx___Sheet1[[#This Row],[event_name]])</f>
        <v>Male</v>
      </c>
      <c r="F2290" t="s">
        <v>17</v>
      </c>
      <c r="G2290" t="s">
        <v>36</v>
      </c>
      <c r="H2290" t="str">
        <f>IF(Statistics_xlsx___Sheet1[[#This Row],[Post Name]]="-",IF(G2291=0,G2289,G2291),Statistics_xlsx___Sheet1[[#This Row],[Post Name]])</f>
        <v>i5</v>
      </c>
      <c r="I2290">
        <v>19984</v>
      </c>
      <c r="J2290">
        <f>IF(Statistics_xlsx___Sheet1[[#This Row],[Offered Salary]]&lt;=0,AVERAGE($I$2:$I$7166),Statistics_xlsx___Sheet1[[#This Row],[Offered Salary]])</f>
        <v>19984</v>
      </c>
      <c r="K2290" t="b">
        <f>OR((Statistics_xlsx___Sheet1[[#This Row],[updated offered salary]]&lt;$N$39),(Statistics_xlsx___Sheet1[[#This Row],[updated offered salary]]&gt;$N$40))</f>
        <v>0</v>
      </c>
    </row>
    <row r="2291" spans="1:11" x14ac:dyDescent="0.3">
      <c r="A2291">
        <v>310630</v>
      </c>
      <c r="B2291" t="s">
        <v>2081</v>
      </c>
      <c r="C2291" t="s">
        <v>8</v>
      </c>
      <c r="D2291" t="s">
        <v>9</v>
      </c>
      <c r="E2291" t="str">
        <f>IF(Statistics_xlsx___Sheet1[[#This Row],[event_name]]="-","Male",Statistics_xlsx___Sheet1[[#This Row],[event_name]])</f>
        <v>Male</v>
      </c>
      <c r="F2291" t="s">
        <v>17</v>
      </c>
      <c r="G2291" t="s">
        <v>36</v>
      </c>
      <c r="H2291" t="str">
        <f>IF(Statistics_xlsx___Sheet1[[#This Row],[Post Name]]="-",IF(G2292=0,G2290,G2292),Statistics_xlsx___Sheet1[[#This Row],[Post Name]])</f>
        <v>i5</v>
      </c>
      <c r="I2291">
        <v>56355</v>
      </c>
      <c r="J2291">
        <f>IF(Statistics_xlsx___Sheet1[[#This Row],[Offered Salary]]&lt;=0,AVERAGE($I$2:$I$7166),Statistics_xlsx___Sheet1[[#This Row],[Offered Salary]])</f>
        <v>56355</v>
      </c>
      <c r="K2291" t="b">
        <f>OR((Statistics_xlsx___Sheet1[[#This Row],[updated offered salary]]&lt;$N$39),(Statistics_xlsx___Sheet1[[#This Row],[updated offered salary]]&gt;$N$40))</f>
        <v>0</v>
      </c>
    </row>
    <row r="2292" spans="1:11" x14ac:dyDescent="0.3">
      <c r="A2292">
        <v>555784</v>
      </c>
      <c r="B2292" t="s">
        <v>2082</v>
      </c>
      <c r="C2292" t="s">
        <v>15</v>
      </c>
      <c r="D2292" t="s">
        <v>13</v>
      </c>
      <c r="E2292" t="str">
        <f>IF(Statistics_xlsx___Sheet1[[#This Row],[event_name]]="-","Male",Statistics_xlsx___Sheet1[[#This Row],[event_name]])</f>
        <v>Female</v>
      </c>
      <c r="F2292" t="s">
        <v>10</v>
      </c>
      <c r="G2292" t="s">
        <v>14</v>
      </c>
      <c r="H2292" t="str">
        <f>IF(Statistics_xlsx___Sheet1[[#This Row],[Post Name]]="-",IF(G2293=0,G2291,G2293),Statistics_xlsx___Sheet1[[#This Row],[Post Name]])</f>
        <v>c5</v>
      </c>
      <c r="I2292">
        <v>56392</v>
      </c>
      <c r="J2292">
        <f>IF(Statistics_xlsx___Sheet1[[#This Row],[Offered Salary]]&lt;=0,AVERAGE($I$2:$I$7166),Statistics_xlsx___Sheet1[[#This Row],[Offered Salary]])</f>
        <v>56392</v>
      </c>
      <c r="K2292" t="b">
        <f>OR((Statistics_xlsx___Sheet1[[#This Row],[updated offered salary]]&lt;$N$39),(Statistics_xlsx___Sheet1[[#This Row],[updated offered salary]]&gt;$N$40))</f>
        <v>0</v>
      </c>
    </row>
    <row r="2293" spans="1:11" x14ac:dyDescent="0.3">
      <c r="A2293">
        <v>118876</v>
      </c>
      <c r="B2293" t="s">
        <v>2083</v>
      </c>
      <c r="C2293" t="s">
        <v>15</v>
      </c>
      <c r="D2293" t="s">
        <v>9</v>
      </c>
      <c r="E2293" t="str">
        <f>IF(Statistics_xlsx___Sheet1[[#This Row],[event_name]]="-","Male",Statistics_xlsx___Sheet1[[#This Row],[event_name]])</f>
        <v>Male</v>
      </c>
      <c r="F2293" t="s">
        <v>10</v>
      </c>
      <c r="G2293" t="s">
        <v>14</v>
      </c>
      <c r="H2293" t="str">
        <f>IF(Statistics_xlsx___Sheet1[[#This Row],[Post Name]]="-",IF(G2294=0,G2292,G2294),Statistics_xlsx___Sheet1[[#This Row],[Post Name]])</f>
        <v>c5</v>
      </c>
      <c r="I2293">
        <v>75595</v>
      </c>
      <c r="J2293">
        <f>IF(Statistics_xlsx___Sheet1[[#This Row],[Offered Salary]]&lt;=0,AVERAGE($I$2:$I$7166),Statistics_xlsx___Sheet1[[#This Row],[Offered Salary]])</f>
        <v>75595</v>
      </c>
      <c r="K2293" t="b">
        <f>OR((Statistics_xlsx___Sheet1[[#This Row],[updated offered salary]]&lt;$N$39),(Statistics_xlsx___Sheet1[[#This Row],[updated offered salary]]&gt;$N$40))</f>
        <v>0</v>
      </c>
    </row>
    <row r="2294" spans="1:11" x14ac:dyDescent="0.3">
      <c r="A2294">
        <v>558801</v>
      </c>
      <c r="B2294" t="s">
        <v>2084</v>
      </c>
      <c r="C2294" t="s">
        <v>8</v>
      </c>
      <c r="D2294" t="s">
        <v>9</v>
      </c>
      <c r="E2294" t="str">
        <f>IF(Statistics_xlsx___Sheet1[[#This Row],[event_name]]="-","Male",Statistics_xlsx___Sheet1[[#This Row],[event_name]])</f>
        <v>Male</v>
      </c>
      <c r="F2294" t="s">
        <v>10</v>
      </c>
      <c r="G2294" t="s">
        <v>14</v>
      </c>
      <c r="H2294" t="str">
        <f>IF(Statistics_xlsx___Sheet1[[#This Row],[Post Name]]="-",IF(G2295=0,G2293,G2295),Statistics_xlsx___Sheet1[[#This Row],[Post Name]])</f>
        <v>c5</v>
      </c>
      <c r="I2294">
        <v>67632</v>
      </c>
      <c r="J2294">
        <f>IF(Statistics_xlsx___Sheet1[[#This Row],[Offered Salary]]&lt;=0,AVERAGE($I$2:$I$7166),Statistics_xlsx___Sheet1[[#This Row],[Offered Salary]])</f>
        <v>67632</v>
      </c>
      <c r="K2294" t="b">
        <f>OR((Statistics_xlsx___Sheet1[[#This Row],[updated offered salary]]&lt;$N$39),(Statistics_xlsx___Sheet1[[#This Row],[updated offered salary]]&gt;$N$40))</f>
        <v>0</v>
      </c>
    </row>
    <row r="2295" spans="1:11" x14ac:dyDescent="0.3">
      <c r="A2295">
        <v>566292</v>
      </c>
      <c r="B2295" t="s">
        <v>2085</v>
      </c>
      <c r="C2295" t="s">
        <v>8</v>
      </c>
      <c r="D2295" t="s">
        <v>9</v>
      </c>
      <c r="E2295" t="str">
        <f>IF(Statistics_xlsx___Sheet1[[#This Row],[event_name]]="-","Male",Statistics_xlsx___Sheet1[[#This Row],[event_name]])</f>
        <v>Male</v>
      </c>
      <c r="F2295" t="s">
        <v>10</v>
      </c>
      <c r="G2295" t="s">
        <v>14</v>
      </c>
      <c r="H2295" t="str">
        <f>IF(Statistics_xlsx___Sheet1[[#This Row],[Post Name]]="-",IF(G2296=0,G2294,G2296),Statistics_xlsx___Sheet1[[#This Row],[Post Name]])</f>
        <v>c5</v>
      </c>
      <c r="I2295">
        <v>37302</v>
      </c>
      <c r="J2295">
        <f>IF(Statistics_xlsx___Sheet1[[#This Row],[Offered Salary]]&lt;=0,AVERAGE($I$2:$I$7166),Statistics_xlsx___Sheet1[[#This Row],[Offered Salary]])</f>
        <v>37302</v>
      </c>
      <c r="K2295" t="b">
        <f>OR((Statistics_xlsx___Sheet1[[#This Row],[updated offered salary]]&lt;$N$39),(Statistics_xlsx___Sheet1[[#This Row],[updated offered salary]]&gt;$N$40))</f>
        <v>0</v>
      </c>
    </row>
    <row r="2296" spans="1:11" x14ac:dyDescent="0.3">
      <c r="A2296">
        <v>176403</v>
      </c>
      <c r="B2296" t="s">
        <v>2086</v>
      </c>
      <c r="C2296" t="s">
        <v>15</v>
      </c>
      <c r="D2296" t="s">
        <v>9</v>
      </c>
      <c r="E2296" t="str">
        <f>IF(Statistics_xlsx___Sheet1[[#This Row],[event_name]]="-","Male",Statistics_xlsx___Sheet1[[#This Row],[event_name]])</f>
        <v>Male</v>
      </c>
      <c r="F2296" t="s">
        <v>10</v>
      </c>
      <c r="G2296" t="s">
        <v>14</v>
      </c>
      <c r="H2296" t="str">
        <f>IF(Statistics_xlsx___Sheet1[[#This Row],[Post Name]]="-",IF(G2297=0,G2295,G2297),Statistics_xlsx___Sheet1[[#This Row],[Post Name]])</f>
        <v>c5</v>
      </c>
      <c r="I2296">
        <v>45923</v>
      </c>
      <c r="J2296">
        <f>IF(Statistics_xlsx___Sheet1[[#This Row],[Offered Salary]]&lt;=0,AVERAGE($I$2:$I$7166),Statistics_xlsx___Sheet1[[#This Row],[Offered Salary]])</f>
        <v>45923</v>
      </c>
      <c r="K2296" t="b">
        <f>OR((Statistics_xlsx___Sheet1[[#This Row],[updated offered salary]]&lt;$N$39),(Statistics_xlsx___Sheet1[[#This Row],[updated offered salary]]&gt;$N$40))</f>
        <v>0</v>
      </c>
    </row>
    <row r="2297" spans="1:11" x14ac:dyDescent="0.3">
      <c r="A2297">
        <v>250878</v>
      </c>
      <c r="B2297" t="s">
        <v>2087</v>
      </c>
      <c r="C2297" t="s">
        <v>8</v>
      </c>
      <c r="D2297" t="s">
        <v>9</v>
      </c>
      <c r="E2297" t="str">
        <f>IF(Statistics_xlsx___Sheet1[[#This Row],[event_name]]="-","Male",Statistics_xlsx___Sheet1[[#This Row],[event_name]])</f>
        <v>Male</v>
      </c>
      <c r="F2297" t="s">
        <v>10</v>
      </c>
      <c r="G2297" t="s">
        <v>14</v>
      </c>
      <c r="H2297" t="str">
        <f>IF(Statistics_xlsx___Sheet1[[#This Row],[Post Name]]="-",IF(G2298=0,G2296,G2298),Statistics_xlsx___Sheet1[[#This Row],[Post Name]])</f>
        <v>c5</v>
      </c>
      <c r="I2297">
        <v>92688</v>
      </c>
      <c r="J2297">
        <f>IF(Statistics_xlsx___Sheet1[[#This Row],[Offered Salary]]&lt;=0,AVERAGE($I$2:$I$7166),Statistics_xlsx___Sheet1[[#This Row],[Offered Salary]])</f>
        <v>92688</v>
      </c>
      <c r="K2297" t="b">
        <f>OR((Statistics_xlsx___Sheet1[[#This Row],[updated offered salary]]&lt;$N$39),(Statistics_xlsx___Sheet1[[#This Row],[updated offered salary]]&gt;$N$40))</f>
        <v>0</v>
      </c>
    </row>
    <row r="2298" spans="1:11" x14ac:dyDescent="0.3">
      <c r="A2298">
        <v>26113</v>
      </c>
      <c r="B2298" t="s">
        <v>2088</v>
      </c>
      <c r="C2298" t="s">
        <v>15</v>
      </c>
      <c r="D2298" t="s">
        <v>13</v>
      </c>
      <c r="E2298" t="str">
        <f>IF(Statistics_xlsx___Sheet1[[#This Row],[event_name]]="-","Male",Statistics_xlsx___Sheet1[[#This Row],[event_name]])</f>
        <v>Female</v>
      </c>
      <c r="F2298" t="s">
        <v>10</v>
      </c>
      <c r="G2298" t="s">
        <v>14</v>
      </c>
      <c r="H2298" t="str">
        <f>IF(Statistics_xlsx___Sheet1[[#This Row],[Post Name]]="-",IF(G2299=0,G2297,G2299),Statistics_xlsx___Sheet1[[#This Row],[Post Name]])</f>
        <v>c5</v>
      </c>
      <c r="I2298">
        <v>85470</v>
      </c>
      <c r="J2298">
        <f>IF(Statistics_xlsx___Sheet1[[#This Row],[Offered Salary]]&lt;=0,AVERAGE($I$2:$I$7166),Statistics_xlsx___Sheet1[[#This Row],[Offered Salary]])</f>
        <v>85470</v>
      </c>
      <c r="K2298" t="b">
        <f>OR((Statistics_xlsx___Sheet1[[#This Row],[updated offered salary]]&lt;$N$39),(Statistics_xlsx___Sheet1[[#This Row],[updated offered salary]]&gt;$N$40))</f>
        <v>0</v>
      </c>
    </row>
    <row r="2299" spans="1:11" x14ac:dyDescent="0.3">
      <c r="A2299">
        <v>397974</v>
      </c>
      <c r="B2299" t="s">
        <v>2089</v>
      </c>
      <c r="C2299" t="s">
        <v>8</v>
      </c>
      <c r="D2299" t="s">
        <v>9</v>
      </c>
      <c r="E2299" t="str">
        <f>IF(Statistics_xlsx___Sheet1[[#This Row],[event_name]]="-","Male",Statistics_xlsx___Sheet1[[#This Row],[event_name]])</f>
        <v>Male</v>
      </c>
      <c r="F2299" t="s">
        <v>10</v>
      </c>
      <c r="G2299" t="s">
        <v>14</v>
      </c>
      <c r="H2299" t="str">
        <f>IF(Statistics_xlsx___Sheet1[[#This Row],[Post Name]]="-",IF(G2300=0,G2298,G2300),Statistics_xlsx___Sheet1[[#This Row],[Post Name]])</f>
        <v>c5</v>
      </c>
      <c r="I2299">
        <v>29653</v>
      </c>
      <c r="J2299">
        <f>IF(Statistics_xlsx___Sheet1[[#This Row],[Offered Salary]]&lt;=0,AVERAGE($I$2:$I$7166),Statistics_xlsx___Sheet1[[#This Row],[Offered Salary]])</f>
        <v>29653</v>
      </c>
      <c r="K2299" t="b">
        <f>OR((Statistics_xlsx___Sheet1[[#This Row],[updated offered salary]]&lt;$N$39),(Statistics_xlsx___Sheet1[[#This Row],[updated offered salary]]&gt;$N$40))</f>
        <v>0</v>
      </c>
    </row>
    <row r="2300" spans="1:11" x14ac:dyDescent="0.3">
      <c r="A2300">
        <v>622402</v>
      </c>
      <c r="B2300" t="s">
        <v>2090</v>
      </c>
      <c r="C2300" t="s">
        <v>15</v>
      </c>
      <c r="D2300" t="s">
        <v>9</v>
      </c>
      <c r="E2300" t="str">
        <f>IF(Statistics_xlsx___Sheet1[[#This Row],[event_name]]="-","Male",Statistics_xlsx___Sheet1[[#This Row],[event_name]])</f>
        <v>Male</v>
      </c>
      <c r="F2300" t="s">
        <v>10</v>
      </c>
      <c r="G2300" t="s">
        <v>14</v>
      </c>
      <c r="H2300" t="str">
        <f>IF(Statistics_xlsx___Sheet1[[#This Row],[Post Name]]="-",IF(G2301=0,G2299,G2301),Statistics_xlsx___Sheet1[[#This Row],[Post Name]])</f>
        <v>c5</v>
      </c>
      <c r="I2300">
        <v>29821</v>
      </c>
      <c r="J2300">
        <f>IF(Statistics_xlsx___Sheet1[[#This Row],[Offered Salary]]&lt;=0,AVERAGE($I$2:$I$7166),Statistics_xlsx___Sheet1[[#This Row],[Offered Salary]])</f>
        <v>29821</v>
      </c>
      <c r="K2300" t="b">
        <f>OR((Statistics_xlsx___Sheet1[[#This Row],[updated offered salary]]&lt;$N$39),(Statistics_xlsx___Sheet1[[#This Row],[updated offered salary]]&gt;$N$40))</f>
        <v>0</v>
      </c>
    </row>
    <row r="2301" spans="1:11" x14ac:dyDescent="0.3">
      <c r="A2301">
        <v>409430</v>
      </c>
      <c r="B2301" t="s">
        <v>2091</v>
      </c>
      <c r="C2301" t="s">
        <v>15</v>
      </c>
      <c r="D2301" t="s">
        <v>9</v>
      </c>
      <c r="E2301" t="str">
        <f>IF(Statistics_xlsx___Sheet1[[#This Row],[event_name]]="-","Male",Statistics_xlsx___Sheet1[[#This Row],[event_name]])</f>
        <v>Male</v>
      </c>
      <c r="F2301" t="s">
        <v>10</v>
      </c>
      <c r="G2301" t="s">
        <v>14</v>
      </c>
      <c r="H2301" t="str">
        <f>IF(Statistics_xlsx___Sheet1[[#This Row],[Post Name]]="-",IF(G2302=0,G2300,G2302),Statistics_xlsx___Sheet1[[#This Row],[Post Name]])</f>
        <v>c5</v>
      </c>
      <c r="I2301">
        <v>72485</v>
      </c>
      <c r="J2301">
        <f>IF(Statistics_xlsx___Sheet1[[#This Row],[Offered Salary]]&lt;=0,AVERAGE($I$2:$I$7166),Statistics_xlsx___Sheet1[[#This Row],[Offered Salary]])</f>
        <v>72485</v>
      </c>
      <c r="K2301" t="b">
        <f>OR((Statistics_xlsx___Sheet1[[#This Row],[updated offered salary]]&lt;$N$39),(Statistics_xlsx___Sheet1[[#This Row],[updated offered salary]]&gt;$N$40))</f>
        <v>0</v>
      </c>
    </row>
    <row r="2302" spans="1:11" x14ac:dyDescent="0.3">
      <c r="A2302">
        <v>785931</v>
      </c>
      <c r="B2302" t="s">
        <v>2092</v>
      </c>
      <c r="C2302" t="s">
        <v>8</v>
      </c>
      <c r="D2302" t="s">
        <v>9</v>
      </c>
      <c r="E2302" t="str">
        <f>IF(Statistics_xlsx___Sheet1[[#This Row],[event_name]]="-","Male",Statistics_xlsx___Sheet1[[#This Row],[event_name]])</f>
        <v>Male</v>
      </c>
      <c r="F2302" t="s">
        <v>10</v>
      </c>
      <c r="G2302" t="s">
        <v>14</v>
      </c>
      <c r="H2302" t="str">
        <f>IF(Statistics_xlsx___Sheet1[[#This Row],[Post Name]]="-",IF(G2303=0,G2301,G2303),Statistics_xlsx___Sheet1[[#This Row],[Post Name]])</f>
        <v>c5</v>
      </c>
      <c r="I2302">
        <v>44965</v>
      </c>
      <c r="J2302">
        <f>IF(Statistics_xlsx___Sheet1[[#This Row],[Offered Salary]]&lt;=0,AVERAGE($I$2:$I$7166),Statistics_xlsx___Sheet1[[#This Row],[Offered Salary]])</f>
        <v>44965</v>
      </c>
      <c r="K2302" t="b">
        <f>OR((Statistics_xlsx___Sheet1[[#This Row],[updated offered salary]]&lt;$N$39),(Statistics_xlsx___Sheet1[[#This Row],[updated offered salary]]&gt;$N$40))</f>
        <v>0</v>
      </c>
    </row>
    <row r="2303" spans="1:11" x14ac:dyDescent="0.3">
      <c r="A2303">
        <v>622313</v>
      </c>
      <c r="B2303" t="s">
        <v>2093</v>
      </c>
      <c r="C2303" t="s">
        <v>8</v>
      </c>
      <c r="D2303" t="s">
        <v>9</v>
      </c>
      <c r="E2303" t="str">
        <f>IF(Statistics_xlsx___Sheet1[[#This Row],[event_name]]="-","Male",Statistics_xlsx___Sheet1[[#This Row],[event_name]])</f>
        <v>Male</v>
      </c>
      <c r="F2303" t="s">
        <v>10</v>
      </c>
      <c r="G2303" t="s">
        <v>14</v>
      </c>
      <c r="H2303" t="str">
        <f>IF(Statistics_xlsx___Sheet1[[#This Row],[Post Name]]="-",IF(G2304=0,G2302,G2304),Statistics_xlsx___Sheet1[[#This Row],[Post Name]])</f>
        <v>c5</v>
      </c>
      <c r="I2303">
        <v>41350</v>
      </c>
      <c r="J2303">
        <f>IF(Statistics_xlsx___Sheet1[[#This Row],[Offered Salary]]&lt;=0,AVERAGE($I$2:$I$7166),Statistics_xlsx___Sheet1[[#This Row],[Offered Salary]])</f>
        <v>41350</v>
      </c>
      <c r="K2303" t="b">
        <f>OR((Statistics_xlsx___Sheet1[[#This Row],[updated offered salary]]&lt;$N$39),(Statistics_xlsx___Sheet1[[#This Row],[updated offered salary]]&gt;$N$40))</f>
        <v>0</v>
      </c>
    </row>
    <row r="2304" spans="1:11" x14ac:dyDescent="0.3">
      <c r="A2304">
        <v>690079</v>
      </c>
      <c r="B2304" t="s">
        <v>2094</v>
      </c>
      <c r="C2304" t="s">
        <v>8</v>
      </c>
      <c r="D2304" t="s">
        <v>9</v>
      </c>
      <c r="E2304" t="str">
        <f>IF(Statistics_xlsx___Sheet1[[#This Row],[event_name]]="-","Male",Statistics_xlsx___Sheet1[[#This Row],[event_name]])</f>
        <v>Male</v>
      </c>
      <c r="F2304" t="s">
        <v>10</v>
      </c>
      <c r="G2304" t="s">
        <v>14</v>
      </c>
      <c r="H2304" t="str">
        <f>IF(Statistics_xlsx___Sheet1[[#This Row],[Post Name]]="-",IF(G2305=0,G2303,G2305),Statistics_xlsx___Sheet1[[#This Row],[Post Name]])</f>
        <v>c5</v>
      </c>
      <c r="I2304">
        <v>30974</v>
      </c>
      <c r="J2304">
        <f>IF(Statistics_xlsx___Sheet1[[#This Row],[Offered Salary]]&lt;=0,AVERAGE($I$2:$I$7166),Statistics_xlsx___Sheet1[[#This Row],[Offered Salary]])</f>
        <v>30974</v>
      </c>
      <c r="K2304" t="b">
        <f>OR((Statistics_xlsx___Sheet1[[#This Row],[updated offered salary]]&lt;$N$39),(Statistics_xlsx___Sheet1[[#This Row],[updated offered salary]]&gt;$N$40))</f>
        <v>0</v>
      </c>
    </row>
    <row r="2305" spans="1:11" x14ac:dyDescent="0.3">
      <c r="A2305">
        <v>879906</v>
      </c>
      <c r="B2305" t="s">
        <v>1433</v>
      </c>
      <c r="C2305" t="s">
        <v>15</v>
      </c>
      <c r="D2305" t="s">
        <v>9</v>
      </c>
      <c r="E2305" t="str">
        <f>IF(Statistics_xlsx___Sheet1[[#This Row],[event_name]]="-","Male",Statistics_xlsx___Sheet1[[#This Row],[event_name]])</f>
        <v>Male</v>
      </c>
      <c r="F2305" t="s">
        <v>10</v>
      </c>
      <c r="G2305" t="s">
        <v>14</v>
      </c>
      <c r="H2305" t="str">
        <f>IF(Statistics_xlsx___Sheet1[[#This Row],[Post Name]]="-",IF(G2306=0,G2304,G2306),Statistics_xlsx___Sheet1[[#This Row],[Post Name]])</f>
        <v>c5</v>
      </c>
      <c r="I2305">
        <v>89990</v>
      </c>
      <c r="J2305">
        <f>IF(Statistics_xlsx___Sheet1[[#This Row],[Offered Salary]]&lt;=0,AVERAGE($I$2:$I$7166),Statistics_xlsx___Sheet1[[#This Row],[Offered Salary]])</f>
        <v>89990</v>
      </c>
      <c r="K2305" t="b">
        <f>OR((Statistics_xlsx___Sheet1[[#This Row],[updated offered salary]]&lt;$N$39),(Statistics_xlsx___Sheet1[[#This Row],[updated offered salary]]&gt;$N$40))</f>
        <v>0</v>
      </c>
    </row>
    <row r="2306" spans="1:11" x14ac:dyDescent="0.3">
      <c r="A2306">
        <v>649013</v>
      </c>
      <c r="B2306" t="s">
        <v>1434</v>
      </c>
      <c r="C2306" t="s">
        <v>8</v>
      </c>
      <c r="D2306" t="s">
        <v>9</v>
      </c>
      <c r="E2306" t="str">
        <f>IF(Statistics_xlsx___Sheet1[[#This Row],[event_name]]="-","Male",Statistics_xlsx___Sheet1[[#This Row],[event_name]])</f>
        <v>Male</v>
      </c>
      <c r="F2306" t="s">
        <v>10</v>
      </c>
      <c r="G2306" t="s">
        <v>14</v>
      </c>
      <c r="H2306" t="str">
        <f>IF(Statistics_xlsx___Sheet1[[#This Row],[Post Name]]="-",IF(G2307=0,G2305,G2307),Statistics_xlsx___Sheet1[[#This Row],[Post Name]])</f>
        <v>c5</v>
      </c>
      <c r="I2306">
        <v>23262</v>
      </c>
      <c r="J2306">
        <f>IF(Statistics_xlsx___Sheet1[[#This Row],[Offered Salary]]&lt;=0,AVERAGE($I$2:$I$7166),Statistics_xlsx___Sheet1[[#This Row],[Offered Salary]])</f>
        <v>23262</v>
      </c>
      <c r="K2306" t="b">
        <f>OR((Statistics_xlsx___Sheet1[[#This Row],[updated offered salary]]&lt;$N$39),(Statistics_xlsx___Sheet1[[#This Row],[updated offered salary]]&gt;$N$40))</f>
        <v>0</v>
      </c>
    </row>
    <row r="2307" spans="1:11" x14ac:dyDescent="0.3">
      <c r="A2307">
        <v>608096</v>
      </c>
      <c r="B2307" t="s">
        <v>2095</v>
      </c>
      <c r="C2307" t="s">
        <v>15</v>
      </c>
      <c r="D2307" t="s">
        <v>9</v>
      </c>
      <c r="E2307" t="str">
        <f>IF(Statistics_xlsx___Sheet1[[#This Row],[event_name]]="-","Male",Statistics_xlsx___Sheet1[[#This Row],[event_name]])</f>
        <v>Male</v>
      </c>
      <c r="F2307" t="s">
        <v>10</v>
      </c>
      <c r="G2307" t="s">
        <v>14</v>
      </c>
      <c r="H2307" t="str">
        <f>IF(Statistics_xlsx___Sheet1[[#This Row],[Post Name]]="-",IF(G2308=0,G2306,G2308),Statistics_xlsx___Sheet1[[#This Row],[Post Name]])</f>
        <v>c5</v>
      </c>
      <c r="I2307">
        <v>33982</v>
      </c>
      <c r="J2307">
        <f>IF(Statistics_xlsx___Sheet1[[#This Row],[Offered Salary]]&lt;=0,AVERAGE($I$2:$I$7166),Statistics_xlsx___Sheet1[[#This Row],[Offered Salary]])</f>
        <v>33982</v>
      </c>
      <c r="K2307" t="b">
        <f>OR((Statistics_xlsx___Sheet1[[#This Row],[updated offered salary]]&lt;$N$39),(Statistics_xlsx___Sheet1[[#This Row],[updated offered salary]]&gt;$N$40))</f>
        <v>0</v>
      </c>
    </row>
    <row r="2308" spans="1:11" x14ac:dyDescent="0.3">
      <c r="A2308">
        <v>427702</v>
      </c>
      <c r="B2308" t="s">
        <v>2096</v>
      </c>
      <c r="C2308" t="s">
        <v>8</v>
      </c>
      <c r="D2308" t="s">
        <v>13</v>
      </c>
      <c r="E2308" t="str">
        <f>IF(Statistics_xlsx___Sheet1[[#This Row],[event_name]]="-","Male",Statistics_xlsx___Sheet1[[#This Row],[event_name]])</f>
        <v>Female</v>
      </c>
      <c r="F2308" t="s">
        <v>10</v>
      </c>
      <c r="G2308" t="s">
        <v>14</v>
      </c>
      <c r="H2308" t="str">
        <f>IF(Statistics_xlsx___Sheet1[[#This Row],[Post Name]]="-",IF(G2309=0,G2307,G2309),Statistics_xlsx___Sheet1[[#This Row],[Post Name]])</f>
        <v>c5</v>
      </c>
      <c r="I2308">
        <v>71295</v>
      </c>
      <c r="J2308">
        <f>IF(Statistics_xlsx___Sheet1[[#This Row],[Offered Salary]]&lt;=0,AVERAGE($I$2:$I$7166),Statistics_xlsx___Sheet1[[#This Row],[Offered Salary]])</f>
        <v>71295</v>
      </c>
      <c r="K2308" t="b">
        <f>OR((Statistics_xlsx___Sheet1[[#This Row],[updated offered salary]]&lt;$N$39),(Statistics_xlsx___Sheet1[[#This Row],[updated offered salary]]&gt;$N$40))</f>
        <v>0</v>
      </c>
    </row>
    <row r="2309" spans="1:11" x14ac:dyDescent="0.3">
      <c r="A2309">
        <v>56334</v>
      </c>
      <c r="B2309" t="s">
        <v>2097</v>
      </c>
      <c r="C2309" t="s">
        <v>8</v>
      </c>
      <c r="D2309" t="s">
        <v>9</v>
      </c>
      <c r="E2309" t="str">
        <f>IF(Statistics_xlsx___Sheet1[[#This Row],[event_name]]="-","Male",Statistics_xlsx___Sheet1[[#This Row],[event_name]])</f>
        <v>Male</v>
      </c>
      <c r="F2309" t="s">
        <v>10</v>
      </c>
      <c r="G2309" t="s">
        <v>30</v>
      </c>
      <c r="H2309" t="str">
        <f>IF(Statistics_xlsx___Sheet1[[#This Row],[Post Name]]="-",IF(G2310=0,G2308,G2310),Statistics_xlsx___Sheet1[[#This Row],[Post Name]])</f>
        <v>b9</v>
      </c>
      <c r="I2309">
        <v>82717</v>
      </c>
      <c r="J2309">
        <f>IF(Statistics_xlsx___Sheet1[[#This Row],[Offered Salary]]&lt;=0,AVERAGE($I$2:$I$7166),Statistics_xlsx___Sheet1[[#This Row],[Offered Salary]])</f>
        <v>82717</v>
      </c>
      <c r="K2309" t="b">
        <f>OR((Statistics_xlsx___Sheet1[[#This Row],[updated offered salary]]&lt;$N$39),(Statistics_xlsx___Sheet1[[#This Row],[updated offered salary]]&gt;$N$40))</f>
        <v>0</v>
      </c>
    </row>
    <row r="2310" spans="1:11" x14ac:dyDescent="0.3">
      <c r="A2310">
        <v>310550</v>
      </c>
      <c r="B2310" t="s">
        <v>1266</v>
      </c>
      <c r="C2310" t="s">
        <v>8</v>
      </c>
      <c r="D2310" t="s">
        <v>9</v>
      </c>
      <c r="E2310" t="str">
        <f>IF(Statistics_xlsx___Sheet1[[#This Row],[event_name]]="-","Male",Statistics_xlsx___Sheet1[[#This Row],[event_name]])</f>
        <v>Male</v>
      </c>
      <c r="F2310" t="s">
        <v>10</v>
      </c>
      <c r="G2310" t="s">
        <v>30</v>
      </c>
      <c r="H2310" t="str">
        <f>IF(Statistics_xlsx___Sheet1[[#This Row],[Post Name]]="-",IF(G2311=0,G2309,G2311),Statistics_xlsx___Sheet1[[#This Row],[Post Name]])</f>
        <v>b9</v>
      </c>
      <c r="I2310">
        <v>50468</v>
      </c>
      <c r="J2310">
        <f>IF(Statistics_xlsx___Sheet1[[#This Row],[Offered Salary]]&lt;=0,AVERAGE($I$2:$I$7166),Statistics_xlsx___Sheet1[[#This Row],[Offered Salary]])</f>
        <v>50468</v>
      </c>
      <c r="K2310" t="b">
        <f>OR((Statistics_xlsx___Sheet1[[#This Row],[updated offered salary]]&lt;$N$39),(Statistics_xlsx___Sheet1[[#This Row],[updated offered salary]]&gt;$N$40))</f>
        <v>0</v>
      </c>
    </row>
    <row r="2311" spans="1:11" x14ac:dyDescent="0.3">
      <c r="A2311">
        <v>709021</v>
      </c>
      <c r="B2311" t="s">
        <v>2098</v>
      </c>
      <c r="C2311" t="s">
        <v>8</v>
      </c>
      <c r="D2311" t="s">
        <v>9</v>
      </c>
      <c r="E2311" t="str">
        <f>IF(Statistics_xlsx___Sheet1[[#This Row],[event_name]]="-","Male",Statistics_xlsx___Sheet1[[#This Row],[event_name]])</f>
        <v>Male</v>
      </c>
      <c r="F2311" t="s">
        <v>10</v>
      </c>
      <c r="G2311" t="s">
        <v>30</v>
      </c>
      <c r="H2311" t="str">
        <f>IF(Statistics_xlsx___Sheet1[[#This Row],[Post Name]]="-",IF(G2312=0,G2310,G2312),Statistics_xlsx___Sheet1[[#This Row],[Post Name]])</f>
        <v>b9</v>
      </c>
      <c r="I2311">
        <v>2917</v>
      </c>
      <c r="J2311">
        <f>IF(Statistics_xlsx___Sheet1[[#This Row],[Offered Salary]]&lt;=0,AVERAGE($I$2:$I$7166),Statistics_xlsx___Sheet1[[#This Row],[Offered Salary]])</f>
        <v>2917</v>
      </c>
      <c r="K2311" t="b">
        <f>OR((Statistics_xlsx___Sheet1[[#This Row],[updated offered salary]]&lt;$N$39),(Statistics_xlsx___Sheet1[[#This Row],[updated offered salary]]&gt;$N$40))</f>
        <v>0</v>
      </c>
    </row>
    <row r="2312" spans="1:11" x14ac:dyDescent="0.3">
      <c r="A2312">
        <v>492428</v>
      </c>
      <c r="B2312" t="s">
        <v>2099</v>
      </c>
      <c r="C2312" t="s">
        <v>8</v>
      </c>
      <c r="D2312" t="s">
        <v>13</v>
      </c>
      <c r="E2312" t="str">
        <f>IF(Statistics_xlsx___Sheet1[[#This Row],[event_name]]="-","Male",Statistics_xlsx___Sheet1[[#This Row],[event_name]])</f>
        <v>Female</v>
      </c>
      <c r="F2312" t="s">
        <v>10</v>
      </c>
      <c r="G2312" t="s">
        <v>30</v>
      </c>
      <c r="H2312" t="str">
        <f>IF(Statistics_xlsx___Sheet1[[#This Row],[Post Name]]="-",IF(G2313=0,G2311,G2313),Statistics_xlsx___Sheet1[[#This Row],[Post Name]])</f>
        <v>b9</v>
      </c>
      <c r="I2312">
        <v>82414</v>
      </c>
      <c r="J2312">
        <f>IF(Statistics_xlsx___Sheet1[[#This Row],[Offered Salary]]&lt;=0,AVERAGE($I$2:$I$7166),Statistics_xlsx___Sheet1[[#This Row],[Offered Salary]])</f>
        <v>82414</v>
      </c>
      <c r="K2312" t="b">
        <f>OR((Statistics_xlsx___Sheet1[[#This Row],[updated offered salary]]&lt;$N$39),(Statistics_xlsx___Sheet1[[#This Row],[updated offered salary]]&gt;$N$40))</f>
        <v>0</v>
      </c>
    </row>
    <row r="2313" spans="1:11" x14ac:dyDescent="0.3">
      <c r="A2313">
        <v>335474</v>
      </c>
      <c r="B2313" t="s">
        <v>2100</v>
      </c>
      <c r="C2313" t="s">
        <v>15</v>
      </c>
      <c r="D2313" t="s">
        <v>9</v>
      </c>
      <c r="E2313" t="str">
        <f>IF(Statistics_xlsx___Sheet1[[#This Row],[event_name]]="-","Male",Statistics_xlsx___Sheet1[[#This Row],[event_name]])</f>
        <v>Male</v>
      </c>
      <c r="F2313" t="s">
        <v>10</v>
      </c>
      <c r="G2313" t="s">
        <v>30</v>
      </c>
      <c r="H2313" t="str">
        <f>IF(Statistics_xlsx___Sheet1[[#This Row],[Post Name]]="-",IF(G2314=0,G2312,G2314),Statistics_xlsx___Sheet1[[#This Row],[Post Name]])</f>
        <v>b9</v>
      </c>
      <c r="I2313">
        <v>43910</v>
      </c>
      <c r="J2313">
        <f>IF(Statistics_xlsx___Sheet1[[#This Row],[Offered Salary]]&lt;=0,AVERAGE($I$2:$I$7166),Statistics_xlsx___Sheet1[[#This Row],[Offered Salary]])</f>
        <v>43910</v>
      </c>
      <c r="K2313" t="b">
        <f>OR((Statistics_xlsx___Sheet1[[#This Row],[updated offered salary]]&lt;$N$39),(Statistics_xlsx___Sheet1[[#This Row],[updated offered salary]]&gt;$N$40))</f>
        <v>0</v>
      </c>
    </row>
    <row r="2314" spans="1:11" x14ac:dyDescent="0.3">
      <c r="A2314">
        <v>110794</v>
      </c>
      <c r="B2314" t="s">
        <v>2101</v>
      </c>
      <c r="C2314" t="s">
        <v>8</v>
      </c>
      <c r="D2314" t="s">
        <v>9</v>
      </c>
      <c r="E2314" t="str">
        <f>IF(Statistics_xlsx___Sheet1[[#This Row],[event_name]]="-","Male",Statistics_xlsx___Sheet1[[#This Row],[event_name]])</f>
        <v>Male</v>
      </c>
      <c r="F2314" t="s">
        <v>10</v>
      </c>
      <c r="G2314" t="s">
        <v>30</v>
      </c>
      <c r="H2314" t="str">
        <f>IF(Statistics_xlsx___Sheet1[[#This Row],[Post Name]]="-",IF(G2315=0,G2313,G2315),Statistics_xlsx___Sheet1[[#This Row],[Post Name]])</f>
        <v>b9</v>
      </c>
      <c r="I2314">
        <v>71936</v>
      </c>
      <c r="J2314">
        <f>IF(Statistics_xlsx___Sheet1[[#This Row],[Offered Salary]]&lt;=0,AVERAGE($I$2:$I$7166),Statistics_xlsx___Sheet1[[#This Row],[Offered Salary]])</f>
        <v>71936</v>
      </c>
      <c r="K2314" t="b">
        <f>OR((Statistics_xlsx___Sheet1[[#This Row],[updated offered salary]]&lt;$N$39),(Statistics_xlsx___Sheet1[[#This Row],[updated offered salary]]&gt;$N$40))</f>
        <v>0</v>
      </c>
    </row>
    <row r="2315" spans="1:11" x14ac:dyDescent="0.3">
      <c r="A2315">
        <v>833860</v>
      </c>
      <c r="B2315" t="s">
        <v>2102</v>
      </c>
      <c r="C2315" t="s">
        <v>8</v>
      </c>
      <c r="D2315" t="s">
        <v>9</v>
      </c>
      <c r="E2315" t="str">
        <f>IF(Statistics_xlsx___Sheet1[[#This Row],[event_name]]="-","Male",Statistics_xlsx___Sheet1[[#This Row],[event_name]])</f>
        <v>Male</v>
      </c>
      <c r="F2315" t="s">
        <v>10</v>
      </c>
      <c r="G2315" t="s">
        <v>30</v>
      </c>
      <c r="H2315" t="str">
        <f>IF(Statistics_xlsx___Sheet1[[#This Row],[Post Name]]="-",IF(G2316=0,G2314,G2316),Statistics_xlsx___Sheet1[[#This Row],[Post Name]])</f>
        <v>b9</v>
      </c>
      <c r="I2315">
        <v>6137</v>
      </c>
      <c r="J2315">
        <f>IF(Statistics_xlsx___Sheet1[[#This Row],[Offered Salary]]&lt;=0,AVERAGE($I$2:$I$7166),Statistics_xlsx___Sheet1[[#This Row],[Offered Salary]])</f>
        <v>6137</v>
      </c>
      <c r="K2315" t="b">
        <f>OR((Statistics_xlsx___Sheet1[[#This Row],[updated offered salary]]&lt;$N$39),(Statistics_xlsx___Sheet1[[#This Row],[updated offered salary]]&gt;$N$40))</f>
        <v>0</v>
      </c>
    </row>
    <row r="2316" spans="1:11" x14ac:dyDescent="0.3">
      <c r="A2316">
        <v>731022</v>
      </c>
      <c r="B2316" t="s">
        <v>2103</v>
      </c>
      <c r="C2316" t="s">
        <v>8</v>
      </c>
      <c r="D2316" t="s">
        <v>13</v>
      </c>
      <c r="E2316" t="str">
        <f>IF(Statistics_xlsx___Sheet1[[#This Row],[event_name]]="-","Male",Statistics_xlsx___Sheet1[[#This Row],[event_name]])</f>
        <v>Female</v>
      </c>
      <c r="F2316" t="s">
        <v>10</v>
      </c>
      <c r="G2316" t="s">
        <v>30</v>
      </c>
      <c r="H2316" t="str">
        <f>IF(Statistics_xlsx___Sheet1[[#This Row],[Post Name]]="-",IF(G2317=0,G2315,G2317),Statistics_xlsx___Sheet1[[#This Row],[Post Name]])</f>
        <v>b9</v>
      </c>
      <c r="I2316">
        <v>18576</v>
      </c>
      <c r="J2316">
        <f>IF(Statistics_xlsx___Sheet1[[#This Row],[Offered Salary]]&lt;=0,AVERAGE($I$2:$I$7166),Statistics_xlsx___Sheet1[[#This Row],[Offered Salary]])</f>
        <v>18576</v>
      </c>
      <c r="K2316" t="b">
        <f>OR((Statistics_xlsx___Sheet1[[#This Row],[updated offered salary]]&lt;$N$39),(Statistics_xlsx___Sheet1[[#This Row],[updated offered salary]]&gt;$N$40))</f>
        <v>0</v>
      </c>
    </row>
    <row r="2317" spans="1:11" x14ac:dyDescent="0.3">
      <c r="A2317">
        <v>433241</v>
      </c>
      <c r="B2317" t="s">
        <v>2104</v>
      </c>
      <c r="C2317" t="s">
        <v>8</v>
      </c>
      <c r="D2317" t="s">
        <v>9</v>
      </c>
      <c r="E2317" t="str">
        <f>IF(Statistics_xlsx___Sheet1[[#This Row],[event_name]]="-","Male",Statistics_xlsx___Sheet1[[#This Row],[event_name]])</f>
        <v>Male</v>
      </c>
      <c r="F2317" t="s">
        <v>10</v>
      </c>
      <c r="G2317" t="s">
        <v>30</v>
      </c>
      <c r="H2317" t="str">
        <f>IF(Statistics_xlsx___Sheet1[[#This Row],[Post Name]]="-",IF(G2318=0,G2316,G2318),Statistics_xlsx___Sheet1[[#This Row],[Post Name]])</f>
        <v>b9</v>
      </c>
      <c r="I2317">
        <v>40375</v>
      </c>
      <c r="J2317">
        <f>IF(Statistics_xlsx___Sheet1[[#This Row],[Offered Salary]]&lt;=0,AVERAGE($I$2:$I$7166),Statistics_xlsx___Sheet1[[#This Row],[Offered Salary]])</f>
        <v>40375</v>
      </c>
      <c r="K2317" t="b">
        <f>OR((Statistics_xlsx___Sheet1[[#This Row],[updated offered salary]]&lt;$N$39),(Statistics_xlsx___Sheet1[[#This Row],[updated offered salary]]&gt;$N$40))</f>
        <v>0</v>
      </c>
    </row>
    <row r="2318" spans="1:11" x14ac:dyDescent="0.3">
      <c r="A2318">
        <v>717012</v>
      </c>
      <c r="B2318" t="s">
        <v>2105</v>
      </c>
      <c r="C2318" t="s">
        <v>8</v>
      </c>
      <c r="D2318" t="s">
        <v>9</v>
      </c>
      <c r="E2318" t="str">
        <f>IF(Statistics_xlsx___Sheet1[[#This Row],[event_name]]="-","Male",Statistics_xlsx___Sheet1[[#This Row],[event_name]])</f>
        <v>Male</v>
      </c>
      <c r="F2318" t="s">
        <v>10</v>
      </c>
      <c r="G2318" t="s">
        <v>30</v>
      </c>
      <c r="H2318" t="str">
        <f>IF(Statistics_xlsx___Sheet1[[#This Row],[Post Name]]="-",IF(G2319=0,G2317,G2319),Statistics_xlsx___Sheet1[[#This Row],[Post Name]])</f>
        <v>b9</v>
      </c>
      <c r="I2318">
        <v>77648</v>
      </c>
      <c r="J2318">
        <f>IF(Statistics_xlsx___Sheet1[[#This Row],[Offered Salary]]&lt;=0,AVERAGE($I$2:$I$7166),Statistics_xlsx___Sheet1[[#This Row],[Offered Salary]])</f>
        <v>77648</v>
      </c>
      <c r="K2318" t="b">
        <f>OR((Statistics_xlsx___Sheet1[[#This Row],[updated offered salary]]&lt;$N$39),(Statistics_xlsx___Sheet1[[#This Row],[updated offered salary]]&gt;$N$40))</f>
        <v>0</v>
      </c>
    </row>
    <row r="2319" spans="1:11" x14ac:dyDescent="0.3">
      <c r="A2319">
        <v>893448</v>
      </c>
      <c r="B2319" t="s">
        <v>2106</v>
      </c>
      <c r="C2319" t="s">
        <v>15</v>
      </c>
      <c r="D2319" t="s">
        <v>13</v>
      </c>
      <c r="E2319" t="str">
        <f>IF(Statistics_xlsx___Sheet1[[#This Row],[event_name]]="-","Male",Statistics_xlsx___Sheet1[[#This Row],[event_name]])</f>
        <v>Female</v>
      </c>
      <c r="F2319" t="s">
        <v>10</v>
      </c>
      <c r="G2319" t="s">
        <v>30</v>
      </c>
      <c r="H2319" t="str">
        <f>IF(Statistics_xlsx___Sheet1[[#This Row],[Post Name]]="-",IF(G2320=0,G2318,G2320),Statistics_xlsx___Sheet1[[#This Row],[Post Name]])</f>
        <v>b9</v>
      </c>
      <c r="I2319">
        <v>66474</v>
      </c>
      <c r="J2319">
        <f>IF(Statistics_xlsx___Sheet1[[#This Row],[Offered Salary]]&lt;=0,AVERAGE($I$2:$I$7166),Statistics_xlsx___Sheet1[[#This Row],[Offered Salary]])</f>
        <v>66474</v>
      </c>
      <c r="K2319" t="b">
        <f>OR((Statistics_xlsx___Sheet1[[#This Row],[updated offered salary]]&lt;$N$39),(Statistics_xlsx___Sheet1[[#This Row],[updated offered salary]]&gt;$N$40))</f>
        <v>0</v>
      </c>
    </row>
    <row r="2320" spans="1:11" x14ac:dyDescent="0.3">
      <c r="A2320">
        <v>995244</v>
      </c>
      <c r="B2320" t="s">
        <v>2107</v>
      </c>
      <c r="C2320" t="s">
        <v>8</v>
      </c>
      <c r="D2320" t="s">
        <v>42</v>
      </c>
      <c r="E2320" t="str">
        <f>IF(Statistics_xlsx___Sheet1[[#This Row],[event_name]]="-","Male",Statistics_xlsx___Sheet1[[#This Row],[event_name]])</f>
        <v>Don’t want to say</v>
      </c>
      <c r="F2320" t="s">
        <v>17</v>
      </c>
      <c r="G2320" t="s">
        <v>345</v>
      </c>
      <c r="H2320" t="str">
        <f>IF(Statistics_xlsx___Sheet1[[#This Row],[Post Name]]="-",IF(G2321=0,G2319,G2321),Statistics_xlsx___Sheet1[[#This Row],[Post Name]])</f>
        <v>c9</v>
      </c>
      <c r="I2320">
        <v>86988</v>
      </c>
      <c r="J2320">
        <f>IF(Statistics_xlsx___Sheet1[[#This Row],[Offered Salary]]&lt;=0,AVERAGE($I$2:$I$7166),Statistics_xlsx___Sheet1[[#This Row],[Offered Salary]])</f>
        <v>86988</v>
      </c>
      <c r="K2320" t="b">
        <f>OR((Statistics_xlsx___Sheet1[[#This Row],[updated offered salary]]&lt;$N$39),(Statistics_xlsx___Sheet1[[#This Row],[updated offered salary]]&gt;$N$40))</f>
        <v>0</v>
      </c>
    </row>
    <row r="2321" spans="1:11" x14ac:dyDescent="0.3">
      <c r="A2321">
        <v>800380</v>
      </c>
      <c r="B2321" t="s">
        <v>2108</v>
      </c>
      <c r="C2321" t="s">
        <v>15</v>
      </c>
      <c r="D2321" t="s">
        <v>13</v>
      </c>
      <c r="E2321" t="str">
        <f>IF(Statistics_xlsx___Sheet1[[#This Row],[event_name]]="-","Male",Statistics_xlsx___Sheet1[[#This Row],[event_name]])</f>
        <v>Female</v>
      </c>
      <c r="F2321" t="s">
        <v>17</v>
      </c>
      <c r="G2321" t="s">
        <v>345</v>
      </c>
      <c r="H2321" t="str">
        <f>IF(Statistics_xlsx___Sheet1[[#This Row],[Post Name]]="-",IF(G2322=0,G2320,G2322),Statistics_xlsx___Sheet1[[#This Row],[Post Name]])</f>
        <v>c9</v>
      </c>
      <c r="I2321">
        <v>35763</v>
      </c>
      <c r="J2321">
        <f>IF(Statistics_xlsx___Sheet1[[#This Row],[Offered Salary]]&lt;=0,AVERAGE($I$2:$I$7166),Statistics_xlsx___Sheet1[[#This Row],[Offered Salary]])</f>
        <v>35763</v>
      </c>
      <c r="K2321" t="b">
        <f>OR((Statistics_xlsx___Sheet1[[#This Row],[updated offered salary]]&lt;$N$39),(Statistics_xlsx___Sheet1[[#This Row],[updated offered salary]]&gt;$N$40))</f>
        <v>0</v>
      </c>
    </row>
    <row r="2322" spans="1:11" x14ac:dyDescent="0.3">
      <c r="A2322">
        <v>198525</v>
      </c>
      <c r="B2322" t="s">
        <v>2109</v>
      </c>
      <c r="C2322" t="s">
        <v>15</v>
      </c>
      <c r="D2322" t="s">
        <v>9</v>
      </c>
      <c r="E2322" t="str">
        <f>IF(Statistics_xlsx___Sheet1[[#This Row],[event_name]]="-","Male",Statistics_xlsx___Sheet1[[#This Row],[event_name]])</f>
        <v>Male</v>
      </c>
      <c r="F2322" t="s">
        <v>17</v>
      </c>
      <c r="G2322" t="s">
        <v>345</v>
      </c>
      <c r="H2322" t="str">
        <f>IF(Statistics_xlsx___Sheet1[[#This Row],[Post Name]]="-",IF(G2323=0,G2321,G2323),Statistics_xlsx___Sheet1[[#This Row],[Post Name]])</f>
        <v>c9</v>
      </c>
      <c r="I2322">
        <v>92478</v>
      </c>
      <c r="J2322">
        <f>IF(Statistics_xlsx___Sheet1[[#This Row],[Offered Salary]]&lt;=0,AVERAGE($I$2:$I$7166),Statistics_xlsx___Sheet1[[#This Row],[Offered Salary]])</f>
        <v>92478</v>
      </c>
      <c r="K2322" t="b">
        <f>OR((Statistics_xlsx___Sheet1[[#This Row],[updated offered salary]]&lt;$N$39),(Statistics_xlsx___Sheet1[[#This Row],[updated offered salary]]&gt;$N$40))</f>
        <v>0</v>
      </c>
    </row>
    <row r="2323" spans="1:11" x14ac:dyDescent="0.3">
      <c r="A2323">
        <v>344350</v>
      </c>
      <c r="B2323" t="s">
        <v>2110</v>
      </c>
      <c r="C2323" t="s">
        <v>8</v>
      </c>
      <c r="D2323" t="s">
        <v>9</v>
      </c>
      <c r="E2323" t="str">
        <f>IF(Statistics_xlsx___Sheet1[[#This Row],[event_name]]="-","Male",Statistics_xlsx___Sheet1[[#This Row],[event_name]])</f>
        <v>Male</v>
      </c>
      <c r="F2323" t="s">
        <v>86</v>
      </c>
      <c r="G2323" t="s">
        <v>24</v>
      </c>
      <c r="H2323" t="str">
        <f>IF(Statistics_xlsx___Sheet1[[#This Row],[Post Name]]="-",IF(G2324=0,G2322,G2324),Statistics_xlsx___Sheet1[[#This Row],[Post Name]])</f>
        <v>i7</v>
      </c>
      <c r="I2323">
        <v>64059</v>
      </c>
      <c r="J2323">
        <f>IF(Statistics_xlsx___Sheet1[[#This Row],[Offered Salary]]&lt;=0,AVERAGE($I$2:$I$7166),Statistics_xlsx___Sheet1[[#This Row],[Offered Salary]])</f>
        <v>64059</v>
      </c>
      <c r="K2323" t="b">
        <f>OR((Statistics_xlsx___Sheet1[[#This Row],[updated offered salary]]&lt;$N$39),(Statistics_xlsx___Sheet1[[#This Row],[updated offered salary]]&gt;$N$40))</f>
        <v>0</v>
      </c>
    </row>
    <row r="2324" spans="1:11" x14ac:dyDescent="0.3">
      <c r="A2324">
        <v>459437</v>
      </c>
      <c r="B2324" t="s">
        <v>2111</v>
      </c>
      <c r="C2324" t="s">
        <v>15</v>
      </c>
      <c r="D2324" t="s">
        <v>9</v>
      </c>
      <c r="E2324" t="str">
        <f>IF(Statistics_xlsx___Sheet1[[#This Row],[event_name]]="-","Male",Statistics_xlsx___Sheet1[[#This Row],[event_name]])</f>
        <v>Male</v>
      </c>
      <c r="F2324" t="s">
        <v>86</v>
      </c>
      <c r="G2324" t="s">
        <v>24</v>
      </c>
      <c r="H2324" t="str">
        <f>IF(Statistics_xlsx___Sheet1[[#This Row],[Post Name]]="-",IF(G2325=0,G2323,G2325),Statistics_xlsx___Sheet1[[#This Row],[Post Name]])</f>
        <v>i7</v>
      </c>
      <c r="I2324">
        <v>40088</v>
      </c>
      <c r="J2324">
        <f>IF(Statistics_xlsx___Sheet1[[#This Row],[Offered Salary]]&lt;=0,AVERAGE($I$2:$I$7166),Statistics_xlsx___Sheet1[[#This Row],[Offered Salary]])</f>
        <v>40088</v>
      </c>
      <c r="K2324" t="b">
        <f>OR((Statistics_xlsx___Sheet1[[#This Row],[updated offered salary]]&lt;$N$39),(Statistics_xlsx___Sheet1[[#This Row],[updated offered salary]]&gt;$N$40))</f>
        <v>0</v>
      </c>
    </row>
    <row r="2325" spans="1:11" x14ac:dyDescent="0.3">
      <c r="A2325">
        <v>441172</v>
      </c>
      <c r="B2325" t="s">
        <v>2112</v>
      </c>
      <c r="C2325" t="s">
        <v>8</v>
      </c>
      <c r="D2325" t="s">
        <v>9</v>
      </c>
      <c r="E2325" t="str">
        <f>IF(Statistics_xlsx___Sheet1[[#This Row],[event_name]]="-","Male",Statistics_xlsx___Sheet1[[#This Row],[event_name]])</f>
        <v>Male</v>
      </c>
      <c r="F2325" t="s">
        <v>86</v>
      </c>
      <c r="G2325" t="s">
        <v>24</v>
      </c>
      <c r="H2325" t="str">
        <f>IF(Statistics_xlsx___Sheet1[[#This Row],[Post Name]]="-",IF(G2326=0,G2324,G2326),Statistics_xlsx___Sheet1[[#This Row],[Post Name]])</f>
        <v>i7</v>
      </c>
      <c r="I2325">
        <v>44873</v>
      </c>
      <c r="J2325">
        <f>IF(Statistics_xlsx___Sheet1[[#This Row],[Offered Salary]]&lt;=0,AVERAGE($I$2:$I$7166),Statistics_xlsx___Sheet1[[#This Row],[Offered Salary]])</f>
        <v>44873</v>
      </c>
      <c r="K2325" t="b">
        <f>OR((Statistics_xlsx___Sheet1[[#This Row],[updated offered salary]]&lt;$N$39),(Statistics_xlsx___Sheet1[[#This Row],[updated offered salary]]&gt;$N$40))</f>
        <v>0</v>
      </c>
    </row>
    <row r="2326" spans="1:11" x14ac:dyDescent="0.3">
      <c r="A2326">
        <v>808039</v>
      </c>
      <c r="B2326" t="s">
        <v>2113</v>
      </c>
      <c r="C2326" t="s">
        <v>15</v>
      </c>
      <c r="D2326" t="s">
        <v>9</v>
      </c>
      <c r="E2326" t="str">
        <f>IF(Statistics_xlsx___Sheet1[[#This Row],[event_name]]="-","Male",Statistics_xlsx___Sheet1[[#This Row],[event_name]])</f>
        <v>Male</v>
      </c>
      <c r="F2326" t="s">
        <v>86</v>
      </c>
      <c r="G2326" t="s">
        <v>24</v>
      </c>
      <c r="H2326" t="str">
        <f>IF(Statistics_xlsx___Sheet1[[#This Row],[Post Name]]="-",IF(G2327=0,G2325,G2327),Statistics_xlsx___Sheet1[[#This Row],[Post Name]])</f>
        <v>i7</v>
      </c>
      <c r="I2326">
        <v>85815</v>
      </c>
      <c r="J2326">
        <f>IF(Statistics_xlsx___Sheet1[[#This Row],[Offered Salary]]&lt;=0,AVERAGE($I$2:$I$7166),Statistics_xlsx___Sheet1[[#This Row],[Offered Salary]])</f>
        <v>85815</v>
      </c>
      <c r="K2326" t="b">
        <f>OR((Statistics_xlsx___Sheet1[[#This Row],[updated offered salary]]&lt;$N$39),(Statistics_xlsx___Sheet1[[#This Row],[updated offered salary]]&gt;$N$40))</f>
        <v>0</v>
      </c>
    </row>
    <row r="2327" spans="1:11" x14ac:dyDescent="0.3">
      <c r="A2327">
        <v>106331</v>
      </c>
      <c r="B2327" t="s">
        <v>2114</v>
      </c>
      <c r="C2327" t="s">
        <v>8</v>
      </c>
      <c r="D2327" t="s">
        <v>9</v>
      </c>
      <c r="E2327" t="str">
        <f>IF(Statistics_xlsx___Sheet1[[#This Row],[event_name]]="-","Male",Statistics_xlsx___Sheet1[[#This Row],[event_name]])</f>
        <v>Male</v>
      </c>
      <c r="F2327" t="s">
        <v>86</v>
      </c>
      <c r="G2327" t="s">
        <v>24</v>
      </c>
      <c r="H2327" t="str">
        <f>IF(Statistics_xlsx___Sheet1[[#This Row],[Post Name]]="-",IF(G2328=0,G2326,G2328),Statistics_xlsx___Sheet1[[#This Row],[Post Name]])</f>
        <v>i7</v>
      </c>
      <c r="I2327">
        <v>67251</v>
      </c>
      <c r="J2327">
        <f>IF(Statistics_xlsx___Sheet1[[#This Row],[Offered Salary]]&lt;=0,AVERAGE($I$2:$I$7166),Statistics_xlsx___Sheet1[[#This Row],[Offered Salary]])</f>
        <v>67251</v>
      </c>
      <c r="K2327" t="b">
        <f>OR((Statistics_xlsx___Sheet1[[#This Row],[updated offered salary]]&lt;$N$39),(Statistics_xlsx___Sheet1[[#This Row],[updated offered salary]]&gt;$N$40))</f>
        <v>0</v>
      </c>
    </row>
    <row r="2328" spans="1:11" x14ac:dyDescent="0.3">
      <c r="A2328">
        <v>263154</v>
      </c>
      <c r="B2328" t="s">
        <v>2115</v>
      </c>
      <c r="C2328" t="s">
        <v>8</v>
      </c>
      <c r="D2328" t="s">
        <v>42</v>
      </c>
      <c r="E2328" t="str">
        <f>IF(Statistics_xlsx___Sheet1[[#This Row],[event_name]]="-","Male",Statistics_xlsx___Sheet1[[#This Row],[event_name]])</f>
        <v>Don’t want to say</v>
      </c>
      <c r="F2328" t="s">
        <v>86</v>
      </c>
      <c r="G2328" t="s">
        <v>24</v>
      </c>
      <c r="H2328" t="str">
        <f>IF(Statistics_xlsx___Sheet1[[#This Row],[Post Name]]="-",IF(G2329=0,G2327,G2329),Statistics_xlsx___Sheet1[[#This Row],[Post Name]])</f>
        <v>i7</v>
      </c>
      <c r="I2328">
        <v>5718</v>
      </c>
      <c r="J2328">
        <f>IF(Statistics_xlsx___Sheet1[[#This Row],[Offered Salary]]&lt;=0,AVERAGE($I$2:$I$7166),Statistics_xlsx___Sheet1[[#This Row],[Offered Salary]])</f>
        <v>5718</v>
      </c>
      <c r="K2328" t="b">
        <f>OR((Statistics_xlsx___Sheet1[[#This Row],[updated offered salary]]&lt;$N$39),(Statistics_xlsx___Sheet1[[#This Row],[updated offered salary]]&gt;$N$40))</f>
        <v>0</v>
      </c>
    </row>
    <row r="2329" spans="1:11" x14ac:dyDescent="0.3">
      <c r="A2329">
        <v>830658</v>
      </c>
      <c r="B2329" t="s">
        <v>2116</v>
      </c>
      <c r="C2329" t="s">
        <v>15</v>
      </c>
      <c r="D2329" t="s">
        <v>13</v>
      </c>
      <c r="E2329" t="str">
        <f>IF(Statistics_xlsx___Sheet1[[#This Row],[event_name]]="-","Male",Statistics_xlsx___Sheet1[[#This Row],[event_name]])</f>
        <v>Female</v>
      </c>
      <c r="F2329" t="s">
        <v>86</v>
      </c>
      <c r="G2329" t="s">
        <v>24</v>
      </c>
      <c r="H2329" t="str">
        <f>IF(Statistics_xlsx___Sheet1[[#This Row],[Post Name]]="-",IF(G2330=0,G2328,G2330),Statistics_xlsx___Sheet1[[#This Row],[Post Name]])</f>
        <v>i7</v>
      </c>
      <c r="I2329">
        <v>72843</v>
      </c>
      <c r="J2329">
        <f>IF(Statistics_xlsx___Sheet1[[#This Row],[Offered Salary]]&lt;=0,AVERAGE($I$2:$I$7166),Statistics_xlsx___Sheet1[[#This Row],[Offered Salary]])</f>
        <v>72843</v>
      </c>
      <c r="K2329" t="b">
        <f>OR((Statistics_xlsx___Sheet1[[#This Row],[updated offered salary]]&lt;$N$39),(Statistics_xlsx___Sheet1[[#This Row],[updated offered salary]]&gt;$N$40))</f>
        <v>0</v>
      </c>
    </row>
    <row r="2330" spans="1:11" x14ac:dyDescent="0.3">
      <c r="A2330">
        <v>955256</v>
      </c>
      <c r="B2330" t="s">
        <v>2117</v>
      </c>
      <c r="C2330" t="s">
        <v>8</v>
      </c>
      <c r="D2330" t="s">
        <v>9</v>
      </c>
      <c r="E2330" t="str">
        <f>IF(Statistics_xlsx___Sheet1[[#This Row],[event_name]]="-","Male",Statistics_xlsx___Sheet1[[#This Row],[event_name]])</f>
        <v>Male</v>
      </c>
      <c r="F2330" t="s">
        <v>86</v>
      </c>
      <c r="G2330" t="s">
        <v>24</v>
      </c>
      <c r="H2330" t="str">
        <f>IF(Statistics_xlsx___Sheet1[[#This Row],[Post Name]]="-",IF(G2331=0,G2329,G2331),Statistics_xlsx___Sheet1[[#This Row],[Post Name]])</f>
        <v>i7</v>
      </c>
      <c r="I2330">
        <v>51209</v>
      </c>
      <c r="J2330">
        <f>IF(Statistics_xlsx___Sheet1[[#This Row],[Offered Salary]]&lt;=0,AVERAGE($I$2:$I$7166),Statistics_xlsx___Sheet1[[#This Row],[Offered Salary]])</f>
        <v>51209</v>
      </c>
      <c r="K2330" t="b">
        <f>OR((Statistics_xlsx___Sheet1[[#This Row],[updated offered salary]]&lt;$N$39),(Statistics_xlsx___Sheet1[[#This Row],[updated offered salary]]&gt;$N$40))</f>
        <v>0</v>
      </c>
    </row>
    <row r="2331" spans="1:11" x14ac:dyDescent="0.3">
      <c r="A2331">
        <v>568029</v>
      </c>
      <c r="B2331" t="s">
        <v>2118</v>
      </c>
      <c r="C2331" t="s">
        <v>8</v>
      </c>
      <c r="D2331" t="s">
        <v>13</v>
      </c>
      <c r="E2331" t="str">
        <f>IF(Statistics_xlsx___Sheet1[[#This Row],[event_name]]="-","Male",Statistics_xlsx___Sheet1[[#This Row],[event_name]])</f>
        <v>Female</v>
      </c>
      <c r="F2331" t="s">
        <v>86</v>
      </c>
      <c r="G2331" t="s">
        <v>24</v>
      </c>
      <c r="H2331" t="str">
        <f>IF(Statistics_xlsx___Sheet1[[#This Row],[Post Name]]="-",IF(G2332=0,G2330,G2332),Statistics_xlsx___Sheet1[[#This Row],[Post Name]])</f>
        <v>i7</v>
      </c>
      <c r="I2331">
        <v>82546</v>
      </c>
      <c r="J2331">
        <f>IF(Statistics_xlsx___Sheet1[[#This Row],[Offered Salary]]&lt;=0,AVERAGE($I$2:$I$7166),Statistics_xlsx___Sheet1[[#This Row],[Offered Salary]])</f>
        <v>82546</v>
      </c>
      <c r="K2331" t="b">
        <f>OR((Statistics_xlsx___Sheet1[[#This Row],[updated offered salary]]&lt;$N$39),(Statistics_xlsx___Sheet1[[#This Row],[updated offered salary]]&gt;$N$40))</f>
        <v>0</v>
      </c>
    </row>
    <row r="2332" spans="1:11" x14ac:dyDescent="0.3">
      <c r="A2332">
        <v>606813</v>
      </c>
      <c r="B2332" t="s">
        <v>2119</v>
      </c>
      <c r="C2332" t="s">
        <v>15</v>
      </c>
      <c r="D2332" t="s">
        <v>13</v>
      </c>
      <c r="E2332" t="str">
        <f>IF(Statistics_xlsx___Sheet1[[#This Row],[event_name]]="-","Male",Statistics_xlsx___Sheet1[[#This Row],[event_name]])</f>
        <v>Female</v>
      </c>
      <c r="F2332" t="s">
        <v>86</v>
      </c>
      <c r="G2332" t="s">
        <v>24</v>
      </c>
      <c r="H2332" t="str">
        <f>IF(Statistics_xlsx___Sheet1[[#This Row],[Post Name]]="-",IF(G2333=0,G2331,G2333),Statistics_xlsx___Sheet1[[#This Row],[Post Name]])</f>
        <v>i7</v>
      </c>
      <c r="I2332">
        <v>45843</v>
      </c>
      <c r="J2332">
        <f>IF(Statistics_xlsx___Sheet1[[#This Row],[Offered Salary]]&lt;=0,AVERAGE($I$2:$I$7166),Statistics_xlsx___Sheet1[[#This Row],[Offered Salary]])</f>
        <v>45843</v>
      </c>
      <c r="K2332" t="b">
        <f>OR((Statistics_xlsx___Sheet1[[#This Row],[updated offered salary]]&lt;$N$39),(Statistics_xlsx___Sheet1[[#This Row],[updated offered salary]]&gt;$N$40))</f>
        <v>0</v>
      </c>
    </row>
    <row r="2333" spans="1:11" x14ac:dyDescent="0.3">
      <c r="A2333">
        <v>613676</v>
      </c>
      <c r="B2333" t="s">
        <v>2120</v>
      </c>
      <c r="C2333" t="s">
        <v>8</v>
      </c>
      <c r="D2333" t="s">
        <v>9</v>
      </c>
      <c r="E2333" t="str">
        <f>IF(Statistics_xlsx___Sheet1[[#This Row],[event_name]]="-","Male",Statistics_xlsx___Sheet1[[#This Row],[event_name]])</f>
        <v>Male</v>
      </c>
      <c r="F2333" t="s">
        <v>86</v>
      </c>
      <c r="G2333" t="s">
        <v>24</v>
      </c>
      <c r="H2333" t="str">
        <f>IF(Statistics_xlsx___Sheet1[[#This Row],[Post Name]]="-",IF(G2334=0,G2332,G2334),Statistics_xlsx___Sheet1[[#This Row],[Post Name]])</f>
        <v>i7</v>
      </c>
      <c r="I2333">
        <v>35039</v>
      </c>
      <c r="J2333">
        <f>IF(Statistics_xlsx___Sheet1[[#This Row],[Offered Salary]]&lt;=0,AVERAGE($I$2:$I$7166),Statistics_xlsx___Sheet1[[#This Row],[Offered Salary]])</f>
        <v>35039</v>
      </c>
      <c r="K2333" t="b">
        <f>OR((Statistics_xlsx___Sheet1[[#This Row],[updated offered salary]]&lt;$N$39),(Statistics_xlsx___Sheet1[[#This Row],[updated offered salary]]&gt;$N$40))</f>
        <v>0</v>
      </c>
    </row>
    <row r="2334" spans="1:11" x14ac:dyDescent="0.3">
      <c r="A2334">
        <v>182795</v>
      </c>
      <c r="B2334" t="s">
        <v>2121</v>
      </c>
      <c r="C2334" t="s">
        <v>8</v>
      </c>
      <c r="D2334" t="s">
        <v>9</v>
      </c>
      <c r="E2334" t="str">
        <f>IF(Statistics_xlsx___Sheet1[[#This Row],[event_name]]="-","Male",Statistics_xlsx___Sheet1[[#This Row],[event_name]])</f>
        <v>Male</v>
      </c>
      <c r="F2334" t="s">
        <v>86</v>
      </c>
      <c r="G2334" t="s">
        <v>24</v>
      </c>
      <c r="H2334" t="str">
        <f>IF(Statistics_xlsx___Sheet1[[#This Row],[Post Name]]="-",IF(G2335=0,G2333,G2335),Statistics_xlsx___Sheet1[[#This Row],[Post Name]])</f>
        <v>i7</v>
      </c>
      <c r="I2334">
        <v>7589</v>
      </c>
      <c r="J2334">
        <f>IF(Statistics_xlsx___Sheet1[[#This Row],[Offered Salary]]&lt;=0,AVERAGE($I$2:$I$7166),Statistics_xlsx___Sheet1[[#This Row],[Offered Salary]])</f>
        <v>7589</v>
      </c>
      <c r="K2334" t="b">
        <f>OR((Statistics_xlsx___Sheet1[[#This Row],[updated offered salary]]&lt;$N$39),(Statistics_xlsx___Sheet1[[#This Row],[updated offered salary]]&gt;$N$40))</f>
        <v>0</v>
      </c>
    </row>
    <row r="2335" spans="1:11" x14ac:dyDescent="0.3">
      <c r="A2335">
        <v>390144</v>
      </c>
      <c r="B2335" t="s">
        <v>2122</v>
      </c>
      <c r="C2335" t="s">
        <v>8</v>
      </c>
      <c r="D2335" t="s">
        <v>9</v>
      </c>
      <c r="E2335" t="str">
        <f>IF(Statistics_xlsx___Sheet1[[#This Row],[event_name]]="-","Male",Statistics_xlsx___Sheet1[[#This Row],[event_name]])</f>
        <v>Male</v>
      </c>
      <c r="F2335" t="s">
        <v>86</v>
      </c>
      <c r="G2335" t="s">
        <v>24</v>
      </c>
      <c r="H2335" t="str">
        <f>IF(Statistics_xlsx___Sheet1[[#This Row],[Post Name]]="-",IF(G2336=0,G2334,G2336),Statistics_xlsx___Sheet1[[#This Row],[Post Name]])</f>
        <v>i7</v>
      </c>
      <c r="I2335">
        <v>9682</v>
      </c>
      <c r="J2335">
        <f>IF(Statistics_xlsx___Sheet1[[#This Row],[Offered Salary]]&lt;=0,AVERAGE($I$2:$I$7166),Statistics_xlsx___Sheet1[[#This Row],[Offered Salary]])</f>
        <v>9682</v>
      </c>
      <c r="K2335" t="b">
        <f>OR((Statistics_xlsx___Sheet1[[#This Row],[updated offered salary]]&lt;$N$39),(Statistics_xlsx___Sheet1[[#This Row],[updated offered salary]]&gt;$N$40))</f>
        <v>0</v>
      </c>
    </row>
    <row r="2336" spans="1:11" x14ac:dyDescent="0.3">
      <c r="A2336">
        <v>279022</v>
      </c>
      <c r="B2336" t="s">
        <v>1727</v>
      </c>
      <c r="C2336" t="s">
        <v>8</v>
      </c>
      <c r="D2336" t="s">
        <v>9</v>
      </c>
      <c r="E2336" t="str">
        <f>IF(Statistics_xlsx___Sheet1[[#This Row],[event_name]]="-","Male",Statistics_xlsx___Sheet1[[#This Row],[event_name]])</f>
        <v>Male</v>
      </c>
      <c r="F2336" t="s">
        <v>17</v>
      </c>
      <c r="G2336" t="s">
        <v>24</v>
      </c>
      <c r="H2336" t="str">
        <f>IF(Statistics_xlsx___Sheet1[[#This Row],[Post Name]]="-",IF(G2337=0,G2335,G2337),Statistics_xlsx___Sheet1[[#This Row],[Post Name]])</f>
        <v>i7</v>
      </c>
      <c r="I2336">
        <v>68282</v>
      </c>
      <c r="J2336">
        <f>IF(Statistics_xlsx___Sheet1[[#This Row],[Offered Salary]]&lt;=0,AVERAGE($I$2:$I$7166),Statistics_xlsx___Sheet1[[#This Row],[Offered Salary]])</f>
        <v>68282</v>
      </c>
      <c r="K2336" t="b">
        <f>OR((Statistics_xlsx___Sheet1[[#This Row],[updated offered salary]]&lt;$N$39),(Statistics_xlsx___Sheet1[[#This Row],[updated offered salary]]&gt;$N$40))</f>
        <v>0</v>
      </c>
    </row>
    <row r="2337" spans="1:11" x14ac:dyDescent="0.3">
      <c r="A2337">
        <v>789967</v>
      </c>
      <c r="B2337" t="s">
        <v>2123</v>
      </c>
      <c r="C2337" t="s">
        <v>15</v>
      </c>
      <c r="D2337" t="s">
        <v>13</v>
      </c>
      <c r="E2337" t="str">
        <f>IF(Statistics_xlsx___Sheet1[[#This Row],[event_name]]="-","Male",Statistics_xlsx___Sheet1[[#This Row],[event_name]])</f>
        <v>Female</v>
      </c>
      <c r="F2337" t="s">
        <v>10</v>
      </c>
      <c r="G2337" t="s">
        <v>345</v>
      </c>
      <c r="H2337" t="str">
        <f>IF(Statistics_xlsx___Sheet1[[#This Row],[Post Name]]="-",IF(G2338=0,G2336,G2338),Statistics_xlsx___Sheet1[[#This Row],[Post Name]])</f>
        <v>c9</v>
      </c>
      <c r="I2337">
        <v>8658</v>
      </c>
      <c r="J2337">
        <f>IF(Statistics_xlsx___Sheet1[[#This Row],[Offered Salary]]&lt;=0,AVERAGE($I$2:$I$7166),Statistics_xlsx___Sheet1[[#This Row],[Offered Salary]])</f>
        <v>8658</v>
      </c>
      <c r="K2337" t="b">
        <f>OR((Statistics_xlsx___Sheet1[[#This Row],[updated offered salary]]&lt;$N$39),(Statistics_xlsx___Sheet1[[#This Row],[updated offered salary]]&gt;$N$40))</f>
        <v>0</v>
      </c>
    </row>
    <row r="2338" spans="1:11" x14ac:dyDescent="0.3">
      <c r="A2338">
        <v>417017</v>
      </c>
      <c r="B2338" t="s">
        <v>2124</v>
      </c>
      <c r="C2338" t="s">
        <v>8</v>
      </c>
      <c r="D2338" t="s">
        <v>9</v>
      </c>
      <c r="E2338" t="str">
        <f>IF(Statistics_xlsx___Sheet1[[#This Row],[event_name]]="-","Male",Statistics_xlsx___Sheet1[[#This Row],[event_name]])</f>
        <v>Male</v>
      </c>
      <c r="F2338" t="s">
        <v>10</v>
      </c>
      <c r="G2338" t="s">
        <v>345</v>
      </c>
      <c r="H2338" t="str">
        <f>IF(Statistics_xlsx___Sheet1[[#This Row],[Post Name]]="-",IF(G2339=0,G2337,G2339),Statistics_xlsx___Sheet1[[#This Row],[Post Name]])</f>
        <v>c9</v>
      </c>
      <c r="I2338">
        <v>12911</v>
      </c>
      <c r="J2338">
        <f>IF(Statistics_xlsx___Sheet1[[#This Row],[Offered Salary]]&lt;=0,AVERAGE($I$2:$I$7166),Statistics_xlsx___Sheet1[[#This Row],[Offered Salary]])</f>
        <v>12911</v>
      </c>
      <c r="K2338" t="b">
        <f>OR((Statistics_xlsx___Sheet1[[#This Row],[updated offered salary]]&lt;$N$39),(Statistics_xlsx___Sheet1[[#This Row],[updated offered salary]]&gt;$N$40))</f>
        <v>0</v>
      </c>
    </row>
    <row r="2339" spans="1:11" x14ac:dyDescent="0.3">
      <c r="A2339">
        <v>884737</v>
      </c>
      <c r="B2339" t="s">
        <v>1808</v>
      </c>
      <c r="C2339" t="s">
        <v>15</v>
      </c>
      <c r="D2339" t="s">
        <v>13</v>
      </c>
      <c r="E2339" t="str">
        <f>IF(Statistics_xlsx___Sheet1[[#This Row],[event_name]]="-","Male",Statistics_xlsx___Sheet1[[#This Row],[event_name]])</f>
        <v>Female</v>
      </c>
      <c r="F2339" t="s">
        <v>10</v>
      </c>
      <c r="G2339" t="s">
        <v>345</v>
      </c>
      <c r="H2339" t="str">
        <f>IF(Statistics_xlsx___Sheet1[[#This Row],[Post Name]]="-",IF(G2340=0,G2338,G2340),Statistics_xlsx___Sheet1[[#This Row],[Post Name]])</f>
        <v>c9</v>
      </c>
      <c r="I2339">
        <v>9313</v>
      </c>
      <c r="J2339">
        <f>IF(Statistics_xlsx___Sheet1[[#This Row],[Offered Salary]]&lt;=0,AVERAGE($I$2:$I$7166),Statistics_xlsx___Sheet1[[#This Row],[Offered Salary]])</f>
        <v>9313</v>
      </c>
      <c r="K2339" t="b">
        <f>OR((Statistics_xlsx___Sheet1[[#This Row],[updated offered salary]]&lt;$N$39),(Statistics_xlsx___Sheet1[[#This Row],[updated offered salary]]&gt;$N$40))</f>
        <v>0</v>
      </c>
    </row>
    <row r="2340" spans="1:11" x14ac:dyDescent="0.3">
      <c r="A2340">
        <v>289524</v>
      </c>
      <c r="B2340" t="s">
        <v>1322</v>
      </c>
      <c r="C2340" t="s">
        <v>8</v>
      </c>
      <c r="D2340" t="s">
        <v>9</v>
      </c>
      <c r="E2340" t="str">
        <f>IF(Statistics_xlsx___Sheet1[[#This Row],[event_name]]="-","Male",Statistics_xlsx___Sheet1[[#This Row],[event_name]])</f>
        <v>Male</v>
      </c>
      <c r="F2340" t="s">
        <v>10</v>
      </c>
      <c r="G2340" t="s">
        <v>345</v>
      </c>
      <c r="H2340" t="str">
        <f>IF(Statistics_xlsx___Sheet1[[#This Row],[Post Name]]="-",IF(G2341=0,G2339,G2341),Statistics_xlsx___Sheet1[[#This Row],[Post Name]])</f>
        <v>c9</v>
      </c>
      <c r="I2340">
        <v>81188</v>
      </c>
      <c r="J2340">
        <f>IF(Statistics_xlsx___Sheet1[[#This Row],[Offered Salary]]&lt;=0,AVERAGE($I$2:$I$7166),Statistics_xlsx___Sheet1[[#This Row],[Offered Salary]])</f>
        <v>81188</v>
      </c>
      <c r="K2340" t="b">
        <f>OR((Statistics_xlsx___Sheet1[[#This Row],[updated offered salary]]&lt;$N$39),(Statistics_xlsx___Sheet1[[#This Row],[updated offered salary]]&gt;$N$40))</f>
        <v>0</v>
      </c>
    </row>
    <row r="2341" spans="1:11" x14ac:dyDescent="0.3">
      <c r="A2341">
        <v>401311</v>
      </c>
      <c r="B2341" t="s">
        <v>1322</v>
      </c>
      <c r="C2341" t="s">
        <v>15</v>
      </c>
      <c r="D2341" t="s">
        <v>13</v>
      </c>
      <c r="E2341" t="str">
        <f>IF(Statistics_xlsx___Sheet1[[#This Row],[event_name]]="-","Male",Statistics_xlsx___Sheet1[[#This Row],[event_name]])</f>
        <v>Female</v>
      </c>
      <c r="F2341" t="s">
        <v>10</v>
      </c>
      <c r="G2341" t="s">
        <v>345</v>
      </c>
      <c r="H2341" t="str">
        <f>IF(Statistics_xlsx___Sheet1[[#This Row],[Post Name]]="-",IF(G2342=0,G2340,G2342),Statistics_xlsx___Sheet1[[#This Row],[Post Name]])</f>
        <v>c9</v>
      </c>
      <c r="I2341">
        <v>51894</v>
      </c>
      <c r="J2341">
        <f>IF(Statistics_xlsx___Sheet1[[#This Row],[Offered Salary]]&lt;=0,AVERAGE($I$2:$I$7166),Statistics_xlsx___Sheet1[[#This Row],[Offered Salary]])</f>
        <v>51894</v>
      </c>
      <c r="K2341" t="b">
        <f>OR((Statistics_xlsx___Sheet1[[#This Row],[updated offered salary]]&lt;$N$39),(Statistics_xlsx___Sheet1[[#This Row],[updated offered salary]]&gt;$N$40))</f>
        <v>0</v>
      </c>
    </row>
    <row r="2342" spans="1:11" x14ac:dyDescent="0.3">
      <c r="A2342">
        <v>664241</v>
      </c>
      <c r="B2342" t="s">
        <v>2125</v>
      </c>
      <c r="C2342" t="s">
        <v>8</v>
      </c>
      <c r="D2342" t="s">
        <v>9</v>
      </c>
      <c r="E2342" t="str">
        <f>IF(Statistics_xlsx___Sheet1[[#This Row],[event_name]]="-","Male",Statistics_xlsx___Sheet1[[#This Row],[event_name]])</f>
        <v>Male</v>
      </c>
      <c r="F2342" t="s">
        <v>10</v>
      </c>
      <c r="G2342" t="s">
        <v>345</v>
      </c>
      <c r="H2342" t="str">
        <f>IF(Statistics_xlsx___Sheet1[[#This Row],[Post Name]]="-",IF(G2343=0,G2341,G2343),Statistics_xlsx___Sheet1[[#This Row],[Post Name]])</f>
        <v>c9</v>
      </c>
      <c r="I2342">
        <v>96641</v>
      </c>
      <c r="J2342">
        <f>IF(Statistics_xlsx___Sheet1[[#This Row],[Offered Salary]]&lt;=0,AVERAGE($I$2:$I$7166),Statistics_xlsx___Sheet1[[#This Row],[Offered Salary]])</f>
        <v>96641</v>
      </c>
      <c r="K2342" t="b">
        <f>OR((Statistics_xlsx___Sheet1[[#This Row],[updated offered salary]]&lt;$N$39),(Statistics_xlsx___Sheet1[[#This Row],[updated offered salary]]&gt;$N$40))</f>
        <v>0</v>
      </c>
    </row>
    <row r="2343" spans="1:11" x14ac:dyDescent="0.3">
      <c r="A2343">
        <v>491188</v>
      </c>
      <c r="B2343" t="s">
        <v>2126</v>
      </c>
      <c r="C2343" t="s">
        <v>8</v>
      </c>
      <c r="D2343" t="s">
        <v>13</v>
      </c>
      <c r="E2343" t="str">
        <f>IF(Statistics_xlsx___Sheet1[[#This Row],[event_name]]="-","Male",Statistics_xlsx___Sheet1[[#This Row],[event_name]])</f>
        <v>Female</v>
      </c>
      <c r="F2343" t="s">
        <v>10</v>
      </c>
      <c r="G2343" t="s">
        <v>345</v>
      </c>
      <c r="H2343" t="str">
        <f>IF(Statistics_xlsx___Sheet1[[#This Row],[Post Name]]="-",IF(G2344=0,G2342,G2344),Statistics_xlsx___Sheet1[[#This Row],[Post Name]])</f>
        <v>c9</v>
      </c>
      <c r="I2343">
        <v>55718</v>
      </c>
      <c r="J2343">
        <f>IF(Statistics_xlsx___Sheet1[[#This Row],[Offered Salary]]&lt;=0,AVERAGE($I$2:$I$7166),Statistics_xlsx___Sheet1[[#This Row],[Offered Salary]])</f>
        <v>55718</v>
      </c>
      <c r="K2343" t="b">
        <f>OR((Statistics_xlsx___Sheet1[[#This Row],[updated offered salary]]&lt;$N$39),(Statistics_xlsx___Sheet1[[#This Row],[updated offered salary]]&gt;$N$40))</f>
        <v>0</v>
      </c>
    </row>
    <row r="2344" spans="1:11" x14ac:dyDescent="0.3">
      <c r="A2344">
        <v>831450</v>
      </c>
      <c r="B2344" t="s">
        <v>2127</v>
      </c>
      <c r="C2344" t="s">
        <v>8</v>
      </c>
      <c r="D2344" t="s">
        <v>13</v>
      </c>
      <c r="E2344" t="str">
        <f>IF(Statistics_xlsx___Sheet1[[#This Row],[event_name]]="-","Male",Statistics_xlsx___Sheet1[[#This Row],[event_name]])</f>
        <v>Female</v>
      </c>
      <c r="F2344" t="s">
        <v>10</v>
      </c>
      <c r="G2344" t="s">
        <v>14</v>
      </c>
      <c r="H2344" t="str">
        <f>IF(Statistics_xlsx___Sheet1[[#This Row],[Post Name]]="-",IF(G2345=0,G2343,G2345),Statistics_xlsx___Sheet1[[#This Row],[Post Name]])</f>
        <v>c5</v>
      </c>
      <c r="I2344">
        <v>79746</v>
      </c>
      <c r="J2344">
        <f>IF(Statistics_xlsx___Sheet1[[#This Row],[Offered Salary]]&lt;=0,AVERAGE($I$2:$I$7166),Statistics_xlsx___Sheet1[[#This Row],[Offered Salary]])</f>
        <v>79746</v>
      </c>
      <c r="K2344" t="b">
        <f>OR((Statistics_xlsx___Sheet1[[#This Row],[updated offered salary]]&lt;$N$39),(Statistics_xlsx___Sheet1[[#This Row],[updated offered salary]]&gt;$N$40))</f>
        <v>0</v>
      </c>
    </row>
    <row r="2345" spans="1:11" x14ac:dyDescent="0.3">
      <c r="A2345">
        <v>761273</v>
      </c>
      <c r="B2345" t="s">
        <v>2128</v>
      </c>
      <c r="C2345" t="s">
        <v>8</v>
      </c>
      <c r="D2345" t="s">
        <v>13</v>
      </c>
      <c r="E2345" t="str">
        <f>IF(Statistics_xlsx___Sheet1[[#This Row],[event_name]]="-","Male",Statistics_xlsx___Sheet1[[#This Row],[event_name]])</f>
        <v>Female</v>
      </c>
      <c r="F2345" t="s">
        <v>10</v>
      </c>
      <c r="G2345" t="s">
        <v>14</v>
      </c>
      <c r="H2345" t="str">
        <f>IF(Statistics_xlsx___Sheet1[[#This Row],[Post Name]]="-",IF(G2346=0,G2344,G2346),Statistics_xlsx___Sheet1[[#This Row],[Post Name]])</f>
        <v>c5</v>
      </c>
      <c r="I2345">
        <v>78690</v>
      </c>
      <c r="J2345">
        <f>IF(Statistics_xlsx___Sheet1[[#This Row],[Offered Salary]]&lt;=0,AVERAGE($I$2:$I$7166),Statistics_xlsx___Sheet1[[#This Row],[Offered Salary]])</f>
        <v>78690</v>
      </c>
      <c r="K2345" t="b">
        <f>OR((Statistics_xlsx___Sheet1[[#This Row],[updated offered salary]]&lt;$N$39),(Statistics_xlsx___Sheet1[[#This Row],[updated offered salary]]&gt;$N$40))</f>
        <v>0</v>
      </c>
    </row>
    <row r="2346" spans="1:11" x14ac:dyDescent="0.3">
      <c r="A2346">
        <v>374187</v>
      </c>
      <c r="B2346" t="s">
        <v>2129</v>
      </c>
      <c r="C2346" t="s">
        <v>15</v>
      </c>
      <c r="D2346" t="s">
        <v>9</v>
      </c>
      <c r="E2346" t="str">
        <f>IF(Statistics_xlsx___Sheet1[[#This Row],[event_name]]="-","Male",Statistics_xlsx___Sheet1[[#This Row],[event_name]])</f>
        <v>Male</v>
      </c>
      <c r="F2346" t="s">
        <v>10</v>
      </c>
      <c r="G2346" t="s">
        <v>14</v>
      </c>
      <c r="H2346" t="str">
        <f>IF(Statistics_xlsx___Sheet1[[#This Row],[Post Name]]="-",IF(G2347=0,G2345,G2347),Statistics_xlsx___Sheet1[[#This Row],[Post Name]])</f>
        <v>c5</v>
      </c>
      <c r="I2346">
        <v>88171</v>
      </c>
      <c r="J2346">
        <f>IF(Statistics_xlsx___Sheet1[[#This Row],[Offered Salary]]&lt;=0,AVERAGE($I$2:$I$7166),Statistics_xlsx___Sheet1[[#This Row],[Offered Salary]])</f>
        <v>88171</v>
      </c>
      <c r="K2346" t="b">
        <f>OR((Statistics_xlsx___Sheet1[[#This Row],[updated offered salary]]&lt;$N$39),(Statistics_xlsx___Sheet1[[#This Row],[updated offered salary]]&gt;$N$40))</f>
        <v>0</v>
      </c>
    </row>
    <row r="2347" spans="1:11" x14ac:dyDescent="0.3">
      <c r="A2347">
        <v>412169</v>
      </c>
      <c r="B2347" t="s">
        <v>2130</v>
      </c>
      <c r="C2347" t="s">
        <v>8</v>
      </c>
      <c r="D2347" t="s">
        <v>9</v>
      </c>
      <c r="E2347" t="str">
        <f>IF(Statistics_xlsx___Sheet1[[#This Row],[event_name]]="-","Male",Statistics_xlsx___Sheet1[[#This Row],[event_name]])</f>
        <v>Male</v>
      </c>
      <c r="F2347" t="s">
        <v>10</v>
      </c>
      <c r="G2347" t="s">
        <v>14</v>
      </c>
      <c r="H2347" t="str">
        <f>IF(Statistics_xlsx___Sheet1[[#This Row],[Post Name]]="-",IF(G2348=0,G2346,G2348),Statistics_xlsx___Sheet1[[#This Row],[Post Name]])</f>
        <v>c5</v>
      </c>
      <c r="I2347">
        <v>5732</v>
      </c>
      <c r="J2347">
        <f>IF(Statistics_xlsx___Sheet1[[#This Row],[Offered Salary]]&lt;=0,AVERAGE($I$2:$I$7166),Statistics_xlsx___Sheet1[[#This Row],[Offered Salary]])</f>
        <v>5732</v>
      </c>
      <c r="K2347" t="b">
        <f>OR((Statistics_xlsx___Sheet1[[#This Row],[updated offered salary]]&lt;$N$39),(Statistics_xlsx___Sheet1[[#This Row],[updated offered salary]]&gt;$N$40))</f>
        <v>0</v>
      </c>
    </row>
    <row r="2348" spans="1:11" x14ac:dyDescent="0.3">
      <c r="A2348">
        <v>543623</v>
      </c>
      <c r="B2348" t="s">
        <v>1348</v>
      </c>
      <c r="C2348" t="s">
        <v>8</v>
      </c>
      <c r="D2348" t="s">
        <v>13</v>
      </c>
      <c r="E2348" t="str">
        <f>IF(Statistics_xlsx___Sheet1[[#This Row],[event_name]]="-","Male",Statistics_xlsx___Sheet1[[#This Row],[event_name]])</f>
        <v>Female</v>
      </c>
      <c r="F2348" t="s">
        <v>52</v>
      </c>
      <c r="G2348" t="s">
        <v>14</v>
      </c>
      <c r="H2348" t="str">
        <f>IF(Statistics_xlsx___Sheet1[[#This Row],[Post Name]]="-",IF(G2349=0,G2347,G2349),Statistics_xlsx___Sheet1[[#This Row],[Post Name]])</f>
        <v>c5</v>
      </c>
      <c r="I2348">
        <v>58270</v>
      </c>
      <c r="J2348">
        <f>IF(Statistics_xlsx___Sheet1[[#This Row],[Offered Salary]]&lt;=0,AVERAGE($I$2:$I$7166),Statistics_xlsx___Sheet1[[#This Row],[Offered Salary]])</f>
        <v>58270</v>
      </c>
      <c r="K2348" t="b">
        <f>OR((Statistics_xlsx___Sheet1[[#This Row],[updated offered salary]]&lt;$N$39),(Statistics_xlsx___Sheet1[[#This Row],[updated offered salary]]&gt;$N$40))</f>
        <v>0</v>
      </c>
    </row>
    <row r="2349" spans="1:11" x14ac:dyDescent="0.3">
      <c r="A2349">
        <v>535756</v>
      </c>
      <c r="B2349" t="s">
        <v>856</v>
      </c>
      <c r="C2349" t="s">
        <v>8</v>
      </c>
      <c r="D2349" t="s">
        <v>9</v>
      </c>
      <c r="E2349" t="str">
        <f>IF(Statistics_xlsx___Sheet1[[#This Row],[event_name]]="-","Male",Statistics_xlsx___Sheet1[[#This Row],[event_name]])</f>
        <v>Male</v>
      </c>
      <c r="F2349" t="s">
        <v>52</v>
      </c>
      <c r="G2349" t="s">
        <v>14</v>
      </c>
      <c r="H2349" t="str">
        <f>IF(Statistics_xlsx___Sheet1[[#This Row],[Post Name]]="-",IF(G2350=0,G2348,G2350),Statistics_xlsx___Sheet1[[#This Row],[Post Name]])</f>
        <v>c5</v>
      </c>
      <c r="I2349">
        <v>84717</v>
      </c>
      <c r="J2349">
        <f>IF(Statistics_xlsx___Sheet1[[#This Row],[Offered Salary]]&lt;=0,AVERAGE($I$2:$I$7166),Statistics_xlsx___Sheet1[[#This Row],[Offered Salary]])</f>
        <v>84717</v>
      </c>
      <c r="K2349" t="b">
        <f>OR((Statistics_xlsx___Sheet1[[#This Row],[updated offered salary]]&lt;$N$39),(Statistics_xlsx___Sheet1[[#This Row],[updated offered salary]]&gt;$N$40))</f>
        <v>0</v>
      </c>
    </row>
    <row r="2350" spans="1:11" x14ac:dyDescent="0.3">
      <c r="A2350">
        <v>341158</v>
      </c>
      <c r="B2350" t="s">
        <v>2131</v>
      </c>
      <c r="C2350" t="s">
        <v>15</v>
      </c>
      <c r="D2350" t="s">
        <v>13</v>
      </c>
      <c r="E2350" t="str">
        <f>IF(Statistics_xlsx___Sheet1[[#This Row],[event_name]]="-","Male",Statistics_xlsx___Sheet1[[#This Row],[event_name]])</f>
        <v>Female</v>
      </c>
      <c r="F2350" t="s">
        <v>52</v>
      </c>
      <c r="G2350" t="s">
        <v>14</v>
      </c>
      <c r="H2350" t="str">
        <f>IF(Statistics_xlsx___Sheet1[[#This Row],[Post Name]]="-",IF(G2351=0,G2349,G2351),Statistics_xlsx___Sheet1[[#This Row],[Post Name]])</f>
        <v>c5</v>
      </c>
      <c r="I2350">
        <v>54911</v>
      </c>
      <c r="J2350">
        <f>IF(Statistics_xlsx___Sheet1[[#This Row],[Offered Salary]]&lt;=0,AVERAGE($I$2:$I$7166),Statistics_xlsx___Sheet1[[#This Row],[Offered Salary]])</f>
        <v>54911</v>
      </c>
      <c r="K2350" t="b">
        <f>OR((Statistics_xlsx___Sheet1[[#This Row],[updated offered salary]]&lt;$N$39),(Statistics_xlsx___Sheet1[[#This Row],[updated offered salary]]&gt;$N$40))</f>
        <v>0</v>
      </c>
    </row>
    <row r="2351" spans="1:11" x14ac:dyDescent="0.3">
      <c r="A2351">
        <v>53906</v>
      </c>
      <c r="B2351" t="s">
        <v>2132</v>
      </c>
      <c r="C2351" t="s">
        <v>8</v>
      </c>
      <c r="D2351" t="s">
        <v>42</v>
      </c>
      <c r="E2351" t="str">
        <f>IF(Statistics_xlsx___Sheet1[[#This Row],[event_name]]="-","Male",Statistics_xlsx___Sheet1[[#This Row],[event_name]])</f>
        <v>Don’t want to say</v>
      </c>
      <c r="F2351" t="s">
        <v>52</v>
      </c>
      <c r="G2351" t="s">
        <v>14</v>
      </c>
      <c r="H2351" t="str">
        <f>IF(Statistics_xlsx___Sheet1[[#This Row],[Post Name]]="-",IF(G2352=0,G2350,G2352),Statistics_xlsx___Sheet1[[#This Row],[Post Name]])</f>
        <v>c5</v>
      </c>
      <c r="I2351">
        <v>48625</v>
      </c>
      <c r="J2351">
        <f>IF(Statistics_xlsx___Sheet1[[#This Row],[Offered Salary]]&lt;=0,AVERAGE($I$2:$I$7166),Statistics_xlsx___Sheet1[[#This Row],[Offered Salary]])</f>
        <v>48625</v>
      </c>
      <c r="K2351" t="b">
        <f>OR((Statistics_xlsx___Sheet1[[#This Row],[updated offered salary]]&lt;$N$39),(Statistics_xlsx___Sheet1[[#This Row],[updated offered salary]]&gt;$N$40))</f>
        <v>0</v>
      </c>
    </row>
    <row r="2352" spans="1:11" x14ac:dyDescent="0.3">
      <c r="A2352">
        <v>34917</v>
      </c>
      <c r="B2352" t="s">
        <v>2133</v>
      </c>
      <c r="C2352" t="s">
        <v>8</v>
      </c>
      <c r="D2352" t="s">
        <v>9</v>
      </c>
      <c r="E2352" t="str">
        <f>IF(Statistics_xlsx___Sheet1[[#This Row],[event_name]]="-","Male",Statistics_xlsx___Sheet1[[#This Row],[event_name]])</f>
        <v>Male</v>
      </c>
      <c r="F2352" t="s">
        <v>10</v>
      </c>
      <c r="G2352" t="s">
        <v>345</v>
      </c>
      <c r="H2352" t="str">
        <f>IF(Statistics_xlsx___Sheet1[[#This Row],[Post Name]]="-",IF(G2353=0,G2351,G2353),Statistics_xlsx___Sheet1[[#This Row],[Post Name]])</f>
        <v>c9</v>
      </c>
      <c r="I2352">
        <v>12175</v>
      </c>
      <c r="J2352">
        <f>IF(Statistics_xlsx___Sheet1[[#This Row],[Offered Salary]]&lt;=0,AVERAGE($I$2:$I$7166),Statistics_xlsx___Sheet1[[#This Row],[Offered Salary]])</f>
        <v>12175</v>
      </c>
      <c r="K2352" t="b">
        <f>OR((Statistics_xlsx___Sheet1[[#This Row],[updated offered salary]]&lt;$N$39),(Statistics_xlsx___Sheet1[[#This Row],[updated offered salary]]&gt;$N$40))</f>
        <v>0</v>
      </c>
    </row>
    <row r="2353" spans="1:11" x14ac:dyDescent="0.3">
      <c r="A2353">
        <v>626656</v>
      </c>
      <c r="B2353" t="s">
        <v>2134</v>
      </c>
      <c r="C2353" t="s">
        <v>8</v>
      </c>
      <c r="D2353" t="s">
        <v>9</v>
      </c>
      <c r="E2353" t="str">
        <f>IF(Statistics_xlsx___Sheet1[[#This Row],[event_name]]="-","Male",Statistics_xlsx___Sheet1[[#This Row],[event_name]])</f>
        <v>Male</v>
      </c>
      <c r="F2353" t="s">
        <v>10</v>
      </c>
      <c r="G2353" t="s">
        <v>345</v>
      </c>
      <c r="H2353" t="str">
        <f>IF(Statistics_xlsx___Sheet1[[#This Row],[Post Name]]="-",IF(G2354=0,G2352,G2354),Statistics_xlsx___Sheet1[[#This Row],[Post Name]])</f>
        <v>c9</v>
      </c>
      <c r="I2353">
        <v>41983</v>
      </c>
      <c r="J2353">
        <f>IF(Statistics_xlsx___Sheet1[[#This Row],[Offered Salary]]&lt;=0,AVERAGE($I$2:$I$7166),Statistics_xlsx___Sheet1[[#This Row],[Offered Salary]])</f>
        <v>41983</v>
      </c>
      <c r="K2353" t="b">
        <f>OR((Statistics_xlsx___Sheet1[[#This Row],[updated offered salary]]&lt;$N$39),(Statistics_xlsx___Sheet1[[#This Row],[updated offered salary]]&gt;$N$40))</f>
        <v>0</v>
      </c>
    </row>
    <row r="2354" spans="1:11" x14ac:dyDescent="0.3">
      <c r="A2354">
        <v>138086</v>
      </c>
      <c r="B2354" t="s">
        <v>2135</v>
      </c>
      <c r="C2354" t="s">
        <v>15</v>
      </c>
      <c r="D2354" t="s">
        <v>9</v>
      </c>
      <c r="E2354" t="str">
        <f>IF(Statistics_xlsx___Sheet1[[#This Row],[event_name]]="-","Male",Statistics_xlsx___Sheet1[[#This Row],[event_name]])</f>
        <v>Male</v>
      </c>
      <c r="F2354" t="s">
        <v>10</v>
      </c>
      <c r="G2354" t="s">
        <v>345</v>
      </c>
      <c r="H2354" t="str">
        <f>IF(Statistics_xlsx___Sheet1[[#This Row],[Post Name]]="-",IF(G2355=0,G2353,G2355),Statistics_xlsx___Sheet1[[#This Row],[Post Name]])</f>
        <v>c9</v>
      </c>
      <c r="I2354">
        <v>83838</v>
      </c>
      <c r="J2354">
        <f>IF(Statistics_xlsx___Sheet1[[#This Row],[Offered Salary]]&lt;=0,AVERAGE($I$2:$I$7166),Statistics_xlsx___Sheet1[[#This Row],[Offered Salary]])</f>
        <v>83838</v>
      </c>
      <c r="K2354" t="b">
        <f>OR((Statistics_xlsx___Sheet1[[#This Row],[updated offered salary]]&lt;$N$39),(Statistics_xlsx___Sheet1[[#This Row],[updated offered salary]]&gt;$N$40))</f>
        <v>0</v>
      </c>
    </row>
    <row r="2355" spans="1:11" x14ac:dyDescent="0.3">
      <c r="A2355">
        <v>550074</v>
      </c>
      <c r="B2355" t="s">
        <v>2136</v>
      </c>
      <c r="C2355" t="s">
        <v>15</v>
      </c>
      <c r="D2355" t="s">
        <v>9</v>
      </c>
      <c r="E2355" t="str">
        <f>IF(Statistics_xlsx___Sheet1[[#This Row],[event_name]]="-","Male",Statistics_xlsx___Sheet1[[#This Row],[event_name]])</f>
        <v>Male</v>
      </c>
      <c r="F2355" t="s">
        <v>10</v>
      </c>
      <c r="G2355" t="s">
        <v>345</v>
      </c>
      <c r="H2355" t="str">
        <f>IF(Statistics_xlsx___Sheet1[[#This Row],[Post Name]]="-",IF(G2356=0,G2354,G2356),Statistics_xlsx___Sheet1[[#This Row],[Post Name]])</f>
        <v>c9</v>
      </c>
      <c r="I2355">
        <v>79079</v>
      </c>
      <c r="J2355">
        <f>IF(Statistics_xlsx___Sheet1[[#This Row],[Offered Salary]]&lt;=0,AVERAGE($I$2:$I$7166),Statistics_xlsx___Sheet1[[#This Row],[Offered Salary]])</f>
        <v>79079</v>
      </c>
      <c r="K2355" t="b">
        <f>OR((Statistics_xlsx___Sheet1[[#This Row],[updated offered salary]]&lt;$N$39),(Statistics_xlsx___Sheet1[[#This Row],[updated offered salary]]&gt;$N$40))</f>
        <v>0</v>
      </c>
    </row>
    <row r="2356" spans="1:11" x14ac:dyDescent="0.3">
      <c r="A2356">
        <v>938548</v>
      </c>
      <c r="B2356" t="s">
        <v>2137</v>
      </c>
      <c r="C2356" t="s">
        <v>15</v>
      </c>
      <c r="D2356" t="s">
        <v>9</v>
      </c>
      <c r="E2356" t="str">
        <f>IF(Statistics_xlsx___Sheet1[[#This Row],[event_name]]="-","Male",Statistics_xlsx___Sheet1[[#This Row],[event_name]])</f>
        <v>Male</v>
      </c>
      <c r="F2356" t="s">
        <v>10</v>
      </c>
      <c r="G2356" t="s">
        <v>345</v>
      </c>
      <c r="H2356" t="str">
        <f>IF(Statistics_xlsx___Sheet1[[#This Row],[Post Name]]="-",IF(G2357=0,G2355,G2357),Statistics_xlsx___Sheet1[[#This Row],[Post Name]])</f>
        <v>c9</v>
      </c>
      <c r="I2356">
        <v>88647</v>
      </c>
      <c r="J2356">
        <f>IF(Statistics_xlsx___Sheet1[[#This Row],[Offered Salary]]&lt;=0,AVERAGE($I$2:$I$7166),Statistics_xlsx___Sheet1[[#This Row],[Offered Salary]])</f>
        <v>88647</v>
      </c>
      <c r="K2356" t="b">
        <f>OR((Statistics_xlsx___Sheet1[[#This Row],[updated offered salary]]&lt;$N$39),(Statistics_xlsx___Sheet1[[#This Row],[updated offered salary]]&gt;$N$40))</f>
        <v>0</v>
      </c>
    </row>
    <row r="2357" spans="1:11" x14ac:dyDescent="0.3">
      <c r="A2357">
        <v>275878</v>
      </c>
      <c r="B2357" t="s">
        <v>2138</v>
      </c>
      <c r="C2357" t="s">
        <v>8</v>
      </c>
      <c r="D2357" t="s">
        <v>9</v>
      </c>
      <c r="E2357" t="str">
        <f>IF(Statistics_xlsx___Sheet1[[#This Row],[event_name]]="-","Male",Statistics_xlsx___Sheet1[[#This Row],[event_name]])</f>
        <v>Male</v>
      </c>
      <c r="F2357" t="s">
        <v>10</v>
      </c>
      <c r="G2357" t="s">
        <v>345</v>
      </c>
      <c r="H2357" t="str">
        <f>IF(Statistics_xlsx___Sheet1[[#This Row],[Post Name]]="-",IF(G2358=0,G2356,G2358),Statistics_xlsx___Sheet1[[#This Row],[Post Name]])</f>
        <v>c9</v>
      </c>
      <c r="I2357">
        <v>42186</v>
      </c>
      <c r="J2357">
        <f>IF(Statistics_xlsx___Sheet1[[#This Row],[Offered Salary]]&lt;=0,AVERAGE($I$2:$I$7166),Statistics_xlsx___Sheet1[[#This Row],[Offered Salary]])</f>
        <v>42186</v>
      </c>
      <c r="K2357" t="b">
        <f>OR((Statistics_xlsx___Sheet1[[#This Row],[updated offered salary]]&lt;$N$39),(Statistics_xlsx___Sheet1[[#This Row],[updated offered salary]]&gt;$N$40))</f>
        <v>0</v>
      </c>
    </row>
    <row r="2358" spans="1:11" x14ac:dyDescent="0.3">
      <c r="A2358">
        <v>414688</v>
      </c>
      <c r="B2358" t="s">
        <v>2139</v>
      </c>
      <c r="C2358" t="s">
        <v>15</v>
      </c>
      <c r="D2358" t="s">
        <v>9</v>
      </c>
      <c r="E2358" t="str">
        <f>IF(Statistics_xlsx___Sheet1[[#This Row],[event_name]]="-","Male",Statistics_xlsx___Sheet1[[#This Row],[event_name]])</f>
        <v>Male</v>
      </c>
      <c r="F2358" t="s">
        <v>10</v>
      </c>
      <c r="G2358" t="s">
        <v>345</v>
      </c>
      <c r="H2358" t="str">
        <f>IF(Statistics_xlsx___Sheet1[[#This Row],[Post Name]]="-",IF(G2359=0,G2357,G2359),Statistics_xlsx___Sheet1[[#This Row],[Post Name]])</f>
        <v>c9</v>
      </c>
      <c r="I2358">
        <v>58432</v>
      </c>
      <c r="J2358">
        <f>IF(Statistics_xlsx___Sheet1[[#This Row],[Offered Salary]]&lt;=0,AVERAGE($I$2:$I$7166),Statistics_xlsx___Sheet1[[#This Row],[Offered Salary]])</f>
        <v>58432</v>
      </c>
      <c r="K2358" t="b">
        <f>OR((Statistics_xlsx___Sheet1[[#This Row],[updated offered salary]]&lt;$N$39),(Statistics_xlsx___Sheet1[[#This Row],[updated offered salary]]&gt;$N$40))</f>
        <v>0</v>
      </c>
    </row>
    <row r="2359" spans="1:11" x14ac:dyDescent="0.3">
      <c r="A2359">
        <v>741857</v>
      </c>
      <c r="B2359" t="s">
        <v>2140</v>
      </c>
      <c r="C2359" t="s">
        <v>15</v>
      </c>
      <c r="D2359" t="s">
        <v>13</v>
      </c>
      <c r="E2359" t="str">
        <f>IF(Statistics_xlsx___Sheet1[[#This Row],[event_name]]="-","Male",Statistics_xlsx___Sheet1[[#This Row],[event_name]])</f>
        <v>Female</v>
      </c>
      <c r="F2359" t="s">
        <v>10</v>
      </c>
      <c r="G2359" t="s">
        <v>345</v>
      </c>
      <c r="H2359" t="str">
        <f>IF(Statistics_xlsx___Sheet1[[#This Row],[Post Name]]="-",IF(G2360=0,G2358,G2360),Statistics_xlsx___Sheet1[[#This Row],[Post Name]])</f>
        <v>c9</v>
      </c>
      <c r="I2359">
        <v>16259</v>
      </c>
      <c r="J2359">
        <f>IF(Statistics_xlsx___Sheet1[[#This Row],[Offered Salary]]&lt;=0,AVERAGE($I$2:$I$7166),Statistics_xlsx___Sheet1[[#This Row],[Offered Salary]])</f>
        <v>16259</v>
      </c>
      <c r="K2359" t="b">
        <f>OR((Statistics_xlsx___Sheet1[[#This Row],[updated offered salary]]&lt;$N$39),(Statistics_xlsx___Sheet1[[#This Row],[updated offered salary]]&gt;$N$40))</f>
        <v>0</v>
      </c>
    </row>
    <row r="2360" spans="1:11" x14ac:dyDescent="0.3">
      <c r="A2360">
        <v>533509</v>
      </c>
      <c r="B2360" t="s">
        <v>2140</v>
      </c>
      <c r="C2360" t="s">
        <v>15</v>
      </c>
      <c r="D2360" t="s">
        <v>9</v>
      </c>
      <c r="E2360" t="str">
        <f>IF(Statistics_xlsx___Sheet1[[#This Row],[event_name]]="-","Male",Statistics_xlsx___Sheet1[[#This Row],[event_name]])</f>
        <v>Male</v>
      </c>
      <c r="F2360" t="s">
        <v>10</v>
      </c>
      <c r="G2360" t="s">
        <v>345</v>
      </c>
      <c r="H2360" t="str">
        <f>IF(Statistics_xlsx___Sheet1[[#This Row],[Post Name]]="-",IF(G2361=0,G2359,G2361),Statistics_xlsx___Sheet1[[#This Row],[Post Name]])</f>
        <v>c9</v>
      </c>
      <c r="I2360">
        <v>39448</v>
      </c>
      <c r="J2360">
        <f>IF(Statistics_xlsx___Sheet1[[#This Row],[Offered Salary]]&lt;=0,AVERAGE($I$2:$I$7166),Statistics_xlsx___Sheet1[[#This Row],[Offered Salary]])</f>
        <v>39448</v>
      </c>
      <c r="K2360" t="b">
        <f>OR((Statistics_xlsx___Sheet1[[#This Row],[updated offered salary]]&lt;$N$39),(Statistics_xlsx___Sheet1[[#This Row],[updated offered salary]]&gt;$N$40))</f>
        <v>0</v>
      </c>
    </row>
    <row r="2361" spans="1:11" x14ac:dyDescent="0.3">
      <c r="A2361">
        <v>387943</v>
      </c>
      <c r="B2361" t="s">
        <v>2141</v>
      </c>
      <c r="C2361" t="s">
        <v>8</v>
      </c>
      <c r="D2361" t="s">
        <v>9</v>
      </c>
      <c r="E2361" t="str">
        <f>IF(Statistics_xlsx___Sheet1[[#This Row],[event_name]]="-","Male",Statistics_xlsx___Sheet1[[#This Row],[event_name]])</f>
        <v>Male</v>
      </c>
      <c r="F2361" t="s">
        <v>10</v>
      </c>
      <c r="G2361" t="s">
        <v>345</v>
      </c>
      <c r="H2361" t="str">
        <f>IF(Statistics_xlsx___Sheet1[[#This Row],[Post Name]]="-",IF(G2362=0,G2360,G2362),Statistics_xlsx___Sheet1[[#This Row],[Post Name]])</f>
        <v>c9</v>
      </c>
      <c r="I2361">
        <v>69844</v>
      </c>
      <c r="J2361">
        <f>IF(Statistics_xlsx___Sheet1[[#This Row],[Offered Salary]]&lt;=0,AVERAGE($I$2:$I$7166),Statistics_xlsx___Sheet1[[#This Row],[Offered Salary]])</f>
        <v>69844</v>
      </c>
      <c r="K2361" t="b">
        <f>OR((Statistics_xlsx___Sheet1[[#This Row],[updated offered salary]]&lt;$N$39),(Statistics_xlsx___Sheet1[[#This Row],[updated offered salary]]&gt;$N$40))</f>
        <v>0</v>
      </c>
    </row>
    <row r="2362" spans="1:11" x14ac:dyDescent="0.3">
      <c r="A2362">
        <v>863716</v>
      </c>
      <c r="B2362" t="s">
        <v>2142</v>
      </c>
      <c r="C2362" t="s">
        <v>8</v>
      </c>
      <c r="D2362" t="s">
        <v>9</v>
      </c>
      <c r="E2362" t="str">
        <f>IF(Statistics_xlsx___Sheet1[[#This Row],[event_name]]="-","Male",Statistics_xlsx___Sheet1[[#This Row],[event_name]])</f>
        <v>Male</v>
      </c>
      <c r="F2362" t="s">
        <v>10</v>
      </c>
      <c r="G2362" t="s">
        <v>345</v>
      </c>
      <c r="H2362" t="str">
        <f>IF(Statistics_xlsx___Sheet1[[#This Row],[Post Name]]="-",IF(G2363=0,G2361,G2363),Statistics_xlsx___Sheet1[[#This Row],[Post Name]])</f>
        <v>c9</v>
      </c>
      <c r="I2362">
        <v>15911</v>
      </c>
      <c r="J2362">
        <f>IF(Statistics_xlsx___Sheet1[[#This Row],[Offered Salary]]&lt;=0,AVERAGE($I$2:$I$7166),Statistics_xlsx___Sheet1[[#This Row],[Offered Salary]])</f>
        <v>15911</v>
      </c>
      <c r="K2362" t="b">
        <f>OR((Statistics_xlsx___Sheet1[[#This Row],[updated offered salary]]&lt;$N$39),(Statistics_xlsx___Sheet1[[#This Row],[updated offered salary]]&gt;$N$40))</f>
        <v>0</v>
      </c>
    </row>
    <row r="2363" spans="1:11" x14ac:dyDescent="0.3">
      <c r="A2363">
        <v>434187</v>
      </c>
      <c r="B2363" t="s">
        <v>2143</v>
      </c>
      <c r="C2363" t="s">
        <v>8</v>
      </c>
      <c r="D2363" t="s">
        <v>13</v>
      </c>
      <c r="E2363" t="str">
        <f>IF(Statistics_xlsx___Sheet1[[#This Row],[event_name]]="-","Male",Statistics_xlsx___Sheet1[[#This Row],[event_name]])</f>
        <v>Female</v>
      </c>
      <c r="F2363" t="s">
        <v>10</v>
      </c>
      <c r="G2363" t="s">
        <v>345</v>
      </c>
      <c r="H2363" t="str">
        <f>IF(Statistics_xlsx___Sheet1[[#This Row],[Post Name]]="-",IF(G2364=0,G2362,G2364),Statistics_xlsx___Sheet1[[#This Row],[Post Name]])</f>
        <v>c9</v>
      </c>
      <c r="I2363">
        <v>3536</v>
      </c>
      <c r="J2363">
        <f>IF(Statistics_xlsx___Sheet1[[#This Row],[Offered Salary]]&lt;=0,AVERAGE($I$2:$I$7166),Statistics_xlsx___Sheet1[[#This Row],[Offered Salary]])</f>
        <v>3536</v>
      </c>
      <c r="K2363" t="b">
        <f>OR((Statistics_xlsx___Sheet1[[#This Row],[updated offered salary]]&lt;$N$39),(Statistics_xlsx___Sheet1[[#This Row],[updated offered salary]]&gt;$N$40))</f>
        <v>0</v>
      </c>
    </row>
    <row r="2364" spans="1:11" x14ac:dyDescent="0.3">
      <c r="A2364">
        <v>407331</v>
      </c>
      <c r="B2364" t="s">
        <v>2144</v>
      </c>
      <c r="C2364" t="s">
        <v>8</v>
      </c>
      <c r="D2364" t="s">
        <v>13</v>
      </c>
      <c r="E2364" t="str">
        <f>IF(Statistics_xlsx___Sheet1[[#This Row],[event_name]]="-","Male",Statistics_xlsx___Sheet1[[#This Row],[event_name]])</f>
        <v>Female</v>
      </c>
      <c r="F2364" t="s">
        <v>10</v>
      </c>
      <c r="G2364" t="s">
        <v>345</v>
      </c>
      <c r="H2364" t="str">
        <f>IF(Statistics_xlsx___Sheet1[[#This Row],[Post Name]]="-",IF(G2365=0,G2363,G2365),Statistics_xlsx___Sheet1[[#This Row],[Post Name]])</f>
        <v>c9</v>
      </c>
      <c r="I2364">
        <v>43042</v>
      </c>
      <c r="J2364">
        <f>IF(Statistics_xlsx___Sheet1[[#This Row],[Offered Salary]]&lt;=0,AVERAGE($I$2:$I$7166),Statistics_xlsx___Sheet1[[#This Row],[Offered Salary]])</f>
        <v>43042</v>
      </c>
      <c r="K2364" t="b">
        <f>OR((Statistics_xlsx___Sheet1[[#This Row],[updated offered salary]]&lt;$N$39),(Statistics_xlsx___Sheet1[[#This Row],[updated offered salary]]&gt;$N$40))</f>
        <v>0</v>
      </c>
    </row>
    <row r="2365" spans="1:11" x14ac:dyDescent="0.3">
      <c r="A2365">
        <v>984232</v>
      </c>
      <c r="B2365" t="s">
        <v>2145</v>
      </c>
      <c r="C2365" t="s">
        <v>8</v>
      </c>
      <c r="D2365" t="s">
        <v>9</v>
      </c>
      <c r="E2365" t="str">
        <f>IF(Statistics_xlsx___Sheet1[[#This Row],[event_name]]="-","Male",Statistics_xlsx___Sheet1[[#This Row],[event_name]])</f>
        <v>Male</v>
      </c>
      <c r="F2365" t="s">
        <v>10</v>
      </c>
      <c r="G2365" t="s">
        <v>345</v>
      </c>
      <c r="H2365" t="str">
        <f>IF(Statistics_xlsx___Sheet1[[#This Row],[Post Name]]="-",IF(G2366=0,G2364,G2366),Statistics_xlsx___Sheet1[[#This Row],[Post Name]])</f>
        <v>c9</v>
      </c>
      <c r="I2365">
        <v>75693</v>
      </c>
      <c r="J2365">
        <f>IF(Statistics_xlsx___Sheet1[[#This Row],[Offered Salary]]&lt;=0,AVERAGE($I$2:$I$7166),Statistics_xlsx___Sheet1[[#This Row],[Offered Salary]])</f>
        <v>75693</v>
      </c>
      <c r="K2365" t="b">
        <f>OR((Statistics_xlsx___Sheet1[[#This Row],[updated offered salary]]&lt;$N$39),(Statistics_xlsx___Sheet1[[#This Row],[updated offered salary]]&gt;$N$40))</f>
        <v>0</v>
      </c>
    </row>
    <row r="2366" spans="1:11" x14ac:dyDescent="0.3">
      <c r="A2366">
        <v>635744</v>
      </c>
      <c r="B2366" t="s">
        <v>2146</v>
      </c>
      <c r="C2366" t="s">
        <v>8</v>
      </c>
      <c r="D2366" t="s">
        <v>13</v>
      </c>
      <c r="E2366" t="str">
        <f>IF(Statistics_xlsx___Sheet1[[#This Row],[event_name]]="-","Male",Statistics_xlsx___Sheet1[[#This Row],[event_name]])</f>
        <v>Female</v>
      </c>
      <c r="F2366" t="s">
        <v>10</v>
      </c>
      <c r="G2366" t="s">
        <v>345</v>
      </c>
      <c r="H2366" t="str">
        <f>IF(Statistics_xlsx___Sheet1[[#This Row],[Post Name]]="-",IF(G2367=0,G2365,G2367),Statistics_xlsx___Sheet1[[#This Row],[Post Name]])</f>
        <v>c9</v>
      </c>
      <c r="I2366">
        <v>60660</v>
      </c>
      <c r="J2366">
        <f>IF(Statistics_xlsx___Sheet1[[#This Row],[Offered Salary]]&lt;=0,AVERAGE($I$2:$I$7166),Statistics_xlsx___Sheet1[[#This Row],[Offered Salary]])</f>
        <v>60660</v>
      </c>
      <c r="K2366" t="b">
        <f>OR((Statistics_xlsx___Sheet1[[#This Row],[updated offered salary]]&lt;$N$39),(Statistics_xlsx___Sheet1[[#This Row],[updated offered salary]]&gt;$N$40))</f>
        <v>0</v>
      </c>
    </row>
    <row r="2367" spans="1:11" x14ac:dyDescent="0.3">
      <c r="A2367">
        <v>988446</v>
      </c>
      <c r="B2367" t="s">
        <v>2146</v>
      </c>
      <c r="C2367" t="s">
        <v>8</v>
      </c>
      <c r="D2367" t="s">
        <v>9</v>
      </c>
      <c r="E2367" t="str">
        <f>IF(Statistics_xlsx___Sheet1[[#This Row],[event_name]]="-","Male",Statistics_xlsx___Sheet1[[#This Row],[event_name]])</f>
        <v>Male</v>
      </c>
      <c r="F2367" t="s">
        <v>10</v>
      </c>
      <c r="G2367" t="s">
        <v>345</v>
      </c>
      <c r="H2367" t="str">
        <f>IF(Statistics_xlsx___Sheet1[[#This Row],[Post Name]]="-",IF(G2368=0,G2366,G2368),Statistics_xlsx___Sheet1[[#This Row],[Post Name]])</f>
        <v>c9</v>
      </c>
      <c r="I2367">
        <v>91635</v>
      </c>
      <c r="J2367">
        <f>IF(Statistics_xlsx___Sheet1[[#This Row],[Offered Salary]]&lt;=0,AVERAGE($I$2:$I$7166),Statistics_xlsx___Sheet1[[#This Row],[Offered Salary]])</f>
        <v>91635</v>
      </c>
      <c r="K2367" t="b">
        <f>OR((Statistics_xlsx___Sheet1[[#This Row],[updated offered salary]]&lt;$N$39),(Statistics_xlsx___Sheet1[[#This Row],[updated offered salary]]&gt;$N$40))</f>
        <v>0</v>
      </c>
    </row>
    <row r="2368" spans="1:11" x14ac:dyDescent="0.3">
      <c r="A2368">
        <v>996137</v>
      </c>
      <c r="B2368" t="s">
        <v>2147</v>
      </c>
      <c r="C2368" t="s">
        <v>15</v>
      </c>
      <c r="D2368" t="s">
        <v>9</v>
      </c>
      <c r="E2368" t="str">
        <f>IF(Statistics_xlsx___Sheet1[[#This Row],[event_name]]="-","Male",Statistics_xlsx___Sheet1[[#This Row],[event_name]])</f>
        <v>Male</v>
      </c>
      <c r="F2368" t="s">
        <v>10</v>
      </c>
      <c r="G2368" t="s">
        <v>345</v>
      </c>
      <c r="H2368" t="str">
        <f>IF(Statistics_xlsx___Sheet1[[#This Row],[Post Name]]="-",IF(G2369=0,G2367,G2369),Statistics_xlsx___Sheet1[[#This Row],[Post Name]])</f>
        <v>c9</v>
      </c>
      <c r="I2368">
        <v>35447</v>
      </c>
      <c r="J2368">
        <f>IF(Statistics_xlsx___Sheet1[[#This Row],[Offered Salary]]&lt;=0,AVERAGE($I$2:$I$7166),Statistics_xlsx___Sheet1[[#This Row],[Offered Salary]])</f>
        <v>35447</v>
      </c>
      <c r="K2368" t="b">
        <f>OR((Statistics_xlsx___Sheet1[[#This Row],[updated offered salary]]&lt;$N$39),(Statistics_xlsx___Sheet1[[#This Row],[updated offered salary]]&gt;$N$40))</f>
        <v>0</v>
      </c>
    </row>
    <row r="2369" spans="1:11" x14ac:dyDescent="0.3">
      <c r="A2369">
        <v>345437</v>
      </c>
      <c r="B2369" t="s">
        <v>2148</v>
      </c>
      <c r="C2369" t="s">
        <v>15</v>
      </c>
      <c r="D2369" t="s">
        <v>13</v>
      </c>
      <c r="E2369" t="str">
        <f>IF(Statistics_xlsx___Sheet1[[#This Row],[event_name]]="-","Male",Statistics_xlsx___Sheet1[[#This Row],[event_name]])</f>
        <v>Female</v>
      </c>
      <c r="F2369" t="s">
        <v>10</v>
      </c>
      <c r="G2369" t="s">
        <v>345</v>
      </c>
      <c r="H2369" t="str">
        <f>IF(Statistics_xlsx___Sheet1[[#This Row],[Post Name]]="-",IF(G2370=0,G2368,G2370),Statistics_xlsx___Sheet1[[#This Row],[Post Name]])</f>
        <v>c9</v>
      </c>
      <c r="I2369">
        <v>73591</v>
      </c>
      <c r="J2369">
        <f>IF(Statistics_xlsx___Sheet1[[#This Row],[Offered Salary]]&lt;=0,AVERAGE($I$2:$I$7166),Statistics_xlsx___Sheet1[[#This Row],[Offered Salary]])</f>
        <v>73591</v>
      </c>
      <c r="K2369" t="b">
        <f>OR((Statistics_xlsx___Sheet1[[#This Row],[updated offered salary]]&lt;$N$39),(Statistics_xlsx___Sheet1[[#This Row],[updated offered salary]]&gt;$N$40))</f>
        <v>0</v>
      </c>
    </row>
    <row r="2370" spans="1:11" x14ac:dyDescent="0.3">
      <c r="A2370">
        <v>993889</v>
      </c>
      <c r="B2370" t="s">
        <v>2149</v>
      </c>
      <c r="C2370" t="s">
        <v>15</v>
      </c>
      <c r="D2370" t="s">
        <v>9</v>
      </c>
      <c r="E2370" t="str">
        <f>IF(Statistics_xlsx___Sheet1[[#This Row],[event_name]]="-","Male",Statistics_xlsx___Sheet1[[#This Row],[event_name]])</f>
        <v>Male</v>
      </c>
      <c r="F2370" t="s">
        <v>10</v>
      </c>
      <c r="G2370" t="s">
        <v>345</v>
      </c>
      <c r="H2370" t="str">
        <f>IF(Statistics_xlsx___Sheet1[[#This Row],[Post Name]]="-",IF(G2371=0,G2369,G2371),Statistics_xlsx___Sheet1[[#This Row],[Post Name]])</f>
        <v>c9</v>
      </c>
      <c r="I2370">
        <v>93509</v>
      </c>
      <c r="J2370">
        <f>IF(Statistics_xlsx___Sheet1[[#This Row],[Offered Salary]]&lt;=0,AVERAGE($I$2:$I$7166),Statistics_xlsx___Sheet1[[#This Row],[Offered Salary]])</f>
        <v>93509</v>
      </c>
      <c r="K2370" t="b">
        <f>OR((Statistics_xlsx___Sheet1[[#This Row],[updated offered salary]]&lt;$N$39),(Statistics_xlsx___Sheet1[[#This Row],[updated offered salary]]&gt;$N$40))</f>
        <v>0</v>
      </c>
    </row>
    <row r="2371" spans="1:11" x14ac:dyDescent="0.3">
      <c r="A2371">
        <v>810266</v>
      </c>
      <c r="B2371" t="s">
        <v>2149</v>
      </c>
      <c r="C2371" t="s">
        <v>8</v>
      </c>
      <c r="D2371" t="s">
        <v>9</v>
      </c>
      <c r="E2371" t="str">
        <f>IF(Statistics_xlsx___Sheet1[[#This Row],[event_name]]="-","Male",Statistics_xlsx___Sheet1[[#This Row],[event_name]])</f>
        <v>Male</v>
      </c>
      <c r="F2371" t="s">
        <v>10</v>
      </c>
      <c r="G2371" t="s">
        <v>345</v>
      </c>
      <c r="H2371" t="str">
        <f>IF(Statistics_xlsx___Sheet1[[#This Row],[Post Name]]="-",IF(G2372=0,G2370,G2372),Statistics_xlsx___Sheet1[[#This Row],[Post Name]])</f>
        <v>c9</v>
      </c>
      <c r="I2371">
        <v>72601</v>
      </c>
      <c r="J2371">
        <f>IF(Statistics_xlsx___Sheet1[[#This Row],[Offered Salary]]&lt;=0,AVERAGE($I$2:$I$7166),Statistics_xlsx___Sheet1[[#This Row],[Offered Salary]])</f>
        <v>72601</v>
      </c>
      <c r="K2371" t="b">
        <f>OR((Statistics_xlsx___Sheet1[[#This Row],[updated offered salary]]&lt;$N$39),(Statistics_xlsx___Sheet1[[#This Row],[updated offered salary]]&gt;$N$40))</f>
        <v>0</v>
      </c>
    </row>
    <row r="2372" spans="1:11" x14ac:dyDescent="0.3">
      <c r="A2372">
        <v>424055</v>
      </c>
      <c r="B2372" t="s">
        <v>2150</v>
      </c>
      <c r="C2372" t="s">
        <v>15</v>
      </c>
      <c r="D2372" t="s">
        <v>9</v>
      </c>
      <c r="E2372" t="str">
        <f>IF(Statistics_xlsx___Sheet1[[#This Row],[event_name]]="-","Male",Statistics_xlsx___Sheet1[[#This Row],[event_name]])</f>
        <v>Male</v>
      </c>
      <c r="F2372" t="s">
        <v>10</v>
      </c>
      <c r="G2372" t="s">
        <v>345</v>
      </c>
      <c r="H2372" t="str">
        <f>IF(Statistics_xlsx___Sheet1[[#This Row],[Post Name]]="-",IF(G2373=0,G2371,G2373),Statistics_xlsx___Sheet1[[#This Row],[Post Name]])</f>
        <v>c9</v>
      </c>
      <c r="I2372">
        <v>67991</v>
      </c>
      <c r="J2372">
        <f>IF(Statistics_xlsx___Sheet1[[#This Row],[Offered Salary]]&lt;=0,AVERAGE($I$2:$I$7166),Statistics_xlsx___Sheet1[[#This Row],[Offered Salary]])</f>
        <v>67991</v>
      </c>
      <c r="K2372" t="b">
        <f>OR((Statistics_xlsx___Sheet1[[#This Row],[updated offered salary]]&lt;$N$39),(Statistics_xlsx___Sheet1[[#This Row],[updated offered salary]]&gt;$N$40))</f>
        <v>0</v>
      </c>
    </row>
    <row r="2373" spans="1:11" x14ac:dyDescent="0.3">
      <c r="A2373">
        <v>135479</v>
      </c>
      <c r="B2373" t="s">
        <v>2151</v>
      </c>
      <c r="C2373" t="s">
        <v>8</v>
      </c>
      <c r="D2373" t="s">
        <v>9</v>
      </c>
      <c r="E2373" t="str">
        <f>IF(Statistics_xlsx___Sheet1[[#This Row],[event_name]]="-","Male",Statistics_xlsx___Sheet1[[#This Row],[event_name]])</f>
        <v>Male</v>
      </c>
      <c r="F2373" t="s">
        <v>10</v>
      </c>
      <c r="G2373" t="s">
        <v>345</v>
      </c>
      <c r="H2373" t="str">
        <f>IF(Statistics_xlsx___Sheet1[[#This Row],[Post Name]]="-",IF(G2374=0,G2372,G2374),Statistics_xlsx___Sheet1[[#This Row],[Post Name]])</f>
        <v>c9</v>
      </c>
      <c r="I2373">
        <v>28238</v>
      </c>
      <c r="J2373">
        <f>IF(Statistics_xlsx___Sheet1[[#This Row],[Offered Salary]]&lt;=0,AVERAGE($I$2:$I$7166),Statistics_xlsx___Sheet1[[#This Row],[Offered Salary]])</f>
        <v>28238</v>
      </c>
      <c r="K2373" t="b">
        <f>OR((Statistics_xlsx___Sheet1[[#This Row],[updated offered salary]]&lt;$N$39),(Statistics_xlsx___Sheet1[[#This Row],[updated offered salary]]&gt;$N$40))</f>
        <v>0</v>
      </c>
    </row>
    <row r="2374" spans="1:11" x14ac:dyDescent="0.3">
      <c r="A2374">
        <v>438481</v>
      </c>
      <c r="B2374" t="s">
        <v>2152</v>
      </c>
      <c r="C2374" t="s">
        <v>15</v>
      </c>
      <c r="D2374" t="s">
        <v>9</v>
      </c>
      <c r="E2374" t="str">
        <f>IF(Statistics_xlsx___Sheet1[[#This Row],[event_name]]="-","Male",Statistics_xlsx___Sheet1[[#This Row],[event_name]])</f>
        <v>Male</v>
      </c>
      <c r="F2374" t="s">
        <v>10</v>
      </c>
      <c r="G2374" t="s">
        <v>345</v>
      </c>
      <c r="H2374" t="str">
        <f>IF(Statistics_xlsx___Sheet1[[#This Row],[Post Name]]="-",IF(G2375=0,G2373,G2375),Statistics_xlsx___Sheet1[[#This Row],[Post Name]])</f>
        <v>c9</v>
      </c>
      <c r="I2374">
        <v>44087</v>
      </c>
      <c r="J2374">
        <f>IF(Statistics_xlsx___Sheet1[[#This Row],[Offered Salary]]&lt;=0,AVERAGE($I$2:$I$7166),Statistics_xlsx___Sheet1[[#This Row],[Offered Salary]])</f>
        <v>44087</v>
      </c>
      <c r="K2374" t="b">
        <f>OR((Statistics_xlsx___Sheet1[[#This Row],[updated offered salary]]&lt;$N$39),(Statistics_xlsx___Sheet1[[#This Row],[updated offered salary]]&gt;$N$40))</f>
        <v>0</v>
      </c>
    </row>
    <row r="2375" spans="1:11" x14ac:dyDescent="0.3">
      <c r="A2375">
        <v>639461</v>
      </c>
      <c r="B2375" t="s">
        <v>2074</v>
      </c>
      <c r="C2375" t="s">
        <v>15</v>
      </c>
      <c r="D2375" t="s">
        <v>9</v>
      </c>
      <c r="E2375" t="str">
        <f>IF(Statistics_xlsx___Sheet1[[#This Row],[event_name]]="-","Male",Statistics_xlsx___Sheet1[[#This Row],[event_name]])</f>
        <v>Male</v>
      </c>
      <c r="F2375" t="s">
        <v>17</v>
      </c>
      <c r="G2375" t="s">
        <v>44</v>
      </c>
      <c r="H2375" t="str">
        <f>IF(Statistics_xlsx___Sheet1[[#This Row],[Post Name]]="-",IF(G2376=0,G2374,G2376),Statistics_xlsx___Sheet1[[#This Row],[Post Name]])</f>
        <v>i6</v>
      </c>
      <c r="I2375">
        <v>52473</v>
      </c>
      <c r="J2375">
        <f>IF(Statistics_xlsx___Sheet1[[#This Row],[Offered Salary]]&lt;=0,AVERAGE($I$2:$I$7166),Statistics_xlsx___Sheet1[[#This Row],[Offered Salary]])</f>
        <v>52473</v>
      </c>
      <c r="K2375" t="b">
        <f>OR((Statistics_xlsx___Sheet1[[#This Row],[updated offered salary]]&lt;$N$39),(Statistics_xlsx___Sheet1[[#This Row],[updated offered salary]]&gt;$N$40))</f>
        <v>0</v>
      </c>
    </row>
    <row r="2376" spans="1:11" x14ac:dyDescent="0.3">
      <c r="A2376">
        <v>739222</v>
      </c>
      <c r="B2376" t="s">
        <v>1433</v>
      </c>
      <c r="C2376" t="s">
        <v>15</v>
      </c>
      <c r="D2376" t="s">
        <v>9</v>
      </c>
      <c r="E2376" t="str">
        <f>IF(Statistics_xlsx___Sheet1[[#This Row],[event_name]]="-","Male",Statistics_xlsx___Sheet1[[#This Row],[event_name]])</f>
        <v>Male</v>
      </c>
      <c r="F2376" t="s">
        <v>17</v>
      </c>
      <c r="G2376" t="s">
        <v>44</v>
      </c>
      <c r="H2376" t="str">
        <f>IF(Statistics_xlsx___Sheet1[[#This Row],[Post Name]]="-",IF(G2377=0,G2375,G2377),Statistics_xlsx___Sheet1[[#This Row],[Post Name]])</f>
        <v>i6</v>
      </c>
      <c r="I2376">
        <v>95679</v>
      </c>
      <c r="J2376">
        <f>IF(Statistics_xlsx___Sheet1[[#This Row],[Offered Salary]]&lt;=0,AVERAGE($I$2:$I$7166),Statistics_xlsx___Sheet1[[#This Row],[Offered Salary]])</f>
        <v>95679</v>
      </c>
      <c r="K2376" t="b">
        <f>OR((Statistics_xlsx___Sheet1[[#This Row],[updated offered salary]]&lt;$N$39),(Statistics_xlsx___Sheet1[[#This Row],[updated offered salary]]&gt;$N$40))</f>
        <v>0</v>
      </c>
    </row>
    <row r="2377" spans="1:11" x14ac:dyDescent="0.3">
      <c r="A2377">
        <v>752415</v>
      </c>
      <c r="B2377" t="s">
        <v>2153</v>
      </c>
      <c r="C2377" t="s">
        <v>8</v>
      </c>
      <c r="D2377" t="s">
        <v>9</v>
      </c>
      <c r="E2377" t="str">
        <f>IF(Statistics_xlsx___Sheet1[[#This Row],[event_name]]="-","Male",Statistics_xlsx___Sheet1[[#This Row],[event_name]])</f>
        <v>Male</v>
      </c>
      <c r="F2377" t="s">
        <v>17</v>
      </c>
      <c r="G2377" t="s">
        <v>44</v>
      </c>
      <c r="H2377" t="str">
        <f>IF(Statistics_xlsx___Sheet1[[#This Row],[Post Name]]="-",IF(G2378=0,G2376,G2378),Statistics_xlsx___Sheet1[[#This Row],[Post Name]])</f>
        <v>i6</v>
      </c>
      <c r="I2377">
        <v>60430</v>
      </c>
      <c r="J2377">
        <f>IF(Statistics_xlsx___Sheet1[[#This Row],[Offered Salary]]&lt;=0,AVERAGE($I$2:$I$7166),Statistics_xlsx___Sheet1[[#This Row],[Offered Salary]])</f>
        <v>60430</v>
      </c>
      <c r="K2377" t="b">
        <f>OR((Statistics_xlsx___Sheet1[[#This Row],[updated offered salary]]&lt;$N$39),(Statistics_xlsx___Sheet1[[#This Row],[updated offered salary]]&gt;$N$40))</f>
        <v>0</v>
      </c>
    </row>
    <row r="2378" spans="1:11" x14ac:dyDescent="0.3">
      <c r="A2378">
        <v>693615</v>
      </c>
      <c r="B2378" t="s">
        <v>2077</v>
      </c>
      <c r="C2378" t="s">
        <v>8</v>
      </c>
      <c r="D2378" t="s">
        <v>42</v>
      </c>
      <c r="E2378" t="str">
        <f>IF(Statistics_xlsx___Sheet1[[#This Row],[event_name]]="-","Male",Statistics_xlsx___Sheet1[[#This Row],[event_name]])</f>
        <v>Don’t want to say</v>
      </c>
      <c r="F2378" t="s">
        <v>10</v>
      </c>
      <c r="G2378" t="s">
        <v>14</v>
      </c>
      <c r="H2378" t="str">
        <f>IF(Statistics_xlsx___Sheet1[[#This Row],[Post Name]]="-",IF(G2379=0,G2377,G2379),Statistics_xlsx___Sheet1[[#This Row],[Post Name]])</f>
        <v>c5</v>
      </c>
      <c r="I2378">
        <v>58438</v>
      </c>
      <c r="J2378">
        <f>IF(Statistics_xlsx___Sheet1[[#This Row],[Offered Salary]]&lt;=0,AVERAGE($I$2:$I$7166),Statistics_xlsx___Sheet1[[#This Row],[Offered Salary]])</f>
        <v>58438</v>
      </c>
      <c r="K2378" t="b">
        <f>OR((Statistics_xlsx___Sheet1[[#This Row],[updated offered salary]]&lt;$N$39),(Statistics_xlsx___Sheet1[[#This Row],[updated offered salary]]&gt;$N$40))</f>
        <v>0</v>
      </c>
    </row>
    <row r="2379" spans="1:11" x14ac:dyDescent="0.3">
      <c r="A2379">
        <v>490366</v>
      </c>
      <c r="B2379" t="s">
        <v>2154</v>
      </c>
      <c r="C2379" t="s">
        <v>8</v>
      </c>
      <c r="D2379" t="s">
        <v>9</v>
      </c>
      <c r="E2379" t="str">
        <f>IF(Statistics_xlsx___Sheet1[[#This Row],[event_name]]="-","Male",Statistics_xlsx___Sheet1[[#This Row],[event_name]])</f>
        <v>Male</v>
      </c>
      <c r="F2379" t="s">
        <v>10</v>
      </c>
      <c r="G2379" t="s">
        <v>36</v>
      </c>
      <c r="H2379" t="str">
        <f>IF(Statistics_xlsx___Sheet1[[#This Row],[Post Name]]="-",IF(G2380=0,G2378,G2380),Statistics_xlsx___Sheet1[[#This Row],[Post Name]])</f>
        <v>i5</v>
      </c>
      <c r="I2379">
        <v>94919</v>
      </c>
      <c r="J2379">
        <f>IF(Statistics_xlsx___Sheet1[[#This Row],[Offered Salary]]&lt;=0,AVERAGE($I$2:$I$7166),Statistics_xlsx___Sheet1[[#This Row],[Offered Salary]])</f>
        <v>94919</v>
      </c>
      <c r="K2379" t="b">
        <f>OR((Statistics_xlsx___Sheet1[[#This Row],[updated offered salary]]&lt;$N$39),(Statistics_xlsx___Sheet1[[#This Row],[updated offered salary]]&gt;$N$40))</f>
        <v>0</v>
      </c>
    </row>
    <row r="2380" spans="1:11" x14ac:dyDescent="0.3">
      <c r="A2380">
        <v>333706</v>
      </c>
      <c r="B2380" t="s">
        <v>2155</v>
      </c>
      <c r="C2380" t="s">
        <v>15</v>
      </c>
      <c r="D2380" t="s">
        <v>9</v>
      </c>
      <c r="E2380" t="str">
        <f>IF(Statistics_xlsx___Sheet1[[#This Row],[event_name]]="-","Male",Statistics_xlsx___Sheet1[[#This Row],[event_name]])</f>
        <v>Male</v>
      </c>
      <c r="F2380" t="s">
        <v>10</v>
      </c>
      <c r="G2380" t="s">
        <v>36</v>
      </c>
      <c r="H2380" t="str">
        <f>IF(Statistics_xlsx___Sheet1[[#This Row],[Post Name]]="-",IF(G2381=0,G2379,G2381),Statistics_xlsx___Sheet1[[#This Row],[Post Name]])</f>
        <v>i5</v>
      </c>
      <c r="I2380">
        <v>84968</v>
      </c>
      <c r="J2380">
        <f>IF(Statistics_xlsx___Sheet1[[#This Row],[Offered Salary]]&lt;=0,AVERAGE($I$2:$I$7166),Statistics_xlsx___Sheet1[[#This Row],[Offered Salary]])</f>
        <v>84968</v>
      </c>
      <c r="K2380" t="b">
        <f>OR((Statistics_xlsx___Sheet1[[#This Row],[updated offered salary]]&lt;$N$39),(Statistics_xlsx___Sheet1[[#This Row],[updated offered salary]]&gt;$N$40))</f>
        <v>0</v>
      </c>
    </row>
    <row r="2381" spans="1:11" x14ac:dyDescent="0.3">
      <c r="A2381">
        <v>76897</v>
      </c>
      <c r="B2381" t="s">
        <v>2156</v>
      </c>
      <c r="C2381" t="s">
        <v>15</v>
      </c>
      <c r="D2381" t="s">
        <v>9</v>
      </c>
      <c r="E2381" t="str">
        <f>IF(Statistics_xlsx___Sheet1[[#This Row],[event_name]]="-","Male",Statistics_xlsx___Sheet1[[#This Row],[event_name]])</f>
        <v>Male</v>
      </c>
      <c r="F2381" t="s">
        <v>10</v>
      </c>
      <c r="G2381" t="s">
        <v>36</v>
      </c>
      <c r="H2381" t="str">
        <f>IF(Statistics_xlsx___Sheet1[[#This Row],[Post Name]]="-",IF(G2382=0,G2380,G2382),Statistics_xlsx___Sheet1[[#This Row],[Post Name]])</f>
        <v>i5</v>
      </c>
      <c r="I2381">
        <v>13125</v>
      </c>
      <c r="J2381">
        <f>IF(Statistics_xlsx___Sheet1[[#This Row],[Offered Salary]]&lt;=0,AVERAGE($I$2:$I$7166),Statistics_xlsx___Sheet1[[#This Row],[Offered Salary]])</f>
        <v>13125</v>
      </c>
      <c r="K2381" t="b">
        <f>OR((Statistics_xlsx___Sheet1[[#This Row],[updated offered salary]]&lt;$N$39),(Statistics_xlsx___Sheet1[[#This Row],[updated offered salary]]&gt;$N$40))</f>
        <v>0</v>
      </c>
    </row>
    <row r="2382" spans="1:11" x14ac:dyDescent="0.3">
      <c r="A2382">
        <v>45185</v>
      </c>
      <c r="B2382" t="s">
        <v>2155</v>
      </c>
      <c r="C2382" t="s">
        <v>8</v>
      </c>
      <c r="D2382" t="s">
        <v>9</v>
      </c>
      <c r="E2382" t="str">
        <f>IF(Statistics_xlsx___Sheet1[[#This Row],[event_name]]="-","Male",Statistics_xlsx___Sheet1[[#This Row],[event_name]])</f>
        <v>Male</v>
      </c>
      <c r="F2382" t="s">
        <v>17</v>
      </c>
      <c r="G2382" t="s">
        <v>14</v>
      </c>
      <c r="H2382" t="str">
        <f>IF(Statistics_xlsx___Sheet1[[#This Row],[Post Name]]="-",IF(G2383=0,G2381,G2383),Statistics_xlsx___Sheet1[[#This Row],[Post Name]])</f>
        <v>c5</v>
      </c>
      <c r="I2382">
        <v>37132</v>
      </c>
      <c r="J2382">
        <f>IF(Statistics_xlsx___Sheet1[[#This Row],[Offered Salary]]&lt;=0,AVERAGE($I$2:$I$7166),Statistics_xlsx___Sheet1[[#This Row],[Offered Salary]])</f>
        <v>37132</v>
      </c>
      <c r="K2382" t="b">
        <f>OR((Statistics_xlsx___Sheet1[[#This Row],[updated offered salary]]&lt;$N$39),(Statistics_xlsx___Sheet1[[#This Row],[updated offered salary]]&gt;$N$40))</f>
        <v>0</v>
      </c>
    </row>
    <row r="2383" spans="1:11" x14ac:dyDescent="0.3">
      <c r="A2383">
        <v>180285</v>
      </c>
      <c r="B2383" t="s">
        <v>2157</v>
      </c>
      <c r="C2383" t="s">
        <v>8</v>
      </c>
      <c r="D2383" t="s">
        <v>9</v>
      </c>
      <c r="E2383" t="str">
        <f>IF(Statistics_xlsx___Sheet1[[#This Row],[event_name]]="-","Male",Statistics_xlsx___Sheet1[[#This Row],[event_name]])</f>
        <v>Male</v>
      </c>
      <c r="F2383" t="s">
        <v>17</v>
      </c>
      <c r="G2383" t="s">
        <v>14</v>
      </c>
      <c r="H2383" t="str">
        <f>IF(Statistics_xlsx___Sheet1[[#This Row],[Post Name]]="-",IF(G2384=0,G2382,G2384),Statistics_xlsx___Sheet1[[#This Row],[Post Name]])</f>
        <v>c5</v>
      </c>
      <c r="I2383">
        <v>63415</v>
      </c>
      <c r="J2383">
        <f>IF(Statistics_xlsx___Sheet1[[#This Row],[Offered Salary]]&lt;=0,AVERAGE($I$2:$I$7166),Statistics_xlsx___Sheet1[[#This Row],[Offered Salary]])</f>
        <v>63415</v>
      </c>
      <c r="K2383" t="b">
        <f>OR((Statistics_xlsx___Sheet1[[#This Row],[updated offered salary]]&lt;$N$39),(Statistics_xlsx___Sheet1[[#This Row],[updated offered salary]]&gt;$N$40))</f>
        <v>0</v>
      </c>
    </row>
    <row r="2384" spans="1:11" x14ac:dyDescent="0.3">
      <c r="A2384">
        <v>876532</v>
      </c>
      <c r="B2384" t="s">
        <v>2158</v>
      </c>
      <c r="C2384" t="s">
        <v>8</v>
      </c>
      <c r="D2384" t="s">
        <v>13</v>
      </c>
      <c r="E2384" t="str">
        <f>IF(Statistics_xlsx___Sheet1[[#This Row],[event_name]]="-","Male",Statistics_xlsx___Sheet1[[#This Row],[event_name]])</f>
        <v>Female</v>
      </c>
      <c r="F2384" t="s">
        <v>17</v>
      </c>
      <c r="G2384" t="s">
        <v>14</v>
      </c>
      <c r="H2384" t="str">
        <f>IF(Statistics_xlsx___Sheet1[[#This Row],[Post Name]]="-",IF(G2385=0,G2383,G2385),Statistics_xlsx___Sheet1[[#This Row],[Post Name]])</f>
        <v>c5</v>
      </c>
      <c r="I2384">
        <v>45029</v>
      </c>
      <c r="J2384">
        <f>IF(Statistics_xlsx___Sheet1[[#This Row],[Offered Salary]]&lt;=0,AVERAGE($I$2:$I$7166),Statistics_xlsx___Sheet1[[#This Row],[Offered Salary]])</f>
        <v>45029</v>
      </c>
      <c r="K2384" t="b">
        <f>OR((Statistics_xlsx___Sheet1[[#This Row],[updated offered salary]]&lt;$N$39),(Statistics_xlsx___Sheet1[[#This Row],[updated offered salary]]&gt;$N$40))</f>
        <v>0</v>
      </c>
    </row>
    <row r="2385" spans="1:11" x14ac:dyDescent="0.3">
      <c r="A2385">
        <v>189984</v>
      </c>
      <c r="B2385" t="s">
        <v>2159</v>
      </c>
      <c r="C2385" t="s">
        <v>15</v>
      </c>
      <c r="D2385" t="s">
        <v>9</v>
      </c>
      <c r="E2385" t="str">
        <f>IF(Statistics_xlsx___Sheet1[[#This Row],[event_name]]="-","Male",Statistics_xlsx___Sheet1[[#This Row],[event_name]])</f>
        <v>Male</v>
      </c>
      <c r="F2385" t="s">
        <v>17</v>
      </c>
      <c r="G2385" t="s">
        <v>14</v>
      </c>
      <c r="H2385" t="str">
        <f>IF(Statistics_xlsx___Sheet1[[#This Row],[Post Name]]="-",IF(G2386=0,G2384,G2386),Statistics_xlsx___Sheet1[[#This Row],[Post Name]])</f>
        <v>c5</v>
      </c>
      <c r="I2385">
        <v>47237</v>
      </c>
      <c r="J2385">
        <f>IF(Statistics_xlsx___Sheet1[[#This Row],[Offered Salary]]&lt;=0,AVERAGE($I$2:$I$7166),Statistics_xlsx___Sheet1[[#This Row],[Offered Salary]])</f>
        <v>47237</v>
      </c>
      <c r="K2385" t="b">
        <f>OR((Statistics_xlsx___Sheet1[[#This Row],[updated offered salary]]&lt;$N$39),(Statistics_xlsx___Sheet1[[#This Row],[updated offered salary]]&gt;$N$40))</f>
        <v>0</v>
      </c>
    </row>
    <row r="2386" spans="1:11" x14ac:dyDescent="0.3">
      <c r="A2386">
        <v>327918</v>
      </c>
      <c r="B2386" t="s">
        <v>2159</v>
      </c>
      <c r="C2386" t="s">
        <v>15</v>
      </c>
      <c r="D2386" t="s">
        <v>13</v>
      </c>
      <c r="E2386" t="str">
        <f>IF(Statistics_xlsx___Sheet1[[#This Row],[event_name]]="-","Male",Statistics_xlsx___Sheet1[[#This Row],[event_name]])</f>
        <v>Female</v>
      </c>
      <c r="F2386" t="s">
        <v>17</v>
      </c>
      <c r="G2386" t="s">
        <v>14</v>
      </c>
      <c r="H2386" t="str">
        <f>IF(Statistics_xlsx___Sheet1[[#This Row],[Post Name]]="-",IF(G2387=0,G2385,G2387),Statistics_xlsx___Sheet1[[#This Row],[Post Name]])</f>
        <v>c5</v>
      </c>
      <c r="I2386">
        <v>41310</v>
      </c>
      <c r="J2386">
        <f>IF(Statistics_xlsx___Sheet1[[#This Row],[Offered Salary]]&lt;=0,AVERAGE($I$2:$I$7166),Statistics_xlsx___Sheet1[[#This Row],[Offered Salary]])</f>
        <v>41310</v>
      </c>
      <c r="K2386" t="b">
        <f>OR((Statistics_xlsx___Sheet1[[#This Row],[updated offered salary]]&lt;$N$39),(Statistics_xlsx___Sheet1[[#This Row],[updated offered salary]]&gt;$N$40))</f>
        <v>0</v>
      </c>
    </row>
    <row r="2387" spans="1:11" x14ac:dyDescent="0.3">
      <c r="A2387">
        <v>535514</v>
      </c>
      <c r="B2387" t="s">
        <v>2160</v>
      </c>
      <c r="C2387" t="s">
        <v>8</v>
      </c>
      <c r="D2387" t="s">
        <v>9</v>
      </c>
      <c r="E2387" t="str">
        <f>IF(Statistics_xlsx___Sheet1[[#This Row],[event_name]]="-","Male",Statistics_xlsx___Sheet1[[#This Row],[event_name]])</f>
        <v>Male</v>
      </c>
      <c r="F2387" t="s">
        <v>17</v>
      </c>
      <c r="G2387" t="s">
        <v>14</v>
      </c>
      <c r="H2387" t="str">
        <f>IF(Statistics_xlsx___Sheet1[[#This Row],[Post Name]]="-",IF(G2388=0,G2386,G2388),Statistics_xlsx___Sheet1[[#This Row],[Post Name]])</f>
        <v>c5</v>
      </c>
      <c r="I2387">
        <v>1155</v>
      </c>
      <c r="J2387">
        <f>IF(Statistics_xlsx___Sheet1[[#This Row],[Offered Salary]]&lt;=0,AVERAGE($I$2:$I$7166),Statistics_xlsx___Sheet1[[#This Row],[Offered Salary]])</f>
        <v>1155</v>
      </c>
      <c r="K2387" t="b">
        <f>OR((Statistics_xlsx___Sheet1[[#This Row],[updated offered salary]]&lt;$N$39),(Statistics_xlsx___Sheet1[[#This Row],[updated offered salary]]&gt;$N$40))</f>
        <v>0</v>
      </c>
    </row>
    <row r="2388" spans="1:11" x14ac:dyDescent="0.3">
      <c r="A2388">
        <v>218940</v>
      </c>
      <c r="B2388" t="s">
        <v>2161</v>
      </c>
      <c r="C2388" t="s">
        <v>8</v>
      </c>
      <c r="D2388" t="s">
        <v>13</v>
      </c>
      <c r="E2388" t="str">
        <f>IF(Statistics_xlsx___Sheet1[[#This Row],[event_name]]="-","Male",Statistics_xlsx___Sheet1[[#This Row],[event_name]])</f>
        <v>Female</v>
      </c>
      <c r="F2388" t="s">
        <v>17</v>
      </c>
      <c r="G2388" t="s">
        <v>14</v>
      </c>
      <c r="H2388" t="str">
        <f>IF(Statistics_xlsx___Sheet1[[#This Row],[Post Name]]="-",IF(G2389=0,G2387,G2389),Statistics_xlsx___Sheet1[[#This Row],[Post Name]])</f>
        <v>c5</v>
      </c>
      <c r="I2388">
        <v>21485</v>
      </c>
      <c r="J2388">
        <f>IF(Statistics_xlsx___Sheet1[[#This Row],[Offered Salary]]&lt;=0,AVERAGE($I$2:$I$7166),Statistics_xlsx___Sheet1[[#This Row],[Offered Salary]])</f>
        <v>21485</v>
      </c>
      <c r="K2388" t="b">
        <f>OR((Statistics_xlsx___Sheet1[[#This Row],[updated offered salary]]&lt;$N$39),(Statistics_xlsx___Sheet1[[#This Row],[updated offered salary]]&gt;$N$40))</f>
        <v>0</v>
      </c>
    </row>
    <row r="2389" spans="1:11" x14ac:dyDescent="0.3">
      <c r="A2389">
        <v>897259</v>
      </c>
      <c r="B2389" t="s">
        <v>2162</v>
      </c>
      <c r="C2389" t="s">
        <v>15</v>
      </c>
      <c r="D2389" t="s">
        <v>13</v>
      </c>
      <c r="E2389" t="str">
        <f>IF(Statistics_xlsx___Sheet1[[#This Row],[event_name]]="-","Male",Statistics_xlsx___Sheet1[[#This Row],[event_name]])</f>
        <v>Female</v>
      </c>
      <c r="F2389" t="s">
        <v>17</v>
      </c>
      <c r="G2389" t="s">
        <v>14</v>
      </c>
      <c r="H2389" t="str">
        <f>IF(Statistics_xlsx___Sheet1[[#This Row],[Post Name]]="-",IF(G2390=0,G2388,G2390),Statistics_xlsx___Sheet1[[#This Row],[Post Name]])</f>
        <v>c5</v>
      </c>
      <c r="I2389">
        <v>90757</v>
      </c>
      <c r="J2389">
        <f>IF(Statistics_xlsx___Sheet1[[#This Row],[Offered Salary]]&lt;=0,AVERAGE($I$2:$I$7166),Statistics_xlsx___Sheet1[[#This Row],[Offered Salary]])</f>
        <v>90757</v>
      </c>
      <c r="K2389" t="b">
        <f>OR((Statistics_xlsx___Sheet1[[#This Row],[updated offered salary]]&lt;$N$39),(Statistics_xlsx___Sheet1[[#This Row],[updated offered salary]]&gt;$N$40))</f>
        <v>0</v>
      </c>
    </row>
    <row r="2390" spans="1:11" x14ac:dyDescent="0.3">
      <c r="A2390">
        <v>697955</v>
      </c>
      <c r="B2390" t="s">
        <v>2163</v>
      </c>
      <c r="C2390" t="s">
        <v>15</v>
      </c>
      <c r="D2390" t="s">
        <v>13</v>
      </c>
      <c r="E2390" t="str">
        <f>IF(Statistics_xlsx___Sheet1[[#This Row],[event_name]]="-","Male",Statistics_xlsx___Sheet1[[#This Row],[event_name]])</f>
        <v>Female</v>
      </c>
      <c r="F2390" t="s">
        <v>17</v>
      </c>
      <c r="G2390" t="s">
        <v>14</v>
      </c>
      <c r="H2390" t="str">
        <f>IF(Statistics_xlsx___Sheet1[[#This Row],[Post Name]]="-",IF(G2391=0,G2389,G2391),Statistics_xlsx___Sheet1[[#This Row],[Post Name]])</f>
        <v>c5</v>
      </c>
      <c r="I2390">
        <v>40298</v>
      </c>
      <c r="J2390">
        <f>IF(Statistics_xlsx___Sheet1[[#This Row],[Offered Salary]]&lt;=0,AVERAGE($I$2:$I$7166),Statistics_xlsx___Sheet1[[#This Row],[Offered Salary]])</f>
        <v>40298</v>
      </c>
      <c r="K2390" t="b">
        <f>OR((Statistics_xlsx___Sheet1[[#This Row],[updated offered salary]]&lt;$N$39),(Statistics_xlsx___Sheet1[[#This Row],[updated offered salary]]&gt;$N$40))</f>
        <v>0</v>
      </c>
    </row>
    <row r="2391" spans="1:11" x14ac:dyDescent="0.3">
      <c r="A2391">
        <v>164990</v>
      </c>
      <c r="B2391" t="s">
        <v>2164</v>
      </c>
      <c r="C2391" t="s">
        <v>15</v>
      </c>
      <c r="D2391" t="s">
        <v>13</v>
      </c>
      <c r="E2391" t="str">
        <f>IF(Statistics_xlsx___Sheet1[[#This Row],[event_name]]="-","Male",Statistics_xlsx___Sheet1[[#This Row],[event_name]])</f>
        <v>Female</v>
      </c>
      <c r="F2391" t="s">
        <v>17</v>
      </c>
      <c r="G2391" t="s">
        <v>14</v>
      </c>
      <c r="H2391" t="str">
        <f>IF(Statistics_xlsx___Sheet1[[#This Row],[Post Name]]="-",IF(G2392=0,G2390,G2392),Statistics_xlsx___Sheet1[[#This Row],[Post Name]])</f>
        <v>c5</v>
      </c>
      <c r="I2391">
        <v>10008</v>
      </c>
      <c r="J2391">
        <f>IF(Statistics_xlsx___Sheet1[[#This Row],[Offered Salary]]&lt;=0,AVERAGE($I$2:$I$7166),Statistics_xlsx___Sheet1[[#This Row],[Offered Salary]])</f>
        <v>10008</v>
      </c>
      <c r="K2391" t="b">
        <f>OR((Statistics_xlsx___Sheet1[[#This Row],[updated offered salary]]&lt;$N$39),(Statistics_xlsx___Sheet1[[#This Row],[updated offered salary]]&gt;$N$40))</f>
        <v>0</v>
      </c>
    </row>
    <row r="2392" spans="1:11" x14ac:dyDescent="0.3">
      <c r="A2392">
        <v>412921</v>
      </c>
      <c r="B2392" t="s">
        <v>2165</v>
      </c>
      <c r="C2392" t="s">
        <v>8</v>
      </c>
      <c r="D2392" t="s">
        <v>13</v>
      </c>
      <c r="E2392" t="str">
        <f>IF(Statistics_xlsx___Sheet1[[#This Row],[event_name]]="-","Male",Statistics_xlsx___Sheet1[[#This Row],[event_name]])</f>
        <v>Female</v>
      </c>
      <c r="F2392" t="s">
        <v>17</v>
      </c>
      <c r="G2392" t="s">
        <v>14</v>
      </c>
      <c r="H2392" t="str">
        <f>IF(Statistics_xlsx___Sheet1[[#This Row],[Post Name]]="-",IF(G2393=0,G2391,G2393),Statistics_xlsx___Sheet1[[#This Row],[Post Name]])</f>
        <v>c5</v>
      </c>
      <c r="I2392">
        <v>89801</v>
      </c>
      <c r="J2392">
        <f>IF(Statistics_xlsx___Sheet1[[#This Row],[Offered Salary]]&lt;=0,AVERAGE($I$2:$I$7166),Statistics_xlsx___Sheet1[[#This Row],[Offered Salary]])</f>
        <v>89801</v>
      </c>
      <c r="K2392" t="b">
        <f>OR((Statistics_xlsx___Sheet1[[#This Row],[updated offered salary]]&lt;$N$39),(Statistics_xlsx___Sheet1[[#This Row],[updated offered salary]]&gt;$N$40))</f>
        <v>0</v>
      </c>
    </row>
    <row r="2393" spans="1:11" x14ac:dyDescent="0.3">
      <c r="A2393">
        <v>394687</v>
      </c>
      <c r="B2393" t="s">
        <v>2166</v>
      </c>
      <c r="C2393" t="s">
        <v>15</v>
      </c>
      <c r="D2393" t="s">
        <v>9</v>
      </c>
      <c r="E2393" t="str">
        <f>IF(Statistics_xlsx___Sheet1[[#This Row],[event_name]]="-","Male",Statistics_xlsx___Sheet1[[#This Row],[event_name]])</f>
        <v>Male</v>
      </c>
      <c r="F2393" t="s">
        <v>17</v>
      </c>
      <c r="G2393" t="s">
        <v>14</v>
      </c>
      <c r="H2393" t="str">
        <f>IF(Statistics_xlsx___Sheet1[[#This Row],[Post Name]]="-",IF(G2394=0,G2392,G2394),Statistics_xlsx___Sheet1[[#This Row],[Post Name]])</f>
        <v>c5</v>
      </c>
      <c r="I2393">
        <v>86673</v>
      </c>
      <c r="J2393">
        <f>IF(Statistics_xlsx___Sheet1[[#This Row],[Offered Salary]]&lt;=0,AVERAGE($I$2:$I$7166),Statistics_xlsx___Sheet1[[#This Row],[Offered Salary]])</f>
        <v>86673</v>
      </c>
      <c r="K2393" t="b">
        <f>OR((Statistics_xlsx___Sheet1[[#This Row],[updated offered salary]]&lt;$N$39),(Statistics_xlsx___Sheet1[[#This Row],[updated offered salary]]&gt;$N$40))</f>
        <v>0</v>
      </c>
    </row>
    <row r="2394" spans="1:11" x14ac:dyDescent="0.3">
      <c r="A2394">
        <v>221190</v>
      </c>
      <c r="B2394" t="s">
        <v>2167</v>
      </c>
      <c r="C2394" t="s">
        <v>8</v>
      </c>
      <c r="D2394" t="s">
        <v>13</v>
      </c>
      <c r="E2394" t="str">
        <f>IF(Statistics_xlsx___Sheet1[[#This Row],[event_name]]="-","Male",Statistics_xlsx___Sheet1[[#This Row],[event_name]])</f>
        <v>Female</v>
      </c>
      <c r="F2394" t="s">
        <v>17</v>
      </c>
      <c r="G2394" t="s">
        <v>14</v>
      </c>
      <c r="H2394" t="str">
        <f>IF(Statistics_xlsx___Sheet1[[#This Row],[Post Name]]="-",IF(G2395=0,G2393,G2395),Statistics_xlsx___Sheet1[[#This Row],[Post Name]])</f>
        <v>c5</v>
      </c>
      <c r="I2394">
        <v>44072</v>
      </c>
      <c r="J2394">
        <f>IF(Statistics_xlsx___Sheet1[[#This Row],[Offered Salary]]&lt;=0,AVERAGE($I$2:$I$7166),Statistics_xlsx___Sheet1[[#This Row],[Offered Salary]])</f>
        <v>44072</v>
      </c>
      <c r="K2394" t="b">
        <f>OR((Statistics_xlsx___Sheet1[[#This Row],[updated offered salary]]&lt;$N$39),(Statistics_xlsx___Sheet1[[#This Row],[updated offered salary]]&gt;$N$40))</f>
        <v>0</v>
      </c>
    </row>
    <row r="2395" spans="1:11" x14ac:dyDescent="0.3">
      <c r="A2395">
        <v>273381</v>
      </c>
      <c r="B2395" t="s">
        <v>2097</v>
      </c>
      <c r="C2395" t="s">
        <v>8</v>
      </c>
      <c r="D2395" t="s">
        <v>9</v>
      </c>
      <c r="E2395" t="str">
        <f>IF(Statistics_xlsx___Sheet1[[#This Row],[event_name]]="-","Male",Statistics_xlsx___Sheet1[[#This Row],[event_name]])</f>
        <v>Male</v>
      </c>
      <c r="F2395" t="s">
        <v>17</v>
      </c>
      <c r="G2395" t="s">
        <v>14</v>
      </c>
      <c r="H2395" t="str">
        <f>IF(Statistics_xlsx___Sheet1[[#This Row],[Post Name]]="-",IF(G2396=0,G2394,G2396),Statistics_xlsx___Sheet1[[#This Row],[Post Name]])</f>
        <v>c5</v>
      </c>
      <c r="I2395">
        <v>75095</v>
      </c>
      <c r="J2395">
        <f>IF(Statistics_xlsx___Sheet1[[#This Row],[Offered Salary]]&lt;=0,AVERAGE($I$2:$I$7166),Statistics_xlsx___Sheet1[[#This Row],[Offered Salary]])</f>
        <v>75095</v>
      </c>
      <c r="K2395" t="b">
        <f>OR((Statistics_xlsx___Sheet1[[#This Row],[updated offered salary]]&lt;$N$39),(Statistics_xlsx___Sheet1[[#This Row],[updated offered salary]]&gt;$N$40))</f>
        <v>0</v>
      </c>
    </row>
    <row r="2396" spans="1:11" x14ac:dyDescent="0.3">
      <c r="A2396">
        <v>267857</v>
      </c>
      <c r="B2396" t="s">
        <v>2168</v>
      </c>
      <c r="C2396" t="s">
        <v>8</v>
      </c>
      <c r="D2396" t="s">
        <v>13</v>
      </c>
      <c r="E2396" t="str">
        <f>IF(Statistics_xlsx___Sheet1[[#This Row],[event_name]]="-","Male",Statistics_xlsx___Sheet1[[#This Row],[event_name]])</f>
        <v>Female</v>
      </c>
      <c r="F2396" t="s">
        <v>17</v>
      </c>
      <c r="G2396" t="s">
        <v>14</v>
      </c>
      <c r="H2396" t="str">
        <f>IF(Statistics_xlsx___Sheet1[[#This Row],[Post Name]]="-",IF(G2397=0,G2395,G2397),Statistics_xlsx___Sheet1[[#This Row],[Post Name]])</f>
        <v>c5</v>
      </c>
      <c r="I2396">
        <v>81122</v>
      </c>
      <c r="J2396">
        <f>IF(Statistics_xlsx___Sheet1[[#This Row],[Offered Salary]]&lt;=0,AVERAGE($I$2:$I$7166),Statistics_xlsx___Sheet1[[#This Row],[Offered Salary]])</f>
        <v>81122</v>
      </c>
      <c r="K2396" t="b">
        <f>OR((Statistics_xlsx___Sheet1[[#This Row],[updated offered salary]]&lt;$N$39),(Statistics_xlsx___Sheet1[[#This Row],[updated offered salary]]&gt;$N$40))</f>
        <v>0</v>
      </c>
    </row>
    <row r="2397" spans="1:11" x14ac:dyDescent="0.3">
      <c r="A2397">
        <v>41553</v>
      </c>
      <c r="B2397" t="s">
        <v>2169</v>
      </c>
      <c r="C2397" t="s">
        <v>8</v>
      </c>
      <c r="D2397" t="s">
        <v>13</v>
      </c>
      <c r="E2397" t="str">
        <f>IF(Statistics_xlsx___Sheet1[[#This Row],[event_name]]="-","Male",Statistics_xlsx___Sheet1[[#This Row],[event_name]])</f>
        <v>Female</v>
      </c>
      <c r="F2397" t="s">
        <v>21</v>
      </c>
      <c r="G2397" t="s">
        <v>44</v>
      </c>
      <c r="H2397" t="str">
        <f>IF(Statistics_xlsx___Sheet1[[#This Row],[Post Name]]="-",IF(G2398=0,G2396,G2398),Statistics_xlsx___Sheet1[[#This Row],[Post Name]])</f>
        <v>i6</v>
      </c>
      <c r="I2397">
        <v>70417</v>
      </c>
      <c r="J2397">
        <f>IF(Statistics_xlsx___Sheet1[[#This Row],[Offered Salary]]&lt;=0,AVERAGE($I$2:$I$7166),Statistics_xlsx___Sheet1[[#This Row],[Offered Salary]])</f>
        <v>70417</v>
      </c>
      <c r="K2397" t="b">
        <f>OR((Statistics_xlsx___Sheet1[[#This Row],[updated offered salary]]&lt;$N$39),(Statistics_xlsx___Sheet1[[#This Row],[updated offered salary]]&gt;$N$40))</f>
        <v>0</v>
      </c>
    </row>
    <row r="2398" spans="1:11" x14ac:dyDescent="0.3">
      <c r="A2398">
        <v>871022</v>
      </c>
      <c r="B2398" t="s">
        <v>2170</v>
      </c>
      <c r="C2398" t="s">
        <v>15</v>
      </c>
      <c r="D2398" t="s">
        <v>13</v>
      </c>
      <c r="E2398" t="str">
        <f>IF(Statistics_xlsx___Sheet1[[#This Row],[event_name]]="-","Male",Statistics_xlsx___Sheet1[[#This Row],[event_name]])</f>
        <v>Female</v>
      </c>
      <c r="F2398" t="s">
        <v>21</v>
      </c>
      <c r="G2398" t="s">
        <v>44</v>
      </c>
      <c r="H2398" t="str">
        <f>IF(Statistics_xlsx___Sheet1[[#This Row],[Post Name]]="-",IF(G2399=0,G2397,G2399),Statistics_xlsx___Sheet1[[#This Row],[Post Name]])</f>
        <v>i6</v>
      </c>
      <c r="I2398">
        <v>11865</v>
      </c>
      <c r="J2398">
        <f>IF(Statistics_xlsx___Sheet1[[#This Row],[Offered Salary]]&lt;=0,AVERAGE($I$2:$I$7166),Statistics_xlsx___Sheet1[[#This Row],[Offered Salary]])</f>
        <v>11865</v>
      </c>
      <c r="K2398" t="b">
        <f>OR((Statistics_xlsx___Sheet1[[#This Row],[updated offered salary]]&lt;$N$39),(Statistics_xlsx___Sheet1[[#This Row],[updated offered salary]]&gt;$N$40))</f>
        <v>0</v>
      </c>
    </row>
    <row r="2399" spans="1:11" x14ac:dyDescent="0.3">
      <c r="A2399">
        <v>46840</v>
      </c>
      <c r="B2399" t="s">
        <v>2171</v>
      </c>
      <c r="C2399" t="s">
        <v>8</v>
      </c>
      <c r="D2399" t="s">
        <v>9</v>
      </c>
      <c r="E2399" t="str">
        <f>IF(Statistics_xlsx___Sheet1[[#This Row],[event_name]]="-","Male",Statistics_xlsx___Sheet1[[#This Row],[event_name]])</f>
        <v>Male</v>
      </c>
      <c r="F2399" t="s">
        <v>21</v>
      </c>
      <c r="G2399" t="s">
        <v>44</v>
      </c>
      <c r="H2399" t="str">
        <f>IF(Statistics_xlsx___Sheet1[[#This Row],[Post Name]]="-",IF(G2400=0,G2398,G2400),Statistics_xlsx___Sheet1[[#This Row],[Post Name]])</f>
        <v>i6</v>
      </c>
      <c r="I2399">
        <v>25644</v>
      </c>
      <c r="J2399">
        <f>IF(Statistics_xlsx___Sheet1[[#This Row],[Offered Salary]]&lt;=0,AVERAGE($I$2:$I$7166),Statistics_xlsx___Sheet1[[#This Row],[Offered Salary]])</f>
        <v>25644</v>
      </c>
      <c r="K2399" t="b">
        <f>OR((Statistics_xlsx___Sheet1[[#This Row],[updated offered salary]]&lt;$N$39),(Statistics_xlsx___Sheet1[[#This Row],[updated offered salary]]&gt;$N$40))</f>
        <v>0</v>
      </c>
    </row>
    <row r="2400" spans="1:11" x14ac:dyDescent="0.3">
      <c r="A2400">
        <v>959754</v>
      </c>
      <c r="B2400" t="s">
        <v>2171</v>
      </c>
      <c r="C2400" t="s">
        <v>15</v>
      </c>
      <c r="D2400" t="s">
        <v>9</v>
      </c>
      <c r="E2400" t="str">
        <f>IF(Statistics_xlsx___Sheet1[[#This Row],[event_name]]="-","Male",Statistics_xlsx___Sheet1[[#This Row],[event_name]])</f>
        <v>Male</v>
      </c>
      <c r="F2400" t="s">
        <v>21</v>
      </c>
      <c r="G2400" t="s">
        <v>44</v>
      </c>
      <c r="H2400" t="str">
        <f>IF(Statistics_xlsx___Sheet1[[#This Row],[Post Name]]="-",IF(G2401=0,G2399,G2401),Statistics_xlsx___Sheet1[[#This Row],[Post Name]])</f>
        <v>i6</v>
      </c>
      <c r="I2400">
        <v>75626</v>
      </c>
      <c r="J2400">
        <f>IF(Statistics_xlsx___Sheet1[[#This Row],[Offered Salary]]&lt;=0,AVERAGE($I$2:$I$7166),Statistics_xlsx___Sheet1[[#This Row],[Offered Salary]])</f>
        <v>75626</v>
      </c>
      <c r="K2400" t="b">
        <f>OR((Statistics_xlsx___Sheet1[[#This Row],[updated offered salary]]&lt;$N$39),(Statistics_xlsx___Sheet1[[#This Row],[updated offered salary]]&gt;$N$40))</f>
        <v>0</v>
      </c>
    </row>
    <row r="2401" spans="1:11" x14ac:dyDescent="0.3">
      <c r="A2401">
        <v>105777</v>
      </c>
      <c r="B2401" t="s">
        <v>2172</v>
      </c>
      <c r="C2401" t="s">
        <v>8</v>
      </c>
      <c r="D2401" t="s">
        <v>9</v>
      </c>
      <c r="E2401" t="str">
        <f>IF(Statistics_xlsx___Sheet1[[#This Row],[event_name]]="-","Male",Statistics_xlsx___Sheet1[[#This Row],[event_name]])</f>
        <v>Male</v>
      </c>
      <c r="F2401" t="s">
        <v>21</v>
      </c>
      <c r="G2401" t="s">
        <v>44</v>
      </c>
      <c r="H2401" t="str">
        <f>IF(Statistics_xlsx___Sheet1[[#This Row],[Post Name]]="-",IF(G2402=0,G2400,G2402),Statistics_xlsx___Sheet1[[#This Row],[Post Name]])</f>
        <v>i6</v>
      </c>
      <c r="I2401">
        <v>70664</v>
      </c>
      <c r="J2401">
        <f>IF(Statistics_xlsx___Sheet1[[#This Row],[Offered Salary]]&lt;=0,AVERAGE($I$2:$I$7166),Statistics_xlsx___Sheet1[[#This Row],[Offered Salary]])</f>
        <v>70664</v>
      </c>
      <c r="K2401" t="b">
        <f>OR((Statistics_xlsx___Sheet1[[#This Row],[updated offered salary]]&lt;$N$39),(Statistics_xlsx___Sheet1[[#This Row],[updated offered salary]]&gt;$N$40))</f>
        <v>0</v>
      </c>
    </row>
    <row r="2402" spans="1:11" x14ac:dyDescent="0.3">
      <c r="A2402">
        <v>277759</v>
      </c>
      <c r="B2402" t="s">
        <v>2173</v>
      </c>
      <c r="C2402" t="s">
        <v>15</v>
      </c>
      <c r="D2402" t="s">
        <v>9</v>
      </c>
      <c r="E2402" t="str">
        <f>IF(Statistics_xlsx___Sheet1[[#This Row],[event_name]]="-","Male",Statistics_xlsx___Sheet1[[#This Row],[event_name]])</f>
        <v>Male</v>
      </c>
      <c r="F2402" t="s">
        <v>21</v>
      </c>
      <c r="G2402" t="s">
        <v>44</v>
      </c>
      <c r="H2402" t="str">
        <f>IF(Statistics_xlsx___Sheet1[[#This Row],[Post Name]]="-",IF(G2403=0,G2401,G2403),Statistics_xlsx___Sheet1[[#This Row],[Post Name]])</f>
        <v>i6</v>
      </c>
      <c r="I2402">
        <v>19789</v>
      </c>
      <c r="J2402">
        <f>IF(Statistics_xlsx___Sheet1[[#This Row],[Offered Salary]]&lt;=0,AVERAGE($I$2:$I$7166),Statistics_xlsx___Sheet1[[#This Row],[Offered Salary]])</f>
        <v>19789</v>
      </c>
      <c r="K2402" t="b">
        <f>OR((Statistics_xlsx___Sheet1[[#This Row],[updated offered salary]]&lt;$N$39),(Statistics_xlsx___Sheet1[[#This Row],[updated offered salary]]&gt;$N$40))</f>
        <v>0</v>
      </c>
    </row>
    <row r="2403" spans="1:11" x14ac:dyDescent="0.3">
      <c r="A2403">
        <v>614850</v>
      </c>
      <c r="B2403" t="s">
        <v>1315</v>
      </c>
      <c r="C2403" t="s">
        <v>8</v>
      </c>
      <c r="D2403" t="s">
        <v>9</v>
      </c>
      <c r="E2403" t="str">
        <f>IF(Statistics_xlsx___Sheet1[[#This Row],[event_name]]="-","Male",Statistics_xlsx___Sheet1[[#This Row],[event_name]])</f>
        <v>Male</v>
      </c>
      <c r="F2403" t="s">
        <v>21</v>
      </c>
      <c r="G2403" t="s">
        <v>44</v>
      </c>
      <c r="H2403" t="str">
        <f>IF(Statistics_xlsx___Sheet1[[#This Row],[Post Name]]="-",IF(G2404=0,G2402,G2404),Statistics_xlsx___Sheet1[[#This Row],[Post Name]])</f>
        <v>i6</v>
      </c>
      <c r="I2403">
        <v>2096</v>
      </c>
      <c r="J2403">
        <f>IF(Statistics_xlsx___Sheet1[[#This Row],[Offered Salary]]&lt;=0,AVERAGE($I$2:$I$7166),Statistics_xlsx___Sheet1[[#This Row],[Offered Salary]])</f>
        <v>2096</v>
      </c>
      <c r="K2403" t="b">
        <f>OR((Statistics_xlsx___Sheet1[[#This Row],[updated offered salary]]&lt;$N$39),(Statistics_xlsx___Sheet1[[#This Row],[updated offered salary]]&gt;$N$40))</f>
        <v>0</v>
      </c>
    </row>
    <row r="2404" spans="1:11" x14ac:dyDescent="0.3">
      <c r="A2404">
        <v>676227</v>
      </c>
      <c r="B2404" t="s">
        <v>2174</v>
      </c>
      <c r="C2404" t="s">
        <v>15</v>
      </c>
      <c r="D2404" t="s">
        <v>9</v>
      </c>
      <c r="E2404" t="str">
        <f>IF(Statistics_xlsx___Sheet1[[#This Row],[event_name]]="-","Male",Statistics_xlsx___Sheet1[[#This Row],[event_name]])</f>
        <v>Male</v>
      </c>
      <c r="F2404" t="s">
        <v>21</v>
      </c>
      <c r="G2404" t="s">
        <v>44</v>
      </c>
      <c r="H2404" t="str">
        <f>IF(Statistics_xlsx___Sheet1[[#This Row],[Post Name]]="-",IF(G2405=0,G2403,G2405),Statistics_xlsx___Sheet1[[#This Row],[Post Name]])</f>
        <v>i6</v>
      </c>
      <c r="I2404">
        <v>98494</v>
      </c>
      <c r="J2404">
        <f>IF(Statistics_xlsx___Sheet1[[#This Row],[Offered Salary]]&lt;=0,AVERAGE($I$2:$I$7166),Statistics_xlsx___Sheet1[[#This Row],[Offered Salary]])</f>
        <v>98494</v>
      </c>
      <c r="K2404" t="b">
        <f>OR((Statistics_xlsx___Sheet1[[#This Row],[updated offered salary]]&lt;$N$39),(Statistics_xlsx___Sheet1[[#This Row],[updated offered salary]]&gt;$N$40))</f>
        <v>0</v>
      </c>
    </row>
    <row r="2405" spans="1:11" x14ac:dyDescent="0.3">
      <c r="A2405">
        <v>414495</v>
      </c>
      <c r="B2405" t="s">
        <v>2175</v>
      </c>
      <c r="C2405" t="s">
        <v>15</v>
      </c>
      <c r="D2405" t="s">
        <v>13</v>
      </c>
      <c r="E2405" t="str">
        <f>IF(Statistics_xlsx___Sheet1[[#This Row],[event_name]]="-","Male",Statistics_xlsx___Sheet1[[#This Row],[event_name]])</f>
        <v>Female</v>
      </c>
      <c r="F2405" t="s">
        <v>21</v>
      </c>
      <c r="G2405" t="s">
        <v>44</v>
      </c>
      <c r="H2405" t="str">
        <f>IF(Statistics_xlsx___Sheet1[[#This Row],[Post Name]]="-",IF(G2406=0,G2404,G2406),Statistics_xlsx___Sheet1[[#This Row],[Post Name]])</f>
        <v>i6</v>
      </c>
      <c r="I2405">
        <v>37834</v>
      </c>
      <c r="J2405">
        <f>IF(Statistics_xlsx___Sheet1[[#This Row],[Offered Salary]]&lt;=0,AVERAGE($I$2:$I$7166),Statistics_xlsx___Sheet1[[#This Row],[Offered Salary]])</f>
        <v>37834</v>
      </c>
      <c r="K2405" t="b">
        <f>OR((Statistics_xlsx___Sheet1[[#This Row],[updated offered salary]]&lt;$N$39),(Statistics_xlsx___Sheet1[[#This Row],[updated offered salary]]&gt;$N$40))</f>
        <v>0</v>
      </c>
    </row>
    <row r="2406" spans="1:11" x14ac:dyDescent="0.3">
      <c r="A2406">
        <v>841640</v>
      </c>
      <c r="B2406" t="s">
        <v>1810</v>
      </c>
      <c r="C2406" t="s">
        <v>15</v>
      </c>
      <c r="D2406" t="s">
        <v>9</v>
      </c>
      <c r="E2406" t="str">
        <f>IF(Statistics_xlsx___Sheet1[[#This Row],[event_name]]="-","Male",Statistics_xlsx___Sheet1[[#This Row],[event_name]])</f>
        <v>Male</v>
      </c>
      <c r="F2406" t="s">
        <v>10</v>
      </c>
      <c r="G2406" t="s">
        <v>30</v>
      </c>
      <c r="H2406" t="str">
        <f>IF(Statistics_xlsx___Sheet1[[#This Row],[Post Name]]="-",IF(G2407=0,G2405,G2407),Statistics_xlsx___Sheet1[[#This Row],[Post Name]])</f>
        <v>b9</v>
      </c>
      <c r="I2406">
        <v>86552</v>
      </c>
      <c r="J2406">
        <f>IF(Statistics_xlsx___Sheet1[[#This Row],[Offered Salary]]&lt;=0,AVERAGE($I$2:$I$7166),Statistics_xlsx___Sheet1[[#This Row],[Offered Salary]])</f>
        <v>86552</v>
      </c>
      <c r="K2406" t="b">
        <f>OR((Statistics_xlsx___Sheet1[[#This Row],[updated offered salary]]&lt;$N$39),(Statistics_xlsx___Sheet1[[#This Row],[updated offered salary]]&gt;$N$40))</f>
        <v>0</v>
      </c>
    </row>
    <row r="2407" spans="1:11" x14ac:dyDescent="0.3">
      <c r="A2407">
        <v>289758</v>
      </c>
      <c r="B2407" t="s">
        <v>2176</v>
      </c>
      <c r="C2407" t="s">
        <v>8</v>
      </c>
      <c r="D2407" t="s">
        <v>9</v>
      </c>
      <c r="E2407" t="str">
        <f>IF(Statistics_xlsx___Sheet1[[#This Row],[event_name]]="-","Male",Statistics_xlsx___Sheet1[[#This Row],[event_name]])</f>
        <v>Male</v>
      </c>
      <c r="F2407" t="s">
        <v>52</v>
      </c>
      <c r="G2407" t="s">
        <v>36</v>
      </c>
      <c r="H2407" t="str">
        <f>IF(Statistics_xlsx___Sheet1[[#This Row],[Post Name]]="-",IF(G2408=0,G2406,G2408),Statistics_xlsx___Sheet1[[#This Row],[Post Name]])</f>
        <v>i5</v>
      </c>
      <c r="I2407">
        <v>68737</v>
      </c>
      <c r="J2407">
        <f>IF(Statistics_xlsx___Sheet1[[#This Row],[Offered Salary]]&lt;=0,AVERAGE($I$2:$I$7166),Statistics_xlsx___Sheet1[[#This Row],[Offered Salary]])</f>
        <v>68737</v>
      </c>
      <c r="K2407" t="b">
        <f>OR((Statistics_xlsx___Sheet1[[#This Row],[updated offered salary]]&lt;$N$39),(Statistics_xlsx___Sheet1[[#This Row],[updated offered salary]]&gt;$N$40))</f>
        <v>0</v>
      </c>
    </row>
    <row r="2408" spans="1:11" x14ac:dyDescent="0.3">
      <c r="A2408">
        <v>338184</v>
      </c>
      <c r="B2408" t="s">
        <v>2176</v>
      </c>
      <c r="C2408" t="s">
        <v>8</v>
      </c>
      <c r="D2408" t="s">
        <v>13</v>
      </c>
      <c r="E2408" t="str">
        <f>IF(Statistics_xlsx___Sheet1[[#This Row],[event_name]]="-","Male",Statistics_xlsx___Sheet1[[#This Row],[event_name]])</f>
        <v>Female</v>
      </c>
      <c r="F2408" t="s">
        <v>52</v>
      </c>
      <c r="G2408" t="s">
        <v>36</v>
      </c>
      <c r="H2408" t="str">
        <f>IF(Statistics_xlsx___Sheet1[[#This Row],[Post Name]]="-",IF(G2409=0,G2407,G2409),Statistics_xlsx___Sheet1[[#This Row],[Post Name]])</f>
        <v>i5</v>
      </c>
      <c r="I2408">
        <v>27268</v>
      </c>
      <c r="J2408">
        <f>IF(Statistics_xlsx___Sheet1[[#This Row],[Offered Salary]]&lt;=0,AVERAGE($I$2:$I$7166),Statistics_xlsx___Sheet1[[#This Row],[Offered Salary]])</f>
        <v>27268</v>
      </c>
      <c r="K2408" t="b">
        <f>OR((Statistics_xlsx___Sheet1[[#This Row],[updated offered salary]]&lt;$N$39),(Statistics_xlsx___Sheet1[[#This Row],[updated offered salary]]&gt;$N$40))</f>
        <v>0</v>
      </c>
    </row>
    <row r="2409" spans="1:11" x14ac:dyDescent="0.3">
      <c r="A2409">
        <v>929824</v>
      </c>
      <c r="B2409" t="s">
        <v>2177</v>
      </c>
      <c r="C2409" t="s">
        <v>8</v>
      </c>
      <c r="D2409" t="s">
        <v>13</v>
      </c>
      <c r="E2409" t="str">
        <f>IF(Statistics_xlsx___Sheet1[[#This Row],[event_name]]="-","Male",Statistics_xlsx___Sheet1[[#This Row],[event_name]])</f>
        <v>Female</v>
      </c>
      <c r="F2409" t="s">
        <v>52</v>
      </c>
      <c r="G2409" t="s">
        <v>36</v>
      </c>
      <c r="H2409" t="str">
        <f>IF(Statistics_xlsx___Sheet1[[#This Row],[Post Name]]="-",IF(G2410=0,G2408,G2410),Statistics_xlsx___Sheet1[[#This Row],[Post Name]])</f>
        <v>i5</v>
      </c>
      <c r="I2409">
        <v>37255</v>
      </c>
      <c r="J2409">
        <f>IF(Statistics_xlsx___Sheet1[[#This Row],[Offered Salary]]&lt;=0,AVERAGE($I$2:$I$7166),Statistics_xlsx___Sheet1[[#This Row],[Offered Salary]])</f>
        <v>37255</v>
      </c>
      <c r="K2409" t="b">
        <f>OR((Statistics_xlsx___Sheet1[[#This Row],[updated offered salary]]&lt;$N$39),(Statistics_xlsx___Sheet1[[#This Row],[updated offered salary]]&gt;$N$40))</f>
        <v>0</v>
      </c>
    </row>
    <row r="2410" spans="1:11" x14ac:dyDescent="0.3">
      <c r="A2410">
        <v>110867</v>
      </c>
      <c r="B2410" t="s">
        <v>2178</v>
      </c>
      <c r="C2410" t="s">
        <v>8</v>
      </c>
      <c r="D2410" t="s">
        <v>13</v>
      </c>
      <c r="E2410" t="str">
        <f>IF(Statistics_xlsx___Sheet1[[#This Row],[event_name]]="-","Male",Statistics_xlsx___Sheet1[[#This Row],[event_name]])</f>
        <v>Female</v>
      </c>
      <c r="F2410" t="s">
        <v>113</v>
      </c>
      <c r="G2410" t="s">
        <v>345</v>
      </c>
      <c r="H2410" t="str">
        <f>IF(Statistics_xlsx___Sheet1[[#This Row],[Post Name]]="-",IF(G2411=0,G2409,G2411),Statistics_xlsx___Sheet1[[#This Row],[Post Name]])</f>
        <v>c9</v>
      </c>
      <c r="I2410">
        <v>74352</v>
      </c>
      <c r="J2410">
        <f>IF(Statistics_xlsx___Sheet1[[#This Row],[Offered Salary]]&lt;=0,AVERAGE($I$2:$I$7166),Statistics_xlsx___Sheet1[[#This Row],[Offered Salary]])</f>
        <v>74352</v>
      </c>
      <c r="K2410" t="b">
        <f>OR((Statistics_xlsx___Sheet1[[#This Row],[updated offered salary]]&lt;$N$39),(Statistics_xlsx___Sheet1[[#This Row],[updated offered salary]]&gt;$N$40))</f>
        <v>0</v>
      </c>
    </row>
    <row r="2411" spans="1:11" x14ac:dyDescent="0.3">
      <c r="A2411">
        <v>682095</v>
      </c>
      <c r="B2411" t="s">
        <v>2179</v>
      </c>
      <c r="C2411" t="s">
        <v>15</v>
      </c>
      <c r="D2411" t="s">
        <v>13</v>
      </c>
      <c r="E2411" t="str">
        <f>IF(Statistics_xlsx___Sheet1[[#This Row],[event_name]]="-","Male",Statistics_xlsx___Sheet1[[#This Row],[event_name]])</f>
        <v>Female</v>
      </c>
      <c r="F2411" t="s">
        <v>113</v>
      </c>
      <c r="G2411" t="s">
        <v>345</v>
      </c>
      <c r="H2411" t="str">
        <f>IF(Statistics_xlsx___Sheet1[[#This Row],[Post Name]]="-",IF(G2412=0,G2410,G2412),Statistics_xlsx___Sheet1[[#This Row],[Post Name]])</f>
        <v>c9</v>
      </c>
      <c r="I2411">
        <v>70817</v>
      </c>
      <c r="J2411">
        <f>IF(Statistics_xlsx___Sheet1[[#This Row],[Offered Salary]]&lt;=0,AVERAGE($I$2:$I$7166),Statistics_xlsx___Sheet1[[#This Row],[Offered Salary]])</f>
        <v>70817</v>
      </c>
      <c r="K2411" t="b">
        <f>OR((Statistics_xlsx___Sheet1[[#This Row],[updated offered salary]]&lt;$N$39),(Statistics_xlsx___Sheet1[[#This Row],[updated offered salary]]&gt;$N$40))</f>
        <v>0</v>
      </c>
    </row>
    <row r="2412" spans="1:11" x14ac:dyDescent="0.3">
      <c r="A2412">
        <v>714974</v>
      </c>
      <c r="B2412" t="s">
        <v>2180</v>
      </c>
      <c r="C2412" t="s">
        <v>8</v>
      </c>
      <c r="D2412" t="s">
        <v>13</v>
      </c>
      <c r="E2412" t="str">
        <f>IF(Statistics_xlsx___Sheet1[[#This Row],[event_name]]="-","Male",Statistics_xlsx___Sheet1[[#This Row],[event_name]])</f>
        <v>Female</v>
      </c>
      <c r="F2412" t="s">
        <v>113</v>
      </c>
      <c r="G2412" t="s">
        <v>345</v>
      </c>
      <c r="H2412" t="str">
        <f>IF(Statistics_xlsx___Sheet1[[#This Row],[Post Name]]="-",IF(G2413=0,G2411,G2413),Statistics_xlsx___Sheet1[[#This Row],[Post Name]])</f>
        <v>c9</v>
      </c>
      <c r="I2412">
        <v>11137</v>
      </c>
      <c r="J2412">
        <f>IF(Statistics_xlsx___Sheet1[[#This Row],[Offered Salary]]&lt;=0,AVERAGE($I$2:$I$7166),Statistics_xlsx___Sheet1[[#This Row],[Offered Salary]])</f>
        <v>11137</v>
      </c>
      <c r="K2412" t="b">
        <f>OR((Statistics_xlsx___Sheet1[[#This Row],[updated offered salary]]&lt;$N$39),(Statistics_xlsx___Sheet1[[#This Row],[updated offered salary]]&gt;$N$40))</f>
        <v>0</v>
      </c>
    </row>
    <row r="2413" spans="1:11" x14ac:dyDescent="0.3">
      <c r="A2413">
        <v>259560</v>
      </c>
      <c r="B2413" t="s">
        <v>2180</v>
      </c>
      <c r="C2413" t="s">
        <v>15</v>
      </c>
      <c r="D2413" t="s">
        <v>13</v>
      </c>
      <c r="E2413" t="str">
        <f>IF(Statistics_xlsx___Sheet1[[#This Row],[event_name]]="-","Male",Statistics_xlsx___Sheet1[[#This Row],[event_name]])</f>
        <v>Female</v>
      </c>
      <c r="F2413" t="s">
        <v>113</v>
      </c>
      <c r="G2413" t="s">
        <v>345</v>
      </c>
      <c r="H2413" t="str">
        <f>IF(Statistics_xlsx___Sheet1[[#This Row],[Post Name]]="-",IF(G2414=0,G2412,G2414),Statistics_xlsx___Sheet1[[#This Row],[Post Name]])</f>
        <v>c9</v>
      </c>
      <c r="I2413">
        <v>28024</v>
      </c>
      <c r="J2413">
        <f>IF(Statistics_xlsx___Sheet1[[#This Row],[Offered Salary]]&lt;=0,AVERAGE($I$2:$I$7166),Statistics_xlsx___Sheet1[[#This Row],[Offered Salary]])</f>
        <v>28024</v>
      </c>
      <c r="K2413" t="b">
        <f>OR((Statistics_xlsx___Sheet1[[#This Row],[updated offered salary]]&lt;$N$39),(Statistics_xlsx___Sheet1[[#This Row],[updated offered salary]]&gt;$N$40))</f>
        <v>0</v>
      </c>
    </row>
    <row r="2414" spans="1:11" x14ac:dyDescent="0.3">
      <c r="A2414">
        <v>249970</v>
      </c>
      <c r="B2414" t="s">
        <v>2181</v>
      </c>
      <c r="C2414" t="s">
        <v>15</v>
      </c>
      <c r="D2414" t="s">
        <v>13</v>
      </c>
      <c r="E2414" t="str">
        <f>IF(Statistics_xlsx___Sheet1[[#This Row],[event_name]]="-","Male",Statistics_xlsx___Sheet1[[#This Row],[event_name]])</f>
        <v>Female</v>
      </c>
      <c r="F2414" t="s">
        <v>113</v>
      </c>
      <c r="G2414" t="s">
        <v>345</v>
      </c>
      <c r="H2414" t="str">
        <f>IF(Statistics_xlsx___Sheet1[[#This Row],[Post Name]]="-",IF(G2415=0,G2413,G2415),Statistics_xlsx___Sheet1[[#This Row],[Post Name]])</f>
        <v>c9</v>
      </c>
      <c r="I2414">
        <v>55444</v>
      </c>
      <c r="J2414">
        <f>IF(Statistics_xlsx___Sheet1[[#This Row],[Offered Salary]]&lt;=0,AVERAGE($I$2:$I$7166),Statistics_xlsx___Sheet1[[#This Row],[Offered Salary]])</f>
        <v>55444</v>
      </c>
      <c r="K2414" t="b">
        <f>OR((Statistics_xlsx___Sheet1[[#This Row],[updated offered salary]]&lt;$N$39),(Statistics_xlsx___Sheet1[[#This Row],[updated offered salary]]&gt;$N$40))</f>
        <v>0</v>
      </c>
    </row>
    <row r="2415" spans="1:11" x14ac:dyDescent="0.3">
      <c r="A2415">
        <v>896758</v>
      </c>
      <c r="B2415" t="s">
        <v>2181</v>
      </c>
      <c r="C2415" t="s">
        <v>15</v>
      </c>
      <c r="D2415" t="s">
        <v>13</v>
      </c>
      <c r="E2415" t="str">
        <f>IF(Statistics_xlsx___Sheet1[[#This Row],[event_name]]="-","Male",Statistics_xlsx___Sheet1[[#This Row],[event_name]])</f>
        <v>Female</v>
      </c>
      <c r="F2415" t="s">
        <v>113</v>
      </c>
      <c r="G2415" t="s">
        <v>345</v>
      </c>
      <c r="H2415" t="str">
        <f>IF(Statistics_xlsx___Sheet1[[#This Row],[Post Name]]="-",IF(G2416=0,G2414,G2416),Statistics_xlsx___Sheet1[[#This Row],[Post Name]])</f>
        <v>c9</v>
      </c>
      <c r="I2415">
        <v>29079</v>
      </c>
      <c r="J2415">
        <f>IF(Statistics_xlsx___Sheet1[[#This Row],[Offered Salary]]&lt;=0,AVERAGE($I$2:$I$7166),Statistics_xlsx___Sheet1[[#This Row],[Offered Salary]])</f>
        <v>29079</v>
      </c>
      <c r="K2415" t="b">
        <f>OR((Statistics_xlsx___Sheet1[[#This Row],[updated offered salary]]&lt;$N$39),(Statistics_xlsx___Sheet1[[#This Row],[updated offered salary]]&gt;$N$40))</f>
        <v>0</v>
      </c>
    </row>
    <row r="2416" spans="1:11" x14ac:dyDescent="0.3">
      <c r="A2416">
        <v>452242</v>
      </c>
      <c r="B2416" t="s">
        <v>2182</v>
      </c>
      <c r="C2416" t="s">
        <v>15</v>
      </c>
      <c r="D2416" t="s">
        <v>13</v>
      </c>
      <c r="E2416" t="str">
        <f>IF(Statistics_xlsx___Sheet1[[#This Row],[event_name]]="-","Male",Statistics_xlsx___Sheet1[[#This Row],[event_name]])</f>
        <v>Female</v>
      </c>
      <c r="F2416" t="s">
        <v>113</v>
      </c>
      <c r="G2416" t="s">
        <v>345</v>
      </c>
      <c r="H2416" t="str">
        <f>IF(Statistics_xlsx___Sheet1[[#This Row],[Post Name]]="-",IF(G2417=0,G2415,G2417),Statistics_xlsx___Sheet1[[#This Row],[Post Name]])</f>
        <v>c9</v>
      </c>
      <c r="I2416">
        <v>74501</v>
      </c>
      <c r="J2416">
        <f>IF(Statistics_xlsx___Sheet1[[#This Row],[Offered Salary]]&lt;=0,AVERAGE($I$2:$I$7166),Statistics_xlsx___Sheet1[[#This Row],[Offered Salary]])</f>
        <v>74501</v>
      </c>
      <c r="K2416" t="b">
        <f>OR((Statistics_xlsx___Sheet1[[#This Row],[updated offered salary]]&lt;$N$39),(Statistics_xlsx___Sheet1[[#This Row],[updated offered salary]]&gt;$N$40))</f>
        <v>0</v>
      </c>
    </row>
    <row r="2417" spans="1:11" x14ac:dyDescent="0.3">
      <c r="A2417">
        <v>812669</v>
      </c>
      <c r="B2417" t="s">
        <v>2183</v>
      </c>
      <c r="C2417" t="s">
        <v>15</v>
      </c>
      <c r="D2417" t="s">
        <v>9</v>
      </c>
      <c r="E2417" t="str">
        <f>IF(Statistics_xlsx___Sheet1[[#This Row],[event_name]]="-","Male",Statistics_xlsx___Sheet1[[#This Row],[event_name]])</f>
        <v>Male</v>
      </c>
      <c r="F2417" t="s">
        <v>10</v>
      </c>
      <c r="G2417" t="s">
        <v>345</v>
      </c>
      <c r="H2417" t="str">
        <f>IF(Statistics_xlsx___Sheet1[[#This Row],[Post Name]]="-",IF(G2418=0,G2416,G2418),Statistics_xlsx___Sheet1[[#This Row],[Post Name]])</f>
        <v>c9</v>
      </c>
      <c r="I2417">
        <v>12913</v>
      </c>
      <c r="J2417">
        <f>IF(Statistics_xlsx___Sheet1[[#This Row],[Offered Salary]]&lt;=0,AVERAGE($I$2:$I$7166),Statistics_xlsx___Sheet1[[#This Row],[Offered Salary]])</f>
        <v>12913</v>
      </c>
      <c r="K2417" t="b">
        <f>OR((Statistics_xlsx___Sheet1[[#This Row],[updated offered salary]]&lt;$N$39),(Statistics_xlsx___Sheet1[[#This Row],[updated offered salary]]&gt;$N$40))</f>
        <v>0</v>
      </c>
    </row>
    <row r="2418" spans="1:11" x14ac:dyDescent="0.3">
      <c r="A2418">
        <v>949488</v>
      </c>
      <c r="B2418" t="s">
        <v>2184</v>
      </c>
      <c r="C2418" t="s">
        <v>8</v>
      </c>
      <c r="D2418" t="s">
        <v>9</v>
      </c>
      <c r="E2418" t="str">
        <f>IF(Statistics_xlsx___Sheet1[[#This Row],[event_name]]="-","Male",Statistics_xlsx___Sheet1[[#This Row],[event_name]])</f>
        <v>Male</v>
      </c>
      <c r="F2418" t="s">
        <v>10</v>
      </c>
      <c r="G2418" t="s">
        <v>345</v>
      </c>
      <c r="H2418" t="str">
        <f>IF(Statistics_xlsx___Sheet1[[#This Row],[Post Name]]="-",IF(G2419=0,G2417,G2419),Statistics_xlsx___Sheet1[[#This Row],[Post Name]])</f>
        <v>c9</v>
      </c>
      <c r="I2418">
        <v>46174</v>
      </c>
      <c r="J2418">
        <f>IF(Statistics_xlsx___Sheet1[[#This Row],[Offered Salary]]&lt;=0,AVERAGE($I$2:$I$7166),Statistics_xlsx___Sheet1[[#This Row],[Offered Salary]])</f>
        <v>46174</v>
      </c>
      <c r="K2418" t="b">
        <f>OR((Statistics_xlsx___Sheet1[[#This Row],[updated offered salary]]&lt;$N$39),(Statistics_xlsx___Sheet1[[#This Row],[updated offered salary]]&gt;$N$40))</f>
        <v>0</v>
      </c>
    </row>
    <row r="2419" spans="1:11" x14ac:dyDescent="0.3">
      <c r="A2419">
        <v>465732</v>
      </c>
      <c r="B2419" t="s">
        <v>2185</v>
      </c>
      <c r="C2419" t="s">
        <v>15</v>
      </c>
      <c r="D2419" t="s">
        <v>9</v>
      </c>
      <c r="E2419" t="str">
        <f>IF(Statistics_xlsx___Sheet1[[#This Row],[event_name]]="-","Male",Statistics_xlsx___Sheet1[[#This Row],[event_name]])</f>
        <v>Male</v>
      </c>
      <c r="F2419" t="s">
        <v>10</v>
      </c>
      <c r="G2419" t="s">
        <v>345</v>
      </c>
      <c r="H2419" t="str">
        <f>IF(Statistics_xlsx___Sheet1[[#This Row],[Post Name]]="-",IF(G2420=0,G2418,G2420),Statistics_xlsx___Sheet1[[#This Row],[Post Name]])</f>
        <v>c9</v>
      </c>
      <c r="I2419">
        <v>19532</v>
      </c>
      <c r="J2419">
        <f>IF(Statistics_xlsx___Sheet1[[#This Row],[Offered Salary]]&lt;=0,AVERAGE($I$2:$I$7166),Statistics_xlsx___Sheet1[[#This Row],[Offered Salary]])</f>
        <v>19532</v>
      </c>
      <c r="K2419" t="b">
        <f>OR((Statistics_xlsx___Sheet1[[#This Row],[updated offered salary]]&lt;$N$39),(Statistics_xlsx___Sheet1[[#This Row],[updated offered salary]]&gt;$N$40))</f>
        <v>0</v>
      </c>
    </row>
    <row r="2420" spans="1:11" x14ac:dyDescent="0.3">
      <c r="A2420">
        <v>135254</v>
      </c>
      <c r="B2420" t="s">
        <v>2186</v>
      </c>
      <c r="C2420" t="s">
        <v>8</v>
      </c>
      <c r="D2420" t="s">
        <v>13</v>
      </c>
      <c r="E2420" t="str">
        <f>IF(Statistics_xlsx___Sheet1[[#This Row],[event_name]]="-","Male",Statistics_xlsx___Sheet1[[#This Row],[event_name]])</f>
        <v>Female</v>
      </c>
      <c r="F2420" t="s">
        <v>10</v>
      </c>
      <c r="G2420" t="s">
        <v>345</v>
      </c>
      <c r="H2420" t="str">
        <f>IF(Statistics_xlsx___Sheet1[[#This Row],[Post Name]]="-",IF(G2421=0,G2419,G2421),Statistics_xlsx___Sheet1[[#This Row],[Post Name]])</f>
        <v>c9</v>
      </c>
      <c r="I2420">
        <v>71782</v>
      </c>
      <c r="J2420">
        <f>IF(Statistics_xlsx___Sheet1[[#This Row],[Offered Salary]]&lt;=0,AVERAGE($I$2:$I$7166),Statistics_xlsx___Sheet1[[#This Row],[Offered Salary]])</f>
        <v>71782</v>
      </c>
      <c r="K2420" t="b">
        <f>OR((Statistics_xlsx___Sheet1[[#This Row],[updated offered salary]]&lt;$N$39),(Statistics_xlsx___Sheet1[[#This Row],[updated offered salary]]&gt;$N$40))</f>
        <v>0</v>
      </c>
    </row>
    <row r="2421" spans="1:11" x14ac:dyDescent="0.3">
      <c r="A2421">
        <v>669918</v>
      </c>
      <c r="B2421" t="s">
        <v>2186</v>
      </c>
      <c r="C2421" t="s">
        <v>15</v>
      </c>
      <c r="D2421" t="s">
        <v>13</v>
      </c>
      <c r="E2421" t="str">
        <f>IF(Statistics_xlsx___Sheet1[[#This Row],[event_name]]="-","Male",Statistics_xlsx___Sheet1[[#This Row],[event_name]])</f>
        <v>Female</v>
      </c>
      <c r="F2421" t="s">
        <v>10</v>
      </c>
      <c r="G2421" t="s">
        <v>345</v>
      </c>
      <c r="H2421" t="str">
        <f>IF(Statistics_xlsx___Sheet1[[#This Row],[Post Name]]="-",IF(G2422=0,G2420,G2422),Statistics_xlsx___Sheet1[[#This Row],[Post Name]])</f>
        <v>c9</v>
      </c>
      <c r="I2421">
        <v>46401</v>
      </c>
      <c r="J2421">
        <f>IF(Statistics_xlsx___Sheet1[[#This Row],[Offered Salary]]&lt;=0,AVERAGE($I$2:$I$7166),Statistics_xlsx___Sheet1[[#This Row],[Offered Salary]])</f>
        <v>46401</v>
      </c>
      <c r="K2421" t="b">
        <f>OR((Statistics_xlsx___Sheet1[[#This Row],[updated offered salary]]&lt;$N$39),(Statistics_xlsx___Sheet1[[#This Row],[updated offered salary]]&gt;$N$40))</f>
        <v>0</v>
      </c>
    </row>
    <row r="2422" spans="1:11" x14ac:dyDescent="0.3">
      <c r="A2422">
        <v>643853</v>
      </c>
      <c r="B2422" t="s">
        <v>2187</v>
      </c>
      <c r="C2422" t="s">
        <v>15</v>
      </c>
      <c r="D2422" t="s">
        <v>9</v>
      </c>
      <c r="E2422" t="str">
        <f>IF(Statistics_xlsx___Sheet1[[#This Row],[event_name]]="-","Male",Statistics_xlsx___Sheet1[[#This Row],[event_name]])</f>
        <v>Male</v>
      </c>
      <c r="F2422" t="s">
        <v>10</v>
      </c>
      <c r="G2422" t="s">
        <v>345</v>
      </c>
      <c r="H2422" t="str">
        <f>IF(Statistics_xlsx___Sheet1[[#This Row],[Post Name]]="-",IF(G2423=0,G2421,G2423),Statistics_xlsx___Sheet1[[#This Row],[Post Name]])</f>
        <v>c9</v>
      </c>
      <c r="I2422">
        <v>41234</v>
      </c>
      <c r="J2422">
        <f>IF(Statistics_xlsx___Sheet1[[#This Row],[Offered Salary]]&lt;=0,AVERAGE($I$2:$I$7166),Statistics_xlsx___Sheet1[[#This Row],[Offered Salary]])</f>
        <v>41234</v>
      </c>
      <c r="K2422" t="b">
        <f>OR((Statistics_xlsx___Sheet1[[#This Row],[updated offered salary]]&lt;$N$39),(Statistics_xlsx___Sheet1[[#This Row],[updated offered salary]]&gt;$N$40))</f>
        <v>0</v>
      </c>
    </row>
    <row r="2423" spans="1:11" x14ac:dyDescent="0.3">
      <c r="A2423">
        <v>519485</v>
      </c>
      <c r="B2423" t="s">
        <v>2188</v>
      </c>
      <c r="C2423" t="s">
        <v>8</v>
      </c>
      <c r="D2423" t="s">
        <v>9</v>
      </c>
      <c r="E2423" t="str">
        <f>IF(Statistics_xlsx___Sheet1[[#This Row],[event_name]]="-","Male",Statistics_xlsx___Sheet1[[#This Row],[event_name]])</f>
        <v>Male</v>
      </c>
      <c r="F2423" t="s">
        <v>10</v>
      </c>
      <c r="G2423" t="s">
        <v>345</v>
      </c>
      <c r="H2423" t="str">
        <f>IF(Statistics_xlsx___Sheet1[[#This Row],[Post Name]]="-",IF(G2424=0,G2422,G2424),Statistics_xlsx___Sheet1[[#This Row],[Post Name]])</f>
        <v>c9</v>
      </c>
      <c r="I2423">
        <v>53036</v>
      </c>
      <c r="J2423">
        <f>IF(Statistics_xlsx___Sheet1[[#This Row],[Offered Salary]]&lt;=0,AVERAGE($I$2:$I$7166),Statistics_xlsx___Sheet1[[#This Row],[Offered Salary]])</f>
        <v>53036</v>
      </c>
      <c r="K2423" t="b">
        <f>OR((Statistics_xlsx___Sheet1[[#This Row],[updated offered salary]]&lt;$N$39),(Statistics_xlsx___Sheet1[[#This Row],[updated offered salary]]&gt;$N$40))</f>
        <v>0</v>
      </c>
    </row>
    <row r="2424" spans="1:11" x14ac:dyDescent="0.3">
      <c r="A2424">
        <v>470319</v>
      </c>
      <c r="B2424" t="s">
        <v>2188</v>
      </c>
      <c r="C2424" t="s">
        <v>8</v>
      </c>
      <c r="D2424" t="s">
        <v>13</v>
      </c>
      <c r="E2424" t="str">
        <f>IF(Statistics_xlsx___Sheet1[[#This Row],[event_name]]="-","Male",Statistics_xlsx___Sheet1[[#This Row],[event_name]])</f>
        <v>Female</v>
      </c>
      <c r="F2424" t="s">
        <v>10</v>
      </c>
      <c r="G2424" t="s">
        <v>345</v>
      </c>
      <c r="H2424" t="str">
        <f>IF(Statistics_xlsx___Sheet1[[#This Row],[Post Name]]="-",IF(G2425=0,G2423,G2425),Statistics_xlsx___Sheet1[[#This Row],[Post Name]])</f>
        <v>c9</v>
      </c>
      <c r="I2424">
        <v>62531</v>
      </c>
      <c r="J2424">
        <f>IF(Statistics_xlsx___Sheet1[[#This Row],[Offered Salary]]&lt;=0,AVERAGE($I$2:$I$7166),Statistics_xlsx___Sheet1[[#This Row],[Offered Salary]])</f>
        <v>62531</v>
      </c>
      <c r="K2424" t="b">
        <f>OR((Statistics_xlsx___Sheet1[[#This Row],[updated offered salary]]&lt;$N$39),(Statistics_xlsx___Sheet1[[#This Row],[updated offered salary]]&gt;$N$40))</f>
        <v>0</v>
      </c>
    </row>
    <row r="2425" spans="1:11" x14ac:dyDescent="0.3">
      <c r="A2425">
        <v>136603</v>
      </c>
      <c r="B2425" t="s">
        <v>2189</v>
      </c>
      <c r="C2425" t="s">
        <v>8</v>
      </c>
      <c r="D2425" t="s">
        <v>9</v>
      </c>
      <c r="E2425" t="str">
        <f>IF(Statistics_xlsx___Sheet1[[#This Row],[event_name]]="-","Male",Statistics_xlsx___Sheet1[[#This Row],[event_name]])</f>
        <v>Male</v>
      </c>
      <c r="F2425" t="s">
        <v>10</v>
      </c>
      <c r="G2425" t="s">
        <v>345</v>
      </c>
      <c r="H2425" t="str">
        <f>IF(Statistics_xlsx___Sheet1[[#This Row],[Post Name]]="-",IF(G2426=0,G2424,G2426),Statistics_xlsx___Sheet1[[#This Row],[Post Name]])</f>
        <v>c9</v>
      </c>
      <c r="I2425">
        <v>50536</v>
      </c>
      <c r="J2425">
        <f>IF(Statistics_xlsx___Sheet1[[#This Row],[Offered Salary]]&lt;=0,AVERAGE($I$2:$I$7166),Statistics_xlsx___Sheet1[[#This Row],[Offered Salary]])</f>
        <v>50536</v>
      </c>
      <c r="K2425" t="b">
        <f>OR((Statistics_xlsx___Sheet1[[#This Row],[updated offered salary]]&lt;$N$39),(Statistics_xlsx___Sheet1[[#This Row],[updated offered salary]]&gt;$N$40))</f>
        <v>0</v>
      </c>
    </row>
    <row r="2426" spans="1:11" x14ac:dyDescent="0.3">
      <c r="A2426">
        <v>570313</v>
      </c>
      <c r="B2426" t="s">
        <v>2190</v>
      </c>
      <c r="C2426" t="s">
        <v>8</v>
      </c>
      <c r="D2426" t="s">
        <v>9</v>
      </c>
      <c r="E2426" t="str">
        <f>IF(Statistics_xlsx___Sheet1[[#This Row],[event_name]]="-","Male",Statistics_xlsx___Sheet1[[#This Row],[event_name]])</f>
        <v>Male</v>
      </c>
      <c r="F2426" t="s">
        <v>10</v>
      </c>
      <c r="G2426" t="s">
        <v>345</v>
      </c>
      <c r="H2426" t="str">
        <f>IF(Statistics_xlsx___Sheet1[[#This Row],[Post Name]]="-",IF(G2427=0,G2425,G2427),Statistics_xlsx___Sheet1[[#This Row],[Post Name]])</f>
        <v>c9</v>
      </c>
      <c r="I2426">
        <v>69518</v>
      </c>
      <c r="J2426">
        <f>IF(Statistics_xlsx___Sheet1[[#This Row],[Offered Salary]]&lt;=0,AVERAGE($I$2:$I$7166),Statistics_xlsx___Sheet1[[#This Row],[Offered Salary]])</f>
        <v>69518</v>
      </c>
      <c r="K2426" t="b">
        <f>OR((Statistics_xlsx___Sheet1[[#This Row],[updated offered salary]]&lt;$N$39),(Statistics_xlsx___Sheet1[[#This Row],[updated offered salary]]&gt;$N$40))</f>
        <v>0</v>
      </c>
    </row>
    <row r="2427" spans="1:11" x14ac:dyDescent="0.3">
      <c r="A2427">
        <v>460608</v>
      </c>
      <c r="B2427" t="s">
        <v>2191</v>
      </c>
      <c r="C2427" t="s">
        <v>8</v>
      </c>
      <c r="D2427" t="s">
        <v>13</v>
      </c>
      <c r="E2427" t="str">
        <f>IF(Statistics_xlsx___Sheet1[[#This Row],[event_name]]="-","Male",Statistics_xlsx___Sheet1[[#This Row],[event_name]])</f>
        <v>Female</v>
      </c>
      <c r="F2427" t="s">
        <v>10</v>
      </c>
      <c r="G2427" t="s">
        <v>345</v>
      </c>
      <c r="H2427" t="str">
        <f>IF(Statistics_xlsx___Sheet1[[#This Row],[Post Name]]="-",IF(G2428=0,G2426,G2428),Statistics_xlsx___Sheet1[[#This Row],[Post Name]])</f>
        <v>c9</v>
      </c>
      <c r="I2427">
        <v>48149</v>
      </c>
      <c r="J2427">
        <f>IF(Statistics_xlsx___Sheet1[[#This Row],[Offered Salary]]&lt;=0,AVERAGE($I$2:$I$7166),Statistics_xlsx___Sheet1[[#This Row],[Offered Salary]])</f>
        <v>48149</v>
      </c>
      <c r="K2427" t="b">
        <f>OR((Statistics_xlsx___Sheet1[[#This Row],[updated offered salary]]&lt;$N$39),(Statistics_xlsx___Sheet1[[#This Row],[updated offered salary]]&gt;$N$40))</f>
        <v>0</v>
      </c>
    </row>
    <row r="2428" spans="1:11" x14ac:dyDescent="0.3">
      <c r="A2428">
        <v>504728</v>
      </c>
      <c r="B2428" t="s">
        <v>2192</v>
      </c>
      <c r="C2428" t="s">
        <v>8</v>
      </c>
      <c r="D2428" t="s">
        <v>9</v>
      </c>
      <c r="E2428" t="str">
        <f>IF(Statistics_xlsx___Sheet1[[#This Row],[event_name]]="-","Male",Statistics_xlsx___Sheet1[[#This Row],[event_name]])</f>
        <v>Male</v>
      </c>
      <c r="F2428" t="s">
        <v>10</v>
      </c>
      <c r="G2428" t="s">
        <v>345</v>
      </c>
      <c r="H2428" t="str">
        <f>IF(Statistics_xlsx___Sheet1[[#This Row],[Post Name]]="-",IF(G2429=0,G2427,G2429),Statistics_xlsx___Sheet1[[#This Row],[Post Name]])</f>
        <v>c9</v>
      </c>
      <c r="I2428">
        <v>80835</v>
      </c>
      <c r="J2428">
        <f>IF(Statistics_xlsx___Sheet1[[#This Row],[Offered Salary]]&lt;=0,AVERAGE($I$2:$I$7166),Statistics_xlsx___Sheet1[[#This Row],[Offered Salary]])</f>
        <v>80835</v>
      </c>
      <c r="K2428" t="b">
        <f>OR((Statistics_xlsx___Sheet1[[#This Row],[updated offered salary]]&lt;$N$39),(Statistics_xlsx___Sheet1[[#This Row],[updated offered salary]]&gt;$N$40))</f>
        <v>0</v>
      </c>
    </row>
    <row r="2429" spans="1:11" x14ac:dyDescent="0.3">
      <c r="A2429">
        <v>701162</v>
      </c>
      <c r="B2429" t="s">
        <v>2193</v>
      </c>
      <c r="C2429" t="s">
        <v>8</v>
      </c>
      <c r="D2429" t="s">
        <v>9</v>
      </c>
      <c r="E2429" t="str">
        <f>IF(Statistics_xlsx___Sheet1[[#This Row],[event_name]]="-","Male",Statistics_xlsx___Sheet1[[#This Row],[event_name]])</f>
        <v>Male</v>
      </c>
      <c r="F2429" t="s">
        <v>10</v>
      </c>
      <c r="G2429" t="s">
        <v>345</v>
      </c>
      <c r="H2429" t="str">
        <f>IF(Statistics_xlsx___Sheet1[[#This Row],[Post Name]]="-",IF(G2430=0,G2428,G2430),Statistics_xlsx___Sheet1[[#This Row],[Post Name]])</f>
        <v>c9</v>
      </c>
      <c r="I2429">
        <v>36094</v>
      </c>
      <c r="J2429">
        <f>IF(Statistics_xlsx___Sheet1[[#This Row],[Offered Salary]]&lt;=0,AVERAGE($I$2:$I$7166),Statistics_xlsx___Sheet1[[#This Row],[Offered Salary]])</f>
        <v>36094</v>
      </c>
      <c r="K2429" t="b">
        <f>OR((Statistics_xlsx___Sheet1[[#This Row],[updated offered salary]]&lt;$N$39),(Statistics_xlsx___Sheet1[[#This Row],[updated offered salary]]&gt;$N$40))</f>
        <v>0</v>
      </c>
    </row>
    <row r="2430" spans="1:11" x14ac:dyDescent="0.3">
      <c r="A2430">
        <v>783986</v>
      </c>
      <c r="B2430" t="s">
        <v>2194</v>
      </c>
      <c r="C2430" t="s">
        <v>15</v>
      </c>
      <c r="D2430" t="s">
        <v>13</v>
      </c>
      <c r="E2430" t="str">
        <f>IF(Statistics_xlsx___Sheet1[[#This Row],[event_name]]="-","Male",Statistics_xlsx___Sheet1[[#This Row],[event_name]])</f>
        <v>Female</v>
      </c>
      <c r="F2430" t="s">
        <v>10</v>
      </c>
      <c r="G2430" t="s">
        <v>345</v>
      </c>
      <c r="H2430" t="str">
        <f>IF(Statistics_xlsx___Sheet1[[#This Row],[Post Name]]="-",IF(G2431=0,G2429,G2431),Statistics_xlsx___Sheet1[[#This Row],[Post Name]])</f>
        <v>c9</v>
      </c>
      <c r="I2430">
        <v>90479</v>
      </c>
      <c r="J2430">
        <f>IF(Statistics_xlsx___Sheet1[[#This Row],[Offered Salary]]&lt;=0,AVERAGE($I$2:$I$7166),Statistics_xlsx___Sheet1[[#This Row],[Offered Salary]])</f>
        <v>90479</v>
      </c>
      <c r="K2430" t="b">
        <f>OR((Statistics_xlsx___Sheet1[[#This Row],[updated offered salary]]&lt;$N$39),(Statistics_xlsx___Sheet1[[#This Row],[updated offered salary]]&gt;$N$40))</f>
        <v>0</v>
      </c>
    </row>
    <row r="2431" spans="1:11" x14ac:dyDescent="0.3">
      <c r="A2431">
        <v>801518</v>
      </c>
      <c r="B2431" t="s">
        <v>2195</v>
      </c>
      <c r="C2431" t="s">
        <v>8</v>
      </c>
      <c r="D2431" t="s">
        <v>9</v>
      </c>
      <c r="E2431" t="str">
        <f>IF(Statistics_xlsx___Sheet1[[#This Row],[event_name]]="-","Male",Statistics_xlsx___Sheet1[[#This Row],[event_name]])</f>
        <v>Male</v>
      </c>
      <c r="F2431" t="s">
        <v>10</v>
      </c>
      <c r="G2431" t="s">
        <v>345</v>
      </c>
      <c r="H2431" t="str">
        <f>IF(Statistics_xlsx___Sheet1[[#This Row],[Post Name]]="-",IF(G2432=0,G2430,G2432),Statistics_xlsx___Sheet1[[#This Row],[Post Name]])</f>
        <v>c9</v>
      </c>
      <c r="I2431">
        <v>47779</v>
      </c>
      <c r="J2431">
        <f>IF(Statistics_xlsx___Sheet1[[#This Row],[Offered Salary]]&lt;=0,AVERAGE($I$2:$I$7166),Statistics_xlsx___Sheet1[[#This Row],[Offered Salary]])</f>
        <v>47779</v>
      </c>
      <c r="K2431" t="b">
        <f>OR((Statistics_xlsx___Sheet1[[#This Row],[updated offered salary]]&lt;$N$39),(Statistics_xlsx___Sheet1[[#This Row],[updated offered salary]]&gt;$N$40))</f>
        <v>0</v>
      </c>
    </row>
    <row r="2432" spans="1:11" x14ac:dyDescent="0.3">
      <c r="A2432">
        <v>528678</v>
      </c>
      <c r="B2432" t="s">
        <v>1465</v>
      </c>
      <c r="C2432" t="s">
        <v>8</v>
      </c>
      <c r="D2432" t="s">
        <v>13</v>
      </c>
      <c r="E2432" t="str">
        <f>IF(Statistics_xlsx___Sheet1[[#This Row],[event_name]]="-","Male",Statistics_xlsx___Sheet1[[#This Row],[event_name]])</f>
        <v>Female</v>
      </c>
      <c r="F2432" t="s">
        <v>10</v>
      </c>
      <c r="G2432" t="s">
        <v>345</v>
      </c>
      <c r="H2432" t="str">
        <f>IF(Statistics_xlsx___Sheet1[[#This Row],[Post Name]]="-",IF(G2433=0,G2431,G2433),Statistics_xlsx___Sheet1[[#This Row],[Post Name]])</f>
        <v>c9</v>
      </c>
      <c r="I2432">
        <v>35619</v>
      </c>
      <c r="J2432">
        <f>IF(Statistics_xlsx___Sheet1[[#This Row],[Offered Salary]]&lt;=0,AVERAGE($I$2:$I$7166),Statistics_xlsx___Sheet1[[#This Row],[Offered Salary]])</f>
        <v>35619</v>
      </c>
      <c r="K2432" t="b">
        <f>OR((Statistics_xlsx___Sheet1[[#This Row],[updated offered salary]]&lt;$N$39),(Statistics_xlsx___Sheet1[[#This Row],[updated offered salary]]&gt;$N$40))</f>
        <v>0</v>
      </c>
    </row>
    <row r="2433" spans="1:11" x14ac:dyDescent="0.3">
      <c r="A2433">
        <v>845864</v>
      </c>
      <c r="B2433" t="s">
        <v>2196</v>
      </c>
      <c r="C2433" t="s">
        <v>8</v>
      </c>
      <c r="D2433" t="s">
        <v>9</v>
      </c>
      <c r="E2433" t="str">
        <f>IF(Statistics_xlsx___Sheet1[[#This Row],[event_name]]="-","Male",Statistics_xlsx___Sheet1[[#This Row],[event_name]])</f>
        <v>Male</v>
      </c>
      <c r="F2433" t="s">
        <v>10</v>
      </c>
      <c r="G2433" t="s">
        <v>345</v>
      </c>
      <c r="H2433" t="str">
        <f>IF(Statistics_xlsx___Sheet1[[#This Row],[Post Name]]="-",IF(G2434=0,G2432,G2434),Statistics_xlsx___Sheet1[[#This Row],[Post Name]])</f>
        <v>c9</v>
      </c>
      <c r="I2433">
        <v>27117</v>
      </c>
      <c r="J2433">
        <f>IF(Statistics_xlsx___Sheet1[[#This Row],[Offered Salary]]&lt;=0,AVERAGE($I$2:$I$7166),Statistics_xlsx___Sheet1[[#This Row],[Offered Salary]])</f>
        <v>27117</v>
      </c>
      <c r="K2433" t="b">
        <f>OR((Statistics_xlsx___Sheet1[[#This Row],[updated offered salary]]&lt;$N$39),(Statistics_xlsx___Sheet1[[#This Row],[updated offered salary]]&gt;$N$40))</f>
        <v>0</v>
      </c>
    </row>
    <row r="2434" spans="1:11" x14ac:dyDescent="0.3">
      <c r="A2434">
        <v>897733</v>
      </c>
      <c r="B2434" t="s">
        <v>1210</v>
      </c>
      <c r="C2434" t="s">
        <v>8</v>
      </c>
      <c r="D2434" t="s">
        <v>9</v>
      </c>
      <c r="E2434" t="str">
        <f>IF(Statistics_xlsx___Sheet1[[#This Row],[event_name]]="-","Male",Statistics_xlsx___Sheet1[[#This Row],[event_name]])</f>
        <v>Male</v>
      </c>
      <c r="F2434" t="s">
        <v>17</v>
      </c>
      <c r="G2434" t="s">
        <v>24</v>
      </c>
      <c r="H2434" t="str">
        <f>IF(Statistics_xlsx___Sheet1[[#This Row],[Post Name]]="-",IF(G2435=0,G2433,G2435),Statistics_xlsx___Sheet1[[#This Row],[Post Name]])</f>
        <v>i7</v>
      </c>
      <c r="I2434">
        <v>4922</v>
      </c>
      <c r="J2434">
        <f>IF(Statistics_xlsx___Sheet1[[#This Row],[Offered Salary]]&lt;=0,AVERAGE($I$2:$I$7166),Statistics_xlsx___Sheet1[[#This Row],[Offered Salary]])</f>
        <v>4922</v>
      </c>
      <c r="K2434" t="b">
        <f>OR((Statistics_xlsx___Sheet1[[#This Row],[updated offered salary]]&lt;$N$39),(Statistics_xlsx___Sheet1[[#This Row],[updated offered salary]]&gt;$N$40))</f>
        <v>0</v>
      </c>
    </row>
    <row r="2435" spans="1:11" x14ac:dyDescent="0.3">
      <c r="A2435">
        <v>916320</v>
      </c>
      <c r="B2435" t="s">
        <v>2197</v>
      </c>
      <c r="C2435" t="s">
        <v>15</v>
      </c>
      <c r="D2435" t="s">
        <v>13</v>
      </c>
      <c r="E2435" t="str">
        <f>IF(Statistics_xlsx___Sheet1[[#This Row],[event_name]]="-","Male",Statistics_xlsx___Sheet1[[#This Row],[event_name]])</f>
        <v>Female</v>
      </c>
      <c r="F2435" t="s">
        <v>17</v>
      </c>
      <c r="G2435" t="s">
        <v>24</v>
      </c>
      <c r="H2435" t="str">
        <f>IF(Statistics_xlsx___Sheet1[[#This Row],[Post Name]]="-",IF(G2436=0,G2434,G2436),Statistics_xlsx___Sheet1[[#This Row],[Post Name]])</f>
        <v>i7</v>
      </c>
      <c r="I2435">
        <v>70508</v>
      </c>
      <c r="J2435">
        <f>IF(Statistics_xlsx___Sheet1[[#This Row],[Offered Salary]]&lt;=0,AVERAGE($I$2:$I$7166),Statistics_xlsx___Sheet1[[#This Row],[Offered Salary]])</f>
        <v>70508</v>
      </c>
      <c r="K2435" t="b">
        <f>OR((Statistics_xlsx___Sheet1[[#This Row],[updated offered salary]]&lt;$N$39),(Statistics_xlsx___Sheet1[[#This Row],[updated offered salary]]&gt;$N$40))</f>
        <v>0</v>
      </c>
    </row>
    <row r="2436" spans="1:11" x14ac:dyDescent="0.3">
      <c r="A2436">
        <v>280502</v>
      </c>
      <c r="B2436" t="s">
        <v>2198</v>
      </c>
      <c r="C2436" t="s">
        <v>8</v>
      </c>
      <c r="D2436" t="s">
        <v>9</v>
      </c>
      <c r="E2436" t="str">
        <f>IF(Statistics_xlsx___Sheet1[[#This Row],[event_name]]="-","Male",Statistics_xlsx___Sheet1[[#This Row],[event_name]])</f>
        <v>Male</v>
      </c>
      <c r="F2436" t="s">
        <v>10</v>
      </c>
      <c r="G2436" t="s">
        <v>345</v>
      </c>
      <c r="H2436" t="str">
        <f>IF(Statistics_xlsx___Sheet1[[#This Row],[Post Name]]="-",IF(G2437=0,G2435,G2437),Statistics_xlsx___Sheet1[[#This Row],[Post Name]])</f>
        <v>c9</v>
      </c>
      <c r="I2436">
        <v>15423</v>
      </c>
      <c r="J2436">
        <f>IF(Statistics_xlsx___Sheet1[[#This Row],[Offered Salary]]&lt;=0,AVERAGE($I$2:$I$7166),Statistics_xlsx___Sheet1[[#This Row],[Offered Salary]])</f>
        <v>15423</v>
      </c>
      <c r="K2436" t="b">
        <f>OR((Statistics_xlsx___Sheet1[[#This Row],[updated offered salary]]&lt;$N$39),(Statistics_xlsx___Sheet1[[#This Row],[updated offered salary]]&gt;$N$40))</f>
        <v>0</v>
      </c>
    </row>
    <row r="2437" spans="1:11" x14ac:dyDescent="0.3">
      <c r="A2437">
        <v>485417</v>
      </c>
      <c r="B2437" t="s">
        <v>1364</v>
      </c>
      <c r="C2437" t="s">
        <v>8</v>
      </c>
      <c r="D2437" t="s">
        <v>9</v>
      </c>
      <c r="E2437" t="str">
        <f>IF(Statistics_xlsx___Sheet1[[#This Row],[event_name]]="-","Male",Statistics_xlsx___Sheet1[[#This Row],[event_name]])</f>
        <v>Male</v>
      </c>
      <c r="F2437" t="s">
        <v>10</v>
      </c>
      <c r="G2437" t="s">
        <v>345</v>
      </c>
      <c r="H2437" t="str">
        <f>IF(Statistics_xlsx___Sheet1[[#This Row],[Post Name]]="-",IF(G2438=0,G2436,G2438),Statistics_xlsx___Sheet1[[#This Row],[Post Name]])</f>
        <v>c9</v>
      </c>
      <c r="I2437">
        <v>75975</v>
      </c>
      <c r="J2437">
        <f>IF(Statistics_xlsx___Sheet1[[#This Row],[Offered Salary]]&lt;=0,AVERAGE($I$2:$I$7166),Statistics_xlsx___Sheet1[[#This Row],[Offered Salary]])</f>
        <v>75975</v>
      </c>
      <c r="K2437" t="b">
        <f>OR((Statistics_xlsx___Sheet1[[#This Row],[updated offered salary]]&lt;$N$39),(Statistics_xlsx___Sheet1[[#This Row],[updated offered salary]]&gt;$N$40))</f>
        <v>0</v>
      </c>
    </row>
    <row r="2438" spans="1:11" x14ac:dyDescent="0.3">
      <c r="A2438">
        <v>940140</v>
      </c>
      <c r="B2438" t="s">
        <v>1381</v>
      </c>
      <c r="C2438" t="s">
        <v>15</v>
      </c>
      <c r="D2438" t="s">
        <v>13</v>
      </c>
      <c r="E2438" t="str">
        <f>IF(Statistics_xlsx___Sheet1[[#This Row],[event_name]]="-","Male",Statistics_xlsx___Sheet1[[#This Row],[event_name]])</f>
        <v>Female</v>
      </c>
      <c r="F2438" t="s">
        <v>33</v>
      </c>
      <c r="G2438" t="s">
        <v>36</v>
      </c>
      <c r="H2438" t="str">
        <f>IF(Statistics_xlsx___Sheet1[[#This Row],[Post Name]]="-",IF(G2439=0,G2437,G2439),Statistics_xlsx___Sheet1[[#This Row],[Post Name]])</f>
        <v>i5</v>
      </c>
      <c r="I2438">
        <v>45244</v>
      </c>
      <c r="J2438">
        <f>IF(Statistics_xlsx___Sheet1[[#This Row],[Offered Salary]]&lt;=0,AVERAGE($I$2:$I$7166),Statistics_xlsx___Sheet1[[#This Row],[Offered Salary]])</f>
        <v>45244</v>
      </c>
      <c r="K2438" t="b">
        <f>OR((Statistics_xlsx___Sheet1[[#This Row],[updated offered salary]]&lt;$N$39),(Statistics_xlsx___Sheet1[[#This Row],[updated offered salary]]&gt;$N$40))</f>
        <v>0</v>
      </c>
    </row>
    <row r="2439" spans="1:11" x14ac:dyDescent="0.3">
      <c r="A2439">
        <v>310088</v>
      </c>
      <c r="B2439" t="s">
        <v>1526</v>
      </c>
      <c r="C2439" t="s">
        <v>8</v>
      </c>
      <c r="D2439" t="s">
        <v>42</v>
      </c>
      <c r="E2439" t="str">
        <f>IF(Statistics_xlsx___Sheet1[[#This Row],[event_name]]="-","Male",Statistics_xlsx___Sheet1[[#This Row],[event_name]])</f>
        <v>Don’t want to say</v>
      </c>
      <c r="F2439" t="s">
        <v>33</v>
      </c>
      <c r="G2439" t="s">
        <v>36</v>
      </c>
      <c r="H2439" t="str">
        <f>IF(Statistics_xlsx___Sheet1[[#This Row],[Post Name]]="-",IF(G2440=0,G2438,G2440),Statistics_xlsx___Sheet1[[#This Row],[Post Name]])</f>
        <v>i5</v>
      </c>
      <c r="I2439">
        <v>89241</v>
      </c>
      <c r="J2439">
        <f>IF(Statistics_xlsx___Sheet1[[#This Row],[Offered Salary]]&lt;=0,AVERAGE($I$2:$I$7166),Statistics_xlsx___Sheet1[[#This Row],[Offered Salary]])</f>
        <v>89241</v>
      </c>
      <c r="K2439" t="b">
        <f>OR((Statistics_xlsx___Sheet1[[#This Row],[updated offered salary]]&lt;$N$39),(Statistics_xlsx___Sheet1[[#This Row],[updated offered salary]]&gt;$N$40))</f>
        <v>0</v>
      </c>
    </row>
    <row r="2440" spans="1:11" x14ac:dyDescent="0.3">
      <c r="A2440">
        <v>44958</v>
      </c>
      <c r="B2440" t="s">
        <v>1436</v>
      </c>
      <c r="C2440" t="s">
        <v>8</v>
      </c>
      <c r="D2440" t="s">
        <v>9</v>
      </c>
      <c r="E2440" t="str">
        <f>IF(Statistics_xlsx___Sheet1[[#This Row],[event_name]]="-","Male",Statistics_xlsx___Sheet1[[#This Row],[event_name]])</f>
        <v>Male</v>
      </c>
      <c r="F2440" t="s">
        <v>17</v>
      </c>
      <c r="G2440" t="s">
        <v>14</v>
      </c>
      <c r="H2440" t="str">
        <f>IF(Statistics_xlsx___Sheet1[[#This Row],[Post Name]]="-",IF(G2441=0,G2439,G2441),Statistics_xlsx___Sheet1[[#This Row],[Post Name]])</f>
        <v>c5</v>
      </c>
      <c r="I2440">
        <v>66517</v>
      </c>
      <c r="J2440">
        <f>IF(Statistics_xlsx___Sheet1[[#This Row],[Offered Salary]]&lt;=0,AVERAGE($I$2:$I$7166),Statistics_xlsx___Sheet1[[#This Row],[Offered Salary]])</f>
        <v>66517</v>
      </c>
      <c r="K2440" t="b">
        <f>OR((Statistics_xlsx___Sheet1[[#This Row],[updated offered salary]]&lt;$N$39),(Statistics_xlsx___Sheet1[[#This Row],[updated offered salary]]&gt;$N$40))</f>
        <v>0</v>
      </c>
    </row>
    <row r="2441" spans="1:11" x14ac:dyDescent="0.3">
      <c r="A2441">
        <v>541978</v>
      </c>
      <c r="B2441" t="s">
        <v>1863</v>
      </c>
      <c r="C2441" t="s">
        <v>8</v>
      </c>
      <c r="D2441" t="s">
        <v>13</v>
      </c>
      <c r="E2441" t="str">
        <f>IF(Statistics_xlsx___Sheet1[[#This Row],[event_name]]="-","Male",Statistics_xlsx___Sheet1[[#This Row],[event_name]])</f>
        <v>Female</v>
      </c>
      <c r="F2441" t="s">
        <v>17</v>
      </c>
      <c r="G2441" t="s">
        <v>14</v>
      </c>
      <c r="H2441" t="str">
        <f>IF(Statistics_xlsx___Sheet1[[#This Row],[Post Name]]="-",IF(G2442=0,G2440,G2442),Statistics_xlsx___Sheet1[[#This Row],[Post Name]])</f>
        <v>c5</v>
      </c>
      <c r="I2441">
        <v>57790</v>
      </c>
      <c r="J2441">
        <f>IF(Statistics_xlsx___Sheet1[[#This Row],[Offered Salary]]&lt;=0,AVERAGE($I$2:$I$7166),Statistics_xlsx___Sheet1[[#This Row],[Offered Salary]])</f>
        <v>57790</v>
      </c>
      <c r="K2441" t="b">
        <f>OR((Statistics_xlsx___Sheet1[[#This Row],[updated offered salary]]&lt;$N$39),(Statistics_xlsx___Sheet1[[#This Row],[updated offered salary]]&gt;$N$40))</f>
        <v>0</v>
      </c>
    </row>
    <row r="2442" spans="1:11" x14ac:dyDescent="0.3">
      <c r="A2442">
        <v>756546</v>
      </c>
      <c r="B2442" t="s">
        <v>1863</v>
      </c>
      <c r="C2442" t="s">
        <v>15</v>
      </c>
      <c r="D2442" t="s">
        <v>9</v>
      </c>
      <c r="E2442" t="str">
        <f>IF(Statistics_xlsx___Sheet1[[#This Row],[event_name]]="-","Male",Statistics_xlsx___Sheet1[[#This Row],[event_name]])</f>
        <v>Male</v>
      </c>
      <c r="F2442" t="s">
        <v>17</v>
      </c>
      <c r="G2442" t="s">
        <v>14</v>
      </c>
      <c r="H2442" t="str">
        <f>IF(Statistics_xlsx___Sheet1[[#This Row],[Post Name]]="-",IF(G2443=0,G2441,G2443),Statistics_xlsx___Sheet1[[#This Row],[Post Name]])</f>
        <v>c5</v>
      </c>
      <c r="I2442">
        <v>32671</v>
      </c>
      <c r="J2442">
        <f>IF(Statistics_xlsx___Sheet1[[#This Row],[Offered Salary]]&lt;=0,AVERAGE($I$2:$I$7166),Statistics_xlsx___Sheet1[[#This Row],[Offered Salary]])</f>
        <v>32671</v>
      </c>
      <c r="K2442" t="b">
        <f>OR((Statistics_xlsx___Sheet1[[#This Row],[updated offered salary]]&lt;$N$39),(Statistics_xlsx___Sheet1[[#This Row],[updated offered salary]]&gt;$N$40))</f>
        <v>0</v>
      </c>
    </row>
    <row r="2443" spans="1:11" x14ac:dyDescent="0.3">
      <c r="A2443">
        <v>958202</v>
      </c>
      <c r="B2443" t="s">
        <v>1863</v>
      </c>
      <c r="C2443" t="s">
        <v>8</v>
      </c>
      <c r="D2443" t="s">
        <v>13</v>
      </c>
      <c r="E2443" t="str">
        <f>IF(Statistics_xlsx___Sheet1[[#This Row],[event_name]]="-","Male",Statistics_xlsx___Sheet1[[#This Row],[event_name]])</f>
        <v>Female</v>
      </c>
      <c r="F2443" t="s">
        <v>17</v>
      </c>
      <c r="G2443" t="s">
        <v>14</v>
      </c>
      <c r="H2443" t="str">
        <f>IF(Statistics_xlsx___Sheet1[[#This Row],[Post Name]]="-",IF(G2444=0,G2442,G2444),Statistics_xlsx___Sheet1[[#This Row],[Post Name]])</f>
        <v>c5</v>
      </c>
      <c r="I2443">
        <v>58417</v>
      </c>
      <c r="J2443">
        <f>IF(Statistics_xlsx___Sheet1[[#This Row],[Offered Salary]]&lt;=0,AVERAGE($I$2:$I$7166),Statistics_xlsx___Sheet1[[#This Row],[Offered Salary]])</f>
        <v>58417</v>
      </c>
      <c r="K2443" t="b">
        <f>OR((Statistics_xlsx___Sheet1[[#This Row],[updated offered salary]]&lt;$N$39),(Statistics_xlsx___Sheet1[[#This Row],[updated offered salary]]&gt;$N$40))</f>
        <v>0</v>
      </c>
    </row>
    <row r="2444" spans="1:11" x14ac:dyDescent="0.3">
      <c r="A2444">
        <v>120464</v>
      </c>
      <c r="B2444" t="s">
        <v>2199</v>
      </c>
      <c r="C2444" t="s">
        <v>8</v>
      </c>
      <c r="D2444" t="s">
        <v>42</v>
      </c>
      <c r="E2444" t="str">
        <f>IF(Statistics_xlsx___Sheet1[[#This Row],[event_name]]="-","Male",Statistics_xlsx___Sheet1[[#This Row],[event_name]])</f>
        <v>Don’t want to say</v>
      </c>
      <c r="F2444" t="s">
        <v>17</v>
      </c>
      <c r="G2444" t="s">
        <v>14</v>
      </c>
      <c r="H2444" t="str">
        <f>IF(Statistics_xlsx___Sheet1[[#This Row],[Post Name]]="-",IF(G2445=0,G2443,G2445),Statistics_xlsx___Sheet1[[#This Row],[Post Name]])</f>
        <v>c5</v>
      </c>
      <c r="I2444">
        <v>90637</v>
      </c>
      <c r="J2444">
        <f>IF(Statistics_xlsx___Sheet1[[#This Row],[Offered Salary]]&lt;=0,AVERAGE($I$2:$I$7166),Statistics_xlsx___Sheet1[[#This Row],[Offered Salary]])</f>
        <v>90637</v>
      </c>
      <c r="K2444" t="b">
        <f>OR((Statistics_xlsx___Sheet1[[#This Row],[updated offered salary]]&lt;$N$39),(Statistics_xlsx___Sheet1[[#This Row],[updated offered salary]]&gt;$N$40))</f>
        <v>0</v>
      </c>
    </row>
    <row r="2445" spans="1:11" x14ac:dyDescent="0.3">
      <c r="A2445">
        <v>333113</v>
      </c>
      <c r="B2445" t="s">
        <v>2200</v>
      </c>
      <c r="C2445" t="s">
        <v>8</v>
      </c>
      <c r="D2445" t="s">
        <v>13</v>
      </c>
      <c r="E2445" t="str">
        <f>IF(Statistics_xlsx___Sheet1[[#This Row],[event_name]]="-","Male",Statistics_xlsx___Sheet1[[#This Row],[event_name]])</f>
        <v>Female</v>
      </c>
      <c r="F2445" t="s">
        <v>52</v>
      </c>
      <c r="G2445" t="s">
        <v>14</v>
      </c>
      <c r="H2445" t="str">
        <f>IF(Statistics_xlsx___Sheet1[[#This Row],[Post Name]]="-",IF(G2446=0,G2444,G2446),Statistics_xlsx___Sheet1[[#This Row],[Post Name]])</f>
        <v>c5</v>
      </c>
      <c r="I2445">
        <v>49498</v>
      </c>
      <c r="J2445">
        <f>IF(Statistics_xlsx___Sheet1[[#This Row],[Offered Salary]]&lt;=0,AVERAGE($I$2:$I$7166),Statistics_xlsx___Sheet1[[#This Row],[Offered Salary]])</f>
        <v>49498</v>
      </c>
      <c r="K2445" t="b">
        <f>OR((Statistics_xlsx___Sheet1[[#This Row],[updated offered salary]]&lt;$N$39),(Statistics_xlsx___Sheet1[[#This Row],[updated offered salary]]&gt;$N$40))</f>
        <v>0</v>
      </c>
    </row>
    <row r="2446" spans="1:11" x14ac:dyDescent="0.3">
      <c r="A2446">
        <v>813940</v>
      </c>
      <c r="B2446" t="s">
        <v>2201</v>
      </c>
      <c r="C2446" t="s">
        <v>8</v>
      </c>
      <c r="D2446" t="s">
        <v>9</v>
      </c>
      <c r="E2446" t="str">
        <f>IF(Statistics_xlsx___Sheet1[[#This Row],[event_name]]="-","Male",Statistics_xlsx___Sheet1[[#This Row],[event_name]])</f>
        <v>Male</v>
      </c>
      <c r="F2446" t="s">
        <v>52</v>
      </c>
      <c r="G2446" t="s">
        <v>14</v>
      </c>
      <c r="H2446" t="str">
        <f>IF(Statistics_xlsx___Sheet1[[#This Row],[Post Name]]="-",IF(G2447=0,G2445,G2447),Statistics_xlsx___Sheet1[[#This Row],[Post Name]])</f>
        <v>c5</v>
      </c>
      <c r="I2446">
        <v>43758</v>
      </c>
      <c r="J2446">
        <f>IF(Statistics_xlsx___Sheet1[[#This Row],[Offered Salary]]&lt;=0,AVERAGE($I$2:$I$7166),Statistics_xlsx___Sheet1[[#This Row],[Offered Salary]])</f>
        <v>43758</v>
      </c>
      <c r="K2446" t="b">
        <f>OR((Statistics_xlsx___Sheet1[[#This Row],[updated offered salary]]&lt;$N$39),(Statistics_xlsx___Sheet1[[#This Row],[updated offered salary]]&gt;$N$40))</f>
        <v>0</v>
      </c>
    </row>
    <row r="2447" spans="1:11" x14ac:dyDescent="0.3">
      <c r="A2447">
        <v>899825</v>
      </c>
      <c r="B2447" t="s">
        <v>2202</v>
      </c>
      <c r="C2447" t="s">
        <v>8</v>
      </c>
      <c r="D2447" t="s">
        <v>9</v>
      </c>
      <c r="E2447" t="str">
        <f>IF(Statistics_xlsx___Sheet1[[#This Row],[event_name]]="-","Male",Statistics_xlsx___Sheet1[[#This Row],[event_name]])</f>
        <v>Male</v>
      </c>
      <c r="F2447" t="s">
        <v>52</v>
      </c>
      <c r="G2447" t="s">
        <v>14</v>
      </c>
      <c r="H2447" t="str">
        <f>IF(Statistics_xlsx___Sheet1[[#This Row],[Post Name]]="-",IF(G2448=0,G2446,G2448),Statistics_xlsx___Sheet1[[#This Row],[Post Name]])</f>
        <v>c5</v>
      </c>
      <c r="I2447">
        <v>42972</v>
      </c>
      <c r="J2447">
        <f>IF(Statistics_xlsx___Sheet1[[#This Row],[Offered Salary]]&lt;=0,AVERAGE($I$2:$I$7166),Statistics_xlsx___Sheet1[[#This Row],[Offered Salary]])</f>
        <v>42972</v>
      </c>
      <c r="K2447" t="b">
        <f>OR((Statistics_xlsx___Sheet1[[#This Row],[updated offered salary]]&lt;$N$39),(Statistics_xlsx___Sheet1[[#This Row],[updated offered salary]]&gt;$N$40))</f>
        <v>0</v>
      </c>
    </row>
    <row r="2448" spans="1:11" x14ac:dyDescent="0.3">
      <c r="A2448">
        <v>820704</v>
      </c>
      <c r="B2448" t="s">
        <v>2203</v>
      </c>
      <c r="C2448" t="s">
        <v>15</v>
      </c>
      <c r="D2448" t="s">
        <v>13</v>
      </c>
      <c r="E2448" t="str">
        <f>IF(Statistics_xlsx___Sheet1[[#This Row],[event_name]]="-","Male",Statistics_xlsx___Sheet1[[#This Row],[event_name]])</f>
        <v>Female</v>
      </c>
      <c r="F2448" t="s">
        <v>52</v>
      </c>
      <c r="G2448" t="s">
        <v>14</v>
      </c>
      <c r="H2448" t="str">
        <f>IF(Statistics_xlsx___Sheet1[[#This Row],[Post Name]]="-",IF(G2449=0,G2447,G2449),Statistics_xlsx___Sheet1[[#This Row],[Post Name]])</f>
        <v>c5</v>
      </c>
      <c r="I2448">
        <v>75377</v>
      </c>
      <c r="J2448">
        <f>IF(Statistics_xlsx___Sheet1[[#This Row],[Offered Salary]]&lt;=0,AVERAGE($I$2:$I$7166),Statistics_xlsx___Sheet1[[#This Row],[Offered Salary]])</f>
        <v>75377</v>
      </c>
      <c r="K2448" t="b">
        <f>OR((Statistics_xlsx___Sheet1[[#This Row],[updated offered salary]]&lt;$N$39),(Statistics_xlsx___Sheet1[[#This Row],[updated offered salary]]&gt;$N$40))</f>
        <v>0</v>
      </c>
    </row>
    <row r="2449" spans="1:11" x14ac:dyDescent="0.3">
      <c r="A2449">
        <v>958425</v>
      </c>
      <c r="B2449" t="s">
        <v>2204</v>
      </c>
      <c r="C2449" t="s">
        <v>15</v>
      </c>
      <c r="D2449" t="s">
        <v>9</v>
      </c>
      <c r="E2449" t="str">
        <f>IF(Statistics_xlsx___Sheet1[[#This Row],[event_name]]="-","Male",Statistics_xlsx___Sheet1[[#This Row],[event_name]])</f>
        <v>Male</v>
      </c>
      <c r="F2449" t="s">
        <v>52</v>
      </c>
      <c r="G2449" t="s">
        <v>14</v>
      </c>
      <c r="H2449" t="str">
        <f>IF(Statistics_xlsx___Sheet1[[#This Row],[Post Name]]="-",IF(G2450=0,G2448,G2450),Statistics_xlsx___Sheet1[[#This Row],[Post Name]])</f>
        <v>c5</v>
      </c>
      <c r="I2449">
        <v>55893</v>
      </c>
      <c r="J2449">
        <f>IF(Statistics_xlsx___Sheet1[[#This Row],[Offered Salary]]&lt;=0,AVERAGE($I$2:$I$7166),Statistics_xlsx___Sheet1[[#This Row],[Offered Salary]])</f>
        <v>55893</v>
      </c>
      <c r="K2449" t="b">
        <f>OR((Statistics_xlsx___Sheet1[[#This Row],[updated offered salary]]&lt;$N$39),(Statistics_xlsx___Sheet1[[#This Row],[updated offered salary]]&gt;$N$40))</f>
        <v>0</v>
      </c>
    </row>
    <row r="2450" spans="1:11" x14ac:dyDescent="0.3">
      <c r="A2450">
        <v>37226</v>
      </c>
      <c r="B2450" t="s">
        <v>2205</v>
      </c>
      <c r="C2450" t="s">
        <v>15</v>
      </c>
      <c r="D2450" t="s">
        <v>9</v>
      </c>
      <c r="E2450" t="str">
        <f>IF(Statistics_xlsx___Sheet1[[#This Row],[event_name]]="-","Male",Statistics_xlsx___Sheet1[[#This Row],[event_name]])</f>
        <v>Male</v>
      </c>
      <c r="F2450" t="s">
        <v>52</v>
      </c>
      <c r="G2450" t="s">
        <v>14</v>
      </c>
      <c r="H2450" t="str">
        <f>IF(Statistics_xlsx___Sheet1[[#This Row],[Post Name]]="-",IF(G2451=0,G2449,G2451),Statistics_xlsx___Sheet1[[#This Row],[Post Name]])</f>
        <v>c5</v>
      </c>
      <c r="I2450">
        <v>36245</v>
      </c>
      <c r="J2450">
        <f>IF(Statistics_xlsx___Sheet1[[#This Row],[Offered Salary]]&lt;=0,AVERAGE($I$2:$I$7166),Statistics_xlsx___Sheet1[[#This Row],[Offered Salary]])</f>
        <v>36245</v>
      </c>
      <c r="K2450" t="b">
        <f>OR((Statistics_xlsx___Sheet1[[#This Row],[updated offered salary]]&lt;$N$39),(Statistics_xlsx___Sheet1[[#This Row],[updated offered salary]]&gt;$N$40))</f>
        <v>0</v>
      </c>
    </row>
    <row r="2451" spans="1:11" x14ac:dyDescent="0.3">
      <c r="A2451">
        <v>325608</v>
      </c>
      <c r="B2451" t="s">
        <v>2206</v>
      </c>
      <c r="C2451" t="s">
        <v>8</v>
      </c>
      <c r="D2451" t="s">
        <v>13</v>
      </c>
      <c r="E2451" t="str">
        <f>IF(Statistics_xlsx___Sheet1[[#This Row],[event_name]]="-","Male",Statistics_xlsx___Sheet1[[#This Row],[event_name]])</f>
        <v>Female</v>
      </c>
      <c r="F2451" t="s">
        <v>52</v>
      </c>
      <c r="G2451" t="s">
        <v>14</v>
      </c>
      <c r="H2451" t="str">
        <f>IF(Statistics_xlsx___Sheet1[[#This Row],[Post Name]]="-",IF(G2452=0,G2450,G2452),Statistics_xlsx___Sheet1[[#This Row],[Post Name]])</f>
        <v>c5</v>
      </c>
      <c r="I2451">
        <v>35150</v>
      </c>
      <c r="J2451">
        <f>IF(Statistics_xlsx___Sheet1[[#This Row],[Offered Salary]]&lt;=0,AVERAGE($I$2:$I$7166),Statistics_xlsx___Sheet1[[#This Row],[Offered Salary]])</f>
        <v>35150</v>
      </c>
      <c r="K2451" t="b">
        <f>OR((Statistics_xlsx___Sheet1[[#This Row],[updated offered salary]]&lt;$N$39),(Statistics_xlsx___Sheet1[[#This Row],[updated offered salary]]&gt;$N$40))</f>
        <v>0</v>
      </c>
    </row>
    <row r="2452" spans="1:11" x14ac:dyDescent="0.3">
      <c r="A2452">
        <v>458506</v>
      </c>
      <c r="B2452" t="s">
        <v>2207</v>
      </c>
      <c r="C2452" t="s">
        <v>15</v>
      </c>
      <c r="D2452" t="s">
        <v>9</v>
      </c>
      <c r="E2452" t="str">
        <f>IF(Statistics_xlsx___Sheet1[[#This Row],[event_name]]="-","Male",Statistics_xlsx___Sheet1[[#This Row],[event_name]])</f>
        <v>Male</v>
      </c>
      <c r="F2452" t="s">
        <v>52</v>
      </c>
      <c r="G2452" t="s">
        <v>14</v>
      </c>
      <c r="H2452" t="str">
        <f>IF(Statistics_xlsx___Sheet1[[#This Row],[Post Name]]="-",IF(G2453=0,G2451,G2453),Statistics_xlsx___Sheet1[[#This Row],[Post Name]])</f>
        <v>c5</v>
      </c>
      <c r="I2452">
        <v>66187</v>
      </c>
      <c r="J2452">
        <f>IF(Statistics_xlsx___Sheet1[[#This Row],[Offered Salary]]&lt;=0,AVERAGE($I$2:$I$7166),Statistics_xlsx___Sheet1[[#This Row],[Offered Salary]])</f>
        <v>66187</v>
      </c>
      <c r="K2452" t="b">
        <f>OR((Statistics_xlsx___Sheet1[[#This Row],[updated offered salary]]&lt;$N$39),(Statistics_xlsx___Sheet1[[#This Row],[updated offered salary]]&gt;$N$40))</f>
        <v>0</v>
      </c>
    </row>
    <row r="2453" spans="1:11" x14ac:dyDescent="0.3">
      <c r="A2453">
        <v>814821</v>
      </c>
      <c r="B2453" t="s">
        <v>2208</v>
      </c>
      <c r="C2453" t="s">
        <v>8</v>
      </c>
      <c r="D2453" t="s">
        <v>13</v>
      </c>
      <c r="E2453" t="str">
        <f>IF(Statistics_xlsx___Sheet1[[#This Row],[event_name]]="-","Male",Statistics_xlsx___Sheet1[[#This Row],[event_name]])</f>
        <v>Female</v>
      </c>
      <c r="F2453" t="s">
        <v>52</v>
      </c>
      <c r="G2453" t="s">
        <v>14</v>
      </c>
      <c r="H2453" t="str">
        <f>IF(Statistics_xlsx___Sheet1[[#This Row],[Post Name]]="-",IF(G2454=0,G2452,G2454),Statistics_xlsx___Sheet1[[#This Row],[Post Name]])</f>
        <v>c5</v>
      </c>
      <c r="I2453">
        <v>94347</v>
      </c>
      <c r="J2453">
        <f>IF(Statistics_xlsx___Sheet1[[#This Row],[Offered Salary]]&lt;=0,AVERAGE($I$2:$I$7166),Statistics_xlsx___Sheet1[[#This Row],[Offered Salary]])</f>
        <v>94347</v>
      </c>
      <c r="K2453" t="b">
        <f>OR((Statistics_xlsx___Sheet1[[#This Row],[updated offered salary]]&lt;$N$39),(Statistics_xlsx___Sheet1[[#This Row],[updated offered salary]]&gt;$N$40))</f>
        <v>0</v>
      </c>
    </row>
    <row r="2454" spans="1:11" x14ac:dyDescent="0.3">
      <c r="A2454">
        <v>786486</v>
      </c>
      <c r="B2454" t="s">
        <v>2209</v>
      </c>
      <c r="C2454" t="s">
        <v>8</v>
      </c>
      <c r="D2454" t="s">
        <v>42</v>
      </c>
      <c r="E2454" t="str">
        <f>IF(Statistics_xlsx___Sheet1[[#This Row],[event_name]]="-","Male",Statistics_xlsx___Sheet1[[#This Row],[event_name]])</f>
        <v>Don’t want to say</v>
      </c>
      <c r="F2454" t="s">
        <v>52</v>
      </c>
      <c r="G2454" t="s">
        <v>14</v>
      </c>
      <c r="H2454" t="str">
        <f>IF(Statistics_xlsx___Sheet1[[#This Row],[Post Name]]="-",IF(G2455=0,G2453,G2455),Statistics_xlsx___Sheet1[[#This Row],[Post Name]])</f>
        <v>c5</v>
      </c>
      <c r="I2454">
        <v>80614</v>
      </c>
      <c r="J2454">
        <f>IF(Statistics_xlsx___Sheet1[[#This Row],[Offered Salary]]&lt;=0,AVERAGE($I$2:$I$7166),Statistics_xlsx___Sheet1[[#This Row],[Offered Salary]])</f>
        <v>80614</v>
      </c>
      <c r="K2454" t="b">
        <f>OR((Statistics_xlsx___Sheet1[[#This Row],[updated offered salary]]&lt;$N$39),(Statistics_xlsx___Sheet1[[#This Row],[updated offered salary]]&gt;$N$40))</f>
        <v>0</v>
      </c>
    </row>
    <row r="2455" spans="1:11" x14ac:dyDescent="0.3">
      <c r="A2455">
        <v>288890</v>
      </c>
      <c r="B2455" t="s">
        <v>1231</v>
      </c>
      <c r="C2455" t="s">
        <v>8</v>
      </c>
      <c r="D2455" t="s">
        <v>42</v>
      </c>
      <c r="E2455" t="str">
        <f>IF(Statistics_xlsx___Sheet1[[#This Row],[event_name]]="-","Male",Statistics_xlsx___Sheet1[[#This Row],[event_name]])</f>
        <v>Don’t want to say</v>
      </c>
      <c r="F2455" t="s">
        <v>52</v>
      </c>
      <c r="G2455" t="s">
        <v>345</v>
      </c>
      <c r="H2455" t="str">
        <f>IF(Statistics_xlsx___Sheet1[[#This Row],[Post Name]]="-",IF(G2456=0,G2454,G2456),Statistics_xlsx___Sheet1[[#This Row],[Post Name]])</f>
        <v>c9</v>
      </c>
      <c r="I2455">
        <v>85411</v>
      </c>
      <c r="J2455">
        <f>IF(Statistics_xlsx___Sheet1[[#This Row],[Offered Salary]]&lt;=0,AVERAGE($I$2:$I$7166),Statistics_xlsx___Sheet1[[#This Row],[Offered Salary]])</f>
        <v>85411</v>
      </c>
      <c r="K2455" t="b">
        <f>OR((Statistics_xlsx___Sheet1[[#This Row],[updated offered salary]]&lt;$N$39),(Statistics_xlsx___Sheet1[[#This Row],[updated offered salary]]&gt;$N$40))</f>
        <v>0</v>
      </c>
    </row>
    <row r="2456" spans="1:11" x14ac:dyDescent="0.3">
      <c r="A2456">
        <v>507841</v>
      </c>
      <c r="B2456" t="s">
        <v>1780</v>
      </c>
      <c r="C2456" t="s">
        <v>8</v>
      </c>
      <c r="D2456" t="s">
        <v>9</v>
      </c>
      <c r="E2456" t="str">
        <f>IF(Statistics_xlsx___Sheet1[[#This Row],[event_name]]="-","Male",Statistics_xlsx___Sheet1[[#This Row],[event_name]])</f>
        <v>Male</v>
      </c>
      <c r="F2456" t="s">
        <v>86</v>
      </c>
      <c r="G2456" t="s">
        <v>345</v>
      </c>
      <c r="H2456" t="str">
        <f>IF(Statistics_xlsx___Sheet1[[#This Row],[Post Name]]="-",IF(G2457=0,G2455,G2457),Statistics_xlsx___Sheet1[[#This Row],[Post Name]])</f>
        <v>c9</v>
      </c>
      <c r="I2456">
        <v>47691</v>
      </c>
      <c r="J2456">
        <f>IF(Statistics_xlsx___Sheet1[[#This Row],[Offered Salary]]&lt;=0,AVERAGE($I$2:$I$7166),Statistics_xlsx___Sheet1[[#This Row],[Offered Salary]])</f>
        <v>47691</v>
      </c>
      <c r="K2456" t="b">
        <f>OR((Statistics_xlsx___Sheet1[[#This Row],[updated offered salary]]&lt;$N$39),(Statistics_xlsx___Sheet1[[#This Row],[updated offered salary]]&gt;$N$40))</f>
        <v>0</v>
      </c>
    </row>
    <row r="2457" spans="1:11" x14ac:dyDescent="0.3">
      <c r="A2457">
        <v>768604</v>
      </c>
      <c r="B2457" t="s">
        <v>2210</v>
      </c>
      <c r="C2457" t="s">
        <v>8</v>
      </c>
      <c r="D2457" t="s">
        <v>9</v>
      </c>
      <c r="E2457" t="str">
        <f>IF(Statistics_xlsx___Sheet1[[#This Row],[event_name]]="-","Male",Statistics_xlsx___Sheet1[[#This Row],[event_name]])</f>
        <v>Male</v>
      </c>
      <c r="F2457" t="s">
        <v>17</v>
      </c>
      <c r="G2457" t="s">
        <v>24</v>
      </c>
      <c r="H2457" t="str">
        <f>IF(Statistics_xlsx___Sheet1[[#This Row],[Post Name]]="-",IF(G2458=0,G2456,G2458),Statistics_xlsx___Sheet1[[#This Row],[Post Name]])</f>
        <v>i7</v>
      </c>
      <c r="I2457">
        <v>24094</v>
      </c>
      <c r="J2457">
        <f>IF(Statistics_xlsx___Sheet1[[#This Row],[Offered Salary]]&lt;=0,AVERAGE($I$2:$I$7166),Statistics_xlsx___Sheet1[[#This Row],[Offered Salary]])</f>
        <v>24094</v>
      </c>
      <c r="K2457" t="b">
        <f>OR((Statistics_xlsx___Sheet1[[#This Row],[updated offered salary]]&lt;$N$39),(Statistics_xlsx___Sheet1[[#This Row],[updated offered salary]]&gt;$N$40))</f>
        <v>0</v>
      </c>
    </row>
    <row r="2458" spans="1:11" x14ac:dyDescent="0.3">
      <c r="A2458">
        <v>711758</v>
      </c>
      <c r="B2458" t="s">
        <v>2211</v>
      </c>
      <c r="C2458" t="s">
        <v>8</v>
      </c>
      <c r="D2458" t="s">
        <v>42</v>
      </c>
      <c r="E2458" t="str">
        <f>IF(Statistics_xlsx___Sheet1[[#This Row],[event_name]]="-","Male",Statistics_xlsx___Sheet1[[#This Row],[event_name]])</f>
        <v>Don’t want to say</v>
      </c>
      <c r="F2458" t="s">
        <v>10</v>
      </c>
      <c r="G2458" t="s">
        <v>345</v>
      </c>
      <c r="H2458" t="str">
        <f>IF(Statistics_xlsx___Sheet1[[#This Row],[Post Name]]="-",IF(G2459=0,G2457,G2459),Statistics_xlsx___Sheet1[[#This Row],[Post Name]])</f>
        <v>c9</v>
      </c>
      <c r="I2458">
        <v>87447</v>
      </c>
      <c r="J2458">
        <f>IF(Statistics_xlsx___Sheet1[[#This Row],[Offered Salary]]&lt;=0,AVERAGE($I$2:$I$7166),Statistics_xlsx___Sheet1[[#This Row],[Offered Salary]])</f>
        <v>87447</v>
      </c>
      <c r="K2458" t="b">
        <f>OR((Statistics_xlsx___Sheet1[[#This Row],[updated offered salary]]&lt;$N$39),(Statistics_xlsx___Sheet1[[#This Row],[updated offered salary]]&gt;$N$40))</f>
        <v>0</v>
      </c>
    </row>
    <row r="2459" spans="1:11" x14ac:dyDescent="0.3">
      <c r="A2459">
        <v>441695</v>
      </c>
      <c r="B2459" t="s">
        <v>2212</v>
      </c>
      <c r="C2459" t="s">
        <v>8</v>
      </c>
      <c r="D2459" t="s">
        <v>9</v>
      </c>
      <c r="E2459" t="str">
        <f>IF(Statistics_xlsx___Sheet1[[#This Row],[event_name]]="-","Male",Statistics_xlsx___Sheet1[[#This Row],[event_name]])</f>
        <v>Male</v>
      </c>
      <c r="F2459" t="s">
        <v>10</v>
      </c>
      <c r="G2459" t="s">
        <v>345</v>
      </c>
      <c r="H2459" t="str">
        <f>IF(Statistics_xlsx___Sheet1[[#This Row],[Post Name]]="-",IF(G2460=0,G2458,G2460),Statistics_xlsx___Sheet1[[#This Row],[Post Name]])</f>
        <v>c9</v>
      </c>
      <c r="I2459">
        <v>84762</v>
      </c>
      <c r="J2459">
        <f>IF(Statistics_xlsx___Sheet1[[#This Row],[Offered Salary]]&lt;=0,AVERAGE($I$2:$I$7166),Statistics_xlsx___Sheet1[[#This Row],[Offered Salary]])</f>
        <v>84762</v>
      </c>
      <c r="K2459" t="b">
        <f>OR((Statistics_xlsx___Sheet1[[#This Row],[updated offered salary]]&lt;$N$39),(Statistics_xlsx___Sheet1[[#This Row],[updated offered salary]]&gt;$N$40))</f>
        <v>0</v>
      </c>
    </row>
    <row r="2460" spans="1:11" x14ac:dyDescent="0.3">
      <c r="A2460">
        <v>961095</v>
      </c>
      <c r="B2460" t="s">
        <v>2213</v>
      </c>
      <c r="C2460" t="s">
        <v>15</v>
      </c>
      <c r="D2460" t="s">
        <v>13</v>
      </c>
      <c r="E2460" t="str">
        <f>IF(Statistics_xlsx___Sheet1[[#This Row],[event_name]]="-","Male",Statistics_xlsx___Sheet1[[#This Row],[event_name]])</f>
        <v>Female</v>
      </c>
      <c r="F2460" t="s">
        <v>33</v>
      </c>
      <c r="G2460" t="s">
        <v>14</v>
      </c>
      <c r="H2460" t="str">
        <f>IF(Statistics_xlsx___Sheet1[[#This Row],[Post Name]]="-",IF(G2461=0,G2459,G2461),Statistics_xlsx___Sheet1[[#This Row],[Post Name]])</f>
        <v>c5</v>
      </c>
      <c r="I2460">
        <v>66907</v>
      </c>
      <c r="J2460">
        <f>IF(Statistics_xlsx___Sheet1[[#This Row],[Offered Salary]]&lt;=0,AVERAGE($I$2:$I$7166),Statistics_xlsx___Sheet1[[#This Row],[Offered Salary]])</f>
        <v>66907</v>
      </c>
      <c r="K2460" t="b">
        <f>OR((Statistics_xlsx___Sheet1[[#This Row],[updated offered salary]]&lt;$N$39),(Statistics_xlsx___Sheet1[[#This Row],[updated offered salary]]&gt;$N$40))</f>
        <v>0</v>
      </c>
    </row>
    <row r="2461" spans="1:11" x14ac:dyDescent="0.3">
      <c r="A2461">
        <v>86378</v>
      </c>
      <c r="B2461" t="s">
        <v>2214</v>
      </c>
      <c r="C2461" t="s">
        <v>15</v>
      </c>
      <c r="D2461" t="s">
        <v>13</v>
      </c>
      <c r="E2461" t="str">
        <f>IF(Statistics_xlsx___Sheet1[[#This Row],[event_name]]="-","Male",Statistics_xlsx___Sheet1[[#This Row],[event_name]])</f>
        <v>Female</v>
      </c>
      <c r="F2461" t="s">
        <v>33</v>
      </c>
      <c r="G2461" t="s">
        <v>14</v>
      </c>
      <c r="H2461" t="str">
        <f>IF(Statistics_xlsx___Sheet1[[#This Row],[Post Name]]="-",IF(G2462=0,G2460,G2462),Statistics_xlsx___Sheet1[[#This Row],[Post Name]])</f>
        <v>c5</v>
      </c>
      <c r="I2461">
        <v>60562</v>
      </c>
      <c r="J2461">
        <f>IF(Statistics_xlsx___Sheet1[[#This Row],[Offered Salary]]&lt;=0,AVERAGE($I$2:$I$7166),Statistics_xlsx___Sheet1[[#This Row],[Offered Salary]])</f>
        <v>60562</v>
      </c>
      <c r="K2461" t="b">
        <f>OR((Statistics_xlsx___Sheet1[[#This Row],[updated offered salary]]&lt;$N$39),(Statistics_xlsx___Sheet1[[#This Row],[updated offered salary]]&gt;$N$40))</f>
        <v>0</v>
      </c>
    </row>
    <row r="2462" spans="1:11" x14ac:dyDescent="0.3">
      <c r="A2462">
        <v>128693</v>
      </c>
      <c r="B2462" t="s">
        <v>2215</v>
      </c>
      <c r="C2462" t="s">
        <v>15</v>
      </c>
      <c r="D2462" t="s">
        <v>13</v>
      </c>
      <c r="E2462" t="str">
        <f>IF(Statistics_xlsx___Sheet1[[#This Row],[event_name]]="-","Male",Statistics_xlsx___Sheet1[[#This Row],[event_name]])</f>
        <v>Female</v>
      </c>
      <c r="F2462" t="s">
        <v>33</v>
      </c>
      <c r="G2462" t="s">
        <v>14</v>
      </c>
      <c r="H2462" t="str">
        <f>IF(Statistics_xlsx___Sheet1[[#This Row],[Post Name]]="-",IF(G2463=0,G2461,G2463),Statistics_xlsx___Sheet1[[#This Row],[Post Name]])</f>
        <v>c5</v>
      </c>
      <c r="I2462">
        <v>83932</v>
      </c>
      <c r="J2462">
        <f>IF(Statistics_xlsx___Sheet1[[#This Row],[Offered Salary]]&lt;=0,AVERAGE($I$2:$I$7166),Statistics_xlsx___Sheet1[[#This Row],[Offered Salary]])</f>
        <v>83932</v>
      </c>
      <c r="K2462" t="b">
        <f>OR((Statistics_xlsx___Sheet1[[#This Row],[updated offered salary]]&lt;$N$39),(Statistics_xlsx___Sheet1[[#This Row],[updated offered salary]]&gt;$N$40))</f>
        <v>0</v>
      </c>
    </row>
    <row r="2463" spans="1:11" x14ac:dyDescent="0.3">
      <c r="A2463">
        <v>916106</v>
      </c>
      <c r="B2463" t="s">
        <v>2215</v>
      </c>
      <c r="C2463" t="s">
        <v>8</v>
      </c>
      <c r="D2463" t="s">
        <v>13</v>
      </c>
      <c r="E2463" t="str">
        <f>IF(Statistics_xlsx___Sheet1[[#This Row],[event_name]]="-","Male",Statistics_xlsx___Sheet1[[#This Row],[event_name]])</f>
        <v>Female</v>
      </c>
      <c r="F2463" t="s">
        <v>33</v>
      </c>
      <c r="G2463" t="s">
        <v>14</v>
      </c>
      <c r="H2463" t="str">
        <f>IF(Statistics_xlsx___Sheet1[[#This Row],[Post Name]]="-",IF(G2464=0,G2462,G2464),Statistics_xlsx___Sheet1[[#This Row],[Post Name]])</f>
        <v>c5</v>
      </c>
      <c r="I2463">
        <v>23057</v>
      </c>
      <c r="J2463">
        <f>IF(Statistics_xlsx___Sheet1[[#This Row],[Offered Salary]]&lt;=0,AVERAGE($I$2:$I$7166),Statistics_xlsx___Sheet1[[#This Row],[Offered Salary]])</f>
        <v>23057</v>
      </c>
      <c r="K2463" t="b">
        <f>OR((Statistics_xlsx___Sheet1[[#This Row],[updated offered salary]]&lt;$N$39),(Statistics_xlsx___Sheet1[[#This Row],[updated offered salary]]&gt;$N$40))</f>
        <v>0</v>
      </c>
    </row>
    <row r="2464" spans="1:11" x14ac:dyDescent="0.3">
      <c r="A2464">
        <v>170008</v>
      </c>
      <c r="B2464" t="s">
        <v>2216</v>
      </c>
      <c r="C2464" t="s">
        <v>8</v>
      </c>
      <c r="D2464" t="s">
        <v>13</v>
      </c>
      <c r="E2464" t="str">
        <f>IF(Statistics_xlsx___Sheet1[[#This Row],[event_name]]="-","Male",Statistics_xlsx___Sheet1[[#This Row],[event_name]])</f>
        <v>Female</v>
      </c>
      <c r="F2464" t="s">
        <v>33</v>
      </c>
      <c r="G2464" t="s">
        <v>14</v>
      </c>
      <c r="H2464" t="str">
        <f>IF(Statistics_xlsx___Sheet1[[#This Row],[Post Name]]="-",IF(G2465=0,G2463,G2465),Statistics_xlsx___Sheet1[[#This Row],[Post Name]])</f>
        <v>c5</v>
      </c>
      <c r="I2464">
        <v>79290</v>
      </c>
      <c r="J2464">
        <f>IF(Statistics_xlsx___Sheet1[[#This Row],[Offered Salary]]&lt;=0,AVERAGE($I$2:$I$7166),Statistics_xlsx___Sheet1[[#This Row],[Offered Salary]])</f>
        <v>79290</v>
      </c>
      <c r="K2464" t="b">
        <f>OR((Statistics_xlsx___Sheet1[[#This Row],[updated offered salary]]&lt;$N$39),(Statistics_xlsx___Sheet1[[#This Row],[updated offered salary]]&gt;$N$40))</f>
        <v>0</v>
      </c>
    </row>
    <row r="2465" spans="1:11" x14ac:dyDescent="0.3">
      <c r="A2465">
        <v>864459</v>
      </c>
      <c r="B2465" t="s">
        <v>2217</v>
      </c>
      <c r="C2465" t="s">
        <v>15</v>
      </c>
      <c r="D2465" t="s">
        <v>13</v>
      </c>
      <c r="E2465" t="str">
        <f>IF(Statistics_xlsx___Sheet1[[#This Row],[event_name]]="-","Male",Statistics_xlsx___Sheet1[[#This Row],[event_name]])</f>
        <v>Female</v>
      </c>
      <c r="F2465" t="s">
        <v>33</v>
      </c>
      <c r="G2465" t="s">
        <v>14</v>
      </c>
      <c r="H2465" t="str">
        <f>IF(Statistics_xlsx___Sheet1[[#This Row],[Post Name]]="-",IF(G2466=0,G2464,G2466),Statistics_xlsx___Sheet1[[#This Row],[Post Name]])</f>
        <v>c5</v>
      </c>
      <c r="I2465">
        <v>75118</v>
      </c>
      <c r="J2465">
        <f>IF(Statistics_xlsx___Sheet1[[#This Row],[Offered Salary]]&lt;=0,AVERAGE($I$2:$I$7166),Statistics_xlsx___Sheet1[[#This Row],[Offered Salary]])</f>
        <v>75118</v>
      </c>
      <c r="K2465" t="b">
        <f>OR((Statistics_xlsx___Sheet1[[#This Row],[updated offered salary]]&lt;$N$39),(Statistics_xlsx___Sheet1[[#This Row],[updated offered salary]]&gt;$N$40))</f>
        <v>0</v>
      </c>
    </row>
    <row r="2466" spans="1:11" x14ac:dyDescent="0.3">
      <c r="A2466">
        <v>438564</v>
      </c>
      <c r="B2466" t="s">
        <v>2218</v>
      </c>
      <c r="C2466" t="s">
        <v>8</v>
      </c>
      <c r="D2466" t="s">
        <v>13</v>
      </c>
      <c r="E2466" t="str">
        <f>IF(Statistics_xlsx___Sheet1[[#This Row],[event_name]]="-","Male",Statistics_xlsx___Sheet1[[#This Row],[event_name]])</f>
        <v>Female</v>
      </c>
      <c r="F2466" t="s">
        <v>33</v>
      </c>
      <c r="G2466" t="s">
        <v>14</v>
      </c>
      <c r="H2466" t="str">
        <f>IF(Statistics_xlsx___Sheet1[[#This Row],[Post Name]]="-",IF(G2467=0,G2465,G2467),Statistics_xlsx___Sheet1[[#This Row],[Post Name]])</f>
        <v>c5</v>
      </c>
      <c r="I2466">
        <v>4782</v>
      </c>
      <c r="J2466">
        <f>IF(Statistics_xlsx___Sheet1[[#This Row],[Offered Salary]]&lt;=0,AVERAGE($I$2:$I$7166),Statistics_xlsx___Sheet1[[#This Row],[Offered Salary]])</f>
        <v>4782</v>
      </c>
      <c r="K2466" t="b">
        <f>OR((Statistics_xlsx___Sheet1[[#This Row],[updated offered salary]]&lt;$N$39),(Statistics_xlsx___Sheet1[[#This Row],[updated offered salary]]&gt;$N$40))</f>
        <v>0</v>
      </c>
    </row>
    <row r="2467" spans="1:11" x14ac:dyDescent="0.3">
      <c r="A2467">
        <v>67450</v>
      </c>
      <c r="B2467" t="s">
        <v>2218</v>
      </c>
      <c r="C2467" t="s">
        <v>8</v>
      </c>
      <c r="D2467" t="s">
        <v>13</v>
      </c>
      <c r="E2467" t="str">
        <f>IF(Statistics_xlsx___Sheet1[[#This Row],[event_name]]="-","Male",Statistics_xlsx___Sheet1[[#This Row],[event_name]])</f>
        <v>Female</v>
      </c>
      <c r="F2467" t="s">
        <v>33</v>
      </c>
      <c r="G2467" t="s">
        <v>14</v>
      </c>
      <c r="H2467" t="str">
        <f>IF(Statistics_xlsx___Sheet1[[#This Row],[Post Name]]="-",IF(G2468=0,G2466,G2468),Statistics_xlsx___Sheet1[[#This Row],[Post Name]])</f>
        <v>c5</v>
      </c>
      <c r="I2467">
        <v>42353</v>
      </c>
      <c r="J2467">
        <f>IF(Statistics_xlsx___Sheet1[[#This Row],[Offered Salary]]&lt;=0,AVERAGE($I$2:$I$7166),Statistics_xlsx___Sheet1[[#This Row],[Offered Salary]])</f>
        <v>42353</v>
      </c>
      <c r="K2467" t="b">
        <f>OR((Statistics_xlsx___Sheet1[[#This Row],[updated offered salary]]&lt;$N$39),(Statistics_xlsx___Sheet1[[#This Row],[updated offered salary]]&gt;$N$40))</f>
        <v>0</v>
      </c>
    </row>
    <row r="2468" spans="1:11" x14ac:dyDescent="0.3">
      <c r="A2468">
        <v>958601</v>
      </c>
      <c r="B2468" t="s">
        <v>2219</v>
      </c>
      <c r="C2468" t="s">
        <v>15</v>
      </c>
      <c r="D2468" t="s">
        <v>13</v>
      </c>
      <c r="E2468" t="str">
        <f>IF(Statistics_xlsx___Sheet1[[#This Row],[event_name]]="-","Male",Statistics_xlsx___Sheet1[[#This Row],[event_name]])</f>
        <v>Female</v>
      </c>
      <c r="F2468" t="s">
        <v>33</v>
      </c>
      <c r="G2468" t="s">
        <v>14</v>
      </c>
      <c r="H2468" t="str">
        <f>IF(Statistics_xlsx___Sheet1[[#This Row],[Post Name]]="-",IF(G2469=0,G2467,G2469),Statistics_xlsx___Sheet1[[#This Row],[Post Name]])</f>
        <v>c5</v>
      </c>
      <c r="I2468">
        <v>55682</v>
      </c>
      <c r="J2468">
        <f>IF(Statistics_xlsx___Sheet1[[#This Row],[Offered Salary]]&lt;=0,AVERAGE($I$2:$I$7166),Statistics_xlsx___Sheet1[[#This Row],[Offered Salary]])</f>
        <v>55682</v>
      </c>
      <c r="K2468" t="b">
        <f>OR((Statistics_xlsx___Sheet1[[#This Row],[updated offered salary]]&lt;$N$39),(Statistics_xlsx___Sheet1[[#This Row],[updated offered salary]]&gt;$N$40))</f>
        <v>0</v>
      </c>
    </row>
    <row r="2469" spans="1:11" x14ac:dyDescent="0.3">
      <c r="A2469">
        <v>578891</v>
      </c>
      <c r="B2469" t="s">
        <v>2220</v>
      </c>
      <c r="C2469" t="s">
        <v>8</v>
      </c>
      <c r="D2469" t="s">
        <v>13</v>
      </c>
      <c r="E2469" t="str">
        <f>IF(Statistics_xlsx___Sheet1[[#This Row],[event_name]]="-","Male",Statistics_xlsx___Sheet1[[#This Row],[event_name]])</f>
        <v>Female</v>
      </c>
      <c r="F2469" t="s">
        <v>33</v>
      </c>
      <c r="G2469" t="s">
        <v>14</v>
      </c>
      <c r="H2469" t="str">
        <f>IF(Statistics_xlsx___Sheet1[[#This Row],[Post Name]]="-",IF(G2470=0,G2468,G2470),Statistics_xlsx___Sheet1[[#This Row],[Post Name]])</f>
        <v>c5</v>
      </c>
      <c r="I2469">
        <v>63105</v>
      </c>
      <c r="J2469">
        <f>IF(Statistics_xlsx___Sheet1[[#This Row],[Offered Salary]]&lt;=0,AVERAGE($I$2:$I$7166),Statistics_xlsx___Sheet1[[#This Row],[Offered Salary]])</f>
        <v>63105</v>
      </c>
      <c r="K2469" t="b">
        <f>OR((Statistics_xlsx___Sheet1[[#This Row],[updated offered salary]]&lt;$N$39),(Statistics_xlsx___Sheet1[[#This Row],[updated offered salary]]&gt;$N$40))</f>
        <v>0</v>
      </c>
    </row>
    <row r="2470" spans="1:11" x14ac:dyDescent="0.3">
      <c r="A2470">
        <v>662943</v>
      </c>
      <c r="B2470" t="s">
        <v>2221</v>
      </c>
      <c r="C2470" t="s">
        <v>15</v>
      </c>
      <c r="D2470" t="s">
        <v>13</v>
      </c>
      <c r="E2470" t="str">
        <f>IF(Statistics_xlsx___Sheet1[[#This Row],[event_name]]="-","Male",Statistics_xlsx___Sheet1[[#This Row],[event_name]])</f>
        <v>Female</v>
      </c>
      <c r="F2470" t="s">
        <v>33</v>
      </c>
      <c r="G2470" t="s">
        <v>14</v>
      </c>
      <c r="H2470" t="str">
        <f>IF(Statistics_xlsx___Sheet1[[#This Row],[Post Name]]="-",IF(G2471=0,G2469,G2471),Statistics_xlsx___Sheet1[[#This Row],[Post Name]])</f>
        <v>c5</v>
      </c>
      <c r="I2470">
        <v>66388</v>
      </c>
      <c r="J2470">
        <f>IF(Statistics_xlsx___Sheet1[[#This Row],[Offered Salary]]&lt;=0,AVERAGE($I$2:$I$7166),Statistics_xlsx___Sheet1[[#This Row],[Offered Salary]])</f>
        <v>66388</v>
      </c>
      <c r="K2470" t="b">
        <f>OR((Statistics_xlsx___Sheet1[[#This Row],[updated offered salary]]&lt;$N$39),(Statistics_xlsx___Sheet1[[#This Row],[updated offered salary]]&gt;$N$40))</f>
        <v>0</v>
      </c>
    </row>
    <row r="2471" spans="1:11" x14ac:dyDescent="0.3">
      <c r="A2471">
        <v>365930</v>
      </c>
      <c r="B2471" t="s">
        <v>2222</v>
      </c>
      <c r="C2471" t="s">
        <v>8</v>
      </c>
      <c r="D2471" t="s">
        <v>13</v>
      </c>
      <c r="E2471" t="str">
        <f>IF(Statistics_xlsx___Sheet1[[#This Row],[event_name]]="-","Male",Statistics_xlsx___Sheet1[[#This Row],[event_name]])</f>
        <v>Female</v>
      </c>
      <c r="F2471" t="s">
        <v>33</v>
      </c>
      <c r="G2471" t="s">
        <v>14</v>
      </c>
      <c r="H2471" t="str">
        <f>IF(Statistics_xlsx___Sheet1[[#This Row],[Post Name]]="-",IF(G2472=0,G2470,G2472),Statistics_xlsx___Sheet1[[#This Row],[Post Name]])</f>
        <v>c5</v>
      </c>
      <c r="I2471">
        <v>1038</v>
      </c>
      <c r="J2471">
        <f>IF(Statistics_xlsx___Sheet1[[#This Row],[Offered Salary]]&lt;=0,AVERAGE($I$2:$I$7166),Statistics_xlsx___Sheet1[[#This Row],[Offered Salary]])</f>
        <v>1038</v>
      </c>
      <c r="K2471" t="b">
        <f>OR((Statistics_xlsx___Sheet1[[#This Row],[updated offered salary]]&lt;$N$39),(Statistics_xlsx___Sheet1[[#This Row],[updated offered salary]]&gt;$N$40))</f>
        <v>0</v>
      </c>
    </row>
    <row r="2472" spans="1:11" x14ac:dyDescent="0.3">
      <c r="A2472">
        <v>830972</v>
      </c>
      <c r="B2472" t="s">
        <v>2223</v>
      </c>
      <c r="C2472" t="s">
        <v>8</v>
      </c>
      <c r="D2472" t="s">
        <v>13</v>
      </c>
      <c r="E2472" t="str">
        <f>IF(Statistics_xlsx___Sheet1[[#This Row],[event_name]]="-","Male",Statistics_xlsx___Sheet1[[#This Row],[event_name]])</f>
        <v>Female</v>
      </c>
      <c r="F2472" t="s">
        <v>33</v>
      </c>
      <c r="G2472" t="s">
        <v>14</v>
      </c>
      <c r="H2472" t="str">
        <f>IF(Statistics_xlsx___Sheet1[[#This Row],[Post Name]]="-",IF(G2473=0,G2471,G2473),Statistics_xlsx___Sheet1[[#This Row],[Post Name]])</f>
        <v>c5</v>
      </c>
      <c r="I2472">
        <v>46604</v>
      </c>
      <c r="J2472">
        <f>IF(Statistics_xlsx___Sheet1[[#This Row],[Offered Salary]]&lt;=0,AVERAGE($I$2:$I$7166),Statistics_xlsx___Sheet1[[#This Row],[Offered Salary]])</f>
        <v>46604</v>
      </c>
      <c r="K2472" t="b">
        <f>OR((Statistics_xlsx___Sheet1[[#This Row],[updated offered salary]]&lt;$N$39),(Statistics_xlsx___Sheet1[[#This Row],[updated offered salary]]&gt;$N$40))</f>
        <v>0</v>
      </c>
    </row>
    <row r="2473" spans="1:11" x14ac:dyDescent="0.3">
      <c r="A2473">
        <v>222693</v>
      </c>
      <c r="B2473" t="s">
        <v>2224</v>
      </c>
      <c r="C2473" t="s">
        <v>8</v>
      </c>
      <c r="D2473" t="s">
        <v>13</v>
      </c>
      <c r="E2473" t="str">
        <f>IF(Statistics_xlsx___Sheet1[[#This Row],[event_name]]="-","Male",Statistics_xlsx___Sheet1[[#This Row],[event_name]])</f>
        <v>Female</v>
      </c>
      <c r="F2473" t="s">
        <v>33</v>
      </c>
      <c r="G2473" t="s">
        <v>14</v>
      </c>
      <c r="H2473" t="str">
        <f>IF(Statistics_xlsx___Sheet1[[#This Row],[Post Name]]="-",IF(G2474=0,G2472,G2474),Statistics_xlsx___Sheet1[[#This Row],[Post Name]])</f>
        <v>c5</v>
      </c>
      <c r="I2473">
        <v>8005</v>
      </c>
      <c r="J2473">
        <f>IF(Statistics_xlsx___Sheet1[[#This Row],[Offered Salary]]&lt;=0,AVERAGE($I$2:$I$7166),Statistics_xlsx___Sheet1[[#This Row],[Offered Salary]])</f>
        <v>8005</v>
      </c>
      <c r="K2473" t="b">
        <f>OR((Statistics_xlsx___Sheet1[[#This Row],[updated offered salary]]&lt;$N$39),(Statistics_xlsx___Sheet1[[#This Row],[updated offered salary]]&gt;$N$40))</f>
        <v>0</v>
      </c>
    </row>
    <row r="2474" spans="1:11" x14ac:dyDescent="0.3">
      <c r="A2474">
        <v>847855</v>
      </c>
      <c r="B2474" t="s">
        <v>2225</v>
      </c>
      <c r="C2474" t="s">
        <v>8</v>
      </c>
      <c r="D2474" t="s">
        <v>13</v>
      </c>
      <c r="E2474" t="str">
        <f>IF(Statistics_xlsx___Sheet1[[#This Row],[event_name]]="-","Male",Statistics_xlsx___Sheet1[[#This Row],[event_name]])</f>
        <v>Female</v>
      </c>
      <c r="F2474" t="s">
        <v>33</v>
      </c>
      <c r="G2474" t="s">
        <v>14</v>
      </c>
      <c r="H2474" t="str">
        <f>IF(Statistics_xlsx___Sheet1[[#This Row],[Post Name]]="-",IF(G2475=0,G2473,G2475),Statistics_xlsx___Sheet1[[#This Row],[Post Name]])</f>
        <v>c5</v>
      </c>
      <c r="I2474">
        <v>67265</v>
      </c>
      <c r="J2474">
        <f>IF(Statistics_xlsx___Sheet1[[#This Row],[Offered Salary]]&lt;=0,AVERAGE($I$2:$I$7166),Statistics_xlsx___Sheet1[[#This Row],[Offered Salary]])</f>
        <v>67265</v>
      </c>
      <c r="K2474" t="b">
        <f>OR((Statistics_xlsx___Sheet1[[#This Row],[updated offered salary]]&lt;$N$39),(Statistics_xlsx___Sheet1[[#This Row],[updated offered salary]]&gt;$N$40))</f>
        <v>0</v>
      </c>
    </row>
    <row r="2475" spans="1:11" x14ac:dyDescent="0.3">
      <c r="A2475">
        <v>924284</v>
      </c>
      <c r="B2475" t="s">
        <v>2226</v>
      </c>
      <c r="C2475" t="s">
        <v>8</v>
      </c>
      <c r="D2475" t="s">
        <v>13</v>
      </c>
      <c r="E2475" t="str">
        <f>IF(Statistics_xlsx___Sheet1[[#This Row],[event_name]]="-","Male",Statistics_xlsx___Sheet1[[#This Row],[event_name]])</f>
        <v>Female</v>
      </c>
      <c r="F2475" t="s">
        <v>33</v>
      </c>
      <c r="G2475" t="s">
        <v>14</v>
      </c>
      <c r="H2475" t="str">
        <f>IF(Statistics_xlsx___Sheet1[[#This Row],[Post Name]]="-",IF(G2476=0,G2474,G2476),Statistics_xlsx___Sheet1[[#This Row],[Post Name]])</f>
        <v>c5</v>
      </c>
      <c r="I2475">
        <v>87472</v>
      </c>
      <c r="J2475">
        <f>IF(Statistics_xlsx___Sheet1[[#This Row],[Offered Salary]]&lt;=0,AVERAGE($I$2:$I$7166),Statistics_xlsx___Sheet1[[#This Row],[Offered Salary]])</f>
        <v>87472</v>
      </c>
      <c r="K2475" t="b">
        <f>OR((Statistics_xlsx___Sheet1[[#This Row],[updated offered salary]]&lt;$N$39),(Statistics_xlsx___Sheet1[[#This Row],[updated offered salary]]&gt;$N$40))</f>
        <v>0</v>
      </c>
    </row>
    <row r="2476" spans="1:11" x14ac:dyDescent="0.3">
      <c r="A2476">
        <v>873172</v>
      </c>
      <c r="B2476" t="s">
        <v>2226</v>
      </c>
      <c r="C2476" t="s">
        <v>15</v>
      </c>
      <c r="D2476" t="s">
        <v>13</v>
      </c>
      <c r="E2476" t="str">
        <f>IF(Statistics_xlsx___Sheet1[[#This Row],[event_name]]="-","Male",Statistics_xlsx___Sheet1[[#This Row],[event_name]])</f>
        <v>Female</v>
      </c>
      <c r="F2476" t="s">
        <v>33</v>
      </c>
      <c r="G2476" t="s">
        <v>14</v>
      </c>
      <c r="H2476" t="str">
        <f>IF(Statistics_xlsx___Sheet1[[#This Row],[Post Name]]="-",IF(G2477=0,G2475,G2477),Statistics_xlsx___Sheet1[[#This Row],[Post Name]])</f>
        <v>c5</v>
      </c>
      <c r="I2476">
        <v>38837</v>
      </c>
      <c r="J2476">
        <f>IF(Statistics_xlsx___Sheet1[[#This Row],[Offered Salary]]&lt;=0,AVERAGE($I$2:$I$7166),Statistics_xlsx___Sheet1[[#This Row],[Offered Salary]])</f>
        <v>38837</v>
      </c>
      <c r="K2476" t="b">
        <f>OR((Statistics_xlsx___Sheet1[[#This Row],[updated offered salary]]&lt;$N$39),(Statistics_xlsx___Sheet1[[#This Row],[updated offered salary]]&gt;$N$40))</f>
        <v>0</v>
      </c>
    </row>
    <row r="2477" spans="1:11" x14ac:dyDescent="0.3">
      <c r="A2477">
        <v>373642</v>
      </c>
      <c r="B2477" t="s">
        <v>2227</v>
      </c>
      <c r="C2477" t="s">
        <v>15</v>
      </c>
      <c r="D2477" t="s">
        <v>9</v>
      </c>
      <c r="E2477" t="str">
        <f>IF(Statistics_xlsx___Sheet1[[#This Row],[event_name]]="-","Male",Statistics_xlsx___Sheet1[[#This Row],[event_name]])</f>
        <v>Male</v>
      </c>
      <c r="F2477" t="s">
        <v>17</v>
      </c>
      <c r="G2477" t="s">
        <v>24</v>
      </c>
      <c r="H2477" t="str">
        <f>IF(Statistics_xlsx___Sheet1[[#This Row],[Post Name]]="-",IF(G2478=0,G2476,G2478),Statistics_xlsx___Sheet1[[#This Row],[Post Name]])</f>
        <v>i7</v>
      </c>
      <c r="I2477">
        <v>98778</v>
      </c>
      <c r="J2477">
        <f>IF(Statistics_xlsx___Sheet1[[#This Row],[Offered Salary]]&lt;=0,AVERAGE($I$2:$I$7166),Statistics_xlsx___Sheet1[[#This Row],[Offered Salary]])</f>
        <v>98778</v>
      </c>
      <c r="K2477" t="b">
        <f>OR((Statistics_xlsx___Sheet1[[#This Row],[updated offered salary]]&lt;$N$39),(Statistics_xlsx___Sheet1[[#This Row],[updated offered salary]]&gt;$N$40))</f>
        <v>0</v>
      </c>
    </row>
    <row r="2478" spans="1:11" x14ac:dyDescent="0.3">
      <c r="A2478">
        <v>116106</v>
      </c>
      <c r="B2478" t="s">
        <v>2228</v>
      </c>
      <c r="C2478" t="s">
        <v>8</v>
      </c>
      <c r="D2478" t="s">
        <v>9</v>
      </c>
      <c r="E2478" t="str">
        <f>IF(Statistics_xlsx___Sheet1[[#This Row],[event_name]]="-","Male",Statistics_xlsx___Sheet1[[#This Row],[event_name]])</f>
        <v>Male</v>
      </c>
      <c r="F2478" t="s">
        <v>17</v>
      </c>
      <c r="G2478" t="s">
        <v>24</v>
      </c>
      <c r="H2478" t="str">
        <f>IF(Statistics_xlsx___Sheet1[[#This Row],[Post Name]]="-",IF(G2479=0,G2477,G2479),Statistics_xlsx___Sheet1[[#This Row],[Post Name]])</f>
        <v>i7</v>
      </c>
      <c r="I2478">
        <v>85004</v>
      </c>
      <c r="J2478">
        <f>IF(Statistics_xlsx___Sheet1[[#This Row],[Offered Salary]]&lt;=0,AVERAGE($I$2:$I$7166),Statistics_xlsx___Sheet1[[#This Row],[Offered Salary]])</f>
        <v>85004</v>
      </c>
      <c r="K2478" t="b">
        <f>OR((Statistics_xlsx___Sheet1[[#This Row],[updated offered salary]]&lt;$N$39),(Statistics_xlsx___Sheet1[[#This Row],[updated offered salary]]&gt;$N$40))</f>
        <v>0</v>
      </c>
    </row>
    <row r="2479" spans="1:11" x14ac:dyDescent="0.3">
      <c r="A2479">
        <v>908028</v>
      </c>
      <c r="B2479" t="s">
        <v>2229</v>
      </c>
      <c r="C2479" t="s">
        <v>8</v>
      </c>
      <c r="D2479" t="s">
        <v>13</v>
      </c>
      <c r="E2479" t="str">
        <f>IF(Statistics_xlsx___Sheet1[[#This Row],[event_name]]="-","Male",Statistics_xlsx___Sheet1[[#This Row],[event_name]])</f>
        <v>Female</v>
      </c>
      <c r="F2479" t="s">
        <v>17</v>
      </c>
      <c r="G2479" t="s">
        <v>24</v>
      </c>
      <c r="H2479" t="str">
        <f>IF(Statistics_xlsx___Sheet1[[#This Row],[Post Name]]="-",IF(G2480=0,G2478,G2480),Statistics_xlsx___Sheet1[[#This Row],[Post Name]])</f>
        <v>i7</v>
      </c>
      <c r="I2479">
        <v>65338</v>
      </c>
      <c r="J2479">
        <f>IF(Statistics_xlsx___Sheet1[[#This Row],[Offered Salary]]&lt;=0,AVERAGE($I$2:$I$7166),Statistics_xlsx___Sheet1[[#This Row],[Offered Salary]])</f>
        <v>65338</v>
      </c>
      <c r="K2479" t="b">
        <f>OR((Statistics_xlsx___Sheet1[[#This Row],[updated offered salary]]&lt;$N$39),(Statistics_xlsx___Sheet1[[#This Row],[updated offered salary]]&gt;$N$40))</f>
        <v>0</v>
      </c>
    </row>
    <row r="2480" spans="1:11" x14ac:dyDescent="0.3">
      <c r="A2480">
        <v>479146</v>
      </c>
      <c r="B2480" t="s">
        <v>2230</v>
      </c>
      <c r="C2480" t="s">
        <v>8</v>
      </c>
      <c r="D2480" t="s">
        <v>9</v>
      </c>
      <c r="E2480" t="str">
        <f>IF(Statistics_xlsx___Sheet1[[#This Row],[event_name]]="-","Male",Statistics_xlsx___Sheet1[[#This Row],[event_name]])</f>
        <v>Male</v>
      </c>
      <c r="F2480" t="s">
        <v>17</v>
      </c>
      <c r="G2480" t="s">
        <v>24</v>
      </c>
      <c r="H2480" t="str">
        <f>IF(Statistics_xlsx___Sheet1[[#This Row],[Post Name]]="-",IF(G2481=0,G2479,G2481),Statistics_xlsx___Sheet1[[#This Row],[Post Name]])</f>
        <v>i7</v>
      </c>
      <c r="I2480">
        <v>63863</v>
      </c>
      <c r="J2480">
        <f>IF(Statistics_xlsx___Sheet1[[#This Row],[Offered Salary]]&lt;=0,AVERAGE($I$2:$I$7166),Statistics_xlsx___Sheet1[[#This Row],[Offered Salary]])</f>
        <v>63863</v>
      </c>
      <c r="K2480" t="b">
        <f>OR((Statistics_xlsx___Sheet1[[#This Row],[updated offered salary]]&lt;$N$39),(Statistics_xlsx___Sheet1[[#This Row],[updated offered salary]]&gt;$N$40))</f>
        <v>0</v>
      </c>
    </row>
    <row r="2481" spans="1:11" x14ac:dyDescent="0.3">
      <c r="A2481">
        <v>21133</v>
      </c>
      <c r="B2481" t="s">
        <v>2231</v>
      </c>
      <c r="C2481" t="s">
        <v>8</v>
      </c>
      <c r="D2481" t="s">
        <v>13</v>
      </c>
      <c r="E2481" t="str">
        <f>IF(Statistics_xlsx___Sheet1[[#This Row],[event_name]]="-","Male",Statistics_xlsx___Sheet1[[#This Row],[event_name]])</f>
        <v>Female</v>
      </c>
      <c r="F2481" t="s">
        <v>17</v>
      </c>
      <c r="G2481" t="s">
        <v>345</v>
      </c>
      <c r="H2481" t="str">
        <f>IF(Statistics_xlsx___Sheet1[[#This Row],[Post Name]]="-",IF(G2482=0,G2480,G2482),Statistics_xlsx___Sheet1[[#This Row],[Post Name]])</f>
        <v>c9</v>
      </c>
      <c r="I2481">
        <v>41198</v>
      </c>
      <c r="J2481">
        <f>IF(Statistics_xlsx___Sheet1[[#This Row],[Offered Salary]]&lt;=0,AVERAGE($I$2:$I$7166),Statistics_xlsx___Sheet1[[#This Row],[Offered Salary]])</f>
        <v>41198</v>
      </c>
      <c r="K2481" t="b">
        <f>OR((Statistics_xlsx___Sheet1[[#This Row],[updated offered salary]]&lt;$N$39),(Statistics_xlsx___Sheet1[[#This Row],[updated offered salary]]&gt;$N$40))</f>
        <v>0</v>
      </c>
    </row>
    <row r="2482" spans="1:11" x14ac:dyDescent="0.3">
      <c r="A2482">
        <v>296290</v>
      </c>
      <c r="B2482" t="s">
        <v>1595</v>
      </c>
      <c r="C2482" t="s">
        <v>8</v>
      </c>
      <c r="D2482" t="s">
        <v>42</v>
      </c>
      <c r="E2482" t="str">
        <f>IF(Statistics_xlsx___Sheet1[[#This Row],[event_name]]="-","Male",Statistics_xlsx___Sheet1[[#This Row],[event_name]])</f>
        <v>Don’t want to say</v>
      </c>
      <c r="F2482" t="s">
        <v>17</v>
      </c>
      <c r="G2482" t="s">
        <v>345</v>
      </c>
      <c r="H2482" t="str">
        <f>IF(Statistics_xlsx___Sheet1[[#This Row],[Post Name]]="-",IF(G2483=0,G2481,G2483),Statistics_xlsx___Sheet1[[#This Row],[Post Name]])</f>
        <v>c9</v>
      </c>
      <c r="I2482">
        <v>38912</v>
      </c>
      <c r="J2482">
        <f>IF(Statistics_xlsx___Sheet1[[#This Row],[Offered Salary]]&lt;=0,AVERAGE($I$2:$I$7166),Statistics_xlsx___Sheet1[[#This Row],[Offered Salary]])</f>
        <v>38912</v>
      </c>
      <c r="K2482" t="b">
        <f>OR((Statistics_xlsx___Sheet1[[#This Row],[updated offered salary]]&lt;$N$39),(Statistics_xlsx___Sheet1[[#This Row],[updated offered salary]]&gt;$N$40))</f>
        <v>0</v>
      </c>
    </row>
    <row r="2483" spans="1:11" x14ac:dyDescent="0.3">
      <c r="A2483">
        <v>85171</v>
      </c>
      <c r="B2483" t="s">
        <v>2232</v>
      </c>
      <c r="C2483" t="s">
        <v>15</v>
      </c>
      <c r="D2483" t="s">
        <v>9</v>
      </c>
      <c r="E2483" t="str">
        <f>IF(Statistics_xlsx___Sheet1[[#This Row],[event_name]]="-","Male",Statistics_xlsx___Sheet1[[#This Row],[event_name]])</f>
        <v>Male</v>
      </c>
      <c r="F2483" t="s">
        <v>17</v>
      </c>
      <c r="G2483" t="s">
        <v>345</v>
      </c>
      <c r="H2483" t="str">
        <f>IF(Statistics_xlsx___Sheet1[[#This Row],[Post Name]]="-",IF(G2484=0,G2482,G2484),Statistics_xlsx___Sheet1[[#This Row],[Post Name]])</f>
        <v>c9</v>
      </c>
      <c r="I2483">
        <v>78280</v>
      </c>
      <c r="J2483">
        <f>IF(Statistics_xlsx___Sheet1[[#This Row],[Offered Salary]]&lt;=0,AVERAGE($I$2:$I$7166),Statistics_xlsx___Sheet1[[#This Row],[Offered Salary]])</f>
        <v>78280</v>
      </c>
      <c r="K2483" t="b">
        <f>OR((Statistics_xlsx___Sheet1[[#This Row],[updated offered salary]]&lt;$N$39),(Statistics_xlsx___Sheet1[[#This Row],[updated offered salary]]&gt;$N$40))</f>
        <v>0</v>
      </c>
    </row>
    <row r="2484" spans="1:11" x14ac:dyDescent="0.3">
      <c r="A2484">
        <v>955191</v>
      </c>
      <c r="B2484" t="s">
        <v>2232</v>
      </c>
      <c r="C2484" t="s">
        <v>15</v>
      </c>
      <c r="D2484" t="s">
        <v>9</v>
      </c>
      <c r="E2484" t="str">
        <f>IF(Statistics_xlsx___Sheet1[[#This Row],[event_name]]="-","Male",Statistics_xlsx___Sheet1[[#This Row],[event_name]])</f>
        <v>Male</v>
      </c>
      <c r="F2484" t="s">
        <v>17</v>
      </c>
      <c r="G2484" t="s">
        <v>345</v>
      </c>
      <c r="H2484" t="str">
        <f>IF(Statistics_xlsx___Sheet1[[#This Row],[Post Name]]="-",IF(G2485=0,G2483,G2485),Statistics_xlsx___Sheet1[[#This Row],[Post Name]])</f>
        <v>c9</v>
      </c>
      <c r="I2484">
        <v>99081</v>
      </c>
      <c r="J2484">
        <f>IF(Statistics_xlsx___Sheet1[[#This Row],[Offered Salary]]&lt;=0,AVERAGE($I$2:$I$7166),Statistics_xlsx___Sheet1[[#This Row],[Offered Salary]])</f>
        <v>99081</v>
      </c>
      <c r="K2484" t="b">
        <f>OR((Statistics_xlsx___Sheet1[[#This Row],[updated offered salary]]&lt;$N$39),(Statistics_xlsx___Sheet1[[#This Row],[updated offered salary]]&gt;$N$40))</f>
        <v>0</v>
      </c>
    </row>
    <row r="2485" spans="1:11" x14ac:dyDescent="0.3">
      <c r="A2485">
        <v>994969</v>
      </c>
      <c r="B2485" t="s">
        <v>2233</v>
      </c>
      <c r="C2485" t="s">
        <v>15</v>
      </c>
      <c r="D2485" t="s">
        <v>9</v>
      </c>
      <c r="E2485" t="str">
        <f>IF(Statistics_xlsx___Sheet1[[#This Row],[event_name]]="-","Male",Statistics_xlsx___Sheet1[[#This Row],[event_name]])</f>
        <v>Male</v>
      </c>
      <c r="F2485" t="s">
        <v>17</v>
      </c>
      <c r="G2485" t="s">
        <v>345</v>
      </c>
      <c r="H2485" t="str">
        <f>IF(Statistics_xlsx___Sheet1[[#This Row],[Post Name]]="-",IF(G2486=0,G2484,G2486),Statistics_xlsx___Sheet1[[#This Row],[Post Name]])</f>
        <v>c9</v>
      </c>
      <c r="I2485">
        <v>18158</v>
      </c>
      <c r="J2485">
        <f>IF(Statistics_xlsx___Sheet1[[#This Row],[Offered Salary]]&lt;=0,AVERAGE($I$2:$I$7166),Statistics_xlsx___Sheet1[[#This Row],[Offered Salary]])</f>
        <v>18158</v>
      </c>
      <c r="K2485" t="b">
        <f>OR((Statistics_xlsx___Sheet1[[#This Row],[updated offered salary]]&lt;$N$39),(Statistics_xlsx___Sheet1[[#This Row],[updated offered salary]]&gt;$N$40))</f>
        <v>0</v>
      </c>
    </row>
    <row r="2486" spans="1:11" x14ac:dyDescent="0.3">
      <c r="A2486">
        <v>319712</v>
      </c>
      <c r="B2486" t="s">
        <v>2234</v>
      </c>
      <c r="C2486" t="s">
        <v>8</v>
      </c>
      <c r="D2486" t="s">
        <v>9</v>
      </c>
      <c r="E2486" t="str">
        <f>IF(Statistics_xlsx___Sheet1[[#This Row],[event_name]]="-","Male",Statistics_xlsx___Sheet1[[#This Row],[event_name]])</f>
        <v>Male</v>
      </c>
      <c r="F2486" t="s">
        <v>17</v>
      </c>
      <c r="G2486" t="s">
        <v>345</v>
      </c>
      <c r="H2486" t="str">
        <f>IF(Statistics_xlsx___Sheet1[[#This Row],[Post Name]]="-",IF(G2487=0,G2485,G2487),Statistics_xlsx___Sheet1[[#This Row],[Post Name]])</f>
        <v>c9</v>
      </c>
      <c r="I2486">
        <v>77971</v>
      </c>
      <c r="J2486">
        <f>IF(Statistics_xlsx___Sheet1[[#This Row],[Offered Salary]]&lt;=0,AVERAGE($I$2:$I$7166),Statistics_xlsx___Sheet1[[#This Row],[Offered Salary]])</f>
        <v>77971</v>
      </c>
      <c r="K2486" t="b">
        <f>OR((Statistics_xlsx___Sheet1[[#This Row],[updated offered salary]]&lt;$N$39),(Statistics_xlsx___Sheet1[[#This Row],[updated offered salary]]&gt;$N$40))</f>
        <v>0</v>
      </c>
    </row>
    <row r="2487" spans="1:11" x14ac:dyDescent="0.3">
      <c r="A2487">
        <v>572047</v>
      </c>
      <c r="B2487" t="s">
        <v>2235</v>
      </c>
      <c r="C2487" t="s">
        <v>8</v>
      </c>
      <c r="D2487" t="s">
        <v>9</v>
      </c>
      <c r="E2487" t="str">
        <f>IF(Statistics_xlsx___Sheet1[[#This Row],[event_name]]="-","Male",Statistics_xlsx___Sheet1[[#This Row],[event_name]])</f>
        <v>Male</v>
      </c>
      <c r="F2487" t="s">
        <v>17</v>
      </c>
      <c r="G2487" t="s">
        <v>345</v>
      </c>
      <c r="H2487" t="str">
        <f>IF(Statistics_xlsx___Sheet1[[#This Row],[Post Name]]="-",IF(G2488=0,G2486,G2488),Statistics_xlsx___Sheet1[[#This Row],[Post Name]])</f>
        <v>c9</v>
      </c>
      <c r="I2487">
        <v>86934</v>
      </c>
      <c r="J2487">
        <f>IF(Statistics_xlsx___Sheet1[[#This Row],[Offered Salary]]&lt;=0,AVERAGE($I$2:$I$7166),Statistics_xlsx___Sheet1[[#This Row],[Offered Salary]])</f>
        <v>86934</v>
      </c>
      <c r="K2487" t="b">
        <f>OR((Statistics_xlsx___Sheet1[[#This Row],[updated offered salary]]&lt;$N$39),(Statistics_xlsx___Sheet1[[#This Row],[updated offered salary]]&gt;$N$40))</f>
        <v>0</v>
      </c>
    </row>
    <row r="2488" spans="1:11" x14ac:dyDescent="0.3">
      <c r="A2488">
        <v>537930</v>
      </c>
      <c r="B2488" t="s">
        <v>2236</v>
      </c>
      <c r="C2488" t="s">
        <v>15</v>
      </c>
      <c r="D2488" t="s">
        <v>9</v>
      </c>
      <c r="E2488" t="str">
        <f>IF(Statistics_xlsx___Sheet1[[#This Row],[event_name]]="-","Male",Statistics_xlsx___Sheet1[[#This Row],[event_name]])</f>
        <v>Male</v>
      </c>
      <c r="F2488" t="s">
        <v>17</v>
      </c>
      <c r="G2488" t="s">
        <v>345</v>
      </c>
      <c r="H2488" t="str">
        <f>IF(Statistics_xlsx___Sheet1[[#This Row],[Post Name]]="-",IF(G2489=0,G2487,G2489),Statistics_xlsx___Sheet1[[#This Row],[Post Name]])</f>
        <v>c9</v>
      </c>
      <c r="I2488">
        <v>23366</v>
      </c>
      <c r="J2488">
        <f>IF(Statistics_xlsx___Sheet1[[#This Row],[Offered Salary]]&lt;=0,AVERAGE($I$2:$I$7166),Statistics_xlsx___Sheet1[[#This Row],[Offered Salary]])</f>
        <v>23366</v>
      </c>
      <c r="K2488" t="b">
        <f>OR((Statistics_xlsx___Sheet1[[#This Row],[updated offered salary]]&lt;$N$39),(Statistics_xlsx___Sheet1[[#This Row],[updated offered salary]]&gt;$N$40))</f>
        <v>0</v>
      </c>
    </row>
    <row r="2489" spans="1:11" x14ac:dyDescent="0.3">
      <c r="A2489">
        <v>374678</v>
      </c>
      <c r="B2489" t="s">
        <v>2237</v>
      </c>
      <c r="C2489" t="s">
        <v>8</v>
      </c>
      <c r="D2489" t="s">
        <v>13</v>
      </c>
      <c r="E2489" t="str">
        <f>IF(Statistics_xlsx___Sheet1[[#This Row],[event_name]]="-","Male",Statistics_xlsx___Sheet1[[#This Row],[event_name]])</f>
        <v>Female</v>
      </c>
      <c r="F2489" t="s">
        <v>17</v>
      </c>
      <c r="G2489" t="s">
        <v>345</v>
      </c>
      <c r="H2489" t="str">
        <f>IF(Statistics_xlsx___Sheet1[[#This Row],[Post Name]]="-",IF(G2490=0,G2488,G2490),Statistics_xlsx___Sheet1[[#This Row],[Post Name]])</f>
        <v>c9</v>
      </c>
      <c r="I2489">
        <v>47278</v>
      </c>
      <c r="J2489">
        <f>IF(Statistics_xlsx___Sheet1[[#This Row],[Offered Salary]]&lt;=0,AVERAGE($I$2:$I$7166),Statistics_xlsx___Sheet1[[#This Row],[Offered Salary]])</f>
        <v>47278</v>
      </c>
      <c r="K2489" t="b">
        <f>OR((Statistics_xlsx___Sheet1[[#This Row],[updated offered salary]]&lt;$N$39),(Statistics_xlsx___Sheet1[[#This Row],[updated offered salary]]&gt;$N$40))</f>
        <v>0</v>
      </c>
    </row>
    <row r="2490" spans="1:11" x14ac:dyDescent="0.3">
      <c r="A2490">
        <v>333993</v>
      </c>
      <c r="B2490" t="s">
        <v>2236</v>
      </c>
      <c r="C2490" t="s">
        <v>15</v>
      </c>
      <c r="D2490" t="s">
        <v>13</v>
      </c>
      <c r="E2490" t="str">
        <f>IF(Statistics_xlsx___Sheet1[[#This Row],[event_name]]="-","Male",Statistics_xlsx___Sheet1[[#This Row],[event_name]])</f>
        <v>Female</v>
      </c>
      <c r="F2490" t="s">
        <v>17</v>
      </c>
      <c r="G2490" t="s">
        <v>345</v>
      </c>
      <c r="H2490" t="str">
        <f>IF(Statistics_xlsx___Sheet1[[#This Row],[Post Name]]="-",IF(G2491=0,G2489,G2491),Statistics_xlsx___Sheet1[[#This Row],[Post Name]])</f>
        <v>c9</v>
      </c>
      <c r="I2490">
        <v>88965</v>
      </c>
      <c r="J2490">
        <f>IF(Statistics_xlsx___Sheet1[[#This Row],[Offered Salary]]&lt;=0,AVERAGE($I$2:$I$7166),Statistics_xlsx___Sheet1[[#This Row],[Offered Salary]])</f>
        <v>88965</v>
      </c>
      <c r="K2490" t="b">
        <f>OR((Statistics_xlsx___Sheet1[[#This Row],[updated offered salary]]&lt;$N$39),(Statistics_xlsx___Sheet1[[#This Row],[updated offered salary]]&gt;$N$40))</f>
        <v>0</v>
      </c>
    </row>
    <row r="2491" spans="1:11" x14ac:dyDescent="0.3">
      <c r="A2491">
        <v>13367</v>
      </c>
      <c r="B2491" t="s">
        <v>2238</v>
      </c>
      <c r="C2491" t="s">
        <v>8</v>
      </c>
      <c r="D2491" t="s">
        <v>13</v>
      </c>
      <c r="E2491" t="str">
        <f>IF(Statistics_xlsx___Sheet1[[#This Row],[event_name]]="-","Male",Statistics_xlsx___Sheet1[[#This Row],[event_name]])</f>
        <v>Female</v>
      </c>
      <c r="F2491" t="s">
        <v>17</v>
      </c>
      <c r="G2491" t="s">
        <v>345</v>
      </c>
      <c r="H2491" t="str">
        <f>IF(Statistics_xlsx___Sheet1[[#This Row],[Post Name]]="-",IF(G2492=0,G2490,G2492),Statistics_xlsx___Sheet1[[#This Row],[Post Name]])</f>
        <v>c9</v>
      </c>
      <c r="I2491">
        <v>85560</v>
      </c>
      <c r="J2491">
        <f>IF(Statistics_xlsx___Sheet1[[#This Row],[Offered Salary]]&lt;=0,AVERAGE($I$2:$I$7166),Statistics_xlsx___Sheet1[[#This Row],[Offered Salary]])</f>
        <v>85560</v>
      </c>
      <c r="K2491" t="b">
        <f>OR((Statistics_xlsx___Sheet1[[#This Row],[updated offered salary]]&lt;$N$39),(Statistics_xlsx___Sheet1[[#This Row],[updated offered salary]]&gt;$N$40))</f>
        <v>0</v>
      </c>
    </row>
    <row r="2492" spans="1:11" x14ac:dyDescent="0.3">
      <c r="A2492">
        <v>663884</v>
      </c>
      <c r="B2492" t="s">
        <v>2236</v>
      </c>
      <c r="C2492" t="s">
        <v>15</v>
      </c>
      <c r="D2492" t="s">
        <v>13</v>
      </c>
      <c r="E2492" t="str">
        <f>IF(Statistics_xlsx___Sheet1[[#This Row],[event_name]]="-","Male",Statistics_xlsx___Sheet1[[#This Row],[event_name]])</f>
        <v>Female</v>
      </c>
      <c r="F2492" t="s">
        <v>17</v>
      </c>
      <c r="G2492" t="s">
        <v>345</v>
      </c>
      <c r="H2492" t="str">
        <f>IF(Statistics_xlsx___Sheet1[[#This Row],[Post Name]]="-",IF(G2493=0,G2491,G2493),Statistics_xlsx___Sheet1[[#This Row],[Post Name]])</f>
        <v>c9</v>
      </c>
      <c r="I2492">
        <v>20609</v>
      </c>
      <c r="J2492">
        <f>IF(Statistics_xlsx___Sheet1[[#This Row],[Offered Salary]]&lt;=0,AVERAGE($I$2:$I$7166),Statistics_xlsx___Sheet1[[#This Row],[Offered Salary]])</f>
        <v>20609</v>
      </c>
      <c r="K2492" t="b">
        <f>OR((Statistics_xlsx___Sheet1[[#This Row],[updated offered salary]]&lt;$N$39),(Statistics_xlsx___Sheet1[[#This Row],[updated offered salary]]&gt;$N$40))</f>
        <v>0</v>
      </c>
    </row>
    <row r="2493" spans="1:11" x14ac:dyDescent="0.3">
      <c r="A2493">
        <v>96144</v>
      </c>
      <c r="B2493" t="s">
        <v>2097</v>
      </c>
      <c r="C2493" t="s">
        <v>8</v>
      </c>
      <c r="D2493" t="s">
        <v>9</v>
      </c>
      <c r="E2493" t="str">
        <f>IF(Statistics_xlsx___Sheet1[[#This Row],[event_name]]="-","Male",Statistics_xlsx___Sheet1[[#This Row],[event_name]])</f>
        <v>Male</v>
      </c>
      <c r="F2493" t="s">
        <v>17</v>
      </c>
      <c r="G2493" t="s">
        <v>345</v>
      </c>
      <c r="H2493" t="str">
        <f>IF(Statistics_xlsx___Sheet1[[#This Row],[Post Name]]="-",IF(G2494=0,G2492,G2494),Statistics_xlsx___Sheet1[[#This Row],[Post Name]])</f>
        <v>c9</v>
      </c>
      <c r="I2493">
        <v>50903</v>
      </c>
      <c r="J2493">
        <f>IF(Statistics_xlsx___Sheet1[[#This Row],[Offered Salary]]&lt;=0,AVERAGE($I$2:$I$7166),Statistics_xlsx___Sheet1[[#This Row],[Offered Salary]])</f>
        <v>50903</v>
      </c>
      <c r="K2493" t="b">
        <f>OR((Statistics_xlsx___Sheet1[[#This Row],[updated offered salary]]&lt;$N$39),(Statistics_xlsx___Sheet1[[#This Row],[updated offered salary]]&gt;$N$40))</f>
        <v>0</v>
      </c>
    </row>
    <row r="2494" spans="1:11" x14ac:dyDescent="0.3">
      <c r="A2494">
        <v>932226</v>
      </c>
      <c r="B2494" t="s">
        <v>1266</v>
      </c>
      <c r="C2494" t="s">
        <v>15</v>
      </c>
      <c r="D2494" t="s">
        <v>42</v>
      </c>
      <c r="E2494" t="str">
        <f>IF(Statistics_xlsx___Sheet1[[#This Row],[event_name]]="-","Male",Statistics_xlsx___Sheet1[[#This Row],[event_name]])</f>
        <v>Don’t want to say</v>
      </c>
      <c r="F2494" t="s">
        <v>17</v>
      </c>
      <c r="G2494" t="s">
        <v>345</v>
      </c>
      <c r="H2494" t="str">
        <f>IF(Statistics_xlsx___Sheet1[[#This Row],[Post Name]]="-",IF(G2495=0,G2493,G2495),Statistics_xlsx___Sheet1[[#This Row],[Post Name]])</f>
        <v>c9</v>
      </c>
      <c r="I2494">
        <v>57969</v>
      </c>
      <c r="J2494">
        <f>IF(Statistics_xlsx___Sheet1[[#This Row],[Offered Salary]]&lt;=0,AVERAGE($I$2:$I$7166),Statistics_xlsx___Sheet1[[#This Row],[Offered Salary]])</f>
        <v>57969</v>
      </c>
      <c r="K2494" t="b">
        <f>OR((Statistics_xlsx___Sheet1[[#This Row],[updated offered salary]]&lt;$N$39),(Statistics_xlsx___Sheet1[[#This Row],[updated offered salary]]&gt;$N$40))</f>
        <v>0</v>
      </c>
    </row>
    <row r="2495" spans="1:11" x14ac:dyDescent="0.3">
      <c r="A2495">
        <v>727147</v>
      </c>
      <c r="B2495" t="s">
        <v>638</v>
      </c>
      <c r="C2495" t="s">
        <v>8</v>
      </c>
      <c r="D2495" t="s">
        <v>13</v>
      </c>
      <c r="E2495" t="str">
        <f>IF(Statistics_xlsx___Sheet1[[#This Row],[event_name]]="-","Male",Statistics_xlsx___Sheet1[[#This Row],[event_name]])</f>
        <v>Female</v>
      </c>
      <c r="F2495" t="s">
        <v>17</v>
      </c>
      <c r="G2495" t="s">
        <v>345</v>
      </c>
      <c r="H2495" t="str">
        <f>IF(Statistics_xlsx___Sheet1[[#This Row],[Post Name]]="-",IF(G2496=0,G2494,G2496),Statistics_xlsx___Sheet1[[#This Row],[Post Name]])</f>
        <v>c9</v>
      </c>
      <c r="I2495">
        <v>13760</v>
      </c>
      <c r="J2495">
        <f>IF(Statistics_xlsx___Sheet1[[#This Row],[Offered Salary]]&lt;=0,AVERAGE($I$2:$I$7166),Statistics_xlsx___Sheet1[[#This Row],[Offered Salary]])</f>
        <v>13760</v>
      </c>
      <c r="K2495" t="b">
        <f>OR((Statistics_xlsx___Sheet1[[#This Row],[updated offered salary]]&lt;$N$39),(Statistics_xlsx___Sheet1[[#This Row],[updated offered salary]]&gt;$N$40))</f>
        <v>0</v>
      </c>
    </row>
    <row r="2496" spans="1:11" x14ac:dyDescent="0.3">
      <c r="A2496">
        <v>613982</v>
      </c>
      <c r="B2496" t="s">
        <v>638</v>
      </c>
      <c r="C2496" t="s">
        <v>8</v>
      </c>
      <c r="D2496" t="s">
        <v>13</v>
      </c>
      <c r="E2496" t="str">
        <f>IF(Statistics_xlsx___Sheet1[[#This Row],[event_name]]="-","Male",Statistics_xlsx___Sheet1[[#This Row],[event_name]])</f>
        <v>Female</v>
      </c>
      <c r="F2496" t="s">
        <v>17</v>
      </c>
      <c r="G2496" t="s">
        <v>345</v>
      </c>
      <c r="H2496" t="str">
        <f>IF(Statistics_xlsx___Sheet1[[#This Row],[Post Name]]="-",IF(G2497=0,G2495,G2497),Statistics_xlsx___Sheet1[[#This Row],[Post Name]])</f>
        <v>c9</v>
      </c>
      <c r="I2496">
        <v>75447</v>
      </c>
      <c r="J2496">
        <f>IF(Statistics_xlsx___Sheet1[[#This Row],[Offered Salary]]&lt;=0,AVERAGE($I$2:$I$7166),Statistics_xlsx___Sheet1[[#This Row],[Offered Salary]])</f>
        <v>75447</v>
      </c>
      <c r="K2496" t="b">
        <f>OR((Statistics_xlsx___Sheet1[[#This Row],[updated offered salary]]&lt;$N$39),(Statistics_xlsx___Sheet1[[#This Row],[updated offered salary]]&gt;$N$40))</f>
        <v>0</v>
      </c>
    </row>
    <row r="2497" spans="1:11" x14ac:dyDescent="0.3">
      <c r="A2497">
        <v>982147</v>
      </c>
      <c r="B2497" t="s">
        <v>2239</v>
      </c>
      <c r="C2497" t="s">
        <v>8</v>
      </c>
      <c r="D2497" t="s">
        <v>13</v>
      </c>
      <c r="E2497" t="str">
        <f>IF(Statistics_xlsx___Sheet1[[#This Row],[event_name]]="-","Male",Statistics_xlsx___Sheet1[[#This Row],[event_name]])</f>
        <v>Female</v>
      </c>
      <c r="F2497" t="s">
        <v>17</v>
      </c>
      <c r="G2497" t="s">
        <v>345</v>
      </c>
      <c r="H2497" t="str">
        <f>IF(Statistics_xlsx___Sheet1[[#This Row],[Post Name]]="-",IF(G2498=0,G2496,G2498),Statistics_xlsx___Sheet1[[#This Row],[Post Name]])</f>
        <v>c9</v>
      </c>
      <c r="I2497">
        <v>25900</v>
      </c>
      <c r="J2497">
        <f>IF(Statistics_xlsx___Sheet1[[#This Row],[Offered Salary]]&lt;=0,AVERAGE($I$2:$I$7166),Statistics_xlsx___Sheet1[[#This Row],[Offered Salary]])</f>
        <v>25900</v>
      </c>
      <c r="K2497" t="b">
        <f>OR((Statistics_xlsx___Sheet1[[#This Row],[updated offered salary]]&lt;$N$39),(Statistics_xlsx___Sheet1[[#This Row],[updated offered salary]]&gt;$N$40))</f>
        <v>0</v>
      </c>
    </row>
    <row r="2498" spans="1:11" x14ac:dyDescent="0.3">
      <c r="A2498">
        <v>903769</v>
      </c>
      <c r="B2498" t="s">
        <v>2240</v>
      </c>
      <c r="C2498" t="s">
        <v>8</v>
      </c>
      <c r="D2498" t="s">
        <v>9</v>
      </c>
      <c r="E2498" t="str">
        <f>IF(Statistics_xlsx___Sheet1[[#This Row],[event_name]]="-","Male",Statistics_xlsx___Sheet1[[#This Row],[event_name]])</f>
        <v>Male</v>
      </c>
      <c r="F2498" t="s">
        <v>17</v>
      </c>
      <c r="G2498" t="s">
        <v>345</v>
      </c>
      <c r="H2498" t="str">
        <f>IF(Statistics_xlsx___Sheet1[[#This Row],[Post Name]]="-",IF(G2499=0,G2497,G2499),Statistics_xlsx___Sheet1[[#This Row],[Post Name]])</f>
        <v>c9</v>
      </c>
      <c r="I2498">
        <v>91416</v>
      </c>
      <c r="J2498">
        <f>IF(Statistics_xlsx___Sheet1[[#This Row],[Offered Salary]]&lt;=0,AVERAGE($I$2:$I$7166),Statistics_xlsx___Sheet1[[#This Row],[Offered Salary]])</f>
        <v>91416</v>
      </c>
      <c r="K2498" t="b">
        <f>OR((Statistics_xlsx___Sheet1[[#This Row],[updated offered salary]]&lt;$N$39),(Statistics_xlsx___Sheet1[[#This Row],[updated offered salary]]&gt;$N$40))</f>
        <v>0</v>
      </c>
    </row>
    <row r="2499" spans="1:11" x14ac:dyDescent="0.3">
      <c r="A2499">
        <v>555757</v>
      </c>
      <c r="B2499" t="s">
        <v>2241</v>
      </c>
      <c r="C2499" t="s">
        <v>8</v>
      </c>
      <c r="D2499" t="s">
        <v>9</v>
      </c>
      <c r="E2499" t="str">
        <f>IF(Statistics_xlsx___Sheet1[[#This Row],[event_name]]="-","Male",Statistics_xlsx___Sheet1[[#This Row],[event_name]])</f>
        <v>Male</v>
      </c>
      <c r="F2499" t="s">
        <v>17</v>
      </c>
      <c r="G2499" t="s">
        <v>345</v>
      </c>
      <c r="H2499" t="str">
        <f>IF(Statistics_xlsx___Sheet1[[#This Row],[Post Name]]="-",IF(G2500=0,G2498,G2500),Statistics_xlsx___Sheet1[[#This Row],[Post Name]])</f>
        <v>c9</v>
      </c>
      <c r="I2499">
        <v>36999</v>
      </c>
      <c r="J2499">
        <f>IF(Statistics_xlsx___Sheet1[[#This Row],[Offered Salary]]&lt;=0,AVERAGE($I$2:$I$7166),Statistics_xlsx___Sheet1[[#This Row],[Offered Salary]])</f>
        <v>36999</v>
      </c>
      <c r="K2499" t="b">
        <f>OR((Statistics_xlsx___Sheet1[[#This Row],[updated offered salary]]&lt;$N$39),(Statistics_xlsx___Sheet1[[#This Row],[updated offered salary]]&gt;$N$40))</f>
        <v>0</v>
      </c>
    </row>
    <row r="2500" spans="1:11" x14ac:dyDescent="0.3">
      <c r="A2500">
        <v>247562</v>
      </c>
      <c r="B2500" t="s">
        <v>2242</v>
      </c>
      <c r="C2500" t="s">
        <v>8</v>
      </c>
      <c r="D2500" t="s">
        <v>9</v>
      </c>
      <c r="E2500" t="str">
        <f>IF(Statistics_xlsx___Sheet1[[#This Row],[event_name]]="-","Male",Statistics_xlsx___Sheet1[[#This Row],[event_name]])</f>
        <v>Male</v>
      </c>
      <c r="F2500" t="s">
        <v>17</v>
      </c>
      <c r="G2500" t="s">
        <v>345</v>
      </c>
      <c r="H2500" t="str">
        <f>IF(Statistics_xlsx___Sheet1[[#This Row],[Post Name]]="-",IF(G2501=0,G2499,G2501),Statistics_xlsx___Sheet1[[#This Row],[Post Name]])</f>
        <v>c9</v>
      </c>
      <c r="I2500">
        <v>22461</v>
      </c>
      <c r="J2500">
        <f>IF(Statistics_xlsx___Sheet1[[#This Row],[Offered Salary]]&lt;=0,AVERAGE($I$2:$I$7166),Statistics_xlsx___Sheet1[[#This Row],[Offered Salary]])</f>
        <v>22461</v>
      </c>
      <c r="K2500" t="b">
        <f>OR((Statistics_xlsx___Sheet1[[#This Row],[updated offered salary]]&lt;$N$39),(Statistics_xlsx___Sheet1[[#This Row],[updated offered salary]]&gt;$N$40))</f>
        <v>0</v>
      </c>
    </row>
    <row r="2501" spans="1:11" x14ac:dyDescent="0.3">
      <c r="A2501">
        <v>502577</v>
      </c>
      <c r="B2501" t="s">
        <v>2243</v>
      </c>
      <c r="C2501" t="s">
        <v>15</v>
      </c>
      <c r="D2501" t="s">
        <v>9</v>
      </c>
      <c r="E2501" t="str">
        <f>IF(Statistics_xlsx___Sheet1[[#This Row],[event_name]]="-","Male",Statistics_xlsx___Sheet1[[#This Row],[event_name]])</f>
        <v>Male</v>
      </c>
      <c r="F2501" t="s">
        <v>10</v>
      </c>
      <c r="G2501" t="s">
        <v>36</v>
      </c>
      <c r="H2501" t="str">
        <f>IF(Statistics_xlsx___Sheet1[[#This Row],[Post Name]]="-",IF(G2502=0,G2500,G2502),Statistics_xlsx___Sheet1[[#This Row],[Post Name]])</f>
        <v>i5</v>
      </c>
      <c r="I2501">
        <v>84242</v>
      </c>
      <c r="J2501">
        <f>IF(Statistics_xlsx___Sheet1[[#This Row],[Offered Salary]]&lt;=0,AVERAGE($I$2:$I$7166),Statistics_xlsx___Sheet1[[#This Row],[Offered Salary]])</f>
        <v>84242</v>
      </c>
      <c r="K2501" t="b">
        <f>OR((Statistics_xlsx___Sheet1[[#This Row],[updated offered salary]]&lt;$N$39),(Statistics_xlsx___Sheet1[[#This Row],[updated offered salary]]&gt;$N$40))</f>
        <v>0</v>
      </c>
    </row>
    <row r="2502" spans="1:11" x14ac:dyDescent="0.3">
      <c r="A2502">
        <v>821989</v>
      </c>
      <c r="B2502" t="s">
        <v>2244</v>
      </c>
      <c r="C2502" t="s">
        <v>8</v>
      </c>
      <c r="D2502" t="s">
        <v>9</v>
      </c>
      <c r="E2502" t="str">
        <f>IF(Statistics_xlsx___Sheet1[[#This Row],[event_name]]="-","Male",Statistics_xlsx___Sheet1[[#This Row],[event_name]])</f>
        <v>Male</v>
      </c>
      <c r="F2502" t="s">
        <v>10</v>
      </c>
      <c r="G2502" t="s">
        <v>36</v>
      </c>
      <c r="H2502" t="str">
        <f>IF(Statistics_xlsx___Sheet1[[#This Row],[Post Name]]="-",IF(G2503=0,G2501,G2503),Statistics_xlsx___Sheet1[[#This Row],[Post Name]])</f>
        <v>i5</v>
      </c>
      <c r="I2502">
        <v>32051</v>
      </c>
      <c r="J2502">
        <f>IF(Statistics_xlsx___Sheet1[[#This Row],[Offered Salary]]&lt;=0,AVERAGE($I$2:$I$7166),Statistics_xlsx___Sheet1[[#This Row],[Offered Salary]])</f>
        <v>32051</v>
      </c>
      <c r="K2502" t="b">
        <f>OR((Statistics_xlsx___Sheet1[[#This Row],[updated offered salary]]&lt;$N$39),(Statistics_xlsx___Sheet1[[#This Row],[updated offered salary]]&gt;$N$40))</f>
        <v>0</v>
      </c>
    </row>
    <row r="2503" spans="1:11" x14ac:dyDescent="0.3">
      <c r="A2503">
        <v>287204</v>
      </c>
      <c r="B2503" t="s">
        <v>2245</v>
      </c>
      <c r="C2503" t="s">
        <v>8</v>
      </c>
      <c r="D2503" t="s">
        <v>13</v>
      </c>
      <c r="E2503" t="str">
        <f>IF(Statistics_xlsx___Sheet1[[#This Row],[event_name]]="-","Male",Statistics_xlsx___Sheet1[[#This Row],[event_name]])</f>
        <v>Female</v>
      </c>
      <c r="F2503" t="s">
        <v>10</v>
      </c>
      <c r="G2503" t="s">
        <v>36</v>
      </c>
      <c r="H2503" t="str">
        <f>IF(Statistics_xlsx___Sheet1[[#This Row],[Post Name]]="-",IF(G2504=0,G2502,G2504),Statistics_xlsx___Sheet1[[#This Row],[Post Name]])</f>
        <v>i5</v>
      </c>
      <c r="I2503">
        <v>70716</v>
      </c>
      <c r="J2503">
        <f>IF(Statistics_xlsx___Sheet1[[#This Row],[Offered Salary]]&lt;=0,AVERAGE($I$2:$I$7166),Statistics_xlsx___Sheet1[[#This Row],[Offered Salary]])</f>
        <v>70716</v>
      </c>
      <c r="K2503" t="b">
        <f>OR((Statistics_xlsx___Sheet1[[#This Row],[updated offered salary]]&lt;$N$39),(Statistics_xlsx___Sheet1[[#This Row],[updated offered salary]]&gt;$N$40))</f>
        <v>0</v>
      </c>
    </row>
    <row r="2504" spans="1:11" x14ac:dyDescent="0.3">
      <c r="A2504">
        <v>594927</v>
      </c>
      <c r="B2504" t="s">
        <v>2246</v>
      </c>
      <c r="C2504" t="s">
        <v>8</v>
      </c>
      <c r="D2504" t="s">
        <v>9</v>
      </c>
      <c r="E2504" t="str">
        <f>IF(Statistics_xlsx___Sheet1[[#This Row],[event_name]]="-","Male",Statistics_xlsx___Sheet1[[#This Row],[event_name]])</f>
        <v>Male</v>
      </c>
      <c r="F2504" t="s">
        <v>10</v>
      </c>
      <c r="G2504" t="s">
        <v>36</v>
      </c>
      <c r="H2504" t="str">
        <f>IF(Statistics_xlsx___Sheet1[[#This Row],[Post Name]]="-",IF(G2505=0,G2503,G2505),Statistics_xlsx___Sheet1[[#This Row],[Post Name]])</f>
        <v>i5</v>
      </c>
      <c r="I2504">
        <v>82128</v>
      </c>
      <c r="J2504">
        <f>IF(Statistics_xlsx___Sheet1[[#This Row],[Offered Salary]]&lt;=0,AVERAGE($I$2:$I$7166),Statistics_xlsx___Sheet1[[#This Row],[Offered Salary]])</f>
        <v>82128</v>
      </c>
      <c r="K2504" t="b">
        <f>OR((Statistics_xlsx___Sheet1[[#This Row],[updated offered salary]]&lt;$N$39),(Statistics_xlsx___Sheet1[[#This Row],[updated offered salary]]&gt;$N$40))</f>
        <v>0</v>
      </c>
    </row>
    <row r="2505" spans="1:11" x14ac:dyDescent="0.3">
      <c r="A2505">
        <v>33296</v>
      </c>
      <c r="B2505" t="s">
        <v>2247</v>
      </c>
      <c r="C2505" t="s">
        <v>15</v>
      </c>
      <c r="D2505" t="s">
        <v>13</v>
      </c>
      <c r="E2505" t="str">
        <f>IF(Statistics_xlsx___Sheet1[[#This Row],[event_name]]="-","Male",Statistics_xlsx___Sheet1[[#This Row],[event_name]])</f>
        <v>Female</v>
      </c>
      <c r="F2505" t="s">
        <v>10</v>
      </c>
      <c r="G2505" t="s">
        <v>36</v>
      </c>
      <c r="H2505" t="str">
        <f>IF(Statistics_xlsx___Sheet1[[#This Row],[Post Name]]="-",IF(G2506=0,G2504,G2506),Statistics_xlsx___Sheet1[[#This Row],[Post Name]])</f>
        <v>i5</v>
      </c>
      <c r="I2505">
        <v>93574</v>
      </c>
      <c r="J2505">
        <f>IF(Statistics_xlsx___Sheet1[[#This Row],[Offered Salary]]&lt;=0,AVERAGE($I$2:$I$7166),Statistics_xlsx___Sheet1[[#This Row],[Offered Salary]])</f>
        <v>93574</v>
      </c>
      <c r="K2505" t="b">
        <f>OR((Statistics_xlsx___Sheet1[[#This Row],[updated offered salary]]&lt;$N$39),(Statistics_xlsx___Sheet1[[#This Row],[updated offered salary]]&gt;$N$40))</f>
        <v>0</v>
      </c>
    </row>
    <row r="2506" spans="1:11" x14ac:dyDescent="0.3">
      <c r="A2506">
        <v>449101</v>
      </c>
      <c r="B2506" t="s">
        <v>2248</v>
      </c>
      <c r="C2506" t="s">
        <v>8</v>
      </c>
      <c r="D2506" t="s">
        <v>9</v>
      </c>
      <c r="E2506" t="str">
        <f>IF(Statistics_xlsx___Sheet1[[#This Row],[event_name]]="-","Male",Statistics_xlsx___Sheet1[[#This Row],[event_name]])</f>
        <v>Male</v>
      </c>
      <c r="F2506" t="s">
        <v>10</v>
      </c>
      <c r="G2506" t="s">
        <v>36</v>
      </c>
      <c r="H2506" t="str">
        <f>IF(Statistics_xlsx___Sheet1[[#This Row],[Post Name]]="-",IF(G2507=0,G2505,G2507),Statistics_xlsx___Sheet1[[#This Row],[Post Name]])</f>
        <v>i5</v>
      </c>
      <c r="I2506">
        <v>66125</v>
      </c>
      <c r="J2506">
        <f>IF(Statistics_xlsx___Sheet1[[#This Row],[Offered Salary]]&lt;=0,AVERAGE($I$2:$I$7166),Statistics_xlsx___Sheet1[[#This Row],[Offered Salary]])</f>
        <v>66125</v>
      </c>
      <c r="K2506" t="b">
        <f>OR((Statistics_xlsx___Sheet1[[#This Row],[updated offered salary]]&lt;$N$39),(Statistics_xlsx___Sheet1[[#This Row],[updated offered salary]]&gt;$N$40))</f>
        <v>0</v>
      </c>
    </row>
    <row r="2507" spans="1:11" x14ac:dyDescent="0.3">
      <c r="A2507">
        <v>218656</v>
      </c>
      <c r="B2507" t="s">
        <v>2249</v>
      </c>
      <c r="C2507" t="s">
        <v>15</v>
      </c>
      <c r="D2507" t="s">
        <v>13</v>
      </c>
      <c r="E2507" t="str">
        <f>IF(Statistics_xlsx___Sheet1[[#This Row],[event_name]]="-","Male",Statistics_xlsx___Sheet1[[#This Row],[event_name]])</f>
        <v>Female</v>
      </c>
      <c r="F2507" t="s">
        <v>10</v>
      </c>
      <c r="G2507" t="s">
        <v>36</v>
      </c>
      <c r="H2507" t="str">
        <f>IF(Statistics_xlsx___Sheet1[[#This Row],[Post Name]]="-",IF(G2508=0,G2506,G2508),Statistics_xlsx___Sheet1[[#This Row],[Post Name]])</f>
        <v>i5</v>
      </c>
      <c r="I2507">
        <v>26301</v>
      </c>
      <c r="J2507">
        <f>IF(Statistics_xlsx___Sheet1[[#This Row],[Offered Salary]]&lt;=0,AVERAGE($I$2:$I$7166),Statistics_xlsx___Sheet1[[#This Row],[Offered Salary]])</f>
        <v>26301</v>
      </c>
      <c r="K2507" t="b">
        <f>OR((Statistics_xlsx___Sheet1[[#This Row],[updated offered salary]]&lt;$N$39),(Statistics_xlsx___Sheet1[[#This Row],[updated offered salary]]&gt;$N$40))</f>
        <v>0</v>
      </c>
    </row>
    <row r="2508" spans="1:11" x14ac:dyDescent="0.3">
      <c r="A2508">
        <v>297160</v>
      </c>
      <c r="B2508" t="s">
        <v>2250</v>
      </c>
      <c r="C2508" t="s">
        <v>8</v>
      </c>
      <c r="D2508" t="s">
        <v>9</v>
      </c>
      <c r="E2508" t="str">
        <f>IF(Statistics_xlsx___Sheet1[[#This Row],[event_name]]="-","Male",Statistics_xlsx___Sheet1[[#This Row],[event_name]])</f>
        <v>Male</v>
      </c>
      <c r="F2508" t="s">
        <v>10</v>
      </c>
      <c r="G2508" t="s">
        <v>36</v>
      </c>
      <c r="H2508" t="str">
        <f>IF(Statistics_xlsx___Sheet1[[#This Row],[Post Name]]="-",IF(G2509=0,G2507,G2509),Statistics_xlsx___Sheet1[[#This Row],[Post Name]])</f>
        <v>i5</v>
      </c>
      <c r="I2508">
        <v>82378</v>
      </c>
      <c r="J2508">
        <f>IF(Statistics_xlsx___Sheet1[[#This Row],[Offered Salary]]&lt;=0,AVERAGE($I$2:$I$7166),Statistics_xlsx___Sheet1[[#This Row],[Offered Salary]])</f>
        <v>82378</v>
      </c>
      <c r="K2508" t="b">
        <f>OR((Statistics_xlsx___Sheet1[[#This Row],[updated offered salary]]&lt;$N$39),(Statistics_xlsx___Sheet1[[#This Row],[updated offered salary]]&gt;$N$40))</f>
        <v>0</v>
      </c>
    </row>
    <row r="2509" spans="1:11" x14ac:dyDescent="0.3">
      <c r="A2509">
        <v>876797</v>
      </c>
      <c r="B2509" t="s">
        <v>1326</v>
      </c>
      <c r="C2509" t="s">
        <v>8</v>
      </c>
      <c r="D2509" t="s">
        <v>9</v>
      </c>
      <c r="E2509" t="str">
        <f>IF(Statistics_xlsx___Sheet1[[#This Row],[event_name]]="-","Male",Statistics_xlsx___Sheet1[[#This Row],[event_name]])</f>
        <v>Male</v>
      </c>
      <c r="F2509" t="s">
        <v>17</v>
      </c>
      <c r="G2509" t="s">
        <v>24</v>
      </c>
      <c r="H2509" t="str">
        <f>IF(Statistics_xlsx___Sheet1[[#This Row],[Post Name]]="-",IF(G2510=0,G2508,G2510),Statistics_xlsx___Sheet1[[#This Row],[Post Name]])</f>
        <v>i7</v>
      </c>
      <c r="I2509">
        <v>50390</v>
      </c>
      <c r="J2509">
        <f>IF(Statistics_xlsx___Sheet1[[#This Row],[Offered Salary]]&lt;=0,AVERAGE($I$2:$I$7166),Statistics_xlsx___Sheet1[[#This Row],[Offered Salary]])</f>
        <v>50390</v>
      </c>
      <c r="K2509" t="b">
        <f>OR((Statistics_xlsx___Sheet1[[#This Row],[updated offered salary]]&lt;$N$39),(Statistics_xlsx___Sheet1[[#This Row],[updated offered salary]]&gt;$N$40))</f>
        <v>0</v>
      </c>
    </row>
    <row r="2510" spans="1:11" x14ac:dyDescent="0.3">
      <c r="A2510">
        <v>202191</v>
      </c>
      <c r="B2510" t="s">
        <v>2251</v>
      </c>
      <c r="C2510" t="s">
        <v>15</v>
      </c>
      <c r="D2510" t="s">
        <v>13</v>
      </c>
      <c r="E2510" t="str">
        <f>IF(Statistics_xlsx___Sheet1[[#This Row],[event_name]]="-","Male",Statistics_xlsx___Sheet1[[#This Row],[event_name]])</f>
        <v>Female</v>
      </c>
      <c r="F2510" t="s">
        <v>113</v>
      </c>
      <c r="G2510" t="s">
        <v>36</v>
      </c>
      <c r="H2510" t="str">
        <f>IF(Statistics_xlsx___Sheet1[[#This Row],[Post Name]]="-",IF(G2511=0,G2509,G2511),Statistics_xlsx___Sheet1[[#This Row],[Post Name]])</f>
        <v>i5</v>
      </c>
      <c r="I2510">
        <v>82691</v>
      </c>
      <c r="J2510">
        <f>IF(Statistics_xlsx___Sheet1[[#This Row],[Offered Salary]]&lt;=0,AVERAGE($I$2:$I$7166),Statistics_xlsx___Sheet1[[#This Row],[Offered Salary]])</f>
        <v>82691</v>
      </c>
      <c r="K2510" t="b">
        <f>OR((Statistics_xlsx___Sheet1[[#This Row],[updated offered salary]]&lt;$N$39),(Statistics_xlsx___Sheet1[[#This Row],[updated offered salary]]&gt;$N$40))</f>
        <v>0</v>
      </c>
    </row>
    <row r="2511" spans="1:11" x14ac:dyDescent="0.3">
      <c r="A2511">
        <v>830375</v>
      </c>
      <c r="B2511" t="s">
        <v>2251</v>
      </c>
      <c r="C2511" t="s">
        <v>15</v>
      </c>
      <c r="D2511" t="s">
        <v>42</v>
      </c>
      <c r="E2511" t="str">
        <f>IF(Statistics_xlsx___Sheet1[[#This Row],[event_name]]="-","Male",Statistics_xlsx___Sheet1[[#This Row],[event_name]])</f>
        <v>Don’t want to say</v>
      </c>
      <c r="F2511" t="s">
        <v>113</v>
      </c>
      <c r="G2511" t="s">
        <v>36</v>
      </c>
      <c r="H2511" t="str">
        <f>IF(Statistics_xlsx___Sheet1[[#This Row],[Post Name]]="-",IF(G2512=0,G2510,G2512),Statistics_xlsx___Sheet1[[#This Row],[Post Name]])</f>
        <v>i5</v>
      </c>
      <c r="I2511">
        <v>63434</v>
      </c>
      <c r="J2511">
        <f>IF(Statistics_xlsx___Sheet1[[#This Row],[Offered Salary]]&lt;=0,AVERAGE($I$2:$I$7166),Statistics_xlsx___Sheet1[[#This Row],[Offered Salary]])</f>
        <v>63434</v>
      </c>
      <c r="K2511" t="b">
        <f>OR((Statistics_xlsx___Sheet1[[#This Row],[updated offered salary]]&lt;$N$39),(Statistics_xlsx___Sheet1[[#This Row],[updated offered salary]]&gt;$N$40))</f>
        <v>0</v>
      </c>
    </row>
    <row r="2512" spans="1:11" x14ac:dyDescent="0.3">
      <c r="A2512">
        <v>428887</v>
      </c>
      <c r="B2512" t="s">
        <v>1575</v>
      </c>
      <c r="C2512" t="s">
        <v>8</v>
      </c>
      <c r="D2512" t="s">
        <v>42</v>
      </c>
      <c r="E2512" t="str">
        <f>IF(Statistics_xlsx___Sheet1[[#This Row],[event_name]]="-","Male",Statistics_xlsx___Sheet1[[#This Row],[event_name]])</f>
        <v>Don’t want to say</v>
      </c>
      <c r="F2512" t="s">
        <v>113</v>
      </c>
      <c r="G2512" t="s">
        <v>36</v>
      </c>
      <c r="H2512" t="str">
        <f>IF(Statistics_xlsx___Sheet1[[#This Row],[Post Name]]="-",IF(G2513=0,G2511,G2513),Statistics_xlsx___Sheet1[[#This Row],[Post Name]])</f>
        <v>i5</v>
      </c>
      <c r="I2512">
        <v>48066</v>
      </c>
      <c r="J2512">
        <f>IF(Statistics_xlsx___Sheet1[[#This Row],[Offered Salary]]&lt;=0,AVERAGE($I$2:$I$7166),Statistics_xlsx___Sheet1[[#This Row],[Offered Salary]])</f>
        <v>48066</v>
      </c>
      <c r="K2512" t="b">
        <f>OR((Statistics_xlsx___Sheet1[[#This Row],[updated offered salary]]&lt;$N$39),(Statistics_xlsx___Sheet1[[#This Row],[updated offered salary]]&gt;$N$40))</f>
        <v>0</v>
      </c>
    </row>
    <row r="2513" spans="1:11" x14ac:dyDescent="0.3">
      <c r="A2513">
        <v>58980</v>
      </c>
      <c r="B2513" t="s">
        <v>2252</v>
      </c>
      <c r="C2513" t="s">
        <v>8</v>
      </c>
      <c r="D2513" t="s">
        <v>13</v>
      </c>
      <c r="E2513" t="str">
        <f>IF(Statistics_xlsx___Sheet1[[#This Row],[event_name]]="-","Male",Statistics_xlsx___Sheet1[[#This Row],[event_name]])</f>
        <v>Female</v>
      </c>
      <c r="F2513" t="s">
        <v>113</v>
      </c>
      <c r="G2513" t="s">
        <v>36</v>
      </c>
      <c r="H2513" t="str">
        <f>IF(Statistics_xlsx___Sheet1[[#This Row],[Post Name]]="-",IF(G2514=0,G2512,G2514),Statistics_xlsx___Sheet1[[#This Row],[Post Name]])</f>
        <v>i5</v>
      </c>
      <c r="I2513">
        <v>3143</v>
      </c>
      <c r="J2513">
        <f>IF(Statistics_xlsx___Sheet1[[#This Row],[Offered Salary]]&lt;=0,AVERAGE($I$2:$I$7166),Statistics_xlsx___Sheet1[[#This Row],[Offered Salary]])</f>
        <v>3143</v>
      </c>
      <c r="K2513" t="b">
        <f>OR((Statistics_xlsx___Sheet1[[#This Row],[updated offered salary]]&lt;$N$39),(Statistics_xlsx___Sheet1[[#This Row],[updated offered salary]]&gt;$N$40))</f>
        <v>0</v>
      </c>
    </row>
    <row r="2514" spans="1:11" x14ac:dyDescent="0.3">
      <c r="A2514">
        <v>378816</v>
      </c>
      <c r="B2514" t="s">
        <v>2253</v>
      </c>
      <c r="C2514" t="s">
        <v>8</v>
      </c>
      <c r="D2514" t="s">
        <v>9</v>
      </c>
      <c r="E2514" t="str">
        <f>IF(Statistics_xlsx___Sheet1[[#This Row],[event_name]]="-","Male",Statistics_xlsx___Sheet1[[#This Row],[event_name]])</f>
        <v>Male</v>
      </c>
      <c r="F2514" t="s">
        <v>17</v>
      </c>
      <c r="G2514" t="s">
        <v>30</v>
      </c>
      <c r="H2514" t="str">
        <f>IF(Statistics_xlsx___Sheet1[[#This Row],[Post Name]]="-",IF(G2515=0,G2513,G2515),Statistics_xlsx___Sheet1[[#This Row],[Post Name]])</f>
        <v>b9</v>
      </c>
      <c r="I2514">
        <v>47469</v>
      </c>
      <c r="J2514">
        <f>IF(Statistics_xlsx___Sheet1[[#This Row],[Offered Salary]]&lt;=0,AVERAGE($I$2:$I$7166),Statistics_xlsx___Sheet1[[#This Row],[Offered Salary]])</f>
        <v>47469</v>
      </c>
      <c r="K2514" t="b">
        <f>OR((Statistics_xlsx___Sheet1[[#This Row],[updated offered salary]]&lt;$N$39),(Statistics_xlsx___Sheet1[[#This Row],[updated offered salary]]&gt;$N$40))</f>
        <v>0</v>
      </c>
    </row>
    <row r="2515" spans="1:11" x14ac:dyDescent="0.3">
      <c r="A2515">
        <v>859719</v>
      </c>
      <c r="B2515" t="s">
        <v>2254</v>
      </c>
      <c r="C2515" t="s">
        <v>8</v>
      </c>
      <c r="D2515" t="s">
        <v>13</v>
      </c>
      <c r="E2515" t="str">
        <f>IF(Statistics_xlsx___Sheet1[[#This Row],[event_name]]="-","Male",Statistics_xlsx___Sheet1[[#This Row],[event_name]])</f>
        <v>Female</v>
      </c>
      <c r="F2515" t="s">
        <v>17</v>
      </c>
      <c r="G2515" t="s">
        <v>24</v>
      </c>
      <c r="H2515" t="str">
        <f>IF(Statistics_xlsx___Sheet1[[#This Row],[Post Name]]="-",IF(G2516=0,G2514,G2516),Statistics_xlsx___Sheet1[[#This Row],[Post Name]])</f>
        <v>i7</v>
      </c>
      <c r="I2515">
        <v>59854</v>
      </c>
      <c r="J2515">
        <f>IF(Statistics_xlsx___Sheet1[[#This Row],[Offered Salary]]&lt;=0,AVERAGE($I$2:$I$7166),Statistics_xlsx___Sheet1[[#This Row],[Offered Salary]])</f>
        <v>59854</v>
      </c>
      <c r="K2515" t="b">
        <f>OR((Statistics_xlsx___Sheet1[[#This Row],[updated offered salary]]&lt;$N$39),(Statistics_xlsx___Sheet1[[#This Row],[updated offered salary]]&gt;$N$40))</f>
        <v>0</v>
      </c>
    </row>
    <row r="2516" spans="1:11" x14ac:dyDescent="0.3">
      <c r="A2516">
        <v>199439</v>
      </c>
      <c r="B2516" t="s">
        <v>1819</v>
      </c>
      <c r="C2516" t="s">
        <v>8</v>
      </c>
      <c r="D2516" t="s">
        <v>9</v>
      </c>
      <c r="E2516" t="str">
        <f>IF(Statistics_xlsx___Sheet1[[#This Row],[event_name]]="-","Male",Statistics_xlsx___Sheet1[[#This Row],[event_name]])</f>
        <v>Male</v>
      </c>
      <c r="F2516" t="s">
        <v>10</v>
      </c>
      <c r="G2516" t="s">
        <v>14</v>
      </c>
      <c r="H2516" t="str">
        <f>IF(Statistics_xlsx___Sheet1[[#This Row],[Post Name]]="-",IF(G2517=0,G2515,G2517),Statistics_xlsx___Sheet1[[#This Row],[Post Name]])</f>
        <v>c5</v>
      </c>
      <c r="I2516">
        <v>51553</v>
      </c>
      <c r="J2516">
        <f>IF(Statistics_xlsx___Sheet1[[#This Row],[Offered Salary]]&lt;=0,AVERAGE($I$2:$I$7166),Statistics_xlsx___Sheet1[[#This Row],[Offered Salary]])</f>
        <v>51553</v>
      </c>
      <c r="K2516" t="b">
        <f>OR((Statistics_xlsx___Sheet1[[#This Row],[updated offered salary]]&lt;$N$39),(Statistics_xlsx___Sheet1[[#This Row],[updated offered salary]]&gt;$N$40))</f>
        <v>0</v>
      </c>
    </row>
    <row r="2517" spans="1:11" x14ac:dyDescent="0.3">
      <c r="A2517">
        <v>855169</v>
      </c>
      <c r="B2517" t="s">
        <v>2255</v>
      </c>
      <c r="C2517" t="s">
        <v>8</v>
      </c>
      <c r="D2517" t="s">
        <v>9</v>
      </c>
      <c r="E2517" t="str">
        <f>IF(Statistics_xlsx___Sheet1[[#This Row],[event_name]]="-","Male",Statistics_xlsx___Sheet1[[#This Row],[event_name]])</f>
        <v>Male</v>
      </c>
      <c r="F2517" t="s">
        <v>10</v>
      </c>
      <c r="G2517" t="s">
        <v>24</v>
      </c>
      <c r="H2517" t="str">
        <f>IF(Statistics_xlsx___Sheet1[[#This Row],[Post Name]]="-",IF(G2518=0,G2516,G2518),Statistics_xlsx___Sheet1[[#This Row],[Post Name]])</f>
        <v>i7</v>
      </c>
      <c r="I2517">
        <v>5619</v>
      </c>
      <c r="J2517">
        <f>IF(Statistics_xlsx___Sheet1[[#This Row],[Offered Salary]]&lt;=0,AVERAGE($I$2:$I$7166),Statistics_xlsx___Sheet1[[#This Row],[Offered Salary]])</f>
        <v>5619</v>
      </c>
      <c r="K2517" t="b">
        <f>OR((Statistics_xlsx___Sheet1[[#This Row],[updated offered salary]]&lt;$N$39),(Statistics_xlsx___Sheet1[[#This Row],[updated offered salary]]&gt;$N$40))</f>
        <v>0</v>
      </c>
    </row>
    <row r="2518" spans="1:11" x14ac:dyDescent="0.3">
      <c r="A2518">
        <v>196497</v>
      </c>
      <c r="B2518" t="s">
        <v>2256</v>
      </c>
      <c r="C2518" t="s">
        <v>15</v>
      </c>
      <c r="D2518" t="s">
        <v>13</v>
      </c>
      <c r="E2518" t="str">
        <f>IF(Statistics_xlsx___Sheet1[[#This Row],[event_name]]="-","Male",Statistics_xlsx___Sheet1[[#This Row],[event_name]])</f>
        <v>Female</v>
      </c>
      <c r="F2518" t="s">
        <v>10</v>
      </c>
      <c r="G2518" t="s">
        <v>24</v>
      </c>
      <c r="H2518" t="str">
        <f>IF(Statistics_xlsx___Sheet1[[#This Row],[Post Name]]="-",IF(G2519=0,G2517,G2519),Statistics_xlsx___Sheet1[[#This Row],[Post Name]])</f>
        <v>i7</v>
      </c>
      <c r="I2518">
        <v>90776</v>
      </c>
      <c r="J2518">
        <f>IF(Statistics_xlsx___Sheet1[[#This Row],[Offered Salary]]&lt;=0,AVERAGE($I$2:$I$7166),Statistics_xlsx___Sheet1[[#This Row],[Offered Salary]])</f>
        <v>90776</v>
      </c>
      <c r="K2518" t="b">
        <f>OR((Statistics_xlsx___Sheet1[[#This Row],[updated offered salary]]&lt;$N$39),(Statistics_xlsx___Sheet1[[#This Row],[updated offered salary]]&gt;$N$40))</f>
        <v>0</v>
      </c>
    </row>
    <row r="2519" spans="1:11" x14ac:dyDescent="0.3">
      <c r="A2519">
        <v>592984</v>
      </c>
      <c r="B2519" t="s">
        <v>2257</v>
      </c>
      <c r="C2519" t="s">
        <v>8</v>
      </c>
      <c r="D2519" t="s">
        <v>9</v>
      </c>
      <c r="E2519" t="str">
        <f>IF(Statistics_xlsx___Sheet1[[#This Row],[event_name]]="-","Male",Statistics_xlsx___Sheet1[[#This Row],[event_name]])</f>
        <v>Male</v>
      </c>
      <c r="F2519" t="s">
        <v>10</v>
      </c>
      <c r="G2519" t="s">
        <v>24</v>
      </c>
      <c r="H2519" t="str">
        <f>IF(Statistics_xlsx___Sheet1[[#This Row],[Post Name]]="-",IF(G2520=0,G2518,G2520),Statistics_xlsx___Sheet1[[#This Row],[Post Name]])</f>
        <v>i7</v>
      </c>
      <c r="I2519">
        <v>74920</v>
      </c>
      <c r="J2519">
        <f>IF(Statistics_xlsx___Sheet1[[#This Row],[Offered Salary]]&lt;=0,AVERAGE($I$2:$I$7166),Statistics_xlsx___Sheet1[[#This Row],[Offered Salary]])</f>
        <v>74920</v>
      </c>
      <c r="K2519" t="b">
        <f>OR((Statistics_xlsx___Sheet1[[#This Row],[updated offered salary]]&lt;$N$39),(Statistics_xlsx___Sheet1[[#This Row],[updated offered salary]]&gt;$N$40))</f>
        <v>0</v>
      </c>
    </row>
    <row r="2520" spans="1:11" x14ac:dyDescent="0.3">
      <c r="A2520">
        <v>383744</v>
      </c>
      <c r="B2520" t="s">
        <v>2258</v>
      </c>
      <c r="C2520" t="s">
        <v>15</v>
      </c>
      <c r="D2520" t="s">
        <v>9</v>
      </c>
      <c r="E2520" t="str">
        <f>IF(Statistics_xlsx___Sheet1[[#This Row],[event_name]]="-","Male",Statistics_xlsx___Sheet1[[#This Row],[event_name]])</f>
        <v>Male</v>
      </c>
      <c r="F2520" t="s">
        <v>17</v>
      </c>
      <c r="G2520" t="s">
        <v>44</v>
      </c>
      <c r="H2520" t="str">
        <f>IF(Statistics_xlsx___Sheet1[[#This Row],[Post Name]]="-",IF(G2521=0,G2519,G2521),Statistics_xlsx___Sheet1[[#This Row],[Post Name]])</f>
        <v>i6</v>
      </c>
      <c r="I2520">
        <v>76586</v>
      </c>
      <c r="J2520">
        <f>IF(Statistics_xlsx___Sheet1[[#This Row],[Offered Salary]]&lt;=0,AVERAGE($I$2:$I$7166),Statistics_xlsx___Sheet1[[#This Row],[Offered Salary]])</f>
        <v>76586</v>
      </c>
      <c r="K2520" t="b">
        <f>OR((Statistics_xlsx___Sheet1[[#This Row],[updated offered salary]]&lt;$N$39),(Statistics_xlsx___Sheet1[[#This Row],[updated offered salary]]&gt;$N$40))</f>
        <v>0</v>
      </c>
    </row>
    <row r="2521" spans="1:11" x14ac:dyDescent="0.3">
      <c r="A2521">
        <v>671729</v>
      </c>
      <c r="B2521" t="s">
        <v>2259</v>
      </c>
      <c r="C2521" t="s">
        <v>8</v>
      </c>
      <c r="D2521" t="s">
        <v>9</v>
      </c>
      <c r="E2521" t="str">
        <f>IF(Statistics_xlsx___Sheet1[[#This Row],[event_name]]="-","Male",Statistics_xlsx___Sheet1[[#This Row],[event_name]])</f>
        <v>Male</v>
      </c>
      <c r="F2521" t="s">
        <v>17</v>
      </c>
      <c r="G2521" t="s">
        <v>44</v>
      </c>
      <c r="H2521" t="str">
        <f>IF(Statistics_xlsx___Sheet1[[#This Row],[Post Name]]="-",IF(G2522=0,G2520,G2522),Statistics_xlsx___Sheet1[[#This Row],[Post Name]])</f>
        <v>i6</v>
      </c>
      <c r="I2521">
        <v>41531</v>
      </c>
      <c r="J2521">
        <f>IF(Statistics_xlsx___Sheet1[[#This Row],[Offered Salary]]&lt;=0,AVERAGE($I$2:$I$7166),Statistics_xlsx___Sheet1[[#This Row],[Offered Salary]])</f>
        <v>41531</v>
      </c>
      <c r="K2521" t="b">
        <f>OR((Statistics_xlsx___Sheet1[[#This Row],[updated offered salary]]&lt;$N$39),(Statistics_xlsx___Sheet1[[#This Row],[updated offered salary]]&gt;$N$40))</f>
        <v>0</v>
      </c>
    </row>
    <row r="2522" spans="1:11" x14ac:dyDescent="0.3">
      <c r="A2522">
        <v>901083</v>
      </c>
      <c r="B2522" t="s">
        <v>2260</v>
      </c>
      <c r="C2522" t="s">
        <v>8</v>
      </c>
      <c r="D2522" t="s">
        <v>13</v>
      </c>
      <c r="E2522" t="str">
        <f>IF(Statistics_xlsx___Sheet1[[#This Row],[event_name]]="-","Male",Statistics_xlsx___Sheet1[[#This Row],[event_name]])</f>
        <v>Female</v>
      </c>
      <c r="F2522" t="s">
        <v>10</v>
      </c>
      <c r="G2522" t="s">
        <v>345</v>
      </c>
      <c r="H2522" t="str">
        <f>IF(Statistics_xlsx___Sheet1[[#This Row],[Post Name]]="-",IF(G2523=0,G2521,G2523),Statistics_xlsx___Sheet1[[#This Row],[Post Name]])</f>
        <v>c9</v>
      </c>
      <c r="I2522">
        <v>14723</v>
      </c>
      <c r="J2522">
        <f>IF(Statistics_xlsx___Sheet1[[#This Row],[Offered Salary]]&lt;=0,AVERAGE($I$2:$I$7166),Statistics_xlsx___Sheet1[[#This Row],[Offered Salary]])</f>
        <v>14723</v>
      </c>
      <c r="K2522" t="b">
        <f>OR((Statistics_xlsx___Sheet1[[#This Row],[updated offered salary]]&lt;$N$39),(Statistics_xlsx___Sheet1[[#This Row],[updated offered salary]]&gt;$N$40))</f>
        <v>0</v>
      </c>
    </row>
    <row r="2523" spans="1:11" x14ac:dyDescent="0.3">
      <c r="A2523">
        <v>691745</v>
      </c>
      <c r="B2523" t="s">
        <v>2212</v>
      </c>
      <c r="C2523" t="s">
        <v>15</v>
      </c>
      <c r="D2523" t="s">
        <v>9</v>
      </c>
      <c r="E2523" t="str">
        <f>IF(Statistics_xlsx___Sheet1[[#This Row],[event_name]]="-","Male",Statistics_xlsx___Sheet1[[#This Row],[event_name]])</f>
        <v>Male</v>
      </c>
      <c r="F2523" t="s">
        <v>10</v>
      </c>
      <c r="G2523" t="s">
        <v>39</v>
      </c>
      <c r="H2523" t="str">
        <f>IF(Statistics_xlsx___Sheet1[[#This Row],[Post Name]]="-",IF(G2524=0,G2522,G2524),Statistics_xlsx___Sheet1[[#This Row],[Post Name]])</f>
        <v>i1</v>
      </c>
      <c r="I2523">
        <v>84415</v>
      </c>
      <c r="J2523">
        <f>IF(Statistics_xlsx___Sheet1[[#This Row],[Offered Salary]]&lt;=0,AVERAGE($I$2:$I$7166),Statistics_xlsx___Sheet1[[#This Row],[Offered Salary]])</f>
        <v>84415</v>
      </c>
      <c r="K2523" t="b">
        <f>OR((Statistics_xlsx___Sheet1[[#This Row],[updated offered salary]]&lt;$N$39),(Statistics_xlsx___Sheet1[[#This Row],[updated offered salary]]&gt;$N$40))</f>
        <v>0</v>
      </c>
    </row>
    <row r="2524" spans="1:11" x14ac:dyDescent="0.3">
      <c r="A2524">
        <v>849211</v>
      </c>
      <c r="B2524" t="s">
        <v>2261</v>
      </c>
      <c r="C2524" t="s">
        <v>8</v>
      </c>
      <c r="D2524" t="s">
        <v>13</v>
      </c>
      <c r="E2524" t="str">
        <f>IF(Statistics_xlsx___Sheet1[[#This Row],[event_name]]="-","Male",Statistics_xlsx___Sheet1[[#This Row],[event_name]])</f>
        <v>Female</v>
      </c>
      <c r="F2524" t="s">
        <v>10</v>
      </c>
      <c r="G2524" t="s">
        <v>39</v>
      </c>
      <c r="H2524" t="str">
        <f>IF(Statistics_xlsx___Sheet1[[#This Row],[Post Name]]="-",IF(G2525=0,G2523,G2525),Statistics_xlsx___Sheet1[[#This Row],[Post Name]])</f>
        <v>i1</v>
      </c>
      <c r="I2524">
        <v>87779</v>
      </c>
      <c r="J2524">
        <f>IF(Statistics_xlsx___Sheet1[[#This Row],[Offered Salary]]&lt;=0,AVERAGE($I$2:$I$7166),Statistics_xlsx___Sheet1[[#This Row],[Offered Salary]])</f>
        <v>87779</v>
      </c>
      <c r="K2524" t="b">
        <f>OR((Statistics_xlsx___Sheet1[[#This Row],[updated offered salary]]&lt;$N$39),(Statistics_xlsx___Sheet1[[#This Row],[updated offered salary]]&gt;$N$40))</f>
        <v>0</v>
      </c>
    </row>
    <row r="2525" spans="1:11" x14ac:dyDescent="0.3">
      <c r="A2525">
        <v>486945</v>
      </c>
      <c r="B2525" t="s">
        <v>1311</v>
      </c>
      <c r="C2525" t="s">
        <v>8</v>
      </c>
      <c r="D2525" t="s">
        <v>9</v>
      </c>
      <c r="E2525" t="str">
        <f>IF(Statistics_xlsx___Sheet1[[#This Row],[event_name]]="-","Male",Statistics_xlsx___Sheet1[[#This Row],[event_name]])</f>
        <v>Male</v>
      </c>
      <c r="F2525" t="s">
        <v>10</v>
      </c>
      <c r="G2525" t="s">
        <v>14</v>
      </c>
      <c r="H2525" t="str">
        <f>IF(Statistics_xlsx___Sheet1[[#This Row],[Post Name]]="-",IF(G2526=0,G2524,G2526),Statistics_xlsx___Sheet1[[#This Row],[Post Name]])</f>
        <v>c5</v>
      </c>
      <c r="I2525">
        <v>22480</v>
      </c>
      <c r="J2525">
        <f>IF(Statistics_xlsx___Sheet1[[#This Row],[Offered Salary]]&lt;=0,AVERAGE($I$2:$I$7166),Statistics_xlsx___Sheet1[[#This Row],[Offered Salary]])</f>
        <v>22480</v>
      </c>
      <c r="K2525" t="b">
        <f>OR((Statistics_xlsx___Sheet1[[#This Row],[updated offered salary]]&lt;$N$39),(Statistics_xlsx___Sheet1[[#This Row],[updated offered salary]]&gt;$N$40))</f>
        <v>0</v>
      </c>
    </row>
    <row r="2526" spans="1:11" x14ac:dyDescent="0.3">
      <c r="A2526">
        <v>295468</v>
      </c>
      <c r="B2526" t="s">
        <v>2262</v>
      </c>
      <c r="C2526" t="s">
        <v>15</v>
      </c>
      <c r="D2526" t="s">
        <v>13</v>
      </c>
      <c r="E2526" t="str">
        <f>IF(Statistics_xlsx___Sheet1[[#This Row],[event_name]]="-","Male",Statistics_xlsx___Sheet1[[#This Row],[event_name]])</f>
        <v>Female</v>
      </c>
      <c r="F2526" t="s">
        <v>10</v>
      </c>
      <c r="G2526" t="s">
        <v>14</v>
      </c>
      <c r="H2526" t="str">
        <f>IF(Statistics_xlsx___Sheet1[[#This Row],[Post Name]]="-",IF(G2527=0,G2525,G2527),Statistics_xlsx___Sheet1[[#This Row],[Post Name]])</f>
        <v>c5</v>
      </c>
      <c r="I2526">
        <v>67947</v>
      </c>
      <c r="J2526">
        <f>IF(Statistics_xlsx___Sheet1[[#This Row],[Offered Salary]]&lt;=0,AVERAGE($I$2:$I$7166),Statistics_xlsx___Sheet1[[#This Row],[Offered Salary]])</f>
        <v>67947</v>
      </c>
      <c r="K2526" t="b">
        <f>OR((Statistics_xlsx___Sheet1[[#This Row],[updated offered salary]]&lt;$N$39),(Statistics_xlsx___Sheet1[[#This Row],[updated offered salary]]&gt;$N$40))</f>
        <v>0</v>
      </c>
    </row>
    <row r="2527" spans="1:11" x14ac:dyDescent="0.3">
      <c r="A2527">
        <v>605701</v>
      </c>
      <c r="B2527" t="s">
        <v>2263</v>
      </c>
      <c r="C2527" t="s">
        <v>8</v>
      </c>
      <c r="D2527" t="s">
        <v>13</v>
      </c>
      <c r="E2527" t="str">
        <f>IF(Statistics_xlsx___Sheet1[[#This Row],[event_name]]="-","Male",Statistics_xlsx___Sheet1[[#This Row],[event_name]])</f>
        <v>Female</v>
      </c>
      <c r="F2527" t="s">
        <v>10</v>
      </c>
      <c r="G2527" t="s">
        <v>14</v>
      </c>
      <c r="H2527" t="str">
        <f>IF(Statistics_xlsx___Sheet1[[#This Row],[Post Name]]="-",IF(G2528=0,G2526,G2528),Statistics_xlsx___Sheet1[[#This Row],[Post Name]])</f>
        <v>c5</v>
      </c>
      <c r="I2527">
        <v>51486</v>
      </c>
      <c r="J2527">
        <f>IF(Statistics_xlsx___Sheet1[[#This Row],[Offered Salary]]&lt;=0,AVERAGE($I$2:$I$7166),Statistics_xlsx___Sheet1[[#This Row],[Offered Salary]])</f>
        <v>51486</v>
      </c>
      <c r="K2527" t="b">
        <f>OR((Statistics_xlsx___Sheet1[[#This Row],[updated offered salary]]&lt;$N$39),(Statistics_xlsx___Sheet1[[#This Row],[updated offered salary]]&gt;$N$40))</f>
        <v>0</v>
      </c>
    </row>
    <row r="2528" spans="1:11" x14ac:dyDescent="0.3">
      <c r="A2528">
        <v>274207</v>
      </c>
      <c r="B2528" t="s">
        <v>2264</v>
      </c>
      <c r="C2528" t="s">
        <v>8</v>
      </c>
      <c r="D2528" t="s">
        <v>13</v>
      </c>
      <c r="E2528" t="str">
        <f>IF(Statistics_xlsx___Sheet1[[#This Row],[event_name]]="-","Male",Statistics_xlsx___Sheet1[[#This Row],[event_name]])</f>
        <v>Female</v>
      </c>
      <c r="F2528" t="s">
        <v>10</v>
      </c>
      <c r="G2528" t="s">
        <v>14</v>
      </c>
      <c r="H2528" t="str">
        <f>IF(Statistics_xlsx___Sheet1[[#This Row],[Post Name]]="-",IF(G2529=0,G2527,G2529),Statistics_xlsx___Sheet1[[#This Row],[Post Name]])</f>
        <v>c5</v>
      </c>
      <c r="I2528">
        <v>59822</v>
      </c>
      <c r="J2528">
        <f>IF(Statistics_xlsx___Sheet1[[#This Row],[Offered Salary]]&lt;=0,AVERAGE($I$2:$I$7166),Statistics_xlsx___Sheet1[[#This Row],[Offered Salary]])</f>
        <v>59822</v>
      </c>
      <c r="K2528" t="b">
        <f>OR((Statistics_xlsx___Sheet1[[#This Row],[updated offered salary]]&lt;$N$39),(Statistics_xlsx___Sheet1[[#This Row],[updated offered salary]]&gt;$N$40))</f>
        <v>0</v>
      </c>
    </row>
    <row r="2529" spans="1:11" x14ac:dyDescent="0.3">
      <c r="A2529">
        <v>269765</v>
      </c>
      <c r="B2529" t="s">
        <v>2265</v>
      </c>
      <c r="C2529" t="s">
        <v>15</v>
      </c>
      <c r="D2529" t="s">
        <v>13</v>
      </c>
      <c r="E2529" t="str">
        <f>IF(Statistics_xlsx___Sheet1[[#This Row],[event_name]]="-","Male",Statistics_xlsx___Sheet1[[#This Row],[event_name]])</f>
        <v>Female</v>
      </c>
      <c r="F2529" t="s">
        <v>10</v>
      </c>
      <c r="G2529" t="s">
        <v>14</v>
      </c>
      <c r="H2529" t="str">
        <f>IF(Statistics_xlsx___Sheet1[[#This Row],[Post Name]]="-",IF(G2530=0,G2528,G2530),Statistics_xlsx___Sheet1[[#This Row],[Post Name]])</f>
        <v>c5</v>
      </c>
      <c r="I2529">
        <v>93217</v>
      </c>
      <c r="J2529">
        <f>IF(Statistics_xlsx___Sheet1[[#This Row],[Offered Salary]]&lt;=0,AVERAGE($I$2:$I$7166),Statistics_xlsx___Sheet1[[#This Row],[Offered Salary]])</f>
        <v>93217</v>
      </c>
      <c r="K2529" t="b">
        <f>OR((Statistics_xlsx___Sheet1[[#This Row],[updated offered salary]]&lt;$N$39),(Statistics_xlsx___Sheet1[[#This Row],[updated offered salary]]&gt;$N$40))</f>
        <v>0</v>
      </c>
    </row>
    <row r="2530" spans="1:11" x14ac:dyDescent="0.3">
      <c r="A2530">
        <v>46366</v>
      </c>
      <c r="B2530" t="s">
        <v>2098</v>
      </c>
      <c r="C2530" t="s">
        <v>8</v>
      </c>
      <c r="D2530" t="s">
        <v>42</v>
      </c>
      <c r="E2530" t="str">
        <f>IF(Statistics_xlsx___Sheet1[[#This Row],[event_name]]="-","Male",Statistics_xlsx___Sheet1[[#This Row],[event_name]])</f>
        <v>Don’t want to say</v>
      </c>
      <c r="F2530" t="s">
        <v>17</v>
      </c>
      <c r="G2530" t="s">
        <v>39</v>
      </c>
      <c r="H2530" t="str">
        <f>IF(Statistics_xlsx___Sheet1[[#This Row],[Post Name]]="-",IF(G2531=0,G2529,G2531),Statistics_xlsx___Sheet1[[#This Row],[Post Name]])</f>
        <v>i1</v>
      </c>
      <c r="I2530">
        <v>73263</v>
      </c>
      <c r="J2530">
        <f>IF(Statistics_xlsx___Sheet1[[#This Row],[Offered Salary]]&lt;=0,AVERAGE($I$2:$I$7166),Statistics_xlsx___Sheet1[[#This Row],[Offered Salary]])</f>
        <v>73263</v>
      </c>
      <c r="K2530" t="b">
        <f>OR((Statistics_xlsx___Sheet1[[#This Row],[updated offered salary]]&lt;$N$39),(Statistics_xlsx___Sheet1[[#This Row],[updated offered salary]]&gt;$N$40))</f>
        <v>0</v>
      </c>
    </row>
    <row r="2531" spans="1:11" x14ac:dyDescent="0.3">
      <c r="A2531">
        <v>133498</v>
      </c>
      <c r="B2531" t="s">
        <v>1266</v>
      </c>
      <c r="C2531" t="s">
        <v>15</v>
      </c>
      <c r="D2531" t="s">
        <v>9</v>
      </c>
      <c r="E2531" t="str">
        <f>IF(Statistics_xlsx___Sheet1[[#This Row],[event_name]]="-","Male",Statistics_xlsx___Sheet1[[#This Row],[event_name]])</f>
        <v>Male</v>
      </c>
      <c r="F2531" t="s">
        <v>17</v>
      </c>
      <c r="G2531" t="s">
        <v>36</v>
      </c>
      <c r="H2531" t="str">
        <f>IF(Statistics_xlsx___Sheet1[[#This Row],[Post Name]]="-",IF(G2532=0,G2530,G2532),Statistics_xlsx___Sheet1[[#This Row],[Post Name]])</f>
        <v>i5</v>
      </c>
      <c r="I2531">
        <v>83160</v>
      </c>
      <c r="J2531">
        <f>IF(Statistics_xlsx___Sheet1[[#This Row],[Offered Salary]]&lt;=0,AVERAGE($I$2:$I$7166),Statistics_xlsx___Sheet1[[#This Row],[Offered Salary]])</f>
        <v>83160</v>
      </c>
      <c r="K2531" t="b">
        <f>OR((Statistics_xlsx___Sheet1[[#This Row],[updated offered salary]]&lt;$N$39),(Statistics_xlsx___Sheet1[[#This Row],[updated offered salary]]&gt;$N$40))</f>
        <v>0</v>
      </c>
    </row>
    <row r="2532" spans="1:11" x14ac:dyDescent="0.3">
      <c r="A2532">
        <v>876103</v>
      </c>
      <c r="B2532" t="s">
        <v>2266</v>
      </c>
      <c r="C2532" t="s">
        <v>8</v>
      </c>
      <c r="D2532" t="s">
        <v>9</v>
      </c>
      <c r="E2532" t="str">
        <f>IF(Statistics_xlsx___Sheet1[[#This Row],[event_name]]="-","Male",Statistics_xlsx___Sheet1[[#This Row],[event_name]])</f>
        <v>Male</v>
      </c>
      <c r="F2532" t="s">
        <v>17</v>
      </c>
      <c r="G2532" t="s">
        <v>36</v>
      </c>
      <c r="H2532" t="str">
        <f>IF(Statistics_xlsx___Sheet1[[#This Row],[Post Name]]="-",IF(G2533=0,G2531,G2533),Statistics_xlsx___Sheet1[[#This Row],[Post Name]])</f>
        <v>i5</v>
      </c>
      <c r="I2532">
        <v>5523</v>
      </c>
      <c r="J2532">
        <f>IF(Statistics_xlsx___Sheet1[[#This Row],[Offered Salary]]&lt;=0,AVERAGE($I$2:$I$7166),Statistics_xlsx___Sheet1[[#This Row],[Offered Salary]])</f>
        <v>5523</v>
      </c>
      <c r="K2532" t="b">
        <f>OR((Statistics_xlsx___Sheet1[[#This Row],[updated offered salary]]&lt;$N$39),(Statistics_xlsx___Sheet1[[#This Row],[updated offered salary]]&gt;$N$40))</f>
        <v>0</v>
      </c>
    </row>
    <row r="2533" spans="1:11" x14ac:dyDescent="0.3">
      <c r="A2533">
        <v>228080</v>
      </c>
      <c r="B2533" t="s">
        <v>2267</v>
      </c>
      <c r="C2533" t="s">
        <v>15</v>
      </c>
      <c r="D2533" t="s">
        <v>9</v>
      </c>
      <c r="E2533" t="str">
        <f>IF(Statistics_xlsx___Sheet1[[#This Row],[event_name]]="-","Male",Statistics_xlsx___Sheet1[[#This Row],[event_name]])</f>
        <v>Male</v>
      </c>
      <c r="F2533" t="s">
        <v>17</v>
      </c>
      <c r="G2533" t="s">
        <v>36</v>
      </c>
      <c r="H2533" t="str">
        <f>IF(Statistics_xlsx___Sheet1[[#This Row],[Post Name]]="-",IF(G2534=0,G2532,G2534),Statistics_xlsx___Sheet1[[#This Row],[Post Name]])</f>
        <v>i5</v>
      </c>
      <c r="I2533">
        <v>54681</v>
      </c>
      <c r="J2533">
        <f>IF(Statistics_xlsx___Sheet1[[#This Row],[Offered Salary]]&lt;=0,AVERAGE($I$2:$I$7166),Statistics_xlsx___Sheet1[[#This Row],[Offered Salary]])</f>
        <v>54681</v>
      </c>
      <c r="K2533" t="b">
        <f>OR((Statistics_xlsx___Sheet1[[#This Row],[updated offered salary]]&lt;$N$39),(Statistics_xlsx___Sheet1[[#This Row],[updated offered salary]]&gt;$N$40))</f>
        <v>0</v>
      </c>
    </row>
    <row r="2534" spans="1:11" x14ac:dyDescent="0.3">
      <c r="A2534">
        <v>447318</v>
      </c>
      <c r="B2534" t="s">
        <v>2268</v>
      </c>
      <c r="C2534" t="s">
        <v>8</v>
      </c>
      <c r="D2534" t="s">
        <v>9</v>
      </c>
      <c r="E2534" t="str">
        <f>IF(Statistics_xlsx___Sheet1[[#This Row],[event_name]]="-","Male",Statistics_xlsx___Sheet1[[#This Row],[event_name]])</f>
        <v>Male</v>
      </c>
      <c r="F2534" t="s">
        <v>17</v>
      </c>
      <c r="G2534" t="s">
        <v>11</v>
      </c>
      <c r="H2534" t="str">
        <f>IF(Statistics_xlsx___Sheet1[[#This Row],[Post Name]]="-",IF(G2535=0,G2533,G2535),Statistics_xlsx___Sheet1[[#This Row],[Post Name]])</f>
        <v>c8</v>
      </c>
      <c r="I2534">
        <v>20297</v>
      </c>
      <c r="J2534">
        <f>IF(Statistics_xlsx___Sheet1[[#This Row],[Offered Salary]]&lt;=0,AVERAGE($I$2:$I$7166),Statistics_xlsx___Sheet1[[#This Row],[Offered Salary]])</f>
        <v>20297</v>
      </c>
      <c r="K2534" t="b">
        <f>OR((Statistics_xlsx___Sheet1[[#This Row],[updated offered salary]]&lt;$N$39),(Statistics_xlsx___Sheet1[[#This Row],[updated offered salary]]&gt;$N$40))</f>
        <v>0</v>
      </c>
    </row>
    <row r="2535" spans="1:11" x14ac:dyDescent="0.3">
      <c r="A2535">
        <v>806805</v>
      </c>
      <c r="B2535" t="s">
        <v>2269</v>
      </c>
      <c r="C2535" t="s">
        <v>8</v>
      </c>
      <c r="D2535" t="s">
        <v>13</v>
      </c>
      <c r="E2535" t="str">
        <f>IF(Statistics_xlsx___Sheet1[[#This Row],[event_name]]="-","Male",Statistics_xlsx___Sheet1[[#This Row],[event_name]])</f>
        <v>Female</v>
      </c>
      <c r="F2535" t="s">
        <v>17</v>
      </c>
      <c r="G2535" t="s">
        <v>11</v>
      </c>
      <c r="H2535" t="str">
        <f>IF(Statistics_xlsx___Sheet1[[#This Row],[Post Name]]="-",IF(G2536=0,G2534,G2536),Statistics_xlsx___Sheet1[[#This Row],[Post Name]])</f>
        <v>c8</v>
      </c>
      <c r="I2535">
        <v>13074</v>
      </c>
      <c r="J2535">
        <f>IF(Statistics_xlsx___Sheet1[[#This Row],[Offered Salary]]&lt;=0,AVERAGE($I$2:$I$7166),Statistics_xlsx___Sheet1[[#This Row],[Offered Salary]])</f>
        <v>13074</v>
      </c>
      <c r="K2535" t="b">
        <f>OR((Statistics_xlsx___Sheet1[[#This Row],[updated offered salary]]&lt;$N$39),(Statistics_xlsx___Sheet1[[#This Row],[updated offered salary]]&gt;$N$40))</f>
        <v>0</v>
      </c>
    </row>
    <row r="2536" spans="1:11" x14ac:dyDescent="0.3">
      <c r="A2536">
        <v>143505</v>
      </c>
      <c r="B2536" t="s">
        <v>2270</v>
      </c>
      <c r="C2536" t="s">
        <v>15</v>
      </c>
      <c r="D2536" t="s">
        <v>9</v>
      </c>
      <c r="E2536" t="str">
        <f>IF(Statistics_xlsx___Sheet1[[#This Row],[event_name]]="-","Male",Statistics_xlsx___Sheet1[[#This Row],[event_name]])</f>
        <v>Male</v>
      </c>
      <c r="F2536" t="s">
        <v>17</v>
      </c>
      <c r="G2536" t="s">
        <v>345</v>
      </c>
      <c r="H2536" t="str">
        <f>IF(Statistics_xlsx___Sheet1[[#This Row],[Post Name]]="-",IF(G2537=0,G2535,G2537),Statistics_xlsx___Sheet1[[#This Row],[Post Name]])</f>
        <v>c9</v>
      </c>
      <c r="I2536">
        <v>69928</v>
      </c>
      <c r="J2536">
        <f>IF(Statistics_xlsx___Sheet1[[#This Row],[Offered Salary]]&lt;=0,AVERAGE($I$2:$I$7166),Statistics_xlsx___Sheet1[[#This Row],[Offered Salary]])</f>
        <v>69928</v>
      </c>
      <c r="K2536" t="b">
        <f>OR((Statistics_xlsx___Sheet1[[#This Row],[updated offered salary]]&lt;$N$39),(Statistics_xlsx___Sheet1[[#This Row],[updated offered salary]]&gt;$N$40))</f>
        <v>0</v>
      </c>
    </row>
    <row r="2537" spans="1:11" x14ac:dyDescent="0.3">
      <c r="A2537">
        <v>95009</v>
      </c>
      <c r="B2537" t="s">
        <v>2271</v>
      </c>
      <c r="C2537" t="s">
        <v>8</v>
      </c>
      <c r="D2537" t="s">
        <v>13</v>
      </c>
      <c r="E2537" t="str">
        <f>IF(Statistics_xlsx___Sheet1[[#This Row],[event_name]]="-","Male",Statistics_xlsx___Sheet1[[#This Row],[event_name]])</f>
        <v>Female</v>
      </c>
      <c r="F2537" t="s">
        <v>17</v>
      </c>
      <c r="G2537" t="s">
        <v>345</v>
      </c>
      <c r="H2537" t="str">
        <f>IF(Statistics_xlsx___Sheet1[[#This Row],[Post Name]]="-",IF(G2538=0,G2536,G2538),Statistics_xlsx___Sheet1[[#This Row],[Post Name]])</f>
        <v>c9</v>
      </c>
      <c r="I2537">
        <v>92458</v>
      </c>
      <c r="J2537">
        <f>IF(Statistics_xlsx___Sheet1[[#This Row],[Offered Salary]]&lt;=0,AVERAGE($I$2:$I$7166),Statistics_xlsx___Sheet1[[#This Row],[Offered Salary]])</f>
        <v>92458</v>
      </c>
      <c r="K2537" t="b">
        <f>OR((Statistics_xlsx___Sheet1[[#This Row],[updated offered salary]]&lt;$N$39),(Statistics_xlsx___Sheet1[[#This Row],[updated offered salary]]&gt;$N$40))</f>
        <v>0</v>
      </c>
    </row>
    <row r="2538" spans="1:11" x14ac:dyDescent="0.3">
      <c r="A2538">
        <v>265974</v>
      </c>
      <c r="B2538" t="s">
        <v>2272</v>
      </c>
      <c r="C2538" t="s">
        <v>15</v>
      </c>
      <c r="D2538" t="s">
        <v>13</v>
      </c>
      <c r="E2538" t="str">
        <f>IF(Statistics_xlsx___Sheet1[[#This Row],[event_name]]="-","Male",Statistics_xlsx___Sheet1[[#This Row],[event_name]])</f>
        <v>Female</v>
      </c>
      <c r="F2538" t="s">
        <v>17</v>
      </c>
      <c r="G2538" t="s">
        <v>345</v>
      </c>
      <c r="H2538" t="str">
        <f>IF(Statistics_xlsx___Sheet1[[#This Row],[Post Name]]="-",IF(G2539=0,G2537,G2539),Statistics_xlsx___Sheet1[[#This Row],[Post Name]])</f>
        <v>c9</v>
      </c>
      <c r="I2538">
        <v>18527</v>
      </c>
      <c r="J2538">
        <f>IF(Statistics_xlsx___Sheet1[[#This Row],[Offered Salary]]&lt;=0,AVERAGE($I$2:$I$7166),Statistics_xlsx___Sheet1[[#This Row],[Offered Salary]])</f>
        <v>18527</v>
      </c>
      <c r="K2538" t="b">
        <f>OR((Statistics_xlsx___Sheet1[[#This Row],[updated offered salary]]&lt;$N$39),(Statistics_xlsx___Sheet1[[#This Row],[updated offered salary]]&gt;$N$40))</f>
        <v>0</v>
      </c>
    </row>
    <row r="2539" spans="1:11" x14ac:dyDescent="0.3">
      <c r="A2539">
        <v>139428</v>
      </c>
      <c r="B2539" t="s">
        <v>2273</v>
      </c>
      <c r="C2539" t="s">
        <v>15</v>
      </c>
      <c r="D2539" t="s">
        <v>9</v>
      </c>
      <c r="E2539" t="str">
        <f>IF(Statistics_xlsx___Sheet1[[#This Row],[event_name]]="-","Male",Statistics_xlsx___Sheet1[[#This Row],[event_name]])</f>
        <v>Male</v>
      </c>
      <c r="F2539" t="s">
        <v>17</v>
      </c>
      <c r="G2539" t="s">
        <v>345</v>
      </c>
      <c r="H2539" t="str">
        <f>IF(Statistics_xlsx___Sheet1[[#This Row],[Post Name]]="-",IF(G2540=0,G2538,G2540),Statistics_xlsx___Sheet1[[#This Row],[Post Name]])</f>
        <v>c9</v>
      </c>
      <c r="I2539">
        <v>85643</v>
      </c>
      <c r="J2539">
        <f>IF(Statistics_xlsx___Sheet1[[#This Row],[Offered Salary]]&lt;=0,AVERAGE($I$2:$I$7166),Statistics_xlsx___Sheet1[[#This Row],[Offered Salary]])</f>
        <v>85643</v>
      </c>
      <c r="K2539" t="b">
        <f>OR((Statistics_xlsx___Sheet1[[#This Row],[updated offered salary]]&lt;$N$39),(Statistics_xlsx___Sheet1[[#This Row],[updated offered salary]]&gt;$N$40))</f>
        <v>0</v>
      </c>
    </row>
    <row r="2540" spans="1:11" x14ac:dyDescent="0.3">
      <c r="A2540">
        <v>416679</v>
      </c>
      <c r="B2540" t="s">
        <v>2274</v>
      </c>
      <c r="C2540" t="s">
        <v>15</v>
      </c>
      <c r="D2540" t="s">
        <v>9</v>
      </c>
      <c r="E2540" t="str">
        <f>IF(Statistics_xlsx___Sheet1[[#This Row],[event_name]]="-","Male",Statistics_xlsx___Sheet1[[#This Row],[event_name]])</f>
        <v>Male</v>
      </c>
      <c r="F2540" t="s">
        <v>17</v>
      </c>
      <c r="G2540" t="s">
        <v>345</v>
      </c>
      <c r="H2540" t="str">
        <f>IF(Statistics_xlsx___Sheet1[[#This Row],[Post Name]]="-",IF(G2541=0,G2539,G2541),Statistics_xlsx___Sheet1[[#This Row],[Post Name]])</f>
        <v>c9</v>
      </c>
      <c r="I2540">
        <v>23207</v>
      </c>
      <c r="J2540">
        <f>IF(Statistics_xlsx___Sheet1[[#This Row],[Offered Salary]]&lt;=0,AVERAGE($I$2:$I$7166),Statistics_xlsx___Sheet1[[#This Row],[Offered Salary]])</f>
        <v>23207</v>
      </c>
      <c r="K2540" t="b">
        <f>OR((Statistics_xlsx___Sheet1[[#This Row],[updated offered salary]]&lt;$N$39),(Statistics_xlsx___Sheet1[[#This Row],[updated offered salary]]&gt;$N$40))</f>
        <v>0</v>
      </c>
    </row>
    <row r="2541" spans="1:11" x14ac:dyDescent="0.3">
      <c r="A2541">
        <v>385054</v>
      </c>
      <c r="B2541" t="s">
        <v>1348</v>
      </c>
      <c r="C2541" t="s">
        <v>8</v>
      </c>
      <c r="D2541" t="s">
        <v>13</v>
      </c>
      <c r="E2541" t="str">
        <f>IF(Statistics_xlsx___Sheet1[[#This Row],[event_name]]="-","Male",Statistics_xlsx___Sheet1[[#This Row],[event_name]])</f>
        <v>Female</v>
      </c>
      <c r="F2541" t="s">
        <v>10</v>
      </c>
      <c r="G2541" t="s">
        <v>14</v>
      </c>
      <c r="H2541" t="str">
        <f>IF(Statistics_xlsx___Sheet1[[#This Row],[Post Name]]="-",IF(G2542=0,G2540,G2542),Statistics_xlsx___Sheet1[[#This Row],[Post Name]])</f>
        <v>c5</v>
      </c>
      <c r="I2541">
        <v>80213</v>
      </c>
      <c r="J2541">
        <f>IF(Statistics_xlsx___Sheet1[[#This Row],[Offered Salary]]&lt;=0,AVERAGE($I$2:$I$7166),Statistics_xlsx___Sheet1[[#This Row],[Offered Salary]])</f>
        <v>80213</v>
      </c>
      <c r="K2541" t="b">
        <f>OR((Statistics_xlsx___Sheet1[[#This Row],[updated offered salary]]&lt;$N$39),(Statistics_xlsx___Sheet1[[#This Row],[updated offered salary]]&gt;$N$40))</f>
        <v>0</v>
      </c>
    </row>
    <row r="2542" spans="1:11" x14ac:dyDescent="0.3">
      <c r="A2542">
        <v>192872</v>
      </c>
      <c r="B2542" t="s">
        <v>2275</v>
      </c>
      <c r="C2542" t="s">
        <v>8</v>
      </c>
      <c r="D2542" t="s">
        <v>13</v>
      </c>
      <c r="E2542" t="str">
        <f>IF(Statistics_xlsx___Sheet1[[#This Row],[event_name]]="-","Male",Statistics_xlsx___Sheet1[[#This Row],[event_name]])</f>
        <v>Female</v>
      </c>
      <c r="F2542" t="s">
        <v>10</v>
      </c>
      <c r="G2542" t="s">
        <v>14</v>
      </c>
      <c r="H2542" t="str">
        <f>IF(Statistics_xlsx___Sheet1[[#This Row],[Post Name]]="-",IF(G2543=0,G2541,G2543),Statistics_xlsx___Sheet1[[#This Row],[Post Name]])</f>
        <v>c5</v>
      </c>
      <c r="I2542">
        <v>81721</v>
      </c>
      <c r="J2542">
        <f>IF(Statistics_xlsx___Sheet1[[#This Row],[Offered Salary]]&lt;=0,AVERAGE($I$2:$I$7166),Statistics_xlsx___Sheet1[[#This Row],[Offered Salary]])</f>
        <v>81721</v>
      </c>
      <c r="K2542" t="b">
        <f>OR((Statistics_xlsx___Sheet1[[#This Row],[updated offered salary]]&lt;$N$39),(Statistics_xlsx___Sheet1[[#This Row],[updated offered salary]]&gt;$N$40))</f>
        <v>0</v>
      </c>
    </row>
    <row r="2543" spans="1:11" x14ac:dyDescent="0.3">
      <c r="A2543">
        <v>47827</v>
      </c>
      <c r="B2543" t="s">
        <v>2276</v>
      </c>
      <c r="C2543" t="s">
        <v>15</v>
      </c>
      <c r="D2543" t="s">
        <v>13</v>
      </c>
      <c r="E2543" t="str">
        <f>IF(Statistics_xlsx___Sheet1[[#This Row],[event_name]]="-","Male",Statistics_xlsx___Sheet1[[#This Row],[event_name]])</f>
        <v>Female</v>
      </c>
      <c r="F2543" t="s">
        <v>10</v>
      </c>
      <c r="G2543" t="s">
        <v>14</v>
      </c>
      <c r="H2543" t="str">
        <f>IF(Statistics_xlsx___Sheet1[[#This Row],[Post Name]]="-",IF(G2544=0,G2542,G2544),Statistics_xlsx___Sheet1[[#This Row],[Post Name]])</f>
        <v>c5</v>
      </c>
      <c r="I2543">
        <v>94106</v>
      </c>
      <c r="J2543">
        <f>IF(Statistics_xlsx___Sheet1[[#This Row],[Offered Salary]]&lt;=0,AVERAGE($I$2:$I$7166),Statistics_xlsx___Sheet1[[#This Row],[Offered Salary]])</f>
        <v>94106</v>
      </c>
      <c r="K2543" t="b">
        <f>OR((Statistics_xlsx___Sheet1[[#This Row],[updated offered salary]]&lt;$N$39),(Statistics_xlsx___Sheet1[[#This Row],[updated offered salary]]&gt;$N$40))</f>
        <v>0</v>
      </c>
    </row>
    <row r="2544" spans="1:11" x14ac:dyDescent="0.3">
      <c r="A2544">
        <v>461705</v>
      </c>
      <c r="B2544" t="s">
        <v>1540</v>
      </c>
      <c r="C2544" t="s">
        <v>8</v>
      </c>
      <c r="D2544" t="s">
        <v>13</v>
      </c>
      <c r="E2544" t="str">
        <f>IF(Statistics_xlsx___Sheet1[[#This Row],[event_name]]="-","Male",Statistics_xlsx___Sheet1[[#This Row],[event_name]])</f>
        <v>Female</v>
      </c>
      <c r="F2544" t="s">
        <v>10</v>
      </c>
      <c r="G2544" t="s">
        <v>14</v>
      </c>
      <c r="H2544" t="str">
        <f>IF(Statistics_xlsx___Sheet1[[#This Row],[Post Name]]="-",IF(G2545=0,G2543,G2545),Statistics_xlsx___Sheet1[[#This Row],[Post Name]])</f>
        <v>c5</v>
      </c>
      <c r="I2544">
        <v>30041</v>
      </c>
      <c r="J2544">
        <f>IF(Statistics_xlsx___Sheet1[[#This Row],[Offered Salary]]&lt;=0,AVERAGE($I$2:$I$7166),Statistics_xlsx___Sheet1[[#This Row],[Offered Salary]])</f>
        <v>30041</v>
      </c>
      <c r="K2544" t="b">
        <f>OR((Statistics_xlsx___Sheet1[[#This Row],[updated offered salary]]&lt;$N$39),(Statistics_xlsx___Sheet1[[#This Row],[updated offered salary]]&gt;$N$40))</f>
        <v>0</v>
      </c>
    </row>
    <row r="2545" spans="1:11" x14ac:dyDescent="0.3">
      <c r="A2545">
        <v>677237</v>
      </c>
      <c r="B2545" t="s">
        <v>2277</v>
      </c>
      <c r="C2545" t="s">
        <v>15</v>
      </c>
      <c r="D2545" t="s">
        <v>13</v>
      </c>
      <c r="E2545" t="str">
        <f>IF(Statistics_xlsx___Sheet1[[#This Row],[event_name]]="-","Male",Statistics_xlsx___Sheet1[[#This Row],[event_name]])</f>
        <v>Female</v>
      </c>
      <c r="F2545" t="s">
        <v>10</v>
      </c>
      <c r="G2545" t="s">
        <v>14</v>
      </c>
      <c r="H2545" t="str">
        <f>IF(Statistics_xlsx___Sheet1[[#This Row],[Post Name]]="-",IF(G2546=0,G2544,G2546),Statistics_xlsx___Sheet1[[#This Row],[Post Name]])</f>
        <v>c5</v>
      </c>
      <c r="I2545">
        <v>50346</v>
      </c>
      <c r="J2545">
        <f>IF(Statistics_xlsx___Sheet1[[#This Row],[Offered Salary]]&lt;=0,AVERAGE($I$2:$I$7166),Statistics_xlsx___Sheet1[[#This Row],[Offered Salary]])</f>
        <v>50346</v>
      </c>
      <c r="K2545" t="b">
        <f>OR((Statistics_xlsx___Sheet1[[#This Row],[updated offered salary]]&lt;$N$39),(Statistics_xlsx___Sheet1[[#This Row],[updated offered salary]]&gt;$N$40))</f>
        <v>0</v>
      </c>
    </row>
    <row r="2546" spans="1:11" x14ac:dyDescent="0.3">
      <c r="A2546">
        <v>672458</v>
      </c>
      <c r="B2546" t="s">
        <v>2278</v>
      </c>
      <c r="C2546" t="s">
        <v>8</v>
      </c>
      <c r="D2546" t="s">
        <v>9</v>
      </c>
      <c r="E2546" t="str">
        <f>IF(Statistics_xlsx___Sheet1[[#This Row],[event_name]]="-","Male",Statistics_xlsx___Sheet1[[#This Row],[event_name]])</f>
        <v>Male</v>
      </c>
      <c r="F2546" t="s">
        <v>10</v>
      </c>
      <c r="G2546" t="s">
        <v>14</v>
      </c>
      <c r="H2546" t="str">
        <f>IF(Statistics_xlsx___Sheet1[[#This Row],[Post Name]]="-",IF(G2547=0,G2545,G2547),Statistics_xlsx___Sheet1[[#This Row],[Post Name]])</f>
        <v>c5</v>
      </c>
      <c r="I2546">
        <v>25787</v>
      </c>
      <c r="J2546">
        <f>IF(Statistics_xlsx___Sheet1[[#This Row],[Offered Salary]]&lt;=0,AVERAGE($I$2:$I$7166),Statistics_xlsx___Sheet1[[#This Row],[Offered Salary]])</f>
        <v>25787</v>
      </c>
      <c r="K2546" t="b">
        <f>OR((Statistics_xlsx___Sheet1[[#This Row],[updated offered salary]]&lt;$N$39),(Statistics_xlsx___Sheet1[[#This Row],[updated offered salary]]&gt;$N$40))</f>
        <v>0</v>
      </c>
    </row>
    <row r="2547" spans="1:11" x14ac:dyDescent="0.3">
      <c r="A2547">
        <v>108388</v>
      </c>
      <c r="B2547" t="s">
        <v>2279</v>
      </c>
      <c r="C2547" t="s">
        <v>15</v>
      </c>
      <c r="D2547" t="s">
        <v>13</v>
      </c>
      <c r="E2547" t="str">
        <f>IF(Statistics_xlsx___Sheet1[[#This Row],[event_name]]="-","Male",Statistics_xlsx___Sheet1[[#This Row],[event_name]])</f>
        <v>Female</v>
      </c>
      <c r="F2547" t="s">
        <v>10</v>
      </c>
      <c r="G2547" t="s">
        <v>14</v>
      </c>
      <c r="H2547" t="str">
        <f>IF(Statistics_xlsx___Sheet1[[#This Row],[Post Name]]="-",IF(G2548=0,G2546,G2548),Statistics_xlsx___Sheet1[[#This Row],[Post Name]])</f>
        <v>c5</v>
      </c>
      <c r="I2547">
        <v>59536</v>
      </c>
      <c r="J2547">
        <f>IF(Statistics_xlsx___Sheet1[[#This Row],[Offered Salary]]&lt;=0,AVERAGE($I$2:$I$7166),Statistics_xlsx___Sheet1[[#This Row],[Offered Salary]])</f>
        <v>59536</v>
      </c>
      <c r="K2547" t="b">
        <f>OR((Statistics_xlsx___Sheet1[[#This Row],[updated offered salary]]&lt;$N$39),(Statistics_xlsx___Sheet1[[#This Row],[updated offered salary]]&gt;$N$40))</f>
        <v>0</v>
      </c>
    </row>
    <row r="2548" spans="1:11" x14ac:dyDescent="0.3">
      <c r="A2548">
        <v>903299</v>
      </c>
      <c r="B2548" t="s">
        <v>2280</v>
      </c>
      <c r="C2548" t="s">
        <v>15</v>
      </c>
      <c r="D2548" t="s">
        <v>9</v>
      </c>
      <c r="E2548" t="str">
        <f>IF(Statistics_xlsx___Sheet1[[#This Row],[event_name]]="-","Male",Statistics_xlsx___Sheet1[[#This Row],[event_name]])</f>
        <v>Male</v>
      </c>
      <c r="F2548" t="s">
        <v>10</v>
      </c>
      <c r="G2548" t="s">
        <v>14</v>
      </c>
      <c r="H2548" t="str">
        <f>IF(Statistics_xlsx___Sheet1[[#This Row],[Post Name]]="-",IF(G2549=0,G2547,G2549),Statistics_xlsx___Sheet1[[#This Row],[Post Name]])</f>
        <v>c5</v>
      </c>
      <c r="I2548">
        <v>5672</v>
      </c>
      <c r="J2548">
        <f>IF(Statistics_xlsx___Sheet1[[#This Row],[Offered Salary]]&lt;=0,AVERAGE($I$2:$I$7166),Statistics_xlsx___Sheet1[[#This Row],[Offered Salary]])</f>
        <v>5672</v>
      </c>
      <c r="K2548" t="b">
        <f>OR((Statistics_xlsx___Sheet1[[#This Row],[updated offered salary]]&lt;$N$39),(Statistics_xlsx___Sheet1[[#This Row],[updated offered salary]]&gt;$N$40))</f>
        <v>0</v>
      </c>
    </row>
    <row r="2549" spans="1:11" x14ac:dyDescent="0.3">
      <c r="A2549">
        <v>582029</v>
      </c>
      <c r="B2549" t="s">
        <v>2281</v>
      </c>
      <c r="C2549" t="s">
        <v>8</v>
      </c>
      <c r="D2549" t="s">
        <v>13</v>
      </c>
      <c r="E2549" t="str">
        <f>IF(Statistics_xlsx___Sheet1[[#This Row],[event_name]]="-","Male",Statistics_xlsx___Sheet1[[#This Row],[event_name]])</f>
        <v>Female</v>
      </c>
      <c r="F2549" t="s">
        <v>10</v>
      </c>
      <c r="G2549" t="s">
        <v>14</v>
      </c>
      <c r="H2549" t="str">
        <f>IF(Statistics_xlsx___Sheet1[[#This Row],[Post Name]]="-",IF(G2550=0,G2548,G2550),Statistics_xlsx___Sheet1[[#This Row],[Post Name]])</f>
        <v>c5</v>
      </c>
      <c r="I2549">
        <v>42635</v>
      </c>
      <c r="J2549">
        <f>IF(Statistics_xlsx___Sheet1[[#This Row],[Offered Salary]]&lt;=0,AVERAGE($I$2:$I$7166),Statistics_xlsx___Sheet1[[#This Row],[Offered Salary]])</f>
        <v>42635</v>
      </c>
      <c r="K2549" t="b">
        <f>OR((Statistics_xlsx___Sheet1[[#This Row],[updated offered salary]]&lt;$N$39),(Statistics_xlsx___Sheet1[[#This Row],[updated offered salary]]&gt;$N$40))</f>
        <v>0</v>
      </c>
    </row>
    <row r="2550" spans="1:11" x14ac:dyDescent="0.3">
      <c r="A2550">
        <v>117267</v>
      </c>
      <c r="B2550" t="s">
        <v>2279</v>
      </c>
      <c r="C2550" t="s">
        <v>8</v>
      </c>
      <c r="D2550" t="s">
        <v>13</v>
      </c>
      <c r="E2550" t="str">
        <f>IF(Statistics_xlsx___Sheet1[[#This Row],[event_name]]="-","Male",Statistics_xlsx___Sheet1[[#This Row],[event_name]])</f>
        <v>Female</v>
      </c>
      <c r="F2550" t="s">
        <v>10</v>
      </c>
      <c r="G2550" t="s">
        <v>14</v>
      </c>
      <c r="H2550" t="str">
        <f>IF(Statistics_xlsx___Sheet1[[#This Row],[Post Name]]="-",IF(G2551=0,G2549,G2551),Statistics_xlsx___Sheet1[[#This Row],[Post Name]])</f>
        <v>c5</v>
      </c>
      <c r="I2550">
        <v>13864</v>
      </c>
      <c r="J2550">
        <f>IF(Statistics_xlsx___Sheet1[[#This Row],[Offered Salary]]&lt;=0,AVERAGE($I$2:$I$7166),Statistics_xlsx___Sheet1[[#This Row],[Offered Salary]])</f>
        <v>13864</v>
      </c>
      <c r="K2550" t="b">
        <f>OR((Statistics_xlsx___Sheet1[[#This Row],[updated offered salary]]&lt;$N$39),(Statistics_xlsx___Sheet1[[#This Row],[updated offered salary]]&gt;$N$40))</f>
        <v>0</v>
      </c>
    </row>
    <row r="2551" spans="1:11" x14ac:dyDescent="0.3">
      <c r="A2551">
        <v>732908</v>
      </c>
      <c r="B2551" t="s">
        <v>2282</v>
      </c>
      <c r="C2551" t="s">
        <v>15</v>
      </c>
      <c r="D2551" t="s">
        <v>9</v>
      </c>
      <c r="E2551" t="str">
        <f>IF(Statistics_xlsx___Sheet1[[#This Row],[event_name]]="-","Male",Statistics_xlsx___Sheet1[[#This Row],[event_name]])</f>
        <v>Male</v>
      </c>
      <c r="F2551" t="s">
        <v>17</v>
      </c>
      <c r="G2551" t="s">
        <v>14</v>
      </c>
      <c r="H2551" t="str">
        <f>IF(Statistics_xlsx___Sheet1[[#This Row],[Post Name]]="-",IF(G2552=0,G2550,G2552),Statistics_xlsx___Sheet1[[#This Row],[Post Name]])</f>
        <v>c5</v>
      </c>
      <c r="I2551">
        <v>3457</v>
      </c>
      <c r="J2551">
        <f>IF(Statistics_xlsx___Sheet1[[#This Row],[Offered Salary]]&lt;=0,AVERAGE($I$2:$I$7166),Statistics_xlsx___Sheet1[[#This Row],[Offered Salary]])</f>
        <v>3457</v>
      </c>
      <c r="K2551" t="b">
        <f>OR((Statistics_xlsx___Sheet1[[#This Row],[updated offered salary]]&lt;$N$39),(Statistics_xlsx___Sheet1[[#This Row],[updated offered salary]]&gt;$N$40))</f>
        <v>0</v>
      </c>
    </row>
    <row r="2552" spans="1:11" x14ac:dyDescent="0.3">
      <c r="A2552">
        <v>331082</v>
      </c>
      <c r="B2552" t="s">
        <v>2283</v>
      </c>
      <c r="C2552" t="s">
        <v>8</v>
      </c>
      <c r="D2552" t="s">
        <v>9</v>
      </c>
      <c r="E2552" t="str">
        <f>IF(Statistics_xlsx___Sheet1[[#This Row],[event_name]]="-","Male",Statistics_xlsx___Sheet1[[#This Row],[event_name]])</f>
        <v>Male</v>
      </c>
      <c r="F2552" t="s">
        <v>17</v>
      </c>
      <c r="G2552" t="s">
        <v>14</v>
      </c>
      <c r="H2552" t="str">
        <f>IF(Statistics_xlsx___Sheet1[[#This Row],[Post Name]]="-",IF(G2553=0,G2551,G2553),Statistics_xlsx___Sheet1[[#This Row],[Post Name]])</f>
        <v>c5</v>
      </c>
      <c r="I2552">
        <v>23051</v>
      </c>
      <c r="J2552">
        <f>IF(Statistics_xlsx___Sheet1[[#This Row],[Offered Salary]]&lt;=0,AVERAGE($I$2:$I$7166),Statistics_xlsx___Sheet1[[#This Row],[Offered Salary]])</f>
        <v>23051</v>
      </c>
      <c r="K2552" t="b">
        <f>OR((Statistics_xlsx___Sheet1[[#This Row],[updated offered salary]]&lt;$N$39),(Statistics_xlsx___Sheet1[[#This Row],[updated offered salary]]&gt;$N$40))</f>
        <v>0</v>
      </c>
    </row>
    <row r="2553" spans="1:11" x14ac:dyDescent="0.3">
      <c r="A2553">
        <v>737525</v>
      </c>
      <c r="B2553" t="s">
        <v>2284</v>
      </c>
      <c r="C2553" t="s">
        <v>8</v>
      </c>
      <c r="D2553" t="s">
        <v>9</v>
      </c>
      <c r="E2553" t="str">
        <f>IF(Statistics_xlsx___Sheet1[[#This Row],[event_name]]="-","Male",Statistics_xlsx___Sheet1[[#This Row],[event_name]])</f>
        <v>Male</v>
      </c>
      <c r="F2553" t="s">
        <v>17</v>
      </c>
      <c r="G2553" t="s">
        <v>14</v>
      </c>
      <c r="H2553" t="str">
        <f>IF(Statistics_xlsx___Sheet1[[#This Row],[Post Name]]="-",IF(G2554=0,G2552,G2554),Statistics_xlsx___Sheet1[[#This Row],[Post Name]])</f>
        <v>c5</v>
      </c>
      <c r="I2553">
        <v>86680</v>
      </c>
      <c r="J2553">
        <f>IF(Statistics_xlsx___Sheet1[[#This Row],[Offered Salary]]&lt;=0,AVERAGE($I$2:$I$7166),Statistics_xlsx___Sheet1[[#This Row],[Offered Salary]])</f>
        <v>86680</v>
      </c>
      <c r="K2553" t="b">
        <f>OR((Statistics_xlsx___Sheet1[[#This Row],[updated offered salary]]&lt;$N$39),(Statistics_xlsx___Sheet1[[#This Row],[updated offered salary]]&gt;$N$40))</f>
        <v>0</v>
      </c>
    </row>
    <row r="2554" spans="1:11" x14ac:dyDescent="0.3">
      <c r="A2554">
        <v>551077</v>
      </c>
      <c r="B2554" t="s">
        <v>2285</v>
      </c>
      <c r="C2554" t="s">
        <v>15</v>
      </c>
      <c r="D2554" t="s">
        <v>9</v>
      </c>
      <c r="E2554" t="str">
        <f>IF(Statistics_xlsx___Sheet1[[#This Row],[event_name]]="-","Male",Statistics_xlsx___Sheet1[[#This Row],[event_name]])</f>
        <v>Male</v>
      </c>
      <c r="F2554" t="s">
        <v>21</v>
      </c>
      <c r="G2554" t="s">
        <v>14</v>
      </c>
      <c r="H2554" t="str">
        <f>IF(Statistics_xlsx___Sheet1[[#This Row],[Post Name]]="-",IF(G2555=0,G2553,G2555),Statistics_xlsx___Sheet1[[#This Row],[Post Name]])</f>
        <v>c5</v>
      </c>
      <c r="I2554">
        <v>11675</v>
      </c>
      <c r="J2554">
        <f>IF(Statistics_xlsx___Sheet1[[#This Row],[Offered Salary]]&lt;=0,AVERAGE($I$2:$I$7166),Statistics_xlsx___Sheet1[[#This Row],[Offered Salary]])</f>
        <v>11675</v>
      </c>
      <c r="K2554" t="b">
        <f>OR((Statistics_xlsx___Sheet1[[#This Row],[updated offered salary]]&lt;$N$39),(Statistics_xlsx___Sheet1[[#This Row],[updated offered salary]]&gt;$N$40))</f>
        <v>0</v>
      </c>
    </row>
    <row r="2555" spans="1:11" x14ac:dyDescent="0.3">
      <c r="A2555">
        <v>705137</v>
      </c>
      <c r="B2555" t="s">
        <v>2286</v>
      </c>
      <c r="C2555" t="s">
        <v>15</v>
      </c>
      <c r="D2555" t="s">
        <v>13</v>
      </c>
      <c r="E2555" t="str">
        <f>IF(Statistics_xlsx___Sheet1[[#This Row],[event_name]]="-","Male",Statistics_xlsx___Sheet1[[#This Row],[event_name]])</f>
        <v>Female</v>
      </c>
      <c r="F2555" t="s">
        <v>21</v>
      </c>
      <c r="G2555" t="s">
        <v>14</v>
      </c>
      <c r="H2555" t="str">
        <f>IF(Statistics_xlsx___Sheet1[[#This Row],[Post Name]]="-",IF(G2556=0,G2554,G2556),Statistics_xlsx___Sheet1[[#This Row],[Post Name]])</f>
        <v>c5</v>
      </c>
      <c r="I2555">
        <v>9907</v>
      </c>
      <c r="J2555">
        <f>IF(Statistics_xlsx___Sheet1[[#This Row],[Offered Salary]]&lt;=0,AVERAGE($I$2:$I$7166),Statistics_xlsx___Sheet1[[#This Row],[Offered Salary]])</f>
        <v>9907</v>
      </c>
      <c r="K2555" t="b">
        <f>OR((Statistics_xlsx___Sheet1[[#This Row],[updated offered salary]]&lt;$N$39),(Statistics_xlsx___Sheet1[[#This Row],[updated offered salary]]&gt;$N$40))</f>
        <v>0</v>
      </c>
    </row>
    <row r="2556" spans="1:11" x14ac:dyDescent="0.3">
      <c r="A2556">
        <v>240259</v>
      </c>
      <c r="B2556" t="s">
        <v>2287</v>
      </c>
      <c r="C2556" t="s">
        <v>15</v>
      </c>
      <c r="D2556" t="s">
        <v>9</v>
      </c>
      <c r="E2556" t="str">
        <f>IF(Statistics_xlsx___Sheet1[[#This Row],[event_name]]="-","Male",Statistics_xlsx___Sheet1[[#This Row],[event_name]])</f>
        <v>Male</v>
      </c>
      <c r="F2556" t="s">
        <v>17</v>
      </c>
      <c r="G2556" t="s">
        <v>345</v>
      </c>
      <c r="H2556" t="str">
        <f>IF(Statistics_xlsx___Sheet1[[#This Row],[Post Name]]="-",IF(G2557=0,G2555,G2557),Statistics_xlsx___Sheet1[[#This Row],[Post Name]])</f>
        <v>c9</v>
      </c>
      <c r="I2556">
        <v>13293</v>
      </c>
      <c r="J2556">
        <f>IF(Statistics_xlsx___Sheet1[[#This Row],[Offered Salary]]&lt;=0,AVERAGE($I$2:$I$7166),Statistics_xlsx___Sheet1[[#This Row],[Offered Salary]])</f>
        <v>13293</v>
      </c>
      <c r="K2556" t="b">
        <f>OR((Statistics_xlsx___Sheet1[[#This Row],[updated offered salary]]&lt;$N$39),(Statistics_xlsx___Sheet1[[#This Row],[updated offered salary]]&gt;$N$40))</f>
        <v>0</v>
      </c>
    </row>
    <row r="2557" spans="1:11" x14ac:dyDescent="0.3">
      <c r="A2557">
        <v>589837</v>
      </c>
      <c r="B2557" t="s">
        <v>2288</v>
      </c>
      <c r="C2557" t="s">
        <v>8</v>
      </c>
      <c r="D2557" t="s">
        <v>9</v>
      </c>
      <c r="E2557" t="str">
        <f>IF(Statistics_xlsx___Sheet1[[#This Row],[event_name]]="-","Male",Statistics_xlsx___Sheet1[[#This Row],[event_name]])</f>
        <v>Male</v>
      </c>
      <c r="F2557" t="s">
        <v>17</v>
      </c>
      <c r="G2557" t="s">
        <v>345</v>
      </c>
      <c r="H2557" t="str">
        <f>IF(Statistics_xlsx___Sheet1[[#This Row],[Post Name]]="-",IF(G2558=0,G2556,G2558),Statistics_xlsx___Sheet1[[#This Row],[Post Name]])</f>
        <v>c9</v>
      </c>
      <c r="I2557">
        <v>15696</v>
      </c>
      <c r="J2557">
        <f>IF(Statistics_xlsx___Sheet1[[#This Row],[Offered Salary]]&lt;=0,AVERAGE($I$2:$I$7166),Statistics_xlsx___Sheet1[[#This Row],[Offered Salary]])</f>
        <v>15696</v>
      </c>
      <c r="K2557" t="b">
        <f>OR((Statistics_xlsx___Sheet1[[#This Row],[updated offered salary]]&lt;$N$39),(Statistics_xlsx___Sheet1[[#This Row],[updated offered salary]]&gt;$N$40))</f>
        <v>0</v>
      </c>
    </row>
    <row r="2558" spans="1:11" x14ac:dyDescent="0.3">
      <c r="A2558">
        <v>82580</v>
      </c>
      <c r="B2558" t="s">
        <v>2289</v>
      </c>
      <c r="C2558" t="s">
        <v>15</v>
      </c>
      <c r="D2558" t="s">
        <v>9</v>
      </c>
      <c r="E2558" t="str">
        <f>IF(Statistics_xlsx___Sheet1[[#This Row],[event_name]]="-","Male",Statistics_xlsx___Sheet1[[#This Row],[event_name]])</f>
        <v>Male</v>
      </c>
      <c r="F2558" t="s">
        <v>17</v>
      </c>
      <c r="G2558" t="s">
        <v>345</v>
      </c>
      <c r="H2558" t="str">
        <f>IF(Statistics_xlsx___Sheet1[[#This Row],[Post Name]]="-",IF(G2559=0,G2557,G2559),Statistics_xlsx___Sheet1[[#This Row],[Post Name]])</f>
        <v>c9</v>
      </c>
      <c r="I2558">
        <v>79569</v>
      </c>
      <c r="J2558">
        <f>IF(Statistics_xlsx___Sheet1[[#This Row],[Offered Salary]]&lt;=0,AVERAGE($I$2:$I$7166),Statistics_xlsx___Sheet1[[#This Row],[Offered Salary]])</f>
        <v>79569</v>
      </c>
      <c r="K2558" t="b">
        <f>OR((Statistics_xlsx___Sheet1[[#This Row],[updated offered salary]]&lt;$N$39),(Statistics_xlsx___Sheet1[[#This Row],[updated offered salary]]&gt;$N$40))</f>
        <v>0</v>
      </c>
    </row>
    <row r="2559" spans="1:11" x14ac:dyDescent="0.3">
      <c r="A2559">
        <v>865029</v>
      </c>
      <c r="B2559" t="s">
        <v>2290</v>
      </c>
      <c r="C2559" t="s">
        <v>8</v>
      </c>
      <c r="D2559" t="s">
        <v>9</v>
      </c>
      <c r="E2559" t="str">
        <f>IF(Statistics_xlsx___Sheet1[[#This Row],[event_name]]="-","Male",Statistics_xlsx___Sheet1[[#This Row],[event_name]])</f>
        <v>Male</v>
      </c>
      <c r="F2559" t="s">
        <v>10</v>
      </c>
      <c r="G2559" t="s">
        <v>14</v>
      </c>
      <c r="H2559" t="str">
        <f>IF(Statistics_xlsx___Sheet1[[#This Row],[Post Name]]="-",IF(G2560=0,G2558,G2560),Statistics_xlsx___Sheet1[[#This Row],[Post Name]])</f>
        <v>c5</v>
      </c>
      <c r="I2559">
        <v>64324</v>
      </c>
      <c r="J2559">
        <f>IF(Statistics_xlsx___Sheet1[[#This Row],[Offered Salary]]&lt;=0,AVERAGE($I$2:$I$7166),Statistics_xlsx___Sheet1[[#This Row],[Offered Salary]])</f>
        <v>64324</v>
      </c>
      <c r="K2559" t="b">
        <f>OR((Statistics_xlsx___Sheet1[[#This Row],[updated offered salary]]&lt;$N$39),(Statistics_xlsx___Sheet1[[#This Row],[updated offered salary]]&gt;$N$40))</f>
        <v>0</v>
      </c>
    </row>
    <row r="2560" spans="1:11" x14ac:dyDescent="0.3">
      <c r="A2560">
        <v>306926</v>
      </c>
      <c r="B2560" t="s">
        <v>2291</v>
      </c>
      <c r="C2560" t="s">
        <v>15</v>
      </c>
      <c r="D2560" t="s">
        <v>9</v>
      </c>
      <c r="E2560" t="str">
        <f>IF(Statistics_xlsx___Sheet1[[#This Row],[event_name]]="-","Male",Statistics_xlsx___Sheet1[[#This Row],[event_name]])</f>
        <v>Male</v>
      </c>
      <c r="F2560" t="s">
        <v>10</v>
      </c>
      <c r="G2560" t="s">
        <v>14</v>
      </c>
      <c r="H2560" t="str">
        <f>IF(Statistics_xlsx___Sheet1[[#This Row],[Post Name]]="-",IF(G2561=0,G2559,G2561),Statistics_xlsx___Sheet1[[#This Row],[Post Name]])</f>
        <v>c5</v>
      </c>
      <c r="I2560">
        <v>72811</v>
      </c>
      <c r="J2560">
        <f>IF(Statistics_xlsx___Sheet1[[#This Row],[Offered Salary]]&lt;=0,AVERAGE($I$2:$I$7166),Statistics_xlsx___Sheet1[[#This Row],[Offered Salary]])</f>
        <v>72811</v>
      </c>
      <c r="K2560" t="b">
        <f>OR((Statistics_xlsx___Sheet1[[#This Row],[updated offered salary]]&lt;$N$39),(Statistics_xlsx___Sheet1[[#This Row],[updated offered salary]]&gt;$N$40))</f>
        <v>0</v>
      </c>
    </row>
    <row r="2561" spans="1:11" x14ac:dyDescent="0.3">
      <c r="A2561">
        <v>203851</v>
      </c>
      <c r="B2561" t="s">
        <v>2292</v>
      </c>
      <c r="C2561" t="s">
        <v>15</v>
      </c>
      <c r="D2561" t="s">
        <v>13</v>
      </c>
      <c r="E2561" t="str">
        <f>IF(Statistics_xlsx___Sheet1[[#This Row],[event_name]]="-","Male",Statistics_xlsx___Sheet1[[#This Row],[event_name]])</f>
        <v>Female</v>
      </c>
      <c r="F2561" t="s">
        <v>10</v>
      </c>
      <c r="G2561" t="s">
        <v>44</v>
      </c>
      <c r="H2561" t="str">
        <f>IF(Statistics_xlsx___Sheet1[[#This Row],[Post Name]]="-",IF(G2562=0,G2560,G2562),Statistics_xlsx___Sheet1[[#This Row],[Post Name]])</f>
        <v>i6</v>
      </c>
      <c r="I2561">
        <v>86952</v>
      </c>
      <c r="J2561">
        <f>IF(Statistics_xlsx___Sheet1[[#This Row],[Offered Salary]]&lt;=0,AVERAGE($I$2:$I$7166),Statistics_xlsx___Sheet1[[#This Row],[Offered Salary]])</f>
        <v>86952</v>
      </c>
      <c r="K2561" t="b">
        <f>OR((Statistics_xlsx___Sheet1[[#This Row],[updated offered salary]]&lt;$N$39),(Statistics_xlsx___Sheet1[[#This Row],[updated offered salary]]&gt;$N$40))</f>
        <v>0</v>
      </c>
    </row>
    <row r="2562" spans="1:11" x14ac:dyDescent="0.3">
      <c r="A2562">
        <v>735772</v>
      </c>
      <c r="B2562" t="s">
        <v>2293</v>
      </c>
      <c r="C2562" t="s">
        <v>15</v>
      </c>
      <c r="D2562" t="s">
        <v>9</v>
      </c>
      <c r="E2562" t="str">
        <f>IF(Statistics_xlsx___Sheet1[[#This Row],[event_name]]="-","Male",Statistics_xlsx___Sheet1[[#This Row],[event_name]])</f>
        <v>Male</v>
      </c>
      <c r="F2562" t="s">
        <v>10</v>
      </c>
      <c r="G2562" t="s">
        <v>44</v>
      </c>
      <c r="H2562" t="str">
        <f>IF(Statistics_xlsx___Sheet1[[#This Row],[Post Name]]="-",IF(G2563=0,G2561,G2563),Statistics_xlsx___Sheet1[[#This Row],[Post Name]])</f>
        <v>i6</v>
      </c>
      <c r="I2562">
        <v>34899</v>
      </c>
      <c r="J2562">
        <f>IF(Statistics_xlsx___Sheet1[[#This Row],[Offered Salary]]&lt;=0,AVERAGE($I$2:$I$7166),Statistics_xlsx___Sheet1[[#This Row],[Offered Salary]])</f>
        <v>34899</v>
      </c>
      <c r="K2562" t="b">
        <f>OR((Statistics_xlsx___Sheet1[[#This Row],[updated offered salary]]&lt;$N$39),(Statistics_xlsx___Sheet1[[#This Row],[updated offered salary]]&gt;$N$40))</f>
        <v>0</v>
      </c>
    </row>
    <row r="2563" spans="1:11" x14ac:dyDescent="0.3">
      <c r="A2563">
        <v>16272</v>
      </c>
      <c r="B2563" t="s">
        <v>2294</v>
      </c>
      <c r="C2563" t="s">
        <v>8</v>
      </c>
      <c r="D2563" t="s">
        <v>13</v>
      </c>
      <c r="E2563" t="str">
        <f>IF(Statistics_xlsx___Sheet1[[#This Row],[event_name]]="-","Male",Statistics_xlsx___Sheet1[[#This Row],[event_name]])</f>
        <v>Female</v>
      </c>
      <c r="F2563" t="s">
        <v>10</v>
      </c>
      <c r="G2563" t="s">
        <v>44</v>
      </c>
      <c r="H2563" t="str">
        <f>IF(Statistics_xlsx___Sheet1[[#This Row],[Post Name]]="-",IF(G2564=0,G2562,G2564),Statistics_xlsx___Sheet1[[#This Row],[Post Name]])</f>
        <v>i6</v>
      </c>
      <c r="I2563">
        <v>74022</v>
      </c>
      <c r="J2563">
        <f>IF(Statistics_xlsx___Sheet1[[#This Row],[Offered Salary]]&lt;=0,AVERAGE($I$2:$I$7166),Statistics_xlsx___Sheet1[[#This Row],[Offered Salary]])</f>
        <v>74022</v>
      </c>
      <c r="K2563" t="b">
        <f>OR((Statistics_xlsx___Sheet1[[#This Row],[updated offered salary]]&lt;$N$39),(Statistics_xlsx___Sheet1[[#This Row],[updated offered salary]]&gt;$N$40))</f>
        <v>0</v>
      </c>
    </row>
    <row r="2564" spans="1:11" x14ac:dyDescent="0.3">
      <c r="A2564">
        <v>241011</v>
      </c>
      <c r="B2564" t="s">
        <v>2295</v>
      </c>
      <c r="C2564" t="s">
        <v>8</v>
      </c>
      <c r="D2564" t="s">
        <v>9</v>
      </c>
      <c r="E2564" t="str">
        <f>IF(Statistics_xlsx___Sheet1[[#This Row],[event_name]]="-","Male",Statistics_xlsx___Sheet1[[#This Row],[event_name]])</f>
        <v>Male</v>
      </c>
      <c r="F2564" t="s">
        <v>10</v>
      </c>
      <c r="G2564" t="s">
        <v>44</v>
      </c>
      <c r="H2564" t="str">
        <f>IF(Statistics_xlsx___Sheet1[[#This Row],[Post Name]]="-",IF(G2565=0,G2563,G2565),Statistics_xlsx___Sheet1[[#This Row],[Post Name]])</f>
        <v>i6</v>
      </c>
      <c r="I2564">
        <v>21333</v>
      </c>
      <c r="J2564">
        <f>IF(Statistics_xlsx___Sheet1[[#This Row],[Offered Salary]]&lt;=0,AVERAGE($I$2:$I$7166),Statistics_xlsx___Sheet1[[#This Row],[Offered Salary]])</f>
        <v>21333</v>
      </c>
      <c r="K2564" t="b">
        <f>OR((Statistics_xlsx___Sheet1[[#This Row],[updated offered salary]]&lt;$N$39),(Statistics_xlsx___Sheet1[[#This Row],[updated offered salary]]&gt;$N$40))</f>
        <v>0</v>
      </c>
    </row>
    <row r="2565" spans="1:11" x14ac:dyDescent="0.3">
      <c r="A2565">
        <v>592725</v>
      </c>
      <c r="B2565" t="s">
        <v>2296</v>
      </c>
      <c r="C2565" t="s">
        <v>8</v>
      </c>
      <c r="D2565" t="s">
        <v>9</v>
      </c>
      <c r="E2565" t="str">
        <f>IF(Statistics_xlsx___Sheet1[[#This Row],[event_name]]="-","Male",Statistics_xlsx___Sheet1[[#This Row],[event_name]])</f>
        <v>Male</v>
      </c>
      <c r="F2565" t="s">
        <v>10</v>
      </c>
      <c r="G2565" t="s">
        <v>44</v>
      </c>
      <c r="H2565" t="str">
        <f>IF(Statistics_xlsx___Sheet1[[#This Row],[Post Name]]="-",IF(G2566=0,G2564,G2566),Statistics_xlsx___Sheet1[[#This Row],[Post Name]])</f>
        <v>i6</v>
      </c>
      <c r="I2565">
        <v>73557</v>
      </c>
      <c r="J2565">
        <f>IF(Statistics_xlsx___Sheet1[[#This Row],[Offered Salary]]&lt;=0,AVERAGE($I$2:$I$7166),Statistics_xlsx___Sheet1[[#This Row],[Offered Salary]])</f>
        <v>73557</v>
      </c>
      <c r="K2565" t="b">
        <f>OR((Statistics_xlsx___Sheet1[[#This Row],[updated offered salary]]&lt;$N$39),(Statistics_xlsx___Sheet1[[#This Row],[updated offered salary]]&gt;$N$40))</f>
        <v>0</v>
      </c>
    </row>
    <row r="2566" spans="1:11" x14ac:dyDescent="0.3">
      <c r="A2566">
        <v>101587</v>
      </c>
      <c r="B2566" t="s">
        <v>2297</v>
      </c>
      <c r="C2566" t="s">
        <v>8</v>
      </c>
      <c r="D2566" t="s">
        <v>13</v>
      </c>
      <c r="E2566" t="str">
        <f>IF(Statistics_xlsx___Sheet1[[#This Row],[event_name]]="-","Male",Statistics_xlsx___Sheet1[[#This Row],[event_name]])</f>
        <v>Female</v>
      </c>
      <c r="F2566" t="s">
        <v>10</v>
      </c>
      <c r="G2566" t="s">
        <v>44</v>
      </c>
      <c r="H2566" t="str">
        <f>IF(Statistics_xlsx___Sheet1[[#This Row],[Post Name]]="-",IF(G2567=0,G2565,G2567),Statistics_xlsx___Sheet1[[#This Row],[Post Name]])</f>
        <v>i6</v>
      </c>
      <c r="I2566">
        <v>27191</v>
      </c>
      <c r="J2566">
        <f>IF(Statistics_xlsx___Sheet1[[#This Row],[Offered Salary]]&lt;=0,AVERAGE($I$2:$I$7166),Statistics_xlsx___Sheet1[[#This Row],[Offered Salary]])</f>
        <v>27191</v>
      </c>
      <c r="K2566" t="b">
        <f>OR((Statistics_xlsx___Sheet1[[#This Row],[updated offered salary]]&lt;$N$39),(Statistics_xlsx___Sheet1[[#This Row],[updated offered salary]]&gt;$N$40))</f>
        <v>0</v>
      </c>
    </row>
    <row r="2567" spans="1:11" x14ac:dyDescent="0.3">
      <c r="A2567">
        <v>224763</v>
      </c>
      <c r="B2567" t="s">
        <v>2298</v>
      </c>
      <c r="C2567" t="s">
        <v>15</v>
      </c>
      <c r="D2567" t="s">
        <v>9</v>
      </c>
      <c r="E2567" t="str">
        <f>IF(Statistics_xlsx___Sheet1[[#This Row],[event_name]]="-","Male",Statistics_xlsx___Sheet1[[#This Row],[event_name]])</f>
        <v>Male</v>
      </c>
      <c r="F2567" t="s">
        <v>10</v>
      </c>
      <c r="G2567" t="s">
        <v>44</v>
      </c>
      <c r="H2567" t="str">
        <f>IF(Statistics_xlsx___Sheet1[[#This Row],[Post Name]]="-",IF(G2568=0,G2566,G2568),Statistics_xlsx___Sheet1[[#This Row],[Post Name]])</f>
        <v>i6</v>
      </c>
      <c r="I2567">
        <v>85285</v>
      </c>
      <c r="J2567">
        <f>IF(Statistics_xlsx___Sheet1[[#This Row],[Offered Salary]]&lt;=0,AVERAGE($I$2:$I$7166),Statistics_xlsx___Sheet1[[#This Row],[Offered Salary]])</f>
        <v>85285</v>
      </c>
      <c r="K2567" t="b">
        <f>OR((Statistics_xlsx___Sheet1[[#This Row],[updated offered salary]]&lt;$N$39),(Statistics_xlsx___Sheet1[[#This Row],[updated offered salary]]&gt;$N$40))</f>
        <v>0</v>
      </c>
    </row>
    <row r="2568" spans="1:11" x14ac:dyDescent="0.3">
      <c r="A2568">
        <v>134816</v>
      </c>
      <c r="B2568" t="s">
        <v>2299</v>
      </c>
      <c r="C2568" t="s">
        <v>15</v>
      </c>
      <c r="D2568" t="s">
        <v>9</v>
      </c>
      <c r="E2568" t="str">
        <f>IF(Statistics_xlsx___Sheet1[[#This Row],[event_name]]="-","Male",Statistics_xlsx___Sheet1[[#This Row],[event_name]])</f>
        <v>Male</v>
      </c>
      <c r="F2568" t="s">
        <v>10</v>
      </c>
      <c r="G2568" t="s">
        <v>44</v>
      </c>
      <c r="H2568" t="str">
        <f>IF(Statistics_xlsx___Sheet1[[#This Row],[Post Name]]="-",IF(G2569=0,G2567,G2569),Statistics_xlsx___Sheet1[[#This Row],[Post Name]])</f>
        <v>i6</v>
      </c>
      <c r="I2568">
        <v>41248</v>
      </c>
      <c r="J2568">
        <f>IF(Statistics_xlsx___Sheet1[[#This Row],[Offered Salary]]&lt;=0,AVERAGE($I$2:$I$7166),Statistics_xlsx___Sheet1[[#This Row],[Offered Salary]])</f>
        <v>41248</v>
      </c>
      <c r="K2568" t="b">
        <f>OR((Statistics_xlsx___Sheet1[[#This Row],[updated offered salary]]&lt;$N$39),(Statistics_xlsx___Sheet1[[#This Row],[updated offered salary]]&gt;$N$40))</f>
        <v>0</v>
      </c>
    </row>
    <row r="2569" spans="1:11" x14ac:dyDescent="0.3">
      <c r="A2569">
        <v>377194</v>
      </c>
      <c r="B2569" t="s">
        <v>2300</v>
      </c>
      <c r="C2569" t="s">
        <v>8</v>
      </c>
      <c r="D2569" t="s">
        <v>13</v>
      </c>
      <c r="E2569" t="str">
        <f>IF(Statistics_xlsx___Sheet1[[#This Row],[event_name]]="-","Male",Statistics_xlsx___Sheet1[[#This Row],[event_name]])</f>
        <v>Female</v>
      </c>
      <c r="F2569" t="s">
        <v>10</v>
      </c>
      <c r="G2569" t="s">
        <v>44</v>
      </c>
      <c r="H2569" t="str">
        <f>IF(Statistics_xlsx___Sheet1[[#This Row],[Post Name]]="-",IF(G2570=0,G2568,G2570),Statistics_xlsx___Sheet1[[#This Row],[Post Name]])</f>
        <v>i6</v>
      </c>
      <c r="I2569">
        <v>46908</v>
      </c>
      <c r="J2569">
        <f>IF(Statistics_xlsx___Sheet1[[#This Row],[Offered Salary]]&lt;=0,AVERAGE($I$2:$I$7166),Statistics_xlsx___Sheet1[[#This Row],[Offered Salary]])</f>
        <v>46908</v>
      </c>
      <c r="K2569" t="b">
        <f>OR((Statistics_xlsx___Sheet1[[#This Row],[updated offered salary]]&lt;$N$39),(Statistics_xlsx___Sheet1[[#This Row],[updated offered salary]]&gt;$N$40))</f>
        <v>0</v>
      </c>
    </row>
    <row r="2570" spans="1:11" x14ac:dyDescent="0.3">
      <c r="A2570">
        <v>459107</v>
      </c>
      <c r="B2570" t="s">
        <v>2301</v>
      </c>
      <c r="C2570" t="s">
        <v>8</v>
      </c>
      <c r="D2570" t="s">
        <v>13</v>
      </c>
      <c r="E2570" t="str">
        <f>IF(Statistics_xlsx___Sheet1[[#This Row],[event_name]]="-","Male",Statistics_xlsx___Sheet1[[#This Row],[event_name]])</f>
        <v>Female</v>
      </c>
      <c r="F2570" t="s">
        <v>10</v>
      </c>
      <c r="G2570" t="s">
        <v>44</v>
      </c>
      <c r="H2570" t="str">
        <f>IF(Statistics_xlsx___Sheet1[[#This Row],[Post Name]]="-",IF(G2571=0,G2569,G2571),Statistics_xlsx___Sheet1[[#This Row],[Post Name]])</f>
        <v>i6</v>
      </c>
      <c r="I2570">
        <v>53395</v>
      </c>
      <c r="J2570">
        <f>IF(Statistics_xlsx___Sheet1[[#This Row],[Offered Salary]]&lt;=0,AVERAGE($I$2:$I$7166),Statistics_xlsx___Sheet1[[#This Row],[Offered Salary]])</f>
        <v>53395</v>
      </c>
      <c r="K2570" t="b">
        <f>OR((Statistics_xlsx___Sheet1[[#This Row],[updated offered salary]]&lt;$N$39),(Statistics_xlsx___Sheet1[[#This Row],[updated offered salary]]&gt;$N$40))</f>
        <v>0</v>
      </c>
    </row>
    <row r="2571" spans="1:11" x14ac:dyDescent="0.3">
      <c r="A2571">
        <v>625539</v>
      </c>
      <c r="B2571" t="s">
        <v>2301</v>
      </c>
      <c r="C2571" t="s">
        <v>8</v>
      </c>
      <c r="D2571" t="s">
        <v>9</v>
      </c>
      <c r="E2571" t="str">
        <f>IF(Statistics_xlsx___Sheet1[[#This Row],[event_name]]="-","Male",Statistics_xlsx___Sheet1[[#This Row],[event_name]])</f>
        <v>Male</v>
      </c>
      <c r="F2571" t="s">
        <v>10</v>
      </c>
      <c r="G2571" t="s">
        <v>44</v>
      </c>
      <c r="H2571" t="str">
        <f>IF(Statistics_xlsx___Sheet1[[#This Row],[Post Name]]="-",IF(G2572=0,G2570,G2572),Statistics_xlsx___Sheet1[[#This Row],[Post Name]])</f>
        <v>i6</v>
      </c>
      <c r="I2571">
        <v>35773</v>
      </c>
      <c r="J2571">
        <f>IF(Statistics_xlsx___Sheet1[[#This Row],[Offered Salary]]&lt;=0,AVERAGE($I$2:$I$7166),Statistics_xlsx___Sheet1[[#This Row],[Offered Salary]])</f>
        <v>35773</v>
      </c>
      <c r="K2571" t="b">
        <f>OR((Statistics_xlsx___Sheet1[[#This Row],[updated offered salary]]&lt;$N$39),(Statistics_xlsx___Sheet1[[#This Row],[updated offered salary]]&gt;$N$40))</f>
        <v>0</v>
      </c>
    </row>
    <row r="2572" spans="1:11" x14ac:dyDescent="0.3">
      <c r="A2572">
        <v>887107</v>
      </c>
      <c r="B2572" t="s">
        <v>2302</v>
      </c>
      <c r="C2572" t="s">
        <v>15</v>
      </c>
      <c r="D2572" t="s">
        <v>9</v>
      </c>
      <c r="E2572" t="str">
        <f>IF(Statistics_xlsx___Sheet1[[#This Row],[event_name]]="-","Male",Statistics_xlsx___Sheet1[[#This Row],[event_name]])</f>
        <v>Male</v>
      </c>
      <c r="F2572" t="s">
        <v>10</v>
      </c>
      <c r="G2572" t="s">
        <v>44</v>
      </c>
      <c r="H2572" t="str">
        <f>IF(Statistics_xlsx___Sheet1[[#This Row],[Post Name]]="-",IF(G2573=0,G2571,G2573),Statistics_xlsx___Sheet1[[#This Row],[Post Name]])</f>
        <v>i6</v>
      </c>
      <c r="I2572">
        <v>32270</v>
      </c>
      <c r="J2572">
        <f>IF(Statistics_xlsx___Sheet1[[#This Row],[Offered Salary]]&lt;=0,AVERAGE($I$2:$I$7166),Statistics_xlsx___Sheet1[[#This Row],[Offered Salary]])</f>
        <v>32270</v>
      </c>
      <c r="K2572" t="b">
        <f>OR((Statistics_xlsx___Sheet1[[#This Row],[updated offered salary]]&lt;$N$39),(Statistics_xlsx___Sheet1[[#This Row],[updated offered salary]]&gt;$N$40))</f>
        <v>0</v>
      </c>
    </row>
    <row r="2573" spans="1:11" x14ac:dyDescent="0.3">
      <c r="A2573">
        <v>676220</v>
      </c>
      <c r="B2573" t="s">
        <v>2303</v>
      </c>
      <c r="C2573" t="s">
        <v>15</v>
      </c>
      <c r="D2573" t="s">
        <v>13</v>
      </c>
      <c r="E2573" t="str">
        <f>IF(Statistics_xlsx___Sheet1[[#This Row],[event_name]]="-","Male",Statistics_xlsx___Sheet1[[#This Row],[event_name]])</f>
        <v>Female</v>
      </c>
      <c r="F2573" t="s">
        <v>10</v>
      </c>
      <c r="G2573" t="s">
        <v>44</v>
      </c>
      <c r="H2573" t="str">
        <f>IF(Statistics_xlsx___Sheet1[[#This Row],[Post Name]]="-",IF(G2574=0,G2572,G2574),Statistics_xlsx___Sheet1[[#This Row],[Post Name]])</f>
        <v>i6</v>
      </c>
      <c r="I2573">
        <v>51856</v>
      </c>
      <c r="J2573">
        <f>IF(Statistics_xlsx___Sheet1[[#This Row],[Offered Salary]]&lt;=0,AVERAGE($I$2:$I$7166),Statistics_xlsx___Sheet1[[#This Row],[Offered Salary]])</f>
        <v>51856</v>
      </c>
      <c r="K2573" t="b">
        <f>OR((Statistics_xlsx___Sheet1[[#This Row],[updated offered salary]]&lt;$N$39),(Statistics_xlsx___Sheet1[[#This Row],[updated offered salary]]&gt;$N$40))</f>
        <v>0</v>
      </c>
    </row>
    <row r="2574" spans="1:11" x14ac:dyDescent="0.3">
      <c r="A2574">
        <v>370975</v>
      </c>
      <c r="B2574" t="s">
        <v>2304</v>
      </c>
      <c r="C2574" t="s">
        <v>8</v>
      </c>
      <c r="D2574" t="s">
        <v>9</v>
      </c>
      <c r="E2574" t="str">
        <f>IF(Statistics_xlsx___Sheet1[[#This Row],[event_name]]="-","Male",Statistics_xlsx___Sheet1[[#This Row],[event_name]])</f>
        <v>Male</v>
      </c>
      <c r="F2574" t="s">
        <v>10</v>
      </c>
      <c r="G2574" t="s">
        <v>44</v>
      </c>
      <c r="H2574" t="str">
        <f>IF(Statistics_xlsx___Sheet1[[#This Row],[Post Name]]="-",IF(G2575=0,G2573,G2575),Statistics_xlsx___Sheet1[[#This Row],[Post Name]])</f>
        <v>i6</v>
      </c>
      <c r="I2574">
        <v>92550</v>
      </c>
      <c r="J2574">
        <f>IF(Statistics_xlsx___Sheet1[[#This Row],[Offered Salary]]&lt;=0,AVERAGE($I$2:$I$7166),Statistics_xlsx___Sheet1[[#This Row],[Offered Salary]])</f>
        <v>92550</v>
      </c>
      <c r="K2574" t="b">
        <f>OR((Statistics_xlsx___Sheet1[[#This Row],[updated offered salary]]&lt;$N$39),(Statistics_xlsx___Sheet1[[#This Row],[updated offered salary]]&gt;$N$40))</f>
        <v>0</v>
      </c>
    </row>
    <row r="2575" spans="1:11" x14ac:dyDescent="0.3">
      <c r="A2575">
        <v>334882</v>
      </c>
      <c r="B2575" t="s">
        <v>2305</v>
      </c>
      <c r="C2575" t="s">
        <v>15</v>
      </c>
      <c r="D2575" t="s">
        <v>13</v>
      </c>
      <c r="E2575" t="str">
        <f>IF(Statistics_xlsx___Sheet1[[#This Row],[event_name]]="-","Male",Statistics_xlsx___Sheet1[[#This Row],[event_name]])</f>
        <v>Female</v>
      </c>
      <c r="F2575" t="s">
        <v>10</v>
      </c>
      <c r="G2575" t="s">
        <v>44</v>
      </c>
      <c r="H2575" t="str">
        <f>IF(Statistics_xlsx___Sheet1[[#This Row],[Post Name]]="-",IF(G2576=0,G2574,G2576),Statistics_xlsx___Sheet1[[#This Row],[Post Name]])</f>
        <v>i6</v>
      </c>
      <c r="I2575">
        <v>12418</v>
      </c>
      <c r="J2575">
        <f>IF(Statistics_xlsx___Sheet1[[#This Row],[Offered Salary]]&lt;=0,AVERAGE($I$2:$I$7166),Statistics_xlsx___Sheet1[[#This Row],[Offered Salary]])</f>
        <v>12418</v>
      </c>
      <c r="K2575" t="b">
        <f>OR((Statistics_xlsx___Sheet1[[#This Row],[updated offered salary]]&lt;$N$39),(Statistics_xlsx___Sheet1[[#This Row],[updated offered salary]]&gt;$N$40))</f>
        <v>0</v>
      </c>
    </row>
    <row r="2576" spans="1:11" x14ac:dyDescent="0.3">
      <c r="A2576">
        <v>138713</v>
      </c>
      <c r="B2576" t="s">
        <v>2306</v>
      </c>
      <c r="C2576" t="s">
        <v>15</v>
      </c>
      <c r="D2576" t="s">
        <v>9</v>
      </c>
      <c r="E2576" t="str">
        <f>IF(Statistics_xlsx___Sheet1[[#This Row],[event_name]]="-","Male",Statistics_xlsx___Sheet1[[#This Row],[event_name]])</f>
        <v>Male</v>
      </c>
      <c r="F2576" t="s">
        <v>86</v>
      </c>
      <c r="G2576" t="s">
        <v>345</v>
      </c>
      <c r="H2576" t="str">
        <f>IF(Statistics_xlsx___Sheet1[[#This Row],[Post Name]]="-",IF(G2577=0,G2575,G2577),Statistics_xlsx___Sheet1[[#This Row],[Post Name]])</f>
        <v>c9</v>
      </c>
      <c r="I2576">
        <v>54495</v>
      </c>
      <c r="J2576">
        <f>IF(Statistics_xlsx___Sheet1[[#This Row],[Offered Salary]]&lt;=0,AVERAGE($I$2:$I$7166),Statistics_xlsx___Sheet1[[#This Row],[Offered Salary]])</f>
        <v>54495</v>
      </c>
      <c r="K2576" t="b">
        <f>OR((Statistics_xlsx___Sheet1[[#This Row],[updated offered salary]]&lt;$N$39),(Statistics_xlsx___Sheet1[[#This Row],[updated offered salary]]&gt;$N$40))</f>
        <v>0</v>
      </c>
    </row>
    <row r="2577" spans="1:11" x14ac:dyDescent="0.3">
      <c r="A2577">
        <v>862314</v>
      </c>
      <c r="B2577" t="s">
        <v>2306</v>
      </c>
      <c r="C2577" t="s">
        <v>8</v>
      </c>
      <c r="D2577" t="s">
        <v>9</v>
      </c>
      <c r="E2577" t="str">
        <f>IF(Statistics_xlsx___Sheet1[[#This Row],[event_name]]="-","Male",Statistics_xlsx___Sheet1[[#This Row],[event_name]])</f>
        <v>Male</v>
      </c>
      <c r="F2577" t="s">
        <v>86</v>
      </c>
      <c r="G2577" t="s">
        <v>345</v>
      </c>
      <c r="H2577" t="str">
        <f>IF(Statistics_xlsx___Sheet1[[#This Row],[Post Name]]="-",IF(G2578=0,G2576,G2578),Statistics_xlsx___Sheet1[[#This Row],[Post Name]])</f>
        <v>c9</v>
      </c>
      <c r="I2577">
        <v>72880</v>
      </c>
      <c r="J2577">
        <f>IF(Statistics_xlsx___Sheet1[[#This Row],[Offered Salary]]&lt;=0,AVERAGE($I$2:$I$7166),Statistics_xlsx___Sheet1[[#This Row],[Offered Salary]])</f>
        <v>72880</v>
      </c>
      <c r="K2577" t="b">
        <f>OR((Statistics_xlsx___Sheet1[[#This Row],[updated offered salary]]&lt;$N$39),(Statistics_xlsx___Sheet1[[#This Row],[updated offered salary]]&gt;$N$40))</f>
        <v>0</v>
      </c>
    </row>
    <row r="2578" spans="1:11" x14ac:dyDescent="0.3">
      <c r="A2578">
        <v>269039</v>
      </c>
      <c r="B2578" t="s">
        <v>2307</v>
      </c>
      <c r="C2578" t="s">
        <v>8</v>
      </c>
      <c r="D2578" t="s">
        <v>9</v>
      </c>
      <c r="E2578" t="str">
        <f>IF(Statistics_xlsx___Sheet1[[#This Row],[event_name]]="-","Male",Statistics_xlsx___Sheet1[[#This Row],[event_name]])</f>
        <v>Male</v>
      </c>
      <c r="F2578" t="s">
        <v>86</v>
      </c>
      <c r="G2578" t="s">
        <v>345</v>
      </c>
      <c r="H2578" t="str">
        <f>IF(Statistics_xlsx___Sheet1[[#This Row],[Post Name]]="-",IF(G2579=0,G2577,G2579),Statistics_xlsx___Sheet1[[#This Row],[Post Name]])</f>
        <v>c9</v>
      </c>
      <c r="I2578">
        <v>62938</v>
      </c>
      <c r="J2578">
        <f>IF(Statistics_xlsx___Sheet1[[#This Row],[Offered Salary]]&lt;=0,AVERAGE($I$2:$I$7166),Statistics_xlsx___Sheet1[[#This Row],[Offered Salary]])</f>
        <v>62938</v>
      </c>
      <c r="K2578" t="b">
        <f>OR((Statistics_xlsx___Sheet1[[#This Row],[updated offered salary]]&lt;$N$39),(Statistics_xlsx___Sheet1[[#This Row],[updated offered salary]]&gt;$N$40))</f>
        <v>0</v>
      </c>
    </row>
    <row r="2579" spans="1:11" x14ac:dyDescent="0.3">
      <c r="A2579">
        <v>852330</v>
      </c>
      <c r="B2579" t="s">
        <v>2308</v>
      </c>
      <c r="C2579" t="s">
        <v>8</v>
      </c>
      <c r="D2579" t="s">
        <v>9</v>
      </c>
      <c r="E2579" t="str">
        <f>IF(Statistics_xlsx___Sheet1[[#This Row],[event_name]]="-","Male",Statistics_xlsx___Sheet1[[#This Row],[event_name]])</f>
        <v>Male</v>
      </c>
      <c r="F2579" t="s">
        <v>86</v>
      </c>
      <c r="G2579" t="s">
        <v>345</v>
      </c>
      <c r="H2579" t="str">
        <f>IF(Statistics_xlsx___Sheet1[[#This Row],[Post Name]]="-",IF(G2580=0,G2578,G2580),Statistics_xlsx___Sheet1[[#This Row],[Post Name]])</f>
        <v>c9</v>
      </c>
      <c r="I2579">
        <v>15648</v>
      </c>
      <c r="J2579">
        <f>IF(Statistics_xlsx___Sheet1[[#This Row],[Offered Salary]]&lt;=0,AVERAGE($I$2:$I$7166),Statistics_xlsx___Sheet1[[#This Row],[Offered Salary]])</f>
        <v>15648</v>
      </c>
      <c r="K2579" t="b">
        <f>OR((Statistics_xlsx___Sheet1[[#This Row],[updated offered salary]]&lt;$N$39),(Statistics_xlsx___Sheet1[[#This Row],[updated offered salary]]&gt;$N$40))</f>
        <v>0</v>
      </c>
    </row>
    <row r="2580" spans="1:11" x14ac:dyDescent="0.3">
      <c r="A2580">
        <v>92932</v>
      </c>
      <c r="B2580" t="s">
        <v>2309</v>
      </c>
      <c r="C2580" t="s">
        <v>15</v>
      </c>
      <c r="D2580" t="s">
        <v>9</v>
      </c>
      <c r="E2580" t="str">
        <f>IF(Statistics_xlsx___Sheet1[[#This Row],[event_name]]="-","Male",Statistics_xlsx___Sheet1[[#This Row],[event_name]])</f>
        <v>Male</v>
      </c>
      <c r="F2580" t="s">
        <v>86</v>
      </c>
      <c r="G2580" t="s">
        <v>345</v>
      </c>
      <c r="H2580" t="str">
        <f>IF(Statistics_xlsx___Sheet1[[#This Row],[Post Name]]="-",IF(G2581=0,G2579,G2581),Statistics_xlsx___Sheet1[[#This Row],[Post Name]])</f>
        <v>c9</v>
      </c>
      <c r="I2580">
        <v>16244</v>
      </c>
      <c r="J2580">
        <f>IF(Statistics_xlsx___Sheet1[[#This Row],[Offered Salary]]&lt;=0,AVERAGE($I$2:$I$7166),Statistics_xlsx___Sheet1[[#This Row],[Offered Salary]])</f>
        <v>16244</v>
      </c>
      <c r="K2580" t="b">
        <f>OR((Statistics_xlsx___Sheet1[[#This Row],[updated offered salary]]&lt;$N$39),(Statistics_xlsx___Sheet1[[#This Row],[updated offered salary]]&gt;$N$40))</f>
        <v>0</v>
      </c>
    </row>
    <row r="2581" spans="1:11" x14ac:dyDescent="0.3">
      <c r="A2581">
        <v>288178</v>
      </c>
      <c r="B2581" t="s">
        <v>2310</v>
      </c>
      <c r="C2581" t="s">
        <v>8</v>
      </c>
      <c r="D2581" t="s">
        <v>13</v>
      </c>
      <c r="E2581" t="str">
        <f>IF(Statistics_xlsx___Sheet1[[#This Row],[event_name]]="-","Male",Statistics_xlsx___Sheet1[[#This Row],[event_name]])</f>
        <v>Female</v>
      </c>
      <c r="F2581" t="s">
        <v>21</v>
      </c>
      <c r="G2581" t="s">
        <v>36</v>
      </c>
      <c r="H2581" t="str">
        <f>IF(Statistics_xlsx___Sheet1[[#This Row],[Post Name]]="-",IF(G2582=0,G2580,G2582),Statistics_xlsx___Sheet1[[#This Row],[Post Name]])</f>
        <v>i5</v>
      </c>
      <c r="I2581">
        <v>46498</v>
      </c>
      <c r="J2581">
        <f>IF(Statistics_xlsx___Sheet1[[#This Row],[Offered Salary]]&lt;=0,AVERAGE($I$2:$I$7166),Statistics_xlsx___Sheet1[[#This Row],[Offered Salary]])</f>
        <v>46498</v>
      </c>
      <c r="K2581" t="b">
        <f>OR((Statistics_xlsx___Sheet1[[#This Row],[updated offered salary]]&lt;$N$39),(Statistics_xlsx___Sheet1[[#This Row],[updated offered salary]]&gt;$N$40))</f>
        <v>0</v>
      </c>
    </row>
    <row r="2582" spans="1:11" x14ac:dyDescent="0.3">
      <c r="A2582">
        <v>702282</v>
      </c>
      <c r="B2582" t="s">
        <v>2311</v>
      </c>
      <c r="C2582" t="s">
        <v>15</v>
      </c>
      <c r="D2582" t="s">
        <v>9</v>
      </c>
      <c r="E2582" t="str">
        <f>IF(Statistics_xlsx___Sheet1[[#This Row],[event_name]]="-","Male",Statistics_xlsx___Sheet1[[#This Row],[event_name]])</f>
        <v>Male</v>
      </c>
      <c r="F2582" t="s">
        <v>21</v>
      </c>
      <c r="G2582" t="s">
        <v>36</v>
      </c>
      <c r="H2582" t="str">
        <f>IF(Statistics_xlsx___Sheet1[[#This Row],[Post Name]]="-",IF(G2583=0,G2581,G2583),Statistics_xlsx___Sheet1[[#This Row],[Post Name]])</f>
        <v>i5</v>
      </c>
      <c r="I2582">
        <v>75312</v>
      </c>
      <c r="J2582">
        <f>IF(Statistics_xlsx___Sheet1[[#This Row],[Offered Salary]]&lt;=0,AVERAGE($I$2:$I$7166),Statistics_xlsx___Sheet1[[#This Row],[Offered Salary]])</f>
        <v>75312</v>
      </c>
      <c r="K2582" t="b">
        <f>OR((Statistics_xlsx___Sheet1[[#This Row],[updated offered salary]]&lt;$N$39),(Statistics_xlsx___Sheet1[[#This Row],[updated offered salary]]&gt;$N$40))</f>
        <v>0</v>
      </c>
    </row>
    <row r="2583" spans="1:11" x14ac:dyDescent="0.3">
      <c r="A2583">
        <v>756958</v>
      </c>
      <c r="B2583" t="s">
        <v>2312</v>
      </c>
      <c r="C2583" t="s">
        <v>15</v>
      </c>
      <c r="D2583" t="s">
        <v>9</v>
      </c>
      <c r="E2583" t="str">
        <f>IF(Statistics_xlsx___Sheet1[[#This Row],[event_name]]="-","Male",Statistics_xlsx___Sheet1[[#This Row],[event_name]])</f>
        <v>Male</v>
      </c>
      <c r="F2583" t="s">
        <v>21</v>
      </c>
      <c r="G2583" t="s">
        <v>36</v>
      </c>
      <c r="H2583" t="str">
        <f>IF(Statistics_xlsx___Sheet1[[#This Row],[Post Name]]="-",IF(G2584=0,G2582,G2584),Statistics_xlsx___Sheet1[[#This Row],[Post Name]])</f>
        <v>i5</v>
      </c>
      <c r="I2583">
        <v>56856</v>
      </c>
      <c r="J2583">
        <f>IF(Statistics_xlsx___Sheet1[[#This Row],[Offered Salary]]&lt;=0,AVERAGE($I$2:$I$7166),Statistics_xlsx___Sheet1[[#This Row],[Offered Salary]])</f>
        <v>56856</v>
      </c>
      <c r="K2583" t="b">
        <f>OR((Statistics_xlsx___Sheet1[[#This Row],[updated offered salary]]&lt;$N$39),(Statistics_xlsx___Sheet1[[#This Row],[updated offered salary]]&gt;$N$40))</f>
        <v>0</v>
      </c>
    </row>
    <row r="2584" spans="1:11" x14ac:dyDescent="0.3">
      <c r="A2584">
        <v>357577</v>
      </c>
      <c r="B2584" t="s">
        <v>2313</v>
      </c>
      <c r="C2584" t="s">
        <v>8</v>
      </c>
      <c r="D2584" t="s">
        <v>13</v>
      </c>
      <c r="E2584" t="str">
        <f>IF(Statistics_xlsx___Sheet1[[#This Row],[event_name]]="-","Male",Statistics_xlsx___Sheet1[[#This Row],[event_name]])</f>
        <v>Female</v>
      </c>
      <c r="F2584" t="s">
        <v>21</v>
      </c>
      <c r="G2584" t="s">
        <v>36</v>
      </c>
      <c r="H2584" t="str">
        <f>IF(Statistics_xlsx___Sheet1[[#This Row],[Post Name]]="-",IF(G2585=0,G2583,G2585),Statistics_xlsx___Sheet1[[#This Row],[Post Name]])</f>
        <v>i5</v>
      </c>
      <c r="I2584">
        <v>20958</v>
      </c>
      <c r="J2584">
        <f>IF(Statistics_xlsx___Sheet1[[#This Row],[Offered Salary]]&lt;=0,AVERAGE($I$2:$I$7166),Statistics_xlsx___Sheet1[[#This Row],[Offered Salary]])</f>
        <v>20958</v>
      </c>
      <c r="K2584" t="b">
        <f>OR((Statistics_xlsx___Sheet1[[#This Row],[updated offered salary]]&lt;$N$39),(Statistics_xlsx___Sheet1[[#This Row],[updated offered salary]]&gt;$N$40))</f>
        <v>0</v>
      </c>
    </row>
    <row r="2585" spans="1:11" x14ac:dyDescent="0.3">
      <c r="A2585">
        <v>759016</v>
      </c>
      <c r="B2585" t="s">
        <v>2314</v>
      </c>
      <c r="C2585" t="s">
        <v>8</v>
      </c>
      <c r="D2585" t="s">
        <v>9</v>
      </c>
      <c r="E2585" t="str">
        <f>IF(Statistics_xlsx___Sheet1[[#This Row],[event_name]]="-","Male",Statistics_xlsx___Sheet1[[#This Row],[event_name]])</f>
        <v>Male</v>
      </c>
      <c r="F2585" t="s">
        <v>21</v>
      </c>
      <c r="G2585" t="s">
        <v>36</v>
      </c>
      <c r="H2585" t="str">
        <f>IF(Statistics_xlsx___Sheet1[[#This Row],[Post Name]]="-",IF(G2586=0,G2584,G2586),Statistics_xlsx___Sheet1[[#This Row],[Post Name]])</f>
        <v>i5</v>
      </c>
      <c r="I2585">
        <v>69278</v>
      </c>
      <c r="J2585">
        <f>IF(Statistics_xlsx___Sheet1[[#This Row],[Offered Salary]]&lt;=0,AVERAGE($I$2:$I$7166),Statistics_xlsx___Sheet1[[#This Row],[Offered Salary]])</f>
        <v>69278</v>
      </c>
      <c r="K2585" t="b">
        <f>OR((Statistics_xlsx___Sheet1[[#This Row],[updated offered salary]]&lt;$N$39),(Statistics_xlsx___Sheet1[[#This Row],[updated offered salary]]&gt;$N$40))</f>
        <v>0</v>
      </c>
    </row>
    <row r="2586" spans="1:11" x14ac:dyDescent="0.3">
      <c r="A2586">
        <v>401885</v>
      </c>
      <c r="B2586" t="s">
        <v>2315</v>
      </c>
      <c r="C2586" t="s">
        <v>15</v>
      </c>
      <c r="D2586" t="s">
        <v>13</v>
      </c>
      <c r="E2586" t="str">
        <f>IF(Statistics_xlsx___Sheet1[[#This Row],[event_name]]="-","Male",Statistics_xlsx___Sheet1[[#This Row],[event_name]])</f>
        <v>Female</v>
      </c>
      <c r="F2586" t="s">
        <v>21</v>
      </c>
      <c r="G2586" t="s">
        <v>36</v>
      </c>
      <c r="H2586" t="str">
        <f>IF(Statistics_xlsx___Sheet1[[#This Row],[Post Name]]="-",IF(G2587=0,G2585,G2587),Statistics_xlsx___Sheet1[[#This Row],[Post Name]])</f>
        <v>i5</v>
      </c>
      <c r="I2586">
        <v>34424</v>
      </c>
      <c r="J2586">
        <f>IF(Statistics_xlsx___Sheet1[[#This Row],[Offered Salary]]&lt;=0,AVERAGE($I$2:$I$7166),Statistics_xlsx___Sheet1[[#This Row],[Offered Salary]])</f>
        <v>34424</v>
      </c>
      <c r="K2586" t="b">
        <f>OR((Statistics_xlsx___Sheet1[[#This Row],[updated offered salary]]&lt;$N$39),(Statistics_xlsx___Sheet1[[#This Row],[updated offered salary]]&gt;$N$40))</f>
        <v>0</v>
      </c>
    </row>
    <row r="2587" spans="1:11" x14ac:dyDescent="0.3">
      <c r="A2587">
        <v>681123</v>
      </c>
      <c r="B2587" t="s">
        <v>2316</v>
      </c>
      <c r="C2587" t="s">
        <v>8</v>
      </c>
      <c r="D2587" t="s">
        <v>13</v>
      </c>
      <c r="E2587" t="str">
        <f>IF(Statistics_xlsx___Sheet1[[#This Row],[event_name]]="-","Male",Statistics_xlsx___Sheet1[[#This Row],[event_name]])</f>
        <v>Female</v>
      </c>
      <c r="F2587" t="s">
        <v>21</v>
      </c>
      <c r="G2587" t="s">
        <v>36</v>
      </c>
      <c r="H2587" t="str">
        <f>IF(Statistics_xlsx___Sheet1[[#This Row],[Post Name]]="-",IF(G2588=0,G2586,G2588),Statistics_xlsx___Sheet1[[#This Row],[Post Name]])</f>
        <v>i5</v>
      </c>
      <c r="I2587">
        <v>24575</v>
      </c>
      <c r="J2587">
        <f>IF(Statistics_xlsx___Sheet1[[#This Row],[Offered Salary]]&lt;=0,AVERAGE($I$2:$I$7166),Statistics_xlsx___Sheet1[[#This Row],[Offered Salary]])</f>
        <v>24575</v>
      </c>
      <c r="K2587" t="b">
        <f>OR((Statistics_xlsx___Sheet1[[#This Row],[updated offered salary]]&lt;$N$39),(Statistics_xlsx___Sheet1[[#This Row],[updated offered salary]]&gt;$N$40))</f>
        <v>0</v>
      </c>
    </row>
    <row r="2588" spans="1:11" x14ac:dyDescent="0.3">
      <c r="A2588">
        <v>944455</v>
      </c>
      <c r="B2588" t="s">
        <v>2317</v>
      </c>
      <c r="C2588" t="s">
        <v>8</v>
      </c>
      <c r="D2588" t="s">
        <v>13</v>
      </c>
      <c r="E2588" t="str">
        <f>IF(Statistics_xlsx___Sheet1[[#This Row],[event_name]]="-","Male",Statistics_xlsx___Sheet1[[#This Row],[event_name]])</f>
        <v>Female</v>
      </c>
      <c r="F2588" t="s">
        <v>17</v>
      </c>
      <c r="G2588" t="s">
        <v>345</v>
      </c>
      <c r="H2588" t="str">
        <f>IF(Statistics_xlsx___Sheet1[[#This Row],[Post Name]]="-",IF(G2589=0,G2587,G2589),Statistics_xlsx___Sheet1[[#This Row],[Post Name]])</f>
        <v>c9</v>
      </c>
      <c r="I2588">
        <v>69709</v>
      </c>
      <c r="J2588">
        <f>IF(Statistics_xlsx___Sheet1[[#This Row],[Offered Salary]]&lt;=0,AVERAGE($I$2:$I$7166),Statistics_xlsx___Sheet1[[#This Row],[Offered Salary]])</f>
        <v>69709</v>
      </c>
      <c r="K2588" t="b">
        <f>OR((Statistics_xlsx___Sheet1[[#This Row],[updated offered salary]]&lt;$N$39),(Statistics_xlsx___Sheet1[[#This Row],[updated offered salary]]&gt;$N$40))</f>
        <v>0</v>
      </c>
    </row>
    <row r="2589" spans="1:11" x14ac:dyDescent="0.3">
      <c r="A2589">
        <v>977885</v>
      </c>
      <c r="B2589" t="s">
        <v>2318</v>
      </c>
      <c r="C2589" t="s">
        <v>15</v>
      </c>
      <c r="D2589" t="s">
        <v>9</v>
      </c>
      <c r="E2589" t="str">
        <f>IF(Statistics_xlsx___Sheet1[[#This Row],[event_name]]="-","Male",Statistics_xlsx___Sheet1[[#This Row],[event_name]])</f>
        <v>Male</v>
      </c>
      <c r="F2589" t="s">
        <v>52</v>
      </c>
      <c r="G2589" t="s">
        <v>345</v>
      </c>
      <c r="H2589" t="str">
        <f>IF(Statistics_xlsx___Sheet1[[#This Row],[Post Name]]="-",IF(G2590=0,G2588,G2590),Statistics_xlsx___Sheet1[[#This Row],[Post Name]])</f>
        <v>c9</v>
      </c>
      <c r="I2589">
        <v>85648</v>
      </c>
      <c r="J2589">
        <f>IF(Statistics_xlsx___Sheet1[[#This Row],[Offered Salary]]&lt;=0,AVERAGE($I$2:$I$7166),Statistics_xlsx___Sheet1[[#This Row],[Offered Salary]])</f>
        <v>85648</v>
      </c>
      <c r="K2589" t="b">
        <f>OR((Statistics_xlsx___Sheet1[[#This Row],[updated offered salary]]&lt;$N$39),(Statistics_xlsx___Sheet1[[#This Row],[updated offered salary]]&gt;$N$40))</f>
        <v>0</v>
      </c>
    </row>
    <row r="2590" spans="1:11" x14ac:dyDescent="0.3">
      <c r="A2590">
        <v>353496</v>
      </c>
      <c r="B2590" t="s">
        <v>2319</v>
      </c>
      <c r="C2590" t="s">
        <v>8</v>
      </c>
      <c r="D2590" t="s">
        <v>42</v>
      </c>
      <c r="E2590" t="str">
        <f>IF(Statistics_xlsx___Sheet1[[#This Row],[event_name]]="-","Male",Statistics_xlsx___Sheet1[[#This Row],[event_name]])</f>
        <v>Don’t want to say</v>
      </c>
      <c r="F2590" t="s">
        <v>17</v>
      </c>
      <c r="G2590" t="s">
        <v>36</v>
      </c>
      <c r="H2590" t="str">
        <f>IF(Statistics_xlsx___Sheet1[[#This Row],[Post Name]]="-",IF(G2591=0,G2589,G2591),Statistics_xlsx___Sheet1[[#This Row],[Post Name]])</f>
        <v>i5</v>
      </c>
      <c r="I2590">
        <v>61703</v>
      </c>
      <c r="J2590">
        <f>IF(Statistics_xlsx___Sheet1[[#This Row],[Offered Salary]]&lt;=0,AVERAGE($I$2:$I$7166),Statistics_xlsx___Sheet1[[#This Row],[Offered Salary]])</f>
        <v>61703</v>
      </c>
      <c r="K2590" t="b">
        <f>OR((Statistics_xlsx___Sheet1[[#This Row],[updated offered salary]]&lt;$N$39),(Statistics_xlsx___Sheet1[[#This Row],[updated offered salary]]&gt;$N$40))</f>
        <v>0</v>
      </c>
    </row>
    <row r="2591" spans="1:11" x14ac:dyDescent="0.3">
      <c r="A2591">
        <v>982553</v>
      </c>
      <c r="B2591" t="s">
        <v>2320</v>
      </c>
      <c r="C2591" t="s">
        <v>8</v>
      </c>
      <c r="D2591" t="s">
        <v>9</v>
      </c>
      <c r="E2591" t="str">
        <f>IF(Statistics_xlsx___Sheet1[[#This Row],[event_name]]="-","Male",Statistics_xlsx___Sheet1[[#This Row],[event_name]])</f>
        <v>Male</v>
      </c>
      <c r="F2591" t="s">
        <v>17</v>
      </c>
      <c r="G2591" t="s">
        <v>345</v>
      </c>
      <c r="H2591" t="str">
        <f>IF(Statistics_xlsx___Sheet1[[#This Row],[Post Name]]="-",IF(G2592=0,G2590,G2592),Statistics_xlsx___Sheet1[[#This Row],[Post Name]])</f>
        <v>c9</v>
      </c>
      <c r="I2591">
        <v>73230</v>
      </c>
      <c r="J2591">
        <f>IF(Statistics_xlsx___Sheet1[[#This Row],[Offered Salary]]&lt;=0,AVERAGE($I$2:$I$7166),Statistics_xlsx___Sheet1[[#This Row],[Offered Salary]])</f>
        <v>73230</v>
      </c>
      <c r="K2591" t="b">
        <f>OR((Statistics_xlsx___Sheet1[[#This Row],[updated offered salary]]&lt;$N$39),(Statistics_xlsx___Sheet1[[#This Row],[updated offered salary]]&gt;$N$40))</f>
        <v>0</v>
      </c>
    </row>
    <row r="2592" spans="1:11" x14ac:dyDescent="0.3">
      <c r="A2592">
        <v>934540</v>
      </c>
      <c r="B2592" t="s">
        <v>2321</v>
      </c>
      <c r="C2592" t="s">
        <v>8</v>
      </c>
      <c r="D2592" t="s">
        <v>9</v>
      </c>
      <c r="E2592" t="str">
        <f>IF(Statistics_xlsx___Sheet1[[#This Row],[event_name]]="-","Male",Statistics_xlsx___Sheet1[[#This Row],[event_name]])</f>
        <v>Male</v>
      </c>
      <c r="F2592" t="s">
        <v>166</v>
      </c>
      <c r="G2592" t="s">
        <v>24</v>
      </c>
      <c r="H2592" t="str">
        <f>IF(Statistics_xlsx___Sheet1[[#This Row],[Post Name]]="-",IF(G2593=0,G2591,G2593),Statistics_xlsx___Sheet1[[#This Row],[Post Name]])</f>
        <v>i7</v>
      </c>
      <c r="I2592">
        <v>34424</v>
      </c>
      <c r="J2592">
        <f>IF(Statistics_xlsx___Sheet1[[#This Row],[Offered Salary]]&lt;=0,AVERAGE($I$2:$I$7166),Statistics_xlsx___Sheet1[[#This Row],[Offered Salary]])</f>
        <v>34424</v>
      </c>
      <c r="K2592" t="b">
        <f>OR((Statistics_xlsx___Sheet1[[#This Row],[updated offered salary]]&lt;$N$39),(Statistics_xlsx___Sheet1[[#This Row],[updated offered salary]]&gt;$N$40))</f>
        <v>0</v>
      </c>
    </row>
    <row r="2593" spans="1:11" x14ac:dyDescent="0.3">
      <c r="A2593">
        <v>964901</v>
      </c>
      <c r="B2593" t="s">
        <v>2322</v>
      </c>
      <c r="C2593" t="s">
        <v>8</v>
      </c>
      <c r="D2593" t="s">
        <v>9</v>
      </c>
      <c r="E2593" t="str">
        <f>IF(Statistics_xlsx___Sheet1[[#This Row],[event_name]]="-","Male",Statistics_xlsx___Sheet1[[#This Row],[event_name]])</f>
        <v>Male</v>
      </c>
      <c r="F2593" t="s">
        <v>166</v>
      </c>
      <c r="G2593" t="s">
        <v>24</v>
      </c>
      <c r="H2593" t="str">
        <f>IF(Statistics_xlsx___Sheet1[[#This Row],[Post Name]]="-",IF(G2594=0,G2592,G2594),Statistics_xlsx___Sheet1[[#This Row],[Post Name]])</f>
        <v>i7</v>
      </c>
      <c r="I2593">
        <v>30253</v>
      </c>
      <c r="J2593">
        <f>IF(Statistics_xlsx___Sheet1[[#This Row],[Offered Salary]]&lt;=0,AVERAGE($I$2:$I$7166),Statistics_xlsx___Sheet1[[#This Row],[Offered Salary]])</f>
        <v>30253</v>
      </c>
      <c r="K2593" t="b">
        <f>OR((Statistics_xlsx___Sheet1[[#This Row],[updated offered salary]]&lt;$N$39),(Statistics_xlsx___Sheet1[[#This Row],[updated offered salary]]&gt;$N$40))</f>
        <v>0</v>
      </c>
    </row>
    <row r="2594" spans="1:11" x14ac:dyDescent="0.3">
      <c r="A2594">
        <v>759940</v>
      </c>
      <c r="B2594" t="s">
        <v>2322</v>
      </c>
      <c r="C2594" t="s">
        <v>15</v>
      </c>
      <c r="D2594" t="s">
        <v>13</v>
      </c>
      <c r="E2594" t="str">
        <f>IF(Statistics_xlsx___Sheet1[[#This Row],[event_name]]="-","Male",Statistics_xlsx___Sheet1[[#This Row],[event_name]])</f>
        <v>Female</v>
      </c>
      <c r="F2594" t="s">
        <v>166</v>
      </c>
      <c r="G2594" t="s">
        <v>24</v>
      </c>
      <c r="H2594" t="str">
        <f>IF(Statistics_xlsx___Sheet1[[#This Row],[Post Name]]="-",IF(G2595=0,G2593,G2595),Statistics_xlsx___Sheet1[[#This Row],[Post Name]])</f>
        <v>i7</v>
      </c>
      <c r="I2594">
        <v>6210</v>
      </c>
      <c r="J2594">
        <f>IF(Statistics_xlsx___Sheet1[[#This Row],[Offered Salary]]&lt;=0,AVERAGE($I$2:$I$7166),Statistics_xlsx___Sheet1[[#This Row],[Offered Salary]])</f>
        <v>6210</v>
      </c>
      <c r="K2594" t="b">
        <f>OR((Statistics_xlsx___Sheet1[[#This Row],[updated offered salary]]&lt;$N$39),(Statistics_xlsx___Sheet1[[#This Row],[updated offered salary]]&gt;$N$40))</f>
        <v>0</v>
      </c>
    </row>
    <row r="2595" spans="1:11" x14ac:dyDescent="0.3">
      <c r="A2595">
        <v>362996</v>
      </c>
      <c r="B2595" t="s">
        <v>2323</v>
      </c>
      <c r="C2595" t="s">
        <v>8</v>
      </c>
      <c r="D2595" t="s">
        <v>9</v>
      </c>
      <c r="E2595" t="str">
        <f>IF(Statistics_xlsx___Sheet1[[#This Row],[event_name]]="-","Male",Statistics_xlsx___Sheet1[[#This Row],[event_name]])</f>
        <v>Male</v>
      </c>
      <c r="F2595" t="s">
        <v>166</v>
      </c>
      <c r="G2595" t="s">
        <v>24</v>
      </c>
      <c r="H2595" t="str">
        <f>IF(Statistics_xlsx___Sheet1[[#This Row],[Post Name]]="-",IF(G2596=0,G2594,G2596),Statistics_xlsx___Sheet1[[#This Row],[Post Name]])</f>
        <v>i7</v>
      </c>
      <c r="I2595">
        <v>92283</v>
      </c>
      <c r="J2595">
        <f>IF(Statistics_xlsx___Sheet1[[#This Row],[Offered Salary]]&lt;=0,AVERAGE($I$2:$I$7166),Statistics_xlsx___Sheet1[[#This Row],[Offered Salary]])</f>
        <v>92283</v>
      </c>
      <c r="K2595" t="b">
        <f>OR((Statistics_xlsx___Sheet1[[#This Row],[updated offered salary]]&lt;$N$39),(Statistics_xlsx___Sheet1[[#This Row],[updated offered salary]]&gt;$N$40))</f>
        <v>0</v>
      </c>
    </row>
    <row r="2596" spans="1:11" x14ac:dyDescent="0.3">
      <c r="A2596">
        <v>917163</v>
      </c>
      <c r="B2596" t="s">
        <v>2324</v>
      </c>
      <c r="C2596" t="s">
        <v>15</v>
      </c>
      <c r="D2596" t="s">
        <v>9</v>
      </c>
      <c r="E2596" t="str">
        <f>IF(Statistics_xlsx___Sheet1[[#This Row],[event_name]]="-","Male",Statistics_xlsx___Sheet1[[#This Row],[event_name]])</f>
        <v>Male</v>
      </c>
      <c r="F2596" t="s">
        <v>10</v>
      </c>
      <c r="G2596" t="s">
        <v>24</v>
      </c>
      <c r="H2596" t="str">
        <f>IF(Statistics_xlsx___Sheet1[[#This Row],[Post Name]]="-",IF(G2597=0,G2595,G2597),Statistics_xlsx___Sheet1[[#This Row],[Post Name]])</f>
        <v>i7</v>
      </c>
      <c r="I2596">
        <v>12378</v>
      </c>
      <c r="J2596">
        <f>IF(Statistics_xlsx___Sheet1[[#This Row],[Offered Salary]]&lt;=0,AVERAGE($I$2:$I$7166),Statistics_xlsx___Sheet1[[#This Row],[Offered Salary]])</f>
        <v>12378</v>
      </c>
      <c r="K2596" t="b">
        <f>OR((Statistics_xlsx___Sheet1[[#This Row],[updated offered salary]]&lt;$N$39),(Statistics_xlsx___Sheet1[[#This Row],[updated offered salary]]&gt;$N$40))</f>
        <v>0</v>
      </c>
    </row>
    <row r="2597" spans="1:11" x14ac:dyDescent="0.3">
      <c r="A2597">
        <v>652692</v>
      </c>
      <c r="B2597" t="s">
        <v>2325</v>
      </c>
      <c r="C2597" t="s">
        <v>8</v>
      </c>
      <c r="D2597" t="s">
        <v>42</v>
      </c>
      <c r="E2597" t="str">
        <f>IF(Statistics_xlsx___Sheet1[[#This Row],[event_name]]="-","Male",Statistics_xlsx___Sheet1[[#This Row],[event_name]])</f>
        <v>Don’t want to say</v>
      </c>
      <c r="F2597" t="s">
        <v>10</v>
      </c>
      <c r="G2597" t="s">
        <v>24</v>
      </c>
      <c r="H2597" t="str">
        <f>IF(Statistics_xlsx___Sheet1[[#This Row],[Post Name]]="-",IF(G2598=0,G2596,G2598),Statistics_xlsx___Sheet1[[#This Row],[Post Name]])</f>
        <v>i7</v>
      </c>
      <c r="I2597">
        <v>43397</v>
      </c>
      <c r="J2597">
        <f>IF(Statistics_xlsx___Sheet1[[#This Row],[Offered Salary]]&lt;=0,AVERAGE($I$2:$I$7166),Statistics_xlsx___Sheet1[[#This Row],[Offered Salary]])</f>
        <v>43397</v>
      </c>
      <c r="K2597" t="b">
        <f>OR((Statistics_xlsx___Sheet1[[#This Row],[updated offered salary]]&lt;$N$39),(Statistics_xlsx___Sheet1[[#This Row],[updated offered salary]]&gt;$N$40))</f>
        <v>0</v>
      </c>
    </row>
    <row r="2598" spans="1:11" x14ac:dyDescent="0.3">
      <c r="A2598">
        <v>23706</v>
      </c>
      <c r="B2598" t="s">
        <v>2326</v>
      </c>
      <c r="C2598" t="s">
        <v>8</v>
      </c>
      <c r="D2598" t="s">
        <v>42</v>
      </c>
      <c r="E2598" t="str">
        <f>IF(Statistics_xlsx___Sheet1[[#This Row],[event_name]]="-","Male",Statistics_xlsx___Sheet1[[#This Row],[event_name]])</f>
        <v>Don’t want to say</v>
      </c>
      <c r="F2598" t="s">
        <v>10</v>
      </c>
      <c r="G2598" t="s">
        <v>24</v>
      </c>
      <c r="H2598" t="str">
        <f>IF(Statistics_xlsx___Sheet1[[#This Row],[Post Name]]="-",IF(G2599=0,G2597,G2599),Statistics_xlsx___Sheet1[[#This Row],[Post Name]])</f>
        <v>i7</v>
      </c>
      <c r="I2598">
        <v>41989</v>
      </c>
      <c r="J2598">
        <f>IF(Statistics_xlsx___Sheet1[[#This Row],[Offered Salary]]&lt;=0,AVERAGE($I$2:$I$7166),Statistics_xlsx___Sheet1[[#This Row],[Offered Salary]])</f>
        <v>41989</v>
      </c>
      <c r="K2598" t="b">
        <f>OR((Statistics_xlsx___Sheet1[[#This Row],[updated offered salary]]&lt;$N$39),(Statistics_xlsx___Sheet1[[#This Row],[updated offered salary]]&gt;$N$40))</f>
        <v>0</v>
      </c>
    </row>
    <row r="2599" spans="1:11" x14ac:dyDescent="0.3">
      <c r="A2599">
        <v>29644</v>
      </c>
      <c r="B2599" t="s">
        <v>2327</v>
      </c>
      <c r="C2599" t="s">
        <v>15</v>
      </c>
      <c r="D2599" t="s">
        <v>13</v>
      </c>
      <c r="E2599" t="str">
        <f>IF(Statistics_xlsx___Sheet1[[#This Row],[event_name]]="-","Male",Statistics_xlsx___Sheet1[[#This Row],[event_name]])</f>
        <v>Female</v>
      </c>
      <c r="F2599" t="s">
        <v>10</v>
      </c>
      <c r="G2599" t="s">
        <v>24</v>
      </c>
      <c r="H2599" t="str">
        <f>IF(Statistics_xlsx___Sheet1[[#This Row],[Post Name]]="-",IF(G2600=0,G2598,G2600),Statistics_xlsx___Sheet1[[#This Row],[Post Name]])</f>
        <v>i7</v>
      </c>
      <c r="I2599">
        <v>7523</v>
      </c>
      <c r="J2599">
        <f>IF(Statistics_xlsx___Sheet1[[#This Row],[Offered Salary]]&lt;=0,AVERAGE($I$2:$I$7166),Statistics_xlsx___Sheet1[[#This Row],[Offered Salary]])</f>
        <v>7523</v>
      </c>
      <c r="K2599" t="b">
        <f>OR((Statistics_xlsx___Sheet1[[#This Row],[updated offered salary]]&lt;$N$39),(Statistics_xlsx___Sheet1[[#This Row],[updated offered salary]]&gt;$N$40))</f>
        <v>0</v>
      </c>
    </row>
    <row r="2600" spans="1:11" x14ac:dyDescent="0.3">
      <c r="A2600">
        <v>695963</v>
      </c>
      <c r="B2600" t="s">
        <v>2327</v>
      </c>
      <c r="C2600" t="s">
        <v>8</v>
      </c>
      <c r="D2600" t="s">
        <v>42</v>
      </c>
      <c r="E2600" t="str">
        <f>IF(Statistics_xlsx___Sheet1[[#This Row],[event_name]]="-","Male",Statistics_xlsx___Sheet1[[#This Row],[event_name]])</f>
        <v>Don’t want to say</v>
      </c>
      <c r="F2600" t="s">
        <v>10</v>
      </c>
      <c r="G2600" t="s">
        <v>24</v>
      </c>
      <c r="H2600" t="str">
        <f>IF(Statistics_xlsx___Sheet1[[#This Row],[Post Name]]="-",IF(G2601=0,G2599,G2601),Statistics_xlsx___Sheet1[[#This Row],[Post Name]])</f>
        <v>i7</v>
      </c>
      <c r="I2600">
        <v>77656</v>
      </c>
      <c r="J2600">
        <f>IF(Statistics_xlsx___Sheet1[[#This Row],[Offered Salary]]&lt;=0,AVERAGE($I$2:$I$7166),Statistics_xlsx___Sheet1[[#This Row],[Offered Salary]])</f>
        <v>77656</v>
      </c>
      <c r="K2600" t="b">
        <f>OR((Statistics_xlsx___Sheet1[[#This Row],[updated offered salary]]&lt;$N$39),(Statistics_xlsx___Sheet1[[#This Row],[updated offered salary]]&gt;$N$40))</f>
        <v>0</v>
      </c>
    </row>
    <row r="2601" spans="1:11" x14ac:dyDescent="0.3">
      <c r="A2601">
        <v>603033</v>
      </c>
      <c r="B2601" t="s">
        <v>2328</v>
      </c>
      <c r="C2601" t="s">
        <v>15</v>
      </c>
      <c r="D2601" t="s">
        <v>13</v>
      </c>
      <c r="E2601" t="str">
        <f>IF(Statistics_xlsx___Sheet1[[#This Row],[event_name]]="-","Male",Statistics_xlsx___Sheet1[[#This Row],[event_name]])</f>
        <v>Female</v>
      </c>
      <c r="F2601" t="s">
        <v>33</v>
      </c>
      <c r="G2601" t="s">
        <v>14</v>
      </c>
      <c r="H2601" t="str">
        <f>IF(Statistics_xlsx___Sheet1[[#This Row],[Post Name]]="-",IF(G2602=0,G2600,G2602),Statistics_xlsx___Sheet1[[#This Row],[Post Name]])</f>
        <v>c5</v>
      </c>
      <c r="I2601">
        <v>5937</v>
      </c>
      <c r="J2601">
        <f>IF(Statistics_xlsx___Sheet1[[#This Row],[Offered Salary]]&lt;=0,AVERAGE($I$2:$I$7166),Statistics_xlsx___Sheet1[[#This Row],[Offered Salary]])</f>
        <v>5937</v>
      </c>
      <c r="K2601" t="b">
        <f>OR((Statistics_xlsx___Sheet1[[#This Row],[updated offered salary]]&lt;$N$39),(Statistics_xlsx___Sheet1[[#This Row],[updated offered salary]]&gt;$N$40))</f>
        <v>0</v>
      </c>
    </row>
    <row r="2602" spans="1:11" x14ac:dyDescent="0.3">
      <c r="A2602">
        <v>868878</v>
      </c>
      <c r="B2602" t="s">
        <v>2329</v>
      </c>
      <c r="C2602" t="s">
        <v>8</v>
      </c>
      <c r="D2602" t="s">
        <v>13</v>
      </c>
      <c r="E2602" t="str">
        <f>IF(Statistics_xlsx___Sheet1[[#This Row],[event_name]]="-","Male",Statistics_xlsx___Sheet1[[#This Row],[event_name]])</f>
        <v>Female</v>
      </c>
      <c r="F2602" t="s">
        <v>33</v>
      </c>
      <c r="G2602" t="s">
        <v>14</v>
      </c>
      <c r="H2602" t="str">
        <f>IF(Statistics_xlsx___Sheet1[[#This Row],[Post Name]]="-",IF(G2603=0,G2601,G2603),Statistics_xlsx___Sheet1[[#This Row],[Post Name]])</f>
        <v>c5</v>
      </c>
      <c r="I2602">
        <v>15380</v>
      </c>
      <c r="J2602">
        <f>IF(Statistics_xlsx___Sheet1[[#This Row],[Offered Salary]]&lt;=0,AVERAGE($I$2:$I$7166),Statistics_xlsx___Sheet1[[#This Row],[Offered Salary]])</f>
        <v>15380</v>
      </c>
      <c r="K2602" t="b">
        <f>OR((Statistics_xlsx___Sheet1[[#This Row],[updated offered salary]]&lt;$N$39),(Statistics_xlsx___Sheet1[[#This Row],[updated offered salary]]&gt;$N$40))</f>
        <v>0</v>
      </c>
    </row>
    <row r="2603" spans="1:11" x14ac:dyDescent="0.3">
      <c r="A2603">
        <v>666894</v>
      </c>
      <c r="B2603" t="s">
        <v>2330</v>
      </c>
      <c r="C2603" t="s">
        <v>15</v>
      </c>
      <c r="D2603" t="s">
        <v>9</v>
      </c>
      <c r="E2603" t="str">
        <f>IF(Statistics_xlsx___Sheet1[[#This Row],[event_name]]="-","Male",Statistics_xlsx___Sheet1[[#This Row],[event_name]])</f>
        <v>Male</v>
      </c>
      <c r="F2603" t="s">
        <v>17</v>
      </c>
      <c r="G2603" t="s">
        <v>345</v>
      </c>
      <c r="H2603" t="str">
        <f>IF(Statistics_xlsx___Sheet1[[#This Row],[Post Name]]="-",IF(G2604=0,G2602,G2604),Statistics_xlsx___Sheet1[[#This Row],[Post Name]])</f>
        <v>c9</v>
      </c>
      <c r="I2603">
        <v>54655</v>
      </c>
      <c r="J2603">
        <f>IF(Statistics_xlsx___Sheet1[[#This Row],[Offered Salary]]&lt;=0,AVERAGE($I$2:$I$7166),Statistics_xlsx___Sheet1[[#This Row],[Offered Salary]])</f>
        <v>54655</v>
      </c>
      <c r="K2603" t="b">
        <f>OR((Statistics_xlsx___Sheet1[[#This Row],[updated offered salary]]&lt;$N$39),(Statistics_xlsx___Sheet1[[#This Row],[updated offered salary]]&gt;$N$40))</f>
        <v>0</v>
      </c>
    </row>
    <row r="2604" spans="1:11" x14ac:dyDescent="0.3">
      <c r="A2604">
        <v>121437</v>
      </c>
      <c r="B2604" t="s">
        <v>2331</v>
      </c>
      <c r="C2604" t="s">
        <v>8</v>
      </c>
      <c r="D2604" t="s">
        <v>13</v>
      </c>
      <c r="E2604" t="str">
        <f>IF(Statistics_xlsx___Sheet1[[#This Row],[event_name]]="-","Male",Statistics_xlsx___Sheet1[[#This Row],[event_name]])</f>
        <v>Female</v>
      </c>
      <c r="F2604" t="s">
        <v>17</v>
      </c>
      <c r="G2604" t="s">
        <v>345</v>
      </c>
      <c r="H2604" t="str">
        <f>IF(Statistics_xlsx___Sheet1[[#This Row],[Post Name]]="-",IF(G2605=0,G2603,G2605),Statistics_xlsx___Sheet1[[#This Row],[Post Name]])</f>
        <v>c9</v>
      </c>
      <c r="I2604">
        <v>61894</v>
      </c>
      <c r="J2604">
        <f>IF(Statistics_xlsx___Sheet1[[#This Row],[Offered Salary]]&lt;=0,AVERAGE($I$2:$I$7166),Statistics_xlsx___Sheet1[[#This Row],[Offered Salary]])</f>
        <v>61894</v>
      </c>
      <c r="K2604" t="b">
        <f>OR((Statistics_xlsx___Sheet1[[#This Row],[updated offered salary]]&lt;$N$39),(Statistics_xlsx___Sheet1[[#This Row],[updated offered salary]]&gt;$N$40))</f>
        <v>0</v>
      </c>
    </row>
    <row r="2605" spans="1:11" x14ac:dyDescent="0.3">
      <c r="A2605">
        <v>757116</v>
      </c>
      <c r="B2605" t="s">
        <v>2332</v>
      </c>
      <c r="C2605" t="s">
        <v>15</v>
      </c>
      <c r="D2605" t="s">
        <v>9</v>
      </c>
      <c r="E2605" t="str">
        <f>IF(Statistics_xlsx___Sheet1[[#This Row],[event_name]]="-","Male",Statistics_xlsx___Sheet1[[#This Row],[event_name]])</f>
        <v>Male</v>
      </c>
      <c r="F2605" t="s">
        <v>17</v>
      </c>
      <c r="G2605" t="s">
        <v>345</v>
      </c>
      <c r="H2605" t="str">
        <f>IF(Statistics_xlsx___Sheet1[[#This Row],[Post Name]]="-",IF(G2606=0,G2604,G2606),Statistics_xlsx___Sheet1[[#This Row],[Post Name]])</f>
        <v>c9</v>
      </c>
      <c r="I2605">
        <v>60526</v>
      </c>
      <c r="J2605">
        <f>IF(Statistics_xlsx___Sheet1[[#This Row],[Offered Salary]]&lt;=0,AVERAGE($I$2:$I$7166),Statistics_xlsx___Sheet1[[#This Row],[Offered Salary]])</f>
        <v>60526</v>
      </c>
      <c r="K2605" t="b">
        <f>OR((Statistics_xlsx___Sheet1[[#This Row],[updated offered salary]]&lt;$N$39),(Statistics_xlsx___Sheet1[[#This Row],[updated offered salary]]&gt;$N$40))</f>
        <v>0</v>
      </c>
    </row>
    <row r="2606" spans="1:11" x14ac:dyDescent="0.3">
      <c r="A2606">
        <v>503722</v>
      </c>
      <c r="B2606" t="s">
        <v>2333</v>
      </c>
      <c r="C2606" t="s">
        <v>15</v>
      </c>
      <c r="D2606" t="s">
        <v>9</v>
      </c>
      <c r="E2606" t="str">
        <f>IF(Statistics_xlsx___Sheet1[[#This Row],[event_name]]="-","Male",Statistics_xlsx___Sheet1[[#This Row],[event_name]])</f>
        <v>Male</v>
      </c>
      <c r="F2606" t="s">
        <v>17</v>
      </c>
      <c r="G2606" t="s">
        <v>345</v>
      </c>
      <c r="H2606" t="str">
        <f>IF(Statistics_xlsx___Sheet1[[#This Row],[Post Name]]="-",IF(G2607=0,G2605,G2607),Statistics_xlsx___Sheet1[[#This Row],[Post Name]])</f>
        <v>c9</v>
      </c>
      <c r="I2606">
        <v>48534</v>
      </c>
      <c r="J2606">
        <f>IF(Statistics_xlsx___Sheet1[[#This Row],[Offered Salary]]&lt;=0,AVERAGE($I$2:$I$7166),Statistics_xlsx___Sheet1[[#This Row],[Offered Salary]])</f>
        <v>48534</v>
      </c>
      <c r="K2606" t="b">
        <f>OR((Statistics_xlsx___Sheet1[[#This Row],[updated offered salary]]&lt;$N$39),(Statistics_xlsx___Sheet1[[#This Row],[updated offered salary]]&gt;$N$40))</f>
        <v>0</v>
      </c>
    </row>
    <row r="2607" spans="1:11" x14ac:dyDescent="0.3">
      <c r="A2607">
        <v>643987</v>
      </c>
      <c r="B2607" t="s">
        <v>2334</v>
      </c>
      <c r="C2607" t="s">
        <v>8</v>
      </c>
      <c r="D2607" t="s">
        <v>9</v>
      </c>
      <c r="E2607" t="str">
        <f>IF(Statistics_xlsx___Sheet1[[#This Row],[event_name]]="-","Male",Statistics_xlsx___Sheet1[[#This Row],[event_name]])</f>
        <v>Male</v>
      </c>
      <c r="F2607" t="s">
        <v>17</v>
      </c>
      <c r="G2607" t="s">
        <v>36</v>
      </c>
      <c r="H2607" t="str">
        <f>IF(Statistics_xlsx___Sheet1[[#This Row],[Post Name]]="-",IF(G2608=0,G2606,G2608),Statistics_xlsx___Sheet1[[#This Row],[Post Name]])</f>
        <v>i5</v>
      </c>
      <c r="I2607">
        <v>28543</v>
      </c>
      <c r="J2607">
        <f>IF(Statistics_xlsx___Sheet1[[#This Row],[Offered Salary]]&lt;=0,AVERAGE($I$2:$I$7166),Statistics_xlsx___Sheet1[[#This Row],[Offered Salary]])</f>
        <v>28543</v>
      </c>
      <c r="K2607" t="b">
        <f>OR((Statistics_xlsx___Sheet1[[#This Row],[updated offered salary]]&lt;$N$39),(Statistics_xlsx___Sheet1[[#This Row],[updated offered salary]]&gt;$N$40))</f>
        <v>0</v>
      </c>
    </row>
    <row r="2608" spans="1:11" x14ac:dyDescent="0.3">
      <c r="A2608">
        <v>285550</v>
      </c>
      <c r="B2608" t="s">
        <v>2335</v>
      </c>
      <c r="C2608" t="s">
        <v>8</v>
      </c>
      <c r="D2608" t="s">
        <v>9</v>
      </c>
      <c r="E2608" t="str">
        <f>IF(Statistics_xlsx___Sheet1[[#This Row],[event_name]]="-","Male",Statistics_xlsx___Sheet1[[#This Row],[event_name]])</f>
        <v>Male</v>
      </c>
      <c r="F2608" t="s">
        <v>17</v>
      </c>
      <c r="G2608" t="s">
        <v>36</v>
      </c>
      <c r="H2608" t="str">
        <f>IF(Statistics_xlsx___Sheet1[[#This Row],[Post Name]]="-",IF(G2609=0,G2607,G2609),Statistics_xlsx___Sheet1[[#This Row],[Post Name]])</f>
        <v>i5</v>
      </c>
      <c r="I2608">
        <v>65832</v>
      </c>
      <c r="J2608">
        <f>IF(Statistics_xlsx___Sheet1[[#This Row],[Offered Salary]]&lt;=0,AVERAGE($I$2:$I$7166),Statistics_xlsx___Sheet1[[#This Row],[Offered Salary]])</f>
        <v>65832</v>
      </c>
      <c r="K2608" t="b">
        <f>OR((Statistics_xlsx___Sheet1[[#This Row],[updated offered salary]]&lt;$N$39),(Statistics_xlsx___Sheet1[[#This Row],[updated offered salary]]&gt;$N$40))</f>
        <v>0</v>
      </c>
    </row>
    <row r="2609" spans="1:11" x14ac:dyDescent="0.3">
      <c r="A2609">
        <v>361677</v>
      </c>
      <c r="B2609" t="s">
        <v>2335</v>
      </c>
      <c r="C2609" t="s">
        <v>15</v>
      </c>
      <c r="D2609" t="s">
        <v>9</v>
      </c>
      <c r="E2609" t="str">
        <f>IF(Statistics_xlsx___Sheet1[[#This Row],[event_name]]="-","Male",Statistics_xlsx___Sheet1[[#This Row],[event_name]])</f>
        <v>Male</v>
      </c>
      <c r="F2609" t="s">
        <v>17</v>
      </c>
      <c r="G2609" t="s">
        <v>36</v>
      </c>
      <c r="H2609" t="str">
        <f>IF(Statistics_xlsx___Sheet1[[#This Row],[Post Name]]="-",IF(G2610=0,G2608,G2610),Statistics_xlsx___Sheet1[[#This Row],[Post Name]])</f>
        <v>i5</v>
      </c>
      <c r="I2609">
        <v>27720</v>
      </c>
      <c r="J2609">
        <f>IF(Statistics_xlsx___Sheet1[[#This Row],[Offered Salary]]&lt;=0,AVERAGE($I$2:$I$7166),Statistics_xlsx___Sheet1[[#This Row],[Offered Salary]])</f>
        <v>27720</v>
      </c>
      <c r="K2609" t="b">
        <f>OR((Statistics_xlsx___Sheet1[[#This Row],[updated offered salary]]&lt;$N$39),(Statistics_xlsx___Sheet1[[#This Row],[updated offered salary]]&gt;$N$40))</f>
        <v>0</v>
      </c>
    </row>
    <row r="2610" spans="1:11" x14ac:dyDescent="0.3">
      <c r="A2610">
        <v>891497</v>
      </c>
      <c r="B2610" t="s">
        <v>2336</v>
      </c>
      <c r="C2610" t="s">
        <v>8</v>
      </c>
      <c r="D2610" t="s">
        <v>9</v>
      </c>
      <c r="E2610" t="str">
        <f>IF(Statistics_xlsx___Sheet1[[#This Row],[event_name]]="-","Male",Statistics_xlsx___Sheet1[[#This Row],[event_name]])</f>
        <v>Male</v>
      </c>
      <c r="F2610" t="s">
        <v>17</v>
      </c>
      <c r="G2610" t="s">
        <v>36</v>
      </c>
      <c r="H2610" t="str">
        <f>IF(Statistics_xlsx___Sheet1[[#This Row],[Post Name]]="-",IF(G2611=0,G2609,G2611),Statistics_xlsx___Sheet1[[#This Row],[Post Name]])</f>
        <v>i5</v>
      </c>
      <c r="I2610">
        <v>58226</v>
      </c>
      <c r="J2610">
        <f>IF(Statistics_xlsx___Sheet1[[#This Row],[Offered Salary]]&lt;=0,AVERAGE($I$2:$I$7166),Statistics_xlsx___Sheet1[[#This Row],[Offered Salary]])</f>
        <v>58226</v>
      </c>
      <c r="K2610" t="b">
        <f>OR((Statistics_xlsx___Sheet1[[#This Row],[updated offered salary]]&lt;$N$39),(Statistics_xlsx___Sheet1[[#This Row],[updated offered salary]]&gt;$N$40))</f>
        <v>0</v>
      </c>
    </row>
    <row r="2611" spans="1:11" x14ac:dyDescent="0.3">
      <c r="A2611">
        <v>535536</v>
      </c>
      <c r="B2611" t="s">
        <v>2337</v>
      </c>
      <c r="C2611" t="s">
        <v>8</v>
      </c>
      <c r="D2611" t="s">
        <v>9</v>
      </c>
      <c r="E2611" t="str">
        <f>IF(Statistics_xlsx___Sheet1[[#This Row],[event_name]]="-","Male",Statistics_xlsx___Sheet1[[#This Row],[event_name]])</f>
        <v>Male</v>
      </c>
      <c r="F2611" t="s">
        <v>17</v>
      </c>
      <c r="G2611" t="s">
        <v>14</v>
      </c>
      <c r="H2611" t="str">
        <f>IF(Statistics_xlsx___Sheet1[[#This Row],[Post Name]]="-",IF(G2612=0,G2610,G2612),Statistics_xlsx___Sheet1[[#This Row],[Post Name]])</f>
        <v>c5</v>
      </c>
      <c r="I2611">
        <v>29903</v>
      </c>
      <c r="J2611">
        <f>IF(Statistics_xlsx___Sheet1[[#This Row],[Offered Salary]]&lt;=0,AVERAGE($I$2:$I$7166),Statistics_xlsx___Sheet1[[#This Row],[Offered Salary]])</f>
        <v>29903</v>
      </c>
      <c r="K2611" t="b">
        <f>OR((Statistics_xlsx___Sheet1[[#This Row],[updated offered salary]]&lt;$N$39),(Statistics_xlsx___Sheet1[[#This Row],[updated offered salary]]&gt;$N$40))</f>
        <v>0</v>
      </c>
    </row>
    <row r="2612" spans="1:11" x14ac:dyDescent="0.3">
      <c r="A2612">
        <v>796883</v>
      </c>
      <c r="B2612" t="s">
        <v>2338</v>
      </c>
      <c r="C2612" t="s">
        <v>15</v>
      </c>
      <c r="D2612" t="s">
        <v>9</v>
      </c>
      <c r="E2612" t="str">
        <f>IF(Statistics_xlsx___Sheet1[[#This Row],[event_name]]="-","Male",Statistics_xlsx___Sheet1[[#This Row],[event_name]])</f>
        <v>Male</v>
      </c>
      <c r="F2612" t="s">
        <v>17</v>
      </c>
      <c r="G2612" t="s">
        <v>345</v>
      </c>
      <c r="H2612" t="str">
        <f>IF(Statistics_xlsx___Sheet1[[#This Row],[Post Name]]="-",IF(G2613=0,G2611,G2613),Statistics_xlsx___Sheet1[[#This Row],[Post Name]])</f>
        <v>c9</v>
      </c>
      <c r="I2612">
        <v>4302</v>
      </c>
      <c r="J2612">
        <f>IF(Statistics_xlsx___Sheet1[[#This Row],[Offered Salary]]&lt;=0,AVERAGE($I$2:$I$7166),Statistics_xlsx___Sheet1[[#This Row],[Offered Salary]])</f>
        <v>4302</v>
      </c>
      <c r="K2612" t="b">
        <f>OR((Statistics_xlsx___Sheet1[[#This Row],[updated offered salary]]&lt;$N$39),(Statistics_xlsx___Sheet1[[#This Row],[updated offered salary]]&gt;$N$40))</f>
        <v>0</v>
      </c>
    </row>
    <row r="2613" spans="1:11" x14ac:dyDescent="0.3">
      <c r="A2613">
        <v>445396</v>
      </c>
      <c r="B2613" t="s">
        <v>2339</v>
      </c>
      <c r="C2613" t="s">
        <v>15</v>
      </c>
      <c r="D2613" t="s">
        <v>9</v>
      </c>
      <c r="E2613" t="str">
        <f>IF(Statistics_xlsx___Sheet1[[#This Row],[event_name]]="-","Male",Statistics_xlsx___Sheet1[[#This Row],[event_name]])</f>
        <v>Male</v>
      </c>
      <c r="F2613" t="s">
        <v>17</v>
      </c>
      <c r="G2613" t="s">
        <v>345</v>
      </c>
      <c r="H2613" t="str">
        <f>IF(Statistics_xlsx___Sheet1[[#This Row],[Post Name]]="-",IF(G2614=0,G2612,G2614),Statistics_xlsx___Sheet1[[#This Row],[Post Name]])</f>
        <v>c9</v>
      </c>
      <c r="I2613">
        <v>78615</v>
      </c>
      <c r="J2613">
        <f>IF(Statistics_xlsx___Sheet1[[#This Row],[Offered Salary]]&lt;=0,AVERAGE($I$2:$I$7166),Statistics_xlsx___Sheet1[[#This Row],[Offered Salary]])</f>
        <v>78615</v>
      </c>
      <c r="K2613" t="b">
        <f>OR((Statistics_xlsx___Sheet1[[#This Row],[updated offered salary]]&lt;$N$39),(Statistics_xlsx___Sheet1[[#This Row],[updated offered salary]]&gt;$N$40))</f>
        <v>0</v>
      </c>
    </row>
    <row r="2614" spans="1:11" x14ac:dyDescent="0.3">
      <c r="A2614">
        <v>818471</v>
      </c>
      <c r="B2614" t="s">
        <v>1368</v>
      </c>
      <c r="C2614" t="s">
        <v>15</v>
      </c>
      <c r="D2614" t="s">
        <v>42</v>
      </c>
      <c r="E2614" t="str">
        <f>IF(Statistics_xlsx___Sheet1[[#This Row],[event_name]]="-","Male",Statistics_xlsx___Sheet1[[#This Row],[event_name]])</f>
        <v>Don’t want to say</v>
      </c>
      <c r="F2614" t="s">
        <v>21</v>
      </c>
      <c r="G2614" t="s">
        <v>14</v>
      </c>
      <c r="H2614" t="str">
        <f>IF(Statistics_xlsx___Sheet1[[#This Row],[Post Name]]="-",IF(G2615=0,G2613,G2615),Statistics_xlsx___Sheet1[[#This Row],[Post Name]])</f>
        <v>c5</v>
      </c>
      <c r="I2614">
        <v>96143</v>
      </c>
      <c r="J2614">
        <f>IF(Statistics_xlsx___Sheet1[[#This Row],[Offered Salary]]&lt;=0,AVERAGE($I$2:$I$7166),Statistics_xlsx___Sheet1[[#This Row],[Offered Salary]])</f>
        <v>96143</v>
      </c>
      <c r="K2614" t="b">
        <f>OR((Statistics_xlsx___Sheet1[[#This Row],[updated offered salary]]&lt;$N$39),(Statistics_xlsx___Sheet1[[#This Row],[updated offered salary]]&gt;$N$40))</f>
        <v>0</v>
      </c>
    </row>
    <row r="2615" spans="1:11" x14ac:dyDescent="0.3">
      <c r="A2615">
        <v>333889</v>
      </c>
      <c r="B2615" t="s">
        <v>2340</v>
      </c>
      <c r="C2615" t="s">
        <v>8</v>
      </c>
      <c r="D2615" t="s">
        <v>9</v>
      </c>
      <c r="E2615" t="str">
        <f>IF(Statistics_xlsx___Sheet1[[#This Row],[event_name]]="-","Male",Statistics_xlsx___Sheet1[[#This Row],[event_name]])</f>
        <v>Male</v>
      </c>
      <c r="F2615" t="s">
        <v>21</v>
      </c>
      <c r="G2615" t="s">
        <v>14</v>
      </c>
      <c r="H2615" t="str">
        <f>IF(Statistics_xlsx___Sheet1[[#This Row],[Post Name]]="-",IF(G2616=0,G2614,G2616),Statistics_xlsx___Sheet1[[#This Row],[Post Name]])</f>
        <v>c5</v>
      </c>
      <c r="I2615">
        <v>51667</v>
      </c>
      <c r="J2615">
        <f>IF(Statistics_xlsx___Sheet1[[#This Row],[Offered Salary]]&lt;=0,AVERAGE($I$2:$I$7166),Statistics_xlsx___Sheet1[[#This Row],[Offered Salary]])</f>
        <v>51667</v>
      </c>
      <c r="K2615" t="b">
        <f>OR((Statistics_xlsx___Sheet1[[#This Row],[updated offered salary]]&lt;$N$39),(Statistics_xlsx___Sheet1[[#This Row],[updated offered salary]]&gt;$N$40))</f>
        <v>0</v>
      </c>
    </row>
    <row r="2616" spans="1:11" x14ac:dyDescent="0.3">
      <c r="A2616">
        <v>455144</v>
      </c>
      <c r="B2616" t="s">
        <v>2341</v>
      </c>
      <c r="C2616" t="s">
        <v>15</v>
      </c>
      <c r="D2616" t="s">
        <v>9</v>
      </c>
      <c r="E2616" t="str">
        <f>IF(Statistics_xlsx___Sheet1[[#This Row],[event_name]]="-","Male",Statistics_xlsx___Sheet1[[#This Row],[event_name]])</f>
        <v>Male</v>
      </c>
      <c r="F2616" t="s">
        <v>17</v>
      </c>
      <c r="G2616" t="s">
        <v>345</v>
      </c>
      <c r="H2616" t="str">
        <f>IF(Statistics_xlsx___Sheet1[[#This Row],[Post Name]]="-",IF(G2617=0,G2615,G2617),Statistics_xlsx___Sheet1[[#This Row],[Post Name]])</f>
        <v>c9</v>
      </c>
      <c r="I2616">
        <v>93524</v>
      </c>
      <c r="J2616">
        <f>IF(Statistics_xlsx___Sheet1[[#This Row],[Offered Salary]]&lt;=0,AVERAGE($I$2:$I$7166),Statistics_xlsx___Sheet1[[#This Row],[Offered Salary]])</f>
        <v>93524</v>
      </c>
      <c r="K2616" t="b">
        <f>OR((Statistics_xlsx___Sheet1[[#This Row],[updated offered salary]]&lt;$N$39),(Statistics_xlsx___Sheet1[[#This Row],[updated offered salary]]&gt;$N$40))</f>
        <v>0</v>
      </c>
    </row>
    <row r="2617" spans="1:11" x14ac:dyDescent="0.3">
      <c r="A2617">
        <v>796754</v>
      </c>
      <c r="B2617" t="s">
        <v>2342</v>
      </c>
      <c r="C2617" t="s">
        <v>15</v>
      </c>
      <c r="D2617" t="s">
        <v>9</v>
      </c>
      <c r="E2617" t="str">
        <f>IF(Statistics_xlsx___Sheet1[[#This Row],[event_name]]="-","Male",Statistics_xlsx___Sheet1[[#This Row],[event_name]])</f>
        <v>Male</v>
      </c>
      <c r="F2617" t="s">
        <v>10</v>
      </c>
      <c r="G2617" t="s">
        <v>24</v>
      </c>
      <c r="H2617" t="str">
        <f>IF(Statistics_xlsx___Sheet1[[#This Row],[Post Name]]="-",IF(G2618=0,G2616,G2618),Statistics_xlsx___Sheet1[[#This Row],[Post Name]])</f>
        <v>i7</v>
      </c>
      <c r="I2617">
        <v>74895</v>
      </c>
      <c r="J2617">
        <f>IF(Statistics_xlsx___Sheet1[[#This Row],[Offered Salary]]&lt;=0,AVERAGE($I$2:$I$7166),Statistics_xlsx___Sheet1[[#This Row],[Offered Salary]])</f>
        <v>74895</v>
      </c>
      <c r="K2617" t="b">
        <f>OR((Statistics_xlsx___Sheet1[[#This Row],[updated offered salary]]&lt;$N$39),(Statistics_xlsx___Sheet1[[#This Row],[updated offered salary]]&gt;$N$40))</f>
        <v>0</v>
      </c>
    </row>
    <row r="2618" spans="1:11" x14ac:dyDescent="0.3">
      <c r="A2618">
        <v>489817</v>
      </c>
      <c r="B2618" t="s">
        <v>2343</v>
      </c>
      <c r="C2618" t="s">
        <v>8</v>
      </c>
      <c r="D2618" t="s">
        <v>9</v>
      </c>
      <c r="E2618" t="str">
        <f>IF(Statistics_xlsx___Sheet1[[#This Row],[event_name]]="-","Male",Statistics_xlsx___Sheet1[[#This Row],[event_name]])</f>
        <v>Male</v>
      </c>
      <c r="F2618" t="s">
        <v>17</v>
      </c>
      <c r="G2618" t="s">
        <v>11</v>
      </c>
      <c r="H2618" t="str">
        <f>IF(Statistics_xlsx___Sheet1[[#This Row],[Post Name]]="-",IF(G2619=0,G2617,G2619),Statistics_xlsx___Sheet1[[#This Row],[Post Name]])</f>
        <v>c8</v>
      </c>
      <c r="I2618">
        <v>12777</v>
      </c>
      <c r="J2618">
        <f>IF(Statistics_xlsx___Sheet1[[#This Row],[Offered Salary]]&lt;=0,AVERAGE($I$2:$I$7166),Statistics_xlsx___Sheet1[[#This Row],[Offered Salary]])</f>
        <v>12777</v>
      </c>
      <c r="K2618" t="b">
        <f>OR((Statistics_xlsx___Sheet1[[#This Row],[updated offered salary]]&lt;$N$39),(Statistics_xlsx___Sheet1[[#This Row],[updated offered salary]]&gt;$N$40))</f>
        <v>0</v>
      </c>
    </row>
    <row r="2619" spans="1:11" x14ac:dyDescent="0.3">
      <c r="A2619">
        <v>396583</v>
      </c>
      <c r="B2619" t="s">
        <v>2344</v>
      </c>
      <c r="C2619" t="s">
        <v>15</v>
      </c>
      <c r="D2619" t="s">
        <v>13</v>
      </c>
      <c r="E2619" t="str">
        <f>IF(Statistics_xlsx___Sheet1[[#This Row],[event_name]]="-","Male",Statistics_xlsx___Sheet1[[#This Row],[event_name]])</f>
        <v>Female</v>
      </c>
      <c r="F2619" t="s">
        <v>17</v>
      </c>
      <c r="G2619" t="s">
        <v>11</v>
      </c>
      <c r="H2619" t="str">
        <f>IF(Statistics_xlsx___Sheet1[[#This Row],[Post Name]]="-",IF(G2620=0,G2618,G2620),Statistics_xlsx___Sheet1[[#This Row],[Post Name]])</f>
        <v>c8</v>
      </c>
      <c r="I2619">
        <v>3299</v>
      </c>
      <c r="J2619">
        <f>IF(Statistics_xlsx___Sheet1[[#This Row],[Offered Salary]]&lt;=0,AVERAGE($I$2:$I$7166),Statistics_xlsx___Sheet1[[#This Row],[Offered Salary]])</f>
        <v>3299</v>
      </c>
      <c r="K2619" t="b">
        <f>OR((Statistics_xlsx___Sheet1[[#This Row],[updated offered salary]]&lt;$N$39),(Statistics_xlsx___Sheet1[[#This Row],[updated offered salary]]&gt;$N$40))</f>
        <v>0</v>
      </c>
    </row>
    <row r="2620" spans="1:11" x14ac:dyDescent="0.3">
      <c r="A2620">
        <v>783940</v>
      </c>
      <c r="B2620" t="s">
        <v>2345</v>
      </c>
      <c r="C2620" t="s">
        <v>8</v>
      </c>
      <c r="D2620" t="s">
        <v>9</v>
      </c>
      <c r="E2620" t="str">
        <f>IF(Statistics_xlsx___Sheet1[[#This Row],[event_name]]="-","Male",Statistics_xlsx___Sheet1[[#This Row],[event_name]])</f>
        <v>Male</v>
      </c>
      <c r="F2620" t="s">
        <v>21</v>
      </c>
      <c r="G2620" t="s">
        <v>345</v>
      </c>
      <c r="H2620" t="str">
        <f>IF(Statistics_xlsx___Sheet1[[#This Row],[Post Name]]="-",IF(G2621=0,G2619,G2621),Statistics_xlsx___Sheet1[[#This Row],[Post Name]])</f>
        <v>c9</v>
      </c>
      <c r="I2620">
        <v>26397</v>
      </c>
      <c r="J2620">
        <f>IF(Statistics_xlsx___Sheet1[[#This Row],[Offered Salary]]&lt;=0,AVERAGE($I$2:$I$7166),Statistics_xlsx___Sheet1[[#This Row],[Offered Salary]])</f>
        <v>26397</v>
      </c>
      <c r="K2620" t="b">
        <f>OR((Statistics_xlsx___Sheet1[[#This Row],[updated offered salary]]&lt;$N$39),(Statistics_xlsx___Sheet1[[#This Row],[updated offered salary]]&gt;$N$40))</f>
        <v>0</v>
      </c>
    </row>
    <row r="2621" spans="1:11" x14ac:dyDescent="0.3">
      <c r="A2621">
        <v>999202</v>
      </c>
      <c r="B2621" t="s">
        <v>2346</v>
      </c>
      <c r="C2621" t="s">
        <v>8</v>
      </c>
      <c r="D2621" t="s">
        <v>9</v>
      </c>
      <c r="E2621" t="str">
        <f>IF(Statistics_xlsx___Sheet1[[#This Row],[event_name]]="-","Male",Statistics_xlsx___Sheet1[[#This Row],[event_name]])</f>
        <v>Male</v>
      </c>
      <c r="F2621" t="s">
        <v>21</v>
      </c>
      <c r="G2621" t="s">
        <v>345</v>
      </c>
      <c r="H2621" t="str">
        <f>IF(Statistics_xlsx___Sheet1[[#This Row],[Post Name]]="-",IF(G2622=0,G2620,G2622),Statistics_xlsx___Sheet1[[#This Row],[Post Name]])</f>
        <v>c9</v>
      </c>
      <c r="I2621">
        <v>21067</v>
      </c>
      <c r="J2621">
        <f>IF(Statistics_xlsx___Sheet1[[#This Row],[Offered Salary]]&lt;=0,AVERAGE($I$2:$I$7166),Statistics_xlsx___Sheet1[[#This Row],[Offered Salary]])</f>
        <v>21067</v>
      </c>
      <c r="K2621" t="b">
        <f>OR((Statistics_xlsx___Sheet1[[#This Row],[updated offered salary]]&lt;$N$39),(Statistics_xlsx___Sheet1[[#This Row],[updated offered salary]]&gt;$N$40))</f>
        <v>0</v>
      </c>
    </row>
    <row r="2622" spans="1:11" x14ac:dyDescent="0.3">
      <c r="A2622">
        <v>289694</v>
      </c>
      <c r="B2622" t="s">
        <v>2347</v>
      </c>
      <c r="C2622" t="s">
        <v>15</v>
      </c>
      <c r="D2622" t="s">
        <v>13</v>
      </c>
      <c r="E2622" t="str">
        <f>IF(Statistics_xlsx___Sheet1[[#This Row],[event_name]]="-","Male",Statistics_xlsx___Sheet1[[#This Row],[event_name]])</f>
        <v>Female</v>
      </c>
      <c r="F2622" t="s">
        <v>21</v>
      </c>
      <c r="G2622" t="s">
        <v>345</v>
      </c>
      <c r="H2622" t="str">
        <f>IF(Statistics_xlsx___Sheet1[[#This Row],[Post Name]]="-",IF(G2623=0,G2621,G2623),Statistics_xlsx___Sheet1[[#This Row],[Post Name]])</f>
        <v>c9</v>
      </c>
      <c r="I2622">
        <v>54824</v>
      </c>
      <c r="J2622">
        <f>IF(Statistics_xlsx___Sheet1[[#This Row],[Offered Salary]]&lt;=0,AVERAGE($I$2:$I$7166),Statistics_xlsx___Sheet1[[#This Row],[Offered Salary]])</f>
        <v>54824</v>
      </c>
      <c r="K2622" t="b">
        <f>OR((Statistics_xlsx___Sheet1[[#This Row],[updated offered salary]]&lt;$N$39),(Statistics_xlsx___Sheet1[[#This Row],[updated offered salary]]&gt;$N$40))</f>
        <v>0</v>
      </c>
    </row>
    <row r="2623" spans="1:11" x14ac:dyDescent="0.3">
      <c r="A2623">
        <v>944867</v>
      </c>
      <c r="B2623" t="s">
        <v>2348</v>
      </c>
      <c r="C2623" t="s">
        <v>15</v>
      </c>
      <c r="D2623" t="s">
        <v>13</v>
      </c>
      <c r="E2623" t="str">
        <f>IF(Statistics_xlsx___Sheet1[[#This Row],[event_name]]="-","Male",Statistics_xlsx___Sheet1[[#This Row],[event_name]])</f>
        <v>Female</v>
      </c>
      <c r="F2623" t="s">
        <v>17</v>
      </c>
      <c r="G2623" t="s">
        <v>345</v>
      </c>
      <c r="H2623" t="str">
        <f>IF(Statistics_xlsx___Sheet1[[#This Row],[Post Name]]="-",IF(G2624=0,G2622,G2624),Statistics_xlsx___Sheet1[[#This Row],[Post Name]])</f>
        <v>c9</v>
      </c>
      <c r="I2623">
        <v>5943</v>
      </c>
      <c r="J2623">
        <f>IF(Statistics_xlsx___Sheet1[[#This Row],[Offered Salary]]&lt;=0,AVERAGE($I$2:$I$7166),Statistics_xlsx___Sheet1[[#This Row],[Offered Salary]])</f>
        <v>5943</v>
      </c>
      <c r="K2623" t="b">
        <f>OR((Statistics_xlsx___Sheet1[[#This Row],[updated offered salary]]&lt;$N$39),(Statistics_xlsx___Sheet1[[#This Row],[updated offered salary]]&gt;$N$40))</f>
        <v>0</v>
      </c>
    </row>
    <row r="2624" spans="1:11" x14ac:dyDescent="0.3">
      <c r="A2624">
        <v>947238</v>
      </c>
      <c r="B2624" t="s">
        <v>2349</v>
      </c>
      <c r="C2624" t="s">
        <v>8</v>
      </c>
      <c r="D2624" t="s">
        <v>13</v>
      </c>
      <c r="E2624" t="str">
        <f>IF(Statistics_xlsx___Sheet1[[#This Row],[event_name]]="-","Male",Statistics_xlsx___Sheet1[[#This Row],[event_name]])</f>
        <v>Female</v>
      </c>
      <c r="F2624" t="s">
        <v>17</v>
      </c>
      <c r="G2624" t="s">
        <v>345</v>
      </c>
      <c r="H2624" t="str">
        <f>IF(Statistics_xlsx___Sheet1[[#This Row],[Post Name]]="-",IF(G2625=0,G2623,G2625),Statistics_xlsx___Sheet1[[#This Row],[Post Name]])</f>
        <v>c9</v>
      </c>
      <c r="I2624">
        <v>45543</v>
      </c>
      <c r="J2624">
        <f>IF(Statistics_xlsx___Sheet1[[#This Row],[Offered Salary]]&lt;=0,AVERAGE($I$2:$I$7166),Statistics_xlsx___Sheet1[[#This Row],[Offered Salary]])</f>
        <v>45543</v>
      </c>
      <c r="K2624" t="b">
        <f>OR((Statistics_xlsx___Sheet1[[#This Row],[updated offered salary]]&lt;$N$39),(Statistics_xlsx___Sheet1[[#This Row],[updated offered salary]]&gt;$N$40))</f>
        <v>0</v>
      </c>
    </row>
    <row r="2625" spans="1:11" x14ac:dyDescent="0.3">
      <c r="A2625">
        <v>536357</v>
      </c>
      <c r="B2625" t="s">
        <v>2350</v>
      </c>
      <c r="C2625" t="s">
        <v>8</v>
      </c>
      <c r="D2625" t="s">
        <v>9</v>
      </c>
      <c r="E2625" t="str">
        <f>IF(Statistics_xlsx___Sheet1[[#This Row],[event_name]]="-","Male",Statistics_xlsx___Sheet1[[#This Row],[event_name]])</f>
        <v>Male</v>
      </c>
      <c r="F2625" t="s">
        <v>17</v>
      </c>
      <c r="G2625" t="s">
        <v>345</v>
      </c>
      <c r="H2625" t="str">
        <f>IF(Statistics_xlsx___Sheet1[[#This Row],[Post Name]]="-",IF(G2626=0,G2624,G2626),Statistics_xlsx___Sheet1[[#This Row],[Post Name]])</f>
        <v>c9</v>
      </c>
      <c r="I2625">
        <v>9745</v>
      </c>
      <c r="J2625">
        <f>IF(Statistics_xlsx___Sheet1[[#This Row],[Offered Salary]]&lt;=0,AVERAGE($I$2:$I$7166),Statistics_xlsx___Sheet1[[#This Row],[Offered Salary]])</f>
        <v>9745</v>
      </c>
      <c r="K2625" t="b">
        <f>OR((Statistics_xlsx___Sheet1[[#This Row],[updated offered salary]]&lt;$N$39),(Statistics_xlsx___Sheet1[[#This Row],[updated offered salary]]&gt;$N$40))</f>
        <v>0</v>
      </c>
    </row>
    <row r="2626" spans="1:11" x14ac:dyDescent="0.3">
      <c r="A2626">
        <v>619881</v>
      </c>
      <c r="B2626" t="s">
        <v>2351</v>
      </c>
      <c r="C2626" t="s">
        <v>8</v>
      </c>
      <c r="D2626" t="s">
        <v>9</v>
      </c>
      <c r="E2626" t="str">
        <f>IF(Statistics_xlsx___Sheet1[[#This Row],[event_name]]="-","Male",Statistics_xlsx___Sheet1[[#This Row],[event_name]])</f>
        <v>Male</v>
      </c>
      <c r="F2626" t="s">
        <v>17</v>
      </c>
      <c r="G2626" t="s">
        <v>345</v>
      </c>
      <c r="H2626" t="str">
        <f>IF(Statistics_xlsx___Sheet1[[#This Row],[Post Name]]="-",IF(G2627=0,G2625,G2627),Statistics_xlsx___Sheet1[[#This Row],[Post Name]])</f>
        <v>c9</v>
      </c>
      <c r="I2626">
        <v>39756</v>
      </c>
      <c r="J2626">
        <f>IF(Statistics_xlsx___Sheet1[[#This Row],[Offered Salary]]&lt;=0,AVERAGE($I$2:$I$7166),Statistics_xlsx___Sheet1[[#This Row],[Offered Salary]])</f>
        <v>39756</v>
      </c>
      <c r="K2626" t="b">
        <f>OR((Statistics_xlsx___Sheet1[[#This Row],[updated offered salary]]&lt;$N$39),(Statistics_xlsx___Sheet1[[#This Row],[updated offered salary]]&gt;$N$40))</f>
        <v>0</v>
      </c>
    </row>
    <row r="2627" spans="1:11" x14ac:dyDescent="0.3">
      <c r="A2627">
        <v>185684</v>
      </c>
      <c r="B2627" t="s">
        <v>2352</v>
      </c>
      <c r="C2627" t="s">
        <v>8</v>
      </c>
      <c r="D2627" t="s">
        <v>9</v>
      </c>
      <c r="E2627" t="str">
        <f>IF(Statistics_xlsx___Sheet1[[#This Row],[event_name]]="-","Male",Statistics_xlsx___Sheet1[[#This Row],[event_name]])</f>
        <v>Male</v>
      </c>
      <c r="F2627" t="s">
        <v>17</v>
      </c>
      <c r="G2627" t="s">
        <v>345</v>
      </c>
      <c r="H2627" t="str">
        <f>IF(Statistics_xlsx___Sheet1[[#This Row],[Post Name]]="-",IF(G2628=0,G2626,G2628),Statistics_xlsx___Sheet1[[#This Row],[Post Name]])</f>
        <v>c9</v>
      </c>
      <c r="I2627">
        <v>8748</v>
      </c>
      <c r="J2627">
        <f>IF(Statistics_xlsx___Sheet1[[#This Row],[Offered Salary]]&lt;=0,AVERAGE($I$2:$I$7166),Statistics_xlsx___Sheet1[[#This Row],[Offered Salary]])</f>
        <v>8748</v>
      </c>
      <c r="K2627" t="b">
        <f>OR((Statistics_xlsx___Sheet1[[#This Row],[updated offered salary]]&lt;$N$39),(Statistics_xlsx___Sheet1[[#This Row],[updated offered salary]]&gt;$N$40))</f>
        <v>0</v>
      </c>
    </row>
    <row r="2628" spans="1:11" x14ac:dyDescent="0.3">
      <c r="A2628">
        <v>323856</v>
      </c>
      <c r="B2628" t="s">
        <v>2353</v>
      </c>
      <c r="C2628" t="s">
        <v>15</v>
      </c>
      <c r="D2628" t="s">
        <v>13</v>
      </c>
      <c r="E2628" t="str">
        <f>IF(Statistics_xlsx___Sheet1[[#This Row],[event_name]]="-","Male",Statistics_xlsx___Sheet1[[#This Row],[event_name]])</f>
        <v>Female</v>
      </c>
      <c r="F2628" t="s">
        <v>17</v>
      </c>
      <c r="G2628" t="s">
        <v>345</v>
      </c>
      <c r="H2628" t="str">
        <f>IF(Statistics_xlsx___Sheet1[[#This Row],[Post Name]]="-",IF(G2629=0,G2627,G2629),Statistics_xlsx___Sheet1[[#This Row],[Post Name]])</f>
        <v>c9</v>
      </c>
      <c r="I2628">
        <v>51700</v>
      </c>
      <c r="J2628">
        <f>IF(Statistics_xlsx___Sheet1[[#This Row],[Offered Salary]]&lt;=0,AVERAGE($I$2:$I$7166),Statistics_xlsx___Sheet1[[#This Row],[Offered Salary]])</f>
        <v>51700</v>
      </c>
      <c r="K2628" t="b">
        <f>OR((Statistics_xlsx___Sheet1[[#This Row],[updated offered salary]]&lt;$N$39),(Statistics_xlsx___Sheet1[[#This Row],[updated offered salary]]&gt;$N$40))</f>
        <v>0</v>
      </c>
    </row>
    <row r="2629" spans="1:11" x14ac:dyDescent="0.3">
      <c r="A2629">
        <v>774673</v>
      </c>
      <c r="B2629" t="s">
        <v>2354</v>
      </c>
      <c r="C2629" t="s">
        <v>15</v>
      </c>
      <c r="D2629" t="s">
        <v>9</v>
      </c>
      <c r="E2629" t="str">
        <f>IF(Statistics_xlsx___Sheet1[[#This Row],[event_name]]="-","Male",Statistics_xlsx___Sheet1[[#This Row],[event_name]])</f>
        <v>Male</v>
      </c>
      <c r="F2629" t="s">
        <v>17</v>
      </c>
      <c r="G2629" t="s">
        <v>345</v>
      </c>
      <c r="H2629" t="str">
        <f>IF(Statistics_xlsx___Sheet1[[#This Row],[Post Name]]="-",IF(G2630=0,G2628,G2630),Statistics_xlsx___Sheet1[[#This Row],[Post Name]])</f>
        <v>c9</v>
      </c>
      <c r="I2629">
        <v>38128</v>
      </c>
      <c r="J2629">
        <f>IF(Statistics_xlsx___Sheet1[[#This Row],[Offered Salary]]&lt;=0,AVERAGE($I$2:$I$7166),Statistics_xlsx___Sheet1[[#This Row],[Offered Salary]])</f>
        <v>38128</v>
      </c>
      <c r="K2629" t="b">
        <f>OR((Statistics_xlsx___Sheet1[[#This Row],[updated offered salary]]&lt;$N$39),(Statistics_xlsx___Sheet1[[#This Row],[updated offered salary]]&gt;$N$40))</f>
        <v>0</v>
      </c>
    </row>
    <row r="2630" spans="1:11" x14ac:dyDescent="0.3">
      <c r="A2630">
        <v>809652</v>
      </c>
      <c r="B2630" t="s">
        <v>2354</v>
      </c>
      <c r="C2630" t="s">
        <v>15</v>
      </c>
      <c r="D2630" t="s">
        <v>9</v>
      </c>
      <c r="E2630" t="str">
        <f>IF(Statistics_xlsx___Sheet1[[#This Row],[event_name]]="-","Male",Statistics_xlsx___Sheet1[[#This Row],[event_name]])</f>
        <v>Male</v>
      </c>
      <c r="F2630" t="s">
        <v>17</v>
      </c>
      <c r="G2630" t="s">
        <v>345</v>
      </c>
      <c r="H2630" t="str">
        <f>IF(Statistics_xlsx___Sheet1[[#This Row],[Post Name]]="-",IF(G2631=0,G2629,G2631),Statistics_xlsx___Sheet1[[#This Row],[Post Name]])</f>
        <v>c9</v>
      </c>
      <c r="I2630">
        <v>90974</v>
      </c>
      <c r="J2630">
        <f>IF(Statistics_xlsx___Sheet1[[#This Row],[Offered Salary]]&lt;=0,AVERAGE($I$2:$I$7166),Statistics_xlsx___Sheet1[[#This Row],[Offered Salary]])</f>
        <v>90974</v>
      </c>
      <c r="K2630" t="b">
        <f>OR((Statistics_xlsx___Sheet1[[#This Row],[updated offered salary]]&lt;$N$39),(Statistics_xlsx___Sheet1[[#This Row],[updated offered salary]]&gt;$N$40))</f>
        <v>0</v>
      </c>
    </row>
    <row r="2631" spans="1:11" x14ac:dyDescent="0.3">
      <c r="A2631">
        <v>395762</v>
      </c>
      <c r="B2631" t="s">
        <v>2355</v>
      </c>
      <c r="C2631" t="s">
        <v>15</v>
      </c>
      <c r="D2631" t="s">
        <v>13</v>
      </c>
      <c r="E2631" t="str">
        <f>IF(Statistics_xlsx___Sheet1[[#This Row],[event_name]]="-","Male",Statistics_xlsx___Sheet1[[#This Row],[event_name]])</f>
        <v>Female</v>
      </c>
      <c r="F2631" t="s">
        <v>17</v>
      </c>
      <c r="G2631" t="s">
        <v>345</v>
      </c>
      <c r="H2631" t="str">
        <f>IF(Statistics_xlsx___Sheet1[[#This Row],[Post Name]]="-",IF(G2632=0,G2630,G2632),Statistics_xlsx___Sheet1[[#This Row],[Post Name]])</f>
        <v>c9</v>
      </c>
      <c r="I2631">
        <v>26155</v>
      </c>
      <c r="J2631">
        <f>IF(Statistics_xlsx___Sheet1[[#This Row],[Offered Salary]]&lt;=0,AVERAGE($I$2:$I$7166),Statistics_xlsx___Sheet1[[#This Row],[Offered Salary]])</f>
        <v>26155</v>
      </c>
      <c r="K2631" t="b">
        <f>OR((Statistics_xlsx___Sheet1[[#This Row],[updated offered salary]]&lt;$N$39),(Statistics_xlsx___Sheet1[[#This Row],[updated offered salary]]&gt;$N$40))</f>
        <v>0</v>
      </c>
    </row>
    <row r="2632" spans="1:11" x14ac:dyDescent="0.3">
      <c r="A2632">
        <v>317066</v>
      </c>
      <c r="B2632" t="s">
        <v>2356</v>
      </c>
      <c r="C2632" t="s">
        <v>15</v>
      </c>
      <c r="D2632" t="s">
        <v>13</v>
      </c>
      <c r="E2632" t="str">
        <f>IF(Statistics_xlsx___Sheet1[[#This Row],[event_name]]="-","Male",Statistics_xlsx___Sheet1[[#This Row],[event_name]])</f>
        <v>Female</v>
      </c>
      <c r="F2632" t="s">
        <v>17</v>
      </c>
      <c r="G2632" t="s">
        <v>345</v>
      </c>
      <c r="H2632" t="str">
        <f>IF(Statistics_xlsx___Sheet1[[#This Row],[Post Name]]="-",IF(G2633=0,G2631,G2633),Statistics_xlsx___Sheet1[[#This Row],[Post Name]])</f>
        <v>c9</v>
      </c>
      <c r="I2632">
        <v>92019</v>
      </c>
      <c r="J2632">
        <f>IF(Statistics_xlsx___Sheet1[[#This Row],[Offered Salary]]&lt;=0,AVERAGE($I$2:$I$7166),Statistics_xlsx___Sheet1[[#This Row],[Offered Salary]])</f>
        <v>92019</v>
      </c>
      <c r="K2632" t="b">
        <f>OR((Statistics_xlsx___Sheet1[[#This Row],[updated offered salary]]&lt;$N$39),(Statistics_xlsx___Sheet1[[#This Row],[updated offered salary]]&gt;$N$40))</f>
        <v>0</v>
      </c>
    </row>
    <row r="2633" spans="1:11" x14ac:dyDescent="0.3">
      <c r="A2633">
        <v>129673</v>
      </c>
      <c r="B2633" t="s">
        <v>2357</v>
      </c>
      <c r="C2633" t="s">
        <v>15</v>
      </c>
      <c r="D2633" t="s">
        <v>42</v>
      </c>
      <c r="E2633" t="str">
        <f>IF(Statistics_xlsx___Sheet1[[#This Row],[event_name]]="-","Male",Statistics_xlsx___Sheet1[[#This Row],[event_name]])</f>
        <v>Don’t want to say</v>
      </c>
      <c r="F2633" t="s">
        <v>17</v>
      </c>
      <c r="G2633" t="s">
        <v>345</v>
      </c>
      <c r="H2633" t="str">
        <f>IF(Statistics_xlsx___Sheet1[[#This Row],[Post Name]]="-",IF(G2634=0,G2632,G2634),Statistics_xlsx___Sheet1[[#This Row],[Post Name]])</f>
        <v>c9</v>
      </c>
      <c r="I2633">
        <v>72713</v>
      </c>
      <c r="J2633">
        <f>IF(Statistics_xlsx___Sheet1[[#This Row],[Offered Salary]]&lt;=0,AVERAGE($I$2:$I$7166),Statistics_xlsx___Sheet1[[#This Row],[Offered Salary]])</f>
        <v>72713</v>
      </c>
      <c r="K2633" t="b">
        <f>OR((Statistics_xlsx___Sheet1[[#This Row],[updated offered salary]]&lt;$N$39),(Statistics_xlsx___Sheet1[[#This Row],[updated offered salary]]&gt;$N$40))</f>
        <v>0</v>
      </c>
    </row>
    <row r="2634" spans="1:11" x14ac:dyDescent="0.3">
      <c r="A2634">
        <v>137124</v>
      </c>
      <c r="B2634" t="s">
        <v>2358</v>
      </c>
      <c r="C2634" t="s">
        <v>8</v>
      </c>
      <c r="D2634" t="s">
        <v>9</v>
      </c>
      <c r="E2634" t="str">
        <f>IF(Statistics_xlsx___Sheet1[[#This Row],[event_name]]="-","Male",Statistics_xlsx___Sheet1[[#This Row],[event_name]])</f>
        <v>Male</v>
      </c>
      <c r="F2634" t="s">
        <v>17</v>
      </c>
      <c r="G2634" t="s">
        <v>345</v>
      </c>
      <c r="H2634" t="str">
        <f>IF(Statistics_xlsx___Sheet1[[#This Row],[Post Name]]="-",IF(G2635=0,G2633,G2635),Statistics_xlsx___Sheet1[[#This Row],[Post Name]])</f>
        <v>c9</v>
      </c>
      <c r="I2634">
        <v>99920</v>
      </c>
      <c r="J2634">
        <f>IF(Statistics_xlsx___Sheet1[[#This Row],[Offered Salary]]&lt;=0,AVERAGE($I$2:$I$7166),Statistics_xlsx___Sheet1[[#This Row],[Offered Salary]])</f>
        <v>99920</v>
      </c>
      <c r="K2634" t="b">
        <f>OR((Statistics_xlsx___Sheet1[[#This Row],[updated offered salary]]&lt;$N$39),(Statistics_xlsx___Sheet1[[#This Row],[updated offered salary]]&gt;$N$40))</f>
        <v>0</v>
      </c>
    </row>
    <row r="2635" spans="1:11" x14ac:dyDescent="0.3">
      <c r="A2635">
        <v>350905</v>
      </c>
      <c r="B2635" t="s">
        <v>2359</v>
      </c>
      <c r="C2635" t="s">
        <v>8</v>
      </c>
      <c r="D2635" t="s">
        <v>13</v>
      </c>
      <c r="E2635" t="str">
        <f>IF(Statistics_xlsx___Sheet1[[#This Row],[event_name]]="-","Male",Statistics_xlsx___Sheet1[[#This Row],[event_name]])</f>
        <v>Female</v>
      </c>
      <c r="F2635" t="s">
        <v>10</v>
      </c>
      <c r="G2635" t="s">
        <v>345</v>
      </c>
      <c r="H2635" t="str">
        <f>IF(Statistics_xlsx___Sheet1[[#This Row],[Post Name]]="-",IF(G2636=0,G2634,G2636),Statistics_xlsx___Sheet1[[#This Row],[Post Name]])</f>
        <v>c9</v>
      </c>
      <c r="I2635">
        <v>27348</v>
      </c>
      <c r="J2635">
        <f>IF(Statistics_xlsx___Sheet1[[#This Row],[Offered Salary]]&lt;=0,AVERAGE($I$2:$I$7166),Statistics_xlsx___Sheet1[[#This Row],[Offered Salary]])</f>
        <v>27348</v>
      </c>
      <c r="K2635" t="b">
        <f>OR((Statistics_xlsx___Sheet1[[#This Row],[updated offered salary]]&lt;$N$39),(Statistics_xlsx___Sheet1[[#This Row],[updated offered salary]]&gt;$N$40))</f>
        <v>0</v>
      </c>
    </row>
    <row r="2636" spans="1:11" x14ac:dyDescent="0.3">
      <c r="A2636">
        <v>21036</v>
      </c>
      <c r="B2636" t="s">
        <v>2360</v>
      </c>
      <c r="C2636" t="s">
        <v>15</v>
      </c>
      <c r="D2636" t="s">
        <v>9</v>
      </c>
      <c r="E2636" t="str">
        <f>IF(Statistics_xlsx___Sheet1[[#This Row],[event_name]]="-","Male",Statistics_xlsx___Sheet1[[#This Row],[event_name]])</f>
        <v>Male</v>
      </c>
      <c r="F2636" t="s">
        <v>10</v>
      </c>
      <c r="G2636" t="s">
        <v>345</v>
      </c>
      <c r="H2636" t="str">
        <f>IF(Statistics_xlsx___Sheet1[[#This Row],[Post Name]]="-",IF(G2637=0,G2635,G2637),Statistics_xlsx___Sheet1[[#This Row],[Post Name]])</f>
        <v>c9</v>
      </c>
      <c r="I2636">
        <v>49980</v>
      </c>
      <c r="J2636">
        <f>IF(Statistics_xlsx___Sheet1[[#This Row],[Offered Salary]]&lt;=0,AVERAGE($I$2:$I$7166),Statistics_xlsx___Sheet1[[#This Row],[Offered Salary]])</f>
        <v>49980</v>
      </c>
      <c r="K2636" t="b">
        <f>OR((Statistics_xlsx___Sheet1[[#This Row],[updated offered salary]]&lt;$N$39),(Statistics_xlsx___Sheet1[[#This Row],[updated offered salary]]&gt;$N$40))</f>
        <v>0</v>
      </c>
    </row>
    <row r="2637" spans="1:11" x14ac:dyDescent="0.3">
      <c r="A2637">
        <v>105267</v>
      </c>
      <c r="B2637" t="s">
        <v>2361</v>
      </c>
      <c r="C2637" t="s">
        <v>15</v>
      </c>
      <c r="D2637" t="s">
        <v>13</v>
      </c>
      <c r="E2637" t="str">
        <f>IF(Statistics_xlsx___Sheet1[[#This Row],[event_name]]="-","Male",Statistics_xlsx___Sheet1[[#This Row],[event_name]])</f>
        <v>Female</v>
      </c>
      <c r="F2637" t="s">
        <v>10</v>
      </c>
      <c r="G2637" t="s">
        <v>345</v>
      </c>
      <c r="H2637" t="str">
        <f>IF(Statistics_xlsx___Sheet1[[#This Row],[Post Name]]="-",IF(G2638=0,G2636,G2638),Statistics_xlsx___Sheet1[[#This Row],[Post Name]])</f>
        <v>c9</v>
      </c>
      <c r="I2637">
        <v>51514</v>
      </c>
      <c r="J2637">
        <f>IF(Statistics_xlsx___Sheet1[[#This Row],[Offered Salary]]&lt;=0,AVERAGE($I$2:$I$7166),Statistics_xlsx___Sheet1[[#This Row],[Offered Salary]])</f>
        <v>51514</v>
      </c>
      <c r="K2637" t="b">
        <f>OR((Statistics_xlsx___Sheet1[[#This Row],[updated offered salary]]&lt;$N$39),(Statistics_xlsx___Sheet1[[#This Row],[updated offered salary]]&gt;$N$40))</f>
        <v>0</v>
      </c>
    </row>
    <row r="2638" spans="1:11" x14ac:dyDescent="0.3">
      <c r="A2638">
        <v>397064</v>
      </c>
      <c r="B2638" t="s">
        <v>2362</v>
      </c>
      <c r="C2638" t="s">
        <v>8</v>
      </c>
      <c r="D2638" t="s">
        <v>9</v>
      </c>
      <c r="E2638" t="str">
        <f>IF(Statistics_xlsx___Sheet1[[#This Row],[event_name]]="-","Male",Statistics_xlsx___Sheet1[[#This Row],[event_name]])</f>
        <v>Male</v>
      </c>
      <c r="F2638" t="s">
        <v>10</v>
      </c>
      <c r="G2638" t="s">
        <v>345</v>
      </c>
      <c r="H2638" t="str">
        <f>IF(Statistics_xlsx___Sheet1[[#This Row],[Post Name]]="-",IF(G2639=0,G2637,G2639),Statistics_xlsx___Sheet1[[#This Row],[Post Name]])</f>
        <v>c9</v>
      </c>
      <c r="I2638">
        <v>12297</v>
      </c>
      <c r="J2638">
        <f>IF(Statistics_xlsx___Sheet1[[#This Row],[Offered Salary]]&lt;=0,AVERAGE($I$2:$I$7166),Statistics_xlsx___Sheet1[[#This Row],[Offered Salary]])</f>
        <v>12297</v>
      </c>
      <c r="K2638" t="b">
        <f>OR((Statistics_xlsx___Sheet1[[#This Row],[updated offered salary]]&lt;$N$39),(Statistics_xlsx___Sheet1[[#This Row],[updated offered salary]]&gt;$N$40))</f>
        <v>0</v>
      </c>
    </row>
    <row r="2639" spans="1:11" x14ac:dyDescent="0.3">
      <c r="A2639">
        <v>164688</v>
      </c>
      <c r="B2639" t="s">
        <v>2363</v>
      </c>
      <c r="C2639" t="s">
        <v>8</v>
      </c>
      <c r="D2639" t="s">
        <v>13</v>
      </c>
      <c r="E2639" t="str">
        <f>IF(Statistics_xlsx___Sheet1[[#This Row],[event_name]]="-","Male",Statistics_xlsx___Sheet1[[#This Row],[event_name]])</f>
        <v>Female</v>
      </c>
      <c r="F2639" t="s">
        <v>10</v>
      </c>
      <c r="G2639" t="s">
        <v>345</v>
      </c>
      <c r="H2639" t="str">
        <f>IF(Statistics_xlsx___Sheet1[[#This Row],[Post Name]]="-",IF(G2640=0,G2638,G2640),Statistics_xlsx___Sheet1[[#This Row],[Post Name]])</f>
        <v>c9</v>
      </c>
      <c r="I2639">
        <v>59976</v>
      </c>
      <c r="J2639">
        <f>IF(Statistics_xlsx___Sheet1[[#This Row],[Offered Salary]]&lt;=0,AVERAGE($I$2:$I$7166),Statistics_xlsx___Sheet1[[#This Row],[Offered Salary]])</f>
        <v>59976</v>
      </c>
      <c r="K2639" t="b">
        <f>OR((Statistics_xlsx___Sheet1[[#This Row],[updated offered salary]]&lt;$N$39),(Statistics_xlsx___Sheet1[[#This Row],[updated offered salary]]&gt;$N$40))</f>
        <v>0</v>
      </c>
    </row>
    <row r="2640" spans="1:11" x14ac:dyDescent="0.3">
      <c r="A2640">
        <v>811237</v>
      </c>
      <c r="B2640" t="s">
        <v>2364</v>
      </c>
      <c r="C2640" t="s">
        <v>15</v>
      </c>
      <c r="D2640" t="s">
        <v>9</v>
      </c>
      <c r="E2640" t="str">
        <f>IF(Statistics_xlsx___Sheet1[[#This Row],[event_name]]="-","Male",Statistics_xlsx___Sheet1[[#This Row],[event_name]])</f>
        <v>Male</v>
      </c>
      <c r="F2640" t="s">
        <v>10</v>
      </c>
      <c r="G2640" t="s">
        <v>345</v>
      </c>
      <c r="H2640" t="str">
        <f>IF(Statistics_xlsx___Sheet1[[#This Row],[Post Name]]="-",IF(G2641=0,G2639,G2641),Statistics_xlsx___Sheet1[[#This Row],[Post Name]])</f>
        <v>c9</v>
      </c>
      <c r="I2640">
        <v>98822</v>
      </c>
      <c r="J2640">
        <f>IF(Statistics_xlsx___Sheet1[[#This Row],[Offered Salary]]&lt;=0,AVERAGE($I$2:$I$7166),Statistics_xlsx___Sheet1[[#This Row],[Offered Salary]])</f>
        <v>98822</v>
      </c>
      <c r="K2640" t="b">
        <f>OR((Statistics_xlsx___Sheet1[[#This Row],[updated offered salary]]&lt;$N$39),(Statistics_xlsx___Sheet1[[#This Row],[updated offered salary]]&gt;$N$40))</f>
        <v>0</v>
      </c>
    </row>
    <row r="2641" spans="1:11" x14ac:dyDescent="0.3">
      <c r="A2641">
        <v>442247</v>
      </c>
      <c r="B2641" t="s">
        <v>2365</v>
      </c>
      <c r="C2641" t="s">
        <v>15</v>
      </c>
      <c r="D2641" t="s">
        <v>9</v>
      </c>
      <c r="E2641" t="str">
        <f>IF(Statistics_xlsx___Sheet1[[#This Row],[event_name]]="-","Male",Statistics_xlsx___Sheet1[[#This Row],[event_name]])</f>
        <v>Male</v>
      </c>
      <c r="F2641" t="s">
        <v>10</v>
      </c>
      <c r="G2641" t="s">
        <v>345</v>
      </c>
      <c r="H2641" t="str">
        <f>IF(Statistics_xlsx___Sheet1[[#This Row],[Post Name]]="-",IF(G2642=0,G2640,G2642),Statistics_xlsx___Sheet1[[#This Row],[Post Name]])</f>
        <v>c9</v>
      </c>
      <c r="I2641">
        <v>29549</v>
      </c>
      <c r="J2641">
        <f>IF(Statistics_xlsx___Sheet1[[#This Row],[Offered Salary]]&lt;=0,AVERAGE($I$2:$I$7166),Statistics_xlsx___Sheet1[[#This Row],[Offered Salary]])</f>
        <v>29549</v>
      </c>
      <c r="K2641" t="b">
        <f>OR((Statistics_xlsx___Sheet1[[#This Row],[updated offered salary]]&lt;$N$39),(Statistics_xlsx___Sheet1[[#This Row],[updated offered salary]]&gt;$N$40))</f>
        <v>0</v>
      </c>
    </row>
    <row r="2642" spans="1:11" x14ac:dyDescent="0.3">
      <c r="A2642">
        <v>667353</v>
      </c>
      <c r="B2642" t="s">
        <v>2366</v>
      </c>
      <c r="C2642" t="s">
        <v>15</v>
      </c>
      <c r="D2642" t="s">
        <v>9</v>
      </c>
      <c r="E2642" t="str">
        <f>IF(Statistics_xlsx___Sheet1[[#This Row],[event_name]]="-","Male",Statistics_xlsx___Sheet1[[#This Row],[event_name]])</f>
        <v>Male</v>
      </c>
      <c r="F2642" t="s">
        <v>10</v>
      </c>
      <c r="G2642" t="s">
        <v>345</v>
      </c>
      <c r="H2642" t="str">
        <f>IF(Statistics_xlsx___Sheet1[[#This Row],[Post Name]]="-",IF(G2643=0,G2641,G2643),Statistics_xlsx___Sheet1[[#This Row],[Post Name]])</f>
        <v>c9</v>
      </c>
      <c r="I2642">
        <v>69971</v>
      </c>
      <c r="J2642">
        <f>IF(Statistics_xlsx___Sheet1[[#This Row],[Offered Salary]]&lt;=0,AVERAGE($I$2:$I$7166),Statistics_xlsx___Sheet1[[#This Row],[Offered Salary]])</f>
        <v>69971</v>
      </c>
      <c r="K2642" t="b">
        <f>OR((Statistics_xlsx___Sheet1[[#This Row],[updated offered salary]]&lt;$N$39),(Statistics_xlsx___Sheet1[[#This Row],[updated offered salary]]&gt;$N$40))</f>
        <v>0</v>
      </c>
    </row>
    <row r="2643" spans="1:11" x14ac:dyDescent="0.3">
      <c r="A2643">
        <v>24614</v>
      </c>
      <c r="B2643" t="s">
        <v>2367</v>
      </c>
      <c r="C2643" t="s">
        <v>15</v>
      </c>
      <c r="D2643" t="s">
        <v>13</v>
      </c>
      <c r="E2643" t="str">
        <f>IF(Statistics_xlsx___Sheet1[[#This Row],[event_name]]="-","Male",Statistics_xlsx___Sheet1[[#This Row],[event_name]])</f>
        <v>Female</v>
      </c>
      <c r="F2643" t="s">
        <v>10</v>
      </c>
      <c r="G2643" t="s">
        <v>345</v>
      </c>
      <c r="H2643" t="str">
        <f>IF(Statistics_xlsx___Sheet1[[#This Row],[Post Name]]="-",IF(G2644=0,G2642,G2644),Statistics_xlsx___Sheet1[[#This Row],[Post Name]])</f>
        <v>c9</v>
      </c>
      <c r="I2643">
        <v>28630</v>
      </c>
      <c r="J2643">
        <f>IF(Statistics_xlsx___Sheet1[[#This Row],[Offered Salary]]&lt;=0,AVERAGE($I$2:$I$7166),Statistics_xlsx___Sheet1[[#This Row],[Offered Salary]])</f>
        <v>28630</v>
      </c>
      <c r="K2643" t="b">
        <f>OR((Statistics_xlsx___Sheet1[[#This Row],[updated offered salary]]&lt;$N$39),(Statistics_xlsx___Sheet1[[#This Row],[updated offered salary]]&gt;$N$40))</f>
        <v>0</v>
      </c>
    </row>
    <row r="2644" spans="1:11" x14ac:dyDescent="0.3">
      <c r="A2644">
        <v>139291</v>
      </c>
      <c r="B2644" t="s">
        <v>2368</v>
      </c>
      <c r="C2644" t="s">
        <v>8</v>
      </c>
      <c r="D2644" t="s">
        <v>13</v>
      </c>
      <c r="E2644" t="str">
        <f>IF(Statistics_xlsx___Sheet1[[#This Row],[event_name]]="-","Male",Statistics_xlsx___Sheet1[[#This Row],[event_name]])</f>
        <v>Female</v>
      </c>
      <c r="F2644" t="s">
        <v>17</v>
      </c>
      <c r="G2644" t="s">
        <v>345</v>
      </c>
      <c r="H2644" t="str">
        <f>IF(Statistics_xlsx___Sheet1[[#This Row],[Post Name]]="-",IF(G2645=0,G2643,G2645),Statistics_xlsx___Sheet1[[#This Row],[Post Name]])</f>
        <v>c9</v>
      </c>
      <c r="I2644">
        <v>40358</v>
      </c>
      <c r="J2644">
        <f>IF(Statistics_xlsx___Sheet1[[#This Row],[Offered Salary]]&lt;=0,AVERAGE($I$2:$I$7166),Statistics_xlsx___Sheet1[[#This Row],[Offered Salary]])</f>
        <v>40358</v>
      </c>
      <c r="K2644" t="b">
        <f>OR((Statistics_xlsx___Sheet1[[#This Row],[updated offered salary]]&lt;$N$39),(Statistics_xlsx___Sheet1[[#This Row],[updated offered salary]]&gt;$N$40))</f>
        <v>0</v>
      </c>
    </row>
    <row r="2645" spans="1:11" x14ac:dyDescent="0.3">
      <c r="A2645">
        <v>595340</v>
      </c>
      <c r="B2645" t="s">
        <v>2369</v>
      </c>
      <c r="C2645" t="s">
        <v>15</v>
      </c>
      <c r="D2645" t="s">
        <v>9</v>
      </c>
      <c r="E2645" t="str">
        <f>IF(Statistics_xlsx___Sheet1[[#This Row],[event_name]]="-","Male",Statistics_xlsx___Sheet1[[#This Row],[event_name]])</f>
        <v>Male</v>
      </c>
      <c r="F2645" t="s">
        <v>17</v>
      </c>
      <c r="G2645" t="s">
        <v>345</v>
      </c>
      <c r="H2645" t="str">
        <f>IF(Statistics_xlsx___Sheet1[[#This Row],[Post Name]]="-",IF(G2646=0,G2644,G2646),Statistics_xlsx___Sheet1[[#This Row],[Post Name]])</f>
        <v>c9</v>
      </c>
      <c r="I2645">
        <v>15724</v>
      </c>
      <c r="J2645">
        <f>IF(Statistics_xlsx___Sheet1[[#This Row],[Offered Salary]]&lt;=0,AVERAGE($I$2:$I$7166),Statistics_xlsx___Sheet1[[#This Row],[Offered Salary]])</f>
        <v>15724</v>
      </c>
      <c r="K2645" t="b">
        <f>OR((Statistics_xlsx___Sheet1[[#This Row],[updated offered salary]]&lt;$N$39),(Statistics_xlsx___Sheet1[[#This Row],[updated offered salary]]&gt;$N$40))</f>
        <v>0</v>
      </c>
    </row>
    <row r="2646" spans="1:11" x14ac:dyDescent="0.3">
      <c r="A2646">
        <v>644783</v>
      </c>
      <c r="B2646" t="s">
        <v>2370</v>
      </c>
      <c r="C2646" t="s">
        <v>8</v>
      </c>
      <c r="D2646" t="s">
        <v>42</v>
      </c>
      <c r="E2646" t="str">
        <f>IF(Statistics_xlsx___Sheet1[[#This Row],[event_name]]="-","Male",Statistics_xlsx___Sheet1[[#This Row],[event_name]])</f>
        <v>Don’t want to say</v>
      </c>
      <c r="F2646" t="s">
        <v>17</v>
      </c>
      <c r="G2646" t="s">
        <v>345</v>
      </c>
      <c r="H2646" t="str">
        <f>IF(Statistics_xlsx___Sheet1[[#This Row],[Post Name]]="-",IF(G2647=0,G2645,G2647),Statistics_xlsx___Sheet1[[#This Row],[Post Name]])</f>
        <v>c9</v>
      </c>
      <c r="I2646">
        <v>64444</v>
      </c>
      <c r="J2646">
        <f>IF(Statistics_xlsx___Sheet1[[#This Row],[Offered Salary]]&lt;=0,AVERAGE($I$2:$I$7166),Statistics_xlsx___Sheet1[[#This Row],[Offered Salary]])</f>
        <v>64444</v>
      </c>
      <c r="K2646" t="b">
        <f>OR((Statistics_xlsx___Sheet1[[#This Row],[updated offered salary]]&lt;$N$39),(Statistics_xlsx___Sheet1[[#This Row],[updated offered salary]]&gt;$N$40))</f>
        <v>0</v>
      </c>
    </row>
    <row r="2647" spans="1:11" x14ac:dyDescent="0.3">
      <c r="A2647">
        <v>766484</v>
      </c>
      <c r="B2647" t="s">
        <v>2371</v>
      </c>
      <c r="C2647" t="s">
        <v>8</v>
      </c>
      <c r="D2647" t="s">
        <v>9</v>
      </c>
      <c r="E2647" t="str">
        <f>IF(Statistics_xlsx___Sheet1[[#This Row],[event_name]]="-","Male",Statistics_xlsx___Sheet1[[#This Row],[event_name]])</f>
        <v>Male</v>
      </c>
      <c r="F2647" t="s">
        <v>17</v>
      </c>
      <c r="G2647" t="s">
        <v>39</v>
      </c>
      <c r="H2647" t="str">
        <f>IF(Statistics_xlsx___Sheet1[[#This Row],[Post Name]]="-",IF(G2648=0,G2646,G2648),Statistics_xlsx___Sheet1[[#This Row],[Post Name]])</f>
        <v>i1</v>
      </c>
      <c r="I2647">
        <v>49813</v>
      </c>
      <c r="J2647">
        <f>IF(Statistics_xlsx___Sheet1[[#This Row],[Offered Salary]]&lt;=0,AVERAGE($I$2:$I$7166),Statistics_xlsx___Sheet1[[#This Row],[Offered Salary]])</f>
        <v>49813</v>
      </c>
      <c r="K2647" t="b">
        <f>OR((Statistics_xlsx___Sheet1[[#This Row],[updated offered salary]]&lt;$N$39),(Statistics_xlsx___Sheet1[[#This Row],[updated offered salary]]&gt;$N$40))</f>
        <v>0</v>
      </c>
    </row>
    <row r="2648" spans="1:11" x14ac:dyDescent="0.3">
      <c r="A2648">
        <v>408355</v>
      </c>
      <c r="B2648" t="s">
        <v>2372</v>
      </c>
      <c r="C2648" t="s">
        <v>15</v>
      </c>
      <c r="D2648" t="s">
        <v>9</v>
      </c>
      <c r="E2648" t="str">
        <f>IF(Statistics_xlsx___Sheet1[[#This Row],[event_name]]="-","Male",Statistics_xlsx___Sheet1[[#This Row],[event_name]])</f>
        <v>Male</v>
      </c>
      <c r="F2648" t="s">
        <v>69</v>
      </c>
      <c r="G2648" t="s">
        <v>24</v>
      </c>
      <c r="H2648" t="str">
        <f>IF(Statistics_xlsx___Sheet1[[#This Row],[Post Name]]="-",IF(G2649=0,G2647,G2649),Statistics_xlsx___Sheet1[[#This Row],[Post Name]])</f>
        <v>i7</v>
      </c>
      <c r="I2648">
        <v>87549</v>
      </c>
      <c r="J2648">
        <f>IF(Statistics_xlsx___Sheet1[[#This Row],[Offered Salary]]&lt;=0,AVERAGE($I$2:$I$7166),Statistics_xlsx___Sheet1[[#This Row],[Offered Salary]])</f>
        <v>87549</v>
      </c>
      <c r="K2648" t="b">
        <f>OR((Statistics_xlsx___Sheet1[[#This Row],[updated offered salary]]&lt;$N$39),(Statistics_xlsx___Sheet1[[#This Row],[updated offered salary]]&gt;$N$40))</f>
        <v>0</v>
      </c>
    </row>
    <row r="2649" spans="1:11" x14ac:dyDescent="0.3">
      <c r="A2649">
        <v>993836</v>
      </c>
      <c r="B2649" t="s">
        <v>2373</v>
      </c>
      <c r="C2649" t="s">
        <v>8</v>
      </c>
      <c r="D2649" t="s">
        <v>13</v>
      </c>
      <c r="E2649" t="str">
        <f>IF(Statistics_xlsx___Sheet1[[#This Row],[event_name]]="-","Male",Statistics_xlsx___Sheet1[[#This Row],[event_name]])</f>
        <v>Female</v>
      </c>
      <c r="F2649" t="s">
        <v>69</v>
      </c>
      <c r="G2649" t="s">
        <v>24</v>
      </c>
      <c r="H2649" t="str">
        <f>IF(Statistics_xlsx___Sheet1[[#This Row],[Post Name]]="-",IF(G2650=0,G2648,G2650),Statistics_xlsx___Sheet1[[#This Row],[Post Name]])</f>
        <v>i7</v>
      </c>
      <c r="I2649">
        <v>86193</v>
      </c>
      <c r="J2649">
        <f>IF(Statistics_xlsx___Sheet1[[#This Row],[Offered Salary]]&lt;=0,AVERAGE($I$2:$I$7166),Statistics_xlsx___Sheet1[[#This Row],[Offered Salary]])</f>
        <v>86193</v>
      </c>
      <c r="K2649" t="b">
        <f>OR((Statistics_xlsx___Sheet1[[#This Row],[updated offered salary]]&lt;$N$39),(Statistics_xlsx___Sheet1[[#This Row],[updated offered salary]]&gt;$N$40))</f>
        <v>0</v>
      </c>
    </row>
    <row r="2650" spans="1:11" x14ac:dyDescent="0.3">
      <c r="A2650">
        <v>643736</v>
      </c>
      <c r="B2650" t="s">
        <v>2374</v>
      </c>
      <c r="C2650" t="s">
        <v>8</v>
      </c>
      <c r="D2650" t="s">
        <v>13</v>
      </c>
      <c r="E2650" t="str">
        <f>IF(Statistics_xlsx___Sheet1[[#This Row],[event_name]]="-","Male",Statistics_xlsx___Sheet1[[#This Row],[event_name]])</f>
        <v>Female</v>
      </c>
      <c r="F2650" t="s">
        <v>69</v>
      </c>
      <c r="G2650" t="s">
        <v>24</v>
      </c>
      <c r="H2650" t="str">
        <f>IF(Statistics_xlsx___Sheet1[[#This Row],[Post Name]]="-",IF(G2651=0,G2649,G2651),Statistics_xlsx___Sheet1[[#This Row],[Post Name]])</f>
        <v>i7</v>
      </c>
      <c r="I2650">
        <v>84211</v>
      </c>
      <c r="J2650">
        <f>IF(Statistics_xlsx___Sheet1[[#This Row],[Offered Salary]]&lt;=0,AVERAGE($I$2:$I$7166),Statistics_xlsx___Sheet1[[#This Row],[Offered Salary]])</f>
        <v>84211</v>
      </c>
      <c r="K2650" t="b">
        <f>OR((Statistics_xlsx___Sheet1[[#This Row],[updated offered salary]]&lt;$N$39),(Statistics_xlsx___Sheet1[[#This Row],[updated offered salary]]&gt;$N$40))</f>
        <v>0</v>
      </c>
    </row>
    <row r="2651" spans="1:11" x14ac:dyDescent="0.3">
      <c r="A2651">
        <v>290098</v>
      </c>
      <c r="B2651" t="s">
        <v>2375</v>
      </c>
      <c r="C2651" t="s">
        <v>15</v>
      </c>
      <c r="D2651" t="s">
        <v>9</v>
      </c>
      <c r="E2651" t="str">
        <f>IF(Statistics_xlsx___Sheet1[[#This Row],[event_name]]="-","Male",Statistics_xlsx___Sheet1[[#This Row],[event_name]])</f>
        <v>Male</v>
      </c>
      <c r="F2651" t="s">
        <v>17</v>
      </c>
      <c r="G2651" t="s">
        <v>345</v>
      </c>
      <c r="H2651" t="str">
        <f>IF(Statistics_xlsx___Sheet1[[#This Row],[Post Name]]="-",IF(G2652=0,G2650,G2652),Statistics_xlsx___Sheet1[[#This Row],[Post Name]])</f>
        <v>c9</v>
      </c>
      <c r="I2651">
        <v>94891</v>
      </c>
      <c r="J2651">
        <f>IF(Statistics_xlsx___Sheet1[[#This Row],[Offered Salary]]&lt;=0,AVERAGE($I$2:$I$7166),Statistics_xlsx___Sheet1[[#This Row],[Offered Salary]])</f>
        <v>94891</v>
      </c>
      <c r="K2651" t="b">
        <f>OR((Statistics_xlsx___Sheet1[[#This Row],[updated offered salary]]&lt;$N$39),(Statistics_xlsx___Sheet1[[#This Row],[updated offered salary]]&gt;$N$40))</f>
        <v>0</v>
      </c>
    </row>
    <row r="2652" spans="1:11" x14ac:dyDescent="0.3">
      <c r="A2652">
        <v>720499</v>
      </c>
      <c r="B2652" t="s">
        <v>2260</v>
      </c>
      <c r="C2652" t="s">
        <v>8</v>
      </c>
      <c r="D2652" t="s">
        <v>9</v>
      </c>
      <c r="E2652" t="str">
        <f>IF(Statistics_xlsx___Sheet1[[#This Row],[event_name]]="-","Male",Statistics_xlsx___Sheet1[[#This Row],[event_name]])</f>
        <v>Male</v>
      </c>
      <c r="F2652" t="s">
        <v>17</v>
      </c>
      <c r="G2652" t="s">
        <v>345</v>
      </c>
      <c r="H2652" t="str">
        <f>IF(Statistics_xlsx___Sheet1[[#This Row],[Post Name]]="-",IF(G2653=0,G2651,G2653),Statistics_xlsx___Sheet1[[#This Row],[Post Name]])</f>
        <v>c9</v>
      </c>
      <c r="I2652">
        <v>42062</v>
      </c>
      <c r="J2652">
        <f>IF(Statistics_xlsx___Sheet1[[#This Row],[Offered Salary]]&lt;=0,AVERAGE($I$2:$I$7166),Statistics_xlsx___Sheet1[[#This Row],[Offered Salary]])</f>
        <v>42062</v>
      </c>
      <c r="K2652" t="b">
        <f>OR((Statistics_xlsx___Sheet1[[#This Row],[updated offered salary]]&lt;$N$39),(Statistics_xlsx___Sheet1[[#This Row],[updated offered salary]]&gt;$N$40))</f>
        <v>0</v>
      </c>
    </row>
    <row r="2653" spans="1:11" x14ac:dyDescent="0.3">
      <c r="A2653">
        <v>596097</v>
      </c>
      <c r="B2653" t="s">
        <v>1526</v>
      </c>
      <c r="C2653" t="s">
        <v>8</v>
      </c>
      <c r="D2653" t="s">
        <v>13</v>
      </c>
      <c r="E2653" t="str">
        <f>IF(Statistics_xlsx___Sheet1[[#This Row],[event_name]]="-","Male",Statistics_xlsx___Sheet1[[#This Row],[event_name]])</f>
        <v>Female</v>
      </c>
      <c r="F2653" t="s">
        <v>10</v>
      </c>
      <c r="G2653" t="s">
        <v>30</v>
      </c>
      <c r="H2653" t="str">
        <f>IF(Statistics_xlsx___Sheet1[[#This Row],[Post Name]]="-",IF(G2654=0,G2652,G2654),Statistics_xlsx___Sheet1[[#This Row],[Post Name]])</f>
        <v>b9</v>
      </c>
      <c r="I2653">
        <v>8503</v>
      </c>
      <c r="J2653">
        <f>IF(Statistics_xlsx___Sheet1[[#This Row],[Offered Salary]]&lt;=0,AVERAGE($I$2:$I$7166),Statistics_xlsx___Sheet1[[#This Row],[Offered Salary]])</f>
        <v>8503</v>
      </c>
      <c r="K2653" t="b">
        <f>OR((Statistics_xlsx___Sheet1[[#This Row],[updated offered salary]]&lt;$N$39),(Statistics_xlsx___Sheet1[[#This Row],[updated offered salary]]&gt;$N$40))</f>
        <v>0</v>
      </c>
    </row>
    <row r="2654" spans="1:11" x14ac:dyDescent="0.3">
      <c r="A2654">
        <v>822612</v>
      </c>
      <c r="B2654" t="s">
        <v>2376</v>
      </c>
      <c r="C2654" t="s">
        <v>15</v>
      </c>
      <c r="D2654" t="s">
        <v>9</v>
      </c>
      <c r="E2654" t="str">
        <f>IF(Statistics_xlsx___Sheet1[[#This Row],[event_name]]="-","Male",Statistics_xlsx___Sheet1[[#This Row],[event_name]])</f>
        <v>Male</v>
      </c>
      <c r="F2654" t="s">
        <v>10</v>
      </c>
      <c r="G2654" t="s">
        <v>30</v>
      </c>
      <c r="H2654" t="str">
        <f>IF(Statistics_xlsx___Sheet1[[#This Row],[Post Name]]="-",IF(G2655=0,G2653,G2655),Statistics_xlsx___Sheet1[[#This Row],[Post Name]])</f>
        <v>b9</v>
      </c>
      <c r="I2654">
        <v>42771</v>
      </c>
      <c r="J2654">
        <f>IF(Statistics_xlsx___Sheet1[[#This Row],[Offered Salary]]&lt;=0,AVERAGE($I$2:$I$7166),Statistics_xlsx___Sheet1[[#This Row],[Offered Salary]])</f>
        <v>42771</v>
      </c>
      <c r="K2654" t="b">
        <f>OR((Statistics_xlsx___Sheet1[[#This Row],[updated offered salary]]&lt;$N$39),(Statistics_xlsx___Sheet1[[#This Row],[updated offered salary]]&gt;$N$40))</f>
        <v>0</v>
      </c>
    </row>
    <row r="2655" spans="1:11" x14ac:dyDescent="0.3">
      <c r="A2655">
        <v>179945</v>
      </c>
      <c r="B2655" t="s">
        <v>2377</v>
      </c>
      <c r="C2655" t="s">
        <v>8</v>
      </c>
      <c r="D2655" t="s">
        <v>9</v>
      </c>
      <c r="E2655" t="str">
        <f>IF(Statistics_xlsx___Sheet1[[#This Row],[event_name]]="-","Male",Statistics_xlsx___Sheet1[[#This Row],[event_name]])</f>
        <v>Male</v>
      </c>
      <c r="F2655" t="s">
        <v>17</v>
      </c>
      <c r="G2655" t="s">
        <v>345</v>
      </c>
      <c r="H2655" t="str">
        <f>IF(Statistics_xlsx___Sheet1[[#This Row],[Post Name]]="-",IF(G2656=0,G2654,G2656),Statistics_xlsx___Sheet1[[#This Row],[Post Name]])</f>
        <v>c9</v>
      </c>
      <c r="I2655">
        <v>86808</v>
      </c>
      <c r="J2655">
        <f>IF(Statistics_xlsx___Sheet1[[#This Row],[Offered Salary]]&lt;=0,AVERAGE($I$2:$I$7166),Statistics_xlsx___Sheet1[[#This Row],[Offered Salary]])</f>
        <v>86808</v>
      </c>
      <c r="K2655" t="b">
        <f>OR((Statistics_xlsx___Sheet1[[#This Row],[updated offered salary]]&lt;$N$39),(Statistics_xlsx___Sheet1[[#This Row],[updated offered salary]]&gt;$N$40))</f>
        <v>0</v>
      </c>
    </row>
    <row r="2656" spans="1:11" x14ac:dyDescent="0.3">
      <c r="A2656">
        <v>386275</v>
      </c>
      <c r="B2656" t="s">
        <v>1994</v>
      </c>
      <c r="C2656" t="s">
        <v>15</v>
      </c>
      <c r="D2656" t="s">
        <v>9</v>
      </c>
      <c r="E2656" t="str">
        <f>IF(Statistics_xlsx___Sheet1[[#This Row],[event_name]]="-","Male",Statistics_xlsx___Sheet1[[#This Row],[event_name]])</f>
        <v>Male</v>
      </c>
      <c r="F2656" t="s">
        <v>17</v>
      </c>
      <c r="G2656" t="s">
        <v>345</v>
      </c>
      <c r="H2656" t="str">
        <f>IF(Statistics_xlsx___Sheet1[[#This Row],[Post Name]]="-",IF(G2657=0,G2655,G2657),Statistics_xlsx___Sheet1[[#This Row],[Post Name]])</f>
        <v>c9</v>
      </c>
      <c r="I2656">
        <v>22233</v>
      </c>
      <c r="J2656">
        <f>IF(Statistics_xlsx___Sheet1[[#This Row],[Offered Salary]]&lt;=0,AVERAGE($I$2:$I$7166),Statistics_xlsx___Sheet1[[#This Row],[Offered Salary]])</f>
        <v>22233</v>
      </c>
      <c r="K2656" t="b">
        <f>OR((Statistics_xlsx___Sheet1[[#This Row],[updated offered salary]]&lt;$N$39),(Statistics_xlsx___Sheet1[[#This Row],[updated offered salary]]&gt;$N$40))</f>
        <v>0</v>
      </c>
    </row>
    <row r="2657" spans="1:11" x14ac:dyDescent="0.3">
      <c r="A2657">
        <v>645477</v>
      </c>
      <c r="B2657" t="s">
        <v>1994</v>
      </c>
      <c r="C2657" t="s">
        <v>8</v>
      </c>
      <c r="D2657" t="s">
        <v>13</v>
      </c>
      <c r="E2657" t="str">
        <f>IF(Statistics_xlsx___Sheet1[[#This Row],[event_name]]="-","Male",Statistics_xlsx___Sheet1[[#This Row],[event_name]])</f>
        <v>Female</v>
      </c>
      <c r="F2657" t="s">
        <v>17</v>
      </c>
      <c r="G2657" t="s">
        <v>345</v>
      </c>
      <c r="H2657" t="str">
        <f>IF(Statistics_xlsx___Sheet1[[#This Row],[Post Name]]="-",IF(G2658=0,G2656,G2658),Statistics_xlsx___Sheet1[[#This Row],[Post Name]])</f>
        <v>c9</v>
      </c>
      <c r="I2657">
        <v>88906</v>
      </c>
      <c r="J2657">
        <f>IF(Statistics_xlsx___Sheet1[[#This Row],[Offered Salary]]&lt;=0,AVERAGE($I$2:$I$7166),Statistics_xlsx___Sheet1[[#This Row],[Offered Salary]])</f>
        <v>88906</v>
      </c>
      <c r="K2657" t="b">
        <f>OR((Statistics_xlsx___Sheet1[[#This Row],[updated offered salary]]&lt;$N$39),(Statistics_xlsx___Sheet1[[#This Row],[updated offered salary]]&gt;$N$40))</f>
        <v>0</v>
      </c>
    </row>
    <row r="2658" spans="1:11" x14ac:dyDescent="0.3">
      <c r="A2658">
        <v>391286</v>
      </c>
      <c r="B2658" t="s">
        <v>2378</v>
      </c>
      <c r="C2658" t="s">
        <v>15</v>
      </c>
      <c r="D2658" t="s">
        <v>13</v>
      </c>
      <c r="E2658" t="str">
        <f>IF(Statistics_xlsx___Sheet1[[#This Row],[event_name]]="-","Male",Statistics_xlsx___Sheet1[[#This Row],[event_name]])</f>
        <v>Female</v>
      </c>
      <c r="F2658" t="s">
        <v>17</v>
      </c>
      <c r="G2658" t="s">
        <v>345</v>
      </c>
      <c r="H2658" t="str">
        <f>IF(Statistics_xlsx___Sheet1[[#This Row],[Post Name]]="-",IF(G2659=0,G2657,G2659),Statistics_xlsx___Sheet1[[#This Row],[Post Name]])</f>
        <v>c9</v>
      </c>
      <c r="I2658">
        <v>68338</v>
      </c>
      <c r="J2658">
        <f>IF(Statistics_xlsx___Sheet1[[#This Row],[Offered Salary]]&lt;=0,AVERAGE($I$2:$I$7166),Statistics_xlsx___Sheet1[[#This Row],[Offered Salary]])</f>
        <v>68338</v>
      </c>
      <c r="K2658" t="b">
        <f>OR((Statistics_xlsx___Sheet1[[#This Row],[updated offered salary]]&lt;$N$39),(Statistics_xlsx___Sheet1[[#This Row],[updated offered salary]]&gt;$N$40))</f>
        <v>0</v>
      </c>
    </row>
    <row r="2659" spans="1:11" x14ac:dyDescent="0.3">
      <c r="A2659">
        <v>290710</v>
      </c>
      <c r="B2659" t="s">
        <v>2379</v>
      </c>
      <c r="C2659" t="s">
        <v>8</v>
      </c>
      <c r="D2659" t="s">
        <v>13</v>
      </c>
      <c r="E2659" t="str">
        <f>IF(Statistics_xlsx___Sheet1[[#This Row],[event_name]]="-","Male",Statistics_xlsx___Sheet1[[#This Row],[event_name]])</f>
        <v>Female</v>
      </c>
      <c r="F2659" t="s">
        <v>33</v>
      </c>
      <c r="G2659" t="s">
        <v>345</v>
      </c>
      <c r="H2659" t="str">
        <f>IF(Statistics_xlsx___Sheet1[[#This Row],[Post Name]]="-",IF(G2660=0,G2658,G2660),Statistics_xlsx___Sheet1[[#This Row],[Post Name]])</f>
        <v>c9</v>
      </c>
      <c r="I2659">
        <v>24234</v>
      </c>
      <c r="J2659">
        <f>IF(Statistics_xlsx___Sheet1[[#This Row],[Offered Salary]]&lt;=0,AVERAGE($I$2:$I$7166),Statistics_xlsx___Sheet1[[#This Row],[Offered Salary]])</f>
        <v>24234</v>
      </c>
      <c r="K2659" t="b">
        <f>OR((Statistics_xlsx___Sheet1[[#This Row],[updated offered salary]]&lt;$N$39),(Statistics_xlsx___Sheet1[[#This Row],[updated offered salary]]&gt;$N$40))</f>
        <v>0</v>
      </c>
    </row>
    <row r="2660" spans="1:11" x14ac:dyDescent="0.3">
      <c r="A2660">
        <v>87466</v>
      </c>
      <c r="B2660" t="s">
        <v>2380</v>
      </c>
      <c r="C2660" t="s">
        <v>8</v>
      </c>
      <c r="D2660" t="s">
        <v>13</v>
      </c>
      <c r="E2660" t="str">
        <f>IF(Statistics_xlsx___Sheet1[[#This Row],[event_name]]="-","Male",Statistics_xlsx___Sheet1[[#This Row],[event_name]])</f>
        <v>Female</v>
      </c>
      <c r="F2660" t="s">
        <v>33</v>
      </c>
      <c r="G2660" t="s">
        <v>345</v>
      </c>
      <c r="H2660" t="str">
        <f>IF(Statistics_xlsx___Sheet1[[#This Row],[Post Name]]="-",IF(G2661=0,G2659,G2661),Statistics_xlsx___Sheet1[[#This Row],[Post Name]])</f>
        <v>c9</v>
      </c>
      <c r="I2660">
        <v>63263</v>
      </c>
      <c r="J2660">
        <f>IF(Statistics_xlsx___Sheet1[[#This Row],[Offered Salary]]&lt;=0,AVERAGE($I$2:$I$7166),Statistics_xlsx___Sheet1[[#This Row],[Offered Salary]])</f>
        <v>63263</v>
      </c>
      <c r="K2660" t="b">
        <f>OR((Statistics_xlsx___Sheet1[[#This Row],[updated offered salary]]&lt;$N$39),(Statistics_xlsx___Sheet1[[#This Row],[updated offered salary]]&gt;$N$40))</f>
        <v>0</v>
      </c>
    </row>
    <row r="2661" spans="1:11" x14ac:dyDescent="0.3">
      <c r="A2661">
        <v>895918</v>
      </c>
      <c r="B2661" t="s">
        <v>2381</v>
      </c>
      <c r="C2661" t="s">
        <v>15</v>
      </c>
      <c r="D2661" t="s">
        <v>13</v>
      </c>
      <c r="E2661" t="str">
        <f>IF(Statistics_xlsx___Sheet1[[#This Row],[event_name]]="-","Male",Statistics_xlsx___Sheet1[[#This Row],[event_name]])</f>
        <v>Female</v>
      </c>
      <c r="F2661" t="s">
        <v>33</v>
      </c>
      <c r="G2661" t="s">
        <v>345</v>
      </c>
      <c r="H2661" t="str">
        <f>IF(Statistics_xlsx___Sheet1[[#This Row],[Post Name]]="-",IF(G2662=0,G2660,G2662),Statistics_xlsx___Sheet1[[#This Row],[Post Name]])</f>
        <v>c9</v>
      </c>
      <c r="I2661">
        <v>50464</v>
      </c>
      <c r="J2661">
        <f>IF(Statistics_xlsx___Sheet1[[#This Row],[Offered Salary]]&lt;=0,AVERAGE($I$2:$I$7166),Statistics_xlsx___Sheet1[[#This Row],[Offered Salary]])</f>
        <v>50464</v>
      </c>
      <c r="K2661" t="b">
        <f>OR((Statistics_xlsx___Sheet1[[#This Row],[updated offered salary]]&lt;$N$39),(Statistics_xlsx___Sheet1[[#This Row],[updated offered salary]]&gt;$N$40))</f>
        <v>0</v>
      </c>
    </row>
    <row r="2662" spans="1:11" x14ac:dyDescent="0.3">
      <c r="A2662">
        <v>948299</v>
      </c>
      <c r="B2662" t="s">
        <v>2382</v>
      </c>
      <c r="C2662" t="s">
        <v>8</v>
      </c>
      <c r="D2662" t="s">
        <v>13</v>
      </c>
      <c r="E2662" t="str">
        <f>IF(Statistics_xlsx___Sheet1[[#This Row],[event_name]]="-","Male",Statistics_xlsx___Sheet1[[#This Row],[event_name]])</f>
        <v>Female</v>
      </c>
      <c r="F2662" t="s">
        <v>33</v>
      </c>
      <c r="G2662" t="s">
        <v>345</v>
      </c>
      <c r="H2662" t="str">
        <f>IF(Statistics_xlsx___Sheet1[[#This Row],[Post Name]]="-",IF(G2663=0,G2661,G2663),Statistics_xlsx___Sheet1[[#This Row],[Post Name]])</f>
        <v>c9</v>
      </c>
      <c r="I2662">
        <v>59424</v>
      </c>
      <c r="J2662">
        <f>IF(Statistics_xlsx___Sheet1[[#This Row],[Offered Salary]]&lt;=0,AVERAGE($I$2:$I$7166),Statistics_xlsx___Sheet1[[#This Row],[Offered Salary]])</f>
        <v>59424</v>
      </c>
      <c r="K2662" t="b">
        <f>OR((Statistics_xlsx___Sheet1[[#This Row],[updated offered salary]]&lt;$N$39),(Statistics_xlsx___Sheet1[[#This Row],[updated offered salary]]&gt;$N$40))</f>
        <v>0</v>
      </c>
    </row>
    <row r="2663" spans="1:11" x14ac:dyDescent="0.3">
      <c r="A2663">
        <v>847108</v>
      </c>
      <c r="B2663" t="s">
        <v>2383</v>
      </c>
      <c r="C2663" t="s">
        <v>15</v>
      </c>
      <c r="D2663" t="s">
        <v>13</v>
      </c>
      <c r="E2663" t="str">
        <f>IF(Statistics_xlsx___Sheet1[[#This Row],[event_name]]="-","Male",Statistics_xlsx___Sheet1[[#This Row],[event_name]])</f>
        <v>Female</v>
      </c>
      <c r="F2663" t="s">
        <v>33</v>
      </c>
      <c r="G2663" t="s">
        <v>345</v>
      </c>
      <c r="H2663" t="str">
        <f>IF(Statistics_xlsx___Sheet1[[#This Row],[Post Name]]="-",IF(G2664=0,G2662,G2664),Statistics_xlsx___Sheet1[[#This Row],[Post Name]])</f>
        <v>c9</v>
      </c>
      <c r="I2663">
        <v>6511</v>
      </c>
      <c r="J2663">
        <f>IF(Statistics_xlsx___Sheet1[[#This Row],[Offered Salary]]&lt;=0,AVERAGE($I$2:$I$7166),Statistics_xlsx___Sheet1[[#This Row],[Offered Salary]])</f>
        <v>6511</v>
      </c>
      <c r="K2663" t="b">
        <f>OR((Statistics_xlsx___Sheet1[[#This Row],[updated offered salary]]&lt;$N$39),(Statistics_xlsx___Sheet1[[#This Row],[updated offered salary]]&gt;$N$40))</f>
        <v>0</v>
      </c>
    </row>
    <row r="2664" spans="1:11" x14ac:dyDescent="0.3">
      <c r="A2664">
        <v>614421</v>
      </c>
      <c r="B2664" t="s">
        <v>2384</v>
      </c>
      <c r="C2664" t="s">
        <v>15</v>
      </c>
      <c r="D2664" t="s">
        <v>13</v>
      </c>
      <c r="E2664" t="str">
        <f>IF(Statistics_xlsx___Sheet1[[#This Row],[event_name]]="-","Male",Statistics_xlsx___Sheet1[[#This Row],[event_name]])</f>
        <v>Female</v>
      </c>
      <c r="F2664" t="s">
        <v>33</v>
      </c>
      <c r="G2664" t="s">
        <v>345</v>
      </c>
      <c r="H2664" t="str">
        <f>IF(Statistics_xlsx___Sheet1[[#This Row],[Post Name]]="-",IF(G2665=0,G2663,G2665),Statistics_xlsx___Sheet1[[#This Row],[Post Name]])</f>
        <v>c9</v>
      </c>
      <c r="I2664">
        <v>54960</v>
      </c>
      <c r="J2664">
        <f>IF(Statistics_xlsx___Sheet1[[#This Row],[Offered Salary]]&lt;=0,AVERAGE($I$2:$I$7166),Statistics_xlsx___Sheet1[[#This Row],[Offered Salary]])</f>
        <v>54960</v>
      </c>
      <c r="K2664" t="b">
        <f>OR((Statistics_xlsx___Sheet1[[#This Row],[updated offered salary]]&lt;$N$39),(Statistics_xlsx___Sheet1[[#This Row],[updated offered salary]]&gt;$N$40))</f>
        <v>0</v>
      </c>
    </row>
    <row r="2665" spans="1:11" x14ac:dyDescent="0.3">
      <c r="A2665">
        <v>349272</v>
      </c>
      <c r="B2665" t="s">
        <v>1366</v>
      </c>
      <c r="C2665" t="s">
        <v>15</v>
      </c>
      <c r="D2665" t="s">
        <v>13</v>
      </c>
      <c r="E2665" t="str">
        <f>IF(Statistics_xlsx___Sheet1[[#This Row],[event_name]]="-","Male",Statistics_xlsx___Sheet1[[#This Row],[event_name]])</f>
        <v>Female</v>
      </c>
      <c r="F2665" t="s">
        <v>33</v>
      </c>
      <c r="G2665" t="s">
        <v>345</v>
      </c>
      <c r="H2665" t="str">
        <f>IF(Statistics_xlsx___Sheet1[[#This Row],[Post Name]]="-",IF(G2666=0,G2664,G2666),Statistics_xlsx___Sheet1[[#This Row],[Post Name]])</f>
        <v>c9</v>
      </c>
      <c r="I2665">
        <v>86956</v>
      </c>
      <c r="J2665">
        <f>IF(Statistics_xlsx___Sheet1[[#This Row],[Offered Salary]]&lt;=0,AVERAGE($I$2:$I$7166),Statistics_xlsx___Sheet1[[#This Row],[Offered Salary]])</f>
        <v>86956</v>
      </c>
      <c r="K2665" t="b">
        <f>OR((Statistics_xlsx___Sheet1[[#This Row],[updated offered salary]]&lt;$N$39),(Statistics_xlsx___Sheet1[[#This Row],[updated offered salary]]&gt;$N$40))</f>
        <v>0</v>
      </c>
    </row>
    <row r="2666" spans="1:11" x14ac:dyDescent="0.3">
      <c r="A2666">
        <v>84426</v>
      </c>
      <c r="B2666" t="s">
        <v>1956</v>
      </c>
      <c r="C2666" t="s">
        <v>15</v>
      </c>
      <c r="D2666" t="s">
        <v>9</v>
      </c>
      <c r="E2666" t="str">
        <f>IF(Statistics_xlsx___Sheet1[[#This Row],[event_name]]="-","Male",Statistics_xlsx___Sheet1[[#This Row],[event_name]])</f>
        <v>Male</v>
      </c>
      <c r="F2666" t="s">
        <v>10</v>
      </c>
      <c r="G2666" t="s">
        <v>345</v>
      </c>
      <c r="H2666" t="str">
        <f>IF(Statistics_xlsx___Sheet1[[#This Row],[Post Name]]="-",IF(G2667=0,G2665,G2667),Statistics_xlsx___Sheet1[[#This Row],[Post Name]])</f>
        <v>c9</v>
      </c>
      <c r="I2666">
        <v>90036</v>
      </c>
      <c r="J2666">
        <f>IF(Statistics_xlsx___Sheet1[[#This Row],[Offered Salary]]&lt;=0,AVERAGE($I$2:$I$7166),Statistics_xlsx___Sheet1[[#This Row],[Offered Salary]])</f>
        <v>90036</v>
      </c>
      <c r="K2666" t="b">
        <f>OR((Statistics_xlsx___Sheet1[[#This Row],[updated offered salary]]&lt;$N$39),(Statistics_xlsx___Sheet1[[#This Row],[updated offered salary]]&gt;$N$40))</f>
        <v>0</v>
      </c>
    </row>
    <row r="2667" spans="1:11" x14ac:dyDescent="0.3">
      <c r="A2667">
        <v>438400</v>
      </c>
      <c r="B2667" t="s">
        <v>1423</v>
      </c>
      <c r="C2667" t="s">
        <v>8</v>
      </c>
      <c r="D2667" t="s">
        <v>9</v>
      </c>
      <c r="E2667" t="str">
        <f>IF(Statistics_xlsx___Sheet1[[#This Row],[event_name]]="-","Male",Statistics_xlsx___Sheet1[[#This Row],[event_name]])</f>
        <v>Male</v>
      </c>
      <c r="F2667" t="s">
        <v>10</v>
      </c>
      <c r="G2667" t="s">
        <v>345</v>
      </c>
      <c r="H2667" t="str">
        <f>IF(Statistics_xlsx___Sheet1[[#This Row],[Post Name]]="-",IF(G2668=0,G2666,G2668),Statistics_xlsx___Sheet1[[#This Row],[Post Name]])</f>
        <v>c9</v>
      </c>
      <c r="I2667">
        <v>56147</v>
      </c>
      <c r="J2667">
        <f>IF(Statistics_xlsx___Sheet1[[#This Row],[Offered Salary]]&lt;=0,AVERAGE($I$2:$I$7166),Statistics_xlsx___Sheet1[[#This Row],[Offered Salary]])</f>
        <v>56147</v>
      </c>
      <c r="K2667" t="b">
        <f>OR((Statistics_xlsx___Sheet1[[#This Row],[updated offered salary]]&lt;$N$39),(Statistics_xlsx___Sheet1[[#This Row],[updated offered salary]]&gt;$N$40))</f>
        <v>0</v>
      </c>
    </row>
    <row r="2668" spans="1:11" x14ac:dyDescent="0.3">
      <c r="A2668">
        <v>644591</v>
      </c>
      <c r="B2668" t="s">
        <v>2385</v>
      </c>
      <c r="C2668" t="s">
        <v>15</v>
      </c>
      <c r="D2668" t="s">
        <v>13</v>
      </c>
      <c r="E2668" t="str">
        <f>IF(Statistics_xlsx___Sheet1[[#This Row],[event_name]]="-","Male",Statistics_xlsx___Sheet1[[#This Row],[event_name]])</f>
        <v>Female</v>
      </c>
      <c r="F2668" t="s">
        <v>10</v>
      </c>
      <c r="G2668" t="s">
        <v>30</v>
      </c>
      <c r="H2668" t="str">
        <f>IF(Statistics_xlsx___Sheet1[[#This Row],[Post Name]]="-",IF(G2669=0,G2667,G2669),Statistics_xlsx___Sheet1[[#This Row],[Post Name]])</f>
        <v>b9</v>
      </c>
      <c r="I2668">
        <v>12164</v>
      </c>
      <c r="J2668">
        <f>IF(Statistics_xlsx___Sheet1[[#This Row],[Offered Salary]]&lt;=0,AVERAGE($I$2:$I$7166),Statistics_xlsx___Sheet1[[#This Row],[Offered Salary]])</f>
        <v>12164</v>
      </c>
      <c r="K2668" t="b">
        <f>OR((Statistics_xlsx___Sheet1[[#This Row],[updated offered salary]]&lt;$N$39),(Statistics_xlsx___Sheet1[[#This Row],[updated offered salary]]&gt;$N$40))</f>
        <v>0</v>
      </c>
    </row>
    <row r="2669" spans="1:11" x14ac:dyDescent="0.3">
      <c r="A2669">
        <v>697072</v>
      </c>
      <c r="B2669" t="s">
        <v>2386</v>
      </c>
      <c r="C2669" t="s">
        <v>15</v>
      </c>
      <c r="D2669" t="s">
        <v>9</v>
      </c>
      <c r="E2669" t="str">
        <f>IF(Statistics_xlsx___Sheet1[[#This Row],[event_name]]="-","Male",Statistics_xlsx___Sheet1[[#This Row],[event_name]])</f>
        <v>Male</v>
      </c>
      <c r="F2669" t="s">
        <v>17</v>
      </c>
      <c r="G2669" t="s">
        <v>14</v>
      </c>
      <c r="H2669" t="str">
        <f>IF(Statistics_xlsx___Sheet1[[#This Row],[Post Name]]="-",IF(G2670=0,G2668,G2670),Statistics_xlsx___Sheet1[[#This Row],[Post Name]])</f>
        <v>c5</v>
      </c>
      <c r="I2669">
        <v>70695</v>
      </c>
      <c r="J2669">
        <f>IF(Statistics_xlsx___Sheet1[[#This Row],[Offered Salary]]&lt;=0,AVERAGE($I$2:$I$7166),Statistics_xlsx___Sheet1[[#This Row],[Offered Salary]])</f>
        <v>70695</v>
      </c>
      <c r="K2669" t="b">
        <f>OR((Statistics_xlsx___Sheet1[[#This Row],[updated offered salary]]&lt;$N$39),(Statistics_xlsx___Sheet1[[#This Row],[updated offered salary]]&gt;$N$40))</f>
        <v>0</v>
      </c>
    </row>
    <row r="2670" spans="1:11" x14ac:dyDescent="0.3">
      <c r="A2670">
        <v>893669</v>
      </c>
      <c r="B2670" t="s">
        <v>2387</v>
      </c>
      <c r="C2670" t="s">
        <v>15</v>
      </c>
      <c r="D2670" t="s">
        <v>9</v>
      </c>
      <c r="E2670" t="str">
        <f>IF(Statistics_xlsx___Sheet1[[#This Row],[event_name]]="-","Male",Statistics_xlsx___Sheet1[[#This Row],[event_name]])</f>
        <v>Male</v>
      </c>
      <c r="F2670" t="s">
        <v>17</v>
      </c>
      <c r="G2670" t="s">
        <v>14</v>
      </c>
      <c r="H2670" t="str">
        <f>IF(Statistics_xlsx___Sheet1[[#This Row],[Post Name]]="-",IF(G2671=0,G2669,G2671),Statistics_xlsx___Sheet1[[#This Row],[Post Name]])</f>
        <v>c5</v>
      </c>
      <c r="I2670">
        <v>79384</v>
      </c>
      <c r="J2670">
        <f>IF(Statistics_xlsx___Sheet1[[#This Row],[Offered Salary]]&lt;=0,AVERAGE($I$2:$I$7166),Statistics_xlsx___Sheet1[[#This Row],[Offered Salary]])</f>
        <v>79384</v>
      </c>
      <c r="K2670" t="b">
        <f>OR((Statistics_xlsx___Sheet1[[#This Row],[updated offered salary]]&lt;$N$39),(Statistics_xlsx___Sheet1[[#This Row],[updated offered salary]]&gt;$N$40))</f>
        <v>0</v>
      </c>
    </row>
    <row r="2671" spans="1:11" x14ac:dyDescent="0.3">
      <c r="A2671">
        <v>176027</v>
      </c>
      <c r="B2671" t="s">
        <v>1665</v>
      </c>
      <c r="C2671" t="s">
        <v>8</v>
      </c>
      <c r="D2671" t="s">
        <v>13</v>
      </c>
      <c r="E2671" t="str">
        <f>IF(Statistics_xlsx___Sheet1[[#This Row],[event_name]]="-","Male",Statistics_xlsx___Sheet1[[#This Row],[event_name]])</f>
        <v>Female</v>
      </c>
      <c r="F2671" t="s">
        <v>17</v>
      </c>
      <c r="G2671" t="s">
        <v>14</v>
      </c>
      <c r="H2671" t="str">
        <f>IF(Statistics_xlsx___Sheet1[[#This Row],[Post Name]]="-",IF(G2672=0,G2670,G2672),Statistics_xlsx___Sheet1[[#This Row],[Post Name]])</f>
        <v>c5</v>
      </c>
      <c r="I2671">
        <v>95513</v>
      </c>
      <c r="J2671">
        <f>IF(Statistics_xlsx___Sheet1[[#This Row],[Offered Salary]]&lt;=0,AVERAGE($I$2:$I$7166),Statistics_xlsx___Sheet1[[#This Row],[Offered Salary]])</f>
        <v>95513</v>
      </c>
      <c r="K2671" t="b">
        <f>OR((Statistics_xlsx___Sheet1[[#This Row],[updated offered salary]]&lt;$N$39),(Statistics_xlsx___Sheet1[[#This Row],[updated offered salary]]&gt;$N$40))</f>
        <v>0</v>
      </c>
    </row>
    <row r="2672" spans="1:11" x14ac:dyDescent="0.3">
      <c r="A2672">
        <v>545835</v>
      </c>
      <c r="B2672" t="s">
        <v>1666</v>
      </c>
      <c r="C2672" t="s">
        <v>15</v>
      </c>
      <c r="D2672" t="s">
        <v>13</v>
      </c>
      <c r="E2672" t="str">
        <f>IF(Statistics_xlsx___Sheet1[[#This Row],[event_name]]="-","Male",Statistics_xlsx___Sheet1[[#This Row],[event_name]])</f>
        <v>Female</v>
      </c>
      <c r="F2672" t="s">
        <v>17</v>
      </c>
      <c r="G2672" t="s">
        <v>14</v>
      </c>
      <c r="H2672" t="str">
        <f>IF(Statistics_xlsx___Sheet1[[#This Row],[Post Name]]="-",IF(G2673=0,G2671,G2673),Statistics_xlsx___Sheet1[[#This Row],[Post Name]])</f>
        <v>c5</v>
      </c>
      <c r="I2672">
        <v>61437</v>
      </c>
      <c r="J2672">
        <f>IF(Statistics_xlsx___Sheet1[[#This Row],[Offered Salary]]&lt;=0,AVERAGE($I$2:$I$7166),Statistics_xlsx___Sheet1[[#This Row],[Offered Salary]])</f>
        <v>61437</v>
      </c>
      <c r="K2672" t="b">
        <f>OR((Statistics_xlsx___Sheet1[[#This Row],[updated offered salary]]&lt;$N$39),(Statistics_xlsx___Sheet1[[#This Row],[updated offered salary]]&gt;$N$40))</f>
        <v>0</v>
      </c>
    </row>
    <row r="2673" spans="1:11" x14ac:dyDescent="0.3">
      <c r="A2673">
        <v>340639</v>
      </c>
      <c r="B2673" t="s">
        <v>1666</v>
      </c>
      <c r="C2673" t="s">
        <v>8</v>
      </c>
      <c r="D2673" t="s">
        <v>9</v>
      </c>
      <c r="E2673" t="str">
        <f>IF(Statistics_xlsx___Sheet1[[#This Row],[event_name]]="-","Male",Statistics_xlsx___Sheet1[[#This Row],[event_name]])</f>
        <v>Male</v>
      </c>
      <c r="F2673" t="s">
        <v>17</v>
      </c>
      <c r="G2673" t="s">
        <v>14</v>
      </c>
      <c r="H2673" t="str">
        <f>IF(Statistics_xlsx___Sheet1[[#This Row],[Post Name]]="-",IF(G2674=0,G2672,G2674),Statistics_xlsx___Sheet1[[#This Row],[Post Name]])</f>
        <v>c5</v>
      </c>
      <c r="I2673">
        <v>19473</v>
      </c>
      <c r="J2673">
        <f>IF(Statistics_xlsx___Sheet1[[#This Row],[Offered Salary]]&lt;=0,AVERAGE($I$2:$I$7166),Statistics_xlsx___Sheet1[[#This Row],[Offered Salary]])</f>
        <v>19473</v>
      </c>
      <c r="K2673" t="b">
        <f>OR((Statistics_xlsx___Sheet1[[#This Row],[updated offered salary]]&lt;$N$39),(Statistics_xlsx___Sheet1[[#This Row],[updated offered salary]]&gt;$N$40))</f>
        <v>0</v>
      </c>
    </row>
    <row r="2674" spans="1:11" x14ac:dyDescent="0.3">
      <c r="A2674">
        <v>441809</v>
      </c>
      <c r="B2674" t="s">
        <v>2388</v>
      </c>
      <c r="C2674" t="s">
        <v>15</v>
      </c>
      <c r="D2674" t="s">
        <v>42</v>
      </c>
      <c r="E2674" t="str">
        <f>IF(Statistics_xlsx___Sheet1[[#This Row],[event_name]]="-","Male",Statistics_xlsx___Sheet1[[#This Row],[event_name]])</f>
        <v>Don’t want to say</v>
      </c>
      <c r="F2674" t="s">
        <v>17</v>
      </c>
      <c r="G2674" t="s">
        <v>14</v>
      </c>
      <c r="H2674" t="str">
        <f>IF(Statistics_xlsx___Sheet1[[#This Row],[Post Name]]="-",IF(G2675=0,G2673,G2675),Statistics_xlsx___Sheet1[[#This Row],[Post Name]])</f>
        <v>c5</v>
      </c>
      <c r="I2674">
        <v>25703</v>
      </c>
      <c r="J2674">
        <f>IF(Statistics_xlsx___Sheet1[[#This Row],[Offered Salary]]&lt;=0,AVERAGE($I$2:$I$7166),Statistics_xlsx___Sheet1[[#This Row],[Offered Salary]])</f>
        <v>25703</v>
      </c>
      <c r="K2674" t="b">
        <f>OR((Statistics_xlsx___Sheet1[[#This Row],[updated offered salary]]&lt;$N$39),(Statistics_xlsx___Sheet1[[#This Row],[updated offered salary]]&gt;$N$40))</f>
        <v>0</v>
      </c>
    </row>
    <row r="2675" spans="1:11" x14ac:dyDescent="0.3">
      <c r="A2675">
        <v>696847</v>
      </c>
      <c r="B2675" t="s">
        <v>2389</v>
      </c>
      <c r="C2675" t="s">
        <v>8</v>
      </c>
      <c r="D2675" t="s">
        <v>9</v>
      </c>
      <c r="E2675" t="str">
        <f>IF(Statistics_xlsx___Sheet1[[#This Row],[event_name]]="-","Male",Statistics_xlsx___Sheet1[[#This Row],[event_name]])</f>
        <v>Male</v>
      </c>
      <c r="F2675" t="s">
        <v>17</v>
      </c>
      <c r="G2675" t="s">
        <v>14</v>
      </c>
      <c r="H2675" t="str">
        <f>IF(Statistics_xlsx___Sheet1[[#This Row],[Post Name]]="-",IF(G2676=0,G2674,G2676),Statistics_xlsx___Sheet1[[#This Row],[Post Name]])</f>
        <v>c5</v>
      </c>
      <c r="I2675">
        <v>67050</v>
      </c>
      <c r="J2675">
        <f>IF(Statistics_xlsx___Sheet1[[#This Row],[Offered Salary]]&lt;=0,AVERAGE($I$2:$I$7166),Statistics_xlsx___Sheet1[[#This Row],[Offered Salary]])</f>
        <v>67050</v>
      </c>
      <c r="K2675" t="b">
        <f>OR((Statistics_xlsx___Sheet1[[#This Row],[updated offered salary]]&lt;$N$39),(Statistics_xlsx___Sheet1[[#This Row],[updated offered salary]]&gt;$N$40))</f>
        <v>0</v>
      </c>
    </row>
    <row r="2676" spans="1:11" x14ac:dyDescent="0.3">
      <c r="A2676">
        <v>996425</v>
      </c>
      <c r="B2676" t="s">
        <v>2390</v>
      </c>
      <c r="C2676" t="s">
        <v>8</v>
      </c>
      <c r="D2676" t="s">
        <v>13</v>
      </c>
      <c r="E2676" t="str">
        <f>IF(Statistics_xlsx___Sheet1[[#This Row],[event_name]]="-","Male",Statistics_xlsx___Sheet1[[#This Row],[event_name]])</f>
        <v>Female</v>
      </c>
      <c r="F2676" t="s">
        <v>17</v>
      </c>
      <c r="G2676" t="s">
        <v>14</v>
      </c>
      <c r="H2676" t="str">
        <f>IF(Statistics_xlsx___Sheet1[[#This Row],[Post Name]]="-",IF(G2677=0,G2675,G2677),Statistics_xlsx___Sheet1[[#This Row],[Post Name]])</f>
        <v>c5</v>
      </c>
      <c r="I2676">
        <v>54295</v>
      </c>
      <c r="J2676">
        <f>IF(Statistics_xlsx___Sheet1[[#This Row],[Offered Salary]]&lt;=0,AVERAGE($I$2:$I$7166),Statistics_xlsx___Sheet1[[#This Row],[Offered Salary]])</f>
        <v>54295</v>
      </c>
      <c r="K2676" t="b">
        <f>OR((Statistics_xlsx___Sheet1[[#This Row],[updated offered salary]]&lt;$N$39),(Statistics_xlsx___Sheet1[[#This Row],[updated offered salary]]&gt;$N$40))</f>
        <v>0</v>
      </c>
    </row>
    <row r="2677" spans="1:11" x14ac:dyDescent="0.3">
      <c r="A2677">
        <v>333509</v>
      </c>
      <c r="B2677" t="s">
        <v>1871</v>
      </c>
      <c r="C2677" t="s">
        <v>8</v>
      </c>
      <c r="D2677" t="s">
        <v>9</v>
      </c>
      <c r="E2677" t="str">
        <f>IF(Statistics_xlsx___Sheet1[[#This Row],[event_name]]="-","Male",Statistics_xlsx___Sheet1[[#This Row],[event_name]])</f>
        <v>Male</v>
      </c>
      <c r="F2677" t="s">
        <v>17</v>
      </c>
      <c r="G2677" t="s">
        <v>14</v>
      </c>
      <c r="H2677" t="str">
        <f>IF(Statistics_xlsx___Sheet1[[#This Row],[Post Name]]="-",IF(G2678=0,G2676,G2678),Statistics_xlsx___Sheet1[[#This Row],[Post Name]])</f>
        <v>c5</v>
      </c>
      <c r="I2677">
        <v>14340</v>
      </c>
      <c r="J2677">
        <f>IF(Statistics_xlsx___Sheet1[[#This Row],[Offered Salary]]&lt;=0,AVERAGE($I$2:$I$7166),Statistics_xlsx___Sheet1[[#This Row],[Offered Salary]])</f>
        <v>14340</v>
      </c>
      <c r="K2677" t="b">
        <f>OR((Statistics_xlsx___Sheet1[[#This Row],[updated offered salary]]&lt;$N$39),(Statistics_xlsx___Sheet1[[#This Row],[updated offered salary]]&gt;$N$40))</f>
        <v>0</v>
      </c>
    </row>
    <row r="2678" spans="1:11" x14ac:dyDescent="0.3">
      <c r="A2678">
        <v>808137</v>
      </c>
      <c r="B2678" t="s">
        <v>1665</v>
      </c>
      <c r="C2678" t="s">
        <v>15</v>
      </c>
      <c r="D2678" t="s">
        <v>9</v>
      </c>
      <c r="E2678" t="str">
        <f>IF(Statistics_xlsx___Sheet1[[#This Row],[event_name]]="-","Male",Statistics_xlsx___Sheet1[[#This Row],[event_name]])</f>
        <v>Male</v>
      </c>
      <c r="F2678" t="s">
        <v>17</v>
      </c>
      <c r="G2678" t="s">
        <v>345</v>
      </c>
      <c r="H2678" t="str">
        <f>IF(Statistics_xlsx___Sheet1[[#This Row],[Post Name]]="-",IF(G2679=0,G2677,G2679),Statistics_xlsx___Sheet1[[#This Row],[Post Name]])</f>
        <v>c9</v>
      </c>
      <c r="I2678">
        <v>68750</v>
      </c>
      <c r="J2678">
        <f>IF(Statistics_xlsx___Sheet1[[#This Row],[Offered Salary]]&lt;=0,AVERAGE($I$2:$I$7166),Statistics_xlsx___Sheet1[[#This Row],[Offered Salary]])</f>
        <v>68750</v>
      </c>
      <c r="K2678" t="b">
        <f>OR((Statistics_xlsx___Sheet1[[#This Row],[updated offered salary]]&lt;$N$39),(Statistics_xlsx___Sheet1[[#This Row],[updated offered salary]]&gt;$N$40))</f>
        <v>0</v>
      </c>
    </row>
    <row r="2679" spans="1:11" x14ac:dyDescent="0.3">
      <c r="A2679">
        <v>111606</v>
      </c>
      <c r="B2679" t="s">
        <v>2391</v>
      </c>
      <c r="C2679" t="s">
        <v>8</v>
      </c>
      <c r="D2679" t="s">
        <v>9</v>
      </c>
      <c r="E2679" t="str">
        <f>IF(Statistics_xlsx___Sheet1[[#This Row],[event_name]]="-","Male",Statistics_xlsx___Sheet1[[#This Row],[event_name]])</f>
        <v>Male</v>
      </c>
      <c r="F2679" t="s">
        <v>17</v>
      </c>
      <c r="G2679" t="s">
        <v>345</v>
      </c>
      <c r="H2679" t="str">
        <f>IF(Statistics_xlsx___Sheet1[[#This Row],[Post Name]]="-",IF(G2680=0,G2678,G2680),Statistics_xlsx___Sheet1[[#This Row],[Post Name]])</f>
        <v>c9</v>
      </c>
      <c r="I2679">
        <v>39951</v>
      </c>
      <c r="J2679">
        <f>IF(Statistics_xlsx___Sheet1[[#This Row],[Offered Salary]]&lt;=0,AVERAGE($I$2:$I$7166),Statistics_xlsx___Sheet1[[#This Row],[Offered Salary]])</f>
        <v>39951</v>
      </c>
      <c r="K2679" t="b">
        <f>OR((Statistics_xlsx___Sheet1[[#This Row],[updated offered salary]]&lt;$N$39),(Statistics_xlsx___Sheet1[[#This Row],[updated offered salary]]&gt;$N$40))</f>
        <v>0</v>
      </c>
    </row>
    <row r="2680" spans="1:11" x14ac:dyDescent="0.3">
      <c r="A2680">
        <v>780397</v>
      </c>
      <c r="B2680" t="s">
        <v>2392</v>
      </c>
      <c r="C2680" t="s">
        <v>8</v>
      </c>
      <c r="D2680" t="s">
        <v>9</v>
      </c>
      <c r="E2680" t="str">
        <f>IF(Statistics_xlsx___Sheet1[[#This Row],[event_name]]="-","Male",Statistics_xlsx___Sheet1[[#This Row],[event_name]])</f>
        <v>Male</v>
      </c>
      <c r="F2680" t="s">
        <v>17</v>
      </c>
      <c r="G2680" t="s">
        <v>345</v>
      </c>
      <c r="H2680" t="str">
        <f>IF(Statistics_xlsx___Sheet1[[#This Row],[Post Name]]="-",IF(G2681=0,G2679,G2681),Statistics_xlsx___Sheet1[[#This Row],[Post Name]])</f>
        <v>c9</v>
      </c>
      <c r="I2680">
        <v>25595</v>
      </c>
      <c r="J2680">
        <f>IF(Statistics_xlsx___Sheet1[[#This Row],[Offered Salary]]&lt;=0,AVERAGE($I$2:$I$7166),Statistics_xlsx___Sheet1[[#This Row],[Offered Salary]])</f>
        <v>25595</v>
      </c>
      <c r="K2680" t="b">
        <f>OR((Statistics_xlsx___Sheet1[[#This Row],[updated offered salary]]&lt;$N$39),(Statistics_xlsx___Sheet1[[#This Row],[updated offered salary]]&gt;$N$40))</f>
        <v>0</v>
      </c>
    </row>
    <row r="2681" spans="1:11" x14ac:dyDescent="0.3">
      <c r="A2681">
        <v>832505</v>
      </c>
      <c r="B2681" t="s">
        <v>2393</v>
      </c>
      <c r="C2681" t="s">
        <v>15</v>
      </c>
      <c r="D2681" t="s">
        <v>9</v>
      </c>
      <c r="E2681" t="str">
        <f>IF(Statistics_xlsx___Sheet1[[#This Row],[event_name]]="-","Male",Statistics_xlsx___Sheet1[[#This Row],[event_name]])</f>
        <v>Male</v>
      </c>
      <c r="F2681" t="s">
        <v>17</v>
      </c>
      <c r="G2681" t="s">
        <v>345</v>
      </c>
      <c r="H2681" t="str">
        <f>IF(Statistics_xlsx___Sheet1[[#This Row],[Post Name]]="-",IF(G2682=0,G2680,G2682),Statistics_xlsx___Sheet1[[#This Row],[Post Name]])</f>
        <v>c9</v>
      </c>
      <c r="I2681">
        <v>79900</v>
      </c>
      <c r="J2681">
        <f>IF(Statistics_xlsx___Sheet1[[#This Row],[Offered Salary]]&lt;=0,AVERAGE($I$2:$I$7166),Statistics_xlsx___Sheet1[[#This Row],[Offered Salary]])</f>
        <v>79900</v>
      </c>
      <c r="K2681" t="b">
        <f>OR((Statistics_xlsx___Sheet1[[#This Row],[updated offered salary]]&lt;$N$39),(Statistics_xlsx___Sheet1[[#This Row],[updated offered salary]]&gt;$N$40))</f>
        <v>0</v>
      </c>
    </row>
    <row r="2682" spans="1:11" x14ac:dyDescent="0.3">
      <c r="A2682">
        <v>965843</v>
      </c>
      <c r="B2682" t="s">
        <v>1629</v>
      </c>
      <c r="C2682" t="s">
        <v>15</v>
      </c>
      <c r="D2682" t="s">
        <v>9</v>
      </c>
      <c r="E2682" t="str">
        <f>IF(Statistics_xlsx___Sheet1[[#This Row],[event_name]]="-","Male",Statistics_xlsx___Sheet1[[#This Row],[event_name]])</f>
        <v>Male</v>
      </c>
      <c r="F2682" t="s">
        <v>17</v>
      </c>
      <c r="G2682" t="s">
        <v>44</v>
      </c>
      <c r="H2682" t="str">
        <f>IF(Statistics_xlsx___Sheet1[[#This Row],[Post Name]]="-",IF(G2683=0,G2681,G2683),Statistics_xlsx___Sheet1[[#This Row],[Post Name]])</f>
        <v>i6</v>
      </c>
      <c r="I2682">
        <v>80001</v>
      </c>
      <c r="J2682">
        <f>IF(Statistics_xlsx___Sheet1[[#This Row],[Offered Salary]]&lt;=0,AVERAGE($I$2:$I$7166),Statistics_xlsx___Sheet1[[#This Row],[Offered Salary]])</f>
        <v>80001</v>
      </c>
      <c r="K2682" t="b">
        <f>OR((Statistics_xlsx___Sheet1[[#This Row],[updated offered salary]]&lt;$N$39),(Statistics_xlsx___Sheet1[[#This Row],[updated offered salary]]&gt;$N$40))</f>
        <v>0</v>
      </c>
    </row>
    <row r="2683" spans="1:11" x14ac:dyDescent="0.3">
      <c r="A2683">
        <v>274945</v>
      </c>
      <c r="B2683" t="s">
        <v>2394</v>
      </c>
      <c r="C2683" t="s">
        <v>15</v>
      </c>
      <c r="D2683" t="s">
        <v>9</v>
      </c>
      <c r="E2683" t="str">
        <f>IF(Statistics_xlsx___Sheet1[[#This Row],[event_name]]="-","Male",Statistics_xlsx___Sheet1[[#This Row],[event_name]])</f>
        <v>Male</v>
      </c>
      <c r="F2683" t="s">
        <v>17</v>
      </c>
      <c r="G2683" t="s">
        <v>44</v>
      </c>
      <c r="H2683" t="str">
        <f>IF(Statistics_xlsx___Sheet1[[#This Row],[Post Name]]="-",IF(G2684=0,G2682,G2684),Statistics_xlsx___Sheet1[[#This Row],[Post Name]])</f>
        <v>i6</v>
      </c>
      <c r="I2683">
        <v>23164</v>
      </c>
      <c r="J2683">
        <f>IF(Statistics_xlsx___Sheet1[[#This Row],[Offered Salary]]&lt;=0,AVERAGE($I$2:$I$7166),Statistics_xlsx___Sheet1[[#This Row],[Offered Salary]])</f>
        <v>23164</v>
      </c>
      <c r="K2683" t="b">
        <f>OR((Statistics_xlsx___Sheet1[[#This Row],[updated offered salary]]&lt;$N$39),(Statistics_xlsx___Sheet1[[#This Row],[updated offered salary]]&gt;$N$40))</f>
        <v>0</v>
      </c>
    </row>
    <row r="2684" spans="1:11" x14ac:dyDescent="0.3">
      <c r="A2684">
        <v>480593</v>
      </c>
      <c r="B2684" t="s">
        <v>2395</v>
      </c>
      <c r="C2684" t="s">
        <v>8</v>
      </c>
      <c r="D2684" t="s">
        <v>13</v>
      </c>
      <c r="E2684" t="str">
        <f>IF(Statistics_xlsx___Sheet1[[#This Row],[event_name]]="-","Male",Statistics_xlsx___Sheet1[[#This Row],[event_name]])</f>
        <v>Female</v>
      </c>
      <c r="F2684" t="s">
        <v>17</v>
      </c>
      <c r="G2684" t="s">
        <v>44</v>
      </c>
      <c r="H2684" t="str">
        <f>IF(Statistics_xlsx___Sheet1[[#This Row],[Post Name]]="-",IF(G2685=0,G2683,G2685),Statistics_xlsx___Sheet1[[#This Row],[Post Name]])</f>
        <v>i6</v>
      </c>
      <c r="I2684">
        <v>17888</v>
      </c>
      <c r="J2684">
        <f>IF(Statistics_xlsx___Sheet1[[#This Row],[Offered Salary]]&lt;=0,AVERAGE($I$2:$I$7166),Statistics_xlsx___Sheet1[[#This Row],[Offered Salary]])</f>
        <v>17888</v>
      </c>
      <c r="K2684" t="b">
        <f>OR((Statistics_xlsx___Sheet1[[#This Row],[updated offered salary]]&lt;$N$39),(Statistics_xlsx___Sheet1[[#This Row],[updated offered salary]]&gt;$N$40))</f>
        <v>0</v>
      </c>
    </row>
    <row r="2685" spans="1:11" x14ac:dyDescent="0.3">
      <c r="A2685">
        <v>274979</v>
      </c>
      <c r="B2685" t="s">
        <v>1643</v>
      </c>
      <c r="C2685" t="s">
        <v>15</v>
      </c>
      <c r="D2685" t="s">
        <v>13</v>
      </c>
      <c r="E2685" t="str">
        <f>IF(Statistics_xlsx___Sheet1[[#This Row],[event_name]]="-","Male",Statistics_xlsx___Sheet1[[#This Row],[event_name]])</f>
        <v>Female</v>
      </c>
      <c r="F2685" t="s">
        <v>17</v>
      </c>
      <c r="G2685" t="s">
        <v>44</v>
      </c>
      <c r="H2685" t="str">
        <f>IF(Statistics_xlsx___Sheet1[[#This Row],[Post Name]]="-",IF(G2686=0,G2684,G2686),Statistics_xlsx___Sheet1[[#This Row],[Post Name]])</f>
        <v>i6</v>
      </c>
      <c r="I2685">
        <v>82105</v>
      </c>
      <c r="J2685">
        <f>IF(Statistics_xlsx___Sheet1[[#This Row],[Offered Salary]]&lt;=0,AVERAGE($I$2:$I$7166),Statistics_xlsx___Sheet1[[#This Row],[Offered Salary]])</f>
        <v>82105</v>
      </c>
      <c r="K2685" t="b">
        <f>OR((Statistics_xlsx___Sheet1[[#This Row],[updated offered salary]]&lt;$N$39),(Statistics_xlsx___Sheet1[[#This Row],[updated offered salary]]&gt;$N$40))</f>
        <v>0</v>
      </c>
    </row>
    <row r="2686" spans="1:11" x14ac:dyDescent="0.3">
      <c r="A2686">
        <v>683978</v>
      </c>
      <c r="B2686" t="s">
        <v>2396</v>
      </c>
      <c r="C2686" t="s">
        <v>8</v>
      </c>
      <c r="D2686" t="s">
        <v>13</v>
      </c>
      <c r="E2686" t="str">
        <f>IF(Statistics_xlsx___Sheet1[[#This Row],[event_name]]="-","Male",Statistics_xlsx___Sheet1[[#This Row],[event_name]])</f>
        <v>Female</v>
      </c>
      <c r="F2686" t="s">
        <v>17</v>
      </c>
      <c r="G2686" t="s">
        <v>44</v>
      </c>
      <c r="H2686" t="str">
        <f>IF(Statistics_xlsx___Sheet1[[#This Row],[Post Name]]="-",IF(G2687=0,G2685,G2687),Statistics_xlsx___Sheet1[[#This Row],[Post Name]])</f>
        <v>i6</v>
      </c>
      <c r="I2686">
        <v>86149</v>
      </c>
      <c r="J2686">
        <f>IF(Statistics_xlsx___Sheet1[[#This Row],[Offered Salary]]&lt;=0,AVERAGE($I$2:$I$7166),Statistics_xlsx___Sheet1[[#This Row],[Offered Salary]])</f>
        <v>86149</v>
      </c>
      <c r="K2686" t="b">
        <f>OR((Statistics_xlsx___Sheet1[[#This Row],[updated offered salary]]&lt;$N$39),(Statistics_xlsx___Sheet1[[#This Row],[updated offered salary]]&gt;$N$40))</f>
        <v>0</v>
      </c>
    </row>
    <row r="2687" spans="1:11" x14ac:dyDescent="0.3">
      <c r="A2687">
        <v>171095</v>
      </c>
      <c r="B2687" t="s">
        <v>2397</v>
      </c>
      <c r="C2687" t="s">
        <v>8</v>
      </c>
      <c r="D2687" t="s">
        <v>9</v>
      </c>
      <c r="E2687" t="str">
        <f>IF(Statistics_xlsx___Sheet1[[#This Row],[event_name]]="-","Male",Statistics_xlsx___Sheet1[[#This Row],[event_name]])</f>
        <v>Male</v>
      </c>
      <c r="F2687" t="s">
        <v>21</v>
      </c>
      <c r="G2687" t="s">
        <v>345</v>
      </c>
      <c r="H2687" t="str">
        <f>IF(Statistics_xlsx___Sheet1[[#This Row],[Post Name]]="-",IF(G2688=0,G2686,G2688),Statistics_xlsx___Sheet1[[#This Row],[Post Name]])</f>
        <v>c9</v>
      </c>
      <c r="I2687">
        <v>65270</v>
      </c>
      <c r="J2687">
        <f>IF(Statistics_xlsx___Sheet1[[#This Row],[Offered Salary]]&lt;=0,AVERAGE($I$2:$I$7166),Statistics_xlsx___Sheet1[[#This Row],[Offered Salary]])</f>
        <v>65270</v>
      </c>
      <c r="K2687" t="b">
        <f>OR((Statistics_xlsx___Sheet1[[#This Row],[updated offered salary]]&lt;$N$39),(Statistics_xlsx___Sheet1[[#This Row],[updated offered salary]]&gt;$N$40))</f>
        <v>0</v>
      </c>
    </row>
    <row r="2688" spans="1:11" x14ac:dyDescent="0.3">
      <c r="A2688">
        <v>120017</v>
      </c>
      <c r="B2688" t="s">
        <v>2398</v>
      </c>
      <c r="C2688" t="s">
        <v>8</v>
      </c>
      <c r="D2688" t="s">
        <v>9</v>
      </c>
      <c r="E2688" t="str">
        <f>IF(Statistics_xlsx___Sheet1[[#This Row],[event_name]]="-","Male",Statistics_xlsx___Sheet1[[#This Row],[event_name]])</f>
        <v>Male</v>
      </c>
      <c r="F2688" t="s">
        <v>21</v>
      </c>
      <c r="G2688" t="s">
        <v>345</v>
      </c>
      <c r="H2688" t="str">
        <f>IF(Statistics_xlsx___Sheet1[[#This Row],[Post Name]]="-",IF(G2689=0,G2687,G2689),Statistics_xlsx___Sheet1[[#This Row],[Post Name]])</f>
        <v>c9</v>
      </c>
      <c r="I2688">
        <v>13388</v>
      </c>
      <c r="J2688">
        <f>IF(Statistics_xlsx___Sheet1[[#This Row],[Offered Salary]]&lt;=0,AVERAGE($I$2:$I$7166),Statistics_xlsx___Sheet1[[#This Row],[Offered Salary]])</f>
        <v>13388</v>
      </c>
      <c r="K2688" t="b">
        <f>OR((Statistics_xlsx___Sheet1[[#This Row],[updated offered salary]]&lt;$N$39),(Statistics_xlsx___Sheet1[[#This Row],[updated offered salary]]&gt;$N$40))</f>
        <v>0</v>
      </c>
    </row>
    <row r="2689" spans="1:11" x14ac:dyDescent="0.3">
      <c r="A2689">
        <v>110069</v>
      </c>
      <c r="B2689" t="s">
        <v>2399</v>
      </c>
      <c r="C2689" t="s">
        <v>8</v>
      </c>
      <c r="D2689" t="s">
        <v>9</v>
      </c>
      <c r="E2689" t="str">
        <f>IF(Statistics_xlsx___Sheet1[[#This Row],[event_name]]="-","Male",Statistics_xlsx___Sheet1[[#This Row],[event_name]])</f>
        <v>Male</v>
      </c>
      <c r="F2689" t="s">
        <v>21</v>
      </c>
      <c r="G2689" t="s">
        <v>345</v>
      </c>
      <c r="H2689" t="str">
        <f>IF(Statistics_xlsx___Sheet1[[#This Row],[Post Name]]="-",IF(G2690=0,G2688,G2690),Statistics_xlsx___Sheet1[[#This Row],[Post Name]])</f>
        <v>c9</v>
      </c>
      <c r="I2689">
        <v>66202</v>
      </c>
      <c r="J2689">
        <f>IF(Statistics_xlsx___Sheet1[[#This Row],[Offered Salary]]&lt;=0,AVERAGE($I$2:$I$7166),Statistics_xlsx___Sheet1[[#This Row],[Offered Salary]])</f>
        <v>66202</v>
      </c>
      <c r="K2689" t="b">
        <f>OR((Statistics_xlsx___Sheet1[[#This Row],[updated offered salary]]&lt;$N$39),(Statistics_xlsx___Sheet1[[#This Row],[updated offered salary]]&gt;$N$40))</f>
        <v>0</v>
      </c>
    </row>
    <row r="2690" spans="1:11" x14ac:dyDescent="0.3">
      <c r="A2690">
        <v>822904</v>
      </c>
      <c r="B2690" t="s">
        <v>2400</v>
      </c>
      <c r="C2690" t="s">
        <v>15</v>
      </c>
      <c r="D2690" t="s">
        <v>9</v>
      </c>
      <c r="E2690" t="str">
        <f>IF(Statistics_xlsx___Sheet1[[#This Row],[event_name]]="-","Male",Statistics_xlsx___Sheet1[[#This Row],[event_name]])</f>
        <v>Male</v>
      </c>
      <c r="F2690" t="s">
        <v>21</v>
      </c>
      <c r="G2690" t="s">
        <v>345</v>
      </c>
      <c r="H2690" t="str">
        <f>IF(Statistics_xlsx___Sheet1[[#This Row],[Post Name]]="-",IF(G2691=0,G2689,G2691),Statistics_xlsx___Sheet1[[#This Row],[Post Name]])</f>
        <v>c9</v>
      </c>
      <c r="I2690">
        <v>47798</v>
      </c>
      <c r="J2690">
        <f>IF(Statistics_xlsx___Sheet1[[#This Row],[Offered Salary]]&lt;=0,AVERAGE($I$2:$I$7166),Statistics_xlsx___Sheet1[[#This Row],[Offered Salary]])</f>
        <v>47798</v>
      </c>
      <c r="K2690" t="b">
        <f>OR((Statistics_xlsx___Sheet1[[#This Row],[updated offered salary]]&lt;$N$39),(Statistics_xlsx___Sheet1[[#This Row],[updated offered salary]]&gt;$N$40))</f>
        <v>0</v>
      </c>
    </row>
    <row r="2691" spans="1:11" x14ac:dyDescent="0.3">
      <c r="A2691">
        <v>526028</v>
      </c>
      <c r="B2691" t="s">
        <v>2400</v>
      </c>
      <c r="C2691" t="s">
        <v>8</v>
      </c>
      <c r="D2691" t="s">
        <v>13</v>
      </c>
      <c r="E2691" t="str">
        <f>IF(Statistics_xlsx___Sheet1[[#This Row],[event_name]]="-","Male",Statistics_xlsx___Sheet1[[#This Row],[event_name]])</f>
        <v>Female</v>
      </c>
      <c r="F2691" t="s">
        <v>21</v>
      </c>
      <c r="G2691" t="s">
        <v>345</v>
      </c>
      <c r="H2691" t="str">
        <f>IF(Statistics_xlsx___Sheet1[[#This Row],[Post Name]]="-",IF(G2692=0,G2690,G2692),Statistics_xlsx___Sheet1[[#This Row],[Post Name]])</f>
        <v>c9</v>
      </c>
      <c r="I2691">
        <v>37791</v>
      </c>
      <c r="J2691">
        <f>IF(Statistics_xlsx___Sheet1[[#This Row],[Offered Salary]]&lt;=0,AVERAGE($I$2:$I$7166),Statistics_xlsx___Sheet1[[#This Row],[Offered Salary]])</f>
        <v>37791</v>
      </c>
      <c r="K2691" t="b">
        <f>OR((Statistics_xlsx___Sheet1[[#This Row],[updated offered salary]]&lt;$N$39),(Statistics_xlsx___Sheet1[[#This Row],[updated offered salary]]&gt;$N$40))</f>
        <v>0</v>
      </c>
    </row>
    <row r="2692" spans="1:11" x14ac:dyDescent="0.3">
      <c r="A2692">
        <v>636171</v>
      </c>
      <c r="B2692" t="s">
        <v>2401</v>
      </c>
      <c r="C2692" t="s">
        <v>8</v>
      </c>
      <c r="D2692" t="s">
        <v>13</v>
      </c>
      <c r="E2692" t="str">
        <f>IF(Statistics_xlsx___Sheet1[[#This Row],[event_name]]="-","Male",Statistics_xlsx___Sheet1[[#This Row],[event_name]])</f>
        <v>Female</v>
      </c>
      <c r="F2692" t="s">
        <v>21</v>
      </c>
      <c r="G2692" t="s">
        <v>345</v>
      </c>
      <c r="H2692" t="str">
        <f>IF(Statistics_xlsx___Sheet1[[#This Row],[Post Name]]="-",IF(G2693=0,G2691,G2693),Statistics_xlsx___Sheet1[[#This Row],[Post Name]])</f>
        <v>c9</v>
      </c>
      <c r="I2692">
        <v>75775</v>
      </c>
      <c r="J2692">
        <f>IF(Statistics_xlsx___Sheet1[[#This Row],[Offered Salary]]&lt;=0,AVERAGE($I$2:$I$7166),Statistics_xlsx___Sheet1[[#This Row],[Offered Salary]])</f>
        <v>75775</v>
      </c>
      <c r="K2692" t="b">
        <f>OR((Statistics_xlsx___Sheet1[[#This Row],[updated offered salary]]&lt;$N$39),(Statistics_xlsx___Sheet1[[#This Row],[updated offered salary]]&gt;$N$40))</f>
        <v>0</v>
      </c>
    </row>
    <row r="2693" spans="1:11" x14ac:dyDescent="0.3">
      <c r="A2693">
        <v>473552</v>
      </c>
      <c r="B2693" t="s">
        <v>2402</v>
      </c>
      <c r="C2693" t="s">
        <v>15</v>
      </c>
      <c r="D2693" t="s">
        <v>13</v>
      </c>
      <c r="E2693" t="str">
        <f>IF(Statistics_xlsx___Sheet1[[#This Row],[event_name]]="-","Male",Statistics_xlsx___Sheet1[[#This Row],[event_name]])</f>
        <v>Female</v>
      </c>
      <c r="F2693" t="s">
        <v>21</v>
      </c>
      <c r="G2693" t="s">
        <v>345</v>
      </c>
      <c r="H2693" t="str">
        <f>IF(Statistics_xlsx___Sheet1[[#This Row],[Post Name]]="-",IF(G2694=0,G2692,G2694),Statistics_xlsx___Sheet1[[#This Row],[Post Name]])</f>
        <v>c9</v>
      </c>
      <c r="I2693">
        <v>7877</v>
      </c>
      <c r="J2693">
        <f>IF(Statistics_xlsx___Sheet1[[#This Row],[Offered Salary]]&lt;=0,AVERAGE($I$2:$I$7166),Statistics_xlsx___Sheet1[[#This Row],[Offered Salary]])</f>
        <v>7877</v>
      </c>
      <c r="K2693" t="b">
        <f>OR((Statistics_xlsx___Sheet1[[#This Row],[updated offered salary]]&lt;$N$39),(Statistics_xlsx___Sheet1[[#This Row],[updated offered salary]]&gt;$N$40))</f>
        <v>0</v>
      </c>
    </row>
    <row r="2694" spans="1:11" x14ac:dyDescent="0.3">
      <c r="A2694">
        <v>457939</v>
      </c>
      <c r="B2694" t="s">
        <v>2403</v>
      </c>
      <c r="C2694" t="s">
        <v>8</v>
      </c>
      <c r="D2694" t="s">
        <v>9</v>
      </c>
      <c r="E2694" t="str">
        <f>IF(Statistics_xlsx___Sheet1[[#This Row],[event_name]]="-","Male",Statistics_xlsx___Sheet1[[#This Row],[event_name]])</f>
        <v>Male</v>
      </c>
      <c r="F2694" t="s">
        <v>21</v>
      </c>
      <c r="G2694" t="s">
        <v>345</v>
      </c>
      <c r="H2694" t="str">
        <f>IF(Statistics_xlsx___Sheet1[[#This Row],[Post Name]]="-",IF(G2695=0,G2693,G2695),Statistics_xlsx___Sheet1[[#This Row],[Post Name]])</f>
        <v>c9</v>
      </c>
      <c r="I2694">
        <v>20666</v>
      </c>
      <c r="J2694">
        <f>IF(Statistics_xlsx___Sheet1[[#This Row],[Offered Salary]]&lt;=0,AVERAGE($I$2:$I$7166),Statistics_xlsx___Sheet1[[#This Row],[Offered Salary]])</f>
        <v>20666</v>
      </c>
      <c r="K2694" t="b">
        <f>OR((Statistics_xlsx___Sheet1[[#This Row],[updated offered salary]]&lt;$N$39),(Statistics_xlsx___Sheet1[[#This Row],[updated offered salary]]&gt;$N$40))</f>
        <v>0</v>
      </c>
    </row>
    <row r="2695" spans="1:11" x14ac:dyDescent="0.3">
      <c r="A2695">
        <v>625087</v>
      </c>
      <c r="B2695" t="s">
        <v>2404</v>
      </c>
      <c r="C2695" t="s">
        <v>15</v>
      </c>
      <c r="D2695" t="s">
        <v>9</v>
      </c>
      <c r="E2695" t="str">
        <f>IF(Statistics_xlsx___Sheet1[[#This Row],[event_name]]="-","Male",Statistics_xlsx___Sheet1[[#This Row],[event_name]])</f>
        <v>Male</v>
      </c>
      <c r="F2695" t="s">
        <v>21</v>
      </c>
      <c r="G2695" t="s">
        <v>345</v>
      </c>
      <c r="H2695" t="str">
        <f>IF(Statistics_xlsx___Sheet1[[#This Row],[Post Name]]="-",IF(G2696=0,G2694,G2696),Statistics_xlsx___Sheet1[[#This Row],[Post Name]])</f>
        <v>c9</v>
      </c>
      <c r="I2695">
        <v>33446</v>
      </c>
      <c r="J2695">
        <f>IF(Statistics_xlsx___Sheet1[[#This Row],[Offered Salary]]&lt;=0,AVERAGE($I$2:$I$7166),Statistics_xlsx___Sheet1[[#This Row],[Offered Salary]])</f>
        <v>33446</v>
      </c>
      <c r="K2695" t="b">
        <f>OR((Statistics_xlsx___Sheet1[[#This Row],[updated offered salary]]&lt;$N$39),(Statistics_xlsx___Sheet1[[#This Row],[updated offered salary]]&gt;$N$40))</f>
        <v>0</v>
      </c>
    </row>
    <row r="2696" spans="1:11" x14ac:dyDescent="0.3">
      <c r="A2696">
        <v>556795</v>
      </c>
      <c r="B2696" t="s">
        <v>2405</v>
      </c>
      <c r="C2696" t="s">
        <v>15</v>
      </c>
      <c r="D2696" t="s">
        <v>13</v>
      </c>
      <c r="E2696" t="str">
        <f>IF(Statistics_xlsx___Sheet1[[#This Row],[event_name]]="-","Male",Statistics_xlsx___Sheet1[[#This Row],[event_name]])</f>
        <v>Female</v>
      </c>
      <c r="F2696" t="s">
        <v>21</v>
      </c>
      <c r="G2696" t="s">
        <v>345</v>
      </c>
      <c r="H2696" t="str">
        <f>IF(Statistics_xlsx___Sheet1[[#This Row],[Post Name]]="-",IF(G2697=0,G2695,G2697),Statistics_xlsx___Sheet1[[#This Row],[Post Name]])</f>
        <v>c9</v>
      </c>
      <c r="I2696">
        <v>37177</v>
      </c>
      <c r="J2696">
        <f>IF(Statistics_xlsx___Sheet1[[#This Row],[Offered Salary]]&lt;=0,AVERAGE($I$2:$I$7166),Statistics_xlsx___Sheet1[[#This Row],[Offered Salary]])</f>
        <v>37177</v>
      </c>
      <c r="K2696" t="b">
        <f>OR((Statistics_xlsx___Sheet1[[#This Row],[updated offered salary]]&lt;$N$39),(Statistics_xlsx___Sheet1[[#This Row],[updated offered salary]]&gt;$N$40))</f>
        <v>0</v>
      </c>
    </row>
    <row r="2697" spans="1:11" x14ac:dyDescent="0.3">
      <c r="A2697">
        <v>66708</v>
      </c>
      <c r="B2697" t="s">
        <v>2406</v>
      </c>
      <c r="C2697" t="s">
        <v>8</v>
      </c>
      <c r="D2697" t="s">
        <v>9</v>
      </c>
      <c r="E2697" t="str">
        <f>IF(Statistics_xlsx___Sheet1[[#This Row],[event_name]]="-","Male",Statistics_xlsx___Sheet1[[#This Row],[event_name]])</f>
        <v>Male</v>
      </c>
      <c r="F2697" t="s">
        <v>21</v>
      </c>
      <c r="G2697" t="s">
        <v>345</v>
      </c>
      <c r="H2697" t="str">
        <f>IF(Statistics_xlsx___Sheet1[[#This Row],[Post Name]]="-",IF(G2698=0,G2696,G2698),Statistics_xlsx___Sheet1[[#This Row],[Post Name]])</f>
        <v>c9</v>
      </c>
      <c r="I2697">
        <v>79459</v>
      </c>
      <c r="J2697">
        <f>IF(Statistics_xlsx___Sheet1[[#This Row],[Offered Salary]]&lt;=0,AVERAGE($I$2:$I$7166),Statistics_xlsx___Sheet1[[#This Row],[Offered Salary]])</f>
        <v>79459</v>
      </c>
      <c r="K2697" t="b">
        <f>OR((Statistics_xlsx___Sheet1[[#This Row],[updated offered salary]]&lt;$N$39),(Statistics_xlsx___Sheet1[[#This Row],[updated offered salary]]&gt;$N$40))</f>
        <v>0</v>
      </c>
    </row>
    <row r="2698" spans="1:11" x14ac:dyDescent="0.3">
      <c r="A2698">
        <v>856409</v>
      </c>
      <c r="B2698" t="s">
        <v>2407</v>
      </c>
      <c r="C2698" t="s">
        <v>8</v>
      </c>
      <c r="D2698" t="s">
        <v>13</v>
      </c>
      <c r="E2698" t="str">
        <f>IF(Statistics_xlsx___Sheet1[[#This Row],[event_name]]="-","Male",Statistics_xlsx___Sheet1[[#This Row],[event_name]])</f>
        <v>Female</v>
      </c>
      <c r="F2698" t="s">
        <v>21</v>
      </c>
      <c r="G2698" t="s">
        <v>345</v>
      </c>
      <c r="H2698" t="str">
        <f>IF(Statistics_xlsx___Sheet1[[#This Row],[Post Name]]="-",IF(G2699=0,G2697,G2699),Statistics_xlsx___Sheet1[[#This Row],[Post Name]])</f>
        <v>c9</v>
      </c>
      <c r="I2698">
        <v>63684</v>
      </c>
      <c r="J2698">
        <f>IF(Statistics_xlsx___Sheet1[[#This Row],[Offered Salary]]&lt;=0,AVERAGE($I$2:$I$7166),Statistics_xlsx___Sheet1[[#This Row],[Offered Salary]])</f>
        <v>63684</v>
      </c>
      <c r="K2698" t="b">
        <f>OR((Statistics_xlsx___Sheet1[[#This Row],[updated offered salary]]&lt;$N$39),(Statistics_xlsx___Sheet1[[#This Row],[updated offered salary]]&gt;$N$40))</f>
        <v>0</v>
      </c>
    </row>
    <row r="2699" spans="1:11" x14ac:dyDescent="0.3">
      <c r="A2699">
        <v>840429</v>
      </c>
      <c r="B2699" t="s">
        <v>2408</v>
      </c>
      <c r="C2699" t="s">
        <v>8</v>
      </c>
      <c r="D2699" t="s">
        <v>9</v>
      </c>
      <c r="E2699" t="str">
        <f>IF(Statistics_xlsx___Sheet1[[#This Row],[event_name]]="-","Male",Statistics_xlsx___Sheet1[[#This Row],[event_name]])</f>
        <v>Male</v>
      </c>
      <c r="F2699" t="s">
        <v>21</v>
      </c>
      <c r="G2699" t="s">
        <v>345</v>
      </c>
      <c r="H2699" t="str">
        <f>IF(Statistics_xlsx___Sheet1[[#This Row],[Post Name]]="-",IF(G2700=0,G2698,G2700),Statistics_xlsx___Sheet1[[#This Row],[Post Name]])</f>
        <v>c9</v>
      </c>
      <c r="I2699">
        <v>39987</v>
      </c>
      <c r="J2699">
        <f>IF(Statistics_xlsx___Sheet1[[#This Row],[Offered Salary]]&lt;=0,AVERAGE($I$2:$I$7166),Statistics_xlsx___Sheet1[[#This Row],[Offered Salary]])</f>
        <v>39987</v>
      </c>
      <c r="K2699" t="b">
        <f>OR((Statistics_xlsx___Sheet1[[#This Row],[updated offered salary]]&lt;$N$39),(Statistics_xlsx___Sheet1[[#This Row],[updated offered salary]]&gt;$N$40))</f>
        <v>0</v>
      </c>
    </row>
    <row r="2700" spans="1:11" x14ac:dyDescent="0.3">
      <c r="A2700">
        <v>189578</v>
      </c>
      <c r="B2700" t="s">
        <v>1590</v>
      </c>
      <c r="C2700" t="s">
        <v>15</v>
      </c>
      <c r="D2700" t="s">
        <v>13</v>
      </c>
      <c r="E2700" t="str">
        <f>IF(Statistics_xlsx___Sheet1[[#This Row],[event_name]]="-","Male",Statistics_xlsx___Sheet1[[#This Row],[event_name]])</f>
        <v>Female</v>
      </c>
      <c r="F2700" t="s">
        <v>10</v>
      </c>
      <c r="G2700" t="s">
        <v>24</v>
      </c>
      <c r="H2700" t="str">
        <f>IF(Statistics_xlsx___Sheet1[[#This Row],[Post Name]]="-",IF(G2701=0,G2699,G2701),Statistics_xlsx___Sheet1[[#This Row],[Post Name]])</f>
        <v>i7</v>
      </c>
      <c r="I2700">
        <v>19402</v>
      </c>
      <c r="J2700">
        <f>IF(Statistics_xlsx___Sheet1[[#This Row],[Offered Salary]]&lt;=0,AVERAGE($I$2:$I$7166),Statistics_xlsx___Sheet1[[#This Row],[Offered Salary]])</f>
        <v>19402</v>
      </c>
      <c r="K2700" t="b">
        <f>OR((Statistics_xlsx___Sheet1[[#This Row],[updated offered salary]]&lt;$N$39),(Statistics_xlsx___Sheet1[[#This Row],[updated offered salary]]&gt;$N$40))</f>
        <v>0</v>
      </c>
    </row>
    <row r="2701" spans="1:11" x14ac:dyDescent="0.3">
      <c r="A2701">
        <v>750767</v>
      </c>
      <c r="B2701" t="s">
        <v>2409</v>
      </c>
      <c r="C2701" t="s">
        <v>8</v>
      </c>
      <c r="D2701" t="s">
        <v>13</v>
      </c>
      <c r="E2701" t="str">
        <f>IF(Statistics_xlsx___Sheet1[[#This Row],[event_name]]="-","Male",Statistics_xlsx___Sheet1[[#This Row],[event_name]])</f>
        <v>Female</v>
      </c>
      <c r="F2701" t="s">
        <v>17</v>
      </c>
      <c r="G2701" t="s">
        <v>24</v>
      </c>
      <c r="H2701" t="str">
        <f>IF(Statistics_xlsx___Sheet1[[#This Row],[Post Name]]="-",IF(G2702=0,G2700,G2702),Statistics_xlsx___Sheet1[[#This Row],[Post Name]])</f>
        <v>i7</v>
      </c>
      <c r="I2701">
        <v>85342</v>
      </c>
      <c r="J2701">
        <f>IF(Statistics_xlsx___Sheet1[[#This Row],[Offered Salary]]&lt;=0,AVERAGE($I$2:$I$7166),Statistics_xlsx___Sheet1[[#This Row],[Offered Salary]])</f>
        <v>85342</v>
      </c>
      <c r="K2701" t="b">
        <f>OR((Statistics_xlsx___Sheet1[[#This Row],[updated offered salary]]&lt;$N$39),(Statistics_xlsx___Sheet1[[#This Row],[updated offered salary]]&gt;$N$40))</f>
        <v>0</v>
      </c>
    </row>
    <row r="2702" spans="1:11" x14ac:dyDescent="0.3">
      <c r="A2702">
        <v>779678</v>
      </c>
      <c r="B2702" t="s">
        <v>2409</v>
      </c>
      <c r="C2702" t="s">
        <v>8</v>
      </c>
      <c r="D2702" t="s">
        <v>42</v>
      </c>
      <c r="E2702" t="str">
        <f>IF(Statistics_xlsx___Sheet1[[#This Row],[event_name]]="-","Male",Statistics_xlsx___Sheet1[[#This Row],[event_name]])</f>
        <v>Don’t want to say</v>
      </c>
      <c r="F2702" t="s">
        <v>17</v>
      </c>
      <c r="G2702" t="s">
        <v>24</v>
      </c>
      <c r="H2702" t="str">
        <f>IF(Statistics_xlsx___Sheet1[[#This Row],[Post Name]]="-",IF(G2703=0,G2701,G2703),Statistics_xlsx___Sheet1[[#This Row],[Post Name]])</f>
        <v>i7</v>
      </c>
      <c r="I2702">
        <v>90730</v>
      </c>
      <c r="J2702">
        <f>IF(Statistics_xlsx___Sheet1[[#This Row],[Offered Salary]]&lt;=0,AVERAGE($I$2:$I$7166),Statistics_xlsx___Sheet1[[#This Row],[Offered Salary]])</f>
        <v>90730</v>
      </c>
      <c r="K2702" t="b">
        <f>OR((Statistics_xlsx___Sheet1[[#This Row],[updated offered salary]]&lt;$N$39),(Statistics_xlsx___Sheet1[[#This Row],[updated offered salary]]&gt;$N$40))</f>
        <v>0</v>
      </c>
    </row>
    <row r="2703" spans="1:11" x14ac:dyDescent="0.3">
      <c r="A2703">
        <v>371137</v>
      </c>
      <c r="B2703" t="s">
        <v>2410</v>
      </c>
      <c r="C2703" t="s">
        <v>8</v>
      </c>
      <c r="D2703" t="s">
        <v>42</v>
      </c>
      <c r="E2703" t="str">
        <f>IF(Statistics_xlsx___Sheet1[[#This Row],[event_name]]="-","Male",Statistics_xlsx___Sheet1[[#This Row],[event_name]])</f>
        <v>Don’t want to say</v>
      </c>
      <c r="F2703" t="s">
        <v>17</v>
      </c>
      <c r="G2703" t="s">
        <v>24</v>
      </c>
      <c r="H2703" t="str">
        <f>IF(Statistics_xlsx___Sheet1[[#This Row],[Post Name]]="-",IF(G2704=0,G2702,G2704),Statistics_xlsx___Sheet1[[#This Row],[Post Name]])</f>
        <v>i7</v>
      </c>
      <c r="I2703">
        <v>88298</v>
      </c>
      <c r="J2703">
        <f>IF(Statistics_xlsx___Sheet1[[#This Row],[Offered Salary]]&lt;=0,AVERAGE($I$2:$I$7166),Statistics_xlsx___Sheet1[[#This Row],[Offered Salary]])</f>
        <v>88298</v>
      </c>
      <c r="K2703" t="b">
        <f>OR((Statistics_xlsx___Sheet1[[#This Row],[updated offered salary]]&lt;$N$39),(Statistics_xlsx___Sheet1[[#This Row],[updated offered salary]]&gt;$N$40))</f>
        <v>0</v>
      </c>
    </row>
    <row r="2704" spans="1:11" x14ac:dyDescent="0.3">
      <c r="A2704">
        <v>764371</v>
      </c>
      <c r="B2704" t="s">
        <v>2411</v>
      </c>
      <c r="C2704" t="s">
        <v>8</v>
      </c>
      <c r="D2704" t="s">
        <v>13</v>
      </c>
      <c r="E2704" t="str">
        <f>IF(Statistics_xlsx___Sheet1[[#This Row],[event_name]]="-","Male",Statistics_xlsx___Sheet1[[#This Row],[event_name]])</f>
        <v>Female</v>
      </c>
      <c r="F2704" t="s">
        <v>10</v>
      </c>
      <c r="G2704" t="s">
        <v>11</v>
      </c>
      <c r="H2704" t="str">
        <f>IF(Statistics_xlsx___Sheet1[[#This Row],[Post Name]]="-",IF(G2705=0,G2703,G2705),Statistics_xlsx___Sheet1[[#This Row],[Post Name]])</f>
        <v>c8</v>
      </c>
      <c r="I2704">
        <v>86688</v>
      </c>
      <c r="J2704">
        <f>IF(Statistics_xlsx___Sheet1[[#This Row],[Offered Salary]]&lt;=0,AVERAGE($I$2:$I$7166),Statistics_xlsx___Sheet1[[#This Row],[Offered Salary]])</f>
        <v>86688</v>
      </c>
      <c r="K2704" t="b">
        <f>OR((Statistics_xlsx___Sheet1[[#This Row],[updated offered salary]]&lt;$N$39),(Statistics_xlsx___Sheet1[[#This Row],[updated offered salary]]&gt;$N$40))</f>
        <v>0</v>
      </c>
    </row>
    <row r="2705" spans="1:11" x14ac:dyDescent="0.3">
      <c r="A2705">
        <v>87101</v>
      </c>
      <c r="B2705" t="s">
        <v>2412</v>
      </c>
      <c r="C2705" t="s">
        <v>15</v>
      </c>
      <c r="D2705" t="s">
        <v>13</v>
      </c>
      <c r="E2705" t="str">
        <f>IF(Statistics_xlsx___Sheet1[[#This Row],[event_name]]="-","Male",Statistics_xlsx___Sheet1[[#This Row],[event_name]])</f>
        <v>Female</v>
      </c>
      <c r="F2705" t="s">
        <v>10</v>
      </c>
      <c r="G2705" t="s">
        <v>11</v>
      </c>
      <c r="H2705" t="str">
        <f>IF(Statistics_xlsx___Sheet1[[#This Row],[Post Name]]="-",IF(G2706=0,G2704,G2706),Statistics_xlsx___Sheet1[[#This Row],[Post Name]])</f>
        <v>c8</v>
      </c>
      <c r="I2705">
        <v>95425</v>
      </c>
      <c r="J2705">
        <f>IF(Statistics_xlsx___Sheet1[[#This Row],[Offered Salary]]&lt;=0,AVERAGE($I$2:$I$7166),Statistics_xlsx___Sheet1[[#This Row],[Offered Salary]])</f>
        <v>95425</v>
      </c>
      <c r="K2705" t="b">
        <f>OR((Statistics_xlsx___Sheet1[[#This Row],[updated offered salary]]&lt;$N$39),(Statistics_xlsx___Sheet1[[#This Row],[updated offered salary]]&gt;$N$40))</f>
        <v>0</v>
      </c>
    </row>
    <row r="2706" spans="1:11" x14ac:dyDescent="0.3">
      <c r="A2706">
        <v>692210</v>
      </c>
      <c r="B2706" t="s">
        <v>2413</v>
      </c>
      <c r="C2706" t="s">
        <v>15</v>
      </c>
      <c r="D2706" t="s">
        <v>13</v>
      </c>
      <c r="E2706" t="str">
        <f>IF(Statistics_xlsx___Sheet1[[#This Row],[event_name]]="-","Male",Statistics_xlsx___Sheet1[[#This Row],[event_name]])</f>
        <v>Female</v>
      </c>
      <c r="F2706" t="s">
        <v>10</v>
      </c>
      <c r="G2706" t="s">
        <v>11</v>
      </c>
      <c r="H2706" t="str">
        <f>IF(Statistics_xlsx___Sheet1[[#This Row],[Post Name]]="-",IF(G2707=0,G2705,G2707),Statistics_xlsx___Sheet1[[#This Row],[Post Name]])</f>
        <v>c8</v>
      </c>
      <c r="I2706">
        <v>86601</v>
      </c>
      <c r="J2706">
        <f>IF(Statistics_xlsx___Sheet1[[#This Row],[Offered Salary]]&lt;=0,AVERAGE($I$2:$I$7166),Statistics_xlsx___Sheet1[[#This Row],[Offered Salary]])</f>
        <v>86601</v>
      </c>
      <c r="K2706" t="b">
        <f>OR((Statistics_xlsx___Sheet1[[#This Row],[updated offered salary]]&lt;$N$39),(Statistics_xlsx___Sheet1[[#This Row],[updated offered salary]]&gt;$N$40))</f>
        <v>0</v>
      </c>
    </row>
    <row r="2707" spans="1:11" x14ac:dyDescent="0.3">
      <c r="A2707">
        <v>840296</v>
      </c>
      <c r="B2707" t="s">
        <v>2414</v>
      </c>
      <c r="C2707" t="s">
        <v>8</v>
      </c>
      <c r="D2707" t="s">
        <v>9</v>
      </c>
      <c r="E2707" t="str">
        <f>IF(Statistics_xlsx___Sheet1[[#This Row],[event_name]]="-","Male",Statistics_xlsx___Sheet1[[#This Row],[event_name]])</f>
        <v>Male</v>
      </c>
      <c r="F2707" t="s">
        <v>10</v>
      </c>
      <c r="G2707" t="s">
        <v>345</v>
      </c>
      <c r="H2707" t="str">
        <f>IF(Statistics_xlsx___Sheet1[[#This Row],[Post Name]]="-",IF(G2708=0,G2706,G2708),Statistics_xlsx___Sheet1[[#This Row],[Post Name]])</f>
        <v>c9</v>
      </c>
      <c r="I2707">
        <v>16830</v>
      </c>
      <c r="J2707">
        <f>IF(Statistics_xlsx___Sheet1[[#This Row],[Offered Salary]]&lt;=0,AVERAGE($I$2:$I$7166),Statistics_xlsx___Sheet1[[#This Row],[Offered Salary]])</f>
        <v>16830</v>
      </c>
      <c r="K2707" t="b">
        <f>OR((Statistics_xlsx___Sheet1[[#This Row],[updated offered salary]]&lt;$N$39),(Statistics_xlsx___Sheet1[[#This Row],[updated offered salary]]&gt;$N$40))</f>
        <v>0</v>
      </c>
    </row>
    <row r="2708" spans="1:11" x14ac:dyDescent="0.3">
      <c r="A2708">
        <v>537105</v>
      </c>
      <c r="B2708" t="s">
        <v>2415</v>
      </c>
      <c r="C2708" t="s">
        <v>8</v>
      </c>
      <c r="D2708" t="s">
        <v>9</v>
      </c>
      <c r="E2708" t="str">
        <f>IF(Statistics_xlsx___Sheet1[[#This Row],[event_name]]="-","Male",Statistics_xlsx___Sheet1[[#This Row],[event_name]])</f>
        <v>Male</v>
      </c>
      <c r="F2708" t="s">
        <v>86</v>
      </c>
      <c r="G2708" t="s">
        <v>30</v>
      </c>
      <c r="H2708" t="str">
        <f>IF(Statistics_xlsx___Sheet1[[#This Row],[Post Name]]="-",IF(G2709=0,G2707,G2709),Statistics_xlsx___Sheet1[[#This Row],[Post Name]])</f>
        <v>b9</v>
      </c>
      <c r="I2708">
        <v>42254</v>
      </c>
      <c r="J2708">
        <f>IF(Statistics_xlsx___Sheet1[[#This Row],[Offered Salary]]&lt;=0,AVERAGE($I$2:$I$7166),Statistics_xlsx___Sheet1[[#This Row],[Offered Salary]])</f>
        <v>42254</v>
      </c>
      <c r="K2708" t="b">
        <f>OR((Statistics_xlsx___Sheet1[[#This Row],[updated offered salary]]&lt;$N$39),(Statistics_xlsx___Sheet1[[#This Row],[updated offered salary]]&gt;$N$40))</f>
        <v>0</v>
      </c>
    </row>
    <row r="2709" spans="1:11" x14ac:dyDescent="0.3">
      <c r="A2709">
        <v>874563</v>
      </c>
      <c r="B2709" t="s">
        <v>2416</v>
      </c>
      <c r="C2709" t="s">
        <v>15</v>
      </c>
      <c r="D2709" t="s">
        <v>9</v>
      </c>
      <c r="E2709" t="str">
        <f>IF(Statistics_xlsx___Sheet1[[#This Row],[event_name]]="-","Male",Statistics_xlsx___Sheet1[[#This Row],[event_name]])</f>
        <v>Male</v>
      </c>
      <c r="F2709" t="s">
        <v>86</v>
      </c>
      <c r="G2709" t="s">
        <v>30</v>
      </c>
      <c r="H2709" t="str">
        <f>IF(Statistics_xlsx___Sheet1[[#This Row],[Post Name]]="-",IF(G2710=0,G2708,G2710),Statistics_xlsx___Sheet1[[#This Row],[Post Name]])</f>
        <v>b9</v>
      </c>
      <c r="I2709">
        <v>66660</v>
      </c>
      <c r="J2709">
        <f>IF(Statistics_xlsx___Sheet1[[#This Row],[Offered Salary]]&lt;=0,AVERAGE($I$2:$I$7166),Statistics_xlsx___Sheet1[[#This Row],[Offered Salary]])</f>
        <v>66660</v>
      </c>
      <c r="K2709" t="b">
        <f>OR((Statistics_xlsx___Sheet1[[#This Row],[updated offered salary]]&lt;$N$39),(Statistics_xlsx___Sheet1[[#This Row],[updated offered salary]]&gt;$N$40))</f>
        <v>0</v>
      </c>
    </row>
    <row r="2710" spans="1:11" x14ac:dyDescent="0.3">
      <c r="A2710">
        <v>487292</v>
      </c>
      <c r="B2710" t="s">
        <v>2417</v>
      </c>
      <c r="C2710" t="s">
        <v>8</v>
      </c>
      <c r="D2710" t="s">
        <v>13</v>
      </c>
      <c r="E2710" t="str">
        <f>IF(Statistics_xlsx___Sheet1[[#This Row],[event_name]]="-","Male",Statistics_xlsx___Sheet1[[#This Row],[event_name]])</f>
        <v>Female</v>
      </c>
      <c r="F2710" t="s">
        <v>86</v>
      </c>
      <c r="G2710" t="s">
        <v>30</v>
      </c>
      <c r="H2710" t="str">
        <f>IF(Statistics_xlsx___Sheet1[[#This Row],[Post Name]]="-",IF(G2711=0,G2709,G2711),Statistics_xlsx___Sheet1[[#This Row],[Post Name]])</f>
        <v>b9</v>
      </c>
      <c r="I2710">
        <v>94230</v>
      </c>
      <c r="J2710">
        <f>IF(Statistics_xlsx___Sheet1[[#This Row],[Offered Salary]]&lt;=0,AVERAGE($I$2:$I$7166),Statistics_xlsx___Sheet1[[#This Row],[Offered Salary]])</f>
        <v>94230</v>
      </c>
      <c r="K2710" t="b">
        <f>OR((Statistics_xlsx___Sheet1[[#This Row],[updated offered salary]]&lt;$N$39),(Statistics_xlsx___Sheet1[[#This Row],[updated offered salary]]&gt;$N$40))</f>
        <v>0</v>
      </c>
    </row>
    <row r="2711" spans="1:11" x14ac:dyDescent="0.3">
      <c r="A2711">
        <v>473364</v>
      </c>
      <c r="B2711" t="s">
        <v>2418</v>
      </c>
      <c r="C2711" t="s">
        <v>8</v>
      </c>
      <c r="D2711" t="s">
        <v>9</v>
      </c>
      <c r="E2711" t="str">
        <f>IF(Statistics_xlsx___Sheet1[[#This Row],[event_name]]="-","Male",Statistics_xlsx___Sheet1[[#This Row],[event_name]])</f>
        <v>Male</v>
      </c>
      <c r="F2711" t="s">
        <v>86</v>
      </c>
      <c r="G2711" t="s">
        <v>36</v>
      </c>
      <c r="H2711" t="str">
        <f>IF(Statistics_xlsx___Sheet1[[#This Row],[Post Name]]="-",IF(G2712=0,G2710,G2712),Statistics_xlsx___Sheet1[[#This Row],[Post Name]])</f>
        <v>i5</v>
      </c>
      <c r="I2711">
        <v>37250</v>
      </c>
      <c r="J2711">
        <f>IF(Statistics_xlsx___Sheet1[[#This Row],[Offered Salary]]&lt;=0,AVERAGE($I$2:$I$7166),Statistics_xlsx___Sheet1[[#This Row],[Offered Salary]])</f>
        <v>37250</v>
      </c>
      <c r="K2711" t="b">
        <f>OR((Statistics_xlsx___Sheet1[[#This Row],[updated offered salary]]&lt;$N$39),(Statistics_xlsx___Sheet1[[#This Row],[updated offered salary]]&gt;$N$40))</f>
        <v>0</v>
      </c>
    </row>
    <row r="2712" spans="1:11" x14ac:dyDescent="0.3">
      <c r="A2712">
        <v>171942</v>
      </c>
      <c r="B2712" t="s">
        <v>1792</v>
      </c>
      <c r="C2712" t="s">
        <v>8</v>
      </c>
      <c r="D2712" t="s">
        <v>9</v>
      </c>
      <c r="E2712" t="str">
        <f>IF(Statistics_xlsx___Sheet1[[#This Row],[event_name]]="-","Male",Statistics_xlsx___Sheet1[[#This Row],[event_name]])</f>
        <v>Male</v>
      </c>
      <c r="F2712" t="s">
        <v>86</v>
      </c>
      <c r="G2712" t="s">
        <v>36</v>
      </c>
      <c r="H2712" t="str">
        <f>IF(Statistics_xlsx___Sheet1[[#This Row],[Post Name]]="-",IF(G2713=0,G2711,G2713),Statistics_xlsx___Sheet1[[#This Row],[Post Name]])</f>
        <v>i5</v>
      </c>
      <c r="I2712">
        <v>97144</v>
      </c>
      <c r="J2712">
        <f>IF(Statistics_xlsx___Sheet1[[#This Row],[Offered Salary]]&lt;=0,AVERAGE($I$2:$I$7166),Statistics_xlsx___Sheet1[[#This Row],[Offered Salary]])</f>
        <v>97144</v>
      </c>
      <c r="K2712" t="b">
        <f>OR((Statistics_xlsx___Sheet1[[#This Row],[updated offered salary]]&lt;$N$39),(Statistics_xlsx___Sheet1[[#This Row],[updated offered salary]]&gt;$N$40))</f>
        <v>0</v>
      </c>
    </row>
    <row r="2713" spans="1:11" x14ac:dyDescent="0.3">
      <c r="A2713">
        <v>273267</v>
      </c>
      <c r="B2713" t="s">
        <v>1792</v>
      </c>
      <c r="C2713" t="s">
        <v>15</v>
      </c>
      <c r="D2713" t="s">
        <v>9</v>
      </c>
      <c r="E2713" t="str">
        <f>IF(Statistics_xlsx___Sheet1[[#This Row],[event_name]]="-","Male",Statistics_xlsx___Sheet1[[#This Row],[event_name]])</f>
        <v>Male</v>
      </c>
      <c r="F2713" t="s">
        <v>86</v>
      </c>
      <c r="G2713" t="s">
        <v>36</v>
      </c>
      <c r="H2713" t="str">
        <f>IF(Statistics_xlsx___Sheet1[[#This Row],[Post Name]]="-",IF(G2714=0,G2712,G2714),Statistics_xlsx___Sheet1[[#This Row],[Post Name]])</f>
        <v>i5</v>
      </c>
      <c r="I2713">
        <v>17318</v>
      </c>
      <c r="J2713">
        <f>IF(Statistics_xlsx___Sheet1[[#This Row],[Offered Salary]]&lt;=0,AVERAGE($I$2:$I$7166),Statistics_xlsx___Sheet1[[#This Row],[Offered Salary]])</f>
        <v>17318</v>
      </c>
      <c r="K2713" t="b">
        <f>OR((Statistics_xlsx___Sheet1[[#This Row],[updated offered salary]]&lt;$N$39),(Statistics_xlsx___Sheet1[[#This Row],[updated offered salary]]&gt;$N$40))</f>
        <v>0</v>
      </c>
    </row>
    <row r="2714" spans="1:11" x14ac:dyDescent="0.3">
      <c r="A2714">
        <v>826650</v>
      </c>
      <c r="B2714" t="s">
        <v>2419</v>
      </c>
      <c r="C2714" t="s">
        <v>15</v>
      </c>
      <c r="D2714" t="s">
        <v>13</v>
      </c>
      <c r="E2714" t="str">
        <f>IF(Statistics_xlsx___Sheet1[[#This Row],[event_name]]="-","Male",Statistics_xlsx___Sheet1[[#This Row],[event_name]])</f>
        <v>Female</v>
      </c>
      <c r="F2714" t="s">
        <v>86</v>
      </c>
      <c r="G2714" t="s">
        <v>36</v>
      </c>
      <c r="H2714" t="str">
        <f>IF(Statistics_xlsx___Sheet1[[#This Row],[Post Name]]="-",IF(G2715=0,G2713,G2715),Statistics_xlsx___Sheet1[[#This Row],[Post Name]])</f>
        <v>i5</v>
      </c>
      <c r="I2714">
        <v>35596</v>
      </c>
      <c r="J2714">
        <f>IF(Statistics_xlsx___Sheet1[[#This Row],[Offered Salary]]&lt;=0,AVERAGE($I$2:$I$7166),Statistics_xlsx___Sheet1[[#This Row],[Offered Salary]])</f>
        <v>35596</v>
      </c>
      <c r="K2714" t="b">
        <f>OR((Statistics_xlsx___Sheet1[[#This Row],[updated offered salary]]&lt;$N$39),(Statistics_xlsx___Sheet1[[#This Row],[updated offered salary]]&gt;$N$40))</f>
        <v>0</v>
      </c>
    </row>
    <row r="2715" spans="1:11" x14ac:dyDescent="0.3">
      <c r="A2715">
        <v>160711</v>
      </c>
      <c r="B2715" t="s">
        <v>2420</v>
      </c>
      <c r="C2715" t="s">
        <v>8</v>
      </c>
      <c r="D2715" t="s">
        <v>13</v>
      </c>
      <c r="E2715" t="str">
        <f>IF(Statistics_xlsx___Sheet1[[#This Row],[event_name]]="-","Male",Statistics_xlsx___Sheet1[[#This Row],[event_name]])</f>
        <v>Female</v>
      </c>
      <c r="F2715" t="s">
        <v>86</v>
      </c>
      <c r="G2715" t="s">
        <v>36</v>
      </c>
      <c r="H2715" t="str">
        <f>IF(Statistics_xlsx___Sheet1[[#This Row],[Post Name]]="-",IF(G2716=0,G2714,G2716),Statistics_xlsx___Sheet1[[#This Row],[Post Name]])</f>
        <v>i5</v>
      </c>
      <c r="I2715">
        <v>48205</v>
      </c>
      <c r="J2715">
        <f>IF(Statistics_xlsx___Sheet1[[#This Row],[Offered Salary]]&lt;=0,AVERAGE($I$2:$I$7166),Statistics_xlsx___Sheet1[[#This Row],[Offered Salary]])</f>
        <v>48205</v>
      </c>
      <c r="K2715" t="b">
        <f>OR((Statistics_xlsx___Sheet1[[#This Row],[updated offered salary]]&lt;$N$39),(Statistics_xlsx___Sheet1[[#This Row],[updated offered salary]]&gt;$N$40))</f>
        <v>0</v>
      </c>
    </row>
    <row r="2716" spans="1:11" x14ac:dyDescent="0.3">
      <c r="A2716">
        <v>324902</v>
      </c>
      <c r="B2716" t="s">
        <v>2421</v>
      </c>
      <c r="C2716" t="s">
        <v>15</v>
      </c>
      <c r="D2716" t="s">
        <v>13</v>
      </c>
      <c r="E2716" t="str">
        <f>IF(Statistics_xlsx___Sheet1[[#This Row],[event_name]]="-","Male",Statistics_xlsx___Sheet1[[#This Row],[event_name]])</f>
        <v>Female</v>
      </c>
      <c r="F2716" t="s">
        <v>33</v>
      </c>
      <c r="G2716" t="s">
        <v>14</v>
      </c>
      <c r="H2716" t="str">
        <f>IF(Statistics_xlsx___Sheet1[[#This Row],[Post Name]]="-",IF(G2717=0,G2715,G2717),Statistics_xlsx___Sheet1[[#This Row],[Post Name]])</f>
        <v>c5</v>
      </c>
      <c r="I2716">
        <v>73166</v>
      </c>
      <c r="J2716">
        <f>IF(Statistics_xlsx___Sheet1[[#This Row],[Offered Salary]]&lt;=0,AVERAGE($I$2:$I$7166),Statistics_xlsx___Sheet1[[#This Row],[Offered Salary]])</f>
        <v>73166</v>
      </c>
      <c r="K2716" t="b">
        <f>OR((Statistics_xlsx___Sheet1[[#This Row],[updated offered salary]]&lt;$N$39),(Statistics_xlsx___Sheet1[[#This Row],[updated offered salary]]&gt;$N$40))</f>
        <v>0</v>
      </c>
    </row>
    <row r="2717" spans="1:11" x14ac:dyDescent="0.3">
      <c r="A2717">
        <v>26533</v>
      </c>
      <c r="B2717" t="s">
        <v>2422</v>
      </c>
      <c r="C2717" t="s">
        <v>15</v>
      </c>
      <c r="D2717" t="s">
        <v>13</v>
      </c>
      <c r="E2717" t="str">
        <f>IF(Statistics_xlsx___Sheet1[[#This Row],[event_name]]="-","Male",Statistics_xlsx___Sheet1[[#This Row],[event_name]])</f>
        <v>Female</v>
      </c>
      <c r="F2717" t="s">
        <v>33</v>
      </c>
      <c r="G2717" t="s">
        <v>14</v>
      </c>
      <c r="H2717" t="str">
        <f>IF(Statistics_xlsx___Sheet1[[#This Row],[Post Name]]="-",IF(G2718=0,G2716,G2718),Statistics_xlsx___Sheet1[[#This Row],[Post Name]])</f>
        <v>c5</v>
      </c>
      <c r="I2717">
        <v>52761</v>
      </c>
      <c r="J2717">
        <f>IF(Statistics_xlsx___Sheet1[[#This Row],[Offered Salary]]&lt;=0,AVERAGE($I$2:$I$7166),Statistics_xlsx___Sheet1[[#This Row],[Offered Salary]])</f>
        <v>52761</v>
      </c>
      <c r="K2717" t="b">
        <f>OR((Statistics_xlsx___Sheet1[[#This Row],[updated offered salary]]&lt;$N$39),(Statistics_xlsx___Sheet1[[#This Row],[updated offered salary]]&gt;$N$40))</f>
        <v>0</v>
      </c>
    </row>
    <row r="2718" spans="1:11" x14ac:dyDescent="0.3">
      <c r="A2718">
        <v>284898</v>
      </c>
      <c r="B2718" t="s">
        <v>2423</v>
      </c>
      <c r="C2718" t="s">
        <v>8</v>
      </c>
      <c r="D2718" t="s">
        <v>9</v>
      </c>
      <c r="E2718" t="str">
        <f>IF(Statistics_xlsx___Sheet1[[#This Row],[event_name]]="-","Male",Statistics_xlsx___Sheet1[[#This Row],[event_name]])</f>
        <v>Male</v>
      </c>
      <c r="F2718" t="s">
        <v>52</v>
      </c>
      <c r="G2718" t="s">
        <v>345</v>
      </c>
      <c r="H2718" t="str">
        <f>IF(Statistics_xlsx___Sheet1[[#This Row],[Post Name]]="-",IF(G2719=0,G2717,G2719),Statistics_xlsx___Sheet1[[#This Row],[Post Name]])</f>
        <v>c9</v>
      </c>
      <c r="I2718">
        <v>34956</v>
      </c>
      <c r="J2718">
        <f>IF(Statistics_xlsx___Sheet1[[#This Row],[Offered Salary]]&lt;=0,AVERAGE($I$2:$I$7166),Statistics_xlsx___Sheet1[[#This Row],[Offered Salary]])</f>
        <v>34956</v>
      </c>
      <c r="K2718" t="b">
        <f>OR((Statistics_xlsx___Sheet1[[#This Row],[updated offered salary]]&lt;$N$39),(Statistics_xlsx___Sheet1[[#This Row],[updated offered salary]]&gt;$N$40))</f>
        <v>0</v>
      </c>
    </row>
    <row r="2719" spans="1:11" x14ac:dyDescent="0.3">
      <c r="A2719">
        <v>538273</v>
      </c>
      <c r="B2719" t="s">
        <v>2424</v>
      </c>
      <c r="C2719" t="s">
        <v>8</v>
      </c>
      <c r="D2719" t="s">
        <v>13</v>
      </c>
      <c r="E2719" t="str">
        <f>IF(Statistics_xlsx___Sheet1[[#This Row],[event_name]]="-","Male",Statistics_xlsx___Sheet1[[#This Row],[event_name]])</f>
        <v>Female</v>
      </c>
      <c r="F2719" t="s">
        <v>33</v>
      </c>
      <c r="G2719" t="s">
        <v>14</v>
      </c>
      <c r="H2719" t="str">
        <f>IF(Statistics_xlsx___Sheet1[[#This Row],[Post Name]]="-",IF(G2720=0,G2718,G2720),Statistics_xlsx___Sheet1[[#This Row],[Post Name]])</f>
        <v>c5</v>
      </c>
      <c r="I2719">
        <v>96178</v>
      </c>
      <c r="J2719">
        <f>IF(Statistics_xlsx___Sheet1[[#This Row],[Offered Salary]]&lt;=0,AVERAGE($I$2:$I$7166),Statistics_xlsx___Sheet1[[#This Row],[Offered Salary]])</f>
        <v>96178</v>
      </c>
      <c r="K2719" t="b">
        <f>OR((Statistics_xlsx___Sheet1[[#This Row],[updated offered salary]]&lt;$N$39),(Statistics_xlsx___Sheet1[[#This Row],[updated offered salary]]&gt;$N$40))</f>
        <v>0</v>
      </c>
    </row>
    <row r="2720" spans="1:11" x14ac:dyDescent="0.3">
      <c r="A2720">
        <v>63459</v>
      </c>
      <c r="B2720" t="s">
        <v>2425</v>
      </c>
      <c r="C2720" t="s">
        <v>8</v>
      </c>
      <c r="D2720" t="s">
        <v>13</v>
      </c>
      <c r="E2720" t="str">
        <f>IF(Statistics_xlsx___Sheet1[[#This Row],[event_name]]="-","Male",Statistics_xlsx___Sheet1[[#This Row],[event_name]])</f>
        <v>Female</v>
      </c>
      <c r="F2720" t="s">
        <v>33</v>
      </c>
      <c r="G2720" t="s">
        <v>14</v>
      </c>
      <c r="H2720" t="str">
        <f>IF(Statistics_xlsx___Sheet1[[#This Row],[Post Name]]="-",IF(G2721=0,G2719,G2721),Statistics_xlsx___Sheet1[[#This Row],[Post Name]])</f>
        <v>c5</v>
      </c>
      <c r="I2720">
        <v>49485</v>
      </c>
      <c r="J2720">
        <f>IF(Statistics_xlsx___Sheet1[[#This Row],[Offered Salary]]&lt;=0,AVERAGE($I$2:$I$7166),Statistics_xlsx___Sheet1[[#This Row],[Offered Salary]])</f>
        <v>49485</v>
      </c>
      <c r="K2720" t="b">
        <f>OR((Statistics_xlsx___Sheet1[[#This Row],[updated offered salary]]&lt;$N$39),(Statistics_xlsx___Sheet1[[#This Row],[updated offered salary]]&gt;$N$40))</f>
        <v>0</v>
      </c>
    </row>
    <row r="2721" spans="1:11" x14ac:dyDescent="0.3">
      <c r="A2721">
        <v>778940</v>
      </c>
      <c r="B2721" t="s">
        <v>2426</v>
      </c>
      <c r="C2721" t="s">
        <v>8</v>
      </c>
      <c r="D2721" t="s">
        <v>9</v>
      </c>
      <c r="E2721" t="str">
        <f>IF(Statistics_xlsx___Sheet1[[#This Row],[event_name]]="-","Male",Statistics_xlsx___Sheet1[[#This Row],[event_name]])</f>
        <v>Male</v>
      </c>
      <c r="F2721" t="s">
        <v>10</v>
      </c>
      <c r="G2721" t="s">
        <v>345</v>
      </c>
      <c r="H2721" t="str">
        <f>IF(Statistics_xlsx___Sheet1[[#This Row],[Post Name]]="-",IF(G2722=0,G2720,G2722),Statistics_xlsx___Sheet1[[#This Row],[Post Name]])</f>
        <v>c9</v>
      </c>
      <c r="I2721">
        <v>30120</v>
      </c>
      <c r="J2721">
        <f>IF(Statistics_xlsx___Sheet1[[#This Row],[Offered Salary]]&lt;=0,AVERAGE($I$2:$I$7166),Statistics_xlsx___Sheet1[[#This Row],[Offered Salary]])</f>
        <v>30120</v>
      </c>
      <c r="K2721" t="b">
        <f>OR((Statistics_xlsx___Sheet1[[#This Row],[updated offered salary]]&lt;$N$39),(Statistics_xlsx___Sheet1[[#This Row],[updated offered salary]]&gt;$N$40))</f>
        <v>0</v>
      </c>
    </row>
    <row r="2722" spans="1:11" x14ac:dyDescent="0.3">
      <c r="A2722">
        <v>707968</v>
      </c>
      <c r="B2722" t="s">
        <v>2427</v>
      </c>
      <c r="C2722" t="s">
        <v>8</v>
      </c>
      <c r="D2722" t="s">
        <v>9</v>
      </c>
      <c r="E2722" t="str">
        <f>IF(Statistics_xlsx___Sheet1[[#This Row],[event_name]]="-","Male",Statistics_xlsx___Sheet1[[#This Row],[event_name]])</f>
        <v>Male</v>
      </c>
      <c r="F2722" t="s">
        <v>10</v>
      </c>
      <c r="G2722" t="s">
        <v>345</v>
      </c>
      <c r="H2722" t="str">
        <f>IF(Statistics_xlsx___Sheet1[[#This Row],[Post Name]]="-",IF(G2723=0,G2721,G2723),Statistics_xlsx___Sheet1[[#This Row],[Post Name]])</f>
        <v>c9</v>
      </c>
      <c r="I2722">
        <v>79312</v>
      </c>
      <c r="J2722">
        <f>IF(Statistics_xlsx___Sheet1[[#This Row],[Offered Salary]]&lt;=0,AVERAGE($I$2:$I$7166),Statistics_xlsx___Sheet1[[#This Row],[Offered Salary]])</f>
        <v>79312</v>
      </c>
      <c r="K2722" t="b">
        <f>OR((Statistics_xlsx___Sheet1[[#This Row],[updated offered salary]]&lt;$N$39),(Statistics_xlsx___Sheet1[[#This Row],[updated offered salary]]&gt;$N$40))</f>
        <v>0</v>
      </c>
    </row>
    <row r="2723" spans="1:11" x14ac:dyDescent="0.3">
      <c r="A2723">
        <v>801736</v>
      </c>
      <c r="B2723" t="s">
        <v>2428</v>
      </c>
      <c r="C2723" t="s">
        <v>8</v>
      </c>
      <c r="D2723" t="s">
        <v>13</v>
      </c>
      <c r="E2723" t="str">
        <f>IF(Statistics_xlsx___Sheet1[[#This Row],[event_name]]="-","Male",Statistics_xlsx___Sheet1[[#This Row],[event_name]])</f>
        <v>Female</v>
      </c>
      <c r="F2723" t="s">
        <v>10</v>
      </c>
      <c r="G2723" t="s">
        <v>345</v>
      </c>
      <c r="H2723" t="str">
        <f>IF(Statistics_xlsx___Sheet1[[#This Row],[Post Name]]="-",IF(G2724=0,G2722,G2724),Statistics_xlsx___Sheet1[[#This Row],[Post Name]])</f>
        <v>c9</v>
      </c>
      <c r="I2723">
        <v>39306</v>
      </c>
      <c r="J2723">
        <f>IF(Statistics_xlsx___Sheet1[[#This Row],[Offered Salary]]&lt;=0,AVERAGE($I$2:$I$7166),Statistics_xlsx___Sheet1[[#This Row],[Offered Salary]])</f>
        <v>39306</v>
      </c>
      <c r="K2723" t="b">
        <f>OR((Statistics_xlsx___Sheet1[[#This Row],[updated offered salary]]&lt;$N$39),(Statistics_xlsx___Sheet1[[#This Row],[updated offered salary]]&gt;$N$40))</f>
        <v>0</v>
      </c>
    </row>
    <row r="2724" spans="1:11" x14ac:dyDescent="0.3">
      <c r="A2724">
        <v>388477</v>
      </c>
      <c r="B2724" t="s">
        <v>2426</v>
      </c>
      <c r="C2724" t="s">
        <v>15</v>
      </c>
      <c r="D2724" t="s">
        <v>42</v>
      </c>
      <c r="E2724" t="str">
        <f>IF(Statistics_xlsx___Sheet1[[#This Row],[event_name]]="-","Male",Statistics_xlsx___Sheet1[[#This Row],[event_name]])</f>
        <v>Don’t want to say</v>
      </c>
      <c r="F2724" t="s">
        <v>10</v>
      </c>
      <c r="G2724" t="s">
        <v>345</v>
      </c>
      <c r="H2724" t="str">
        <f>IF(Statistics_xlsx___Sheet1[[#This Row],[Post Name]]="-",IF(G2725=0,G2723,G2725),Statistics_xlsx___Sheet1[[#This Row],[Post Name]])</f>
        <v>c9</v>
      </c>
      <c r="I2724">
        <v>27505</v>
      </c>
      <c r="J2724">
        <f>IF(Statistics_xlsx___Sheet1[[#This Row],[Offered Salary]]&lt;=0,AVERAGE($I$2:$I$7166),Statistics_xlsx___Sheet1[[#This Row],[Offered Salary]])</f>
        <v>27505</v>
      </c>
      <c r="K2724" t="b">
        <f>OR((Statistics_xlsx___Sheet1[[#This Row],[updated offered salary]]&lt;$N$39),(Statistics_xlsx___Sheet1[[#This Row],[updated offered salary]]&gt;$N$40))</f>
        <v>0</v>
      </c>
    </row>
    <row r="2725" spans="1:11" x14ac:dyDescent="0.3">
      <c r="A2725">
        <v>330441</v>
      </c>
      <c r="B2725" t="s">
        <v>2429</v>
      </c>
      <c r="C2725" t="s">
        <v>8</v>
      </c>
      <c r="D2725" t="s">
        <v>9</v>
      </c>
      <c r="E2725" t="str">
        <f>IF(Statistics_xlsx___Sheet1[[#This Row],[event_name]]="-","Male",Statistics_xlsx___Sheet1[[#This Row],[event_name]])</f>
        <v>Male</v>
      </c>
      <c r="F2725" t="s">
        <v>10</v>
      </c>
      <c r="G2725" t="s">
        <v>345</v>
      </c>
      <c r="H2725" t="str">
        <f>IF(Statistics_xlsx___Sheet1[[#This Row],[Post Name]]="-",IF(G2726=0,G2724,G2726),Statistics_xlsx___Sheet1[[#This Row],[Post Name]])</f>
        <v>c9</v>
      </c>
      <c r="I2725">
        <v>11316</v>
      </c>
      <c r="J2725">
        <f>IF(Statistics_xlsx___Sheet1[[#This Row],[Offered Salary]]&lt;=0,AVERAGE($I$2:$I$7166),Statistics_xlsx___Sheet1[[#This Row],[Offered Salary]])</f>
        <v>11316</v>
      </c>
      <c r="K2725" t="b">
        <f>OR((Statistics_xlsx___Sheet1[[#This Row],[updated offered salary]]&lt;$N$39),(Statistics_xlsx___Sheet1[[#This Row],[updated offered salary]]&gt;$N$40))</f>
        <v>0</v>
      </c>
    </row>
    <row r="2726" spans="1:11" x14ac:dyDescent="0.3">
      <c r="A2726">
        <v>378377</v>
      </c>
      <c r="B2726" t="s">
        <v>2430</v>
      </c>
      <c r="C2726" t="s">
        <v>15</v>
      </c>
      <c r="D2726" t="s">
        <v>9</v>
      </c>
      <c r="E2726" t="str">
        <f>IF(Statistics_xlsx___Sheet1[[#This Row],[event_name]]="-","Male",Statistics_xlsx___Sheet1[[#This Row],[event_name]])</f>
        <v>Male</v>
      </c>
      <c r="F2726" t="s">
        <v>10</v>
      </c>
      <c r="G2726" t="s">
        <v>345</v>
      </c>
      <c r="H2726" t="str">
        <f>IF(Statistics_xlsx___Sheet1[[#This Row],[Post Name]]="-",IF(G2727=0,G2725,G2727),Statistics_xlsx___Sheet1[[#This Row],[Post Name]])</f>
        <v>c9</v>
      </c>
      <c r="I2726">
        <v>98562</v>
      </c>
      <c r="J2726">
        <f>IF(Statistics_xlsx___Sheet1[[#This Row],[Offered Salary]]&lt;=0,AVERAGE($I$2:$I$7166),Statistics_xlsx___Sheet1[[#This Row],[Offered Salary]])</f>
        <v>98562</v>
      </c>
      <c r="K2726" t="b">
        <f>OR((Statistics_xlsx___Sheet1[[#This Row],[updated offered salary]]&lt;$N$39),(Statistics_xlsx___Sheet1[[#This Row],[updated offered salary]]&gt;$N$40))</f>
        <v>0</v>
      </c>
    </row>
    <row r="2727" spans="1:11" x14ac:dyDescent="0.3">
      <c r="A2727">
        <v>592167</v>
      </c>
      <c r="B2727" t="s">
        <v>2431</v>
      </c>
      <c r="C2727" t="s">
        <v>8</v>
      </c>
      <c r="D2727" t="s">
        <v>9</v>
      </c>
      <c r="E2727" t="str">
        <f>IF(Statistics_xlsx___Sheet1[[#This Row],[event_name]]="-","Male",Statistics_xlsx___Sheet1[[#This Row],[event_name]])</f>
        <v>Male</v>
      </c>
      <c r="F2727" t="s">
        <v>10</v>
      </c>
      <c r="G2727" t="s">
        <v>345</v>
      </c>
      <c r="H2727" t="str">
        <f>IF(Statistics_xlsx___Sheet1[[#This Row],[Post Name]]="-",IF(G2728=0,G2726,G2728),Statistics_xlsx___Sheet1[[#This Row],[Post Name]])</f>
        <v>c9</v>
      </c>
      <c r="I2727">
        <v>48181</v>
      </c>
      <c r="J2727">
        <f>IF(Statistics_xlsx___Sheet1[[#This Row],[Offered Salary]]&lt;=0,AVERAGE($I$2:$I$7166),Statistics_xlsx___Sheet1[[#This Row],[Offered Salary]])</f>
        <v>48181</v>
      </c>
      <c r="K2727" t="b">
        <f>OR((Statistics_xlsx___Sheet1[[#This Row],[updated offered salary]]&lt;$N$39),(Statistics_xlsx___Sheet1[[#This Row],[updated offered salary]]&gt;$N$40))</f>
        <v>0</v>
      </c>
    </row>
    <row r="2728" spans="1:11" x14ac:dyDescent="0.3">
      <c r="A2728">
        <v>584499</v>
      </c>
      <c r="B2728" t="s">
        <v>1559</v>
      </c>
      <c r="C2728" t="s">
        <v>8</v>
      </c>
      <c r="D2728" t="s">
        <v>9</v>
      </c>
      <c r="E2728" t="str">
        <f>IF(Statistics_xlsx___Sheet1[[#This Row],[event_name]]="-","Male",Statistics_xlsx___Sheet1[[#This Row],[event_name]])</f>
        <v>Male</v>
      </c>
      <c r="F2728" t="s">
        <v>17</v>
      </c>
      <c r="G2728" t="s">
        <v>14</v>
      </c>
      <c r="H2728" t="str">
        <f>IF(Statistics_xlsx___Sheet1[[#This Row],[Post Name]]="-",IF(G2729=0,G2727,G2729),Statistics_xlsx___Sheet1[[#This Row],[Post Name]])</f>
        <v>c5</v>
      </c>
      <c r="I2728">
        <v>40655</v>
      </c>
      <c r="J2728">
        <f>IF(Statistics_xlsx___Sheet1[[#This Row],[Offered Salary]]&lt;=0,AVERAGE($I$2:$I$7166),Statistics_xlsx___Sheet1[[#This Row],[Offered Salary]])</f>
        <v>40655</v>
      </c>
      <c r="K2728" t="b">
        <f>OR((Statistics_xlsx___Sheet1[[#This Row],[updated offered salary]]&lt;$N$39),(Statistics_xlsx___Sheet1[[#This Row],[updated offered salary]]&gt;$N$40))</f>
        <v>0</v>
      </c>
    </row>
    <row r="2729" spans="1:11" x14ac:dyDescent="0.3">
      <c r="A2729">
        <v>934567</v>
      </c>
      <c r="B2729" t="s">
        <v>2432</v>
      </c>
      <c r="C2729" t="s">
        <v>8</v>
      </c>
      <c r="D2729" t="s">
        <v>13</v>
      </c>
      <c r="E2729" t="str">
        <f>IF(Statistics_xlsx___Sheet1[[#This Row],[event_name]]="-","Male",Statistics_xlsx___Sheet1[[#This Row],[event_name]])</f>
        <v>Female</v>
      </c>
      <c r="F2729" t="s">
        <v>17</v>
      </c>
      <c r="G2729" t="s">
        <v>14</v>
      </c>
      <c r="H2729" t="str">
        <f>IF(Statistics_xlsx___Sheet1[[#This Row],[Post Name]]="-",IF(G2730=0,G2728,G2730),Statistics_xlsx___Sheet1[[#This Row],[Post Name]])</f>
        <v>c5</v>
      </c>
      <c r="I2729">
        <v>45598</v>
      </c>
      <c r="J2729">
        <f>IF(Statistics_xlsx___Sheet1[[#This Row],[Offered Salary]]&lt;=0,AVERAGE($I$2:$I$7166),Statistics_xlsx___Sheet1[[#This Row],[Offered Salary]])</f>
        <v>45598</v>
      </c>
      <c r="K2729" t="b">
        <f>OR((Statistics_xlsx___Sheet1[[#This Row],[updated offered salary]]&lt;$N$39),(Statistics_xlsx___Sheet1[[#This Row],[updated offered salary]]&gt;$N$40))</f>
        <v>0</v>
      </c>
    </row>
    <row r="2730" spans="1:11" x14ac:dyDescent="0.3">
      <c r="A2730">
        <v>331488</v>
      </c>
      <c r="B2730" t="s">
        <v>2433</v>
      </c>
      <c r="C2730" t="s">
        <v>8</v>
      </c>
      <c r="D2730" t="s">
        <v>13</v>
      </c>
      <c r="E2730" t="str">
        <f>IF(Statistics_xlsx___Sheet1[[#This Row],[event_name]]="-","Male",Statistics_xlsx___Sheet1[[#This Row],[event_name]])</f>
        <v>Female</v>
      </c>
      <c r="F2730" t="s">
        <v>17</v>
      </c>
      <c r="G2730" t="s">
        <v>14</v>
      </c>
      <c r="H2730" t="str">
        <f>IF(Statistics_xlsx___Sheet1[[#This Row],[Post Name]]="-",IF(G2731=0,G2729,G2731),Statistics_xlsx___Sheet1[[#This Row],[Post Name]])</f>
        <v>c5</v>
      </c>
      <c r="I2730">
        <v>94702</v>
      </c>
      <c r="J2730">
        <f>IF(Statistics_xlsx___Sheet1[[#This Row],[Offered Salary]]&lt;=0,AVERAGE($I$2:$I$7166),Statistics_xlsx___Sheet1[[#This Row],[Offered Salary]])</f>
        <v>94702</v>
      </c>
      <c r="K2730" t="b">
        <f>OR((Statistics_xlsx___Sheet1[[#This Row],[updated offered salary]]&lt;$N$39),(Statistics_xlsx___Sheet1[[#This Row],[updated offered salary]]&gt;$N$40))</f>
        <v>0</v>
      </c>
    </row>
    <row r="2731" spans="1:11" x14ac:dyDescent="0.3">
      <c r="A2731">
        <v>919761</v>
      </c>
      <c r="B2731" t="s">
        <v>2434</v>
      </c>
      <c r="C2731" t="s">
        <v>15</v>
      </c>
      <c r="D2731" t="s">
        <v>9</v>
      </c>
      <c r="E2731" t="str">
        <f>IF(Statistics_xlsx___Sheet1[[#This Row],[event_name]]="-","Male",Statistics_xlsx___Sheet1[[#This Row],[event_name]])</f>
        <v>Male</v>
      </c>
      <c r="F2731" t="s">
        <v>17</v>
      </c>
      <c r="G2731" t="s">
        <v>14</v>
      </c>
      <c r="H2731" t="str">
        <f>IF(Statistics_xlsx___Sheet1[[#This Row],[Post Name]]="-",IF(G2732=0,G2730,G2732),Statistics_xlsx___Sheet1[[#This Row],[Post Name]])</f>
        <v>c5</v>
      </c>
      <c r="I2731">
        <v>41431</v>
      </c>
      <c r="J2731">
        <f>IF(Statistics_xlsx___Sheet1[[#This Row],[Offered Salary]]&lt;=0,AVERAGE($I$2:$I$7166),Statistics_xlsx___Sheet1[[#This Row],[Offered Salary]])</f>
        <v>41431</v>
      </c>
      <c r="K2731" t="b">
        <f>OR((Statistics_xlsx___Sheet1[[#This Row],[updated offered salary]]&lt;$N$39),(Statistics_xlsx___Sheet1[[#This Row],[updated offered salary]]&gt;$N$40))</f>
        <v>0</v>
      </c>
    </row>
    <row r="2732" spans="1:11" x14ac:dyDescent="0.3">
      <c r="A2732">
        <v>486960</v>
      </c>
      <c r="B2732" t="s">
        <v>2435</v>
      </c>
      <c r="C2732" t="s">
        <v>8</v>
      </c>
      <c r="D2732" t="s">
        <v>9</v>
      </c>
      <c r="E2732" t="str">
        <f>IF(Statistics_xlsx___Sheet1[[#This Row],[event_name]]="-","Male",Statistics_xlsx___Sheet1[[#This Row],[event_name]])</f>
        <v>Male</v>
      </c>
      <c r="F2732" t="s">
        <v>17</v>
      </c>
      <c r="G2732" t="s">
        <v>14</v>
      </c>
      <c r="H2732" t="str">
        <f>IF(Statistics_xlsx___Sheet1[[#This Row],[Post Name]]="-",IF(G2733=0,G2731,G2733),Statistics_xlsx___Sheet1[[#This Row],[Post Name]])</f>
        <v>c5</v>
      </c>
      <c r="I2732">
        <v>17171</v>
      </c>
      <c r="J2732">
        <f>IF(Statistics_xlsx___Sheet1[[#This Row],[Offered Salary]]&lt;=0,AVERAGE($I$2:$I$7166),Statistics_xlsx___Sheet1[[#This Row],[Offered Salary]])</f>
        <v>17171</v>
      </c>
      <c r="K2732" t="b">
        <f>OR((Statistics_xlsx___Sheet1[[#This Row],[updated offered salary]]&lt;$N$39),(Statistics_xlsx___Sheet1[[#This Row],[updated offered salary]]&gt;$N$40))</f>
        <v>0</v>
      </c>
    </row>
    <row r="2733" spans="1:11" x14ac:dyDescent="0.3">
      <c r="A2733">
        <v>913324</v>
      </c>
      <c r="B2733" t="s">
        <v>2436</v>
      </c>
      <c r="C2733" t="s">
        <v>8</v>
      </c>
      <c r="D2733" t="s">
        <v>13</v>
      </c>
      <c r="E2733" t="str">
        <f>IF(Statistics_xlsx___Sheet1[[#This Row],[event_name]]="-","Male",Statistics_xlsx___Sheet1[[#This Row],[event_name]])</f>
        <v>Female</v>
      </c>
      <c r="F2733" t="s">
        <v>17</v>
      </c>
      <c r="G2733" t="s">
        <v>14</v>
      </c>
      <c r="H2733" t="str">
        <f>IF(Statistics_xlsx___Sheet1[[#This Row],[Post Name]]="-",IF(G2734=0,G2732,G2734),Statistics_xlsx___Sheet1[[#This Row],[Post Name]])</f>
        <v>c5</v>
      </c>
      <c r="I2733">
        <v>67647</v>
      </c>
      <c r="J2733">
        <f>IF(Statistics_xlsx___Sheet1[[#This Row],[Offered Salary]]&lt;=0,AVERAGE($I$2:$I$7166),Statistics_xlsx___Sheet1[[#This Row],[Offered Salary]])</f>
        <v>67647</v>
      </c>
      <c r="K2733" t="b">
        <f>OR((Statistics_xlsx___Sheet1[[#This Row],[updated offered salary]]&lt;$N$39),(Statistics_xlsx___Sheet1[[#This Row],[updated offered salary]]&gt;$N$40))</f>
        <v>0</v>
      </c>
    </row>
    <row r="2734" spans="1:11" x14ac:dyDescent="0.3">
      <c r="A2734">
        <v>618051</v>
      </c>
      <c r="B2734" t="s">
        <v>2437</v>
      </c>
      <c r="C2734" t="s">
        <v>8</v>
      </c>
      <c r="D2734" t="s">
        <v>9</v>
      </c>
      <c r="E2734" t="str">
        <f>IF(Statistics_xlsx___Sheet1[[#This Row],[event_name]]="-","Male",Statistics_xlsx___Sheet1[[#This Row],[event_name]])</f>
        <v>Male</v>
      </c>
      <c r="F2734" t="s">
        <v>17</v>
      </c>
      <c r="G2734" t="s">
        <v>14</v>
      </c>
      <c r="H2734" t="str">
        <f>IF(Statistics_xlsx___Sheet1[[#This Row],[Post Name]]="-",IF(G2735=0,G2733,G2735),Statistics_xlsx___Sheet1[[#This Row],[Post Name]])</f>
        <v>c5</v>
      </c>
      <c r="I2734">
        <v>86715</v>
      </c>
      <c r="J2734">
        <f>IF(Statistics_xlsx___Sheet1[[#This Row],[Offered Salary]]&lt;=0,AVERAGE($I$2:$I$7166),Statistics_xlsx___Sheet1[[#This Row],[Offered Salary]])</f>
        <v>86715</v>
      </c>
      <c r="K2734" t="b">
        <f>OR((Statistics_xlsx___Sheet1[[#This Row],[updated offered salary]]&lt;$N$39),(Statistics_xlsx___Sheet1[[#This Row],[updated offered salary]]&gt;$N$40))</f>
        <v>0</v>
      </c>
    </row>
    <row r="2735" spans="1:11" x14ac:dyDescent="0.3">
      <c r="A2735">
        <v>384224</v>
      </c>
      <c r="B2735" t="s">
        <v>2438</v>
      </c>
      <c r="C2735" t="s">
        <v>15</v>
      </c>
      <c r="D2735" t="s">
        <v>42</v>
      </c>
      <c r="E2735" t="str">
        <f>IF(Statistics_xlsx___Sheet1[[#This Row],[event_name]]="-","Male",Statistics_xlsx___Sheet1[[#This Row],[event_name]])</f>
        <v>Don’t want to say</v>
      </c>
      <c r="F2735" t="s">
        <v>17</v>
      </c>
      <c r="G2735" t="s">
        <v>14</v>
      </c>
      <c r="H2735" t="str">
        <f>IF(Statistics_xlsx___Sheet1[[#This Row],[Post Name]]="-",IF(G2736=0,G2734,G2736),Statistics_xlsx___Sheet1[[#This Row],[Post Name]])</f>
        <v>c5</v>
      </c>
      <c r="I2735">
        <v>91019</v>
      </c>
      <c r="J2735">
        <f>IF(Statistics_xlsx___Sheet1[[#This Row],[Offered Salary]]&lt;=0,AVERAGE($I$2:$I$7166),Statistics_xlsx___Sheet1[[#This Row],[Offered Salary]])</f>
        <v>91019</v>
      </c>
      <c r="K2735" t="b">
        <f>OR((Statistics_xlsx___Sheet1[[#This Row],[updated offered salary]]&lt;$N$39),(Statistics_xlsx___Sheet1[[#This Row],[updated offered salary]]&gt;$N$40))</f>
        <v>0</v>
      </c>
    </row>
    <row r="2736" spans="1:11" x14ac:dyDescent="0.3">
      <c r="A2736">
        <v>487216</v>
      </c>
      <c r="B2736" t="s">
        <v>2439</v>
      </c>
      <c r="C2736" t="s">
        <v>8</v>
      </c>
      <c r="D2736" t="s">
        <v>9</v>
      </c>
      <c r="E2736" t="str">
        <f>IF(Statistics_xlsx___Sheet1[[#This Row],[event_name]]="-","Male",Statistics_xlsx___Sheet1[[#This Row],[event_name]])</f>
        <v>Male</v>
      </c>
      <c r="F2736" t="s">
        <v>17</v>
      </c>
      <c r="G2736" t="s">
        <v>14</v>
      </c>
      <c r="H2736" t="str">
        <f>IF(Statistics_xlsx___Sheet1[[#This Row],[Post Name]]="-",IF(G2737=0,G2735,G2737),Statistics_xlsx___Sheet1[[#This Row],[Post Name]])</f>
        <v>c5</v>
      </c>
      <c r="I2736">
        <v>97277</v>
      </c>
      <c r="J2736">
        <f>IF(Statistics_xlsx___Sheet1[[#This Row],[Offered Salary]]&lt;=0,AVERAGE($I$2:$I$7166),Statistics_xlsx___Sheet1[[#This Row],[Offered Salary]])</f>
        <v>97277</v>
      </c>
      <c r="K2736" t="b">
        <f>OR((Statistics_xlsx___Sheet1[[#This Row],[updated offered salary]]&lt;$N$39),(Statistics_xlsx___Sheet1[[#This Row],[updated offered salary]]&gt;$N$40))</f>
        <v>0</v>
      </c>
    </row>
    <row r="2737" spans="1:11" x14ac:dyDescent="0.3">
      <c r="A2737">
        <v>471695</v>
      </c>
      <c r="B2737" t="s">
        <v>2440</v>
      </c>
      <c r="C2737" t="s">
        <v>8</v>
      </c>
      <c r="D2737" t="s">
        <v>9</v>
      </c>
      <c r="E2737" t="str">
        <f>IF(Statistics_xlsx___Sheet1[[#This Row],[event_name]]="-","Male",Statistics_xlsx___Sheet1[[#This Row],[event_name]])</f>
        <v>Male</v>
      </c>
      <c r="F2737" t="s">
        <v>17</v>
      </c>
      <c r="G2737" t="s">
        <v>14</v>
      </c>
      <c r="H2737" t="str">
        <f>IF(Statistics_xlsx___Sheet1[[#This Row],[Post Name]]="-",IF(G2738=0,G2736,G2738),Statistics_xlsx___Sheet1[[#This Row],[Post Name]])</f>
        <v>c5</v>
      </c>
      <c r="I2737">
        <v>46200</v>
      </c>
      <c r="J2737">
        <f>IF(Statistics_xlsx___Sheet1[[#This Row],[Offered Salary]]&lt;=0,AVERAGE($I$2:$I$7166),Statistics_xlsx___Sheet1[[#This Row],[Offered Salary]])</f>
        <v>46200</v>
      </c>
      <c r="K2737" t="b">
        <f>OR((Statistics_xlsx___Sheet1[[#This Row],[updated offered salary]]&lt;$N$39),(Statistics_xlsx___Sheet1[[#This Row],[updated offered salary]]&gt;$N$40))</f>
        <v>0</v>
      </c>
    </row>
    <row r="2738" spans="1:11" x14ac:dyDescent="0.3">
      <c r="A2738">
        <v>708065</v>
      </c>
      <c r="B2738" t="s">
        <v>2440</v>
      </c>
      <c r="C2738" t="s">
        <v>8</v>
      </c>
      <c r="D2738" t="s">
        <v>9</v>
      </c>
      <c r="E2738" t="str">
        <f>IF(Statistics_xlsx___Sheet1[[#This Row],[event_name]]="-","Male",Statistics_xlsx___Sheet1[[#This Row],[event_name]])</f>
        <v>Male</v>
      </c>
      <c r="F2738" t="s">
        <v>17</v>
      </c>
      <c r="G2738" t="s">
        <v>14</v>
      </c>
      <c r="H2738" t="str">
        <f>IF(Statistics_xlsx___Sheet1[[#This Row],[Post Name]]="-",IF(G2739=0,G2737,G2739),Statistics_xlsx___Sheet1[[#This Row],[Post Name]])</f>
        <v>c5</v>
      </c>
      <c r="I2738">
        <v>77840</v>
      </c>
      <c r="J2738">
        <f>IF(Statistics_xlsx___Sheet1[[#This Row],[Offered Salary]]&lt;=0,AVERAGE($I$2:$I$7166),Statistics_xlsx___Sheet1[[#This Row],[Offered Salary]])</f>
        <v>77840</v>
      </c>
      <c r="K2738" t="b">
        <f>OR((Statistics_xlsx___Sheet1[[#This Row],[updated offered salary]]&lt;$N$39),(Statistics_xlsx___Sheet1[[#This Row],[updated offered salary]]&gt;$N$40))</f>
        <v>0</v>
      </c>
    </row>
    <row r="2739" spans="1:11" x14ac:dyDescent="0.3">
      <c r="A2739">
        <v>500670</v>
      </c>
      <c r="B2739" t="s">
        <v>2441</v>
      </c>
      <c r="C2739" t="s">
        <v>15</v>
      </c>
      <c r="D2739" t="s">
        <v>9</v>
      </c>
      <c r="E2739" t="str">
        <f>IF(Statistics_xlsx___Sheet1[[#This Row],[event_name]]="-","Male",Statistics_xlsx___Sheet1[[#This Row],[event_name]])</f>
        <v>Male</v>
      </c>
      <c r="F2739" t="s">
        <v>17</v>
      </c>
      <c r="G2739" t="s">
        <v>14</v>
      </c>
      <c r="H2739" t="str">
        <f>IF(Statistics_xlsx___Sheet1[[#This Row],[Post Name]]="-",IF(G2740=0,G2738,G2740),Statistics_xlsx___Sheet1[[#This Row],[Post Name]])</f>
        <v>c5</v>
      </c>
      <c r="I2739">
        <v>20716</v>
      </c>
      <c r="J2739">
        <f>IF(Statistics_xlsx___Sheet1[[#This Row],[Offered Salary]]&lt;=0,AVERAGE($I$2:$I$7166),Statistics_xlsx___Sheet1[[#This Row],[Offered Salary]])</f>
        <v>20716</v>
      </c>
      <c r="K2739" t="b">
        <f>OR((Statistics_xlsx___Sheet1[[#This Row],[updated offered salary]]&lt;$N$39),(Statistics_xlsx___Sheet1[[#This Row],[updated offered salary]]&gt;$N$40))</f>
        <v>0</v>
      </c>
    </row>
    <row r="2740" spans="1:11" x14ac:dyDescent="0.3">
      <c r="A2740">
        <v>489674</v>
      </c>
      <c r="B2740" t="s">
        <v>2441</v>
      </c>
      <c r="C2740" t="s">
        <v>8</v>
      </c>
      <c r="D2740" t="s">
        <v>13</v>
      </c>
      <c r="E2740" t="str">
        <f>IF(Statistics_xlsx___Sheet1[[#This Row],[event_name]]="-","Male",Statistics_xlsx___Sheet1[[#This Row],[event_name]])</f>
        <v>Female</v>
      </c>
      <c r="F2740" t="s">
        <v>17</v>
      </c>
      <c r="G2740" t="s">
        <v>14</v>
      </c>
      <c r="H2740" t="str">
        <f>IF(Statistics_xlsx___Sheet1[[#This Row],[Post Name]]="-",IF(G2741=0,G2739,G2741),Statistics_xlsx___Sheet1[[#This Row],[Post Name]])</f>
        <v>c5</v>
      </c>
      <c r="I2740">
        <v>82218</v>
      </c>
      <c r="J2740">
        <f>IF(Statistics_xlsx___Sheet1[[#This Row],[Offered Salary]]&lt;=0,AVERAGE($I$2:$I$7166),Statistics_xlsx___Sheet1[[#This Row],[Offered Salary]])</f>
        <v>82218</v>
      </c>
      <c r="K2740" t="b">
        <f>OR((Statistics_xlsx___Sheet1[[#This Row],[updated offered salary]]&lt;$N$39),(Statistics_xlsx___Sheet1[[#This Row],[updated offered salary]]&gt;$N$40))</f>
        <v>0</v>
      </c>
    </row>
    <row r="2741" spans="1:11" x14ac:dyDescent="0.3">
      <c r="A2741">
        <v>255467</v>
      </c>
      <c r="B2741" t="s">
        <v>2442</v>
      </c>
      <c r="C2741" t="s">
        <v>8</v>
      </c>
      <c r="D2741" t="s">
        <v>13</v>
      </c>
      <c r="E2741" t="str">
        <f>IF(Statistics_xlsx___Sheet1[[#This Row],[event_name]]="-","Male",Statistics_xlsx___Sheet1[[#This Row],[event_name]])</f>
        <v>Female</v>
      </c>
      <c r="F2741" t="s">
        <v>17</v>
      </c>
      <c r="G2741" t="s">
        <v>14</v>
      </c>
      <c r="H2741" t="str">
        <f>IF(Statistics_xlsx___Sheet1[[#This Row],[Post Name]]="-",IF(G2742=0,G2740,G2742),Statistics_xlsx___Sheet1[[#This Row],[Post Name]])</f>
        <v>c5</v>
      </c>
      <c r="I2741">
        <v>63830</v>
      </c>
      <c r="J2741">
        <f>IF(Statistics_xlsx___Sheet1[[#This Row],[Offered Salary]]&lt;=0,AVERAGE($I$2:$I$7166),Statistics_xlsx___Sheet1[[#This Row],[Offered Salary]])</f>
        <v>63830</v>
      </c>
      <c r="K2741" t="b">
        <f>OR((Statistics_xlsx___Sheet1[[#This Row],[updated offered salary]]&lt;$N$39),(Statistics_xlsx___Sheet1[[#This Row],[updated offered salary]]&gt;$N$40))</f>
        <v>0</v>
      </c>
    </row>
    <row r="2742" spans="1:11" x14ac:dyDescent="0.3">
      <c r="A2742">
        <v>995454</v>
      </c>
      <c r="B2742" t="s">
        <v>2443</v>
      </c>
      <c r="C2742" t="s">
        <v>15</v>
      </c>
      <c r="D2742" t="s">
        <v>9</v>
      </c>
      <c r="E2742" t="str">
        <f>IF(Statistics_xlsx___Sheet1[[#This Row],[event_name]]="-","Male",Statistics_xlsx___Sheet1[[#This Row],[event_name]])</f>
        <v>Male</v>
      </c>
      <c r="F2742" t="s">
        <v>17</v>
      </c>
      <c r="G2742" t="s">
        <v>14</v>
      </c>
      <c r="H2742" t="str">
        <f>IF(Statistics_xlsx___Sheet1[[#This Row],[Post Name]]="-",IF(G2743=0,G2741,G2743),Statistics_xlsx___Sheet1[[#This Row],[Post Name]])</f>
        <v>c5</v>
      </c>
      <c r="I2742">
        <v>77256</v>
      </c>
      <c r="J2742">
        <f>IF(Statistics_xlsx___Sheet1[[#This Row],[Offered Salary]]&lt;=0,AVERAGE($I$2:$I$7166),Statistics_xlsx___Sheet1[[#This Row],[Offered Salary]])</f>
        <v>77256</v>
      </c>
      <c r="K2742" t="b">
        <f>OR((Statistics_xlsx___Sheet1[[#This Row],[updated offered salary]]&lt;$N$39),(Statistics_xlsx___Sheet1[[#This Row],[updated offered salary]]&gt;$N$40))</f>
        <v>0</v>
      </c>
    </row>
    <row r="2743" spans="1:11" x14ac:dyDescent="0.3">
      <c r="A2743">
        <v>212202</v>
      </c>
      <c r="B2743" t="s">
        <v>2444</v>
      </c>
      <c r="C2743" t="s">
        <v>8</v>
      </c>
      <c r="D2743" t="s">
        <v>9</v>
      </c>
      <c r="E2743" t="str">
        <f>IF(Statistics_xlsx___Sheet1[[#This Row],[event_name]]="-","Male",Statistics_xlsx___Sheet1[[#This Row],[event_name]])</f>
        <v>Male</v>
      </c>
      <c r="F2743" t="s">
        <v>17</v>
      </c>
      <c r="G2743" t="s">
        <v>14</v>
      </c>
      <c r="H2743" t="str">
        <f>IF(Statistics_xlsx___Sheet1[[#This Row],[Post Name]]="-",IF(G2744=0,G2742,G2744),Statistics_xlsx___Sheet1[[#This Row],[Post Name]])</f>
        <v>c5</v>
      </c>
      <c r="I2743">
        <v>20913</v>
      </c>
      <c r="J2743">
        <f>IF(Statistics_xlsx___Sheet1[[#This Row],[Offered Salary]]&lt;=0,AVERAGE($I$2:$I$7166),Statistics_xlsx___Sheet1[[#This Row],[Offered Salary]])</f>
        <v>20913</v>
      </c>
      <c r="K2743" t="b">
        <f>OR((Statistics_xlsx___Sheet1[[#This Row],[updated offered salary]]&lt;$N$39),(Statistics_xlsx___Sheet1[[#This Row],[updated offered salary]]&gt;$N$40))</f>
        <v>0</v>
      </c>
    </row>
    <row r="2744" spans="1:11" x14ac:dyDescent="0.3">
      <c r="A2744">
        <v>662801</v>
      </c>
      <c r="B2744" t="s">
        <v>2445</v>
      </c>
      <c r="C2744" t="s">
        <v>15</v>
      </c>
      <c r="D2744" t="s">
        <v>9</v>
      </c>
      <c r="E2744" t="str">
        <f>IF(Statistics_xlsx___Sheet1[[#This Row],[event_name]]="-","Male",Statistics_xlsx___Sheet1[[#This Row],[event_name]])</f>
        <v>Male</v>
      </c>
      <c r="F2744" t="s">
        <v>17</v>
      </c>
      <c r="G2744" t="s">
        <v>14</v>
      </c>
      <c r="H2744" t="str">
        <f>IF(Statistics_xlsx___Sheet1[[#This Row],[Post Name]]="-",IF(G2745=0,G2743,G2745),Statistics_xlsx___Sheet1[[#This Row],[Post Name]])</f>
        <v>c5</v>
      </c>
      <c r="I2744">
        <v>16216</v>
      </c>
      <c r="J2744">
        <f>IF(Statistics_xlsx___Sheet1[[#This Row],[Offered Salary]]&lt;=0,AVERAGE($I$2:$I$7166),Statistics_xlsx___Sheet1[[#This Row],[Offered Salary]])</f>
        <v>16216</v>
      </c>
      <c r="K2744" t="b">
        <f>OR((Statistics_xlsx___Sheet1[[#This Row],[updated offered salary]]&lt;$N$39),(Statistics_xlsx___Sheet1[[#This Row],[updated offered salary]]&gt;$N$40))</f>
        <v>0</v>
      </c>
    </row>
    <row r="2745" spans="1:11" x14ac:dyDescent="0.3">
      <c r="A2745">
        <v>461403</v>
      </c>
      <c r="B2745" t="s">
        <v>2446</v>
      </c>
      <c r="C2745" t="s">
        <v>8</v>
      </c>
      <c r="D2745" t="s">
        <v>13</v>
      </c>
      <c r="E2745" t="str">
        <f>IF(Statistics_xlsx___Sheet1[[#This Row],[event_name]]="-","Male",Statistics_xlsx___Sheet1[[#This Row],[event_name]])</f>
        <v>Female</v>
      </c>
      <c r="F2745" t="s">
        <v>17</v>
      </c>
      <c r="G2745" t="s">
        <v>14</v>
      </c>
      <c r="H2745" t="str">
        <f>IF(Statistics_xlsx___Sheet1[[#This Row],[Post Name]]="-",IF(G2746=0,G2744,G2746),Statistics_xlsx___Sheet1[[#This Row],[Post Name]])</f>
        <v>c5</v>
      </c>
      <c r="I2745">
        <v>16119</v>
      </c>
      <c r="J2745">
        <f>IF(Statistics_xlsx___Sheet1[[#This Row],[Offered Salary]]&lt;=0,AVERAGE($I$2:$I$7166),Statistics_xlsx___Sheet1[[#This Row],[Offered Salary]])</f>
        <v>16119</v>
      </c>
      <c r="K2745" t="b">
        <f>OR((Statistics_xlsx___Sheet1[[#This Row],[updated offered salary]]&lt;$N$39),(Statistics_xlsx___Sheet1[[#This Row],[updated offered salary]]&gt;$N$40))</f>
        <v>0</v>
      </c>
    </row>
    <row r="2746" spans="1:11" x14ac:dyDescent="0.3">
      <c r="A2746">
        <v>21885</v>
      </c>
      <c r="B2746" t="s">
        <v>2447</v>
      </c>
      <c r="C2746" t="s">
        <v>15</v>
      </c>
      <c r="D2746" t="s">
        <v>9</v>
      </c>
      <c r="E2746" t="str">
        <f>IF(Statistics_xlsx___Sheet1[[#This Row],[event_name]]="-","Male",Statistics_xlsx___Sheet1[[#This Row],[event_name]])</f>
        <v>Male</v>
      </c>
      <c r="F2746" t="s">
        <v>17</v>
      </c>
      <c r="G2746" t="s">
        <v>14</v>
      </c>
      <c r="H2746" t="str">
        <f>IF(Statistics_xlsx___Sheet1[[#This Row],[Post Name]]="-",IF(G2747=0,G2745,G2747),Statistics_xlsx___Sheet1[[#This Row],[Post Name]])</f>
        <v>c5</v>
      </c>
      <c r="I2746">
        <v>16102</v>
      </c>
      <c r="J2746">
        <f>IF(Statistics_xlsx___Sheet1[[#This Row],[Offered Salary]]&lt;=0,AVERAGE($I$2:$I$7166),Statistics_xlsx___Sheet1[[#This Row],[Offered Salary]])</f>
        <v>16102</v>
      </c>
      <c r="K2746" t="b">
        <f>OR((Statistics_xlsx___Sheet1[[#This Row],[updated offered salary]]&lt;$N$39),(Statistics_xlsx___Sheet1[[#This Row],[updated offered salary]]&gt;$N$40))</f>
        <v>0</v>
      </c>
    </row>
    <row r="2747" spans="1:11" x14ac:dyDescent="0.3">
      <c r="A2747">
        <v>31205</v>
      </c>
      <c r="B2747" t="s">
        <v>2448</v>
      </c>
      <c r="C2747" t="s">
        <v>8</v>
      </c>
      <c r="D2747" t="s">
        <v>13</v>
      </c>
      <c r="E2747" t="str">
        <f>IF(Statistics_xlsx___Sheet1[[#This Row],[event_name]]="-","Male",Statistics_xlsx___Sheet1[[#This Row],[event_name]])</f>
        <v>Female</v>
      </c>
      <c r="F2747" t="s">
        <v>17</v>
      </c>
      <c r="G2747" t="s">
        <v>14</v>
      </c>
      <c r="H2747" t="str">
        <f>IF(Statistics_xlsx___Sheet1[[#This Row],[Post Name]]="-",IF(G2748=0,G2746,G2748),Statistics_xlsx___Sheet1[[#This Row],[Post Name]])</f>
        <v>c5</v>
      </c>
      <c r="I2747">
        <v>40719</v>
      </c>
      <c r="J2747">
        <f>IF(Statistics_xlsx___Sheet1[[#This Row],[Offered Salary]]&lt;=0,AVERAGE($I$2:$I$7166),Statistics_xlsx___Sheet1[[#This Row],[Offered Salary]])</f>
        <v>40719</v>
      </c>
      <c r="K2747" t="b">
        <f>OR((Statistics_xlsx___Sheet1[[#This Row],[updated offered salary]]&lt;$N$39),(Statistics_xlsx___Sheet1[[#This Row],[updated offered salary]]&gt;$N$40))</f>
        <v>0</v>
      </c>
    </row>
    <row r="2748" spans="1:11" x14ac:dyDescent="0.3">
      <c r="A2748">
        <v>37621</v>
      </c>
      <c r="B2748" t="s">
        <v>2448</v>
      </c>
      <c r="C2748" t="s">
        <v>15</v>
      </c>
      <c r="D2748" t="s">
        <v>9</v>
      </c>
      <c r="E2748" t="str">
        <f>IF(Statistics_xlsx___Sheet1[[#This Row],[event_name]]="-","Male",Statistics_xlsx___Sheet1[[#This Row],[event_name]])</f>
        <v>Male</v>
      </c>
      <c r="F2748" t="s">
        <v>17</v>
      </c>
      <c r="G2748" t="s">
        <v>14</v>
      </c>
      <c r="H2748" t="str">
        <f>IF(Statistics_xlsx___Sheet1[[#This Row],[Post Name]]="-",IF(G2749=0,G2747,G2749),Statistics_xlsx___Sheet1[[#This Row],[Post Name]])</f>
        <v>c5</v>
      </c>
      <c r="I2748">
        <v>59191</v>
      </c>
      <c r="J2748">
        <f>IF(Statistics_xlsx___Sheet1[[#This Row],[Offered Salary]]&lt;=0,AVERAGE($I$2:$I$7166),Statistics_xlsx___Sheet1[[#This Row],[Offered Salary]])</f>
        <v>59191</v>
      </c>
      <c r="K2748" t="b">
        <f>OR((Statistics_xlsx___Sheet1[[#This Row],[updated offered salary]]&lt;$N$39),(Statistics_xlsx___Sheet1[[#This Row],[updated offered salary]]&gt;$N$40))</f>
        <v>0</v>
      </c>
    </row>
    <row r="2749" spans="1:11" x14ac:dyDescent="0.3">
      <c r="A2749">
        <v>512990</v>
      </c>
      <c r="B2749" t="s">
        <v>1860</v>
      </c>
      <c r="C2749" t="s">
        <v>15</v>
      </c>
      <c r="D2749" t="s">
        <v>9</v>
      </c>
      <c r="E2749" t="str">
        <f>IF(Statistics_xlsx___Sheet1[[#This Row],[event_name]]="-","Male",Statistics_xlsx___Sheet1[[#This Row],[event_name]])</f>
        <v>Male</v>
      </c>
      <c r="F2749" t="s">
        <v>17</v>
      </c>
      <c r="G2749" t="s">
        <v>14</v>
      </c>
      <c r="H2749" t="str">
        <f>IF(Statistics_xlsx___Sheet1[[#This Row],[Post Name]]="-",IF(G2750=0,G2748,G2750),Statistics_xlsx___Sheet1[[#This Row],[Post Name]])</f>
        <v>c5</v>
      </c>
      <c r="I2749">
        <v>43999</v>
      </c>
      <c r="J2749">
        <f>IF(Statistics_xlsx___Sheet1[[#This Row],[Offered Salary]]&lt;=0,AVERAGE($I$2:$I$7166),Statistics_xlsx___Sheet1[[#This Row],[Offered Salary]])</f>
        <v>43999</v>
      </c>
      <c r="K2749" t="b">
        <f>OR((Statistics_xlsx___Sheet1[[#This Row],[updated offered salary]]&lt;$N$39),(Statistics_xlsx___Sheet1[[#This Row],[updated offered salary]]&gt;$N$40))</f>
        <v>0</v>
      </c>
    </row>
    <row r="2750" spans="1:11" x14ac:dyDescent="0.3">
      <c r="A2750">
        <v>808212</v>
      </c>
      <c r="B2750" t="s">
        <v>2449</v>
      </c>
      <c r="C2750" t="s">
        <v>8</v>
      </c>
      <c r="D2750" t="s">
        <v>9</v>
      </c>
      <c r="E2750" t="str">
        <f>IF(Statistics_xlsx___Sheet1[[#This Row],[event_name]]="-","Male",Statistics_xlsx___Sheet1[[#This Row],[event_name]])</f>
        <v>Male</v>
      </c>
      <c r="F2750" t="s">
        <v>17</v>
      </c>
      <c r="G2750" t="s">
        <v>14</v>
      </c>
      <c r="H2750" t="str">
        <f>IF(Statistics_xlsx___Sheet1[[#This Row],[Post Name]]="-",IF(G2751=0,G2749,G2751),Statistics_xlsx___Sheet1[[#This Row],[Post Name]])</f>
        <v>c5</v>
      </c>
      <c r="I2750">
        <v>90678</v>
      </c>
      <c r="J2750">
        <f>IF(Statistics_xlsx___Sheet1[[#This Row],[Offered Salary]]&lt;=0,AVERAGE($I$2:$I$7166),Statistics_xlsx___Sheet1[[#This Row],[Offered Salary]])</f>
        <v>90678</v>
      </c>
      <c r="K2750" t="b">
        <f>OR((Statistics_xlsx___Sheet1[[#This Row],[updated offered salary]]&lt;$N$39),(Statistics_xlsx___Sheet1[[#This Row],[updated offered salary]]&gt;$N$40))</f>
        <v>0</v>
      </c>
    </row>
    <row r="2751" spans="1:11" x14ac:dyDescent="0.3">
      <c r="A2751">
        <v>813199</v>
      </c>
      <c r="B2751" t="s">
        <v>2450</v>
      </c>
      <c r="C2751" t="s">
        <v>8</v>
      </c>
      <c r="D2751" t="s">
        <v>9</v>
      </c>
      <c r="E2751" t="str">
        <f>IF(Statistics_xlsx___Sheet1[[#This Row],[event_name]]="-","Male",Statistics_xlsx___Sheet1[[#This Row],[event_name]])</f>
        <v>Male</v>
      </c>
      <c r="F2751" t="s">
        <v>17</v>
      </c>
      <c r="G2751" t="s">
        <v>14</v>
      </c>
      <c r="H2751" t="str">
        <f>IF(Statistics_xlsx___Sheet1[[#This Row],[Post Name]]="-",IF(G2752=0,G2750,G2752),Statistics_xlsx___Sheet1[[#This Row],[Post Name]])</f>
        <v>c5</v>
      </c>
      <c r="I2751">
        <v>38954</v>
      </c>
      <c r="J2751">
        <f>IF(Statistics_xlsx___Sheet1[[#This Row],[Offered Salary]]&lt;=0,AVERAGE($I$2:$I$7166),Statistics_xlsx___Sheet1[[#This Row],[Offered Salary]])</f>
        <v>38954</v>
      </c>
      <c r="K2751" t="b">
        <f>OR((Statistics_xlsx___Sheet1[[#This Row],[updated offered salary]]&lt;$N$39),(Statistics_xlsx___Sheet1[[#This Row],[updated offered salary]]&gt;$N$40))</f>
        <v>0</v>
      </c>
    </row>
    <row r="2752" spans="1:11" x14ac:dyDescent="0.3">
      <c r="A2752">
        <v>619520</v>
      </c>
      <c r="B2752" t="s">
        <v>2451</v>
      </c>
      <c r="C2752" t="s">
        <v>8</v>
      </c>
      <c r="D2752" t="s">
        <v>9</v>
      </c>
      <c r="E2752" t="str">
        <f>IF(Statistics_xlsx___Sheet1[[#This Row],[event_name]]="-","Male",Statistics_xlsx___Sheet1[[#This Row],[event_name]])</f>
        <v>Male</v>
      </c>
      <c r="F2752" t="s">
        <v>17</v>
      </c>
      <c r="G2752" t="s">
        <v>14</v>
      </c>
      <c r="H2752" t="str">
        <f>IF(Statistics_xlsx___Sheet1[[#This Row],[Post Name]]="-",IF(G2753=0,G2751,G2753),Statistics_xlsx___Sheet1[[#This Row],[Post Name]])</f>
        <v>c5</v>
      </c>
      <c r="I2752">
        <v>45834</v>
      </c>
      <c r="J2752">
        <f>IF(Statistics_xlsx___Sheet1[[#This Row],[Offered Salary]]&lt;=0,AVERAGE($I$2:$I$7166),Statistics_xlsx___Sheet1[[#This Row],[Offered Salary]])</f>
        <v>45834</v>
      </c>
      <c r="K2752" t="b">
        <f>OR((Statistics_xlsx___Sheet1[[#This Row],[updated offered salary]]&lt;$N$39),(Statistics_xlsx___Sheet1[[#This Row],[updated offered salary]]&gt;$N$40))</f>
        <v>0</v>
      </c>
    </row>
    <row r="2753" spans="1:11" x14ac:dyDescent="0.3">
      <c r="A2753">
        <v>607190</v>
      </c>
      <c r="B2753" t="s">
        <v>2452</v>
      </c>
      <c r="C2753" t="s">
        <v>8</v>
      </c>
      <c r="D2753" t="s">
        <v>9</v>
      </c>
      <c r="E2753" t="str">
        <f>IF(Statistics_xlsx___Sheet1[[#This Row],[event_name]]="-","Male",Statistics_xlsx___Sheet1[[#This Row],[event_name]])</f>
        <v>Male</v>
      </c>
      <c r="F2753" t="s">
        <v>17</v>
      </c>
      <c r="G2753" t="s">
        <v>14</v>
      </c>
      <c r="H2753" t="str">
        <f>IF(Statistics_xlsx___Sheet1[[#This Row],[Post Name]]="-",IF(G2754=0,G2752,G2754),Statistics_xlsx___Sheet1[[#This Row],[Post Name]])</f>
        <v>c5</v>
      </c>
      <c r="I2753">
        <v>6831</v>
      </c>
      <c r="J2753">
        <f>IF(Statistics_xlsx___Sheet1[[#This Row],[Offered Salary]]&lt;=0,AVERAGE($I$2:$I$7166),Statistics_xlsx___Sheet1[[#This Row],[Offered Salary]])</f>
        <v>6831</v>
      </c>
      <c r="K2753" t="b">
        <f>OR((Statistics_xlsx___Sheet1[[#This Row],[updated offered salary]]&lt;$N$39),(Statistics_xlsx___Sheet1[[#This Row],[updated offered salary]]&gt;$N$40))</f>
        <v>0</v>
      </c>
    </row>
    <row r="2754" spans="1:11" x14ac:dyDescent="0.3">
      <c r="A2754">
        <v>237104</v>
      </c>
      <c r="B2754" t="s">
        <v>2453</v>
      </c>
      <c r="C2754" t="s">
        <v>8</v>
      </c>
      <c r="D2754" t="s">
        <v>9</v>
      </c>
      <c r="E2754" t="str">
        <f>IF(Statistics_xlsx___Sheet1[[#This Row],[event_name]]="-","Male",Statistics_xlsx___Sheet1[[#This Row],[event_name]])</f>
        <v>Male</v>
      </c>
      <c r="F2754" t="s">
        <v>17</v>
      </c>
      <c r="G2754" t="s">
        <v>14</v>
      </c>
      <c r="H2754" t="str">
        <f>IF(Statistics_xlsx___Sheet1[[#This Row],[Post Name]]="-",IF(G2755=0,G2753,G2755),Statistics_xlsx___Sheet1[[#This Row],[Post Name]])</f>
        <v>c5</v>
      </c>
      <c r="I2754">
        <v>50918</v>
      </c>
      <c r="J2754">
        <f>IF(Statistics_xlsx___Sheet1[[#This Row],[Offered Salary]]&lt;=0,AVERAGE($I$2:$I$7166),Statistics_xlsx___Sheet1[[#This Row],[Offered Salary]])</f>
        <v>50918</v>
      </c>
      <c r="K2754" t="b">
        <f>OR((Statistics_xlsx___Sheet1[[#This Row],[updated offered salary]]&lt;$N$39),(Statistics_xlsx___Sheet1[[#This Row],[updated offered salary]]&gt;$N$40))</f>
        <v>0</v>
      </c>
    </row>
    <row r="2755" spans="1:11" x14ac:dyDescent="0.3">
      <c r="A2755">
        <v>466436</v>
      </c>
      <c r="B2755" t="s">
        <v>2454</v>
      </c>
      <c r="C2755" t="s">
        <v>8</v>
      </c>
      <c r="D2755" t="s">
        <v>9</v>
      </c>
      <c r="E2755" t="str">
        <f>IF(Statistics_xlsx___Sheet1[[#This Row],[event_name]]="-","Male",Statistics_xlsx___Sheet1[[#This Row],[event_name]])</f>
        <v>Male</v>
      </c>
      <c r="F2755" t="s">
        <v>17</v>
      </c>
      <c r="G2755" t="s">
        <v>14</v>
      </c>
      <c r="H2755" t="str">
        <f>IF(Statistics_xlsx___Sheet1[[#This Row],[Post Name]]="-",IF(G2756=0,G2754,G2756),Statistics_xlsx___Sheet1[[#This Row],[Post Name]])</f>
        <v>c5</v>
      </c>
      <c r="I2755">
        <v>62566</v>
      </c>
      <c r="J2755">
        <f>IF(Statistics_xlsx___Sheet1[[#This Row],[Offered Salary]]&lt;=0,AVERAGE($I$2:$I$7166),Statistics_xlsx___Sheet1[[#This Row],[Offered Salary]])</f>
        <v>62566</v>
      </c>
      <c r="K2755" t="b">
        <f>OR((Statistics_xlsx___Sheet1[[#This Row],[updated offered salary]]&lt;$N$39),(Statistics_xlsx___Sheet1[[#This Row],[updated offered salary]]&gt;$N$40))</f>
        <v>0</v>
      </c>
    </row>
    <row r="2756" spans="1:11" x14ac:dyDescent="0.3">
      <c r="A2756">
        <v>326359</v>
      </c>
      <c r="B2756" t="s">
        <v>2455</v>
      </c>
      <c r="C2756" t="s">
        <v>8</v>
      </c>
      <c r="D2756" t="s">
        <v>9</v>
      </c>
      <c r="E2756" t="str">
        <f>IF(Statistics_xlsx___Sheet1[[#This Row],[event_name]]="-","Male",Statistics_xlsx___Sheet1[[#This Row],[event_name]])</f>
        <v>Male</v>
      </c>
      <c r="F2756" t="s">
        <v>17</v>
      </c>
      <c r="G2756" t="s">
        <v>14</v>
      </c>
      <c r="H2756" t="str">
        <f>IF(Statistics_xlsx___Sheet1[[#This Row],[Post Name]]="-",IF(G2757=0,G2755,G2757),Statistics_xlsx___Sheet1[[#This Row],[Post Name]])</f>
        <v>c5</v>
      </c>
      <c r="I2756">
        <v>50435</v>
      </c>
      <c r="J2756">
        <f>IF(Statistics_xlsx___Sheet1[[#This Row],[Offered Salary]]&lt;=0,AVERAGE($I$2:$I$7166),Statistics_xlsx___Sheet1[[#This Row],[Offered Salary]])</f>
        <v>50435</v>
      </c>
      <c r="K2756" t="b">
        <f>OR((Statistics_xlsx___Sheet1[[#This Row],[updated offered salary]]&lt;$N$39),(Statistics_xlsx___Sheet1[[#This Row],[updated offered salary]]&gt;$N$40))</f>
        <v>0</v>
      </c>
    </row>
    <row r="2757" spans="1:11" x14ac:dyDescent="0.3">
      <c r="A2757">
        <v>911449</v>
      </c>
      <c r="B2757" t="s">
        <v>1445</v>
      </c>
      <c r="C2757" t="s">
        <v>15</v>
      </c>
      <c r="D2757" t="s">
        <v>9</v>
      </c>
      <c r="E2757" t="str">
        <f>IF(Statistics_xlsx___Sheet1[[#This Row],[event_name]]="-","Male",Statistics_xlsx___Sheet1[[#This Row],[event_name]])</f>
        <v>Male</v>
      </c>
      <c r="F2757" t="s">
        <v>17</v>
      </c>
      <c r="G2757" t="s">
        <v>14</v>
      </c>
      <c r="H2757" t="str">
        <f>IF(Statistics_xlsx___Sheet1[[#This Row],[Post Name]]="-",IF(G2758=0,G2756,G2758),Statistics_xlsx___Sheet1[[#This Row],[Post Name]])</f>
        <v>c5</v>
      </c>
      <c r="I2757">
        <v>99841</v>
      </c>
      <c r="J2757">
        <f>IF(Statistics_xlsx___Sheet1[[#This Row],[Offered Salary]]&lt;=0,AVERAGE($I$2:$I$7166),Statistics_xlsx___Sheet1[[#This Row],[Offered Salary]])</f>
        <v>99841</v>
      </c>
      <c r="K2757" t="b">
        <f>OR((Statistics_xlsx___Sheet1[[#This Row],[updated offered salary]]&lt;$N$39),(Statistics_xlsx___Sheet1[[#This Row],[updated offered salary]]&gt;$N$40))</f>
        <v>0</v>
      </c>
    </row>
    <row r="2758" spans="1:11" x14ac:dyDescent="0.3">
      <c r="A2758">
        <v>63497</v>
      </c>
      <c r="B2758" t="s">
        <v>2456</v>
      </c>
      <c r="C2758" t="s">
        <v>8</v>
      </c>
      <c r="D2758" t="s">
        <v>9</v>
      </c>
      <c r="E2758" t="str">
        <f>IF(Statistics_xlsx___Sheet1[[#This Row],[event_name]]="-","Male",Statistics_xlsx___Sheet1[[#This Row],[event_name]])</f>
        <v>Male</v>
      </c>
      <c r="F2758" t="s">
        <v>17</v>
      </c>
      <c r="G2758" t="s">
        <v>14</v>
      </c>
      <c r="H2758" t="str">
        <f>IF(Statistics_xlsx___Sheet1[[#This Row],[Post Name]]="-",IF(G2759=0,G2757,G2759),Statistics_xlsx___Sheet1[[#This Row],[Post Name]])</f>
        <v>c5</v>
      </c>
      <c r="I2758">
        <v>2531</v>
      </c>
      <c r="J2758">
        <f>IF(Statistics_xlsx___Sheet1[[#This Row],[Offered Salary]]&lt;=0,AVERAGE($I$2:$I$7166),Statistics_xlsx___Sheet1[[#This Row],[Offered Salary]])</f>
        <v>2531</v>
      </c>
      <c r="K2758" t="b">
        <f>OR((Statistics_xlsx___Sheet1[[#This Row],[updated offered salary]]&lt;$N$39),(Statistics_xlsx___Sheet1[[#This Row],[updated offered salary]]&gt;$N$40))</f>
        <v>0</v>
      </c>
    </row>
    <row r="2759" spans="1:11" x14ac:dyDescent="0.3">
      <c r="A2759">
        <v>256732</v>
      </c>
      <c r="B2759" t="s">
        <v>2457</v>
      </c>
      <c r="C2759" t="s">
        <v>15</v>
      </c>
      <c r="D2759" t="s">
        <v>13</v>
      </c>
      <c r="E2759" t="str">
        <f>IF(Statistics_xlsx___Sheet1[[#This Row],[event_name]]="-","Male",Statistics_xlsx___Sheet1[[#This Row],[event_name]])</f>
        <v>Female</v>
      </c>
      <c r="F2759" t="s">
        <v>17</v>
      </c>
      <c r="G2759" t="s">
        <v>14</v>
      </c>
      <c r="H2759" t="str">
        <f>IF(Statistics_xlsx___Sheet1[[#This Row],[Post Name]]="-",IF(G2760=0,G2758,G2760),Statistics_xlsx___Sheet1[[#This Row],[Post Name]])</f>
        <v>c5</v>
      </c>
      <c r="I2759">
        <v>78708</v>
      </c>
      <c r="J2759">
        <f>IF(Statistics_xlsx___Sheet1[[#This Row],[Offered Salary]]&lt;=0,AVERAGE($I$2:$I$7166),Statistics_xlsx___Sheet1[[#This Row],[Offered Salary]])</f>
        <v>78708</v>
      </c>
      <c r="K2759" t="b">
        <f>OR((Statistics_xlsx___Sheet1[[#This Row],[updated offered salary]]&lt;$N$39),(Statistics_xlsx___Sheet1[[#This Row],[updated offered salary]]&gt;$N$40))</f>
        <v>0</v>
      </c>
    </row>
    <row r="2760" spans="1:11" x14ac:dyDescent="0.3">
      <c r="A2760">
        <v>443271</v>
      </c>
      <c r="B2760" t="s">
        <v>2458</v>
      </c>
      <c r="C2760" t="s">
        <v>15</v>
      </c>
      <c r="D2760" t="s">
        <v>9</v>
      </c>
      <c r="E2760" t="str">
        <f>IF(Statistics_xlsx___Sheet1[[#This Row],[event_name]]="-","Male",Statistics_xlsx___Sheet1[[#This Row],[event_name]])</f>
        <v>Male</v>
      </c>
      <c r="F2760" t="s">
        <v>17</v>
      </c>
      <c r="G2760" t="s">
        <v>14</v>
      </c>
      <c r="H2760" t="str">
        <f>IF(Statistics_xlsx___Sheet1[[#This Row],[Post Name]]="-",IF(G2761=0,G2759,G2761),Statistics_xlsx___Sheet1[[#This Row],[Post Name]])</f>
        <v>c5</v>
      </c>
      <c r="I2760">
        <v>95428</v>
      </c>
      <c r="J2760">
        <f>IF(Statistics_xlsx___Sheet1[[#This Row],[Offered Salary]]&lt;=0,AVERAGE($I$2:$I$7166),Statistics_xlsx___Sheet1[[#This Row],[Offered Salary]])</f>
        <v>95428</v>
      </c>
      <c r="K2760" t="b">
        <f>OR((Statistics_xlsx___Sheet1[[#This Row],[updated offered salary]]&lt;$N$39),(Statistics_xlsx___Sheet1[[#This Row],[updated offered salary]]&gt;$N$40))</f>
        <v>0</v>
      </c>
    </row>
    <row r="2761" spans="1:11" x14ac:dyDescent="0.3">
      <c r="A2761">
        <v>501509</v>
      </c>
      <c r="B2761" t="s">
        <v>2459</v>
      </c>
      <c r="C2761" t="s">
        <v>8</v>
      </c>
      <c r="D2761" t="s">
        <v>13</v>
      </c>
      <c r="E2761" t="str">
        <f>IF(Statistics_xlsx___Sheet1[[#This Row],[event_name]]="-","Male",Statistics_xlsx___Sheet1[[#This Row],[event_name]])</f>
        <v>Female</v>
      </c>
      <c r="F2761" t="s">
        <v>17</v>
      </c>
      <c r="G2761" t="s">
        <v>14</v>
      </c>
      <c r="H2761" t="str">
        <f>IF(Statistics_xlsx___Sheet1[[#This Row],[Post Name]]="-",IF(G2762=0,G2760,G2762),Statistics_xlsx___Sheet1[[#This Row],[Post Name]])</f>
        <v>c5</v>
      </c>
      <c r="I2761">
        <v>96737</v>
      </c>
      <c r="J2761">
        <f>IF(Statistics_xlsx___Sheet1[[#This Row],[Offered Salary]]&lt;=0,AVERAGE($I$2:$I$7166),Statistics_xlsx___Sheet1[[#This Row],[Offered Salary]])</f>
        <v>96737</v>
      </c>
      <c r="K2761" t="b">
        <f>OR((Statistics_xlsx___Sheet1[[#This Row],[updated offered salary]]&lt;$N$39),(Statistics_xlsx___Sheet1[[#This Row],[updated offered salary]]&gt;$N$40))</f>
        <v>0</v>
      </c>
    </row>
    <row r="2762" spans="1:11" x14ac:dyDescent="0.3">
      <c r="A2762">
        <v>830684</v>
      </c>
      <c r="B2762" t="s">
        <v>2460</v>
      </c>
      <c r="C2762" t="s">
        <v>8</v>
      </c>
      <c r="D2762" t="s">
        <v>9</v>
      </c>
      <c r="E2762" t="str">
        <f>IF(Statistics_xlsx___Sheet1[[#This Row],[event_name]]="-","Male",Statistics_xlsx___Sheet1[[#This Row],[event_name]])</f>
        <v>Male</v>
      </c>
      <c r="F2762" t="s">
        <v>17</v>
      </c>
      <c r="G2762" t="s">
        <v>14</v>
      </c>
      <c r="H2762" t="str">
        <f>IF(Statistics_xlsx___Sheet1[[#This Row],[Post Name]]="-",IF(G2763=0,G2761,G2763),Statistics_xlsx___Sheet1[[#This Row],[Post Name]])</f>
        <v>c5</v>
      </c>
      <c r="I2762">
        <v>35384</v>
      </c>
      <c r="J2762">
        <f>IF(Statistics_xlsx___Sheet1[[#This Row],[Offered Salary]]&lt;=0,AVERAGE($I$2:$I$7166),Statistics_xlsx___Sheet1[[#This Row],[Offered Salary]])</f>
        <v>35384</v>
      </c>
      <c r="K2762" t="b">
        <f>OR((Statistics_xlsx___Sheet1[[#This Row],[updated offered salary]]&lt;$N$39),(Statistics_xlsx___Sheet1[[#This Row],[updated offered salary]]&gt;$N$40))</f>
        <v>0</v>
      </c>
    </row>
    <row r="2763" spans="1:11" x14ac:dyDescent="0.3">
      <c r="A2763">
        <v>232954</v>
      </c>
      <c r="B2763" t="s">
        <v>2461</v>
      </c>
      <c r="C2763" t="s">
        <v>8</v>
      </c>
      <c r="D2763" t="s">
        <v>9</v>
      </c>
      <c r="E2763" t="str">
        <f>IF(Statistics_xlsx___Sheet1[[#This Row],[event_name]]="-","Male",Statistics_xlsx___Sheet1[[#This Row],[event_name]])</f>
        <v>Male</v>
      </c>
      <c r="F2763" t="s">
        <v>17</v>
      </c>
      <c r="G2763" t="s">
        <v>14</v>
      </c>
      <c r="H2763" t="str">
        <f>IF(Statistics_xlsx___Sheet1[[#This Row],[Post Name]]="-",IF(G2764=0,G2762,G2764),Statistics_xlsx___Sheet1[[#This Row],[Post Name]])</f>
        <v>c5</v>
      </c>
      <c r="I2763">
        <v>7212</v>
      </c>
      <c r="J2763">
        <f>IF(Statistics_xlsx___Sheet1[[#This Row],[Offered Salary]]&lt;=0,AVERAGE($I$2:$I$7166),Statistics_xlsx___Sheet1[[#This Row],[Offered Salary]])</f>
        <v>7212</v>
      </c>
      <c r="K2763" t="b">
        <f>OR((Statistics_xlsx___Sheet1[[#This Row],[updated offered salary]]&lt;$N$39),(Statistics_xlsx___Sheet1[[#This Row],[updated offered salary]]&gt;$N$40))</f>
        <v>0</v>
      </c>
    </row>
    <row r="2764" spans="1:11" x14ac:dyDescent="0.3">
      <c r="A2764">
        <v>423493</v>
      </c>
      <c r="B2764" t="s">
        <v>2462</v>
      </c>
      <c r="C2764" t="s">
        <v>8</v>
      </c>
      <c r="D2764" t="s">
        <v>9</v>
      </c>
      <c r="E2764" t="str">
        <f>IF(Statistics_xlsx___Sheet1[[#This Row],[event_name]]="-","Male",Statistics_xlsx___Sheet1[[#This Row],[event_name]])</f>
        <v>Male</v>
      </c>
      <c r="F2764" t="s">
        <v>17</v>
      </c>
      <c r="G2764" t="s">
        <v>14</v>
      </c>
      <c r="H2764" t="str">
        <f>IF(Statistics_xlsx___Sheet1[[#This Row],[Post Name]]="-",IF(G2765=0,G2763,G2765),Statistics_xlsx___Sheet1[[#This Row],[Post Name]])</f>
        <v>c5</v>
      </c>
      <c r="I2764">
        <v>26310</v>
      </c>
      <c r="J2764">
        <f>IF(Statistics_xlsx___Sheet1[[#This Row],[Offered Salary]]&lt;=0,AVERAGE($I$2:$I$7166),Statistics_xlsx___Sheet1[[#This Row],[Offered Salary]])</f>
        <v>26310</v>
      </c>
      <c r="K2764" t="b">
        <f>OR((Statistics_xlsx___Sheet1[[#This Row],[updated offered salary]]&lt;$N$39),(Statistics_xlsx___Sheet1[[#This Row],[updated offered salary]]&gt;$N$40))</f>
        <v>0</v>
      </c>
    </row>
    <row r="2765" spans="1:11" x14ac:dyDescent="0.3">
      <c r="A2765">
        <v>585661</v>
      </c>
      <c r="B2765" t="s">
        <v>2463</v>
      </c>
      <c r="C2765" t="s">
        <v>15</v>
      </c>
      <c r="D2765" t="s">
        <v>9</v>
      </c>
      <c r="E2765" t="str">
        <f>IF(Statistics_xlsx___Sheet1[[#This Row],[event_name]]="-","Male",Statistics_xlsx___Sheet1[[#This Row],[event_name]])</f>
        <v>Male</v>
      </c>
      <c r="F2765" t="s">
        <v>17</v>
      </c>
      <c r="G2765" t="s">
        <v>14</v>
      </c>
      <c r="H2765" t="str">
        <f>IF(Statistics_xlsx___Sheet1[[#This Row],[Post Name]]="-",IF(G2766=0,G2764,G2766),Statistics_xlsx___Sheet1[[#This Row],[Post Name]])</f>
        <v>c5</v>
      </c>
      <c r="I2765">
        <v>56005</v>
      </c>
      <c r="J2765">
        <f>IF(Statistics_xlsx___Sheet1[[#This Row],[Offered Salary]]&lt;=0,AVERAGE($I$2:$I$7166),Statistics_xlsx___Sheet1[[#This Row],[Offered Salary]])</f>
        <v>56005</v>
      </c>
      <c r="K2765" t="b">
        <f>OR((Statistics_xlsx___Sheet1[[#This Row],[updated offered salary]]&lt;$N$39),(Statistics_xlsx___Sheet1[[#This Row],[updated offered salary]]&gt;$N$40))</f>
        <v>0</v>
      </c>
    </row>
    <row r="2766" spans="1:11" x14ac:dyDescent="0.3">
      <c r="A2766">
        <v>733207</v>
      </c>
      <c r="B2766" t="s">
        <v>2464</v>
      </c>
      <c r="C2766" t="s">
        <v>8</v>
      </c>
      <c r="D2766" t="s">
        <v>9</v>
      </c>
      <c r="E2766" t="str">
        <f>IF(Statistics_xlsx___Sheet1[[#This Row],[event_name]]="-","Male",Statistics_xlsx___Sheet1[[#This Row],[event_name]])</f>
        <v>Male</v>
      </c>
      <c r="F2766" t="s">
        <v>17</v>
      </c>
      <c r="G2766" t="s">
        <v>14</v>
      </c>
      <c r="H2766" t="str">
        <f>IF(Statistics_xlsx___Sheet1[[#This Row],[Post Name]]="-",IF(G2767=0,G2765,G2767),Statistics_xlsx___Sheet1[[#This Row],[Post Name]])</f>
        <v>c5</v>
      </c>
      <c r="I2766">
        <v>4035</v>
      </c>
      <c r="J2766">
        <f>IF(Statistics_xlsx___Sheet1[[#This Row],[Offered Salary]]&lt;=0,AVERAGE($I$2:$I$7166),Statistics_xlsx___Sheet1[[#This Row],[Offered Salary]])</f>
        <v>4035</v>
      </c>
      <c r="K2766" t="b">
        <f>OR((Statistics_xlsx___Sheet1[[#This Row],[updated offered salary]]&lt;$N$39),(Statistics_xlsx___Sheet1[[#This Row],[updated offered salary]]&gt;$N$40))</f>
        <v>0</v>
      </c>
    </row>
    <row r="2767" spans="1:11" x14ac:dyDescent="0.3">
      <c r="A2767">
        <v>844475</v>
      </c>
      <c r="B2767" t="s">
        <v>2465</v>
      </c>
      <c r="C2767" t="s">
        <v>15</v>
      </c>
      <c r="D2767" t="s">
        <v>9</v>
      </c>
      <c r="E2767" t="str">
        <f>IF(Statistics_xlsx___Sheet1[[#This Row],[event_name]]="-","Male",Statistics_xlsx___Sheet1[[#This Row],[event_name]])</f>
        <v>Male</v>
      </c>
      <c r="F2767" t="s">
        <v>17</v>
      </c>
      <c r="G2767" t="s">
        <v>14</v>
      </c>
      <c r="H2767" t="str">
        <f>IF(Statistics_xlsx___Sheet1[[#This Row],[Post Name]]="-",IF(G2768=0,G2766,G2768),Statistics_xlsx___Sheet1[[#This Row],[Post Name]])</f>
        <v>c5</v>
      </c>
      <c r="I2767">
        <v>16304</v>
      </c>
      <c r="J2767">
        <f>IF(Statistics_xlsx___Sheet1[[#This Row],[Offered Salary]]&lt;=0,AVERAGE($I$2:$I$7166),Statistics_xlsx___Sheet1[[#This Row],[Offered Salary]])</f>
        <v>16304</v>
      </c>
      <c r="K2767" t="b">
        <f>OR((Statistics_xlsx___Sheet1[[#This Row],[updated offered salary]]&lt;$N$39),(Statistics_xlsx___Sheet1[[#This Row],[updated offered salary]]&gt;$N$40))</f>
        <v>0</v>
      </c>
    </row>
    <row r="2768" spans="1:11" x14ac:dyDescent="0.3">
      <c r="A2768">
        <v>152700</v>
      </c>
      <c r="B2768" t="s">
        <v>2466</v>
      </c>
      <c r="C2768" t="s">
        <v>15</v>
      </c>
      <c r="D2768" t="s">
        <v>9</v>
      </c>
      <c r="E2768" t="str">
        <f>IF(Statistics_xlsx___Sheet1[[#This Row],[event_name]]="-","Male",Statistics_xlsx___Sheet1[[#This Row],[event_name]])</f>
        <v>Male</v>
      </c>
      <c r="F2768" t="s">
        <v>17</v>
      </c>
      <c r="G2768" t="s">
        <v>30</v>
      </c>
      <c r="H2768" t="str">
        <f>IF(Statistics_xlsx___Sheet1[[#This Row],[Post Name]]="-",IF(G2769=0,G2767,G2769),Statistics_xlsx___Sheet1[[#This Row],[Post Name]])</f>
        <v>b9</v>
      </c>
      <c r="I2768">
        <v>56014</v>
      </c>
      <c r="J2768">
        <f>IF(Statistics_xlsx___Sheet1[[#This Row],[Offered Salary]]&lt;=0,AVERAGE($I$2:$I$7166),Statistics_xlsx___Sheet1[[#This Row],[Offered Salary]])</f>
        <v>56014</v>
      </c>
      <c r="K2768" t="b">
        <f>OR((Statistics_xlsx___Sheet1[[#This Row],[updated offered salary]]&lt;$N$39),(Statistics_xlsx___Sheet1[[#This Row],[updated offered salary]]&gt;$N$40))</f>
        <v>0</v>
      </c>
    </row>
    <row r="2769" spans="1:11" x14ac:dyDescent="0.3">
      <c r="A2769">
        <v>927127</v>
      </c>
      <c r="B2769" t="s">
        <v>2467</v>
      </c>
      <c r="C2769" t="s">
        <v>15</v>
      </c>
      <c r="D2769" t="s">
        <v>13</v>
      </c>
      <c r="E2769" t="str">
        <f>IF(Statistics_xlsx___Sheet1[[#This Row],[event_name]]="-","Male",Statistics_xlsx___Sheet1[[#This Row],[event_name]])</f>
        <v>Female</v>
      </c>
      <c r="F2769" t="s">
        <v>17</v>
      </c>
      <c r="G2769" t="s">
        <v>14</v>
      </c>
      <c r="H2769" t="str">
        <f>IF(Statistics_xlsx___Sheet1[[#This Row],[Post Name]]="-",IF(G2770=0,G2768,G2770),Statistics_xlsx___Sheet1[[#This Row],[Post Name]])</f>
        <v>c5</v>
      </c>
      <c r="I2769">
        <v>26991</v>
      </c>
      <c r="J2769">
        <f>IF(Statistics_xlsx___Sheet1[[#This Row],[Offered Salary]]&lt;=0,AVERAGE($I$2:$I$7166),Statistics_xlsx___Sheet1[[#This Row],[Offered Salary]])</f>
        <v>26991</v>
      </c>
      <c r="K2769" t="b">
        <f>OR((Statistics_xlsx___Sheet1[[#This Row],[updated offered salary]]&lt;$N$39),(Statistics_xlsx___Sheet1[[#This Row],[updated offered salary]]&gt;$N$40))</f>
        <v>0</v>
      </c>
    </row>
    <row r="2770" spans="1:11" x14ac:dyDescent="0.3">
      <c r="A2770">
        <v>836835</v>
      </c>
      <c r="B2770" t="s">
        <v>1294</v>
      </c>
      <c r="C2770" t="s">
        <v>15</v>
      </c>
      <c r="D2770" t="s">
        <v>13</v>
      </c>
      <c r="E2770" t="str">
        <f>IF(Statistics_xlsx___Sheet1[[#This Row],[event_name]]="-","Male",Statistics_xlsx___Sheet1[[#This Row],[event_name]])</f>
        <v>Female</v>
      </c>
      <c r="F2770" t="s">
        <v>33</v>
      </c>
      <c r="G2770" t="s">
        <v>14</v>
      </c>
      <c r="H2770" t="str">
        <f>IF(Statistics_xlsx___Sheet1[[#This Row],[Post Name]]="-",IF(G2771=0,G2769,G2771),Statistics_xlsx___Sheet1[[#This Row],[Post Name]])</f>
        <v>c5</v>
      </c>
      <c r="I2770">
        <v>80654</v>
      </c>
      <c r="J2770">
        <f>IF(Statistics_xlsx___Sheet1[[#This Row],[Offered Salary]]&lt;=0,AVERAGE($I$2:$I$7166),Statistics_xlsx___Sheet1[[#This Row],[Offered Salary]])</f>
        <v>80654</v>
      </c>
      <c r="K2770" t="b">
        <f>OR((Statistics_xlsx___Sheet1[[#This Row],[updated offered salary]]&lt;$N$39),(Statistics_xlsx___Sheet1[[#This Row],[updated offered salary]]&gt;$N$40))</f>
        <v>0</v>
      </c>
    </row>
    <row r="2771" spans="1:11" x14ac:dyDescent="0.3">
      <c r="A2771">
        <v>808744</v>
      </c>
      <c r="B2771" t="s">
        <v>2468</v>
      </c>
      <c r="C2771" t="s">
        <v>8</v>
      </c>
      <c r="D2771" t="s">
        <v>13</v>
      </c>
      <c r="E2771" t="str">
        <f>IF(Statistics_xlsx___Sheet1[[#This Row],[event_name]]="-","Male",Statistics_xlsx___Sheet1[[#This Row],[event_name]])</f>
        <v>Female</v>
      </c>
      <c r="F2771" t="s">
        <v>33</v>
      </c>
      <c r="G2771" t="s">
        <v>14</v>
      </c>
      <c r="H2771" t="str">
        <f>IF(Statistics_xlsx___Sheet1[[#This Row],[Post Name]]="-",IF(G2772=0,G2770,G2772),Statistics_xlsx___Sheet1[[#This Row],[Post Name]])</f>
        <v>c5</v>
      </c>
      <c r="I2771">
        <v>64260</v>
      </c>
      <c r="J2771">
        <f>IF(Statistics_xlsx___Sheet1[[#This Row],[Offered Salary]]&lt;=0,AVERAGE($I$2:$I$7166),Statistics_xlsx___Sheet1[[#This Row],[Offered Salary]])</f>
        <v>64260</v>
      </c>
      <c r="K2771" t="b">
        <f>OR((Statistics_xlsx___Sheet1[[#This Row],[updated offered salary]]&lt;$N$39),(Statistics_xlsx___Sheet1[[#This Row],[updated offered salary]]&gt;$N$40))</f>
        <v>0</v>
      </c>
    </row>
    <row r="2772" spans="1:11" x14ac:dyDescent="0.3">
      <c r="A2772">
        <v>917757</v>
      </c>
      <c r="B2772" t="s">
        <v>2469</v>
      </c>
      <c r="C2772" t="s">
        <v>8</v>
      </c>
      <c r="D2772" t="s">
        <v>13</v>
      </c>
      <c r="E2772" t="str">
        <f>IF(Statistics_xlsx___Sheet1[[#This Row],[event_name]]="-","Male",Statistics_xlsx___Sheet1[[#This Row],[event_name]])</f>
        <v>Female</v>
      </c>
      <c r="F2772" t="s">
        <v>10</v>
      </c>
      <c r="G2772" t="s">
        <v>36</v>
      </c>
      <c r="H2772" t="str">
        <f>IF(Statistics_xlsx___Sheet1[[#This Row],[Post Name]]="-",IF(G2773=0,G2771,G2773),Statistics_xlsx___Sheet1[[#This Row],[Post Name]])</f>
        <v>i5</v>
      </c>
      <c r="I2772">
        <v>93323</v>
      </c>
      <c r="J2772">
        <f>IF(Statistics_xlsx___Sheet1[[#This Row],[Offered Salary]]&lt;=0,AVERAGE($I$2:$I$7166),Statistics_xlsx___Sheet1[[#This Row],[Offered Salary]])</f>
        <v>93323</v>
      </c>
      <c r="K2772" t="b">
        <f>OR((Statistics_xlsx___Sheet1[[#This Row],[updated offered salary]]&lt;$N$39),(Statistics_xlsx___Sheet1[[#This Row],[updated offered salary]]&gt;$N$40))</f>
        <v>0</v>
      </c>
    </row>
    <row r="2773" spans="1:11" x14ac:dyDescent="0.3">
      <c r="A2773">
        <v>337196</v>
      </c>
      <c r="B2773" t="s">
        <v>2470</v>
      </c>
      <c r="C2773" t="s">
        <v>15</v>
      </c>
      <c r="D2773" t="s">
        <v>9</v>
      </c>
      <c r="E2773" t="str">
        <f>IF(Statistics_xlsx___Sheet1[[#This Row],[event_name]]="-","Male",Statistics_xlsx___Sheet1[[#This Row],[event_name]])</f>
        <v>Male</v>
      </c>
      <c r="F2773" t="s">
        <v>10</v>
      </c>
      <c r="G2773" t="s">
        <v>36</v>
      </c>
      <c r="H2773" t="str">
        <f>IF(Statistics_xlsx___Sheet1[[#This Row],[Post Name]]="-",IF(G2774=0,G2772,G2774),Statistics_xlsx___Sheet1[[#This Row],[Post Name]])</f>
        <v>i5</v>
      </c>
      <c r="I2773">
        <v>83380</v>
      </c>
      <c r="J2773">
        <f>IF(Statistics_xlsx___Sheet1[[#This Row],[Offered Salary]]&lt;=0,AVERAGE($I$2:$I$7166),Statistics_xlsx___Sheet1[[#This Row],[Offered Salary]])</f>
        <v>83380</v>
      </c>
      <c r="K2773" t="b">
        <f>OR((Statistics_xlsx___Sheet1[[#This Row],[updated offered salary]]&lt;$N$39),(Statistics_xlsx___Sheet1[[#This Row],[updated offered salary]]&gt;$N$40))</f>
        <v>0</v>
      </c>
    </row>
    <row r="2774" spans="1:11" x14ac:dyDescent="0.3">
      <c r="A2774">
        <v>904958</v>
      </c>
      <c r="B2774" t="s">
        <v>2471</v>
      </c>
      <c r="C2774" t="s">
        <v>15</v>
      </c>
      <c r="D2774" t="s">
        <v>42</v>
      </c>
      <c r="E2774" t="str">
        <f>IF(Statistics_xlsx___Sheet1[[#This Row],[event_name]]="-","Male",Statistics_xlsx___Sheet1[[#This Row],[event_name]])</f>
        <v>Don’t want to say</v>
      </c>
      <c r="F2774" t="s">
        <v>10</v>
      </c>
      <c r="G2774" t="s">
        <v>36</v>
      </c>
      <c r="H2774" t="str">
        <f>IF(Statistics_xlsx___Sheet1[[#This Row],[Post Name]]="-",IF(G2775=0,G2773,G2775),Statistics_xlsx___Sheet1[[#This Row],[Post Name]])</f>
        <v>i5</v>
      </c>
      <c r="I2774">
        <v>12043</v>
      </c>
      <c r="J2774">
        <f>IF(Statistics_xlsx___Sheet1[[#This Row],[Offered Salary]]&lt;=0,AVERAGE($I$2:$I$7166),Statistics_xlsx___Sheet1[[#This Row],[Offered Salary]])</f>
        <v>12043</v>
      </c>
      <c r="K2774" t="b">
        <f>OR((Statistics_xlsx___Sheet1[[#This Row],[updated offered salary]]&lt;$N$39),(Statistics_xlsx___Sheet1[[#This Row],[updated offered salary]]&gt;$N$40))</f>
        <v>0</v>
      </c>
    </row>
    <row r="2775" spans="1:11" x14ac:dyDescent="0.3">
      <c r="A2775">
        <v>202037</v>
      </c>
      <c r="B2775" t="s">
        <v>2472</v>
      </c>
      <c r="C2775" t="s">
        <v>15</v>
      </c>
      <c r="D2775" t="s">
        <v>13</v>
      </c>
      <c r="E2775" t="str">
        <f>IF(Statistics_xlsx___Sheet1[[#This Row],[event_name]]="-","Male",Statistics_xlsx___Sheet1[[#This Row],[event_name]])</f>
        <v>Female</v>
      </c>
      <c r="F2775" t="s">
        <v>17</v>
      </c>
      <c r="G2775" t="s">
        <v>36</v>
      </c>
      <c r="H2775" t="str">
        <f>IF(Statistics_xlsx___Sheet1[[#This Row],[Post Name]]="-",IF(G2776=0,G2774,G2776),Statistics_xlsx___Sheet1[[#This Row],[Post Name]])</f>
        <v>i5</v>
      </c>
      <c r="I2775">
        <v>28817</v>
      </c>
      <c r="J2775">
        <f>IF(Statistics_xlsx___Sheet1[[#This Row],[Offered Salary]]&lt;=0,AVERAGE($I$2:$I$7166),Statistics_xlsx___Sheet1[[#This Row],[Offered Salary]])</f>
        <v>28817</v>
      </c>
      <c r="K2775" t="b">
        <f>OR((Statistics_xlsx___Sheet1[[#This Row],[updated offered salary]]&lt;$N$39),(Statistics_xlsx___Sheet1[[#This Row],[updated offered salary]]&gt;$N$40))</f>
        <v>0</v>
      </c>
    </row>
    <row r="2776" spans="1:11" x14ac:dyDescent="0.3">
      <c r="A2776">
        <v>138910</v>
      </c>
      <c r="B2776" t="s">
        <v>2473</v>
      </c>
      <c r="C2776" t="s">
        <v>15</v>
      </c>
      <c r="D2776" t="s">
        <v>13</v>
      </c>
      <c r="E2776" t="str">
        <f>IF(Statistics_xlsx___Sheet1[[#This Row],[event_name]]="-","Male",Statistics_xlsx___Sheet1[[#This Row],[event_name]])</f>
        <v>Female</v>
      </c>
      <c r="F2776" t="s">
        <v>10</v>
      </c>
      <c r="G2776" t="s">
        <v>345</v>
      </c>
      <c r="H2776" t="str">
        <f>IF(Statistics_xlsx___Sheet1[[#This Row],[Post Name]]="-",IF(G2777=0,G2775,G2777),Statistics_xlsx___Sheet1[[#This Row],[Post Name]])</f>
        <v>c9</v>
      </c>
      <c r="I2776">
        <v>98052</v>
      </c>
      <c r="J2776">
        <f>IF(Statistics_xlsx___Sheet1[[#This Row],[Offered Salary]]&lt;=0,AVERAGE($I$2:$I$7166),Statistics_xlsx___Sheet1[[#This Row],[Offered Salary]])</f>
        <v>98052</v>
      </c>
      <c r="K2776" t="b">
        <f>OR((Statistics_xlsx___Sheet1[[#This Row],[updated offered salary]]&lt;$N$39),(Statistics_xlsx___Sheet1[[#This Row],[updated offered salary]]&gt;$N$40))</f>
        <v>0</v>
      </c>
    </row>
    <row r="2777" spans="1:11" x14ac:dyDescent="0.3">
      <c r="A2777">
        <v>205184</v>
      </c>
      <c r="B2777" t="s">
        <v>2474</v>
      </c>
      <c r="C2777" t="s">
        <v>8</v>
      </c>
      <c r="D2777" t="s">
        <v>9</v>
      </c>
      <c r="E2777" t="str">
        <f>IF(Statistics_xlsx___Sheet1[[#This Row],[event_name]]="-","Male",Statistics_xlsx___Sheet1[[#This Row],[event_name]])</f>
        <v>Male</v>
      </c>
      <c r="F2777" t="s">
        <v>10</v>
      </c>
      <c r="G2777" t="s">
        <v>345</v>
      </c>
      <c r="H2777" t="str">
        <f>IF(Statistics_xlsx___Sheet1[[#This Row],[Post Name]]="-",IF(G2778=0,G2776,G2778),Statistics_xlsx___Sheet1[[#This Row],[Post Name]])</f>
        <v>c9</v>
      </c>
      <c r="I2777">
        <v>75053</v>
      </c>
      <c r="J2777">
        <f>IF(Statistics_xlsx___Sheet1[[#This Row],[Offered Salary]]&lt;=0,AVERAGE($I$2:$I$7166),Statistics_xlsx___Sheet1[[#This Row],[Offered Salary]])</f>
        <v>75053</v>
      </c>
      <c r="K2777" t="b">
        <f>OR((Statistics_xlsx___Sheet1[[#This Row],[updated offered salary]]&lt;$N$39),(Statistics_xlsx___Sheet1[[#This Row],[updated offered salary]]&gt;$N$40))</f>
        <v>0</v>
      </c>
    </row>
    <row r="2778" spans="1:11" x14ac:dyDescent="0.3">
      <c r="A2778">
        <v>450577</v>
      </c>
      <c r="B2778" t="s">
        <v>2475</v>
      </c>
      <c r="C2778" t="s">
        <v>8</v>
      </c>
      <c r="D2778" t="s">
        <v>13</v>
      </c>
      <c r="E2778" t="str">
        <f>IF(Statistics_xlsx___Sheet1[[#This Row],[event_name]]="-","Male",Statistics_xlsx___Sheet1[[#This Row],[event_name]])</f>
        <v>Female</v>
      </c>
      <c r="F2778" t="s">
        <v>10</v>
      </c>
      <c r="G2778" t="s">
        <v>345</v>
      </c>
      <c r="H2778" t="str">
        <f>IF(Statistics_xlsx___Sheet1[[#This Row],[Post Name]]="-",IF(G2779=0,G2777,G2779),Statistics_xlsx___Sheet1[[#This Row],[Post Name]])</f>
        <v>c9</v>
      </c>
      <c r="I2778">
        <v>33701</v>
      </c>
      <c r="J2778">
        <f>IF(Statistics_xlsx___Sheet1[[#This Row],[Offered Salary]]&lt;=0,AVERAGE($I$2:$I$7166),Statistics_xlsx___Sheet1[[#This Row],[Offered Salary]])</f>
        <v>33701</v>
      </c>
      <c r="K2778" t="b">
        <f>OR((Statistics_xlsx___Sheet1[[#This Row],[updated offered salary]]&lt;$N$39),(Statistics_xlsx___Sheet1[[#This Row],[updated offered salary]]&gt;$N$40))</f>
        <v>0</v>
      </c>
    </row>
    <row r="2779" spans="1:11" x14ac:dyDescent="0.3">
      <c r="A2779">
        <v>557890</v>
      </c>
      <c r="B2779" t="s">
        <v>2476</v>
      </c>
      <c r="C2779" t="s">
        <v>8</v>
      </c>
      <c r="D2779" t="s">
        <v>9</v>
      </c>
      <c r="E2779" t="str">
        <f>IF(Statistics_xlsx___Sheet1[[#This Row],[event_name]]="-","Male",Statistics_xlsx___Sheet1[[#This Row],[event_name]])</f>
        <v>Male</v>
      </c>
      <c r="F2779" t="s">
        <v>10</v>
      </c>
      <c r="G2779" t="s">
        <v>345</v>
      </c>
      <c r="H2779" t="str">
        <f>IF(Statistics_xlsx___Sheet1[[#This Row],[Post Name]]="-",IF(G2780=0,G2778,G2780),Statistics_xlsx___Sheet1[[#This Row],[Post Name]])</f>
        <v>c9</v>
      </c>
      <c r="I2779">
        <v>79836</v>
      </c>
      <c r="J2779">
        <f>IF(Statistics_xlsx___Sheet1[[#This Row],[Offered Salary]]&lt;=0,AVERAGE($I$2:$I$7166),Statistics_xlsx___Sheet1[[#This Row],[Offered Salary]])</f>
        <v>79836</v>
      </c>
      <c r="K2779" t="b">
        <f>OR((Statistics_xlsx___Sheet1[[#This Row],[updated offered salary]]&lt;$N$39),(Statistics_xlsx___Sheet1[[#This Row],[updated offered salary]]&gt;$N$40))</f>
        <v>0</v>
      </c>
    </row>
    <row r="2780" spans="1:11" x14ac:dyDescent="0.3">
      <c r="A2780">
        <v>980404</v>
      </c>
      <c r="B2780" t="s">
        <v>2477</v>
      </c>
      <c r="C2780" t="s">
        <v>8</v>
      </c>
      <c r="D2780" t="s">
        <v>9</v>
      </c>
      <c r="E2780" t="str">
        <f>IF(Statistics_xlsx___Sheet1[[#This Row],[event_name]]="-","Male",Statistics_xlsx___Sheet1[[#This Row],[event_name]])</f>
        <v>Male</v>
      </c>
      <c r="F2780" t="s">
        <v>10</v>
      </c>
      <c r="G2780" t="s">
        <v>345</v>
      </c>
      <c r="H2780" t="str">
        <f>IF(Statistics_xlsx___Sheet1[[#This Row],[Post Name]]="-",IF(G2781=0,G2779,G2781),Statistics_xlsx___Sheet1[[#This Row],[Post Name]])</f>
        <v>c9</v>
      </c>
      <c r="I2780">
        <v>54995</v>
      </c>
      <c r="J2780">
        <f>IF(Statistics_xlsx___Sheet1[[#This Row],[Offered Salary]]&lt;=0,AVERAGE($I$2:$I$7166),Statistics_xlsx___Sheet1[[#This Row],[Offered Salary]])</f>
        <v>54995</v>
      </c>
      <c r="K2780" t="b">
        <f>OR((Statistics_xlsx___Sheet1[[#This Row],[updated offered salary]]&lt;$N$39),(Statistics_xlsx___Sheet1[[#This Row],[updated offered salary]]&gt;$N$40))</f>
        <v>0</v>
      </c>
    </row>
    <row r="2781" spans="1:11" x14ac:dyDescent="0.3">
      <c r="A2781">
        <v>53873</v>
      </c>
      <c r="B2781" t="s">
        <v>2478</v>
      </c>
      <c r="C2781" t="s">
        <v>8</v>
      </c>
      <c r="D2781" t="s">
        <v>9</v>
      </c>
      <c r="E2781" t="str">
        <f>IF(Statistics_xlsx___Sheet1[[#This Row],[event_name]]="-","Male",Statistics_xlsx___Sheet1[[#This Row],[event_name]])</f>
        <v>Male</v>
      </c>
      <c r="F2781" t="s">
        <v>10</v>
      </c>
      <c r="G2781" t="s">
        <v>345</v>
      </c>
      <c r="H2781" t="str">
        <f>IF(Statistics_xlsx___Sheet1[[#This Row],[Post Name]]="-",IF(G2782=0,G2780,G2782),Statistics_xlsx___Sheet1[[#This Row],[Post Name]])</f>
        <v>c9</v>
      </c>
      <c r="I2781">
        <v>51505</v>
      </c>
      <c r="J2781">
        <f>IF(Statistics_xlsx___Sheet1[[#This Row],[Offered Salary]]&lt;=0,AVERAGE($I$2:$I$7166),Statistics_xlsx___Sheet1[[#This Row],[Offered Salary]])</f>
        <v>51505</v>
      </c>
      <c r="K2781" t="b">
        <f>OR((Statistics_xlsx___Sheet1[[#This Row],[updated offered salary]]&lt;$N$39),(Statistics_xlsx___Sheet1[[#This Row],[updated offered salary]]&gt;$N$40))</f>
        <v>0</v>
      </c>
    </row>
    <row r="2782" spans="1:11" x14ac:dyDescent="0.3">
      <c r="A2782">
        <v>744516</v>
      </c>
      <c r="B2782" t="s">
        <v>2478</v>
      </c>
      <c r="C2782" t="s">
        <v>15</v>
      </c>
      <c r="D2782" t="s">
        <v>9</v>
      </c>
      <c r="E2782" t="str">
        <f>IF(Statistics_xlsx___Sheet1[[#This Row],[event_name]]="-","Male",Statistics_xlsx___Sheet1[[#This Row],[event_name]])</f>
        <v>Male</v>
      </c>
      <c r="F2782" t="s">
        <v>10</v>
      </c>
      <c r="G2782" t="s">
        <v>345</v>
      </c>
      <c r="H2782" t="str">
        <f>IF(Statistics_xlsx___Sheet1[[#This Row],[Post Name]]="-",IF(G2783=0,G2781,G2783),Statistics_xlsx___Sheet1[[#This Row],[Post Name]])</f>
        <v>c9</v>
      </c>
      <c r="I2782">
        <v>34912</v>
      </c>
      <c r="J2782">
        <f>IF(Statistics_xlsx___Sheet1[[#This Row],[Offered Salary]]&lt;=0,AVERAGE($I$2:$I$7166),Statistics_xlsx___Sheet1[[#This Row],[Offered Salary]])</f>
        <v>34912</v>
      </c>
      <c r="K2782" t="b">
        <f>OR((Statistics_xlsx___Sheet1[[#This Row],[updated offered salary]]&lt;$N$39),(Statistics_xlsx___Sheet1[[#This Row],[updated offered salary]]&gt;$N$40))</f>
        <v>0</v>
      </c>
    </row>
    <row r="2783" spans="1:11" x14ac:dyDescent="0.3">
      <c r="A2783">
        <v>827835</v>
      </c>
      <c r="B2783" t="s">
        <v>2479</v>
      </c>
      <c r="C2783" t="s">
        <v>15</v>
      </c>
      <c r="D2783" t="s">
        <v>9</v>
      </c>
      <c r="E2783" t="str">
        <f>IF(Statistics_xlsx___Sheet1[[#This Row],[event_name]]="-","Male",Statistics_xlsx___Sheet1[[#This Row],[event_name]])</f>
        <v>Male</v>
      </c>
      <c r="F2783" t="s">
        <v>10</v>
      </c>
      <c r="G2783" t="s">
        <v>345</v>
      </c>
      <c r="H2783" t="str">
        <f>IF(Statistics_xlsx___Sheet1[[#This Row],[Post Name]]="-",IF(G2784=0,G2782,G2784),Statistics_xlsx___Sheet1[[#This Row],[Post Name]])</f>
        <v>c9</v>
      </c>
      <c r="I2783">
        <v>45139</v>
      </c>
      <c r="J2783">
        <f>IF(Statistics_xlsx___Sheet1[[#This Row],[Offered Salary]]&lt;=0,AVERAGE($I$2:$I$7166),Statistics_xlsx___Sheet1[[#This Row],[Offered Salary]])</f>
        <v>45139</v>
      </c>
      <c r="K2783" t="b">
        <f>OR((Statistics_xlsx___Sheet1[[#This Row],[updated offered salary]]&lt;$N$39),(Statistics_xlsx___Sheet1[[#This Row],[updated offered salary]]&gt;$N$40))</f>
        <v>0</v>
      </c>
    </row>
    <row r="2784" spans="1:11" x14ac:dyDescent="0.3">
      <c r="A2784">
        <v>508644</v>
      </c>
      <c r="B2784" t="s">
        <v>1368</v>
      </c>
      <c r="C2784" t="s">
        <v>15</v>
      </c>
      <c r="D2784" t="s">
        <v>13</v>
      </c>
      <c r="E2784" t="str">
        <f>IF(Statistics_xlsx___Sheet1[[#This Row],[event_name]]="-","Male",Statistics_xlsx___Sheet1[[#This Row],[event_name]])</f>
        <v>Female</v>
      </c>
      <c r="F2784" t="s">
        <v>10</v>
      </c>
      <c r="G2784" t="s">
        <v>14</v>
      </c>
      <c r="H2784" t="str">
        <f>IF(Statistics_xlsx___Sheet1[[#This Row],[Post Name]]="-",IF(G2785=0,G2783,G2785),Statistics_xlsx___Sheet1[[#This Row],[Post Name]])</f>
        <v>c5</v>
      </c>
      <c r="I2784">
        <v>94103</v>
      </c>
      <c r="J2784">
        <f>IF(Statistics_xlsx___Sheet1[[#This Row],[Offered Salary]]&lt;=0,AVERAGE($I$2:$I$7166),Statistics_xlsx___Sheet1[[#This Row],[Offered Salary]])</f>
        <v>94103</v>
      </c>
      <c r="K2784" t="b">
        <f>OR((Statistics_xlsx___Sheet1[[#This Row],[updated offered salary]]&lt;$N$39),(Statistics_xlsx___Sheet1[[#This Row],[updated offered salary]]&gt;$N$40))</f>
        <v>0</v>
      </c>
    </row>
    <row r="2785" spans="1:11" x14ac:dyDescent="0.3">
      <c r="A2785">
        <v>53247</v>
      </c>
      <c r="B2785" t="s">
        <v>2480</v>
      </c>
      <c r="C2785" t="s">
        <v>8</v>
      </c>
      <c r="D2785" t="s">
        <v>9</v>
      </c>
      <c r="E2785" t="str">
        <f>IF(Statistics_xlsx___Sheet1[[#This Row],[event_name]]="-","Male",Statistics_xlsx___Sheet1[[#This Row],[event_name]])</f>
        <v>Male</v>
      </c>
      <c r="F2785" t="s">
        <v>10</v>
      </c>
      <c r="G2785" t="s">
        <v>345</v>
      </c>
      <c r="H2785" t="str">
        <f>IF(Statistics_xlsx___Sheet1[[#This Row],[Post Name]]="-",IF(G2786=0,G2784,G2786),Statistics_xlsx___Sheet1[[#This Row],[Post Name]])</f>
        <v>c9</v>
      </c>
      <c r="I2785">
        <v>89823</v>
      </c>
      <c r="J2785">
        <f>IF(Statistics_xlsx___Sheet1[[#This Row],[Offered Salary]]&lt;=0,AVERAGE($I$2:$I$7166),Statistics_xlsx___Sheet1[[#This Row],[Offered Salary]])</f>
        <v>89823</v>
      </c>
      <c r="K2785" t="b">
        <f>OR((Statistics_xlsx___Sheet1[[#This Row],[updated offered salary]]&lt;$N$39),(Statistics_xlsx___Sheet1[[#This Row],[updated offered salary]]&gt;$N$40))</f>
        <v>0</v>
      </c>
    </row>
    <row r="2786" spans="1:11" x14ac:dyDescent="0.3">
      <c r="A2786">
        <v>549650</v>
      </c>
      <c r="B2786" t="s">
        <v>2481</v>
      </c>
      <c r="C2786" t="s">
        <v>15</v>
      </c>
      <c r="D2786" t="s">
        <v>13</v>
      </c>
      <c r="E2786" t="str">
        <f>IF(Statistics_xlsx___Sheet1[[#This Row],[event_name]]="-","Male",Statistics_xlsx___Sheet1[[#This Row],[event_name]])</f>
        <v>Female</v>
      </c>
      <c r="F2786" t="s">
        <v>10</v>
      </c>
      <c r="G2786" t="s">
        <v>345</v>
      </c>
      <c r="H2786" t="str">
        <f>IF(Statistics_xlsx___Sheet1[[#This Row],[Post Name]]="-",IF(G2787=0,G2785,G2787),Statistics_xlsx___Sheet1[[#This Row],[Post Name]])</f>
        <v>c9</v>
      </c>
      <c r="I2786">
        <v>64110</v>
      </c>
      <c r="J2786">
        <f>IF(Statistics_xlsx___Sheet1[[#This Row],[Offered Salary]]&lt;=0,AVERAGE($I$2:$I$7166),Statistics_xlsx___Sheet1[[#This Row],[Offered Salary]])</f>
        <v>64110</v>
      </c>
      <c r="K2786" t="b">
        <f>OR((Statistics_xlsx___Sheet1[[#This Row],[updated offered salary]]&lt;$N$39),(Statistics_xlsx___Sheet1[[#This Row],[updated offered salary]]&gt;$N$40))</f>
        <v>0</v>
      </c>
    </row>
    <row r="2787" spans="1:11" x14ac:dyDescent="0.3">
      <c r="A2787">
        <v>340562</v>
      </c>
      <c r="B2787" t="s">
        <v>2482</v>
      </c>
      <c r="C2787" t="s">
        <v>15</v>
      </c>
      <c r="D2787" t="s">
        <v>13</v>
      </c>
      <c r="E2787" t="str">
        <f>IF(Statistics_xlsx___Sheet1[[#This Row],[event_name]]="-","Male",Statistics_xlsx___Sheet1[[#This Row],[event_name]])</f>
        <v>Female</v>
      </c>
      <c r="F2787" t="s">
        <v>10</v>
      </c>
      <c r="G2787" t="s">
        <v>345</v>
      </c>
      <c r="H2787" t="str">
        <f>IF(Statistics_xlsx___Sheet1[[#This Row],[Post Name]]="-",IF(G2788=0,G2786,G2788),Statistics_xlsx___Sheet1[[#This Row],[Post Name]])</f>
        <v>c9</v>
      </c>
      <c r="I2787">
        <v>56077</v>
      </c>
      <c r="J2787">
        <f>IF(Statistics_xlsx___Sheet1[[#This Row],[Offered Salary]]&lt;=0,AVERAGE($I$2:$I$7166),Statistics_xlsx___Sheet1[[#This Row],[Offered Salary]])</f>
        <v>56077</v>
      </c>
      <c r="K2787" t="b">
        <f>OR((Statistics_xlsx___Sheet1[[#This Row],[updated offered salary]]&lt;$N$39),(Statistics_xlsx___Sheet1[[#This Row],[updated offered salary]]&gt;$N$40))</f>
        <v>0</v>
      </c>
    </row>
    <row r="2788" spans="1:11" x14ac:dyDescent="0.3">
      <c r="A2788">
        <v>808516</v>
      </c>
      <c r="B2788" t="s">
        <v>2483</v>
      </c>
      <c r="C2788" t="s">
        <v>15</v>
      </c>
      <c r="D2788" t="s">
        <v>9</v>
      </c>
      <c r="E2788" t="str">
        <f>IF(Statistics_xlsx___Sheet1[[#This Row],[event_name]]="-","Male",Statistics_xlsx___Sheet1[[#This Row],[event_name]])</f>
        <v>Male</v>
      </c>
      <c r="F2788" t="s">
        <v>10</v>
      </c>
      <c r="G2788" t="s">
        <v>14</v>
      </c>
      <c r="H2788" t="str">
        <f>IF(Statistics_xlsx___Sheet1[[#This Row],[Post Name]]="-",IF(G2789=0,G2787,G2789),Statistics_xlsx___Sheet1[[#This Row],[Post Name]])</f>
        <v>c5</v>
      </c>
      <c r="I2788">
        <v>8816</v>
      </c>
      <c r="J2788">
        <f>IF(Statistics_xlsx___Sheet1[[#This Row],[Offered Salary]]&lt;=0,AVERAGE($I$2:$I$7166),Statistics_xlsx___Sheet1[[#This Row],[Offered Salary]])</f>
        <v>8816</v>
      </c>
      <c r="K2788" t="b">
        <f>OR((Statistics_xlsx___Sheet1[[#This Row],[updated offered salary]]&lt;$N$39),(Statistics_xlsx___Sheet1[[#This Row],[updated offered salary]]&gt;$N$40))</f>
        <v>0</v>
      </c>
    </row>
    <row r="2789" spans="1:11" x14ac:dyDescent="0.3">
      <c r="A2789">
        <v>898531</v>
      </c>
      <c r="B2789" t="s">
        <v>1956</v>
      </c>
      <c r="C2789" t="s">
        <v>8</v>
      </c>
      <c r="D2789" t="s">
        <v>9</v>
      </c>
      <c r="E2789" t="str">
        <f>IF(Statistics_xlsx___Sheet1[[#This Row],[event_name]]="-","Male",Statistics_xlsx___Sheet1[[#This Row],[event_name]])</f>
        <v>Male</v>
      </c>
      <c r="F2789" t="s">
        <v>10</v>
      </c>
      <c r="G2789" t="s">
        <v>14</v>
      </c>
      <c r="H2789" t="str">
        <f>IF(Statistics_xlsx___Sheet1[[#This Row],[Post Name]]="-",IF(G2790=0,G2788,G2790),Statistics_xlsx___Sheet1[[#This Row],[Post Name]])</f>
        <v>c5</v>
      </c>
      <c r="I2789">
        <v>44565</v>
      </c>
      <c r="J2789">
        <f>IF(Statistics_xlsx___Sheet1[[#This Row],[Offered Salary]]&lt;=0,AVERAGE($I$2:$I$7166),Statistics_xlsx___Sheet1[[#This Row],[Offered Salary]])</f>
        <v>44565</v>
      </c>
      <c r="K2789" t="b">
        <f>OR((Statistics_xlsx___Sheet1[[#This Row],[updated offered salary]]&lt;$N$39),(Statistics_xlsx___Sheet1[[#This Row],[updated offered salary]]&gt;$N$40))</f>
        <v>0</v>
      </c>
    </row>
    <row r="2790" spans="1:11" x14ac:dyDescent="0.3">
      <c r="A2790">
        <v>289301</v>
      </c>
      <c r="B2790" t="s">
        <v>2484</v>
      </c>
      <c r="C2790" t="s">
        <v>8</v>
      </c>
      <c r="D2790" t="s">
        <v>9</v>
      </c>
      <c r="E2790" t="str">
        <f>IF(Statistics_xlsx___Sheet1[[#This Row],[event_name]]="-","Male",Statistics_xlsx___Sheet1[[#This Row],[event_name]])</f>
        <v>Male</v>
      </c>
      <c r="F2790" t="s">
        <v>10</v>
      </c>
      <c r="G2790" t="s">
        <v>14</v>
      </c>
      <c r="H2790" t="str">
        <f>IF(Statistics_xlsx___Sheet1[[#This Row],[Post Name]]="-",IF(G2791=0,G2789,G2791),Statistics_xlsx___Sheet1[[#This Row],[Post Name]])</f>
        <v>c5</v>
      </c>
      <c r="I2790">
        <v>86933</v>
      </c>
      <c r="J2790">
        <f>IF(Statistics_xlsx___Sheet1[[#This Row],[Offered Salary]]&lt;=0,AVERAGE($I$2:$I$7166),Statistics_xlsx___Sheet1[[#This Row],[Offered Salary]])</f>
        <v>86933</v>
      </c>
      <c r="K2790" t="b">
        <f>OR((Statistics_xlsx___Sheet1[[#This Row],[updated offered salary]]&lt;$N$39),(Statistics_xlsx___Sheet1[[#This Row],[updated offered salary]]&gt;$N$40))</f>
        <v>0</v>
      </c>
    </row>
    <row r="2791" spans="1:11" x14ac:dyDescent="0.3">
      <c r="A2791">
        <v>443538</v>
      </c>
      <c r="B2791" t="s">
        <v>2485</v>
      </c>
      <c r="C2791" t="s">
        <v>8</v>
      </c>
      <c r="D2791" t="s">
        <v>9</v>
      </c>
      <c r="E2791" t="str">
        <f>IF(Statistics_xlsx___Sheet1[[#This Row],[event_name]]="-","Male",Statistics_xlsx___Sheet1[[#This Row],[event_name]])</f>
        <v>Male</v>
      </c>
      <c r="F2791" t="s">
        <v>21</v>
      </c>
      <c r="G2791" t="s">
        <v>14</v>
      </c>
      <c r="H2791" t="str">
        <f>IF(Statistics_xlsx___Sheet1[[#This Row],[Post Name]]="-",IF(G2792=0,G2790,G2792),Statistics_xlsx___Sheet1[[#This Row],[Post Name]])</f>
        <v>c5</v>
      </c>
      <c r="I2791">
        <v>49717</v>
      </c>
      <c r="J2791">
        <f>IF(Statistics_xlsx___Sheet1[[#This Row],[Offered Salary]]&lt;=0,AVERAGE($I$2:$I$7166),Statistics_xlsx___Sheet1[[#This Row],[Offered Salary]])</f>
        <v>49717</v>
      </c>
      <c r="K2791" t="b">
        <f>OR((Statistics_xlsx___Sheet1[[#This Row],[updated offered salary]]&lt;$N$39),(Statistics_xlsx___Sheet1[[#This Row],[updated offered salary]]&gt;$N$40))</f>
        <v>0</v>
      </c>
    </row>
    <row r="2792" spans="1:11" x14ac:dyDescent="0.3">
      <c r="A2792">
        <v>404162</v>
      </c>
      <c r="B2792" t="s">
        <v>2486</v>
      </c>
      <c r="C2792" t="s">
        <v>8</v>
      </c>
      <c r="D2792" t="s">
        <v>9</v>
      </c>
      <c r="E2792" t="str">
        <f>IF(Statistics_xlsx___Sheet1[[#This Row],[event_name]]="-","Male",Statistics_xlsx___Sheet1[[#This Row],[event_name]])</f>
        <v>Male</v>
      </c>
      <c r="F2792" t="s">
        <v>21</v>
      </c>
      <c r="G2792" t="s">
        <v>14</v>
      </c>
      <c r="H2792" t="str">
        <f>IF(Statistics_xlsx___Sheet1[[#This Row],[Post Name]]="-",IF(G2793=0,G2791,G2793),Statistics_xlsx___Sheet1[[#This Row],[Post Name]])</f>
        <v>c5</v>
      </c>
      <c r="I2792">
        <v>9717</v>
      </c>
      <c r="J2792">
        <f>IF(Statistics_xlsx___Sheet1[[#This Row],[Offered Salary]]&lt;=0,AVERAGE($I$2:$I$7166),Statistics_xlsx___Sheet1[[#This Row],[Offered Salary]])</f>
        <v>9717</v>
      </c>
      <c r="K2792" t="b">
        <f>OR((Statistics_xlsx___Sheet1[[#This Row],[updated offered salary]]&lt;$N$39),(Statistics_xlsx___Sheet1[[#This Row],[updated offered salary]]&gt;$N$40))</f>
        <v>0</v>
      </c>
    </row>
    <row r="2793" spans="1:11" x14ac:dyDescent="0.3">
      <c r="A2793">
        <v>300037</v>
      </c>
      <c r="B2793" t="s">
        <v>2487</v>
      </c>
      <c r="C2793" t="s">
        <v>8</v>
      </c>
      <c r="D2793" t="s">
        <v>13</v>
      </c>
      <c r="E2793" t="str">
        <f>IF(Statistics_xlsx___Sheet1[[#This Row],[event_name]]="-","Male",Statistics_xlsx___Sheet1[[#This Row],[event_name]])</f>
        <v>Female</v>
      </c>
      <c r="F2793" t="s">
        <v>10</v>
      </c>
      <c r="G2793" t="s">
        <v>30</v>
      </c>
      <c r="H2793" t="str">
        <f>IF(Statistics_xlsx___Sheet1[[#This Row],[Post Name]]="-",IF(G2794=0,G2792,G2794),Statistics_xlsx___Sheet1[[#This Row],[Post Name]])</f>
        <v>b9</v>
      </c>
      <c r="I2793">
        <v>1105</v>
      </c>
      <c r="J2793">
        <f>IF(Statistics_xlsx___Sheet1[[#This Row],[Offered Salary]]&lt;=0,AVERAGE($I$2:$I$7166),Statistics_xlsx___Sheet1[[#This Row],[Offered Salary]])</f>
        <v>1105</v>
      </c>
      <c r="K2793" t="b">
        <f>OR((Statistics_xlsx___Sheet1[[#This Row],[updated offered salary]]&lt;$N$39),(Statistics_xlsx___Sheet1[[#This Row],[updated offered salary]]&gt;$N$40))</f>
        <v>0</v>
      </c>
    </row>
    <row r="2794" spans="1:11" x14ac:dyDescent="0.3">
      <c r="A2794">
        <v>708131</v>
      </c>
      <c r="B2794" t="s">
        <v>2487</v>
      </c>
      <c r="C2794" t="s">
        <v>15</v>
      </c>
      <c r="D2794" t="s">
        <v>9</v>
      </c>
      <c r="E2794" t="str">
        <f>IF(Statistics_xlsx___Sheet1[[#This Row],[event_name]]="-","Male",Statistics_xlsx___Sheet1[[#This Row],[event_name]])</f>
        <v>Male</v>
      </c>
      <c r="F2794" t="s">
        <v>10</v>
      </c>
      <c r="G2794" t="s">
        <v>30</v>
      </c>
      <c r="H2794" t="str">
        <f>IF(Statistics_xlsx___Sheet1[[#This Row],[Post Name]]="-",IF(G2795=0,G2793,G2795),Statistics_xlsx___Sheet1[[#This Row],[Post Name]])</f>
        <v>b9</v>
      </c>
      <c r="I2794">
        <v>39503</v>
      </c>
      <c r="J2794">
        <f>IF(Statistics_xlsx___Sheet1[[#This Row],[Offered Salary]]&lt;=0,AVERAGE($I$2:$I$7166),Statistics_xlsx___Sheet1[[#This Row],[Offered Salary]])</f>
        <v>39503</v>
      </c>
      <c r="K2794" t="b">
        <f>OR((Statistics_xlsx___Sheet1[[#This Row],[updated offered salary]]&lt;$N$39),(Statistics_xlsx___Sheet1[[#This Row],[updated offered salary]]&gt;$N$40))</f>
        <v>0</v>
      </c>
    </row>
    <row r="2795" spans="1:11" x14ac:dyDescent="0.3">
      <c r="A2795">
        <v>458488</v>
      </c>
      <c r="B2795" t="s">
        <v>2484</v>
      </c>
      <c r="C2795" t="s">
        <v>8</v>
      </c>
      <c r="D2795" t="s">
        <v>13</v>
      </c>
      <c r="E2795" t="str">
        <f>IF(Statistics_xlsx___Sheet1[[#This Row],[event_name]]="-","Male",Statistics_xlsx___Sheet1[[#This Row],[event_name]])</f>
        <v>Female</v>
      </c>
      <c r="F2795" t="s">
        <v>10</v>
      </c>
      <c r="G2795" t="s">
        <v>30</v>
      </c>
      <c r="H2795" t="str">
        <f>IF(Statistics_xlsx___Sheet1[[#This Row],[Post Name]]="-",IF(G2796=0,G2794,G2796),Statistics_xlsx___Sheet1[[#This Row],[Post Name]])</f>
        <v>b9</v>
      </c>
      <c r="I2795">
        <v>23002</v>
      </c>
      <c r="J2795">
        <f>IF(Statistics_xlsx___Sheet1[[#This Row],[Offered Salary]]&lt;=0,AVERAGE($I$2:$I$7166),Statistics_xlsx___Sheet1[[#This Row],[Offered Salary]])</f>
        <v>23002</v>
      </c>
      <c r="K2795" t="b">
        <f>OR((Statistics_xlsx___Sheet1[[#This Row],[updated offered salary]]&lt;$N$39),(Statistics_xlsx___Sheet1[[#This Row],[updated offered salary]]&gt;$N$40))</f>
        <v>0</v>
      </c>
    </row>
    <row r="2796" spans="1:11" x14ac:dyDescent="0.3">
      <c r="A2796">
        <v>559038</v>
      </c>
      <c r="B2796" t="s">
        <v>1810</v>
      </c>
      <c r="C2796" t="s">
        <v>8</v>
      </c>
      <c r="D2796" t="s">
        <v>42</v>
      </c>
      <c r="E2796" t="str">
        <f>IF(Statistics_xlsx___Sheet1[[#This Row],[event_name]]="-","Male",Statistics_xlsx___Sheet1[[#This Row],[event_name]])</f>
        <v>Don’t want to say</v>
      </c>
      <c r="F2796" t="s">
        <v>10</v>
      </c>
      <c r="G2796" t="s">
        <v>30</v>
      </c>
      <c r="H2796" t="str">
        <f>IF(Statistics_xlsx___Sheet1[[#This Row],[Post Name]]="-",IF(G2797=0,G2795,G2797),Statistics_xlsx___Sheet1[[#This Row],[Post Name]])</f>
        <v>b9</v>
      </c>
      <c r="I2796">
        <v>14068</v>
      </c>
      <c r="J2796">
        <f>IF(Statistics_xlsx___Sheet1[[#This Row],[Offered Salary]]&lt;=0,AVERAGE($I$2:$I$7166),Statistics_xlsx___Sheet1[[#This Row],[Offered Salary]])</f>
        <v>14068</v>
      </c>
      <c r="K2796" t="b">
        <f>OR((Statistics_xlsx___Sheet1[[#This Row],[updated offered salary]]&lt;$N$39),(Statistics_xlsx___Sheet1[[#This Row],[updated offered salary]]&gt;$N$40))</f>
        <v>0</v>
      </c>
    </row>
    <row r="2797" spans="1:11" x14ac:dyDescent="0.3">
      <c r="A2797">
        <v>812043</v>
      </c>
      <c r="B2797" t="s">
        <v>2488</v>
      </c>
      <c r="C2797" t="s">
        <v>15</v>
      </c>
      <c r="D2797" t="s">
        <v>13</v>
      </c>
      <c r="E2797" t="str">
        <f>IF(Statistics_xlsx___Sheet1[[#This Row],[event_name]]="-","Male",Statistics_xlsx___Sheet1[[#This Row],[event_name]])</f>
        <v>Female</v>
      </c>
      <c r="F2797" t="s">
        <v>10</v>
      </c>
      <c r="G2797" t="s">
        <v>345</v>
      </c>
      <c r="H2797" t="str">
        <f>IF(Statistics_xlsx___Sheet1[[#This Row],[Post Name]]="-",IF(G2798=0,G2796,G2798),Statistics_xlsx___Sheet1[[#This Row],[Post Name]])</f>
        <v>c9</v>
      </c>
      <c r="I2797">
        <v>63058</v>
      </c>
      <c r="J2797">
        <f>IF(Statistics_xlsx___Sheet1[[#This Row],[Offered Salary]]&lt;=0,AVERAGE($I$2:$I$7166),Statistics_xlsx___Sheet1[[#This Row],[Offered Salary]])</f>
        <v>63058</v>
      </c>
      <c r="K2797" t="b">
        <f>OR((Statistics_xlsx___Sheet1[[#This Row],[updated offered salary]]&lt;$N$39),(Statistics_xlsx___Sheet1[[#This Row],[updated offered salary]]&gt;$N$40))</f>
        <v>0</v>
      </c>
    </row>
    <row r="2798" spans="1:11" x14ac:dyDescent="0.3">
      <c r="A2798">
        <v>470212</v>
      </c>
      <c r="B2798" t="s">
        <v>2489</v>
      </c>
      <c r="C2798" t="s">
        <v>15</v>
      </c>
      <c r="D2798" t="s">
        <v>9</v>
      </c>
      <c r="E2798" t="str">
        <f>IF(Statistics_xlsx___Sheet1[[#This Row],[event_name]]="-","Male",Statistics_xlsx___Sheet1[[#This Row],[event_name]])</f>
        <v>Male</v>
      </c>
      <c r="F2798" t="s">
        <v>10</v>
      </c>
      <c r="G2798" t="s">
        <v>345</v>
      </c>
      <c r="H2798" t="str">
        <f>IF(Statistics_xlsx___Sheet1[[#This Row],[Post Name]]="-",IF(G2799=0,G2797,G2799),Statistics_xlsx___Sheet1[[#This Row],[Post Name]])</f>
        <v>c9</v>
      </c>
      <c r="I2798">
        <v>34103</v>
      </c>
      <c r="J2798">
        <f>IF(Statistics_xlsx___Sheet1[[#This Row],[Offered Salary]]&lt;=0,AVERAGE($I$2:$I$7166),Statistics_xlsx___Sheet1[[#This Row],[Offered Salary]])</f>
        <v>34103</v>
      </c>
      <c r="K2798" t="b">
        <f>OR((Statistics_xlsx___Sheet1[[#This Row],[updated offered salary]]&lt;$N$39),(Statistics_xlsx___Sheet1[[#This Row],[updated offered salary]]&gt;$N$40))</f>
        <v>0</v>
      </c>
    </row>
    <row r="2799" spans="1:11" x14ac:dyDescent="0.3">
      <c r="A2799">
        <v>675820</v>
      </c>
      <c r="B2799" t="s">
        <v>2490</v>
      </c>
      <c r="C2799" t="s">
        <v>8</v>
      </c>
      <c r="D2799" t="s">
        <v>9</v>
      </c>
      <c r="E2799" t="str">
        <f>IF(Statistics_xlsx___Sheet1[[#This Row],[event_name]]="-","Male",Statistics_xlsx___Sheet1[[#This Row],[event_name]])</f>
        <v>Male</v>
      </c>
      <c r="F2799" t="s">
        <v>10</v>
      </c>
      <c r="G2799" t="s">
        <v>24</v>
      </c>
      <c r="H2799" t="str">
        <f>IF(Statistics_xlsx___Sheet1[[#This Row],[Post Name]]="-",IF(G2800=0,G2798,G2800),Statistics_xlsx___Sheet1[[#This Row],[Post Name]])</f>
        <v>i7</v>
      </c>
      <c r="I2799">
        <v>9050</v>
      </c>
      <c r="J2799">
        <f>IF(Statistics_xlsx___Sheet1[[#This Row],[Offered Salary]]&lt;=0,AVERAGE($I$2:$I$7166),Statistics_xlsx___Sheet1[[#This Row],[Offered Salary]])</f>
        <v>9050</v>
      </c>
      <c r="K2799" t="b">
        <f>OR((Statistics_xlsx___Sheet1[[#This Row],[updated offered salary]]&lt;$N$39),(Statistics_xlsx___Sheet1[[#This Row],[updated offered salary]]&gt;$N$40))</f>
        <v>0</v>
      </c>
    </row>
    <row r="2800" spans="1:11" x14ac:dyDescent="0.3">
      <c r="A2800">
        <v>432824</v>
      </c>
      <c r="B2800" t="s">
        <v>2491</v>
      </c>
      <c r="C2800" t="s">
        <v>15</v>
      </c>
      <c r="D2800" t="s">
        <v>9</v>
      </c>
      <c r="E2800" t="str">
        <f>IF(Statistics_xlsx___Sheet1[[#This Row],[event_name]]="-","Male",Statistics_xlsx___Sheet1[[#This Row],[event_name]])</f>
        <v>Male</v>
      </c>
      <c r="F2800" t="s">
        <v>10</v>
      </c>
      <c r="G2800" t="s">
        <v>24</v>
      </c>
      <c r="H2800" t="str">
        <f>IF(Statistics_xlsx___Sheet1[[#This Row],[Post Name]]="-",IF(G2801=0,G2799,G2801),Statistics_xlsx___Sheet1[[#This Row],[Post Name]])</f>
        <v>i7</v>
      </c>
      <c r="I2800">
        <v>28230</v>
      </c>
      <c r="J2800">
        <f>IF(Statistics_xlsx___Sheet1[[#This Row],[Offered Salary]]&lt;=0,AVERAGE($I$2:$I$7166),Statistics_xlsx___Sheet1[[#This Row],[Offered Salary]])</f>
        <v>28230</v>
      </c>
      <c r="K2800" t="b">
        <f>OR((Statistics_xlsx___Sheet1[[#This Row],[updated offered salary]]&lt;$N$39),(Statistics_xlsx___Sheet1[[#This Row],[updated offered salary]]&gt;$N$40))</f>
        <v>0</v>
      </c>
    </row>
    <row r="2801" spans="1:11" x14ac:dyDescent="0.3">
      <c r="A2801">
        <v>513438</v>
      </c>
      <c r="B2801" t="s">
        <v>2492</v>
      </c>
      <c r="C2801" t="s">
        <v>8</v>
      </c>
      <c r="D2801" t="s">
        <v>13</v>
      </c>
      <c r="E2801" t="str">
        <f>IF(Statistics_xlsx___Sheet1[[#This Row],[event_name]]="-","Male",Statistics_xlsx___Sheet1[[#This Row],[event_name]])</f>
        <v>Female</v>
      </c>
      <c r="F2801" t="s">
        <v>10</v>
      </c>
      <c r="G2801" t="s">
        <v>24</v>
      </c>
      <c r="H2801" t="str">
        <f>IF(Statistics_xlsx___Sheet1[[#This Row],[Post Name]]="-",IF(G2802=0,G2800,G2802),Statistics_xlsx___Sheet1[[#This Row],[Post Name]])</f>
        <v>i7</v>
      </c>
      <c r="I2801">
        <v>60848</v>
      </c>
      <c r="J2801">
        <f>IF(Statistics_xlsx___Sheet1[[#This Row],[Offered Salary]]&lt;=0,AVERAGE($I$2:$I$7166),Statistics_xlsx___Sheet1[[#This Row],[Offered Salary]])</f>
        <v>60848</v>
      </c>
      <c r="K2801" t="b">
        <f>OR((Statistics_xlsx___Sheet1[[#This Row],[updated offered salary]]&lt;$N$39),(Statistics_xlsx___Sheet1[[#This Row],[updated offered salary]]&gt;$N$40))</f>
        <v>0</v>
      </c>
    </row>
    <row r="2802" spans="1:11" x14ac:dyDescent="0.3">
      <c r="A2802">
        <v>436854</v>
      </c>
      <c r="B2802" t="s">
        <v>2493</v>
      </c>
      <c r="C2802" t="s">
        <v>8</v>
      </c>
      <c r="D2802" t="s">
        <v>9</v>
      </c>
      <c r="E2802" t="str">
        <f>IF(Statistics_xlsx___Sheet1[[#This Row],[event_name]]="-","Male",Statistics_xlsx___Sheet1[[#This Row],[event_name]])</f>
        <v>Male</v>
      </c>
      <c r="F2802" t="s">
        <v>10</v>
      </c>
      <c r="G2802" t="s">
        <v>30</v>
      </c>
      <c r="H2802" t="str">
        <f>IF(Statistics_xlsx___Sheet1[[#This Row],[Post Name]]="-",IF(G2803=0,G2801,G2803),Statistics_xlsx___Sheet1[[#This Row],[Post Name]])</f>
        <v>b9</v>
      </c>
      <c r="I2802">
        <v>3515</v>
      </c>
      <c r="J2802">
        <f>IF(Statistics_xlsx___Sheet1[[#This Row],[Offered Salary]]&lt;=0,AVERAGE($I$2:$I$7166),Statistics_xlsx___Sheet1[[#This Row],[Offered Salary]])</f>
        <v>3515</v>
      </c>
      <c r="K2802" t="b">
        <f>OR((Statistics_xlsx___Sheet1[[#This Row],[updated offered salary]]&lt;$N$39),(Statistics_xlsx___Sheet1[[#This Row],[updated offered salary]]&gt;$N$40))</f>
        <v>0</v>
      </c>
    </row>
    <row r="2803" spans="1:11" x14ac:dyDescent="0.3">
      <c r="A2803">
        <v>441953</v>
      </c>
      <c r="B2803" t="s">
        <v>2494</v>
      </c>
      <c r="C2803" t="s">
        <v>8</v>
      </c>
      <c r="D2803" t="s">
        <v>9</v>
      </c>
      <c r="E2803" t="str">
        <f>IF(Statistics_xlsx___Sheet1[[#This Row],[event_name]]="-","Male",Statistics_xlsx___Sheet1[[#This Row],[event_name]])</f>
        <v>Male</v>
      </c>
      <c r="F2803" t="s">
        <v>10</v>
      </c>
      <c r="G2803" t="s">
        <v>24</v>
      </c>
      <c r="H2803" t="str">
        <f>IF(Statistics_xlsx___Sheet1[[#This Row],[Post Name]]="-",IF(G2804=0,G2802,G2804),Statistics_xlsx___Sheet1[[#This Row],[Post Name]])</f>
        <v>i7</v>
      </c>
      <c r="I2803">
        <v>69669</v>
      </c>
      <c r="J2803">
        <f>IF(Statistics_xlsx___Sheet1[[#This Row],[Offered Salary]]&lt;=0,AVERAGE($I$2:$I$7166),Statistics_xlsx___Sheet1[[#This Row],[Offered Salary]])</f>
        <v>69669</v>
      </c>
      <c r="K2803" t="b">
        <f>OR((Statistics_xlsx___Sheet1[[#This Row],[updated offered salary]]&lt;$N$39),(Statistics_xlsx___Sheet1[[#This Row],[updated offered salary]]&gt;$N$40))</f>
        <v>0</v>
      </c>
    </row>
    <row r="2804" spans="1:11" x14ac:dyDescent="0.3">
      <c r="A2804">
        <v>159635</v>
      </c>
      <c r="B2804" t="s">
        <v>2495</v>
      </c>
      <c r="C2804" t="s">
        <v>15</v>
      </c>
      <c r="D2804" t="s">
        <v>13</v>
      </c>
      <c r="E2804" t="str">
        <f>IF(Statistics_xlsx___Sheet1[[#This Row],[event_name]]="-","Male",Statistics_xlsx___Sheet1[[#This Row],[event_name]])</f>
        <v>Female</v>
      </c>
      <c r="F2804" t="s">
        <v>10</v>
      </c>
      <c r="G2804" t="s">
        <v>345</v>
      </c>
      <c r="H2804" t="str">
        <f>IF(Statistics_xlsx___Sheet1[[#This Row],[Post Name]]="-",IF(G2805=0,G2803,G2805),Statistics_xlsx___Sheet1[[#This Row],[Post Name]])</f>
        <v>c9</v>
      </c>
      <c r="I2804">
        <v>94924</v>
      </c>
      <c r="J2804">
        <f>IF(Statistics_xlsx___Sheet1[[#This Row],[Offered Salary]]&lt;=0,AVERAGE($I$2:$I$7166),Statistics_xlsx___Sheet1[[#This Row],[Offered Salary]])</f>
        <v>94924</v>
      </c>
      <c r="K2804" t="b">
        <f>OR((Statistics_xlsx___Sheet1[[#This Row],[updated offered salary]]&lt;$N$39),(Statistics_xlsx___Sheet1[[#This Row],[updated offered salary]]&gt;$N$40))</f>
        <v>0</v>
      </c>
    </row>
    <row r="2805" spans="1:11" x14ac:dyDescent="0.3">
      <c r="A2805">
        <v>173648</v>
      </c>
      <c r="B2805" t="s">
        <v>2496</v>
      </c>
      <c r="C2805" t="s">
        <v>8</v>
      </c>
      <c r="D2805" t="s">
        <v>9</v>
      </c>
      <c r="E2805" t="str">
        <f>IF(Statistics_xlsx___Sheet1[[#This Row],[event_name]]="-","Male",Statistics_xlsx___Sheet1[[#This Row],[event_name]])</f>
        <v>Male</v>
      </c>
      <c r="F2805" t="s">
        <v>10</v>
      </c>
      <c r="G2805" t="s">
        <v>345</v>
      </c>
      <c r="H2805" t="str">
        <f>IF(Statistics_xlsx___Sheet1[[#This Row],[Post Name]]="-",IF(G2806=0,G2804,G2806),Statistics_xlsx___Sheet1[[#This Row],[Post Name]])</f>
        <v>c9</v>
      </c>
      <c r="I2805">
        <v>61722</v>
      </c>
      <c r="J2805">
        <f>IF(Statistics_xlsx___Sheet1[[#This Row],[Offered Salary]]&lt;=0,AVERAGE($I$2:$I$7166),Statistics_xlsx___Sheet1[[#This Row],[Offered Salary]])</f>
        <v>61722</v>
      </c>
      <c r="K2805" t="b">
        <f>OR((Statistics_xlsx___Sheet1[[#This Row],[updated offered salary]]&lt;$N$39),(Statistics_xlsx___Sheet1[[#This Row],[updated offered salary]]&gt;$N$40))</f>
        <v>0</v>
      </c>
    </row>
    <row r="2806" spans="1:11" x14ac:dyDescent="0.3">
      <c r="A2806">
        <v>661058</v>
      </c>
      <c r="B2806" t="s">
        <v>2497</v>
      </c>
      <c r="C2806" t="s">
        <v>15</v>
      </c>
      <c r="D2806" t="s">
        <v>9</v>
      </c>
      <c r="E2806" t="str">
        <f>IF(Statistics_xlsx___Sheet1[[#This Row],[event_name]]="-","Male",Statistics_xlsx___Sheet1[[#This Row],[event_name]])</f>
        <v>Male</v>
      </c>
      <c r="F2806" t="s">
        <v>10</v>
      </c>
      <c r="G2806" t="s">
        <v>24</v>
      </c>
      <c r="H2806" t="str">
        <f>IF(Statistics_xlsx___Sheet1[[#This Row],[Post Name]]="-",IF(G2807=0,G2805,G2807),Statistics_xlsx___Sheet1[[#This Row],[Post Name]])</f>
        <v>i7</v>
      </c>
      <c r="I2806">
        <v>52213</v>
      </c>
      <c r="J2806">
        <f>IF(Statistics_xlsx___Sheet1[[#This Row],[Offered Salary]]&lt;=0,AVERAGE($I$2:$I$7166),Statistics_xlsx___Sheet1[[#This Row],[Offered Salary]])</f>
        <v>52213</v>
      </c>
      <c r="K2806" t="b">
        <f>OR((Statistics_xlsx___Sheet1[[#This Row],[updated offered salary]]&lt;$N$39),(Statistics_xlsx___Sheet1[[#This Row],[updated offered salary]]&gt;$N$40))</f>
        <v>0</v>
      </c>
    </row>
    <row r="2807" spans="1:11" x14ac:dyDescent="0.3">
      <c r="A2807">
        <v>438539</v>
      </c>
      <c r="B2807" t="s">
        <v>2498</v>
      </c>
      <c r="C2807" t="s">
        <v>8</v>
      </c>
      <c r="D2807" t="s">
        <v>9</v>
      </c>
      <c r="E2807" t="str">
        <f>IF(Statistics_xlsx___Sheet1[[#This Row],[event_name]]="-","Male",Statistics_xlsx___Sheet1[[#This Row],[event_name]])</f>
        <v>Male</v>
      </c>
      <c r="F2807" t="s">
        <v>10</v>
      </c>
      <c r="G2807" t="s">
        <v>24</v>
      </c>
      <c r="H2807" t="str">
        <f>IF(Statistics_xlsx___Sheet1[[#This Row],[Post Name]]="-",IF(G2808=0,G2806,G2808),Statistics_xlsx___Sheet1[[#This Row],[Post Name]])</f>
        <v>i7</v>
      </c>
      <c r="I2807">
        <v>16193</v>
      </c>
      <c r="J2807">
        <f>IF(Statistics_xlsx___Sheet1[[#This Row],[Offered Salary]]&lt;=0,AVERAGE($I$2:$I$7166),Statistics_xlsx___Sheet1[[#This Row],[Offered Salary]])</f>
        <v>16193</v>
      </c>
      <c r="K2807" t="b">
        <f>OR((Statistics_xlsx___Sheet1[[#This Row],[updated offered salary]]&lt;$N$39),(Statistics_xlsx___Sheet1[[#This Row],[updated offered salary]]&gt;$N$40))</f>
        <v>0</v>
      </c>
    </row>
    <row r="2808" spans="1:11" x14ac:dyDescent="0.3">
      <c r="A2808">
        <v>800816</v>
      </c>
      <c r="B2808" t="s">
        <v>2499</v>
      </c>
      <c r="C2808" t="s">
        <v>8</v>
      </c>
      <c r="D2808" t="s">
        <v>13</v>
      </c>
      <c r="E2808" t="str">
        <f>IF(Statistics_xlsx___Sheet1[[#This Row],[event_name]]="-","Male",Statistics_xlsx___Sheet1[[#This Row],[event_name]])</f>
        <v>Female</v>
      </c>
      <c r="F2808" t="s">
        <v>10</v>
      </c>
      <c r="G2808" t="s">
        <v>24</v>
      </c>
      <c r="H2808" t="str">
        <f>IF(Statistics_xlsx___Sheet1[[#This Row],[Post Name]]="-",IF(G2809=0,G2807,G2809),Statistics_xlsx___Sheet1[[#This Row],[Post Name]])</f>
        <v>i7</v>
      </c>
      <c r="I2808">
        <v>87696</v>
      </c>
      <c r="J2808">
        <f>IF(Statistics_xlsx___Sheet1[[#This Row],[Offered Salary]]&lt;=0,AVERAGE($I$2:$I$7166),Statistics_xlsx___Sheet1[[#This Row],[Offered Salary]])</f>
        <v>87696</v>
      </c>
      <c r="K2808" t="b">
        <f>OR((Statistics_xlsx___Sheet1[[#This Row],[updated offered salary]]&lt;$N$39),(Statistics_xlsx___Sheet1[[#This Row],[updated offered salary]]&gt;$N$40))</f>
        <v>0</v>
      </c>
    </row>
    <row r="2809" spans="1:11" x14ac:dyDescent="0.3">
      <c r="A2809">
        <v>846166</v>
      </c>
      <c r="B2809" t="s">
        <v>2500</v>
      </c>
      <c r="C2809" t="s">
        <v>8</v>
      </c>
      <c r="D2809" t="s">
        <v>13</v>
      </c>
      <c r="E2809" t="str">
        <f>IF(Statistics_xlsx___Sheet1[[#This Row],[event_name]]="-","Male",Statistics_xlsx___Sheet1[[#This Row],[event_name]])</f>
        <v>Female</v>
      </c>
      <c r="F2809" t="s">
        <v>10</v>
      </c>
      <c r="G2809" t="s">
        <v>24</v>
      </c>
      <c r="H2809" t="str">
        <f>IF(Statistics_xlsx___Sheet1[[#This Row],[Post Name]]="-",IF(G2810=0,G2808,G2810),Statistics_xlsx___Sheet1[[#This Row],[Post Name]])</f>
        <v>i7</v>
      </c>
      <c r="I2809">
        <v>79112</v>
      </c>
      <c r="J2809">
        <f>IF(Statistics_xlsx___Sheet1[[#This Row],[Offered Salary]]&lt;=0,AVERAGE($I$2:$I$7166),Statistics_xlsx___Sheet1[[#This Row],[Offered Salary]])</f>
        <v>79112</v>
      </c>
      <c r="K2809" t="b">
        <f>OR((Statistics_xlsx___Sheet1[[#This Row],[updated offered salary]]&lt;$N$39),(Statistics_xlsx___Sheet1[[#This Row],[updated offered salary]]&gt;$N$40))</f>
        <v>0</v>
      </c>
    </row>
    <row r="2810" spans="1:11" x14ac:dyDescent="0.3">
      <c r="A2810">
        <v>340089</v>
      </c>
      <c r="B2810" t="s">
        <v>2500</v>
      </c>
      <c r="C2810" t="s">
        <v>15</v>
      </c>
      <c r="D2810" t="s">
        <v>9</v>
      </c>
      <c r="E2810" t="str">
        <f>IF(Statistics_xlsx___Sheet1[[#This Row],[event_name]]="-","Male",Statistics_xlsx___Sheet1[[#This Row],[event_name]])</f>
        <v>Male</v>
      </c>
      <c r="F2810" t="s">
        <v>10</v>
      </c>
      <c r="G2810" t="s">
        <v>24</v>
      </c>
      <c r="H2810" t="str">
        <f>IF(Statistics_xlsx___Sheet1[[#This Row],[Post Name]]="-",IF(G2811=0,G2809,G2811),Statistics_xlsx___Sheet1[[#This Row],[Post Name]])</f>
        <v>i7</v>
      </c>
      <c r="I2810">
        <v>11374</v>
      </c>
      <c r="J2810">
        <f>IF(Statistics_xlsx___Sheet1[[#This Row],[Offered Salary]]&lt;=0,AVERAGE($I$2:$I$7166),Statistics_xlsx___Sheet1[[#This Row],[Offered Salary]])</f>
        <v>11374</v>
      </c>
      <c r="K2810" t="b">
        <f>OR((Statistics_xlsx___Sheet1[[#This Row],[updated offered salary]]&lt;$N$39),(Statistics_xlsx___Sheet1[[#This Row],[updated offered salary]]&gt;$N$40))</f>
        <v>0</v>
      </c>
    </row>
    <row r="2811" spans="1:11" x14ac:dyDescent="0.3">
      <c r="A2811">
        <v>710906</v>
      </c>
      <c r="B2811" t="s">
        <v>2501</v>
      </c>
      <c r="C2811" t="s">
        <v>8</v>
      </c>
      <c r="D2811" t="s">
        <v>9</v>
      </c>
      <c r="E2811" t="str">
        <f>IF(Statistics_xlsx___Sheet1[[#This Row],[event_name]]="-","Male",Statistics_xlsx___Sheet1[[#This Row],[event_name]])</f>
        <v>Male</v>
      </c>
      <c r="F2811" t="s">
        <v>10</v>
      </c>
      <c r="G2811" t="s">
        <v>24</v>
      </c>
      <c r="H2811" t="str">
        <f>IF(Statistics_xlsx___Sheet1[[#This Row],[Post Name]]="-",IF(G2812=0,G2810,G2812),Statistics_xlsx___Sheet1[[#This Row],[Post Name]])</f>
        <v>i7</v>
      </c>
      <c r="I2811">
        <v>26764</v>
      </c>
      <c r="J2811">
        <f>IF(Statistics_xlsx___Sheet1[[#This Row],[Offered Salary]]&lt;=0,AVERAGE($I$2:$I$7166),Statistics_xlsx___Sheet1[[#This Row],[Offered Salary]])</f>
        <v>26764</v>
      </c>
      <c r="K2811" t="b">
        <f>OR((Statistics_xlsx___Sheet1[[#This Row],[updated offered salary]]&lt;$N$39),(Statistics_xlsx___Sheet1[[#This Row],[updated offered salary]]&gt;$N$40))</f>
        <v>0</v>
      </c>
    </row>
    <row r="2812" spans="1:11" x14ac:dyDescent="0.3">
      <c r="A2812">
        <v>37753</v>
      </c>
      <c r="B2812" t="s">
        <v>2502</v>
      </c>
      <c r="C2812" t="s">
        <v>8</v>
      </c>
      <c r="D2812" t="s">
        <v>9</v>
      </c>
      <c r="E2812" t="str">
        <f>IF(Statistics_xlsx___Sheet1[[#This Row],[event_name]]="-","Male",Statistics_xlsx___Sheet1[[#This Row],[event_name]])</f>
        <v>Male</v>
      </c>
      <c r="F2812" t="s">
        <v>10</v>
      </c>
      <c r="G2812" t="s">
        <v>24</v>
      </c>
      <c r="H2812" t="str">
        <f>IF(Statistics_xlsx___Sheet1[[#This Row],[Post Name]]="-",IF(G2813=0,G2811,G2813),Statistics_xlsx___Sheet1[[#This Row],[Post Name]])</f>
        <v>i7</v>
      </c>
      <c r="I2812">
        <v>27076</v>
      </c>
      <c r="J2812">
        <f>IF(Statistics_xlsx___Sheet1[[#This Row],[Offered Salary]]&lt;=0,AVERAGE($I$2:$I$7166),Statistics_xlsx___Sheet1[[#This Row],[Offered Salary]])</f>
        <v>27076</v>
      </c>
      <c r="K2812" t="b">
        <f>OR((Statistics_xlsx___Sheet1[[#This Row],[updated offered salary]]&lt;$N$39),(Statistics_xlsx___Sheet1[[#This Row],[updated offered salary]]&gt;$N$40))</f>
        <v>0</v>
      </c>
    </row>
    <row r="2813" spans="1:11" x14ac:dyDescent="0.3">
      <c r="A2813">
        <v>712161</v>
      </c>
      <c r="B2813" t="s">
        <v>2503</v>
      </c>
      <c r="C2813" t="s">
        <v>15</v>
      </c>
      <c r="D2813" t="s">
        <v>9</v>
      </c>
      <c r="E2813" t="str">
        <f>IF(Statistics_xlsx___Sheet1[[#This Row],[event_name]]="-","Male",Statistics_xlsx___Sheet1[[#This Row],[event_name]])</f>
        <v>Male</v>
      </c>
      <c r="F2813" t="s">
        <v>10</v>
      </c>
      <c r="G2813" t="s">
        <v>24</v>
      </c>
      <c r="H2813" t="str">
        <f>IF(Statistics_xlsx___Sheet1[[#This Row],[Post Name]]="-",IF(G2814=0,G2812,G2814),Statistics_xlsx___Sheet1[[#This Row],[Post Name]])</f>
        <v>i7</v>
      </c>
      <c r="I2813">
        <v>13426</v>
      </c>
      <c r="J2813">
        <f>IF(Statistics_xlsx___Sheet1[[#This Row],[Offered Salary]]&lt;=0,AVERAGE($I$2:$I$7166),Statistics_xlsx___Sheet1[[#This Row],[Offered Salary]])</f>
        <v>13426</v>
      </c>
      <c r="K2813" t="b">
        <f>OR((Statistics_xlsx___Sheet1[[#This Row],[updated offered salary]]&lt;$N$39),(Statistics_xlsx___Sheet1[[#This Row],[updated offered salary]]&gt;$N$40))</f>
        <v>0</v>
      </c>
    </row>
    <row r="2814" spans="1:11" x14ac:dyDescent="0.3">
      <c r="A2814">
        <v>852138</v>
      </c>
      <c r="B2814" t="s">
        <v>2504</v>
      </c>
      <c r="C2814" t="s">
        <v>8</v>
      </c>
      <c r="D2814" t="s">
        <v>9</v>
      </c>
      <c r="E2814" t="str">
        <f>IF(Statistics_xlsx___Sheet1[[#This Row],[event_name]]="-","Male",Statistics_xlsx___Sheet1[[#This Row],[event_name]])</f>
        <v>Male</v>
      </c>
      <c r="F2814" t="s">
        <v>10</v>
      </c>
      <c r="G2814" t="s">
        <v>24</v>
      </c>
      <c r="H2814" t="str">
        <f>IF(Statistics_xlsx___Sheet1[[#This Row],[Post Name]]="-",IF(G2815=0,G2813,G2815),Statistics_xlsx___Sheet1[[#This Row],[Post Name]])</f>
        <v>i7</v>
      </c>
      <c r="I2814">
        <v>79527</v>
      </c>
      <c r="J2814">
        <f>IF(Statistics_xlsx___Sheet1[[#This Row],[Offered Salary]]&lt;=0,AVERAGE($I$2:$I$7166),Statistics_xlsx___Sheet1[[#This Row],[Offered Salary]])</f>
        <v>79527</v>
      </c>
      <c r="K2814" t="b">
        <f>OR((Statistics_xlsx___Sheet1[[#This Row],[updated offered salary]]&lt;$N$39),(Statistics_xlsx___Sheet1[[#This Row],[updated offered salary]]&gt;$N$40))</f>
        <v>0</v>
      </c>
    </row>
    <row r="2815" spans="1:11" x14ac:dyDescent="0.3">
      <c r="A2815">
        <v>994949</v>
      </c>
      <c r="B2815" t="s">
        <v>2505</v>
      </c>
      <c r="C2815" t="s">
        <v>15</v>
      </c>
      <c r="D2815" t="s">
        <v>9</v>
      </c>
      <c r="E2815" t="str">
        <f>IF(Statistics_xlsx___Sheet1[[#This Row],[event_name]]="-","Male",Statistics_xlsx___Sheet1[[#This Row],[event_name]])</f>
        <v>Male</v>
      </c>
      <c r="F2815" t="s">
        <v>10</v>
      </c>
      <c r="G2815" t="s">
        <v>24</v>
      </c>
      <c r="H2815" t="str">
        <f>IF(Statistics_xlsx___Sheet1[[#This Row],[Post Name]]="-",IF(G2816=0,G2814,G2816),Statistics_xlsx___Sheet1[[#This Row],[Post Name]])</f>
        <v>i7</v>
      </c>
      <c r="I2815">
        <v>23484</v>
      </c>
      <c r="J2815">
        <f>IF(Statistics_xlsx___Sheet1[[#This Row],[Offered Salary]]&lt;=0,AVERAGE($I$2:$I$7166),Statistics_xlsx___Sheet1[[#This Row],[Offered Salary]])</f>
        <v>23484</v>
      </c>
      <c r="K2815" t="b">
        <f>OR((Statistics_xlsx___Sheet1[[#This Row],[updated offered salary]]&lt;$N$39),(Statistics_xlsx___Sheet1[[#This Row],[updated offered salary]]&gt;$N$40))</f>
        <v>0</v>
      </c>
    </row>
    <row r="2816" spans="1:11" x14ac:dyDescent="0.3">
      <c r="A2816">
        <v>935603</v>
      </c>
      <c r="B2816" t="s">
        <v>2506</v>
      </c>
      <c r="C2816" t="s">
        <v>8</v>
      </c>
      <c r="D2816" t="s">
        <v>13</v>
      </c>
      <c r="E2816" t="str">
        <f>IF(Statistics_xlsx___Sheet1[[#This Row],[event_name]]="-","Male",Statistics_xlsx___Sheet1[[#This Row],[event_name]])</f>
        <v>Female</v>
      </c>
      <c r="F2816" t="s">
        <v>10</v>
      </c>
      <c r="G2816" t="s">
        <v>24</v>
      </c>
      <c r="H2816" t="str">
        <f>IF(Statistics_xlsx___Sheet1[[#This Row],[Post Name]]="-",IF(G2817=0,G2815,G2817),Statistics_xlsx___Sheet1[[#This Row],[Post Name]])</f>
        <v>i7</v>
      </c>
      <c r="I2816">
        <v>96002</v>
      </c>
      <c r="J2816">
        <f>IF(Statistics_xlsx___Sheet1[[#This Row],[Offered Salary]]&lt;=0,AVERAGE($I$2:$I$7166),Statistics_xlsx___Sheet1[[#This Row],[Offered Salary]])</f>
        <v>96002</v>
      </c>
      <c r="K2816" t="b">
        <f>OR((Statistics_xlsx___Sheet1[[#This Row],[updated offered salary]]&lt;$N$39),(Statistics_xlsx___Sheet1[[#This Row],[updated offered salary]]&gt;$N$40))</f>
        <v>0</v>
      </c>
    </row>
    <row r="2817" spans="1:11" x14ac:dyDescent="0.3">
      <c r="A2817">
        <v>469760</v>
      </c>
      <c r="B2817" t="s">
        <v>2507</v>
      </c>
      <c r="C2817" t="s">
        <v>15</v>
      </c>
      <c r="D2817" t="s">
        <v>9</v>
      </c>
      <c r="E2817" t="str">
        <f>IF(Statistics_xlsx___Sheet1[[#This Row],[event_name]]="-","Male",Statistics_xlsx___Sheet1[[#This Row],[event_name]])</f>
        <v>Male</v>
      </c>
      <c r="F2817" t="s">
        <v>10</v>
      </c>
      <c r="G2817" t="s">
        <v>24</v>
      </c>
      <c r="H2817" t="str">
        <f>IF(Statistics_xlsx___Sheet1[[#This Row],[Post Name]]="-",IF(G2818=0,G2816,G2818),Statistics_xlsx___Sheet1[[#This Row],[Post Name]])</f>
        <v>i7</v>
      </c>
      <c r="I2817">
        <v>98626</v>
      </c>
      <c r="J2817">
        <f>IF(Statistics_xlsx___Sheet1[[#This Row],[Offered Salary]]&lt;=0,AVERAGE($I$2:$I$7166),Statistics_xlsx___Sheet1[[#This Row],[Offered Salary]])</f>
        <v>98626</v>
      </c>
      <c r="K2817" t="b">
        <f>OR((Statistics_xlsx___Sheet1[[#This Row],[updated offered salary]]&lt;$N$39),(Statistics_xlsx___Sheet1[[#This Row],[updated offered salary]]&gt;$N$40))</f>
        <v>0</v>
      </c>
    </row>
    <row r="2818" spans="1:11" x14ac:dyDescent="0.3">
      <c r="A2818">
        <v>988813</v>
      </c>
      <c r="B2818" t="s">
        <v>2508</v>
      </c>
      <c r="C2818" t="s">
        <v>15</v>
      </c>
      <c r="D2818" t="s">
        <v>9</v>
      </c>
      <c r="E2818" t="str">
        <f>IF(Statistics_xlsx___Sheet1[[#This Row],[event_name]]="-","Male",Statistics_xlsx___Sheet1[[#This Row],[event_name]])</f>
        <v>Male</v>
      </c>
      <c r="F2818" t="s">
        <v>10</v>
      </c>
      <c r="G2818" t="s">
        <v>24</v>
      </c>
      <c r="H2818" t="str">
        <f>IF(Statistics_xlsx___Sheet1[[#This Row],[Post Name]]="-",IF(G2819=0,G2817,G2819),Statistics_xlsx___Sheet1[[#This Row],[Post Name]])</f>
        <v>i7</v>
      </c>
      <c r="I2818">
        <v>64968</v>
      </c>
      <c r="J2818">
        <f>IF(Statistics_xlsx___Sheet1[[#This Row],[Offered Salary]]&lt;=0,AVERAGE($I$2:$I$7166),Statistics_xlsx___Sheet1[[#This Row],[Offered Salary]])</f>
        <v>64968</v>
      </c>
      <c r="K2818" t="b">
        <f>OR((Statistics_xlsx___Sheet1[[#This Row],[updated offered salary]]&lt;$N$39),(Statistics_xlsx___Sheet1[[#This Row],[updated offered salary]]&gt;$N$40))</f>
        <v>0</v>
      </c>
    </row>
    <row r="2819" spans="1:11" x14ac:dyDescent="0.3">
      <c r="A2819">
        <v>316175</v>
      </c>
      <c r="B2819" t="s">
        <v>1317</v>
      </c>
      <c r="C2819" t="s">
        <v>8</v>
      </c>
      <c r="D2819" t="s">
        <v>9</v>
      </c>
      <c r="E2819" t="str">
        <f>IF(Statistics_xlsx___Sheet1[[#This Row],[event_name]]="-","Male",Statistics_xlsx___Sheet1[[#This Row],[event_name]])</f>
        <v>Male</v>
      </c>
      <c r="F2819" t="s">
        <v>10</v>
      </c>
      <c r="G2819" t="s">
        <v>30</v>
      </c>
      <c r="H2819" t="str">
        <f>IF(Statistics_xlsx___Sheet1[[#This Row],[Post Name]]="-",IF(G2820=0,G2818,G2820),Statistics_xlsx___Sheet1[[#This Row],[Post Name]])</f>
        <v>b9</v>
      </c>
      <c r="I2819">
        <v>11293</v>
      </c>
      <c r="J2819">
        <f>IF(Statistics_xlsx___Sheet1[[#This Row],[Offered Salary]]&lt;=0,AVERAGE($I$2:$I$7166),Statistics_xlsx___Sheet1[[#This Row],[Offered Salary]])</f>
        <v>11293</v>
      </c>
      <c r="K2819" t="b">
        <f>OR((Statistics_xlsx___Sheet1[[#This Row],[updated offered salary]]&lt;$N$39),(Statistics_xlsx___Sheet1[[#This Row],[updated offered salary]]&gt;$N$40))</f>
        <v>0</v>
      </c>
    </row>
    <row r="2820" spans="1:11" x14ac:dyDescent="0.3">
      <c r="A2820">
        <v>577587</v>
      </c>
      <c r="B2820" t="s">
        <v>2509</v>
      </c>
      <c r="C2820" t="s">
        <v>8</v>
      </c>
      <c r="D2820" t="s">
        <v>13</v>
      </c>
      <c r="E2820" t="str">
        <f>IF(Statistics_xlsx___Sheet1[[#This Row],[event_name]]="-","Male",Statistics_xlsx___Sheet1[[#This Row],[event_name]])</f>
        <v>Female</v>
      </c>
      <c r="F2820" t="s">
        <v>10</v>
      </c>
      <c r="G2820" t="s">
        <v>30</v>
      </c>
      <c r="H2820" t="str">
        <f>IF(Statistics_xlsx___Sheet1[[#This Row],[Post Name]]="-",IF(G2821=0,G2819,G2821),Statistics_xlsx___Sheet1[[#This Row],[Post Name]])</f>
        <v>b9</v>
      </c>
      <c r="I2820">
        <v>98318</v>
      </c>
      <c r="J2820">
        <f>IF(Statistics_xlsx___Sheet1[[#This Row],[Offered Salary]]&lt;=0,AVERAGE($I$2:$I$7166),Statistics_xlsx___Sheet1[[#This Row],[Offered Salary]])</f>
        <v>98318</v>
      </c>
      <c r="K2820" t="b">
        <f>OR((Statistics_xlsx___Sheet1[[#This Row],[updated offered salary]]&lt;$N$39),(Statistics_xlsx___Sheet1[[#This Row],[updated offered salary]]&gt;$N$40))</f>
        <v>0</v>
      </c>
    </row>
    <row r="2821" spans="1:11" x14ac:dyDescent="0.3">
      <c r="A2821">
        <v>915524</v>
      </c>
      <c r="B2821" t="s">
        <v>2510</v>
      </c>
      <c r="C2821" t="s">
        <v>8</v>
      </c>
      <c r="D2821" t="s">
        <v>9</v>
      </c>
      <c r="E2821" t="str">
        <f>IF(Statistics_xlsx___Sheet1[[#This Row],[event_name]]="-","Male",Statistics_xlsx___Sheet1[[#This Row],[event_name]])</f>
        <v>Male</v>
      </c>
      <c r="F2821" t="s">
        <v>10</v>
      </c>
      <c r="G2821" t="s">
        <v>30</v>
      </c>
      <c r="H2821" t="str">
        <f>IF(Statistics_xlsx___Sheet1[[#This Row],[Post Name]]="-",IF(G2822=0,G2820,G2822),Statistics_xlsx___Sheet1[[#This Row],[Post Name]])</f>
        <v>b9</v>
      </c>
      <c r="I2821">
        <v>41305</v>
      </c>
      <c r="J2821">
        <f>IF(Statistics_xlsx___Sheet1[[#This Row],[Offered Salary]]&lt;=0,AVERAGE($I$2:$I$7166),Statistics_xlsx___Sheet1[[#This Row],[Offered Salary]])</f>
        <v>41305</v>
      </c>
      <c r="K2821" t="b">
        <f>OR((Statistics_xlsx___Sheet1[[#This Row],[updated offered salary]]&lt;$N$39),(Statistics_xlsx___Sheet1[[#This Row],[updated offered salary]]&gt;$N$40))</f>
        <v>0</v>
      </c>
    </row>
    <row r="2822" spans="1:11" x14ac:dyDescent="0.3">
      <c r="A2822">
        <v>560182</v>
      </c>
      <c r="B2822" t="s">
        <v>2511</v>
      </c>
      <c r="C2822" t="s">
        <v>8</v>
      </c>
      <c r="D2822" t="s">
        <v>9</v>
      </c>
      <c r="E2822" t="str">
        <f>IF(Statistics_xlsx___Sheet1[[#This Row],[event_name]]="-","Male",Statistics_xlsx___Sheet1[[#This Row],[event_name]])</f>
        <v>Male</v>
      </c>
      <c r="F2822" t="s">
        <v>10</v>
      </c>
      <c r="G2822" t="s">
        <v>24</v>
      </c>
      <c r="H2822" t="str">
        <f>IF(Statistics_xlsx___Sheet1[[#This Row],[Post Name]]="-",IF(G2823=0,G2821,G2823),Statistics_xlsx___Sheet1[[#This Row],[Post Name]])</f>
        <v>i7</v>
      </c>
      <c r="I2822">
        <v>22923</v>
      </c>
      <c r="J2822">
        <f>IF(Statistics_xlsx___Sheet1[[#This Row],[Offered Salary]]&lt;=0,AVERAGE($I$2:$I$7166),Statistics_xlsx___Sheet1[[#This Row],[Offered Salary]])</f>
        <v>22923</v>
      </c>
      <c r="K2822" t="b">
        <f>OR((Statistics_xlsx___Sheet1[[#This Row],[updated offered salary]]&lt;$N$39),(Statistics_xlsx___Sheet1[[#This Row],[updated offered salary]]&gt;$N$40))</f>
        <v>0</v>
      </c>
    </row>
    <row r="2823" spans="1:11" x14ac:dyDescent="0.3">
      <c r="A2823">
        <v>285644</v>
      </c>
      <c r="B2823" t="s">
        <v>2512</v>
      </c>
      <c r="C2823" t="s">
        <v>15</v>
      </c>
      <c r="D2823" t="s">
        <v>9</v>
      </c>
      <c r="E2823" t="str">
        <f>IF(Statistics_xlsx___Sheet1[[#This Row],[event_name]]="-","Male",Statistics_xlsx___Sheet1[[#This Row],[event_name]])</f>
        <v>Male</v>
      </c>
      <c r="F2823" t="s">
        <v>10</v>
      </c>
      <c r="G2823" t="s">
        <v>24</v>
      </c>
      <c r="H2823" t="str">
        <f>IF(Statistics_xlsx___Sheet1[[#This Row],[Post Name]]="-",IF(G2824=0,G2822,G2824),Statistics_xlsx___Sheet1[[#This Row],[Post Name]])</f>
        <v>i7</v>
      </c>
      <c r="I2823">
        <v>83851</v>
      </c>
      <c r="J2823">
        <f>IF(Statistics_xlsx___Sheet1[[#This Row],[Offered Salary]]&lt;=0,AVERAGE($I$2:$I$7166),Statistics_xlsx___Sheet1[[#This Row],[Offered Salary]])</f>
        <v>83851</v>
      </c>
      <c r="K2823" t="b">
        <f>OR((Statistics_xlsx___Sheet1[[#This Row],[updated offered salary]]&lt;$N$39),(Statistics_xlsx___Sheet1[[#This Row],[updated offered salary]]&gt;$N$40))</f>
        <v>0</v>
      </c>
    </row>
    <row r="2824" spans="1:11" x14ac:dyDescent="0.3">
      <c r="A2824">
        <v>275333</v>
      </c>
      <c r="B2824" t="s">
        <v>2513</v>
      </c>
      <c r="C2824" t="s">
        <v>8</v>
      </c>
      <c r="D2824" t="s">
        <v>9</v>
      </c>
      <c r="E2824" t="str">
        <f>IF(Statistics_xlsx___Sheet1[[#This Row],[event_name]]="-","Male",Statistics_xlsx___Sheet1[[#This Row],[event_name]])</f>
        <v>Male</v>
      </c>
      <c r="F2824" t="s">
        <v>10</v>
      </c>
      <c r="G2824" t="s">
        <v>24</v>
      </c>
      <c r="H2824" t="str">
        <f>IF(Statistics_xlsx___Sheet1[[#This Row],[Post Name]]="-",IF(G2825=0,G2823,G2825),Statistics_xlsx___Sheet1[[#This Row],[Post Name]])</f>
        <v>i7</v>
      </c>
      <c r="I2824">
        <v>39563</v>
      </c>
      <c r="J2824">
        <f>IF(Statistics_xlsx___Sheet1[[#This Row],[Offered Salary]]&lt;=0,AVERAGE($I$2:$I$7166),Statistics_xlsx___Sheet1[[#This Row],[Offered Salary]])</f>
        <v>39563</v>
      </c>
      <c r="K2824" t="b">
        <f>OR((Statistics_xlsx___Sheet1[[#This Row],[updated offered salary]]&lt;$N$39),(Statistics_xlsx___Sheet1[[#This Row],[updated offered salary]]&gt;$N$40))</f>
        <v>0</v>
      </c>
    </row>
    <row r="2825" spans="1:11" x14ac:dyDescent="0.3">
      <c r="A2825">
        <v>212668</v>
      </c>
      <c r="B2825" t="s">
        <v>2514</v>
      </c>
      <c r="C2825" t="s">
        <v>8</v>
      </c>
      <c r="D2825" t="s">
        <v>13</v>
      </c>
      <c r="E2825" t="str">
        <f>IF(Statistics_xlsx___Sheet1[[#This Row],[event_name]]="-","Male",Statistics_xlsx___Sheet1[[#This Row],[event_name]])</f>
        <v>Female</v>
      </c>
      <c r="F2825" t="s">
        <v>10</v>
      </c>
      <c r="G2825" t="s">
        <v>24</v>
      </c>
      <c r="H2825" t="str">
        <f>IF(Statistics_xlsx___Sheet1[[#This Row],[Post Name]]="-",IF(G2826=0,G2824,G2826),Statistics_xlsx___Sheet1[[#This Row],[Post Name]])</f>
        <v>i7</v>
      </c>
      <c r="I2825">
        <v>70822</v>
      </c>
      <c r="J2825">
        <f>IF(Statistics_xlsx___Sheet1[[#This Row],[Offered Salary]]&lt;=0,AVERAGE($I$2:$I$7166),Statistics_xlsx___Sheet1[[#This Row],[Offered Salary]])</f>
        <v>70822</v>
      </c>
      <c r="K2825" t="b">
        <f>OR((Statistics_xlsx___Sheet1[[#This Row],[updated offered salary]]&lt;$N$39),(Statistics_xlsx___Sheet1[[#This Row],[updated offered salary]]&gt;$N$40))</f>
        <v>0</v>
      </c>
    </row>
    <row r="2826" spans="1:11" x14ac:dyDescent="0.3">
      <c r="A2826">
        <v>35024</v>
      </c>
      <c r="B2826" t="s">
        <v>2515</v>
      </c>
      <c r="C2826" t="s">
        <v>8</v>
      </c>
      <c r="D2826" t="s">
        <v>13</v>
      </c>
      <c r="E2826" t="str">
        <f>IF(Statistics_xlsx___Sheet1[[#This Row],[event_name]]="-","Male",Statistics_xlsx___Sheet1[[#This Row],[event_name]])</f>
        <v>Female</v>
      </c>
      <c r="F2826" t="s">
        <v>10</v>
      </c>
      <c r="G2826" t="s">
        <v>24</v>
      </c>
      <c r="H2826" t="str">
        <f>IF(Statistics_xlsx___Sheet1[[#This Row],[Post Name]]="-",IF(G2827=0,G2825,G2827),Statistics_xlsx___Sheet1[[#This Row],[Post Name]])</f>
        <v>i7</v>
      </c>
      <c r="I2826">
        <v>91025</v>
      </c>
      <c r="J2826">
        <f>IF(Statistics_xlsx___Sheet1[[#This Row],[Offered Salary]]&lt;=0,AVERAGE($I$2:$I$7166),Statistics_xlsx___Sheet1[[#This Row],[Offered Salary]])</f>
        <v>91025</v>
      </c>
      <c r="K2826" t="b">
        <f>OR((Statistics_xlsx___Sheet1[[#This Row],[updated offered salary]]&lt;$N$39),(Statistics_xlsx___Sheet1[[#This Row],[updated offered salary]]&gt;$N$40))</f>
        <v>0</v>
      </c>
    </row>
    <row r="2827" spans="1:11" x14ac:dyDescent="0.3">
      <c r="A2827">
        <v>416704</v>
      </c>
      <c r="B2827" t="s">
        <v>2516</v>
      </c>
      <c r="C2827" t="s">
        <v>15</v>
      </c>
      <c r="D2827" t="s">
        <v>9</v>
      </c>
      <c r="E2827" t="str">
        <f>IF(Statistics_xlsx___Sheet1[[#This Row],[event_name]]="-","Male",Statistics_xlsx___Sheet1[[#This Row],[event_name]])</f>
        <v>Male</v>
      </c>
      <c r="F2827" t="s">
        <v>10</v>
      </c>
      <c r="G2827" t="s">
        <v>24</v>
      </c>
      <c r="H2827" t="str">
        <f>IF(Statistics_xlsx___Sheet1[[#This Row],[Post Name]]="-",IF(G2828=0,G2826,G2828),Statistics_xlsx___Sheet1[[#This Row],[Post Name]])</f>
        <v>i7</v>
      </c>
      <c r="I2827">
        <v>16136</v>
      </c>
      <c r="J2827">
        <f>IF(Statistics_xlsx___Sheet1[[#This Row],[Offered Salary]]&lt;=0,AVERAGE($I$2:$I$7166),Statistics_xlsx___Sheet1[[#This Row],[Offered Salary]])</f>
        <v>16136</v>
      </c>
      <c r="K2827" t="b">
        <f>OR((Statistics_xlsx___Sheet1[[#This Row],[updated offered salary]]&lt;$N$39),(Statistics_xlsx___Sheet1[[#This Row],[updated offered salary]]&gt;$N$40))</f>
        <v>0</v>
      </c>
    </row>
    <row r="2828" spans="1:11" x14ac:dyDescent="0.3">
      <c r="A2828">
        <v>501414</v>
      </c>
      <c r="B2828" t="s">
        <v>2205</v>
      </c>
      <c r="C2828" t="s">
        <v>8</v>
      </c>
      <c r="D2828" t="s">
        <v>13</v>
      </c>
      <c r="E2828" t="str">
        <f>IF(Statistics_xlsx___Sheet1[[#This Row],[event_name]]="-","Male",Statistics_xlsx___Sheet1[[#This Row],[event_name]])</f>
        <v>Female</v>
      </c>
      <c r="F2828" t="s">
        <v>10</v>
      </c>
      <c r="G2828" t="s">
        <v>345</v>
      </c>
      <c r="H2828" t="str">
        <f>IF(Statistics_xlsx___Sheet1[[#This Row],[Post Name]]="-",IF(G2829=0,G2827,G2829),Statistics_xlsx___Sheet1[[#This Row],[Post Name]])</f>
        <v>c9</v>
      </c>
      <c r="I2828">
        <v>60863</v>
      </c>
      <c r="J2828">
        <f>IF(Statistics_xlsx___Sheet1[[#This Row],[Offered Salary]]&lt;=0,AVERAGE($I$2:$I$7166),Statistics_xlsx___Sheet1[[#This Row],[Offered Salary]])</f>
        <v>60863</v>
      </c>
      <c r="K2828" t="b">
        <f>OR((Statistics_xlsx___Sheet1[[#This Row],[updated offered salary]]&lt;$N$39),(Statistics_xlsx___Sheet1[[#This Row],[updated offered salary]]&gt;$N$40))</f>
        <v>0</v>
      </c>
    </row>
    <row r="2829" spans="1:11" x14ac:dyDescent="0.3">
      <c r="A2829">
        <v>153036</v>
      </c>
      <c r="B2829" t="s">
        <v>2517</v>
      </c>
      <c r="C2829" t="s">
        <v>15</v>
      </c>
      <c r="D2829" t="s">
        <v>9</v>
      </c>
      <c r="E2829" t="str">
        <f>IF(Statistics_xlsx___Sheet1[[#This Row],[event_name]]="-","Male",Statistics_xlsx___Sheet1[[#This Row],[event_name]])</f>
        <v>Male</v>
      </c>
      <c r="F2829" t="s">
        <v>10</v>
      </c>
      <c r="G2829" t="s">
        <v>24</v>
      </c>
      <c r="H2829" t="str">
        <f>IF(Statistics_xlsx___Sheet1[[#This Row],[Post Name]]="-",IF(G2830=0,G2828,G2830),Statistics_xlsx___Sheet1[[#This Row],[Post Name]])</f>
        <v>i7</v>
      </c>
      <c r="I2829">
        <v>88372</v>
      </c>
      <c r="J2829">
        <f>IF(Statistics_xlsx___Sheet1[[#This Row],[Offered Salary]]&lt;=0,AVERAGE($I$2:$I$7166),Statistics_xlsx___Sheet1[[#This Row],[Offered Salary]])</f>
        <v>88372</v>
      </c>
      <c r="K2829" t="b">
        <f>OR((Statistics_xlsx___Sheet1[[#This Row],[updated offered salary]]&lt;$N$39),(Statistics_xlsx___Sheet1[[#This Row],[updated offered salary]]&gt;$N$40))</f>
        <v>0</v>
      </c>
    </row>
    <row r="2830" spans="1:11" x14ac:dyDescent="0.3">
      <c r="A2830">
        <v>633036</v>
      </c>
      <c r="B2830" t="s">
        <v>2518</v>
      </c>
      <c r="C2830" t="s">
        <v>8</v>
      </c>
      <c r="D2830" t="s">
        <v>9</v>
      </c>
      <c r="E2830" t="str">
        <f>IF(Statistics_xlsx___Sheet1[[#This Row],[event_name]]="-","Male",Statistics_xlsx___Sheet1[[#This Row],[event_name]])</f>
        <v>Male</v>
      </c>
      <c r="F2830" t="s">
        <v>10</v>
      </c>
      <c r="G2830" t="s">
        <v>24</v>
      </c>
      <c r="H2830" t="str">
        <f>IF(Statistics_xlsx___Sheet1[[#This Row],[Post Name]]="-",IF(G2831=0,G2829,G2831),Statistics_xlsx___Sheet1[[#This Row],[Post Name]])</f>
        <v>i7</v>
      </c>
      <c r="I2830">
        <v>25300</v>
      </c>
      <c r="J2830">
        <f>IF(Statistics_xlsx___Sheet1[[#This Row],[Offered Salary]]&lt;=0,AVERAGE($I$2:$I$7166),Statistics_xlsx___Sheet1[[#This Row],[Offered Salary]])</f>
        <v>25300</v>
      </c>
      <c r="K2830" t="b">
        <f>OR((Statistics_xlsx___Sheet1[[#This Row],[updated offered salary]]&lt;$N$39),(Statistics_xlsx___Sheet1[[#This Row],[updated offered salary]]&gt;$N$40))</f>
        <v>0</v>
      </c>
    </row>
    <row r="2831" spans="1:11" x14ac:dyDescent="0.3">
      <c r="A2831">
        <v>83162</v>
      </c>
      <c r="B2831" t="s">
        <v>2519</v>
      </c>
      <c r="C2831" t="s">
        <v>8</v>
      </c>
      <c r="D2831" t="s">
        <v>13</v>
      </c>
      <c r="E2831" t="str">
        <f>IF(Statistics_xlsx___Sheet1[[#This Row],[event_name]]="-","Male",Statistics_xlsx___Sheet1[[#This Row],[event_name]])</f>
        <v>Female</v>
      </c>
      <c r="F2831" t="s">
        <v>10</v>
      </c>
      <c r="G2831" t="s">
        <v>30</v>
      </c>
      <c r="H2831" t="str">
        <f>IF(Statistics_xlsx___Sheet1[[#This Row],[Post Name]]="-",IF(G2832=0,G2830,G2832),Statistics_xlsx___Sheet1[[#This Row],[Post Name]])</f>
        <v>b9</v>
      </c>
      <c r="I2831">
        <v>10734</v>
      </c>
      <c r="J2831">
        <f>IF(Statistics_xlsx___Sheet1[[#This Row],[Offered Salary]]&lt;=0,AVERAGE($I$2:$I$7166),Statistics_xlsx___Sheet1[[#This Row],[Offered Salary]])</f>
        <v>10734</v>
      </c>
      <c r="K2831" t="b">
        <f>OR((Statistics_xlsx___Sheet1[[#This Row],[updated offered salary]]&lt;$N$39),(Statistics_xlsx___Sheet1[[#This Row],[updated offered salary]]&gt;$N$40))</f>
        <v>0</v>
      </c>
    </row>
    <row r="2832" spans="1:11" x14ac:dyDescent="0.3">
      <c r="A2832">
        <v>527414</v>
      </c>
      <c r="B2832" t="s">
        <v>2520</v>
      </c>
      <c r="C2832" t="s">
        <v>15</v>
      </c>
      <c r="D2832" t="s">
        <v>9</v>
      </c>
      <c r="E2832" t="str">
        <f>IF(Statistics_xlsx___Sheet1[[#This Row],[event_name]]="-","Male",Statistics_xlsx___Sheet1[[#This Row],[event_name]])</f>
        <v>Male</v>
      </c>
      <c r="F2832" t="s">
        <v>10</v>
      </c>
      <c r="G2832" t="s">
        <v>345</v>
      </c>
      <c r="H2832" t="str">
        <f>IF(Statistics_xlsx___Sheet1[[#This Row],[Post Name]]="-",IF(G2833=0,G2831,G2833),Statistics_xlsx___Sheet1[[#This Row],[Post Name]])</f>
        <v>c9</v>
      </c>
      <c r="I2832">
        <v>64808</v>
      </c>
      <c r="J2832">
        <f>IF(Statistics_xlsx___Sheet1[[#This Row],[Offered Salary]]&lt;=0,AVERAGE($I$2:$I$7166),Statistics_xlsx___Sheet1[[#This Row],[Offered Salary]])</f>
        <v>64808</v>
      </c>
      <c r="K2832" t="b">
        <f>OR((Statistics_xlsx___Sheet1[[#This Row],[updated offered salary]]&lt;$N$39),(Statistics_xlsx___Sheet1[[#This Row],[updated offered salary]]&gt;$N$40))</f>
        <v>0</v>
      </c>
    </row>
    <row r="2833" spans="1:11" x14ac:dyDescent="0.3">
      <c r="A2833">
        <v>384327</v>
      </c>
      <c r="B2833" t="s">
        <v>2521</v>
      </c>
      <c r="C2833" t="s">
        <v>15</v>
      </c>
      <c r="D2833" t="s">
        <v>42</v>
      </c>
      <c r="E2833" t="str">
        <f>IF(Statistics_xlsx___Sheet1[[#This Row],[event_name]]="-","Male",Statistics_xlsx___Sheet1[[#This Row],[event_name]])</f>
        <v>Don’t want to say</v>
      </c>
      <c r="F2833" t="s">
        <v>10</v>
      </c>
      <c r="G2833" t="s">
        <v>30</v>
      </c>
      <c r="H2833" t="str">
        <f>IF(Statistics_xlsx___Sheet1[[#This Row],[Post Name]]="-",IF(G2834=0,G2832,G2834),Statistics_xlsx___Sheet1[[#This Row],[Post Name]])</f>
        <v>b9</v>
      </c>
      <c r="I2833">
        <v>29034</v>
      </c>
      <c r="J2833">
        <f>IF(Statistics_xlsx___Sheet1[[#This Row],[Offered Salary]]&lt;=0,AVERAGE($I$2:$I$7166),Statistics_xlsx___Sheet1[[#This Row],[Offered Salary]])</f>
        <v>29034</v>
      </c>
      <c r="K2833" t="b">
        <f>OR((Statistics_xlsx___Sheet1[[#This Row],[updated offered salary]]&lt;$N$39),(Statistics_xlsx___Sheet1[[#This Row],[updated offered salary]]&gt;$N$40))</f>
        <v>0</v>
      </c>
    </row>
    <row r="2834" spans="1:11" x14ac:dyDescent="0.3">
      <c r="A2834">
        <v>837259</v>
      </c>
      <c r="B2834" t="s">
        <v>2522</v>
      </c>
      <c r="C2834" t="s">
        <v>8</v>
      </c>
      <c r="D2834" t="s">
        <v>13</v>
      </c>
      <c r="E2834" t="str">
        <f>IF(Statistics_xlsx___Sheet1[[#This Row],[event_name]]="-","Male",Statistics_xlsx___Sheet1[[#This Row],[event_name]])</f>
        <v>Female</v>
      </c>
      <c r="F2834" t="s">
        <v>10</v>
      </c>
      <c r="G2834" t="s">
        <v>24</v>
      </c>
      <c r="H2834" t="str">
        <f>IF(Statistics_xlsx___Sheet1[[#This Row],[Post Name]]="-",IF(G2835=0,G2833,G2835),Statistics_xlsx___Sheet1[[#This Row],[Post Name]])</f>
        <v>i7</v>
      </c>
      <c r="I2834">
        <v>11058</v>
      </c>
      <c r="J2834">
        <f>IF(Statistics_xlsx___Sheet1[[#This Row],[Offered Salary]]&lt;=0,AVERAGE($I$2:$I$7166),Statistics_xlsx___Sheet1[[#This Row],[Offered Salary]])</f>
        <v>11058</v>
      </c>
      <c r="K2834" t="b">
        <f>OR((Statistics_xlsx___Sheet1[[#This Row],[updated offered salary]]&lt;$N$39),(Statistics_xlsx___Sheet1[[#This Row],[updated offered salary]]&gt;$N$40))</f>
        <v>0</v>
      </c>
    </row>
    <row r="2835" spans="1:11" x14ac:dyDescent="0.3">
      <c r="A2835">
        <v>168921</v>
      </c>
      <c r="B2835" t="s">
        <v>2523</v>
      </c>
      <c r="C2835" t="s">
        <v>15</v>
      </c>
      <c r="D2835" t="s">
        <v>13</v>
      </c>
      <c r="E2835" t="str">
        <f>IF(Statistics_xlsx___Sheet1[[#This Row],[event_name]]="-","Male",Statistics_xlsx___Sheet1[[#This Row],[event_name]])</f>
        <v>Female</v>
      </c>
      <c r="F2835" t="s">
        <v>10</v>
      </c>
      <c r="G2835" t="s">
        <v>24</v>
      </c>
      <c r="H2835" t="str">
        <f>IF(Statistics_xlsx___Sheet1[[#This Row],[Post Name]]="-",IF(G2836=0,G2834,G2836),Statistics_xlsx___Sheet1[[#This Row],[Post Name]])</f>
        <v>i7</v>
      </c>
      <c r="I2835">
        <v>42405</v>
      </c>
      <c r="J2835">
        <f>IF(Statistics_xlsx___Sheet1[[#This Row],[Offered Salary]]&lt;=0,AVERAGE($I$2:$I$7166),Statistics_xlsx___Sheet1[[#This Row],[Offered Salary]])</f>
        <v>42405</v>
      </c>
      <c r="K2835" t="b">
        <f>OR((Statistics_xlsx___Sheet1[[#This Row],[updated offered salary]]&lt;$N$39),(Statistics_xlsx___Sheet1[[#This Row],[updated offered salary]]&gt;$N$40))</f>
        <v>0</v>
      </c>
    </row>
    <row r="2836" spans="1:11" x14ac:dyDescent="0.3">
      <c r="A2836">
        <v>753579</v>
      </c>
      <c r="B2836" t="s">
        <v>1640</v>
      </c>
      <c r="C2836" t="s">
        <v>8</v>
      </c>
      <c r="D2836" t="s">
        <v>9</v>
      </c>
      <c r="E2836" t="str">
        <f>IF(Statistics_xlsx___Sheet1[[#This Row],[event_name]]="-","Male",Statistics_xlsx___Sheet1[[#This Row],[event_name]])</f>
        <v>Male</v>
      </c>
      <c r="F2836" t="s">
        <v>86</v>
      </c>
      <c r="G2836" t="s">
        <v>44</v>
      </c>
      <c r="H2836" t="str">
        <f>IF(Statistics_xlsx___Sheet1[[#This Row],[Post Name]]="-",IF(G2837=0,G2835,G2837),Statistics_xlsx___Sheet1[[#This Row],[Post Name]])</f>
        <v>i6</v>
      </c>
      <c r="I2836">
        <v>47099</v>
      </c>
      <c r="J2836">
        <f>IF(Statistics_xlsx___Sheet1[[#This Row],[Offered Salary]]&lt;=0,AVERAGE($I$2:$I$7166),Statistics_xlsx___Sheet1[[#This Row],[Offered Salary]])</f>
        <v>47099</v>
      </c>
      <c r="K2836" t="b">
        <f>OR((Statistics_xlsx___Sheet1[[#This Row],[updated offered salary]]&lt;$N$39),(Statistics_xlsx___Sheet1[[#This Row],[updated offered salary]]&gt;$N$40))</f>
        <v>0</v>
      </c>
    </row>
    <row r="2837" spans="1:11" x14ac:dyDescent="0.3">
      <c r="A2837">
        <v>536133</v>
      </c>
      <c r="B2837" t="s">
        <v>2524</v>
      </c>
      <c r="C2837" t="s">
        <v>8</v>
      </c>
      <c r="D2837" t="s">
        <v>13</v>
      </c>
      <c r="E2837" t="str">
        <f>IF(Statistics_xlsx___Sheet1[[#This Row],[event_name]]="-","Male",Statistics_xlsx___Sheet1[[#This Row],[event_name]])</f>
        <v>Female</v>
      </c>
      <c r="F2837" t="s">
        <v>86</v>
      </c>
      <c r="G2837" t="s">
        <v>44</v>
      </c>
      <c r="H2837" t="str">
        <f>IF(Statistics_xlsx___Sheet1[[#This Row],[Post Name]]="-",IF(G2838=0,G2836,G2838),Statistics_xlsx___Sheet1[[#This Row],[Post Name]])</f>
        <v>i6</v>
      </c>
      <c r="I2837">
        <v>24740</v>
      </c>
      <c r="J2837">
        <f>IF(Statistics_xlsx___Sheet1[[#This Row],[Offered Salary]]&lt;=0,AVERAGE($I$2:$I$7166),Statistics_xlsx___Sheet1[[#This Row],[Offered Salary]])</f>
        <v>24740</v>
      </c>
      <c r="K2837" t="b">
        <f>OR((Statistics_xlsx___Sheet1[[#This Row],[updated offered salary]]&lt;$N$39),(Statistics_xlsx___Sheet1[[#This Row],[updated offered salary]]&gt;$N$40))</f>
        <v>0</v>
      </c>
    </row>
    <row r="2838" spans="1:11" x14ac:dyDescent="0.3">
      <c r="A2838">
        <v>88859</v>
      </c>
      <c r="B2838" t="s">
        <v>1358</v>
      </c>
      <c r="C2838" t="s">
        <v>8</v>
      </c>
      <c r="D2838" t="s">
        <v>9</v>
      </c>
      <c r="E2838" t="str">
        <f>IF(Statistics_xlsx___Sheet1[[#This Row],[event_name]]="-","Male",Statistics_xlsx___Sheet1[[#This Row],[event_name]])</f>
        <v>Male</v>
      </c>
      <c r="F2838" t="s">
        <v>86</v>
      </c>
      <c r="G2838" t="s">
        <v>44</v>
      </c>
      <c r="H2838" t="str">
        <f>IF(Statistics_xlsx___Sheet1[[#This Row],[Post Name]]="-",IF(G2839=0,G2837,G2839),Statistics_xlsx___Sheet1[[#This Row],[Post Name]])</f>
        <v>i6</v>
      </c>
      <c r="I2838">
        <v>11554</v>
      </c>
      <c r="J2838">
        <f>IF(Statistics_xlsx___Sheet1[[#This Row],[Offered Salary]]&lt;=0,AVERAGE($I$2:$I$7166),Statistics_xlsx___Sheet1[[#This Row],[Offered Salary]])</f>
        <v>11554</v>
      </c>
      <c r="K2838" t="b">
        <f>OR((Statistics_xlsx___Sheet1[[#This Row],[updated offered salary]]&lt;$N$39),(Statistics_xlsx___Sheet1[[#This Row],[updated offered salary]]&gt;$N$40))</f>
        <v>0</v>
      </c>
    </row>
    <row r="2839" spans="1:11" x14ac:dyDescent="0.3">
      <c r="A2839">
        <v>458929</v>
      </c>
      <c r="B2839" t="s">
        <v>2525</v>
      </c>
      <c r="C2839" t="s">
        <v>8</v>
      </c>
      <c r="D2839" t="s">
        <v>13</v>
      </c>
      <c r="E2839" t="str">
        <f>IF(Statistics_xlsx___Sheet1[[#This Row],[event_name]]="-","Male",Statistics_xlsx___Sheet1[[#This Row],[event_name]])</f>
        <v>Female</v>
      </c>
      <c r="F2839" t="s">
        <v>86</v>
      </c>
      <c r="G2839" t="s">
        <v>44</v>
      </c>
      <c r="H2839" t="str">
        <f>IF(Statistics_xlsx___Sheet1[[#This Row],[Post Name]]="-",IF(G2840=0,G2838,G2840),Statistics_xlsx___Sheet1[[#This Row],[Post Name]])</f>
        <v>i6</v>
      </c>
      <c r="I2839">
        <v>27917</v>
      </c>
      <c r="J2839">
        <f>IF(Statistics_xlsx___Sheet1[[#This Row],[Offered Salary]]&lt;=0,AVERAGE($I$2:$I$7166),Statistics_xlsx___Sheet1[[#This Row],[Offered Salary]])</f>
        <v>27917</v>
      </c>
      <c r="K2839" t="b">
        <f>OR((Statistics_xlsx___Sheet1[[#This Row],[updated offered salary]]&lt;$N$39),(Statistics_xlsx___Sheet1[[#This Row],[updated offered salary]]&gt;$N$40))</f>
        <v>0</v>
      </c>
    </row>
    <row r="2840" spans="1:11" x14ac:dyDescent="0.3">
      <c r="A2840">
        <v>89996</v>
      </c>
      <c r="B2840" t="s">
        <v>2526</v>
      </c>
      <c r="C2840" t="s">
        <v>15</v>
      </c>
      <c r="D2840" t="s">
        <v>13</v>
      </c>
      <c r="E2840" t="str">
        <f>IF(Statistics_xlsx___Sheet1[[#This Row],[event_name]]="-","Male",Statistics_xlsx___Sheet1[[#This Row],[event_name]])</f>
        <v>Female</v>
      </c>
      <c r="F2840" t="s">
        <v>86</v>
      </c>
      <c r="G2840" t="s">
        <v>44</v>
      </c>
      <c r="H2840" t="str">
        <f>IF(Statistics_xlsx___Sheet1[[#This Row],[Post Name]]="-",IF(G2841=0,G2839,G2841),Statistics_xlsx___Sheet1[[#This Row],[Post Name]])</f>
        <v>i6</v>
      </c>
      <c r="I2840">
        <v>76246</v>
      </c>
      <c r="J2840">
        <f>IF(Statistics_xlsx___Sheet1[[#This Row],[Offered Salary]]&lt;=0,AVERAGE($I$2:$I$7166),Statistics_xlsx___Sheet1[[#This Row],[Offered Salary]])</f>
        <v>76246</v>
      </c>
      <c r="K2840" t="b">
        <f>OR((Statistics_xlsx___Sheet1[[#This Row],[updated offered salary]]&lt;$N$39),(Statistics_xlsx___Sheet1[[#This Row],[updated offered salary]]&gt;$N$40))</f>
        <v>0</v>
      </c>
    </row>
    <row r="2841" spans="1:11" x14ac:dyDescent="0.3">
      <c r="A2841">
        <v>636370</v>
      </c>
      <c r="B2841" t="s">
        <v>2526</v>
      </c>
      <c r="C2841" t="s">
        <v>8</v>
      </c>
      <c r="D2841" t="s">
        <v>13</v>
      </c>
      <c r="E2841" t="str">
        <f>IF(Statistics_xlsx___Sheet1[[#This Row],[event_name]]="-","Male",Statistics_xlsx___Sheet1[[#This Row],[event_name]])</f>
        <v>Female</v>
      </c>
      <c r="F2841" t="s">
        <v>86</v>
      </c>
      <c r="G2841" t="s">
        <v>44</v>
      </c>
      <c r="H2841" t="str">
        <f>IF(Statistics_xlsx___Sheet1[[#This Row],[Post Name]]="-",IF(G2842=0,G2840,G2842),Statistics_xlsx___Sheet1[[#This Row],[Post Name]])</f>
        <v>i6</v>
      </c>
      <c r="I2841">
        <v>66728</v>
      </c>
      <c r="J2841">
        <f>IF(Statistics_xlsx___Sheet1[[#This Row],[Offered Salary]]&lt;=0,AVERAGE($I$2:$I$7166),Statistics_xlsx___Sheet1[[#This Row],[Offered Salary]])</f>
        <v>66728</v>
      </c>
      <c r="K2841" t="b">
        <f>OR((Statistics_xlsx___Sheet1[[#This Row],[updated offered salary]]&lt;$N$39),(Statistics_xlsx___Sheet1[[#This Row],[updated offered salary]]&gt;$N$40))</f>
        <v>0</v>
      </c>
    </row>
    <row r="2842" spans="1:11" x14ac:dyDescent="0.3">
      <c r="A2842">
        <v>639922</v>
      </c>
      <c r="B2842" t="s">
        <v>2527</v>
      </c>
      <c r="C2842" t="s">
        <v>15</v>
      </c>
      <c r="D2842" t="s">
        <v>13</v>
      </c>
      <c r="E2842" t="str">
        <f>IF(Statistics_xlsx___Sheet1[[#This Row],[event_name]]="-","Male",Statistics_xlsx___Sheet1[[#This Row],[event_name]])</f>
        <v>Female</v>
      </c>
      <c r="F2842" t="s">
        <v>10</v>
      </c>
      <c r="G2842" t="s">
        <v>30</v>
      </c>
      <c r="H2842" t="str">
        <f>IF(Statistics_xlsx___Sheet1[[#This Row],[Post Name]]="-",IF(G2843=0,G2841,G2843),Statistics_xlsx___Sheet1[[#This Row],[Post Name]])</f>
        <v>b9</v>
      </c>
      <c r="I2842">
        <v>84559</v>
      </c>
      <c r="J2842">
        <f>IF(Statistics_xlsx___Sheet1[[#This Row],[Offered Salary]]&lt;=0,AVERAGE($I$2:$I$7166),Statistics_xlsx___Sheet1[[#This Row],[Offered Salary]])</f>
        <v>84559</v>
      </c>
      <c r="K2842" t="b">
        <f>OR((Statistics_xlsx___Sheet1[[#This Row],[updated offered salary]]&lt;$N$39),(Statistics_xlsx___Sheet1[[#This Row],[updated offered salary]]&gt;$N$40))</f>
        <v>0</v>
      </c>
    </row>
    <row r="2843" spans="1:11" x14ac:dyDescent="0.3">
      <c r="A2843">
        <v>834391</v>
      </c>
      <c r="B2843" t="s">
        <v>2528</v>
      </c>
      <c r="C2843" t="s">
        <v>15</v>
      </c>
      <c r="D2843" t="s">
        <v>9</v>
      </c>
      <c r="E2843" t="str">
        <f>IF(Statistics_xlsx___Sheet1[[#This Row],[event_name]]="-","Male",Statistics_xlsx___Sheet1[[#This Row],[event_name]])</f>
        <v>Male</v>
      </c>
      <c r="F2843" t="s">
        <v>10</v>
      </c>
      <c r="G2843" t="s">
        <v>30</v>
      </c>
      <c r="H2843" t="str">
        <f>IF(Statistics_xlsx___Sheet1[[#This Row],[Post Name]]="-",IF(G2844=0,G2842,G2844),Statistics_xlsx___Sheet1[[#This Row],[Post Name]])</f>
        <v>b9</v>
      </c>
      <c r="I2843">
        <v>94532</v>
      </c>
      <c r="J2843">
        <f>IF(Statistics_xlsx___Sheet1[[#This Row],[Offered Salary]]&lt;=0,AVERAGE($I$2:$I$7166),Statistics_xlsx___Sheet1[[#This Row],[Offered Salary]])</f>
        <v>94532</v>
      </c>
      <c r="K2843" t="b">
        <f>OR((Statistics_xlsx___Sheet1[[#This Row],[updated offered salary]]&lt;$N$39),(Statistics_xlsx___Sheet1[[#This Row],[updated offered salary]]&gt;$N$40))</f>
        <v>0</v>
      </c>
    </row>
    <row r="2844" spans="1:11" x14ac:dyDescent="0.3">
      <c r="A2844">
        <v>446910</v>
      </c>
      <c r="B2844" t="s">
        <v>2528</v>
      </c>
      <c r="C2844" t="s">
        <v>8</v>
      </c>
      <c r="D2844" t="s">
        <v>42</v>
      </c>
      <c r="E2844" t="str">
        <f>IF(Statistics_xlsx___Sheet1[[#This Row],[event_name]]="-","Male",Statistics_xlsx___Sheet1[[#This Row],[event_name]])</f>
        <v>Don’t want to say</v>
      </c>
      <c r="F2844" t="s">
        <v>10</v>
      </c>
      <c r="G2844" t="s">
        <v>30</v>
      </c>
      <c r="H2844" t="str">
        <f>IF(Statistics_xlsx___Sheet1[[#This Row],[Post Name]]="-",IF(G2845=0,G2843,G2845),Statistics_xlsx___Sheet1[[#This Row],[Post Name]])</f>
        <v>b9</v>
      </c>
      <c r="I2844">
        <v>34564</v>
      </c>
      <c r="J2844">
        <f>IF(Statistics_xlsx___Sheet1[[#This Row],[Offered Salary]]&lt;=0,AVERAGE($I$2:$I$7166),Statistics_xlsx___Sheet1[[#This Row],[Offered Salary]])</f>
        <v>34564</v>
      </c>
      <c r="K2844" t="b">
        <f>OR((Statistics_xlsx___Sheet1[[#This Row],[updated offered salary]]&lt;$N$39),(Statistics_xlsx___Sheet1[[#This Row],[updated offered salary]]&gt;$N$40))</f>
        <v>0</v>
      </c>
    </row>
    <row r="2845" spans="1:11" x14ac:dyDescent="0.3">
      <c r="A2845">
        <v>942102</v>
      </c>
      <c r="B2845" t="s">
        <v>2529</v>
      </c>
      <c r="C2845" t="s">
        <v>8</v>
      </c>
      <c r="D2845" t="s">
        <v>13</v>
      </c>
      <c r="E2845" t="str">
        <f>IF(Statistics_xlsx___Sheet1[[#This Row],[event_name]]="-","Male",Statistics_xlsx___Sheet1[[#This Row],[event_name]])</f>
        <v>Female</v>
      </c>
      <c r="F2845" t="s">
        <v>10</v>
      </c>
      <c r="G2845" t="s">
        <v>30</v>
      </c>
      <c r="H2845" t="str">
        <f>IF(Statistics_xlsx___Sheet1[[#This Row],[Post Name]]="-",IF(G2846=0,G2844,G2846),Statistics_xlsx___Sheet1[[#This Row],[Post Name]])</f>
        <v>b9</v>
      </c>
      <c r="I2845">
        <v>45259</v>
      </c>
      <c r="J2845">
        <f>IF(Statistics_xlsx___Sheet1[[#This Row],[Offered Salary]]&lt;=0,AVERAGE($I$2:$I$7166),Statistics_xlsx___Sheet1[[#This Row],[Offered Salary]])</f>
        <v>45259</v>
      </c>
      <c r="K2845" t="b">
        <f>OR((Statistics_xlsx___Sheet1[[#This Row],[updated offered salary]]&lt;$N$39),(Statistics_xlsx___Sheet1[[#This Row],[updated offered salary]]&gt;$N$40))</f>
        <v>0</v>
      </c>
    </row>
    <row r="2846" spans="1:11" x14ac:dyDescent="0.3">
      <c r="A2846">
        <v>887834</v>
      </c>
      <c r="B2846" t="s">
        <v>2529</v>
      </c>
      <c r="C2846" t="s">
        <v>8</v>
      </c>
      <c r="D2846" t="s">
        <v>9</v>
      </c>
      <c r="E2846" t="str">
        <f>IF(Statistics_xlsx___Sheet1[[#This Row],[event_name]]="-","Male",Statistics_xlsx___Sheet1[[#This Row],[event_name]])</f>
        <v>Male</v>
      </c>
      <c r="F2846" t="s">
        <v>10</v>
      </c>
      <c r="G2846" t="s">
        <v>30</v>
      </c>
      <c r="H2846" t="str">
        <f>IF(Statistics_xlsx___Sheet1[[#This Row],[Post Name]]="-",IF(G2847=0,G2845,G2847),Statistics_xlsx___Sheet1[[#This Row],[Post Name]])</f>
        <v>b9</v>
      </c>
      <c r="I2846">
        <v>68553</v>
      </c>
      <c r="J2846">
        <f>IF(Statistics_xlsx___Sheet1[[#This Row],[Offered Salary]]&lt;=0,AVERAGE($I$2:$I$7166),Statistics_xlsx___Sheet1[[#This Row],[Offered Salary]])</f>
        <v>68553</v>
      </c>
      <c r="K2846" t="b">
        <f>OR((Statistics_xlsx___Sheet1[[#This Row],[updated offered salary]]&lt;$N$39),(Statistics_xlsx___Sheet1[[#This Row],[updated offered salary]]&gt;$N$40))</f>
        <v>0</v>
      </c>
    </row>
    <row r="2847" spans="1:11" x14ac:dyDescent="0.3">
      <c r="A2847">
        <v>551086</v>
      </c>
      <c r="B2847" t="s">
        <v>2530</v>
      </c>
      <c r="C2847" t="s">
        <v>15</v>
      </c>
      <c r="D2847" t="s">
        <v>13</v>
      </c>
      <c r="E2847" t="str">
        <f>IF(Statistics_xlsx___Sheet1[[#This Row],[event_name]]="-","Male",Statistics_xlsx___Sheet1[[#This Row],[event_name]])</f>
        <v>Female</v>
      </c>
      <c r="F2847" t="s">
        <v>10</v>
      </c>
      <c r="G2847" t="s">
        <v>30</v>
      </c>
      <c r="H2847" t="str">
        <f>IF(Statistics_xlsx___Sheet1[[#This Row],[Post Name]]="-",IF(G2848=0,G2846,G2848),Statistics_xlsx___Sheet1[[#This Row],[Post Name]])</f>
        <v>b9</v>
      </c>
      <c r="I2847">
        <v>97491</v>
      </c>
      <c r="J2847">
        <f>IF(Statistics_xlsx___Sheet1[[#This Row],[Offered Salary]]&lt;=0,AVERAGE($I$2:$I$7166),Statistics_xlsx___Sheet1[[#This Row],[Offered Salary]])</f>
        <v>97491</v>
      </c>
      <c r="K2847" t="b">
        <f>OR((Statistics_xlsx___Sheet1[[#This Row],[updated offered salary]]&lt;$N$39),(Statistics_xlsx___Sheet1[[#This Row],[updated offered salary]]&gt;$N$40))</f>
        <v>0</v>
      </c>
    </row>
    <row r="2848" spans="1:11" x14ac:dyDescent="0.3">
      <c r="A2848">
        <v>47896</v>
      </c>
      <c r="B2848" t="s">
        <v>2531</v>
      </c>
      <c r="C2848" t="s">
        <v>15</v>
      </c>
      <c r="D2848" t="s">
        <v>9</v>
      </c>
      <c r="E2848" t="str">
        <f>IF(Statistics_xlsx___Sheet1[[#This Row],[event_name]]="-","Male",Statistics_xlsx___Sheet1[[#This Row],[event_name]])</f>
        <v>Male</v>
      </c>
      <c r="F2848" t="s">
        <v>10</v>
      </c>
      <c r="G2848" t="s">
        <v>30</v>
      </c>
      <c r="H2848" t="str">
        <f>IF(Statistics_xlsx___Sheet1[[#This Row],[Post Name]]="-",IF(G2849=0,G2847,G2849),Statistics_xlsx___Sheet1[[#This Row],[Post Name]])</f>
        <v>b9</v>
      </c>
      <c r="I2848">
        <v>1251</v>
      </c>
      <c r="J2848">
        <f>IF(Statistics_xlsx___Sheet1[[#This Row],[Offered Salary]]&lt;=0,AVERAGE($I$2:$I$7166),Statistics_xlsx___Sheet1[[#This Row],[Offered Salary]])</f>
        <v>1251</v>
      </c>
      <c r="K2848" t="b">
        <f>OR((Statistics_xlsx___Sheet1[[#This Row],[updated offered salary]]&lt;$N$39),(Statistics_xlsx___Sheet1[[#This Row],[updated offered salary]]&gt;$N$40))</f>
        <v>0</v>
      </c>
    </row>
    <row r="2849" spans="1:11" x14ac:dyDescent="0.3">
      <c r="A2849">
        <v>171510</v>
      </c>
      <c r="B2849" t="s">
        <v>2532</v>
      </c>
      <c r="C2849" t="s">
        <v>8</v>
      </c>
      <c r="D2849" t="s">
        <v>9</v>
      </c>
      <c r="E2849" t="str">
        <f>IF(Statistics_xlsx___Sheet1[[#This Row],[event_name]]="-","Male",Statistics_xlsx___Sheet1[[#This Row],[event_name]])</f>
        <v>Male</v>
      </c>
      <c r="F2849" t="s">
        <v>10</v>
      </c>
      <c r="G2849" t="s">
        <v>30</v>
      </c>
      <c r="H2849" t="str">
        <f>IF(Statistics_xlsx___Sheet1[[#This Row],[Post Name]]="-",IF(G2850=0,G2848,G2850),Statistics_xlsx___Sheet1[[#This Row],[Post Name]])</f>
        <v>b9</v>
      </c>
      <c r="I2849">
        <v>72676</v>
      </c>
      <c r="J2849">
        <f>IF(Statistics_xlsx___Sheet1[[#This Row],[Offered Salary]]&lt;=0,AVERAGE($I$2:$I$7166),Statistics_xlsx___Sheet1[[#This Row],[Offered Salary]])</f>
        <v>72676</v>
      </c>
      <c r="K2849" t="b">
        <f>OR((Statistics_xlsx___Sheet1[[#This Row],[updated offered salary]]&lt;$N$39),(Statistics_xlsx___Sheet1[[#This Row],[updated offered salary]]&gt;$N$40))</f>
        <v>0</v>
      </c>
    </row>
    <row r="2850" spans="1:11" x14ac:dyDescent="0.3">
      <c r="A2850">
        <v>478340</v>
      </c>
      <c r="B2850" t="s">
        <v>2533</v>
      </c>
      <c r="C2850" t="s">
        <v>15</v>
      </c>
      <c r="D2850" t="s">
        <v>9</v>
      </c>
      <c r="E2850" t="str">
        <f>IF(Statistics_xlsx___Sheet1[[#This Row],[event_name]]="-","Male",Statistics_xlsx___Sheet1[[#This Row],[event_name]])</f>
        <v>Male</v>
      </c>
      <c r="F2850" t="s">
        <v>17</v>
      </c>
      <c r="G2850" t="s">
        <v>36</v>
      </c>
      <c r="H2850" t="str">
        <f>IF(Statistics_xlsx___Sheet1[[#This Row],[Post Name]]="-",IF(G2851=0,G2849,G2851),Statistics_xlsx___Sheet1[[#This Row],[Post Name]])</f>
        <v>i5</v>
      </c>
      <c r="I2850">
        <v>62984</v>
      </c>
      <c r="J2850">
        <f>IF(Statistics_xlsx___Sheet1[[#This Row],[Offered Salary]]&lt;=0,AVERAGE($I$2:$I$7166),Statistics_xlsx___Sheet1[[#This Row],[Offered Salary]])</f>
        <v>62984</v>
      </c>
      <c r="K2850" t="b">
        <f>OR((Statistics_xlsx___Sheet1[[#This Row],[updated offered salary]]&lt;$N$39),(Statistics_xlsx___Sheet1[[#This Row],[updated offered salary]]&gt;$N$40))</f>
        <v>0</v>
      </c>
    </row>
    <row r="2851" spans="1:11" x14ac:dyDescent="0.3">
      <c r="A2851">
        <v>533413</v>
      </c>
      <c r="B2851" t="s">
        <v>1235</v>
      </c>
      <c r="C2851" t="s">
        <v>8</v>
      </c>
      <c r="D2851" t="s">
        <v>13</v>
      </c>
      <c r="E2851" t="str">
        <f>IF(Statistics_xlsx___Sheet1[[#This Row],[event_name]]="-","Male",Statistics_xlsx___Sheet1[[#This Row],[event_name]])</f>
        <v>Female</v>
      </c>
      <c r="F2851" t="s">
        <v>10</v>
      </c>
      <c r="G2851" t="s">
        <v>14</v>
      </c>
      <c r="H2851" t="str">
        <f>IF(Statistics_xlsx___Sheet1[[#This Row],[Post Name]]="-",IF(G2852=0,G2850,G2852),Statistics_xlsx___Sheet1[[#This Row],[Post Name]])</f>
        <v>c5</v>
      </c>
      <c r="I2851">
        <v>32457</v>
      </c>
      <c r="J2851">
        <f>IF(Statistics_xlsx___Sheet1[[#This Row],[Offered Salary]]&lt;=0,AVERAGE($I$2:$I$7166),Statistics_xlsx___Sheet1[[#This Row],[Offered Salary]])</f>
        <v>32457</v>
      </c>
      <c r="K2851" t="b">
        <f>OR((Statistics_xlsx___Sheet1[[#This Row],[updated offered salary]]&lt;$N$39),(Statistics_xlsx___Sheet1[[#This Row],[updated offered salary]]&gt;$N$40))</f>
        <v>0</v>
      </c>
    </row>
    <row r="2852" spans="1:11" x14ac:dyDescent="0.3">
      <c r="A2852">
        <v>283022</v>
      </c>
      <c r="B2852" t="s">
        <v>2534</v>
      </c>
      <c r="C2852" t="s">
        <v>15</v>
      </c>
      <c r="D2852" t="s">
        <v>13</v>
      </c>
      <c r="E2852" t="str">
        <f>IF(Statistics_xlsx___Sheet1[[#This Row],[event_name]]="-","Male",Statistics_xlsx___Sheet1[[#This Row],[event_name]])</f>
        <v>Female</v>
      </c>
      <c r="F2852" t="s">
        <v>10</v>
      </c>
      <c r="G2852" t="s">
        <v>14</v>
      </c>
      <c r="H2852" t="str">
        <f>IF(Statistics_xlsx___Sheet1[[#This Row],[Post Name]]="-",IF(G2853=0,G2851,G2853),Statistics_xlsx___Sheet1[[#This Row],[Post Name]])</f>
        <v>c5</v>
      </c>
      <c r="I2852">
        <v>42052</v>
      </c>
      <c r="J2852">
        <f>IF(Statistics_xlsx___Sheet1[[#This Row],[Offered Salary]]&lt;=0,AVERAGE($I$2:$I$7166),Statistics_xlsx___Sheet1[[#This Row],[Offered Salary]])</f>
        <v>42052</v>
      </c>
      <c r="K2852" t="b">
        <f>OR((Statistics_xlsx___Sheet1[[#This Row],[updated offered salary]]&lt;$N$39),(Statistics_xlsx___Sheet1[[#This Row],[updated offered salary]]&gt;$N$40))</f>
        <v>0</v>
      </c>
    </row>
    <row r="2853" spans="1:11" x14ac:dyDescent="0.3">
      <c r="A2853">
        <v>703363</v>
      </c>
      <c r="B2853" t="s">
        <v>2535</v>
      </c>
      <c r="C2853" t="s">
        <v>15</v>
      </c>
      <c r="D2853" t="s">
        <v>9</v>
      </c>
      <c r="E2853" t="str">
        <f>IF(Statistics_xlsx___Sheet1[[#This Row],[event_name]]="-","Male",Statistics_xlsx___Sheet1[[#This Row],[event_name]])</f>
        <v>Male</v>
      </c>
      <c r="F2853" t="s">
        <v>10</v>
      </c>
      <c r="G2853" t="s">
        <v>36</v>
      </c>
      <c r="H2853" t="str">
        <f>IF(Statistics_xlsx___Sheet1[[#This Row],[Post Name]]="-",IF(G2854=0,G2852,G2854),Statistics_xlsx___Sheet1[[#This Row],[Post Name]])</f>
        <v>i5</v>
      </c>
      <c r="I2853">
        <v>38880</v>
      </c>
      <c r="J2853">
        <f>IF(Statistics_xlsx___Sheet1[[#This Row],[Offered Salary]]&lt;=0,AVERAGE($I$2:$I$7166),Statistics_xlsx___Sheet1[[#This Row],[Offered Salary]])</f>
        <v>38880</v>
      </c>
      <c r="K2853" t="b">
        <f>OR((Statistics_xlsx___Sheet1[[#This Row],[updated offered salary]]&lt;$N$39),(Statistics_xlsx___Sheet1[[#This Row],[updated offered salary]]&gt;$N$40))</f>
        <v>0</v>
      </c>
    </row>
    <row r="2854" spans="1:11" x14ac:dyDescent="0.3">
      <c r="A2854">
        <v>73267</v>
      </c>
      <c r="B2854" t="s">
        <v>2536</v>
      </c>
      <c r="C2854" t="s">
        <v>15</v>
      </c>
      <c r="D2854" t="s">
        <v>9</v>
      </c>
      <c r="E2854" t="str">
        <f>IF(Statistics_xlsx___Sheet1[[#This Row],[event_name]]="-","Male",Statistics_xlsx___Sheet1[[#This Row],[event_name]])</f>
        <v>Male</v>
      </c>
      <c r="F2854" t="s">
        <v>10</v>
      </c>
      <c r="G2854" t="s">
        <v>36</v>
      </c>
      <c r="H2854" t="str">
        <f>IF(Statistics_xlsx___Sheet1[[#This Row],[Post Name]]="-",IF(G2855=0,G2853,G2855),Statistics_xlsx___Sheet1[[#This Row],[Post Name]])</f>
        <v>i5</v>
      </c>
      <c r="I2854">
        <v>58547</v>
      </c>
      <c r="J2854">
        <f>IF(Statistics_xlsx___Sheet1[[#This Row],[Offered Salary]]&lt;=0,AVERAGE($I$2:$I$7166),Statistics_xlsx___Sheet1[[#This Row],[Offered Salary]])</f>
        <v>58547</v>
      </c>
      <c r="K2854" t="b">
        <f>OR((Statistics_xlsx___Sheet1[[#This Row],[updated offered salary]]&lt;$N$39),(Statistics_xlsx___Sheet1[[#This Row],[updated offered salary]]&gt;$N$40))</f>
        <v>0</v>
      </c>
    </row>
    <row r="2855" spans="1:11" x14ac:dyDescent="0.3">
      <c r="A2855">
        <v>808514</v>
      </c>
      <c r="B2855" t="s">
        <v>2537</v>
      </c>
      <c r="C2855" t="s">
        <v>15</v>
      </c>
      <c r="D2855" t="s">
        <v>9</v>
      </c>
      <c r="E2855" t="str">
        <f>IF(Statistics_xlsx___Sheet1[[#This Row],[event_name]]="-","Male",Statistics_xlsx___Sheet1[[#This Row],[event_name]])</f>
        <v>Male</v>
      </c>
      <c r="F2855" t="s">
        <v>10</v>
      </c>
      <c r="G2855" t="s">
        <v>36</v>
      </c>
      <c r="H2855" t="str">
        <f>IF(Statistics_xlsx___Sheet1[[#This Row],[Post Name]]="-",IF(G2856=0,G2854,G2856),Statistics_xlsx___Sheet1[[#This Row],[Post Name]])</f>
        <v>i5</v>
      </c>
      <c r="I2855">
        <v>61895</v>
      </c>
      <c r="J2855">
        <f>IF(Statistics_xlsx___Sheet1[[#This Row],[Offered Salary]]&lt;=0,AVERAGE($I$2:$I$7166),Statistics_xlsx___Sheet1[[#This Row],[Offered Salary]])</f>
        <v>61895</v>
      </c>
      <c r="K2855" t="b">
        <f>OR((Statistics_xlsx___Sheet1[[#This Row],[updated offered salary]]&lt;$N$39),(Statistics_xlsx___Sheet1[[#This Row],[updated offered salary]]&gt;$N$40))</f>
        <v>0</v>
      </c>
    </row>
    <row r="2856" spans="1:11" x14ac:dyDescent="0.3">
      <c r="A2856">
        <v>999850</v>
      </c>
      <c r="B2856" t="s">
        <v>2538</v>
      </c>
      <c r="C2856" t="s">
        <v>8</v>
      </c>
      <c r="D2856" t="s">
        <v>9</v>
      </c>
      <c r="E2856" t="str">
        <f>IF(Statistics_xlsx___Sheet1[[#This Row],[event_name]]="-","Male",Statistics_xlsx___Sheet1[[#This Row],[event_name]])</f>
        <v>Male</v>
      </c>
      <c r="F2856" t="s">
        <v>10</v>
      </c>
      <c r="G2856" t="s">
        <v>36</v>
      </c>
      <c r="H2856" t="str">
        <f>IF(Statistics_xlsx___Sheet1[[#This Row],[Post Name]]="-",IF(G2857=0,G2855,G2857),Statistics_xlsx___Sheet1[[#This Row],[Post Name]])</f>
        <v>i5</v>
      </c>
      <c r="I2856">
        <v>50962</v>
      </c>
      <c r="J2856">
        <f>IF(Statistics_xlsx___Sheet1[[#This Row],[Offered Salary]]&lt;=0,AVERAGE($I$2:$I$7166),Statistics_xlsx___Sheet1[[#This Row],[Offered Salary]])</f>
        <v>50962</v>
      </c>
      <c r="K2856" t="b">
        <f>OR((Statistics_xlsx___Sheet1[[#This Row],[updated offered salary]]&lt;$N$39),(Statistics_xlsx___Sheet1[[#This Row],[updated offered salary]]&gt;$N$40))</f>
        <v>0</v>
      </c>
    </row>
    <row r="2857" spans="1:11" x14ac:dyDescent="0.3">
      <c r="A2857">
        <v>444836</v>
      </c>
      <c r="B2857" t="s">
        <v>2539</v>
      </c>
      <c r="C2857" t="s">
        <v>8</v>
      </c>
      <c r="D2857" t="s">
        <v>9</v>
      </c>
      <c r="E2857" t="str">
        <f>IF(Statistics_xlsx___Sheet1[[#This Row],[event_name]]="-","Male",Statistics_xlsx___Sheet1[[#This Row],[event_name]])</f>
        <v>Male</v>
      </c>
      <c r="F2857" t="s">
        <v>10</v>
      </c>
      <c r="G2857" t="s">
        <v>30</v>
      </c>
      <c r="H2857" t="str">
        <f>IF(Statistics_xlsx___Sheet1[[#This Row],[Post Name]]="-",IF(G2858=0,G2856,G2858),Statistics_xlsx___Sheet1[[#This Row],[Post Name]])</f>
        <v>b9</v>
      </c>
      <c r="I2857">
        <v>34487</v>
      </c>
      <c r="J2857">
        <f>IF(Statistics_xlsx___Sheet1[[#This Row],[Offered Salary]]&lt;=0,AVERAGE($I$2:$I$7166),Statistics_xlsx___Sheet1[[#This Row],[Offered Salary]])</f>
        <v>34487</v>
      </c>
      <c r="K2857" t="b">
        <f>OR((Statistics_xlsx___Sheet1[[#This Row],[updated offered salary]]&lt;$N$39),(Statistics_xlsx___Sheet1[[#This Row],[updated offered salary]]&gt;$N$40))</f>
        <v>0</v>
      </c>
    </row>
    <row r="2858" spans="1:11" x14ac:dyDescent="0.3">
      <c r="A2858">
        <v>200966</v>
      </c>
      <c r="B2858" t="s">
        <v>2540</v>
      </c>
      <c r="C2858" t="s">
        <v>15</v>
      </c>
      <c r="D2858" t="s">
        <v>9</v>
      </c>
      <c r="E2858" t="str">
        <f>IF(Statistics_xlsx___Sheet1[[#This Row],[event_name]]="-","Male",Statistics_xlsx___Sheet1[[#This Row],[event_name]])</f>
        <v>Male</v>
      </c>
      <c r="F2858" t="s">
        <v>10</v>
      </c>
      <c r="G2858" t="s">
        <v>30</v>
      </c>
      <c r="H2858" t="str">
        <f>IF(Statistics_xlsx___Sheet1[[#This Row],[Post Name]]="-",IF(G2859=0,G2857,G2859),Statistics_xlsx___Sheet1[[#This Row],[Post Name]])</f>
        <v>b9</v>
      </c>
      <c r="I2858">
        <v>10383</v>
      </c>
      <c r="J2858">
        <f>IF(Statistics_xlsx___Sheet1[[#This Row],[Offered Salary]]&lt;=0,AVERAGE($I$2:$I$7166),Statistics_xlsx___Sheet1[[#This Row],[Offered Salary]])</f>
        <v>10383</v>
      </c>
      <c r="K2858" t="b">
        <f>OR((Statistics_xlsx___Sheet1[[#This Row],[updated offered salary]]&lt;$N$39),(Statistics_xlsx___Sheet1[[#This Row],[updated offered salary]]&gt;$N$40))</f>
        <v>0</v>
      </c>
    </row>
    <row r="2859" spans="1:11" x14ac:dyDescent="0.3">
      <c r="A2859">
        <v>600368</v>
      </c>
      <c r="B2859" t="s">
        <v>2541</v>
      </c>
      <c r="C2859" t="s">
        <v>8</v>
      </c>
      <c r="D2859" t="s">
        <v>13</v>
      </c>
      <c r="E2859" t="str">
        <f>IF(Statistics_xlsx___Sheet1[[#This Row],[event_name]]="-","Male",Statistics_xlsx___Sheet1[[#This Row],[event_name]])</f>
        <v>Female</v>
      </c>
      <c r="F2859" t="s">
        <v>10</v>
      </c>
      <c r="G2859" t="s">
        <v>30</v>
      </c>
      <c r="H2859" t="str">
        <f>IF(Statistics_xlsx___Sheet1[[#This Row],[Post Name]]="-",IF(G2860=0,G2858,G2860),Statistics_xlsx___Sheet1[[#This Row],[Post Name]])</f>
        <v>b9</v>
      </c>
      <c r="I2859">
        <v>36386</v>
      </c>
      <c r="J2859">
        <f>IF(Statistics_xlsx___Sheet1[[#This Row],[Offered Salary]]&lt;=0,AVERAGE($I$2:$I$7166),Statistics_xlsx___Sheet1[[#This Row],[Offered Salary]])</f>
        <v>36386</v>
      </c>
      <c r="K2859" t="b">
        <f>OR((Statistics_xlsx___Sheet1[[#This Row],[updated offered salary]]&lt;$N$39),(Statistics_xlsx___Sheet1[[#This Row],[updated offered salary]]&gt;$N$40))</f>
        <v>0</v>
      </c>
    </row>
    <row r="2860" spans="1:11" x14ac:dyDescent="0.3">
      <c r="A2860">
        <v>827812</v>
      </c>
      <c r="B2860" t="s">
        <v>2542</v>
      </c>
      <c r="C2860" t="s">
        <v>8</v>
      </c>
      <c r="D2860" t="s">
        <v>13</v>
      </c>
      <c r="E2860" t="str">
        <f>IF(Statistics_xlsx___Sheet1[[#This Row],[event_name]]="-","Male",Statistics_xlsx___Sheet1[[#This Row],[event_name]])</f>
        <v>Female</v>
      </c>
      <c r="F2860" t="s">
        <v>10</v>
      </c>
      <c r="G2860" t="s">
        <v>30</v>
      </c>
      <c r="H2860" t="str">
        <f>IF(Statistics_xlsx___Sheet1[[#This Row],[Post Name]]="-",IF(G2861=0,G2859,G2861),Statistics_xlsx___Sheet1[[#This Row],[Post Name]])</f>
        <v>b9</v>
      </c>
      <c r="I2860">
        <v>72478</v>
      </c>
      <c r="J2860">
        <f>IF(Statistics_xlsx___Sheet1[[#This Row],[Offered Salary]]&lt;=0,AVERAGE($I$2:$I$7166),Statistics_xlsx___Sheet1[[#This Row],[Offered Salary]])</f>
        <v>72478</v>
      </c>
      <c r="K2860" t="b">
        <f>OR((Statistics_xlsx___Sheet1[[#This Row],[updated offered salary]]&lt;$N$39),(Statistics_xlsx___Sheet1[[#This Row],[updated offered salary]]&gt;$N$40))</f>
        <v>0</v>
      </c>
    </row>
    <row r="2861" spans="1:11" x14ac:dyDescent="0.3">
      <c r="A2861">
        <v>732025</v>
      </c>
      <c r="B2861" t="s">
        <v>2543</v>
      </c>
      <c r="C2861" t="s">
        <v>15</v>
      </c>
      <c r="D2861" t="s">
        <v>9</v>
      </c>
      <c r="E2861" t="str">
        <f>IF(Statistics_xlsx___Sheet1[[#This Row],[event_name]]="-","Male",Statistics_xlsx___Sheet1[[#This Row],[event_name]])</f>
        <v>Male</v>
      </c>
      <c r="F2861" t="s">
        <v>10</v>
      </c>
      <c r="G2861" t="s">
        <v>30</v>
      </c>
      <c r="H2861" t="str">
        <f>IF(Statistics_xlsx___Sheet1[[#This Row],[Post Name]]="-",IF(G2862=0,G2860,G2862),Statistics_xlsx___Sheet1[[#This Row],[Post Name]])</f>
        <v>b9</v>
      </c>
      <c r="I2861">
        <v>98218</v>
      </c>
      <c r="J2861">
        <f>IF(Statistics_xlsx___Sheet1[[#This Row],[Offered Salary]]&lt;=0,AVERAGE($I$2:$I$7166),Statistics_xlsx___Sheet1[[#This Row],[Offered Salary]])</f>
        <v>98218</v>
      </c>
      <c r="K2861" t="b">
        <f>OR((Statistics_xlsx___Sheet1[[#This Row],[updated offered salary]]&lt;$N$39),(Statistics_xlsx___Sheet1[[#This Row],[updated offered salary]]&gt;$N$40))</f>
        <v>0</v>
      </c>
    </row>
    <row r="2862" spans="1:11" x14ac:dyDescent="0.3">
      <c r="A2862">
        <v>275640</v>
      </c>
      <c r="B2862" t="s">
        <v>2544</v>
      </c>
      <c r="C2862" t="s">
        <v>8</v>
      </c>
      <c r="D2862" t="s">
        <v>42</v>
      </c>
      <c r="E2862" t="str">
        <f>IF(Statistics_xlsx___Sheet1[[#This Row],[event_name]]="-","Male",Statistics_xlsx___Sheet1[[#This Row],[event_name]])</f>
        <v>Don’t want to say</v>
      </c>
      <c r="F2862" t="s">
        <v>10</v>
      </c>
      <c r="G2862" t="s">
        <v>30</v>
      </c>
      <c r="H2862" t="str">
        <f>IF(Statistics_xlsx___Sheet1[[#This Row],[Post Name]]="-",IF(G2863=0,G2861,G2863),Statistics_xlsx___Sheet1[[#This Row],[Post Name]])</f>
        <v>b9</v>
      </c>
      <c r="I2862">
        <v>52802</v>
      </c>
      <c r="J2862">
        <f>IF(Statistics_xlsx___Sheet1[[#This Row],[Offered Salary]]&lt;=0,AVERAGE($I$2:$I$7166),Statistics_xlsx___Sheet1[[#This Row],[Offered Salary]])</f>
        <v>52802</v>
      </c>
      <c r="K2862" t="b">
        <f>OR((Statistics_xlsx___Sheet1[[#This Row],[updated offered salary]]&lt;$N$39),(Statistics_xlsx___Sheet1[[#This Row],[updated offered salary]]&gt;$N$40))</f>
        <v>0</v>
      </c>
    </row>
    <row r="2863" spans="1:11" x14ac:dyDescent="0.3">
      <c r="A2863">
        <v>868305</v>
      </c>
      <c r="B2863" t="s">
        <v>2545</v>
      </c>
      <c r="C2863" t="s">
        <v>8</v>
      </c>
      <c r="D2863" t="s">
        <v>9</v>
      </c>
      <c r="E2863" t="str">
        <f>IF(Statistics_xlsx___Sheet1[[#This Row],[event_name]]="-","Male",Statistics_xlsx___Sheet1[[#This Row],[event_name]])</f>
        <v>Male</v>
      </c>
      <c r="F2863" t="s">
        <v>10</v>
      </c>
      <c r="G2863" t="s">
        <v>36</v>
      </c>
      <c r="H2863" t="str">
        <f>IF(Statistics_xlsx___Sheet1[[#This Row],[Post Name]]="-",IF(G2864=0,G2862,G2864),Statistics_xlsx___Sheet1[[#This Row],[Post Name]])</f>
        <v>i5</v>
      </c>
      <c r="I2863">
        <v>62805</v>
      </c>
      <c r="J2863">
        <f>IF(Statistics_xlsx___Sheet1[[#This Row],[Offered Salary]]&lt;=0,AVERAGE($I$2:$I$7166),Statistics_xlsx___Sheet1[[#This Row],[Offered Salary]])</f>
        <v>62805</v>
      </c>
      <c r="K2863" t="b">
        <f>OR((Statistics_xlsx___Sheet1[[#This Row],[updated offered salary]]&lt;$N$39),(Statistics_xlsx___Sheet1[[#This Row],[updated offered salary]]&gt;$N$40))</f>
        <v>0</v>
      </c>
    </row>
    <row r="2864" spans="1:11" x14ac:dyDescent="0.3">
      <c r="A2864">
        <v>717117</v>
      </c>
      <c r="B2864" t="s">
        <v>2546</v>
      </c>
      <c r="C2864" t="s">
        <v>8</v>
      </c>
      <c r="D2864" t="s">
        <v>13</v>
      </c>
      <c r="E2864" t="str">
        <f>IF(Statistics_xlsx___Sheet1[[#This Row],[event_name]]="-","Male",Statistics_xlsx___Sheet1[[#This Row],[event_name]])</f>
        <v>Female</v>
      </c>
      <c r="F2864" t="s">
        <v>10</v>
      </c>
      <c r="G2864" t="s">
        <v>36</v>
      </c>
      <c r="H2864" t="str">
        <f>IF(Statistics_xlsx___Sheet1[[#This Row],[Post Name]]="-",IF(G2865=0,G2863,G2865),Statistics_xlsx___Sheet1[[#This Row],[Post Name]])</f>
        <v>i5</v>
      </c>
      <c r="I2864">
        <v>82655</v>
      </c>
      <c r="J2864">
        <f>IF(Statistics_xlsx___Sheet1[[#This Row],[Offered Salary]]&lt;=0,AVERAGE($I$2:$I$7166),Statistics_xlsx___Sheet1[[#This Row],[Offered Salary]])</f>
        <v>82655</v>
      </c>
      <c r="K2864" t="b">
        <f>OR((Statistics_xlsx___Sheet1[[#This Row],[updated offered salary]]&lt;$N$39),(Statistics_xlsx___Sheet1[[#This Row],[updated offered salary]]&gt;$N$40))</f>
        <v>0</v>
      </c>
    </row>
    <row r="2865" spans="1:11" x14ac:dyDescent="0.3">
      <c r="A2865">
        <v>259771</v>
      </c>
      <c r="B2865" t="s">
        <v>2547</v>
      </c>
      <c r="C2865" t="s">
        <v>15</v>
      </c>
      <c r="D2865" t="s">
        <v>9</v>
      </c>
      <c r="E2865" t="str">
        <f>IF(Statistics_xlsx___Sheet1[[#This Row],[event_name]]="-","Male",Statistics_xlsx___Sheet1[[#This Row],[event_name]])</f>
        <v>Male</v>
      </c>
      <c r="F2865" t="s">
        <v>21</v>
      </c>
      <c r="G2865" t="s">
        <v>14</v>
      </c>
      <c r="H2865" t="str">
        <f>IF(Statistics_xlsx___Sheet1[[#This Row],[Post Name]]="-",IF(G2866=0,G2864,G2866),Statistics_xlsx___Sheet1[[#This Row],[Post Name]])</f>
        <v>c5</v>
      </c>
      <c r="I2865">
        <v>36553</v>
      </c>
      <c r="J2865">
        <f>IF(Statistics_xlsx___Sheet1[[#This Row],[Offered Salary]]&lt;=0,AVERAGE($I$2:$I$7166),Statistics_xlsx___Sheet1[[#This Row],[Offered Salary]])</f>
        <v>36553</v>
      </c>
      <c r="K2865" t="b">
        <f>OR((Statistics_xlsx___Sheet1[[#This Row],[updated offered salary]]&lt;$N$39),(Statistics_xlsx___Sheet1[[#This Row],[updated offered salary]]&gt;$N$40))</f>
        <v>0</v>
      </c>
    </row>
    <row r="2866" spans="1:11" x14ac:dyDescent="0.3">
      <c r="A2866">
        <v>227346</v>
      </c>
      <c r="B2866" t="s">
        <v>2548</v>
      </c>
      <c r="C2866" t="s">
        <v>15</v>
      </c>
      <c r="D2866" t="s">
        <v>13</v>
      </c>
      <c r="E2866" t="str">
        <f>IF(Statistics_xlsx___Sheet1[[#This Row],[event_name]]="-","Male",Statistics_xlsx___Sheet1[[#This Row],[event_name]])</f>
        <v>Female</v>
      </c>
      <c r="F2866" t="s">
        <v>21</v>
      </c>
      <c r="G2866" t="s">
        <v>14</v>
      </c>
      <c r="H2866" t="str">
        <f>IF(Statistics_xlsx___Sheet1[[#This Row],[Post Name]]="-",IF(G2867=0,G2865,G2867),Statistics_xlsx___Sheet1[[#This Row],[Post Name]])</f>
        <v>c5</v>
      </c>
      <c r="I2866">
        <v>9809</v>
      </c>
      <c r="J2866">
        <f>IF(Statistics_xlsx___Sheet1[[#This Row],[Offered Salary]]&lt;=0,AVERAGE($I$2:$I$7166),Statistics_xlsx___Sheet1[[#This Row],[Offered Salary]])</f>
        <v>9809</v>
      </c>
      <c r="K2866" t="b">
        <f>OR((Statistics_xlsx___Sheet1[[#This Row],[updated offered salary]]&lt;$N$39),(Statistics_xlsx___Sheet1[[#This Row],[updated offered salary]]&gt;$N$40))</f>
        <v>0</v>
      </c>
    </row>
    <row r="2867" spans="1:11" x14ac:dyDescent="0.3">
      <c r="A2867">
        <v>601759</v>
      </c>
      <c r="B2867" t="s">
        <v>2549</v>
      </c>
      <c r="C2867" t="s">
        <v>15</v>
      </c>
      <c r="D2867" t="s">
        <v>42</v>
      </c>
      <c r="E2867" t="str">
        <f>IF(Statistics_xlsx___Sheet1[[#This Row],[event_name]]="-","Male",Statistics_xlsx___Sheet1[[#This Row],[event_name]])</f>
        <v>Don’t want to say</v>
      </c>
      <c r="F2867" t="s">
        <v>21</v>
      </c>
      <c r="G2867" t="s">
        <v>14</v>
      </c>
      <c r="H2867" t="str">
        <f>IF(Statistics_xlsx___Sheet1[[#This Row],[Post Name]]="-",IF(G2868=0,G2866,G2868),Statistics_xlsx___Sheet1[[#This Row],[Post Name]])</f>
        <v>c5</v>
      </c>
      <c r="I2867">
        <v>25861</v>
      </c>
      <c r="J2867">
        <f>IF(Statistics_xlsx___Sheet1[[#This Row],[Offered Salary]]&lt;=0,AVERAGE($I$2:$I$7166),Statistics_xlsx___Sheet1[[#This Row],[Offered Salary]])</f>
        <v>25861</v>
      </c>
      <c r="K2867" t="b">
        <f>OR((Statistics_xlsx___Sheet1[[#This Row],[updated offered salary]]&lt;$N$39),(Statistics_xlsx___Sheet1[[#This Row],[updated offered salary]]&gt;$N$40))</f>
        <v>0</v>
      </c>
    </row>
    <row r="2868" spans="1:11" x14ac:dyDescent="0.3">
      <c r="A2868">
        <v>81051</v>
      </c>
      <c r="B2868" t="s">
        <v>1984</v>
      </c>
      <c r="C2868" t="s">
        <v>8</v>
      </c>
      <c r="D2868" t="s">
        <v>9</v>
      </c>
      <c r="E2868" t="str">
        <f>IF(Statistics_xlsx___Sheet1[[#This Row],[event_name]]="-","Male",Statistics_xlsx___Sheet1[[#This Row],[event_name]])</f>
        <v>Male</v>
      </c>
      <c r="F2868" t="s">
        <v>21</v>
      </c>
      <c r="G2868" t="s">
        <v>14</v>
      </c>
      <c r="H2868" t="str">
        <f>IF(Statistics_xlsx___Sheet1[[#This Row],[Post Name]]="-",IF(G2869=0,G2867,G2869),Statistics_xlsx___Sheet1[[#This Row],[Post Name]])</f>
        <v>c5</v>
      </c>
      <c r="I2868">
        <v>7635</v>
      </c>
      <c r="J2868">
        <f>IF(Statistics_xlsx___Sheet1[[#This Row],[Offered Salary]]&lt;=0,AVERAGE($I$2:$I$7166),Statistics_xlsx___Sheet1[[#This Row],[Offered Salary]])</f>
        <v>7635</v>
      </c>
      <c r="K2868" t="b">
        <f>OR((Statistics_xlsx___Sheet1[[#This Row],[updated offered salary]]&lt;$N$39),(Statistics_xlsx___Sheet1[[#This Row],[updated offered salary]]&gt;$N$40))</f>
        <v>0</v>
      </c>
    </row>
    <row r="2869" spans="1:11" x14ac:dyDescent="0.3">
      <c r="A2869">
        <v>651902</v>
      </c>
      <c r="B2869" t="s">
        <v>1984</v>
      </c>
      <c r="C2869" t="s">
        <v>15</v>
      </c>
      <c r="D2869" t="s">
        <v>13</v>
      </c>
      <c r="E2869" t="str">
        <f>IF(Statistics_xlsx___Sheet1[[#This Row],[event_name]]="-","Male",Statistics_xlsx___Sheet1[[#This Row],[event_name]])</f>
        <v>Female</v>
      </c>
      <c r="F2869" t="s">
        <v>21</v>
      </c>
      <c r="G2869" t="s">
        <v>14</v>
      </c>
      <c r="H2869" t="str">
        <f>IF(Statistics_xlsx___Sheet1[[#This Row],[Post Name]]="-",IF(G2870=0,G2868,G2870),Statistics_xlsx___Sheet1[[#This Row],[Post Name]])</f>
        <v>c5</v>
      </c>
      <c r="I2869">
        <v>16421</v>
      </c>
      <c r="J2869">
        <f>IF(Statistics_xlsx___Sheet1[[#This Row],[Offered Salary]]&lt;=0,AVERAGE($I$2:$I$7166),Statistics_xlsx___Sheet1[[#This Row],[Offered Salary]])</f>
        <v>16421</v>
      </c>
      <c r="K2869" t="b">
        <f>OR((Statistics_xlsx___Sheet1[[#This Row],[updated offered salary]]&lt;$N$39),(Statistics_xlsx___Sheet1[[#This Row],[updated offered salary]]&gt;$N$40))</f>
        <v>0</v>
      </c>
    </row>
    <row r="2870" spans="1:11" x14ac:dyDescent="0.3">
      <c r="A2870">
        <v>886667</v>
      </c>
      <c r="B2870" t="s">
        <v>1663</v>
      </c>
      <c r="C2870" t="s">
        <v>15</v>
      </c>
      <c r="D2870" t="s">
        <v>9</v>
      </c>
      <c r="E2870" t="str">
        <f>IF(Statistics_xlsx___Sheet1[[#This Row],[event_name]]="-","Male",Statistics_xlsx___Sheet1[[#This Row],[event_name]])</f>
        <v>Male</v>
      </c>
      <c r="F2870" t="s">
        <v>21</v>
      </c>
      <c r="G2870" t="s">
        <v>14</v>
      </c>
      <c r="H2870" t="str">
        <f>IF(Statistics_xlsx___Sheet1[[#This Row],[Post Name]]="-",IF(G2871=0,G2869,G2871),Statistics_xlsx___Sheet1[[#This Row],[Post Name]])</f>
        <v>c5</v>
      </c>
      <c r="I2870">
        <v>75908</v>
      </c>
      <c r="J2870">
        <f>IF(Statistics_xlsx___Sheet1[[#This Row],[Offered Salary]]&lt;=0,AVERAGE($I$2:$I$7166),Statistics_xlsx___Sheet1[[#This Row],[Offered Salary]])</f>
        <v>75908</v>
      </c>
      <c r="K2870" t="b">
        <f>OR((Statistics_xlsx___Sheet1[[#This Row],[updated offered salary]]&lt;$N$39),(Statistics_xlsx___Sheet1[[#This Row],[updated offered salary]]&gt;$N$40))</f>
        <v>0</v>
      </c>
    </row>
    <row r="2871" spans="1:11" x14ac:dyDescent="0.3">
      <c r="A2871">
        <v>719726</v>
      </c>
      <c r="B2871" t="s">
        <v>1985</v>
      </c>
      <c r="C2871" t="s">
        <v>8</v>
      </c>
      <c r="D2871" t="s">
        <v>42</v>
      </c>
      <c r="E2871" t="str">
        <f>IF(Statistics_xlsx___Sheet1[[#This Row],[event_name]]="-","Male",Statistics_xlsx___Sheet1[[#This Row],[event_name]])</f>
        <v>Don’t want to say</v>
      </c>
      <c r="F2871" t="s">
        <v>21</v>
      </c>
      <c r="G2871" t="s">
        <v>14</v>
      </c>
      <c r="H2871" t="str">
        <f>IF(Statistics_xlsx___Sheet1[[#This Row],[Post Name]]="-",IF(G2872=0,G2870,G2872),Statistics_xlsx___Sheet1[[#This Row],[Post Name]])</f>
        <v>c5</v>
      </c>
      <c r="I2871">
        <v>89490</v>
      </c>
      <c r="J2871">
        <f>IF(Statistics_xlsx___Sheet1[[#This Row],[Offered Salary]]&lt;=0,AVERAGE($I$2:$I$7166),Statistics_xlsx___Sheet1[[#This Row],[Offered Salary]])</f>
        <v>89490</v>
      </c>
      <c r="K2871" t="b">
        <f>OR((Statistics_xlsx___Sheet1[[#This Row],[updated offered salary]]&lt;$N$39),(Statistics_xlsx___Sheet1[[#This Row],[updated offered salary]]&gt;$N$40))</f>
        <v>0</v>
      </c>
    </row>
    <row r="2872" spans="1:11" x14ac:dyDescent="0.3">
      <c r="A2872">
        <v>551264</v>
      </c>
      <c r="B2872" t="s">
        <v>2550</v>
      </c>
      <c r="C2872" t="s">
        <v>15</v>
      </c>
      <c r="D2872" t="s">
        <v>9</v>
      </c>
      <c r="E2872" t="str">
        <f>IF(Statistics_xlsx___Sheet1[[#This Row],[event_name]]="-","Male",Statistics_xlsx___Sheet1[[#This Row],[event_name]])</f>
        <v>Male</v>
      </c>
      <c r="F2872" t="s">
        <v>17</v>
      </c>
      <c r="G2872" t="s">
        <v>14</v>
      </c>
      <c r="H2872" t="str">
        <f>IF(Statistics_xlsx___Sheet1[[#This Row],[Post Name]]="-",IF(G2873=0,G2871,G2873),Statistics_xlsx___Sheet1[[#This Row],[Post Name]])</f>
        <v>c5</v>
      </c>
      <c r="I2872">
        <v>44105</v>
      </c>
      <c r="J2872">
        <f>IF(Statistics_xlsx___Sheet1[[#This Row],[Offered Salary]]&lt;=0,AVERAGE($I$2:$I$7166),Statistics_xlsx___Sheet1[[#This Row],[Offered Salary]])</f>
        <v>44105</v>
      </c>
      <c r="K2872" t="b">
        <f>OR((Statistics_xlsx___Sheet1[[#This Row],[updated offered salary]]&lt;$N$39),(Statistics_xlsx___Sheet1[[#This Row],[updated offered salary]]&gt;$N$40))</f>
        <v>0</v>
      </c>
    </row>
    <row r="2873" spans="1:11" x14ac:dyDescent="0.3">
      <c r="A2873">
        <v>762737</v>
      </c>
      <c r="B2873" t="s">
        <v>2551</v>
      </c>
      <c r="C2873" t="s">
        <v>8</v>
      </c>
      <c r="D2873" t="s">
        <v>9</v>
      </c>
      <c r="E2873" t="str">
        <f>IF(Statistics_xlsx___Sheet1[[#This Row],[event_name]]="-","Male",Statistics_xlsx___Sheet1[[#This Row],[event_name]])</f>
        <v>Male</v>
      </c>
      <c r="F2873" t="s">
        <v>17</v>
      </c>
      <c r="G2873" t="s">
        <v>14</v>
      </c>
      <c r="H2873" t="str">
        <f>IF(Statistics_xlsx___Sheet1[[#This Row],[Post Name]]="-",IF(G2874=0,G2872,G2874),Statistics_xlsx___Sheet1[[#This Row],[Post Name]])</f>
        <v>c5</v>
      </c>
      <c r="I2873">
        <v>26952</v>
      </c>
      <c r="J2873">
        <f>IF(Statistics_xlsx___Sheet1[[#This Row],[Offered Salary]]&lt;=0,AVERAGE($I$2:$I$7166),Statistics_xlsx___Sheet1[[#This Row],[Offered Salary]])</f>
        <v>26952</v>
      </c>
      <c r="K2873" t="b">
        <f>OR((Statistics_xlsx___Sheet1[[#This Row],[updated offered salary]]&lt;$N$39),(Statistics_xlsx___Sheet1[[#This Row],[updated offered salary]]&gt;$N$40))</f>
        <v>0</v>
      </c>
    </row>
    <row r="2874" spans="1:11" x14ac:dyDescent="0.3">
      <c r="A2874">
        <v>359396</v>
      </c>
      <c r="B2874" t="s">
        <v>2552</v>
      </c>
      <c r="C2874" t="s">
        <v>15</v>
      </c>
      <c r="D2874" t="s">
        <v>13</v>
      </c>
      <c r="E2874" t="str">
        <f>IF(Statistics_xlsx___Sheet1[[#This Row],[event_name]]="-","Male",Statistics_xlsx___Sheet1[[#This Row],[event_name]])</f>
        <v>Female</v>
      </c>
      <c r="F2874" t="s">
        <v>17</v>
      </c>
      <c r="G2874" t="s">
        <v>14</v>
      </c>
      <c r="H2874" t="str">
        <f>IF(Statistics_xlsx___Sheet1[[#This Row],[Post Name]]="-",IF(G2875=0,G2873,G2875),Statistics_xlsx___Sheet1[[#This Row],[Post Name]])</f>
        <v>c5</v>
      </c>
      <c r="I2874">
        <v>74233</v>
      </c>
      <c r="J2874">
        <f>IF(Statistics_xlsx___Sheet1[[#This Row],[Offered Salary]]&lt;=0,AVERAGE($I$2:$I$7166),Statistics_xlsx___Sheet1[[#This Row],[Offered Salary]])</f>
        <v>74233</v>
      </c>
      <c r="K2874" t="b">
        <f>OR((Statistics_xlsx___Sheet1[[#This Row],[updated offered salary]]&lt;$N$39),(Statistics_xlsx___Sheet1[[#This Row],[updated offered salary]]&gt;$N$40))</f>
        <v>0</v>
      </c>
    </row>
    <row r="2875" spans="1:11" x14ac:dyDescent="0.3">
      <c r="A2875">
        <v>486752</v>
      </c>
      <c r="B2875" t="s">
        <v>2553</v>
      </c>
      <c r="C2875" t="s">
        <v>8</v>
      </c>
      <c r="D2875" t="s">
        <v>9</v>
      </c>
      <c r="E2875" t="str">
        <f>IF(Statistics_xlsx___Sheet1[[#This Row],[event_name]]="-","Male",Statistics_xlsx___Sheet1[[#This Row],[event_name]])</f>
        <v>Male</v>
      </c>
      <c r="F2875" t="s">
        <v>17</v>
      </c>
      <c r="G2875" t="s">
        <v>14</v>
      </c>
      <c r="H2875" t="str">
        <f>IF(Statistics_xlsx___Sheet1[[#This Row],[Post Name]]="-",IF(G2876=0,G2874,G2876),Statistics_xlsx___Sheet1[[#This Row],[Post Name]])</f>
        <v>c5</v>
      </c>
      <c r="I2875">
        <v>9936</v>
      </c>
      <c r="J2875">
        <f>IF(Statistics_xlsx___Sheet1[[#This Row],[Offered Salary]]&lt;=0,AVERAGE($I$2:$I$7166),Statistics_xlsx___Sheet1[[#This Row],[Offered Salary]])</f>
        <v>9936</v>
      </c>
      <c r="K2875" t="b">
        <f>OR((Statistics_xlsx___Sheet1[[#This Row],[updated offered salary]]&lt;$N$39),(Statistics_xlsx___Sheet1[[#This Row],[updated offered salary]]&gt;$N$40))</f>
        <v>0</v>
      </c>
    </row>
    <row r="2876" spans="1:11" x14ac:dyDescent="0.3">
      <c r="A2876">
        <v>835053</v>
      </c>
      <c r="B2876" t="s">
        <v>2553</v>
      </c>
      <c r="C2876" t="s">
        <v>8</v>
      </c>
      <c r="D2876" t="s">
        <v>22</v>
      </c>
      <c r="E2876" t="str">
        <f>IF(Statistics_xlsx___Sheet1[[#This Row],[event_name]]="-","Male",Statistics_xlsx___Sheet1[[#This Row],[event_name]])</f>
        <v>Male</v>
      </c>
      <c r="F2876" t="s">
        <v>17</v>
      </c>
      <c r="G2876" t="s">
        <v>14</v>
      </c>
      <c r="H2876" t="str">
        <f>IF(Statistics_xlsx___Sheet1[[#This Row],[Post Name]]="-",IF(G2877=0,G2875,G2877),Statistics_xlsx___Sheet1[[#This Row],[Post Name]])</f>
        <v>c5</v>
      </c>
      <c r="I2876">
        <v>25583</v>
      </c>
      <c r="J2876">
        <f>IF(Statistics_xlsx___Sheet1[[#This Row],[Offered Salary]]&lt;=0,AVERAGE($I$2:$I$7166),Statistics_xlsx___Sheet1[[#This Row],[Offered Salary]])</f>
        <v>25583</v>
      </c>
      <c r="K2876" t="b">
        <f>OR((Statistics_xlsx___Sheet1[[#This Row],[updated offered salary]]&lt;$N$39),(Statistics_xlsx___Sheet1[[#This Row],[updated offered salary]]&gt;$N$40))</f>
        <v>0</v>
      </c>
    </row>
    <row r="2877" spans="1:11" x14ac:dyDescent="0.3">
      <c r="A2877">
        <v>58029</v>
      </c>
      <c r="B2877" t="s">
        <v>2554</v>
      </c>
      <c r="C2877" t="s">
        <v>8</v>
      </c>
      <c r="D2877" t="s">
        <v>9</v>
      </c>
      <c r="E2877" t="str">
        <f>IF(Statistics_xlsx___Sheet1[[#This Row],[event_name]]="-","Male",Statistics_xlsx___Sheet1[[#This Row],[event_name]])</f>
        <v>Male</v>
      </c>
      <c r="F2877" t="s">
        <v>17</v>
      </c>
      <c r="G2877" t="s">
        <v>14</v>
      </c>
      <c r="H2877" t="str">
        <f>IF(Statistics_xlsx___Sheet1[[#This Row],[Post Name]]="-",IF(G2878=0,G2876,G2878),Statistics_xlsx___Sheet1[[#This Row],[Post Name]])</f>
        <v>c5</v>
      </c>
      <c r="I2877">
        <v>85262</v>
      </c>
      <c r="J2877">
        <f>IF(Statistics_xlsx___Sheet1[[#This Row],[Offered Salary]]&lt;=0,AVERAGE($I$2:$I$7166),Statistics_xlsx___Sheet1[[#This Row],[Offered Salary]])</f>
        <v>85262</v>
      </c>
      <c r="K2877" t="b">
        <f>OR((Statistics_xlsx___Sheet1[[#This Row],[updated offered salary]]&lt;$N$39),(Statistics_xlsx___Sheet1[[#This Row],[updated offered salary]]&gt;$N$40))</f>
        <v>0</v>
      </c>
    </row>
    <row r="2878" spans="1:11" x14ac:dyDescent="0.3">
      <c r="A2878">
        <v>193000</v>
      </c>
      <c r="B2878" t="s">
        <v>2555</v>
      </c>
      <c r="C2878" t="s">
        <v>8</v>
      </c>
      <c r="D2878" t="s">
        <v>9</v>
      </c>
      <c r="E2878" t="str">
        <f>IF(Statistics_xlsx___Sheet1[[#This Row],[event_name]]="-","Male",Statistics_xlsx___Sheet1[[#This Row],[event_name]])</f>
        <v>Male</v>
      </c>
      <c r="F2878" t="s">
        <v>17</v>
      </c>
      <c r="G2878" t="s">
        <v>14</v>
      </c>
      <c r="H2878" t="str">
        <f>IF(Statistics_xlsx___Sheet1[[#This Row],[Post Name]]="-",IF(G2879=0,G2877,G2879),Statistics_xlsx___Sheet1[[#This Row],[Post Name]])</f>
        <v>c5</v>
      </c>
      <c r="I2878">
        <v>32690</v>
      </c>
      <c r="J2878">
        <f>IF(Statistics_xlsx___Sheet1[[#This Row],[Offered Salary]]&lt;=0,AVERAGE($I$2:$I$7166),Statistics_xlsx___Sheet1[[#This Row],[Offered Salary]])</f>
        <v>32690</v>
      </c>
      <c r="K2878" t="b">
        <f>OR((Statistics_xlsx___Sheet1[[#This Row],[updated offered salary]]&lt;$N$39),(Statistics_xlsx___Sheet1[[#This Row],[updated offered salary]]&gt;$N$40))</f>
        <v>0</v>
      </c>
    </row>
    <row r="2879" spans="1:11" x14ac:dyDescent="0.3">
      <c r="A2879">
        <v>169603</v>
      </c>
      <c r="B2879" t="s">
        <v>2556</v>
      </c>
      <c r="C2879" t="s">
        <v>8</v>
      </c>
      <c r="D2879" t="s">
        <v>9</v>
      </c>
      <c r="E2879" t="str">
        <f>IF(Statistics_xlsx___Sheet1[[#This Row],[event_name]]="-","Male",Statistics_xlsx___Sheet1[[#This Row],[event_name]])</f>
        <v>Male</v>
      </c>
      <c r="F2879" t="s">
        <v>17</v>
      </c>
      <c r="G2879" t="s">
        <v>345</v>
      </c>
      <c r="H2879" t="str">
        <f>IF(Statistics_xlsx___Sheet1[[#This Row],[Post Name]]="-",IF(G2880=0,G2878,G2880),Statistics_xlsx___Sheet1[[#This Row],[Post Name]])</f>
        <v>c9</v>
      </c>
      <c r="I2879">
        <v>75013</v>
      </c>
      <c r="J2879">
        <f>IF(Statistics_xlsx___Sheet1[[#This Row],[Offered Salary]]&lt;=0,AVERAGE($I$2:$I$7166),Statistics_xlsx___Sheet1[[#This Row],[Offered Salary]])</f>
        <v>75013</v>
      </c>
      <c r="K2879" t="b">
        <f>OR((Statistics_xlsx___Sheet1[[#This Row],[updated offered salary]]&lt;$N$39),(Statistics_xlsx___Sheet1[[#This Row],[updated offered salary]]&gt;$N$40))</f>
        <v>0</v>
      </c>
    </row>
    <row r="2880" spans="1:11" x14ac:dyDescent="0.3">
      <c r="A2880">
        <v>56628</v>
      </c>
      <c r="B2880" t="s">
        <v>2098</v>
      </c>
      <c r="C2880" t="s">
        <v>15</v>
      </c>
      <c r="D2880" t="s">
        <v>9</v>
      </c>
      <c r="E2880" t="str">
        <f>IF(Statistics_xlsx___Sheet1[[#This Row],[event_name]]="-","Male",Statistics_xlsx___Sheet1[[#This Row],[event_name]])</f>
        <v>Male</v>
      </c>
      <c r="F2880" t="s">
        <v>17</v>
      </c>
      <c r="G2880" t="s">
        <v>24</v>
      </c>
      <c r="H2880" t="str">
        <f>IF(Statistics_xlsx___Sheet1[[#This Row],[Post Name]]="-",IF(G2881=0,G2879,G2881),Statistics_xlsx___Sheet1[[#This Row],[Post Name]])</f>
        <v>i7</v>
      </c>
      <c r="I2880">
        <v>5298</v>
      </c>
      <c r="J2880">
        <f>IF(Statistics_xlsx___Sheet1[[#This Row],[Offered Salary]]&lt;=0,AVERAGE($I$2:$I$7166),Statistics_xlsx___Sheet1[[#This Row],[Offered Salary]])</f>
        <v>5298</v>
      </c>
      <c r="K2880" t="b">
        <f>OR((Statistics_xlsx___Sheet1[[#This Row],[updated offered salary]]&lt;$N$39),(Statistics_xlsx___Sheet1[[#This Row],[updated offered salary]]&gt;$N$40))</f>
        <v>0</v>
      </c>
    </row>
    <row r="2881" spans="1:11" x14ac:dyDescent="0.3">
      <c r="A2881">
        <v>687590</v>
      </c>
      <c r="B2881" t="s">
        <v>2557</v>
      </c>
      <c r="C2881" t="s">
        <v>8</v>
      </c>
      <c r="D2881" t="s">
        <v>9</v>
      </c>
      <c r="E2881" t="str">
        <f>IF(Statistics_xlsx___Sheet1[[#This Row],[event_name]]="-","Male",Statistics_xlsx___Sheet1[[#This Row],[event_name]])</f>
        <v>Male</v>
      </c>
      <c r="F2881" t="s">
        <v>17</v>
      </c>
      <c r="G2881" t="s">
        <v>24</v>
      </c>
      <c r="H2881" t="str">
        <f>IF(Statistics_xlsx___Sheet1[[#This Row],[Post Name]]="-",IF(G2882=0,G2880,G2882),Statistics_xlsx___Sheet1[[#This Row],[Post Name]])</f>
        <v>i7</v>
      </c>
      <c r="I2881">
        <v>56231</v>
      </c>
      <c r="J2881">
        <f>IF(Statistics_xlsx___Sheet1[[#This Row],[Offered Salary]]&lt;=0,AVERAGE($I$2:$I$7166),Statistics_xlsx___Sheet1[[#This Row],[Offered Salary]])</f>
        <v>56231</v>
      </c>
      <c r="K2881" t="b">
        <f>OR((Statistics_xlsx___Sheet1[[#This Row],[updated offered salary]]&lt;$N$39),(Statistics_xlsx___Sheet1[[#This Row],[updated offered salary]]&gt;$N$40))</f>
        <v>0</v>
      </c>
    </row>
    <row r="2882" spans="1:11" x14ac:dyDescent="0.3">
      <c r="A2882">
        <v>420861</v>
      </c>
      <c r="B2882" t="s">
        <v>2558</v>
      </c>
      <c r="C2882" t="s">
        <v>8</v>
      </c>
      <c r="D2882" t="s">
        <v>9</v>
      </c>
      <c r="E2882" t="str">
        <f>IF(Statistics_xlsx___Sheet1[[#This Row],[event_name]]="-","Male",Statistics_xlsx___Sheet1[[#This Row],[event_name]])</f>
        <v>Male</v>
      </c>
      <c r="F2882" t="s">
        <v>17</v>
      </c>
      <c r="G2882" t="s">
        <v>24</v>
      </c>
      <c r="H2882" t="str">
        <f>IF(Statistics_xlsx___Sheet1[[#This Row],[Post Name]]="-",IF(G2883=0,G2881,G2883),Statistics_xlsx___Sheet1[[#This Row],[Post Name]])</f>
        <v>i7</v>
      </c>
      <c r="I2882">
        <v>16220</v>
      </c>
      <c r="J2882">
        <f>IF(Statistics_xlsx___Sheet1[[#This Row],[Offered Salary]]&lt;=0,AVERAGE($I$2:$I$7166),Statistics_xlsx___Sheet1[[#This Row],[Offered Salary]])</f>
        <v>16220</v>
      </c>
      <c r="K2882" t="b">
        <f>OR((Statistics_xlsx___Sheet1[[#This Row],[updated offered salary]]&lt;$N$39),(Statistics_xlsx___Sheet1[[#This Row],[updated offered salary]]&gt;$N$40))</f>
        <v>0</v>
      </c>
    </row>
    <row r="2883" spans="1:11" x14ac:dyDescent="0.3">
      <c r="A2883">
        <v>538886</v>
      </c>
      <c r="B2883" t="s">
        <v>2559</v>
      </c>
      <c r="C2883" t="s">
        <v>8</v>
      </c>
      <c r="D2883" t="s">
        <v>13</v>
      </c>
      <c r="E2883" t="str">
        <f>IF(Statistics_xlsx___Sheet1[[#This Row],[event_name]]="-","Male",Statistics_xlsx___Sheet1[[#This Row],[event_name]])</f>
        <v>Female</v>
      </c>
      <c r="F2883" t="s">
        <v>17</v>
      </c>
      <c r="G2883" t="s">
        <v>24</v>
      </c>
      <c r="H2883" t="str">
        <f>IF(Statistics_xlsx___Sheet1[[#This Row],[Post Name]]="-",IF(G2884=0,G2882,G2884),Statistics_xlsx___Sheet1[[#This Row],[Post Name]])</f>
        <v>i7</v>
      </c>
      <c r="I2883">
        <v>44900</v>
      </c>
      <c r="J2883">
        <f>IF(Statistics_xlsx___Sheet1[[#This Row],[Offered Salary]]&lt;=0,AVERAGE($I$2:$I$7166),Statistics_xlsx___Sheet1[[#This Row],[Offered Salary]])</f>
        <v>44900</v>
      </c>
      <c r="K2883" t="b">
        <f>OR((Statistics_xlsx___Sheet1[[#This Row],[updated offered salary]]&lt;$N$39),(Statistics_xlsx___Sheet1[[#This Row],[updated offered salary]]&gt;$N$40))</f>
        <v>0</v>
      </c>
    </row>
    <row r="2884" spans="1:11" x14ac:dyDescent="0.3">
      <c r="A2884">
        <v>298026</v>
      </c>
      <c r="B2884" t="s">
        <v>2560</v>
      </c>
      <c r="C2884" t="s">
        <v>8</v>
      </c>
      <c r="D2884" t="s">
        <v>9</v>
      </c>
      <c r="E2884" t="str">
        <f>IF(Statistics_xlsx___Sheet1[[#This Row],[event_name]]="-","Male",Statistics_xlsx___Sheet1[[#This Row],[event_name]])</f>
        <v>Male</v>
      </c>
      <c r="F2884" t="s">
        <v>17</v>
      </c>
      <c r="G2884" t="s">
        <v>24</v>
      </c>
      <c r="H2884" t="str">
        <f>IF(Statistics_xlsx___Sheet1[[#This Row],[Post Name]]="-",IF(G2885=0,G2883,G2885),Statistics_xlsx___Sheet1[[#This Row],[Post Name]])</f>
        <v>i7</v>
      </c>
      <c r="I2884">
        <v>33284</v>
      </c>
      <c r="J2884">
        <f>IF(Statistics_xlsx___Sheet1[[#This Row],[Offered Salary]]&lt;=0,AVERAGE($I$2:$I$7166),Statistics_xlsx___Sheet1[[#This Row],[Offered Salary]])</f>
        <v>33284</v>
      </c>
      <c r="K2884" t="b">
        <f>OR((Statistics_xlsx___Sheet1[[#This Row],[updated offered salary]]&lt;$N$39),(Statistics_xlsx___Sheet1[[#This Row],[updated offered salary]]&gt;$N$40))</f>
        <v>0</v>
      </c>
    </row>
    <row r="2885" spans="1:11" x14ac:dyDescent="0.3">
      <c r="A2885">
        <v>942186</v>
      </c>
      <c r="B2885" t="s">
        <v>2561</v>
      </c>
      <c r="C2885" t="s">
        <v>8</v>
      </c>
      <c r="D2885" t="s">
        <v>13</v>
      </c>
      <c r="E2885" t="str">
        <f>IF(Statistics_xlsx___Sheet1[[#This Row],[event_name]]="-","Male",Statistics_xlsx___Sheet1[[#This Row],[event_name]])</f>
        <v>Female</v>
      </c>
      <c r="F2885" t="s">
        <v>17</v>
      </c>
      <c r="G2885" t="s">
        <v>24</v>
      </c>
      <c r="H2885" t="str">
        <f>IF(Statistics_xlsx___Sheet1[[#This Row],[Post Name]]="-",IF(G2886=0,G2884,G2886),Statistics_xlsx___Sheet1[[#This Row],[Post Name]])</f>
        <v>i7</v>
      </c>
      <c r="I2885">
        <v>48373</v>
      </c>
      <c r="J2885">
        <f>IF(Statistics_xlsx___Sheet1[[#This Row],[Offered Salary]]&lt;=0,AVERAGE($I$2:$I$7166),Statistics_xlsx___Sheet1[[#This Row],[Offered Salary]])</f>
        <v>48373</v>
      </c>
      <c r="K2885" t="b">
        <f>OR((Statistics_xlsx___Sheet1[[#This Row],[updated offered salary]]&lt;$N$39),(Statistics_xlsx___Sheet1[[#This Row],[updated offered salary]]&gt;$N$40))</f>
        <v>0</v>
      </c>
    </row>
    <row r="2886" spans="1:11" x14ac:dyDescent="0.3">
      <c r="A2886">
        <v>962462</v>
      </c>
      <c r="B2886" t="s">
        <v>2562</v>
      </c>
      <c r="C2886" t="s">
        <v>8</v>
      </c>
      <c r="D2886" t="s">
        <v>9</v>
      </c>
      <c r="E2886" t="str">
        <f>IF(Statistics_xlsx___Sheet1[[#This Row],[event_name]]="-","Male",Statistics_xlsx___Sheet1[[#This Row],[event_name]])</f>
        <v>Male</v>
      </c>
      <c r="F2886" t="s">
        <v>21</v>
      </c>
      <c r="G2886" t="s">
        <v>14</v>
      </c>
      <c r="H2886" t="str">
        <f>IF(Statistics_xlsx___Sheet1[[#This Row],[Post Name]]="-",IF(G2887=0,G2885,G2887),Statistics_xlsx___Sheet1[[#This Row],[Post Name]])</f>
        <v>c5</v>
      </c>
      <c r="I2886">
        <v>28971</v>
      </c>
      <c r="J2886">
        <f>IF(Statistics_xlsx___Sheet1[[#This Row],[Offered Salary]]&lt;=0,AVERAGE($I$2:$I$7166),Statistics_xlsx___Sheet1[[#This Row],[Offered Salary]])</f>
        <v>28971</v>
      </c>
      <c r="K2886" t="b">
        <f>OR((Statistics_xlsx___Sheet1[[#This Row],[updated offered salary]]&lt;$N$39),(Statistics_xlsx___Sheet1[[#This Row],[updated offered salary]]&gt;$N$40))</f>
        <v>0</v>
      </c>
    </row>
    <row r="2887" spans="1:11" x14ac:dyDescent="0.3">
      <c r="A2887">
        <v>628437</v>
      </c>
      <c r="B2887" t="s">
        <v>2563</v>
      </c>
      <c r="C2887" t="s">
        <v>15</v>
      </c>
      <c r="D2887" t="s">
        <v>13</v>
      </c>
      <c r="E2887" t="str">
        <f>IF(Statistics_xlsx___Sheet1[[#This Row],[event_name]]="-","Male",Statistics_xlsx___Sheet1[[#This Row],[event_name]])</f>
        <v>Female</v>
      </c>
      <c r="F2887" t="s">
        <v>21</v>
      </c>
      <c r="G2887" t="s">
        <v>14</v>
      </c>
      <c r="H2887" t="str">
        <f>IF(Statistics_xlsx___Sheet1[[#This Row],[Post Name]]="-",IF(G2888=0,G2886,G2888),Statistics_xlsx___Sheet1[[#This Row],[Post Name]])</f>
        <v>c5</v>
      </c>
      <c r="I2887">
        <v>34572</v>
      </c>
      <c r="J2887">
        <f>IF(Statistics_xlsx___Sheet1[[#This Row],[Offered Salary]]&lt;=0,AVERAGE($I$2:$I$7166),Statistics_xlsx___Sheet1[[#This Row],[Offered Salary]])</f>
        <v>34572</v>
      </c>
      <c r="K2887" t="b">
        <f>OR((Statistics_xlsx___Sheet1[[#This Row],[updated offered salary]]&lt;$N$39),(Statistics_xlsx___Sheet1[[#This Row],[updated offered salary]]&gt;$N$40))</f>
        <v>0</v>
      </c>
    </row>
    <row r="2888" spans="1:11" x14ac:dyDescent="0.3">
      <c r="A2888">
        <v>180406</v>
      </c>
      <c r="B2888" t="s">
        <v>2564</v>
      </c>
      <c r="C2888" t="s">
        <v>8</v>
      </c>
      <c r="D2888" t="s">
        <v>13</v>
      </c>
      <c r="E2888" t="str">
        <f>IF(Statistics_xlsx___Sheet1[[#This Row],[event_name]]="-","Male",Statistics_xlsx___Sheet1[[#This Row],[event_name]])</f>
        <v>Female</v>
      </c>
      <c r="F2888" t="s">
        <v>21</v>
      </c>
      <c r="G2888" t="s">
        <v>14</v>
      </c>
      <c r="H2888" t="str">
        <f>IF(Statistics_xlsx___Sheet1[[#This Row],[Post Name]]="-",IF(G2889=0,G2887,G2889),Statistics_xlsx___Sheet1[[#This Row],[Post Name]])</f>
        <v>c5</v>
      </c>
      <c r="I2888">
        <v>67085</v>
      </c>
      <c r="J2888">
        <f>IF(Statistics_xlsx___Sheet1[[#This Row],[Offered Salary]]&lt;=0,AVERAGE($I$2:$I$7166),Statistics_xlsx___Sheet1[[#This Row],[Offered Salary]])</f>
        <v>67085</v>
      </c>
      <c r="K2888" t="b">
        <f>OR((Statistics_xlsx___Sheet1[[#This Row],[updated offered salary]]&lt;$N$39),(Statistics_xlsx___Sheet1[[#This Row],[updated offered salary]]&gt;$N$40))</f>
        <v>0</v>
      </c>
    </row>
    <row r="2889" spans="1:11" x14ac:dyDescent="0.3">
      <c r="A2889">
        <v>207769</v>
      </c>
      <c r="B2889" t="s">
        <v>2565</v>
      </c>
      <c r="C2889" t="s">
        <v>15</v>
      </c>
      <c r="D2889" t="s">
        <v>9</v>
      </c>
      <c r="E2889" t="str">
        <f>IF(Statistics_xlsx___Sheet1[[#This Row],[event_name]]="-","Male",Statistics_xlsx___Sheet1[[#This Row],[event_name]])</f>
        <v>Male</v>
      </c>
      <c r="F2889" t="s">
        <v>21</v>
      </c>
      <c r="G2889" t="s">
        <v>14</v>
      </c>
      <c r="H2889" t="str">
        <f>IF(Statistics_xlsx___Sheet1[[#This Row],[Post Name]]="-",IF(G2890=0,G2888,G2890),Statistics_xlsx___Sheet1[[#This Row],[Post Name]])</f>
        <v>c5</v>
      </c>
      <c r="I2889">
        <v>52828</v>
      </c>
      <c r="J2889">
        <f>IF(Statistics_xlsx___Sheet1[[#This Row],[Offered Salary]]&lt;=0,AVERAGE($I$2:$I$7166),Statistics_xlsx___Sheet1[[#This Row],[Offered Salary]])</f>
        <v>52828</v>
      </c>
      <c r="K2889" t="b">
        <f>OR((Statistics_xlsx___Sheet1[[#This Row],[updated offered salary]]&lt;$N$39),(Statistics_xlsx___Sheet1[[#This Row],[updated offered salary]]&gt;$N$40))</f>
        <v>0</v>
      </c>
    </row>
    <row r="2890" spans="1:11" x14ac:dyDescent="0.3">
      <c r="A2890">
        <v>610665</v>
      </c>
      <c r="B2890" t="s">
        <v>1526</v>
      </c>
      <c r="C2890" t="s">
        <v>15</v>
      </c>
      <c r="D2890" t="s">
        <v>9</v>
      </c>
      <c r="E2890" t="str">
        <f>IF(Statistics_xlsx___Sheet1[[#This Row],[event_name]]="-","Male",Statistics_xlsx___Sheet1[[#This Row],[event_name]])</f>
        <v>Male</v>
      </c>
      <c r="F2890" t="s">
        <v>10</v>
      </c>
      <c r="G2890" t="s">
        <v>36</v>
      </c>
      <c r="H2890" t="str">
        <f>IF(Statistics_xlsx___Sheet1[[#This Row],[Post Name]]="-",IF(G2891=0,G2889,G2891),Statistics_xlsx___Sheet1[[#This Row],[Post Name]])</f>
        <v>i5</v>
      </c>
      <c r="I2890">
        <v>70510</v>
      </c>
      <c r="J2890">
        <f>IF(Statistics_xlsx___Sheet1[[#This Row],[Offered Salary]]&lt;=0,AVERAGE($I$2:$I$7166),Statistics_xlsx___Sheet1[[#This Row],[Offered Salary]])</f>
        <v>70510</v>
      </c>
      <c r="K2890" t="b">
        <f>OR((Statistics_xlsx___Sheet1[[#This Row],[updated offered salary]]&lt;$N$39),(Statistics_xlsx___Sheet1[[#This Row],[updated offered salary]]&gt;$N$40))</f>
        <v>0</v>
      </c>
    </row>
    <row r="2891" spans="1:11" x14ac:dyDescent="0.3">
      <c r="A2891">
        <v>941666</v>
      </c>
      <c r="B2891" t="s">
        <v>1294</v>
      </c>
      <c r="C2891" t="s">
        <v>8</v>
      </c>
      <c r="D2891" t="s">
        <v>9</v>
      </c>
      <c r="E2891" t="str">
        <f>IF(Statistics_xlsx___Sheet1[[#This Row],[event_name]]="-","Male",Statistics_xlsx___Sheet1[[#This Row],[event_name]])</f>
        <v>Male</v>
      </c>
      <c r="F2891" t="s">
        <v>17</v>
      </c>
      <c r="G2891" t="s">
        <v>39</v>
      </c>
      <c r="H2891" t="str">
        <f>IF(Statistics_xlsx___Sheet1[[#This Row],[Post Name]]="-",IF(G2892=0,G2890,G2892),Statistics_xlsx___Sheet1[[#This Row],[Post Name]])</f>
        <v>i1</v>
      </c>
      <c r="I2891">
        <v>44684</v>
      </c>
      <c r="J2891">
        <f>IF(Statistics_xlsx___Sheet1[[#This Row],[Offered Salary]]&lt;=0,AVERAGE($I$2:$I$7166),Statistics_xlsx___Sheet1[[#This Row],[Offered Salary]])</f>
        <v>44684</v>
      </c>
      <c r="K2891" t="b">
        <f>OR((Statistics_xlsx___Sheet1[[#This Row],[updated offered salary]]&lt;$N$39),(Statistics_xlsx___Sheet1[[#This Row],[updated offered salary]]&gt;$N$40))</f>
        <v>0</v>
      </c>
    </row>
    <row r="2892" spans="1:11" x14ac:dyDescent="0.3">
      <c r="A2892">
        <v>110906</v>
      </c>
      <c r="B2892" t="s">
        <v>2566</v>
      </c>
      <c r="C2892" t="s">
        <v>15</v>
      </c>
      <c r="D2892" t="s">
        <v>9</v>
      </c>
      <c r="E2892" t="str">
        <f>IF(Statistics_xlsx___Sheet1[[#This Row],[event_name]]="-","Male",Statistics_xlsx___Sheet1[[#This Row],[event_name]])</f>
        <v>Male</v>
      </c>
      <c r="F2892" t="s">
        <v>52</v>
      </c>
      <c r="G2892" t="s">
        <v>24</v>
      </c>
      <c r="H2892" t="str">
        <f>IF(Statistics_xlsx___Sheet1[[#This Row],[Post Name]]="-",IF(G2893=0,G2891,G2893),Statistics_xlsx___Sheet1[[#This Row],[Post Name]])</f>
        <v>i7</v>
      </c>
      <c r="I2892">
        <v>77639</v>
      </c>
      <c r="J2892">
        <f>IF(Statistics_xlsx___Sheet1[[#This Row],[Offered Salary]]&lt;=0,AVERAGE($I$2:$I$7166),Statistics_xlsx___Sheet1[[#This Row],[Offered Salary]])</f>
        <v>77639</v>
      </c>
      <c r="K2892" t="b">
        <f>OR((Statistics_xlsx___Sheet1[[#This Row],[updated offered salary]]&lt;$N$39),(Statistics_xlsx___Sheet1[[#This Row],[updated offered salary]]&gt;$N$40))</f>
        <v>0</v>
      </c>
    </row>
    <row r="2893" spans="1:11" x14ac:dyDescent="0.3">
      <c r="A2893">
        <v>232275</v>
      </c>
      <c r="B2893" t="s">
        <v>2566</v>
      </c>
      <c r="C2893" t="s">
        <v>8</v>
      </c>
      <c r="D2893" t="s">
        <v>13</v>
      </c>
      <c r="E2893" t="str">
        <f>IF(Statistics_xlsx___Sheet1[[#This Row],[event_name]]="-","Male",Statistics_xlsx___Sheet1[[#This Row],[event_name]])</f>
        <v>Female</v>
      </c>
      <c r="F2893" t="s">
        <v>52</v>
      </c>
      <c r="G2893" t="s">
        <v>24</v>
      </c>
      <c r="H2893" t="str">
        <f>IF(Statistics_xlsx___Sheet1[[#This Row],[Post Name]]="-",IF(G2894=0,G2892,G2894),Statistics_xlsx___Sheet1[[#This Row],[Post Name]])</f>
        <v>i7</v>
      </c>
      <c r="I2893">
        <v>39301</v>
      </c>
      <c r="J2893">
        <f>IF(Statistics_xlsx___Sheet1[[#This Row],[Offered Salary]]&lt;=0,AVERAGE($I$2:$I$7166),Statistics_xlsx___Sheet1[[#This Row],[Offered Salary]])</f>
        <v>39301</v>
      </c>
      <c r="K2893" t="b">
        <f>OR((Statistics_xlsx___Sheet1[[#This Row],[updated offered salary]]&lt;$N$39),(Statistics_xlsx___Sheet1[[#This Row],[updated offered salary]]&gt;$N$40))</f>
        <v>0</v>
      </c>
    </row>
    <row r="2894" spans="1:11" x14ac:dyDescent="0.3">
      <c r="A2894">
        <v>935715</v>
      </c>
      <c r="B2894" t="s">
        <v>2567</v>
      </c>
      <c r="C2894" t="s">
        <v>8</v>
      </c>
      <c r="D2894" t="s">
        <v>9</v>
      </c>
      <c r="E2894" t="str">
        <f>IF(Statistics_xlsx___Sheet1[[#This Row],[event_name]]="-","Male",Statistics_xlsx___Sheet1[[#This Row],[event_name]])</f>
        <v>Male</v>
      </c>
      <c r="F2894" t="s">
        <v>52</v>
      </c>
      <c r="G2894" t="s">
        <v>24</v>
      </c>
      <c r="H2894" t="str">
        <f>IF(Statistics_xlsx___Sheet1[[#This Row],[Post Name]]="-",IF(G2895=0,G2893,G2895),Statistics_xlsx___Sheet1[[#This Row],[Post Name]])</f>
        <v>i7</v>
      </c>
      <c r="I2894">
        <v>30803</v>
      </c>
      <c r="J2894">
        <f>IF(Statistics_xlsx___Sheet1[[#This Row],[Offered Salary]]&lt;=0,AVERAGE($I$2:$I$7166),Statistics_xlsx___Sheet1[[#This Row],[Offered Salary]])</f>
        <v>30803</v>
      </c>
      <c r="K2894" t="b">
        <f>OR((Statistics_xlsx___Sheet1[[#This Row],[updated offered salary]]&lt;$N$39),(Statistics_xlsx___Sheet1[[#This Row],[updated offered salary]]&gt;$N$40))</f>
        <v>0</v>
      </c>
    </row>
    <row r="2895" spans="1:11" x14ac:dyDescent="0.3">
      <c r="A2895">
        <v>271935</v>
      </c>
      <c r="B2895" t="s">
        <v>2568</v>
      </c>
      <c r="C2895" t="s">
        <v>15</v>
      </c>
      <c r="D2895" t="s">
        <v>9</v>
      </c>
      <c r="E2895" t="str">
        <f>IF(Statistics_xlsx___Sheet1[[#This Row],[event_name]]="-","Male",Statistics_xlsx___Sheet1[[#This Row],[event_name]])</f>
        <v>Male</v>
      </c>
      <c r="F2895" t="s">
        <v>52</v>
      </c>
      <c r="G2895" t="s">
        <v>24</v>
      </c>
      <c r="H2895" t="str">
        <f>IF(Statistics_xlsx___Sheet1[[#This Row],[Post Name]]="-",IF(G2896=0,G2894,G2896),Statistics_xlsx___Sheet1[[#This Row],[Post Name]])</f>
        <v>i7</v>
      </c>
      <c r="I2895">
        <v>35203</v>
      </c>
      <c r="J2895">
        <f>IF(Statistics_xlsx___Sheet1[[#This Row],[Offered Salary]]&lt;=0,AVERAGE($I$2:$I$7166),Statistics_xlsx___Sheet1[[#This Row],[Offered Salary]])</f>
        <v>35203</v>
      </c>
      <c r="K2895" t="b">
        <f>OR((Statistics_xlsx___Sheet1[[#This Row],[updated offered salary]]&lt;$N$39),(Statistics_xlsx___Sheet1[[#This Row],[updated offered salary]]&gt;$N$40))</f>
        <v>0</v>
      </c>
    </row>
    <row r="2896" spans="1:11" x14ac:dyDescent="0.3">
      <c r="A2896">
        <v>178516</v>
      </c>
      <c r="B2896" t="s">
        <v>2569</v>
      </c>
      <c r="C2896" t="s">
        <v>15</v>
      </c>
      <c r="D2896" t="s">
        <v>9</v>
      </c>
      <c r="E2896" t="str">
        <f>IF(Statistics_xlsx___Sheet1[[#This Row],[event_name]]="-","Male",Statistics_xlsx___Sheet1[[#This Row],[event_name]])</f>
        <v>Male</v>
      </c>
      <c r="F2896" t="s">
        <v>52</v>
      </c>
      <c r="G2896" t="s">
        <v>24</v>
      </c>
      <c r="H2896" t="str">
        <f>IF(Statistics_xlsx___Sheet1[[#This Row],[Post Name]]="-",IF(G2897=0,G2895,G2897),Statistics_xlsx___Sheet1[[#This Row],[Post Name]])</f>
        <v>i7</v>
      </c>
      <c r="I2896">
        <v>4446</v>
      </c>
      <c r="J2896">
        <f>IF(Statistics_xlsx___Sheet1[[#This Row],[Offered Salary]]&lt;=0,AVERAGE($I$2:$I$7166),Statistics_xlsx___Sheet1[[#This Row],[Offered Salary]])</f>
        <v>4446</v>
      </c>
      <c r="K2896" t="b">
        <f>OR((Statistics_xlsx___Sheet1[[#This Row],[updated offered salary]]&lt;$N$39),(Statistics_xlsx___Sheet1[[#This Row],[updated offered salary]]&gt;$N$40))</f>
        <v>0</v>
      </c>
    </row>
    <row r="2897" spans="1:11" x14ac:dyDescent="0.3">
      <c r="A2897">
        <v>676521</v>
      </c>
      <c r="B2897" t="s">
        <v>2570</v>
      </c>
      <c r="C2897" t="s">
        <v>15</v>
      </c>
      <c r="D2897" t="s">
        <v>9</v>
      </c>
      <c r="E2897" t="str">
        <f>IF(Statistics_xlsx___Sheet1[[#This Row],[event_name]]="-","Male",Statistics_xlsx___Sheet1[[#This Row],[event_name]])</f>
        <v>Male</v>
      </c>
      <c r="F2897" t="s">
        <v>52</v>
      </c>
      <c r="G2897" t="s">
        <v>24</v>
      </c>
      <c r="H2897" t="str">
        <f>IF(Statistics_xlsx___Sheet1[[#This Row],[Post Name]]="-",IF(G2898=0,G2896,G2898),Statistics_xlsx___Sheet1[[#This Row],[Post Name]])</f>
        <v>i7</v>
      </c>
      <c r="I2897">
        <v>22895</v>
      </c>
      <c r="J2897">
        <f>IF(Statistics_xlsx___Sheet1[[#This Row],[Offered Salary]]&lt;=0,AVERAGE($I$2:$I$7166),Statistics_xlsx___Sheet1[[#This Row],[Offered Salary]])</f>
        <v>22895</v>
      </c>
      <c r="K2897" t="b">
        <f>OR((Statistics_xlsx___Sheet1[[#This Row],[updated offered salary]]&lt;$N$39),(Statistics_xlsx___Sheet1[[#This Row],[updated offered salary]]&gt;$N$40))</f>
        <v>0</v>
      </c>
    </row>
    <row r="2898" spans="1:11" x14ac:dyDescent="0.3">
      <c r="A2898">
        <v>457025</v>
      </c>
      <c r="B2898" t="s">
        <v>2571</v>
      </c>
      <c r="C2898" t="s">
        <v>8</v>
      </c>
      <c r="D2898" t="s">
        <v>9</v>
      </c>
      <c r="E2898" t="str">
        <f>IF(Statistics_xlsx___Sheet1[[#This Row],[event_name]]="-","Male",Statistics_xlsx___Sheet1[[#This Row],[event_name]])</f>
        <v>Male</v>
      </c>
      <c r="F2898" t="s">
        <v>52</v>
      </c>
      <c r="G2898" t="s">
        <v>24</v>
      </c>
      <c r="H2898" t="str">
        <f>IF(Statistics_xlsx___Sheet1[[#This Row],[Post Name]]="-",IF(G2899=0,G2897,G2899),Statistics_xlsx___Sheet1[[#This Row],[Post Name]])</f>
        <v>i7</v>
      </c>
      <c r="I2898">
        <v>76523</v>
      </c>
      <c r="J2898">
        <f>IF(Statistics_xlsx___Sheet1[[#This Row],[Offered Salary]]&lt;=0,AVERAGE($I$2:$I$7166),Statistics_xlsx___Sheet1[[#This Row],[Offered Salary]])</f>
        <v>76523</v>
      </c>
      <c r="K2898" t="b">
        <f>OR((Statistics_xlsx___Sheet1[[#This Row],[updated offered salary]]&lt;$N$39),(Statistics_xlsx___Sheet1[[#This Row],[updated offered salary]]&gt;$N$40))</f>
        <v>0</v>
      </c>
    </row>
    <row r="2899" spans="1:11" x14ac:dyDescent="0.3">
      <c r="A2899">
        <v>965006</v>
      </c>
      <c r="B2899" t="s">
        <v>2572</v>
      </c>
      <c r="C2899" t="s">
        <v>8</v>
      </c>
      <c r="D2899" t="s">
        <v>13</v>
      </c>
      <c r="E2899" t="str">
        <f>IF(Statistics_xlsx___Sheet1[[#This Row],[event_name]]="-","Male",Statistics_xlsx___Sheet1[[#This Row],[event_name]])</f>
        <v>Female</v>
      </c>
      <c r="F2899" t="s">
        <v>52</v>
      </c>
      <c r="G2899" t="s">
        <v>24</v>
      </c>
      <c r="H2899" t="str">
        <f>IF(Statistics_xlsx___Sheet1[[#This Row],[Post Name]]="-",IF(G2900=0,G2898,G2900),Statistics_xlsx___Sheet1[[#This Row],[Post Name]])</f>
        <v>i7</v>
      </c>
      <c r="I2899">
        <v>3330</v>
      </c>
      <c r="J2899">
        <f>IF(Statistics_xlsx___Sheet1[[#This Row],[Offered Salary]]&lt;=0,AVERAGE($I$2:$I$7166),Statistics_xlsx___Sheet1[[#This Row],[Offered Salary]])</f>
        <v>3330</v>
      </c>
      <c r="K2899" t="b">
        <f>OR((Statistics_xlsx___Sheet1[[#This Row],[updated offered salary]]&lt;$N$39),(Statistics_xlsx___Sheet1[[#This Row],[updated offered salary]]&gt;$N$40))</f>
        <v>0</v>
      </c>
    </row>
    <row r="2900" spans="1:11" x14ac:dyDescent="0.3">
      <c r="A2900">
        <v>964269</v>
      </c>
      <c r="B2900" t="s">
        <v>2573</v>
      </c>
      <c r="C2900" t="s">
        <v>8</v>
      </c>
      <c r="D2900" t="s">
        <v>9</v>
      </c>
      <c r="E2900" t="str">
        <f>IF(Statistics_xlsx___Sheet1[[#This Row],[event_name]]="-","Male",Statistics_xlsx___Sheet1[[#This Row],[event_name]])</f>
        <v>Male</v>
      </c>
      <c r="F2900" t="s">
        <v>52</v>
      </c>
      <c r="G2900" t="s">
        <v>24</v>
      </c>
      <c r="H2900" t="str">
        <f>IF(Statistics_xlsx___Sheet1[[#This Row],[Post Name]]="-",IF(G2901=0,G2899,G2901),Statistics_xlsx___Sheet1[[#This Row],[Post Name]])</f>
        <v>i7</v>
      </c>
      <c r="I2900">
        <v>39177</v>
      </c>
      <c r="J2900">
        <f>IF(Statistics_xlsx___Sheet1[[#This Row],[Offered Salary]]&lt;=0,AVERAGE($I$2:$I$7166),Statistics_xlsx___Sheet1[[#This Row],[Offered Salary]])</f>
        <v>39177</v>
      </c>
      <c r="K2900" t="b">
        <f>OR((Statistics_xlsx___Sheet1[[#This Row],[updated offered salary]]&lt;$N$39),(Statistics_xlsx___Sheet1[[#This Row],[updated offered salary]]&gt;$N$40))</f>
        <v>0</v>
      </c>
    </row>
    <row r="2901" spans="1:11" x14ac:dyDescent="0.3">
      <c r="A2901">
        <v>95159</v>
      </c>
      <c r="B2901" t="s">
        <v>2574</v>
      </c>
      <c r="C2901" t="s">
        <v>8</v>
      </c>
      <c r="D2901" t="s">
        <v>13</v>
      </c>
      <c r="E2901" t="str">
        <f>IF(Statistics_xlsx___Sheet1[[#This Row],[event_name]]="-","Male",Statistics_xlsx___Sheet1[[#This Row],[event_name]])</f>
        <v>Female</v>
      </c>
      <c r="F2901" t="s">
        <v>52</v>
      </c>
      <c r="G2901" t="s">
        <v>24</v>
      </c>
      <c r="H2901" t="str">
        <f>IF(Statistics_xlsx___Sheet1[[#This Row],[Post Name]]="-",IF(G2902=0,G2900,G2902),Statistics_xlsx___Sheet1[[#This Row],[Post Name]])</f>
        <v>i7</v>
      </c>
      <c r="I2901">
        <v>8815</v>
      </c>
      <c r="J2901">
        <f>IF(Statistics_xlsx___Sheet1[[#This Row],[Offered Salary]]&lt;=0,AVERAGE($I$2:$I$7166),Statistics_xlsx___Sheet1[[#This Row],[Offered Salary]])</f>
        <v>8815</v>
      </c>
      <c r="K2901" t="b">
        <f>OR((Statistics_xlsx___Sheet1[[#This Row],[updated offered salary]]&lt;$N$39),(Statistics_xlsx___Sheet1[[#This Row],[updated offered salary]]&gt;$N$40))</f>
        <v>0</v>
      </c>
    </row>
    <row r="2902" spans="1:11" x14ac:dyDescent="0.3">
      <c r="A2902">
        <v>425402</v>
      </c>
      <c r="B2902" t="s">
        <v>2575</v>
      </c>
      <c r="C2902" t="s">
        <v>8</v>
      </c>
      <c r="D2902" t="s">
        <v>9</v>
      </c>
      <c r="E2902" t="str">
        <f>IF(Statistics_xlsx___Sheet1[[#This Row],[event_name]]="-","Male",Statistics_xlsx___Sheet1[[#This Row],[event_name]])</f>
        <v>Male</v>
      </c>
      <c r="F2902" t="s">
        <v>52</v>
      </c>
      <c r="G2902" t="s">
        <v>24</v>
      </c>
      <c r="H2902" t="str">
        <f>IF(Statistics_xlsx___Sheet1[[#This Row],[Post Name]]="-",IF(G2903=0,G2901,G2903),Statistics_xlsx___Sheet1[[#This Row],[Post Name]])</f>
        <v>i7</v>
      </c>
      <c r="I2902">
        <v>35297</v>
      </c>
      <c r="J2902">
        <f>IF(Statistics_xlsx___Sheet1[[#This Row],[Offered Salary]]&lt;=0,AVERAGE($I$2:$I$7166),Statistics_xlsx___Sheet1[[#This Row],[Offered Salary]])</f>
        <v>35297</v>
      </c>
      <c r="K2902" t="b">
        <f>OR((Statistics_xlsx___Sheet1[[#This Row],[updated offered salary]]&lt;$N$39),(Statistics_xlsx___Sheet1[[#This Row],[updated offered salary]]&gt;$N$40))</f>
        <v>0</v>
      </c>
    </row>
    <row r="2903" spans="1:11" x14ac:dyDescent="0.3">
      <c r="A2903">
        <v>718399</v>
      </c>
      <c r="B2903" t="s">
        <v>2576</v>
      </c>
      <c r="C2903" t="s">
        <v>15</v>
      </c>
      <c r="D2903" t="s">
        <v>13</v>
      </c>
      <c r="E2903" t="str">
        <f>IF(Statistics_xlsx___Sheet1[[#This Row],[event_name]]="-","Male",Statistics_xlsx___Sheet1[[#This Row],[event_name]])</f>
        <v>Female</v>
      </c>
      <c r="F2903" t="s">
        <v>52</v>
      </c>
      <c r="G2903" t="s">
        <v>24</v>
      </c>
      <c r="H2903" t="str">
        <f>IF(Statistics_xlsx___Sheet1[[#This Row],[Post Name]]="-",IF(G2904=0,G2902,G2904),Statistics_xlsx___Sheet1[[#This Row],[Post Name]])</f>
        <v>i7</v>
      </c>
      <c r="I2903">
        <v>83350</v>
      </c>
      <c r="J2903">
        <f>IF(Statistics_xlsx___Sheet1[[#This Row],[Offered Salary]]&lt;=0,AVERAGE($I$2:$I$7166),Statistics_xlsx___Sheet1[[#This Row],[Offered Salary]])</f>
        <v>83350</v>
      </c>
      <c r="K2903" t="b">
        <f>OR((Statistics_xlsx___Sheet1[[#This Row],[updated offered salary]]&lt;$N$39),(Statistics_xlsx___Sheet1[[#This Row],[updated offered salary]]&gt;$N$40))</f>
        <v>0</v>
      </c>
    </row>
    <row r="2904" spans="1:11" x14ac:dyDescent="0.3">
      <c r="A2904">
        <v>766283</v>
      </c>
      <c r="B2904" t="s">
        <v>2577</v>
      </c>
      <c r="C2904" t="s">
        <v>15</v>
      </c>
      <c r="D2904" t="s">
        <v>9</v>
      </c>
      <c r="E2904" t="str">
        <f>IF(Statistics_xlsx___Sheet1[[#This Row],[event_name]]="-","Male",Statistics_xlsx___Sheet1[[#This Row],[event_name]])</f>
        <v>Male</v>
      </c>
      <c r="F2904" t="s">
        <v>52</v>
      </c>
      <c r="G2904" t="s">
        <v>24</v>
      </c>
      <c r="H2904" t="str">
        <f>IF(Statistics_xlsx___Sheet1[[#This Row],[Post Name]]="-",IF(G2905=0,G2903,G2905),Statistics_xlsx___Sheet1[[#This Row],[Post Name]])</f>
        <v>i7</v>
      </c>
      <c r="I2904">
        <v>35970</v>
      </c>
      <c r="J2904">
        <f>IF(Statistics_xlsx___Sheet1[[#This Row],[Offered Salary]]&lt;=0,AVERAGE($I$2:$I$7166),Statistics_xlsx___Sheet1[[#This Row],[Offered Salary]])</f>
        <v>35970</v>
      </c>
      <c r="K2904" t="b">
        <f>OR((Statistics_xlsx___Sheet1[[#This Row],[updated offered salary]]&lt;$N$39),(Statistics_xlsx___Sheet1[[#This Row],[updated offered salary]]&gt;$N$40))</f>
        <v>0</v>
      </c>
    </row>
    <row r="2905" spans="1:11" x14ac:dyDescent="0.3">
      <c r="A2905">
        <v>706032</v>
      </c>
      <c r="B2905" t="s">
        <v>2578</v>
      </c>
      <c r="C2905" t="s">
        <v>8</v>
      </c>
      <c r="D2905" t="s">
        <v>13</v>
      </c>
      <c r="E2905" t="str">
        <f>IF(Statistics_xlsx___Sheet1[[#This Row],[event_name]]="-","Male",Statistics_xlsx___Sheet1[[#This Row],[event_name]])</f>
        <v>Female</v>
      </c>
      <c r="F2905" t="s">
        <v>52</v>
      </c>
      <c r="G2905" t="s">
        <v>24</v>
      </c>
      <c r="H2905" t="str">
        <f>IF(Statistics_xlsx___Sheet1[[#This Row],[Post Name]]="-",IF(G2906=0,G2904,G2906),Statistics_xlsx___Sheet1[[#This Row],[Post Name]])</f>
        <v>i7</v>
      </c>
      <c r="I2905">
        <v>39302</v>
      </c>
      <c r="J2905">
        <f>IF(Statistics_xlsx___Sheet1[[#This Row],[Offered Salary]]&lt;=0,AVERAGE($I$2:$I$7166),Statistics_xlsx___Sheet1[[#This Row],[Offered Salary]])</f>
        <v>39302</v>
      </c>
      <c r="K2905" t="b">
        <f>OR((Statistics_xlsx___Sheet1[[#This Row],[updated offered salary]]&lt;$N$39),(Statistics_xlsx___Sheet1[[#This Row],[updated offered salary]]&gt;$N$40))</f>
        <v>0</v>
      </c>
    </row>
    <row r="2906" spans="1:11" x14ac:dyDescent="0.3">
      <c r="A2906">
        <v>888701</v>
      </c>
      <c r="B2906" t="s">
        <v>2578</v>
      </c>
      <c r="C2906" t="s">
        <v>8</v>
      </c>
      <c r="D2906" t="s">
        <v>42</v>
      </c>
      <c r="E2906" t="str">
        <f>IF(Statistics_xlsx___Sheet1[[#This Row],[event_name]]="-","Male",Statistics_xlsx___Sheet1[[#This Row],[event_name]])</f>
        <v>Don’t want to say</v>
      </c>
      <c r="F2906" t="s">
        <v>52</v>
      </c>
      <c r="G2906" t="s">
        <v>24</v>
      </c>
      <c r="H2906" t="str">
        <f>IF(Statistics_xlsx___Sheet1[[#This Row],[Post Name]]="-",IF(G2907=0,G2905,G2907),Statistics_xlsx___Sheet1[[#This Row],[Post Name]])</f>
        <v>i7</v>
      </c>
      <c r="I2906">
        <v>91344</v>
      </c>
      <c r="J2906">
        <f>IF(Statistics_xlsx___Sheet1[[#This Row],[Offered Salary]]&lt;=0,AVERAGE($I$2:$I$7166),Statistics_xlsx___Sheet1[[#This Row],[Offered Salary]])</f>
        <v>91344</v>
      </c>
      <c r="K2906" t="b">
        <f>OR((Statistics_xlsx___Sheet1[[#This Row],[updated offered salary]]&lt;$N$39),(Statistics_xlsx___Sheet1[[#This Row],[updated offered salary]]&gt;$N$40))</f>
        <v>0</v>
      </c>
    </row>
    <row r="2907" spans="1:11" x14ac:dyDescent="0.3">
      <c r="A2907">
        <v>283871</v>
      </c>
      <c r="B2907" t="s">
        <v>2579</v>
      </c>
      <c r="C2907" t="s">
        <v>8</v>
      </c>
      <c r="D2907" t="s">
        <v>42</v>
      </c>
      <c r="E2907" t="str">
        <f>IF(Statistics_xlsx___Sheet1[[#This Row],[event_name]]="-","Male",Statistics_xlsx___Sheet1[[#This Row],[event_name]])</f>
        <v>Don’t want to say</v>
      </c>
      <c r="F2907" t="s">
        <v>52</v>
      </c>
      <c r="G2907" t="s">
        <v>24</v>
      </c>
      <c r="H2907" t="str">
        <f>IF(Statistics_xlsx___Sheet1[[#This Row],[Post Name]]="-",IF(G2908=0,G2906,G2908),Statistics_xlsx___Sheet1[[#This Row],[Post Name]])</f>
        <v>i7</v>
      </c>
      <c r="I2907">
        <v>28745</v>
      </c>
      <c r="J2907">
        <f>IF(Statistics_xlsx___Sheet1[[#This Row],[Offered Salary]]&lt;=0,AVERAGE($I$2:$I$7166),Statistics_xlsx___Sheet1[[#This Row],[Offered Salary]])</f>
        <v>28745</v>
      </c>
      <c r="K2907" t="b">
        <f>OR((Statistics_xlsx___Sheet1[[#This Row],[updated offered salary]]&lt;$N$39),(Statistics_xlsx___Sheet1[[#This Row],[updated offered salary]]&gt;$N$40))</f>
        <v>0</v>
      </c>
    </row>
    <row r="2908" spans="1:11" x14ac:dyDescent="0.3">
      <c r="A2908">
        <v>867620</v>
      </c>
      <c r="B2908" t="s">
        <v>2580</v>
      </c>
      <c r="C2908" t="s">
        <v>15</v>
      </c>
      <c r="D2908" t="s">
        <v>13</v>
      </c>
      <c r="E2908" t="str">
        <f>IF(Statistics_xlsx___Sheet1[[#This Row],[event_name]]="-","Male",Statistics_xlsx___Sheet1[[#This Row],[event_name]])</f>
        <v>Female</v>
      </c>
      <c r="F2908" t="s">
        <v>52</v>
      </c>
      <c r="G2908" t="s">
        <v>24</v>
      </c>
      <c r="H2908" t="str">
        <f>IF(Statistics_xlsx___Sheet1[[#This Row],[Post Name]]="-",IF(G2909=0,G2907,G2909),Statistics_xlsx___Sheet1[[#This Row],[Post Name]])</f>
        <v>i7</v>
      </c>
      <c r="I2908">
        <v>55717</v>
      </c>
      <c r="J2908">
        <f>IF(Statistics_xlsx___Sheet1[[#This Row],[Offered Salary]]&lt;=0,AVERAGE($I$2:$I$7166),Statistics_xlsx___Sheet1[[#This Row],[Offered Salary]])</f>
        <v>55717</v>
      </c>
      <c r="K2908" t="b">
        <f>OR((Statistics_xlsx___Sheet1[[#This Row],[updated offered salary]]&lt;$N$39),(Statistics_xlsx___Sheet1[[#This Row],[updated offered salary]]&gt;$N$40))</f>
        <v>0</v>
      </c>
    </row>
    <row r="2909" spans="1:11" x14ac:dyDescent="0.3">
      <c r="A2909">
        <v>436657</v>
      </c>
      <c r="B2909" t="s">
        <v>1727</v>
      </c>
      <c r="C2909" t="s">
        <v>15</v>
      </c>
      <c r="D2909" t="s">
        <v>9</v>
      </c>
      <c r="E2909" t="str">
        <f>IF(Statistics_xlsx___Sheet1[[#This Row],[event_name]]="-","Male",Statistics_xlsx___Sheet1[[#This Row],[event_name]])</f>
        <v>Male</v>
      </c>
      <c r="F2909" t="s">
        <v>69</v>
      </c>
      <c r="G2909" t="s">
        <v>14</v>
      </c>
      <c r="H2909" t="str">
        <f>IF(Statistics_xlsx___Sheet1[[#This Row],[Post Name]]="-",IF(G2910=0,G2908,G2910),Statistics_xlsx___Sheet1[[#This Row],[Post Name]])</f>
        <v>c5</v>
      </c>
      <c r="I2909">
        <v>35811</v>
      </c>
      <c r="J2909">
        <f>IF(Statistics_xlsx___Sheet1[[#This Row],[Offered Salary]]&lt;=0,AVERAGE($I$2:$I$7166),Statistics_xlsx___Sheet1[[#This Row],[Offered Salary]])</f>
        <v>35811</v>
      </c>
      <c r="K2909" t="b">
        <f>OR((Statistics_xlsx___Sheet1[[#This Row],[updated offered salary]]&lt;$N$39),(Statistics_xlsx___Sheet1[[#This Row],[updated offered salary]]&gt;$N$40))</f>
        <v>0</v>
      </c>
    </row>
    <row r="2910" spans="1:11" x14ac:dyDescent="0.3">
      <c r="A2910">
        <v>297331</v>
      </c>
      <c r="B2910" t="s">
        <v>2581</v>
      </c>
      <c r="C2910" t="s">
        <v>15</v>
      </c>
      <c r="D2910" t="s">
        <v>13</v>
      </c>
      <c r="E2910" t="str">
        <f>IF(Statistics_xlsx___Sheet1[[#This Row],[event_name]]="-","Male",Statistics_xlsx___Sheet1[[#This Row],[event_name]])</f>
        <v>Female</v>
      </c>
      <c r="F2910" t="s">
        <v>69</v>
      </c>
      <c r="G2910" t="s">
        <v>14</v>
      </c>
      <c r="H2910" t="str">
        <f>IF(Statistics_xlsx___Sheet1[[#This Row],[Post Name]]="-",IF(G2911=0,G2909,G2911),Statistics_xlsx___Sheet1[[#This Row],[Post Name]])</f>
        <v>c5</v>
      </c>
      <c r="I2910">
        <v>21674</v>
      </c>
      <c r="J2910">
        <f>IF(Statistics_xlsx___Sheet1[[#This Row],[Offered Salary]]&lt;=0,AVERAGE($I$2:$I$7166),Statistics_xlsx___Sheet1[[#This Row],[Offered Salary]])</f>
        <v>21674</v>
      </c>
      <c r="K2910" t="b">
        <f>OR((Statistics_xlsx___Sheet1[[#This Row],[updated offered salary]]&lt;$N$39),(Statistics_xlsx___Sheet1[[#This Row],[updated offered salary]]&gt;$N$40))</f>
        <v>0</v>
      </c>
    </row>
    <row r="2911" spans="1:11" x14ac:dyDescent="0.3">
      <c r="A2911">
        <v>295779</v>
      </c>
      <c r="B2911" t="s">
        <v>1509</v>
      </c>
      <c r="C2911" t="s">
        <v>8</v>
      </c>
      <c r="D2911" t="s">
        <v>9</v>
      </c>
      <c r="E2911" t="str">
        <f>IF(Statistics_xlsx___Sheet1[[#This Row],[event_name]]="-","Male",Statistics_xlsx___Sheet1[[#This Row],[event_name]])</f>
        <v>Male</v>
      </c>
      <c r="F2911" t="s">
        <v>86</v>
      </c>
      <c r="G2911" t="s">
        <v>345</v>
      </c>
      <c r="H2911" t="str">
        <f>IF(Statistics_xlsx___Sheet1[[#This Row],[Post Name]]="-",IF(G2912=0,G2910,G2912),Statistics_xlsx___Sheet1[[#This Row],[Post Name]])</f>
        <v>c9</v>
      </c>
      <c r="I2911">
        <v>7371</v>
      </c>
      <c r="J2911">
        <f>IF(Statistics_xlsx___Sheet1[[#This Row],[Offered Salary]]&lt;=0,AVERAGE($I$2:$I$7166),Statistics_xlsx___Sheet1[[#This Row],[Offered Salary]])</f>
        <v>7371</v>
      </c>
      <c r="K2911" t="b">
        <f>OR((Statistics_xlsx___Sheet1[[#This Row],[updated offered salary]]&lt;$N$39),(Statistics_xlsx___Sheet1[[#This Row],[updated offered salary]]&gt;$N$40))</f>
        <v>0</v>
      </c>
    </row>
    <row r="2912" spans="1:11" x14ac:dyDescent="0.3">
      <c r="A2912">
        <v>378942</v>
      </c>
      <c r="B2912" t="s">
        <v>2582</v>
      </c>
      <c r="C2912" t="s">
        <v>15</v>
      </c>
      <c r="D2912" t="s">
        <v>13</v>
      </c>
      <c r="E2912" t="str">
        <f>IF(Statistics_xlsx___Sheet1[[#This Row],[event_name]]="-","Male",Statistics_xlsx___Sheet1[[#This Row],[event_name]])</f>
        <v>Female</v>
      </c>
      <c r="F2912" t="s">
        <v>17</v>
      </c>
      <c r="G2912" t="s">
        <v>24</v>
      </c>
      <c r="H2912" t="str">
        <f>IF(Statistics_xlsx___Sheet1[[#This Row],[Post Name]]="-",IF(G2913=0,G2911,G2913),Statistics_xlsx___Sheet1[[#This Row],[Post Name]])</f>
        <v>i7</v>
      </c>
      <c r="I2912">
        <v>26686</v>
      </c>
      <c r="J2912">
        <f>IF(Statistics_xlsx___Sheet1[[#This Row],[Offered Salary]]&lt;=0,AVERAGE($I$2:$I$7166),Statistics_xlsx___Sheet1[[#This Row],[Offered Salary]])</f>
        <v>26686</v>
      </c>
      <c r="K2912" t="b">
        <f>OR((Statistics_xlsx___Sheet1[[#This Row],[updated offered salary]]&lt;$N$39),(Statistics_xlsx___Sheet1[[#This Row],[updated offered salary]]&gt;$N$40))</f>
        <v>0</v>
      </c>
    </row>
    <row r="2913" spans="1:11" x14ac:dyDescent="0.3">
      <c r="A2913">
        <v>805679</v>
      </c>
      <c r="B2913" t="s">
        <v>2583</v>
      </c>
      <c r="C2913" t="s">
        <v>15</v>
      </c>
      <c r="D2913" t="s">
        <v>9</v>
      </c>
      <c r="E2913" t="str">
        <f>IF(Statistics_xlsx___Sheet1[[#This Row],[event_name]]="-","Male",Statistics_xlsx___Sheet1[[#This Row],[event_name]])</f>
        <v>Male</v>
      </c>
      <c r="F2913" t="s">
        <v>17</v>
      </c>
      <c r="G2913" t="s">
        <v>24</v>
      </c>
      <c r="H2913" t="str">
        <f>IF(Statistics_xlsx___Sheet1[[#This Row],[Post Name]]="-",IF(G2914=0,G2912,G2914),Statistics_xlsx___Sheet1[[#This Row],[Post Name]])</f>
        <v>i7</v>
      </c>
      <c r="I2913">
        <v>74073</v>
      </c>
      <c r="J2913">
        <f>IF(Statistics_xlsx___Sheet1[[#This Row],[Offered Salary]]&lt;=0,AVERAGE($I$2:$I$7166),Statistics_xlsx___Sheet1[[#This Row],[Offered Salary]])</f>
        <v>74073</v>
      </c>
      <c r="K2913" t="b">
        <f>OR((Statistics_xlsx___Sheet1[[#This Row],[updated offered salary]]&lt;$N$39),(Statistics_xlsx___Sheet1[[#This Row],[updated offered salary]]&gt;$N$40))</f>
        <v>0</v>
      </c>
    </row>
    <row r="2914" spans="1:11" x14ac:dyDescent="0.3">
      <c r="A2914">
        <v>52501</v>
      </c>
      <c r="B2914" t="s">
        <v>2584</v>
      </c>
      <c r="C2914" t="s">
        <v>8</v>
      </c>
      <c r="D2914" t="s">
        <v>9</v>
      </c>
      <c r="E2914" t="str">
        <f>IF(Statistics_xlsx___Sheet1[[#This Row],[event_name]]="-","Male",Statistics_xlsx___Sheet1[[#This Row],[event_name]])</f>
        <v>Male</v>
      </c>
      <c r="F2914" t="s">
        <v>17</v>
      </c>
      <c r="G2914" t="s">
        <v>24</v>
      </c>
      <c r="H2914" t="str">
        <f>IF(Statistics_xlsx___Sheet1[[#This Row],[Post Name]]="-",IF(G2915=0,G2913,G2915),Statistics_xlsx___Sheet1[[#This Row],[Post Name]])</f>
        <v>i7</v>
      </c>
      <c r="I2914">
        <v>73594</v>
      </c>
      <c r="J2914">
        <f>IF(Statistics_xlsx___Sheet1[[#This Row],[Offered Salary]]&lt;=0,AVERAGE($I$2:$I$7166),Statistics_xlsx___Sheet1[[#This Row],[Offered Salary]])</f>
        <v>73594</v>
      </c>
      <c r="K2914" t="b">
        <f>OR((Statistics_xlsx___Sheet1[[#This Row],[updated offered salary]]&lt;$N$39),(Statistics_xlsx___Sheet1[[#This Row],[updated offered salary]]&gt;$N$40))</f>
        <v>0</v>
      </c>
    </row>
    <row r="2915" spans="1:11" x14ac:dyDescent="0.3">
      <c r="A2915">
        <v>615562</v>
      </c>
      <c r="B2915" t="s">
        <v>2585</v>
      </c>
      <c r="C2915" t="s">
        <v>8</v>
      </c>
      <c r="D2915" t="s">
        <v>13</v>
      </c>
      <c r="E2915" t="str">
        <f>IF(Statistics_xlsx___Sheet1[[#This Row],[event_name]]="-","Male",Statistics_xlsx___Sheet1[[#This Row],[event_name]])</f>
        <v>Female</v>
      </c>
      <c r="F2915" t="s">
        <v>17</v>
      </c>
      <c r="G2915" t="s">
        <v>24</v>
      </c>
      <c r="H2915" t="str">
        <f>IF(Statistics_xlsx___Sheet1[[#This Row],[Post Name]]="-",IF(G2916=0,G2914,G2916),Statistics_xlsx___Sheet1[[#This Row],[Post Name]])</f>
        <v>i7</v>
      </c>
      <c r="I2915">
        <v>84724</v>
      </c>
      <c r="J2915">
        <f>IF(Statistics_xlsx___Sheet1[[#This Row],[Offered Salary]]&lt;=0,AVERAGE($I$2:$I$7166),Statistics_xlsx___Sheet1[[#This Row],[Offered Salary]])</f>
        <v>84724</v>
      </c>
      <c r="K2915" t="b">
        <f>OR((Statistics_xlsx___Sheet1[[#This Row],[updated offered salary]]&lt;$N$39),(Statistics_xlsx___Sheet1[[#This Row],[updated offered salary]]&gt;$N$40))</f>
        <v>0</v>
      </c>
    </row>
    <row r="2916" spans="1:11" x14ac:dyDescent="0.3">
      <c r="A2916">
        <v>251545</v>
      </c>
      <c r="B2916" t="s">
        <v>2586</v>
      </c>
      <c r="C2916" t="s">
        <v>15</v>
      </c>
      <c r="D2916" t="s">
        <v>9</v>
      </c>
      <c r="E2916" t="str">
        <f>IF(Statistics_xlsx___Sheet1[[#This Row],[event_name]]="-","Male",Statistics_xlsx___Sheet1[[#This Row],[event_name]])</f>
        <v>Male</v>
      </c>
      <c r="F2916" t="s">
        <v>17</v>
      </c>
      <c r="G2916" t="s">
        <v>24</v>
      </c>
      <c r="H2916" t="str">
        <f>IF(Statistics_xlsx___Sheet1[[#This Row],[Post Name]]="-",IF(G2917=0,G2915,G2917),Statistics_xlsx___Sheet1[[#This Row],[Post Name]])</f>
        <v>i7</v>
      </c>
      <c r="I2916">
        <v>90511</v>
      </c>
      <c r="J2916">
        <f>IF(Statistics_xlsx___Sheet1[[#This Row],[Offered Salary]]&lt;=0,AVERAGE($I$2:$I$7166),Statistics_xlsx___Sheet1[[#This Row],[Offered Salary]])</f>
        <v>90511</v>
      </c>
      <c r="K2916" t="b">
        <f>OR((Statistics_xlsx___Sheet1[[#This Row],[updated offered salary]]&lt;$N$39),(Statistics_xlsx___Sheet1[[#This Row],[updated offered salary]]&gt;$N$40))</f>
        <v>0</v>
      </c>
    </row>
    <row r="2917" spans="1:11" x14ac:dyDescent="0.3">
      <c r="A2917">
        <v>405576</v>
      </c>
      <c r="B2917" t="s">
        <v>2587</v>
      </c>
      <c r="C2917" t="s">
        <v>15</v>
      </c>
      <c r="D2917" t="s">
        <v>9</v>
      </c>
      <c r="E2917" t="str">
        <f>IF(Statistics_xlsx___Sheet1[[#This Row],[event_name]]="-","Male",Statistics_xlsx___Sheet1[[#This Row],[event_name]])</f>
        <v>Male</v>
      </c>
      <c r="F2917" t="s">
        <v>17</v>
      </c>
      <c r="G2917" t="s">
        <v>24</v>
      </c>
      <c r="H2917" t="str">
        <f>IF(Statistics_xlsx___Sheet1[[#This Row],[Post Name]]="-",IF(G2918=0,G2916,G2918),Statistics_xlsx___Sheet1[[#This Row],[Post Name]])</f>
        <v>i7</v>
      </c>
      <c r="I2917">
        <v>30520</v>
      </c>
      <c r="J2917">
        <f>IF(Statistics_xlsx___Sheet1[[#This Row],[Offered Salary]]&lt;=0,AVERAGE($I$2:$I$7166),Statistics_xlsx___Sheet1[[#This Row],[Offered Salary]])</f>
        <v>30520</v>
      </c>
      <c r="K2917" t="b">
        <f>OR((Statistics_xlsx___Sheet1[[#This Row],[updated offered salary]]&lt;$N$39),(Statistics_xlsx___Sheet1[[#This Row],[updated offered salary]]&gt;$N$40))</f>
        <v>0</v>
      </c>
    </row>
    <row r="2918" spans="1:11" x14ac:dyDescent="0.3">
      <c r="A2918">
        <v>616680</v>
      </c>
      <c r="B2918" t="s">
        <v>2588</v>
      </c>
      <c r="C2918" t="s">
        <v>8</v>
      </c>
      <c r="D2918" t="s">
        <v>9</v>
      </c>
      <c r="E2918" t="str">
        <f>IF(Statistics_xlsx___Sheet1[[#This Row],[event_name]]="-","Male",Statistics_xlsx___Sheet1[[#This Row],[event_name]])</f>
        <v>Male</v>
      </c>
      <c r="F2918" t="s">
        <v>17</v>
      </c>
      <c r="G2918" t="s">
        <v>24</v>
      </c>
      <c r="H2918" t="str">
        <f>IF(Statistics_xlsx___Sheet1[[#This Row],[Post Name]]="-",IF(G2919=0,G2917,G2919),Statistics_xlsx___Sheet1[[#This Row],[Post Name]])</f>
        <v>i7</v>
      </c>
      <c r="I2918">
        <v>6957</v>
      </c>
      <c r="J2918">
        <f>IF(Statistics_xlsx___Sheet1[[#This Row],[Offered Salary]]&lt;=0,AVERAGE($I$2:$I$7166),Statistics_xlsx___Sheet1[[#This Row],[Offered Salary]])</f>
        <v>6957</v>
      </c>
      <c r="K2918" t="b">
        <f>OR((Statistics_xlsx___Sheet1[[#This Row],[updated offered salary]]&lt;$N$39),(Statistics_xlsx___Sheet1[[#This Row],[updated offered salary]]&gt;$N$40))</f>
        <v>0</v>
      </c>
    </row>
    <row r="2919" spans="1:11" x14ac:dyDescent="0.3">
      <c r="A2919">
        <v>371227</v>
      </c>
      <c r="B2919" t="s">
        <v>2589</v>
      </c>
      <c r="C2919" t="s">
        <v>8</v>
      </c>
      <c r="D2919" t="s">
        <v>13</v>
      </c>
      <c r="E2919" t="str">
        <f>IF(Statistics_xlsx___Sheet1[[#This Row],[event_name]]="-","Male",Statistics_xlsx___Sheet1[[#This Row],[event_name]])</f>
        <v>Female</v>
      </c>
      <c r="F2919" t="s">
        <v>10</v>
      </c>
      <c r="G2919" t="s">
        <v>30</v>
      </c>
      <c r="H2919" t="str">
        <f>IF(Statistics_xlsx___Sheet1[[#This Row],[Post Name]]="-",IF(G2920=0,G2918,G2920),Statistics_xlsx___Sheet1[[#This Row],[Post Name]])</f>
        <v>b9</v>
      </c>
      <c r="I2919">
        <v>98227</v>
      </c>
      <c r="J2919">
        <f>IF(Statistics_xlsx___Sheet1[[#This Row],[Offered Salary]]&lt;=0,AVERAGE($I$2:$I$7166),Statistics_xlsx___Sheet1[[#This Row],[Offered Salary]])</f>
        <v>98227</v>
      </c>
      <c r="K2919" t="b">
        <f>OR((Statistics_xlsx___Sheet1[[#This Row],[updated offered salary]]&lt;$N$39),(Statistics_xlsx___Sheet1[[#This Row],[updated offered salary]]&gt;$N$40))</f>
        <v>0</v>
      </c>
    </row>
    <row r="2920" spans="1:11" x14ac:dyDescent="0.3">
      <c r="A2920">
        <v>599373</v>
      </c>
      <c r="B2920" t="s">
        <v>2590</v>
      </c>
      <c r="C2920" t="s">
        <v>8</v>
      </c>
      <c r="D2920" t="s">
        <v>9</v>
      </c>
      <c r="E2920" t="str">
        <f>IF(Statistics_xlsx___Sheet1[[#This Row],[event_name]]="-","Male",Statistics_xlsx___Sheet1[[#This Row],[event_name]])</f>
        <v>Male</v>
      </c>
      <c r="F2920" t="s">
        <v>10</v>
      </c>
      <c r="G2920" t="s">
        <v>30</v>
      </c>
      <c r="H2920" t="str">
        <f>IF(Statistics_xlsx___Sheet1[[#This Row],[Post Name]]="-",IF(G2921=0,G2919,G2921),Statistics_xlsx___Sheet1[[#This Row],[Post Name]])</f>
        <v>b9</v>
      </c>
      <c r="I2920">
        <v>18211</v>
      </c>
      <c r="J2920">
        <f>IF(Statistics_xlsx___Sheet1[[#This Row],[Offered Salary]]&lt;=0,AVERAGE($I$2:$I$7166),Statistics_xlsx___Sheet1[[#This Row],[Offered Salary]])</f>
        <v>18211</v>
      </c>
      <c r="K2920" t="b">
        <f>OR((Statistics_xlsx___Sheet1[[#This Row],[updated offered salary]]&lt;$N$39),(Statistics_xlsx___Sheet1[[#This Row],[updated offered salary]]&gt;$N$40))</f>
        <v>0</v>
      </c>
    </row>
    <row r="2921" spans="1:11" x14ac:dyDescent="0.3">
      <c r="A2921">
        <v>815638</v>
      </c>
      <c r="B2921" t="s">
        <v>2591</v>
      </c>
      <c r="C2921" t="s">
        <v>8</v>
      </c>
      <c r="D2921" t="s">
        <v>13</v>
      </c>
      <c r="E2921" t="str">
        <f>IF(Statistics_xlsx___Sheet1[[#This Row],[event_name]]="-","Male",Statistics_xlsx___Sheet1[[#This Row],[event_name]])</f>
        <v>Female</v>
      </c>
      <c r="F2921" t="s">
        <v>10</v>
      </c>
      <c r="G2921" t="s">
        <v>30</v>
      </c>
      <c r="H2921" t="str">
        <f>IF(Statistics_xlsx___Sheet1[[#This Row],[Post Name]]="-",IF(G2922=0,G2920,G2922),Statistics_xlsx___Sheet1[[#This Row],[Post Name]])</f>
        <v>b9</v>
      </c>
      <c r="I2921">
        <v>62202</v>
      </c>
      <c r="J2921">
        <f>IF(Statistics_xlsx___Sheet1[[#This Row],[Offered Salary]]&lt;=0,AVERAGE($I$2:$I$7166),Statistics_xlsx___Sheet1[[#This Row],[Offered Salary]])</f>
        <v>62202</v>
      </c>
      <c r="K2921" t="b">
        <f>OR((Statistics_xlsx___Sheet1[[#This Row],[updated offered salary]]&lt;$N$39),(Statistics_xlsx___Sheet1[[#This Row],[updated offered salary]]&gt;$N$40))</f>
        <v>0</v>
      </c>
    </row>
    <row r="2922" spans="1:11" x14ac:dyDescent="0.3">
      <c r="A2922">
        <v>713691</v>
      </c>
      <c r="B2922" t="s">
        <v>2592</v>
      </c>
      <c r="C2922" t="s">
        <v>8</v>
      </c>
      <c r="D2922" t="s">
        <v>9</v>
      </c>
      <c r="E2922" t="str">
        <f>IF(Statistics_xlsx___Sheet1[[#This Row],[event_name]]="-","Male",Statistics_xlsx___Sheet1[[#This Row],[event_name]])</f>
        <v>Male</v>
      </c>
      <c r="F2922" t="s">
        <v>10</v>
      </c>
      <c r="G2922" t="s">
        <v>30</v>
      </c>
      <c r="H2922" t="str">
        <f>IF(Statistics_xlsx___Sheet1[[#This Row],[Post Name]]="-",IF(G2923=0,G2921,G2923),Statistics_xlsx___Sheet1[[#This Row],[Post Name]])</f>
        <v>b9</v>
      </c>
      <c r="I2922">
        <v>69260</v>
      </c>
      <c r="J2922">
        <f>IF(Statistics_xlsx___Sheet1[[#This Row],[Offered Salary]]&lt;=0,AVERAGE($I$2:$I$7166),Statistics_xlsx___Sheet1[[#This Row],[Offered Salary]])</f>
        <v>69260</v>
      </c>
      <c r="K2922" t="b">
        <f>OR((Statistics_xlsx___Sheet1[[#This Row],[updated offered salary]]&lt;$N$39),(Statistics_xlsx___Sheet1[[#This Row],[updated offered salary]]&gt;$N$40))</f>
        <v>0</v>
      </c>
    </row>
    <row r="2923" spans="1:11" x14ac:dyDescent="0.3">
      <c r="A2923">
        <v>816300</v>
      </c>
      <c r="B2923" t="s">
        <v>2593</v>
      </c>
      <c r="C2923" t="s">
        <v>15</v>
      </c>
      <c r="D2923" t="s">
        <v>13</v>
      </c>
      <c r="E2923" t="str">
        <f>IF(Statistics_xlsx___Sheet1[[#This Row],[event_name]]="-","Male",Statistics_xlsx___Sheet1[[#This Row],[event_name]])</f>
        <v>Female</v>
      </c>
      <c r="F2923" t="s">
        <v>10</v>
      </c>
      <c r="G2923" t="s">
        <v>30</v>
      </c>
      <c r="H2923" t="str">
        <f>IF(Statistics_xlsx___Sheet1[[#This Row],[Post Name]]="-",IF(G2924=0,G2922,G2924),Statistics_xlsx___Sheet1[[#This Row],[Post Name]])</f>
        <v>b9</v>
      </c>
      <c r="I2923">
        <v>42369</v>
      </c>
      <c r="J2923">
        <f>IF(Statistics_xlsx___Sheet1[[#This Row],[Offered Salary]]&lt;=0,AVERAGE($I$2:$I$7166),Statistics_xlsx___Sheet1[[#This Row],[Offered Salary]])</f>
        <v>42369</v>
      </c>
      <c r="K2923" t="b">
        <f>OR((Statistics_xlsx___Sheet1[[#This Row],[updated offered salary]]&lt;$N$39),(Statistics_xlsx___Sheet1[[#This Row],[updated offered salary]]&gt;$N$40))</f>
        <v>0</v>
      </c>
    </row>
    <row r="2924" spans="1:11" x14ac:dyDescent="0.3">
      <c r="A2924">
        <v>361525</v>
      </c>
      <c r="B2924" t="s">
        <v>2592</v>
      </c>
      <c r="C2924" t="s">
        <v>15</v>
      </c>
      <c r="D2924" t="s">
        <v>42</v>
      </c>
      <c r="E2924" t="str">
        <f>IF(Statistics_xlsx___Sheet1[[#This Row],[event_name]]="-","Male",Statistics_xlsx___Sheet1[[#This Row],[event_name]])</f>
        <v>Don’t want to say</v>
      </c>
      <c r="F2924" t="s">
        <v>10</v>
      </c>
      <c r="G2924" t="s">
        <v>30</v>
      </c>
      <c r="H2924" t="str">
        <f>IF(Statistics_xlsx___Sheet1[[#This Row],[Post Name]]="-",IF(G2925=0,G2923,G2925),Statistics_xlsx___Sheet1[[#This Row],[Post Name]])</f>
        <v>b9</v>
      </c>
      <c r="I2924">
        <v>16843</v>
      </c>
      <c r="J2924">
        <f>IF(Statistics_xlsx___Sheet1[[#This Row],[Offered Salary]]&lt;=0,AVERAGE($I$2:$I$7166),Statistics_xlsx___Sheet1[[#This Row],[Offered Salary]])</f>
        <v>16843</v>
      </c>
      <c r="K2924" t="b">
        <f>OR((Statistics_xlsx___Sheet1[[#This Row],[updated offered salary]]&lt;$N$39),(Statistics_xlsx___Sheet1[[#This Row],[updated offered salary]]&gt;$N$40))</f>
        <v>0</v>
      </c>
    </row>
    <row r="2925" spans="1:11" x14ac:dyDescent="0.3">
      <c r="A2925">
        <v>622459</v>
      </c>
      <c r="B2925" t="s">
        <v>2594</v>
      </c>
      <c r="C2925" t="s">
        <v>8</v>
      </c>
      <c r="D2925" t="s">
        <v>9</v>
      </c>
      <c r="E2925" t="str">
        <f>IF(Statistics_xlsx___Sheet1[[#This Row],[event_name]]="-","Male",Statistics_xlsx___Sheet1[[#This Row],[event_name]])</f>
        <v>Male</v>
      </c>
      <c r="F2925" t="s">
        <v>52</v>
      </c>
      <c r="G2925" t="s">
        <v>11</v>
      </c>
      <c r="H2925" t="str">
        <f>IF(Statistics_xlsx___Sheet1[[#This Row],[Post Name]]="-",IF(G2926=0,G2924,G2926),Statistics_xlsx___Sheet1[[#This Row],[Post Name]])</f>
        <v>c8</v>
      </c>
      <c r="I2925">
        <v>88090</v>
      </c>
      <c r="J2925">
        <f>IF(Statistics_xlsx___Sheet1[[#This Row],[Offered Salary]]&lt;=0,AVERAGE($I$2:$I$7166),Statistics_xlsx___Sheet1[[#This Row],[Offered Salary]])</f>
        <v>88090</v>
      </c>
      <c r="K2925" t="b">
        <f>OR((Statistics_xlsx___Sheet1[[#This Row],[updated offered salary]]&lt;$N$39),(Statistics_xlsx___Sheet1[[#This Row],[updated offered salary]]&gt;$N$40))</f>
        <v>0</v>
      </c>
    </row>
    <row r="2926" spans="1:11" x14ac:dyDescent="0.3">
      <c r="A2926">
        <v>24876</v>
      </c>
      <c r="B2926" t="s">
        <v>2595</v>
      </c>
      <c r="C2926" t="s">
        <v>15</v>
      </c>
      <c r="D2926" t="s">
        <v>13</v>
      </c>
      <c r="E2926" t="str">
        <f>IF(Statistics_xlsx___Sheet1[[#This Row],[event_name]]="-","Male",Statistics_xlsx___Sheet1[[#This Row],[event_name]])</f>
        <v>Female</v>
      </c>
      <c r="F2926" t="s">
        <v>52</v>
      </c>
      <c r="G2926" t="s">
        <v>11</v>
      </c>
      <c r="H2926" t="str">
        <f>IF(Statistics_xlsx___Sheet1[[#This Row],[Post Name]]="-",IF(G2927=0,G2925,G2927),Statistics_xlsx___Sheet1[[#This Row],[Post Name]])</f>
        <v>c8</v>
      </c>
      <c r="I2926">
        <v>45036</v>
      </c>
      <c r="J2926">
        <f>IF(Statistics_xlsx___Sheet1[[#This Row],[Offered Salary]]&lt;=0,AVERAGE($I$2:$I$7166),Statistics_xlsx___Sheet1[[#This Row],[Offered Salary]])</f>
        <v>45036</v>
      </c>
      <c r="K2926" t="b">
        <f>OR((Statistics_xlsx___Sheet1[[#This Row],[updated offered salary]]&lt;$N$39),(Statistics_xlsx___Sheet1[[#This Row],[updated offered salary]]&gt;$N$40))</f>
        <v>0</v>
      </c>
    </row>
    <row r="2927" spans="1:11" x14ac:dyDescent="0.3">
      <c r="A2927">
        <v>286304</v>
      </c>
      <c r="B2927" t="s">
        <v>2596</v>
      </c>
      <c r="C2927" t="s">
        <v>8</v>
      </c>
      <c r="D2927" t="s">
        <v>13</v>
      </c>
      <c r="E2927" t="str">
        <f>IF(Statistics_xlsx___Sheet1[[#This Row],[event_name]]="-","Male",Statistics_xlsx___Sheet1[[#This Row],[event_name]])</f>
        <v>Female</v>
      </c>
      <c r="F2927" t="s">
        <v>10</v>
      </c>
      <c r="G2927" t="s">
        <v>345</v>
      </c>
      <c r="H2927" t="str">
        <f>IF(Statistics_xlsx___Sheet1[[#This Row],[Post Name]]="-",IF(G2928=0,G2926,G2928),Statistics_xlsx___Sheet1[[#This Row],[Post Name]])</f>
        <v>c9</v>
      </c>
      <c r="I2927">
        <v>11250</v>
      </c>
      <c r="J2927">
        <f>IF(Statistics_xlsx___Sheet1[[#This Row],[Offered Salary]]&lt;=0,AVERAGE($I$2:$I$7166),Statistics_xlsx___Sheet1[[#This Row],[Offered Salary]])</f>
        <v>11250</v>
      </c>
      <c r="K2927" t="b">
        <f>OR((Statistics_xlsx___Sheet1[[#This Row],[updated offered salary]]&lt;$N$39),(Statistics_xlsx___Sheet1[[#This Row],[updated offered salary]]&gt;$N$40))</f>
        <v>0</v>
      </c>
    </row>
    <row r="2928" spans="1:11" x14ac:dyDescent="0.3">
      <c r="A2928">
        <v>332762</v>
      </c>
      <c r="B2928" t="s">
        <v>2597</v>
      </c>
      <c r="C2928" t="s">
        <v>8</v>
      </c>
      <c r="D2928" t="s">
        <v>9</v>
      </c>
      <c r="E2928" t="str">
        <f>IF(Statistics_xlsx___Sheet1[[#This Row],[event_name]]="-","Male",Statistics_xlsx___Sheet1[[#This Row],[event_name]])</f>
        <v>Male</v>
      </c>
      <c r="F2928" t="s">
        <v>10</v>
      </c>
      <c r="G2928" t="s">
        <v>14</v>
      </c>
      <c r="H2928" t="str">
        <f>IF(Statistics_xlsx___Sheet1[[#This Row],[Post Name]]="-",IF(G2929=0,G2927,G2929),Statistics_xlsx___Sheet1[[#This Row],[Post Name]])</f>
        <v>c5</v>
      </c>
      <c r="I2928">
        <v>73631</v>
      </c>
      <c r="J2928">
        <f>IF(Statistics_xlsx___Sheet1[[#This Row],[Offered Salary]]&lt;=0,AVERAGE($I$2:$I$7166),Statistics_xlsx___Sheet1[[#This Row],[Offered Salary]])</f>
        <v>73631</v>
      </c>
      <c r="K2928" t="b">
        <f>OR((Statistics_xlsx___Sheet1[[#This Row],[updated offered salary]]&lt;$N$39),(Statistics_xlsx___Sheet1[[#This Row],[updated offered salary]]&gt;$N$40))</f>
        <v>0</v>
      </c>
    </row>
    <row r="2929" spans="1:11" x14ac:dyDescent="0.3">
      <c r="A2929">
        <v>133322</v>
      </c>
      <c r="B2929" t="s">
        <v>1668</v>
      </c>
      <c r="C2929" t="s">
        <v>8</v>
      </c>
      <c r="D2929" t="s">
        <v>9</v>
      </c>
      <c r="E2929" t="str">
        <f>IF(Statistics_xlsx___Sheet1[[#This Row],[event_name]]="-","Male",Statistics_xlsx___Sheet1[[#This Row],[event_name]])</f>
        <v>Male</v>
      </c>
      <c r="F2929" t="s">
        <v>17</v>
      </c>
      <c r="G2929" t="s">
        <v>345</v>
      </c>
      <c r="H2929" t="str">
        <f>IF(Statistics_xlsx___Sheet1[[#This Row],[Post Name]]="-",IF(G2930=0,G2928,G2930),Statistics_xlsx___Sheet1[[#This Row],[Post Name]])</f>
        <v>c9</v>
      </c>
      <c r="I2929">
        <v>33890</v>
      </c>
      <c r="J2929">
        <f>IF(Statistics_xlsx___Sheet1[[#This Row],[Offered Salary]]&lt;=0,AVERAGE($I$2:$I$7166),Statistics_xlsx___Sheet1[[#This Row],[Offered Salary]])</f>
        <v>33890</v>
      </c>
      <c r="K2929" t="b">
        <f>OR((Statistics_xlsx___Sheet1[[#This Row],[updated offered salary]]&lt;$N$39),(Statistics_xlsx___Sheet1[[#This Row],[updated offered salary]]&gt;$N$40))</f>
        <v>0</v>
      </c>
    </row>
    <row r="2930" spans="1:11" x14ac:dyDescent="0.3">
      <c r="A2930">
        <v>83181</v>
      </c>
      <c r="B2930" t="s">
        <v>2598</v>
      </c>
      <c r="C2930" t="s">
        <v>8</v>
      </c>
      <c r="D2930" t="s">
        <v>9</v>
      </c>
      <c r="E2930" t="str">
        <f>IF(Statistics_xlsx___Sheet1[[#This Row],[event_name]]="-","Male",Statistics_xlsx___Sheet1[[#This Row],[event_name]])</f>
        <v>Male</v>
      </c>
      <c r="F2930" t="s">
        <v>10</v>
      </c>
      <c r="G2930" t="s">
        <v>39</v>
      </c>
      <c r="H2930" t="str">
        <f>IF(Statistics_xlsx___Sheet1[[#This Row],[Post Name]]="-",IF(G2931=0,G2929,G2931),Statistics_xlsx___Sheet1[[#This Row],[Post Name]])</f>
        <v>i1</v>
      </c>
      <c r="I2930">
        <v>67640</v>
      </c>
      <c r="J2930">
        <f>IF(Statistics_xlsx___Sheet1[[#This Row],[Offered Salary]]&lt;=0,AVERAGE($I$2:$I$7166),Statistics_xlsx___Sheet1[[#This Row],[Offered Salary]])</f>
        <v>67640</v>
      </c>
      <c r="K2930" t="b">
        <f>OR((Statistics_xlsx___Sheet1[[#This Row],[updated offered salary]]&lt;$N$39),(Statistics_xlsx___Sheet1[[#This Row],[updated offered salary]]&gt;$N$40))</f>
        <v>0</v>
      </c>
    </row>
    <row r="2931" spans="1:11" x14ac:dyDescent="0.3">
      <c r="A2931">
        <v>761210</v>
      </c>
      <c r="B2931" t="s">
        <v>2599</v>
      </c>
      <c r="C2931" t="s">
        <v>8</v>
      </c>
      <c r="D2931" t="s">
        <v>9</v>
      </c>
      <c r="E2931" t="str">
        <f>IF(Statistics_xlsx___Sheet1[[#This Row],[event_name]]="-","Male",Statistics_xlsx___Sheet1[[#This Row],[event_name]])</f>
        <v>Male</v>
      </c>
      <c r="F2931" t="s">
        <v>69</v>
      </c>
      <c r="G2931" t="s">
        <v>44</v>
      </c>
      <c r="H2931" t="str">
        <f>IF(Statistics_xlsx___Sheet1[[#This Row],[Post Name]]="-",IF(G2932=0,G2930,G2932),Statistics_xlsx___Sheet1[[#This Row],[Post Name]])</f>
        <v>i6</v>
      </c>
      <c r="I2931">
        <v>32154</v>
      </c>
      <c r="J2931">
        <f>IF(Statistics_xlsx___Sheet1[[#This Row],[Offered Salary]]&lt;=0,AVERAGE($I$2:$I$7166),Statistics_xlsx___Sheet1[[#This Row],[Offered Salary]])</f>
        <v>32154</v>
      </c>
      <c r="K2931" t="b">
        <f>OR((Statistics_xlsx___Sheet1[[#This Row],[updated offered salary]]&lt;$N$39),(Statistics_xlsx___Sheet1[[#This Row],[updated offered salary]]&gt;$N$40))</f>
        <v>0</v>
      </c>
    </row>
    <row r="2932" spans="1:11" x14ac:dyDescent="0.3">
      <c r="A2932">
        <v>851161</v>
      </c>
      <c r="B2932" t="s">
        <v>2600</v>
      </c>
      <c r="C2932" t="s">
        <v>8</v>
      </c>
      <c r="D2932" t="s">
        <v>13</v>
      </c>
      <c r="E2932" t="str">
        <f>IF(Statistics_xlsx___Sheet1[[#This Row],[event_name]]="-","Male",Statistics_xlsx___Sheet1[[#This Row],[event_name]])</f>
        <v>Female</v>
      </c>
      <c r="F2932" t="s">
        <v>69</v>
      </c>
      <c r="G2932" t="s">
        <v>44</v>
      </c>
      <c r="H2932" t="str">
        <f>IF(Statistics_xlsx___Sheet1[[#This Row],[Post Name]]="-",IF(G2933=0,G2931,G2933),Statistics_xlsx___Sheet1[[#This Row],[Post Name]])</f>
        <v>i6</v>
      </c>
      <c r="I2932">
        <v>10131</v>
      </c>
      <c r="J2932">
        <f>IF(Statistics_xlsx___Sheet1[[#This Row],[Offered Salary]]&lt;=0,AVERAGE($I$2:$I$7166),Statistics_xlsx___Sheet1[[#This Row],[Offered Salary]])</f>
        <v>10131</v>
      </c>
      <c r="K2932" t="b">
        <f>OR((Statistics_xlsx___Sheet1[[#This Row],[updated offered salary]]&lt;$N$39),(Statistics_xlsx___Sheet1[[#This Row],[updated offered salary]]&gt;$N$40))</f>
        <v>0</v>
      </c>
    </row>
    <row r="2933" spans="1:11" x14ac:dyDescent="0.3">
      <c r="A2933">
        <v>464527</v>
      </c>
      <c r="B2933" t="s">
        <v>2601</v>
      </c>
      <c r="C2933" t="s">
        <v>15</v>
      </c>
      <c r="D2933" t="s">
        <v>13</v>
      </c>
      <c r="E2933" t="str">
        <f>IF(Statistics_xlsx___Sheet1[[#This Row],[event_name]]="-","Male",Statistics_xlsx___Sheet1[[#This Row],[event_name]])</f>
        <v>Female</v>
      </c>
      <c r="F2933" t="s">
        <v>69</v>
      </c>
      <c r="G2933" t="s">
        <v>44</v>
      </c>
      <c r="H2933" t="str">
        <f>IF(Statistics_xlsx___Sheet1[[#This Row],[Post Name]]="-",IF(G2934=0,G2932,G2934),Statistics_xlsx___Sheet1[[#This Row],[Post Name]])</f>
        <v>i6</v>
      </c>
      <c r="I2933">
        <v>69619</v>
      </c>
      <c r="J2933">
        <f>IF(Statistics_xlsx___Sheet1[[#This Row],[Offered Salary]]&lt;=0,AVERAGE($I$2:$I$7166),Statistics_xlsx___Sheet1[[#This Row],[Offered Salary]])</f>
        <v>69619</v>
      </c>
      <c r="K2933" t="b">
        <f>OR((Statistics_xlsx___Sheet1[[#This Row],[updated offered salary]]&lt;$N$39),(Statistics_xlsx___Sheet1[[#This Row],[updated offered salary]]&gt;$N$40))</f>
        <v>0</v>
      </c>
    </row>
    <row r="2934" spans="1:11" x14ac:dyDescent="0.3">
      <c r="A2934">
        <v>185318</v>
      </c>
      <c r="B2934" t="s">
        <v>2602</v>
      </c>
      <c r="C2934" t="s">
        <v>8</v>
      </c>
      <c r="D2934" t="s">
        <v>13</v>
      </c>
      <c r="E2934" t="str">
        <f>IF(Statistics_xlsx___Sheet1[[#This Row],[event_name]]="-","Male",Statistics_xlsx___Sheet1[[#This Row],[event_name]])</f>
        <v>Female</v>
      </c>
      <c r="F2934" t="s">
        <v>69</v>
      </c>
      <c r="G2934" t="s">
        <v>44</v>
      </c>
      <c r="H2934" t="str">
        <f>IF(Statistics_xlsx___Sheet1[[#This Row],[Post Name]]="-",IF(G2935=0,G2933,G2935),Statistics_xlsx___Sheet1[[#This Row],[Post Name]])</f>
        <v>i6</v>
      </c>
      <c r="I2934">
        <v>83906</v>
      </c>
      <c r="J2934">
        <f>IF(Statistics_xlsx___Sheet1[[#This Row],[Offered Salary]]&lt;=0,AVERAGE($I$2:$I$7166),Statistics_xlsx___Sheet1[[#This Row],[Offered Salary]])</f>
        <v>83906</v>
      </c>
      <c r="K2934" t="b">
        <f>OR((Statistics_xlsx___Sheet1[[#This Row],[updated offered salary]]&lt;$N$39),(Statistics_xlsx___Sheet1[[#This Row],[updated offered salary]]&gt;$N$40))</f>
        <v>0</v>
      </c>
    </row>
    <row r="2935" spans="1:11" x14ac:dyDescent="0.3">
      <c r="A2935">
        <v>170202</v>
      </c>
      <c r="B2935" t="s">
        <v>2603</v>
      </c>
      <c r="C2935" t="s">
        <v>15</v>
      </c>
      <c r="D2935" t="s">
        <v>42</v>
      </c>
      <c r="E2935" t="str">
        <f>IF(Statistics_xlsx___Sheet1[[#This Row],[event_name]]="-","Male",Statistics_xlsx___Sheet1[[#This Row],[event_name]])</f>
        <v>Don’t want to say</v>
      </c>
      <c r="F2935" t="s">
        <v>69</v>
      </c>
      <c r="G2935" t="s">
        <v>44</v>
      </c>
      <c r="H2935" t="str">
        <f>IF(Statistics_xlsx___Sheet1[[#This Row],[Post Name]]="-",IF(G2936=0,G2934,G2936),Statistics_xlsx___Sheet1[[#This Row],[Post Name]])</f>
        <v>i6</v>
      </c>
      <c r="I2935">
        <v>59150</v>
      </c>
      <c r="J2935">
        <f>IF(Statistics_xlsx___Sheet1[[#This Row],[Offered Salary]]&lt;=0,AVERAGE($I$2:$I$7166),Statistics_xlsx___Sheet1[[#This Row],[Offered Salary]])</f>
        <v>59150</v>
      </c>
      <c r="K2935" t="b">
        <f>OR((Statistics_xlsx___Sheet1[[#This Row],[updated offered salary]]&lt;$N$39),(Statistics_xlsx___Sheet1[[#This Row],[updated offered salary]]&gt;$N$40))</f>
        <v>0</v>
      </c>
    </row>
    <row r="2936" spans="1:11" x14ac:dyDescent="0.3">
      <c r="A2936">
        <v>141442</v>
      </c>
      <c r="B2936" t="s">
        <v>2604</v>
      </c>
      <c r="C2936" t="s">
        <v>8</v>
      </c>
      <c r="D2936" t="s">
        <v>9</v>
      </c>
      <c r="E2936" t="str">
        <f>IF(Statistics_xlsx___Sheet1[[#This Row],[event_name]]="-","Male",Statistics_xlsx___Sheet1[[#This Row],[event_name]])</f>
        <v>Male</v>
      </c>
      <c r="F2936" t="s">
        <v>69</v>
      </c>
      <c r="G2936" t="s">
        <v>44</v>
      </c>
      <c r="H2936" t="str">
        <f>IF(Statistics_xlsx___Sheet1[[#This Row],[Post Name]]="-",IF(G2937=0,G2935,G2937),Statistics_xlsx___Sheet1[[#This Row],[Post Name]])</f>
        <v>i6</v>
      </c>
      <c r="I2936">
        <v>26812</v>
      </c>
      <c r="J2936">
        <f>IF(Statistics_xlsx___Sheet1[[#This Row],[Offered Salary]]&lt;=0,AVERAGE($I$2:$I$7166),Statistics_xlsx___Sheet1[[#This Row],[Offered Salary]])</f>
        <v>26812</v>
      </c>
      <c r="K2936" t="b">
        <f>OR((Statistics_xlsx___Sheet1[[#This Row],[updated offered salary]]&lt;$N$39),(Statistics_xlsx___Sheet1[[#This Row],[updated offered salary]]&gt;$N$40))</f>
        <v>0</v>
      </c>
    </row>
    <row r="2937" spans="1:11" x14ac:dyDescent="0.3">
      <c r="A2937">
        <v>431209</v>
      </c>
      <c r="B2937" t="s">
        <v>1656</v>
      </c>
      <c r="C2937" t="s">
        <v>8</v>
      </c>
      <c r="D2937" t="s">
        <v>13</v>
      </c>
      <c r="E2937" t="str">
        <f>IF(Statistics_xlsx___Sheet1[[#This Row],[event_name]]="-","Male",Statistics_xlsx___Sheet1[[#This Row],[event_name]])</f>
        <v>Female</v>
      </c>
      <c r="F2937" t="s">
        <v>69</v>
      </c>
      <c r="G2937" t="s">
        <v>44</v>
      </c>
      <c r="H2937" t="str">
        <f>IF(Statistics_xlsx___Sheet1[[#This Row],[Post Name]]="-",IF(G2938=0,G2936,G2938),Statistics_xlsx___Sheet1[[#This Row],[Post Name]])</f>
        <v>i6</v>
      </c>
      <c r="I2937">
        <v>17169</v>
      </c>
      <c r="J2937">
        <f>IF(Statistics_xlsx___Sheet1[[#This Row],[Offered Salary]]&lt;=0,AVERAGE($I$2:$I$7166),Statistics_xlsx___Sheet1[[#This Row],[Offered Salary]])</f>
        <v>17169</v>
      </c>
      <c r="K2937" t="b">
        <f>OR((Statistics_xlsx___Sheet1[[#This Row],[updated offered salary]]&lt;$N$39),(Statistics_xlsx___Sheet1[[#This Row],[updated offered salary]]&gt;$N$40))</f>
        <v>0</v>
      </c>
    </row>
    <row r="2938" spans="1:11" x14ac:dyDescent="0.3">
      <c r="A2938">
        <v>735736</v>
      </c>
      <c r="B2938" t="s">
        <v>2605</v>
      </c>
      <c r="C2938" t="s">
        <v>15</v>
      </c>
      <c r="D2938" t="s">
        <v>9</v>
      </c>
      <c r="E2938" t="str">
        <f>IF(Statistics_xlsx___Sheet1[[#This Row],[event_name]]="-","Male",Statistics_xlsx___Sheet1[[#This Row],[event_name]])</f>
        <v>Male</v>
      </c>
      <c r="F2938" t="s">
        <v>17</v>
      </c>
      <c r="G2938" t="s">
        <v>44</v>
      </c>
      <c r="H2938" t="str">
        <f>IF(Statistics_xlsx___Sheet1[[#This Row],[Post Name]]="-",IF(G2939=0,G2937,G2939),Statistics_xlsx___Sheet1[[#This Row],[Post Name]])</f>
        <v>i6</v>
      </c>
      <c r="I2938">
        <v>39805</v>
      </c>
      <c r="J2938">
        <f>IF(Statistics_xlsx___Sheet1[[#This Row],[Offered Salary]]&lt;=0,AVERAGE($I$2:$I$7166),Statistics_xlsx___Sheet1[[#This Row],[Offered Salary]])</f>
        <v>39805</v>
      </c>
      <c r="K2938" t="b">
        <f>OR((Statistics_xlsx___Sheet1[[#This Row],[updated offered salary]]&lt;$N$39),(Statistics_xlsx___Sheet1[[#This Row],[updated offered salary]]&gt;$N$40))</f>
        <v>0</v>
      </c>
    </row>
    <row r="2939" spans="1:11" x14ac:dyDescent="0.3">
      <c r="A2939">
        <v>703579</v>
      </c>
      <c r="B2939" t="s">
        <v>2606</v>
      </c>
      <c r="C2939" t="s">
        <v>8</v>
      </c>
      <c r="D2939" t="s">
        <v>13</v>
      </c>
      <c r="E2939" t="str">
        <f>IF(Statistics_xlsx___Sheet1[[#This Row],[event_name]]="-","Male",Statistics_xlsx___Sheet1[[#This Row],[event_name]])</f>
        <v>Female</v>
      </c>
      <c r="F2939" t="s">
        <v>17</v>
      </c>
      <c r="G2939" t="s">
        <v>44</v>
      </c>
      <c r="H2939" t="str">
        <f>IF(Statistics_xlsx___Sheet1[[#This Row],[Post Name]]="-",IF(G2940=0,G2938,G2940),Statistics_xlsx___Sheet1[[#This Row],[Post Name]])</f>
        <v>i6</v>
      </c>
      <c r="I2939">
        <v>58046</v>
      </c>
      <c r="J2939">
        <f>IF(Statistics_xlsx___Sheet1[[#This Row],[Offered Salary]]&lt;=0,AVERAGE($I$2:$I$7166),Statistics_xlsx___Sheet1[[#This Row],[Offered Salary]])</f>
        <v>58046</v>
      </c>
      <c r="K2939" t="b">
        <f>OR((Statistics_xlsx___Sheet1[[#This Row],[updated offered salary]]&lt;$N$39),(Statistics_xlsx___Sheet1[[#This Row],[updated offered salary]]&gt;$N$40))</f>
        <v>0</v>
      </c>
    </row>
    <row r="2940" spans="1:11" x14ac:dyDescent="0.3">
      <c r="A2940">
        <v>322337</v>
      </c>
      <c r="B2940" t="s">
        <v>2607</v>
      </c>
      <c r="C2940" t="s">
        <v>8</v>
      </c>
      <c r="D2940" t="s">
        <v>9</v>
      </c>
      <c r="E2940" t="str">
        <f>IF(Statistics_xlsx___Sheet1[[#This Row],[event_name]]="-","Male",Statistics_xlsx___Sheet1[[#This Row],[event_name]])</f>
        <v>Male</v>
      </c>
      <c r="F2940" t="s">
        <v>17</v>
      </c>
      <c r="G2940" t="s">
        <v>44</v>
      </c>
      <c r="H2940" t="str">
        <f>IF(Statistics_xlsx___Sheet1[[#This Row],[Post Name]]="-",IF(G2941=0,G2939,G2941),Statistics_xlsx___Sheet1[[#This Row],[Post Name]])</f>
        <v>i6</v>
      </c>
      <c r="I2940">
        <v>46622</v>
      </c>
      <c r="J2940">
        <f>IF(Statistics_xlsx___Sheet1[[#This Row],[Offered Salary]]&lt;=0,AVERAGE($I$2:$I$7166),Statistics_xlsx___Sheet1[[#This Row],[Offered Salary]])</f>
        <v>46622</v>
      </c>
      <c r="K2940" t="b">
        <f>OR((Statistics_xlsx___Sheet1[[#This Row],[updated offered salary]]&lt;$N$39),(Statistics_xlsx___Sheet1[[#This Row],[updated offered salary]]&gt;$N$40))</f>
        <v>0</v>
      </c>
    </row>
    <row r="2941" spans="1:11" x14ac:dyDescent="0.3">
      <c r="A2941">
        <v>675824</v>
      </c>
      <c r="B2941" t="s">
        <v>2608</v>
      </c>
      <c r="C2941" t="s">
        <v>15</v>
      </c>
      <c r="D2941" t="s">
        <v>9</v>
      </c>
      <c r="E2941" t="str">
        <f>IF(Statistics_xlsx___Sheet1[[#This Row],[event_name]]="-","Male",Statistics_xlsx___Sheet1[[#This Row],[event_name]])</f>
        <v>Male</v>
      </c>
      <c r="F2941" t="s">
        <v>21</v>
      </c>
      <c r="G2941" t="s">
        <v>14</v>
      </c>
      <c r="H2941" t="str">
        <f>IF(Statistics_xlsx___Sheet1[[#This Row],[Post Name]]="-",IF(G2942=0,G2940,G2942),Statistics_xlsx___Sheet1[[#This Row],[Post Name]])</f>
        <v>c5</v>
      </c>
      <c r="I2941">
        <v>10428</v>
      </c>
      <c r="J2941">
        <f>IF(Statistics_xlsx___Sheet1[[#This Row],[Offered Salary]]&lt;=0,AVERAGE($I$2:$I$7166),Statistics_xlsx___Sheet1[[#This Row],[Offered Salary]])</f>
        <v>10428</v>
      </c>
      <c r="K2941" t="b">
        <f>OR((Statistics_xlsx___Sheet1[[#This Row],[updated offered salary]]&lt;$N$39),(Statistics_xlsx___Sheet1[[#This Row],[updated offered salary]]&gt;$N$40))</f>
        <v>0</v>
      </c>
    </row>
    <row r="2942" spans="1:11" x14ac:dyDescent="0.3">
      <c r="A2942">
        <v>863977</v>
      </c>
      <c r="B2942" t="s">
        <v>2609</v>
      </c>
      <c r="C2942" t="s">
        <v>8</v>
      </c>
      <c r="D2942" t="s">
        <v>9</v>
      </c>
      <c r="E2942" t="str">
        <f>IF(Statistics_xlsx___Sheet1[[#This Row],[event_name]]="-","Male",Statistics_xlsx___Sheet1[[#This Row],[event_name]])</f>
        <v>Male</v>
      </c>
      <c r="F2942" t="s">
        <v>21</v>
      </c>
      <c r="G2942" t="s">
        <v>14</v>
      </c>
      <c r="H2942" t="str">
        <f>IF(Statistics_xlsx___Sheet1[[#This Row],[Post Name]]="-",IF(G2943=0,G2941,G2943),Statistics_xlsx___Sheet1[[#This Row],[Post Name]])</f>
        <v>c5</v>
      </c>
      <c r="I2942">
        <v>44276</v>
      </c>
      <c r="J2942">
        <f>IF(Statistics_xlsx___Sheet1[[#This Row],[Offered Salary]]&lt;=0,AVERAGE($I$2:$I$7166),Statistics_xlsx___Sheet1[[#This Row],[Offered Salary]])</f>
        <v>44276</v>
      </c>
      <c r="K2942" t="b">
        <f>OR((Statistics_xlsx___Sheet1[[#This Row],[updated offered salary]]&lt;$N$39),(Statistics_xlsx___Sheet1[[#This Row],[updated offered salary]]&gt;$N$40))</f>
        <v>0</v>
      </c>
    </row>
    <row r="2943" spans="1:11" x14ac:dyDescent="0.3">
      <c r="A2943">
        <v>35155</v>
      </c>
      <c r="B2943" t="s">
        <v>2610</v>
      </c>
      <c r="C2943" t="s">
        <v>8</v>
      </c>
      <c r="D2943" t="s">
        <v>9</v>
      </c>
      <c r="E2943" t="str">
        <f>IF(Statistics_xlsx___Sheet1[[#This Row],[event_name]]="-","Male",Statistics_xlsx___Sheet1[[#This Row],[event_name]])</f>
        <v>Male</v>
      </c>
      <c r="F2943" t="s">
        <v>21</v>
      </c>
      <c r="G2943" t="s">
        <v>14</v>
      </c>
      <c r="H2943" t="str">
        <f>IF(Statistics_xlsx___Sheet1[[#This Row],[Post Name]]="-",IF(G2944=0,G2942,G2944),Statistics_xlsx___Sheet1[[#This Row],[Post Name]])</f>
        <v>c5</v>
      </c>
      <c r="I2943">
        <v>89185</v>
      </c>
      <c r="J2943">
        <f>IF(Statistics_xlsx___Sheet1[[#This Row],[Offered Salary]]&lt;=0,AVERAGE($I$2:$I$7166),Statistics_xlsx___Sheet1[[#This Row],[Offered Salary]])</f>
        <v>89185</v>
      </c>
      <c r="K2943" t="b">
        <f>OR((Statistics_xlsx___Sheet1[[#This Row],[updated offered salary]]&lt;$N$39),(Statistics_xlsx___Sheet1[[#This Row],[updated offered salary]]&gt;$N$40))</f>
        <v>0</v>
      </c>
    </row>
    <row r="2944" spans="1:11" x14ac:dyDescent="0.3">
      <c r="A2944">
        <v>991538</v>
      </c>
      <c r="B2944" t="s">
        <v>2611</v>
      </c>
      <c r="C2944" t="s">
        <v>15</v>
      </c>
      <c r="D2944" t="s">
        <v>13</v>
      </c>
      <c r="E2944" t="str">
        <f>IF(Statistics_xlsx___Sheet1[[#This Row],[event_name]]="-","Male",Statistics_xlsx___Sheet1[[#This Row],[event_name]])</f>
        <v>Female</v>
      </c>
      <c r="F2944" t="s">
        <v>21</v>
      </c>
      <c r="G2944" t="s">
        <v>14</v>
      </c>
      <c r="H2944" t="str">
        <f>IF(Statistics_xlsx___Sheet1[[#This Row],[Post Name]]="-",IF(G2945=0,G2943,G2945),Statistics_xlsx___Sheet1[[#This Row],[Post Name]])</f>
        <v>c5</v>
      </c>
      <c r="I2944">
        <v>68181</v>
      </c>
      <c r="J2944">
        <f>IF(Statistics_xlsx___Sheet1[[#This Row],[Offered Salary]]&lt;=0,AVERAGE($I$2:$I$7166),Statistics_xlsx___Sheet1[[#This Row],[Offered Salary]])</f>
        <v>68181</v>
      </c>
      <c r="K2944" t="b">
        <f>OR((Statistics_xlsx___Sheet1[[#This Row],[updated offered salary]]&lt;$N$39),(Statistics_xlsx___Sheet1[[#This Row],[updated offered salary]]&gt;$N$40))</f>
        <v>0</v>
      </c>
    </row>
    <row r="2945" spans="1:11" x14ac:dyDescent="0.3">
      <c r="A2945">
        <v>897545</v>
      </c>
      <c r="B2945" t="s">
        <v>2612</v>
      </c>
      <c r="C2945" t="s">
        <v>8</v>
      </c>
      <c r="D2945" t="s">
        <v>9</v>
      </c>
      <c r="E2945" t="str">
        <f>IF(Statistics_xlsx___Sheet1[[#This Row],[event_name]]="-","Male",Statistics_xlsx___Sheet1[[#This Row],[event_name]])</f>
        <v>Male</v>
      </c>
      <c r="F2945" t="s">
        <v>21</v>
      </c>
      <c r="G2945" t="s">
        <v>14</v>
      </c>
      <c r="H2945" t="str">
        <f>IF(Statistics_xlsx___Sheet1[[#This Row],[Post Name]]="-",IF(G2946=0,G2944,G2946),Statistics_xlsx___Sheet1[[#This Row],[Post Name]])</f>
        <v>c5</v>
      </c>
      <c r="I2945">
        <v>81741</v>
      </c>
      <c r="J2945">
        <f>IF(Statistics_xlsx___Sheet1[[#This Row],[Offered Salary]]&lt;=0,AVERAGE($I$2:$I$7166),Statistics_xlsx___Sheet1[[#This Row],[Offered Salary]])</f>
        <v>81741</v>
      </c>
      <c r="K2945" t="b">
        <f>OR((Statistics_xlsx___Sheet1[[#This Row],[updated offered salary]]&lt;$N$39),(Statistics_xlsx___Sheet1[[#This Row],[updated offered salary]]&gt;$N$40))</f>
        <v>0</v>
      </c>
    </row>
    <row r="2946" spans="1:11" x14ac:dyDescent="0.3">
      <c r="A2946">
        <v>473455</v>
      </c>
      <c r="B2946" t="s">
        <v>2613</v>
      </c>
      <c r="C2946" t="s">
        <v>8</v>
      </c>
      <c r="D2946" t="s">
        <v>9</v>
      </c>
      <c r="E2946" t="str">
        <f>IF(Statistics_xlsx___Sheet1[[#This Row],[event_name]]="-","Male",Statistics_xlsx___Sheet1[[#This Row],[event_name]])</f>
        <v>Male</v>
      </c>
      <c r="F2946" t="s">
        <v>10</v>
      </c>
      <c r="G2946" t="s">
        <v>11</v>
      </c>
      <c r="H2946" t="str">
        <f>IF(Statistics_xlsx___Sheet1[[#This Row],[Post Name]]="-",IF(G2947=0,G2945,G2947),Statistics_xlsx___Sheet1[[#This Row],[Post Name]])</f>
        <v>c8</v>
      </c>
      <c r="I2946">
        <v>88927</v>
      </c>
      <c r="J2946">
        <f>IF(Statistics_xlsx___Sheet1[[#This Row],[Offered Salary]]&lt;=0,AVERAGE($I$2:$I$7166),Statistics_xlsx___Sheet1[[#This Row],[Offered Salary]])</f>
        <v>88927</v>
      </c>
      <c r="K2946" t="b">
        <f>OR((Statistics_xlsx___Sheet1[[#This Row],[updated offered salary]]&lt;$N$39),(Statistics_xlsx___Sheet1[[#This Row],[updated offered salary]]&gt;$N$40))</f>
        <v>0</v>
      </c>
    </row>
    <row r="2947" spans="1:11" x14ac:dyDescent="0.3">
      <c r="A2947">
        <v>360451</v>
      </c>
      <c r="B2947" t="s">
        <v>2614</v>
      </c>
      <c r="C2947" t="s">
        <v>8</v>
      </c>
      <c r="D2947" t="s">
        <v>9</v>
      </c>
      <c r="E2947" t="str">
        <f>IF(Statistics_xlsx___Sheet1[[#This Row],[event_name]]="-","Male",Statistics_xlsx___Sheet1[[#This Row],[event_name]])</f>
        <v>Male</v>
      </c>
      <c r="F2947" t="s">
        <v>10</v>
      </c>
      <c r="G2947" t="s">
        <v>11</v>
      </c>
      <c r="H2947" t="str">
        <f>IF(Statistics_xlsx___Sheet1[[#This Row],[Post Name]]="-",IF(G2948=0,G2946,G2948),Statistics_xlsx___Sheet1[[#This Row],[Post Name]])</f>
        <v>c8</v>
      </c>
      <c r="I2947">
        <v>51654</v>
      </c>
      <c r="J2947">
        <f>IF(Statistics_xlsx___Sheet1[[#This Row],[Offered Salary]]&lt;=0,AVERAGE($I$2:$I$7166),Statistics_xlsx___Sheet1[[#This Row],[Offered Salary]])</f>
        <v>51654</v>
      </c>
      <c r="K2947" t="b">
        <f>OR((Statistics_xlsx___Sheet1[[#This Row],[updated offered salary]]&lt;$N$39),(Statistics_xlsx___Sheet1[[#This Row],[updated offered salary]]&gt;$N$40))</f>
        <v>0</v>
      </c>
    </row>
    <row r="2948" spans="1:11" x14ac:dyDescent="0.3">
      <c r="A2948">
        <v>201849</v>
      </c>
      <c r="B2948" t="s">
        <v>2615</v>
      </c>
      <c r="C2948" t="s">
        <v>8</v>
      </c>
      <c r="D2948" t="s">
        <v>9</v>
      </c>
      <c r="E2948" t="str">
        <f>IF(Statistics_xlsx___Sheet1[[#This Row],[event_name]]="-","Male",Statistics_xlsx___Sheet1[[#This Row],[event_name]])</f>
        <v>Male</v>
      </c>
      <c r="F2948" t="s">
        <v>10</v>
      </c>
      <c r="G2948" t="s">
        <v>11</v>
      </c>
      <c r="H2948" t="str">
        <f>IF(Statistics_xlsx___Sheet1[[#This Row],[Post Name]]="-",IF(G2949=0,G2947,G2949),Statistics_xlsx___Sheet1[[#This Row],[Post Name]])</f>
        <v>c8</v>
      </c>
      <c r="I2948">
        <v>86328</v>
      </c>
      <c r="J2948">
        <f>IF(Statistics_xlsx___Sheet1[[#This Row],[Offered Salary]]&lt;=0,AVERAGE($I$2:$I$7166),Statistics_xlsx___Sheet1[[#This Row],[Offered Salary]])</f>
        <v>86328</v>
      </c>
      <c r="K2948" t="b">
        <f>OR((Statistics_xlsx___Sheet1[[#This Row],[updated offered salary]]&lt;$N$39),(Statistics_xlsx___Sheet1[[#This Row],[updated offered salary]]&gt;$N$40))</f>
        <v>0</v>
      </c>
    </row>
    <row r="2949" spans="1:11" x14ac:dyDescent="0.3">
      <c r="A2949">
        <v>612983</v>
      </c>
      <c r="B2949" t="s">
        <v>2616</v>
      </c>
      <c r="C2949" t="s">
        <v>8</v>
      </c>
      <c r="D2949" t="s">
        <v>9</v>
      </c>
      <c r="E2949" t="str">
        <f>IF(Statistics_xlsx___Sheet1[[#This Row],[event_name]]="-","Male",Statistics_xlsx___Sheet1[[#This Row],[event_name]])</f>
        <v>Male</v>
      </c>
      <c r="F2949" t="s">
        <v>17</v>
      </c>
      <c r="G2949" t="s">
        <v>14</v>
      </c>
      <c r="H2949" t="str">
        <f>IF(Statistics_xlsx___Sheet1[[#This Row],[Post Name]]="-",IF(G2950=0,G2948,G2950),Statistics_xlsx___Sheet1[[#This Row],[Post Name]])</f>
        <v>c5</v>
      </c>
      <c r="I2949">
        <v>89007</v>
      </c>
      <c r="J2949">
        <f>IF(Statistics_xlsx___Sheet1[[#This Row],[Offered Salary]]&lt;=0,AVERAGE($I$2:$I$7166),Statistics_xlsx___Sheet1[[#This Row],[Offered Salary]])</f>
        <v>89007</v>
      </c>
      <c r="K2949" t="b">
        <f>OR((Statistics_xlsx___Sheet1[[#This Row],[updated offered salary]]&lt;$N$39),(Statistics_xlsx___Sheet1[[#This Row],[updated offered salary]]&gt;$N$40))</f>
        <v>0</v>
      </c>
    </row>
    <row r="2950" spans="1:11" x14ac:dyDescent="0.3">
      <c r="A2950">
        <v>260407</v>
      </c>
      <c r="B2950" t="s">
        <v>2617</v>
      </c>
      <c r="C2950" t="s">
        <v>15</v>
      </c>
      <c r="D2950" t="s">
        <v>9</v>
      </c>
      <c r="E2950" t="str">
        <f>IF(Statistics_xlsx___Sheet1[[#This Row],[event_name]]="-","Male",Statistics_xlsx___Sheet1[[#This Row],[event_name]])</f>
        <v>Male</v>
      </c>
      <c r="F2950" t="s">
        <v>17</v>
      </c>
      <c r="G2950" t="s">
        <v>14</v>
      </c>
      <c r="H2950" t="str">
        <f>IF(Statistics_xlsx___Sheet1[[#This Row],[Post Name]]="-",IF(G2951=0,G2949,G2951),Statistics_xlsx___Sheet1[[#This Row],[Post Name]])</f>
        <v>c5</v>
      </c>
      <c r="I2950">
        <v>36282</v>
      </c>
      <c r="J2950">
        <f>IF(Statistics_xlsx___Sheet1[[#This Row],[Offered Salary]]&lt;=0,AVERAGE($I$2:$I$7166),Statistics_xlsx___Sheet1[[#This Row],[Offered Salary]])</f>
        <v>36282</v>
      </c>
      <c r="K2950" t="b">
        <f>OR((Statistics_xlsx___Sheet1[[#This Row],[updated offered salary]]&lt;$N$39),(Statistics_xlsx___Sheet1[[#This Row],[updated offered salary]]&gt;$N$40))</f>
        <v>0</v>
      </c>
    </row>
    <row r="2951" spans="1:11" x14ac:dyDescent="0.3">
      <c r="A2951">
        <v>77144</v>
      </c>
      <c r="B2951" t="s">
        <v>2618</v>
      </c>
      <c r="C2951" t="s">
        <v>8</v>
      </c>
      <c r="D2951" t="s">
        <v>9</v>
      </c>
      <c r="E2951" t="str">
        <f>IF(Statistics_xlsx___Sheet1[[#This Row],[event_name]]="-","Male",Statistics_xlsx___Sheet1[[#This Row],[event_name]])</f>
        <v>Male</v>
      </c>
      <c r="F2951" t="s">
        <v>17</v>
      </c>
      <c r="G2951" t="s">
        <v>14</v>
      </c>
      <c r="H2951" t="str">
        <f>IF(Statistics_xlsx___Sheet1[[#This Row],[Post Name]]="-",IF(G2952=0,G2950,G2952),Statistics_xlsx___Sheet1[[#This Row],[Post Name]])</f>
        <v>c5</v>
      </c>
      <c r="I2951">
        <v>92937</v>
      </c>
      <c r="J2951">
        <f>IF(Statistics_xlsx___Sheet1[[#This Row],[Offered Salary]]&lt;=0,AVERAGE($I$2:$I$7166),Statistics_xlsx___Sheet1[[#This Row],[Offered Salary]])</f>
        <v>92937</v>
      </c>
      <c r="K2951" t="b">
        <f>OR((Statistics_xlsx___Sheet1[[#This Row],[updated offered salary]]&lt;$N$39),(Statistics_xlsx___Sheet1[[#This Row],[updated offered salary]]&gt;$N$40))</f>
        <v>0</v>
      </c>
    </row>
    <row r="2952" spans="1:11" x14ac:dyDescent="0.3">
      <c r="A2952">
        <v>605785</v>
      </c>
      <c r="B2952" t="s">
        <v>2619</v>
      </c>
      <c r="C2952" t="s">
        <v>15</v>
      </c>
      <c r="D2952" t="s">
        <v>9</v>
      </c>
      <c r="E2952" t="str">
        <f>IF(Statistics_xlsx___Sheet1[[#This Row],[event_name]]="-","Male",Statistics_xlsx___Sheet1[[#This Row],[event_name]])</f>
        <v>Male</v>
      </c>
      <c r="F2952" t="s">
        <v>17</v>
      </c>
      <c r="G2952" t="s">
        <v>14</v>
      </c>
      <c r="H2952" t="str">
        <f>IF(Statistics_xlsx___Sheet1[[#This Row],[Post Name]]="-",IF(G2953=0,G2951,G2953),Statistics_xlsx___Sheet1[[#This Row],[Post Name]])</f>
        <v>c5</v>
      </c>
      <c r="I2952">
        <v>83945</v>
      </c>
      <c r="J2952">
        <f>IF(Statistics_xlsx___Sheet1[[#This Row],[Offered Salary]]&lt;=0,AVERAGE($I$2:$I$7166),Statistics_xlsx___Sheet1[[#This Row],[Offered Salary]])</f>
        <v>83945</v>
      </c>
      <c r="K2952" t="b">
        <f>OR((Statistics_xlsx___Sheet1[[#This Row],[updated offered salary]]&lt;$N$39),(Statistics_xlsx___Sheet1[[#This Row],[updated offered salary]]&gt;$N$40))</f>
        <v>0</v>
      </c>
    </row>
    <row r="2953" spans="1:11" x14ac:dyDescent="0.3">
      <c r="A2953">
        <v>908115</v>
      </c>
      <c r="B2953" t="s">
        <v>2620</v>
      </c>
      <c r="C2953" t="s">
        <v>8</v>
      </c>
      <c r="D2953" t="s">
        <v>13</v>
      </c>
      <c r="E2953" t="str">
        <f>IF(Statistics_xlsx___Sheet1[[#This Row],[event_name]]="-","Male",Statistics_xlsx___Sheet1[[#This Row],[event_name]])</f>
        <v>Female</v>
      </c>
      <c r="F2953" t="s">
        <v>17</v>
      </c>
      <c r="G2953" t="s">
        <v>14</v>
      </c>
      <c r="H2953" t="str">
        <f>IF(Statistics_xlsx___Sheet1[[#This Row],[Post Name]]="-",IF(G2954=0,G2952,G2954),Statistics_xlsx___Sheet1[[#This Row],[Post Name]])</f>
        <v>c5</v>
      </c>
      <c r="I2953">
        <v>49829</v>
      </c>
      <c r="J2953">
        <f>IF(Statistics_xlsx___Sheet1[[#This Row],[Offered Salary]]&lt;=0,AVERAGE($I$2:$I$7166),Statistics_xlsx___Sheet1[[#This Row],[Offered Salary]])</f>
        <v>49829</v>
      </c>
      <c r="K2953" t="b">
        <f>OR((Statistics_xlsx___Sheet1[[#This Row],[updated offered salary]]&lt;$N$39),(Statistics_xlsx___Sheet1[[#This Row],[updated offered salary]]&gt;$N$40))</f>
        <v>0</v>
      </c>
    </row>
    <row r="2954" spans="1:11" x14ac:dyDescent="0.3">
      <c r="A2954">
        <v>470160</v>
      </c>
      <c r="B2954" t="s">
        <v>1942</v>
      </c>
      <c r="C2954" t="s">
        <v>15</v>
      </c>
      <c r="D2954" t="s">
        <v>9</v>
      </c>
      <c r="E2954" t="str">
        <f>IF(Statistics_xlsx___Sheet1[[#This Row],[event_name]]="-","Male",Statistics_xlsx___Sheet1[[#This Row],[event_name]])</f>
        <v>Male</v>
      </c>
      <c r="F2954" t="s">
        <v>17</v>
      </c>
      <c r="G2954" t="s">
        <v>14</v>
      </c>
      <c r="H2954" t="str">
        <f>IF(Statistics_xlsx___Sheet1[[#This Row],[Post Name]]="-",IF(G2955=0,G2953,G2955),Statistics_xlsx___Sheet1[[#This Row],[Post Name]])</f>
        <v>c5</v>
      </c>
      <c r="I2954">
        <v>62884</v>
      </c>
      <c r="J2954">
        <f>IF(Statistics_xlsx___Sheet1[[#This Row],[Offered Salary]]&lt;=0,AVERAGE($I$2:$I$7166),Statistics_xlsx___Sheet1[[#This Row],[Offered Salary]])</f>
        <v>62884</v>
      </c>
      <c r="K2954" t="b">
        <f>OR((Statistics_xlsx___Sheet1[[#This Row],[updated offered salary]]&lt;$N$39),(Statistics_xlsx___Sheet1[[#This Row],[updated offered salary]]&gt;$N$40))</f>
        <v>0</v>
      </c>
    </row>
    <row r="2955" spans="1:11" x14ac:dyDescent="0.3">
      <c r="A2955">
        <v>834019</v>
      </c>
      <c r="B2955" t="s">
        <v>1958</v>
      </c>
      <c r="C2955" t="s">
        <v>8</v>
      </c>
      <c r="D2955" t="s">
        <v>9</v>
      </c>
      <c r="E2955" t="str">
        <f>IF(Statistics_xlsx___Sheet1[[#This Row],[event_name]]="-","Male",Statistics_xlsx___Sheet1[[#This Row],[event_name]])</f>
        <v>Male</v>
      </c>
      <c r="F2955" t="s">
        <v>17</v>
      </c>
      <c r="G2955" t="s">
        <v>14</v>
      </c>
      <c r="H2955" t="str">
        <f>IF(Statistics_xlsx___Sheet1[[#This Row],[Post Name]]="-",IF(G2956=0,G2954,G2956),Statistics_xlsx___Sheet1[[#This Row],[Post Name]])</f>
        <v>c5</v>
      </c>
      <c r="I2955">
        <v>64508</v>
      </c>
      <c r="J2955">
        <f>IF(Statistics_xlsx___Sheet1[[#This Row],[Offered Salary]]&lt;=0,AVERAGE($I$2:$I$7166),Statistics_xlsx___Sheet1[[#This Row],[Offered Salary]])</f>
        <v>64508</v>
      </c>
      <c r="K2955" t="b">
        <f>OR((Statistics_xlsx___Sheet1[[#This Row],[updated offered salary]]&lt;$N$39),(Statistics_xlsx___Sheet1[[#This Row],[updated offered salary]]&gt;$N$40))</f>
        <v>0</v>
      </c>
    </row>
    <row r="2956" spans="1:11" x14ac:dyDescent="0.3">
      <c r="A2956">
        <v>202085</v>
      </c>
      <c r="B2956" t="s">
        <v>2621</v>
      </c>
      <c r="C2956" t="s">
        <v>15</v>
      </c>
      <c r="D2956" t="s">
        <v>13</v>
      </c>
      <c r="E2956" t="str">
        <f>IF(Statistics_xlsx___Sheet1[[#This Row],[event_name]]="-","Male",Statistics_xlsx___Sheet1[[#This Row],[event_name]])</f>
        <v>Female</v>
      </c>
      <c r="F2956" t="s">
        <v>17</v>
      </c>
      <c r="G2956" t="s">
        <v>14</v>
      </c>
      <c r="H2956" t="str">
        <f>IF(Statistics_xlsx___Sheet1[[#This Row],[Post Name]]="-",IF(G2957=0,G2955,G2957),Statistics_xlsx___Sheet1[[#This Row],[Post Name]])</f>
        <v>c5</v>
      </c>
      <c r="I2956">
        <v>79107</v>
      </c>
      <c r="J2956">
        <f>IF(Statistics_xlsx___Sheet1[[#This Row],[Offered Salary]]&lt;=0,AVERAGE($I$2:$I$7166),Statistics_xlsx___Sheet1[[#This Row],[Offered Salary]])</f>
        <v>79107</v>
      </c>
      <c r="K2956" t="b">
        <f>OR((Statistics_xlsx___Sheet1[[#This Row],[updated offered salary]]&lt;$N$39),(Statistics_xlsx___Sheet1[[#This Row],[updated offered salary]]&gt;$N$40))</f>
        <v>0</v>
      </c>
    </row>
    <row r="2957" spans="1:11" x14ac:dyDescent="0.3">
      <c r="A2957">
        <v>869497</v>
      </c>
      <c r="B2957" t="s">
        <v>2622</v>
      </c>
      <c r="C2957" t="s">
        <v>8</v>
      </c>
      <c r="D2957" t="s">
        <v>13</v>
      </c>
      <c r="E2957" t="str">
        <f>IF(Statistics_xlsx___Sheet1[[#This Row],[event_name]]="-","Male",Statistics_xlsx___Sheet1[[#This Row],[event_name]])</f>
        <v>Female</v>
      </c>
      <c r="F2957" t="s">
        <v>17</v>
      </c>
      <c r="G2957" t="s">
        <v>14</v>
      </c>
      <c r="H2957" t="str">
        <f>IF(Statistics_xlsx___Sheet1[[#This Row],[Post Name]]="-",IF(G2958=0,G2956,G2958),Statistics_xlsx___Sheet1[[#This Row],[Post Name]])</f>
        <v>c5</v>
      </c>
      <c r="I2957">
        <v>86111</v>
      </c>
      <c r="J2957">
        <f>IF(Statistics_xlsx___Sheet1[[#This Row],[Offered Salary]]&lt;=0,AVERAGE($I$2:$I$7166),Statistics_xlsx___Sheet1[[#This Row],[Offered Salary]])</f>
        <v>86111</v>
      </c>
      <c r="K2957" t="b">
        <f>OR((Statistics_xlsx___Sheet1[[#This Row],[updated offered salary]]&lt;$N$39),(Statistics_xlsx___Sheet1[[#This Row],[updated offered salary]]&gt;$N$40))</f>
        <v>0</v>
      </c>
    </row>
    <row r="2958" spans="1:11" x14ac:dyDescent="0.3">
      <c r="A2958">
        <v>908434</v>
      </c>
      <c r="B2958" t="s">
        <v>2623</v>
      </c>
      <c r="C2958" t="s">
        <v>8</v>
      </c>
      <c r="D2958" t="s">
        <v>13</v>
      </c>
      <c r="E2958" t="str">
        <f>IF(Statistics_xlsx___Sheet1[[#This Row],[event_name]]="-","Male",Statistics_xlsx___Sheet1[[#This Row],[event_name]])</f>
        <v>Female</v>
      </c>
      <c r="F2958" t="s">
        <v>17</v>
      </c>
      <c r="G2958" t="s">
        <v>14</v>
      </c>
      <c r="H2958" t="str">
        <f>IF(Statistics_xlsx___Sheet1[[#This Row],[Post Name]]="-",IF(G2959=0,G2957,G2959),Statistics_xlsx___Sheet1[[#This Row],[Post Name]])</f>
        <v>c5</v>
      </c>
      <c r="I2958">
        <v>62296</v>
      </c>
      <c r="J2958">
        <f>IF(Statistics_xlsx___Sheet1[[#This Row],[Offered Salary]]&lt;=0,AVERAGE($I$2:$I$7166),Statistics_xlsx___Sheet1[[#This Row],[Offered Salary]])</f>
        <v>62296</v>
      </c>
      <c r="K2958" t="b">
        <f>OR((Statistics_xlsx___Sheet1[[#This Row],[updated offered salary]]&lt;$N$39),(Statistics_xlsx___Sheet1[[#This Row],[updated offered salary]]&gt;$N$40))</f>
        <v>0</v>
      </c>
    </row>
    <row r="2959" spans="1:11" x14ac:dyDescent="0.3">
      <c r="A2959">
        <v>817536</v>
      </c>
      <c r="B2959" t="s">
        <v>2624</v>
      </c>
      <c r="C2959" t="s">
        <v>15</v>
      </c>
      <c r="D2959" t="s">
        <v>9</v>
      </c>
      <c r="E2959" t="str">
        <f>IF(Statistics_xlsx___Sheet1[[#This Row],[event_name]]="-","Male",Statistics_xlsx___Sheet1[[#This Row],[event_name]])</f>
        <v>Male</v>
      </c>
      <c r="F2959" t="s">
        <v>17</v>
      </c>
      <c r="G2959" t="s">
        <v>14</v>
      </c>
      <c r="H2959" t="str">
        <f>IF(Statistics_xlsx___Sheet1[[#This Row],[Post Name]]="-",IF(G2960=0,G2958,G2960),Statistics_xlsx___Sheet1[[#This Row],[Post Name]])</f>
        <v>c5</v>
      </c>
      <c r="I2959">
        <v>65630</v>
      </c>
      <c r="J2959">
        <f>IF(Statistics_xlsx___Sheet1[[#This Row],[Offered Salary]]&lt;=0,AVERAGE($I$2:$I$7166),Statistics_xlsx___Sheet1[[#This Row],[Offered Salary]])</f>
        <v>65630</v>
      </c>
      <c r="K2959" t="b">
        <f>OR((Statistics_xlsx___Sheet1[[#This Row],[updated offered salary]]&lt;$N$39),(Statistics_xlsx___Sheet1[[#This Row],[updated offered salary]]&gt;$N$40))</f>
        <v>0</v>
      </c>
    </row>
    <row r="2960" spans="1:11" x14ac:dyDescent="0.3">
      <c r="A2960">
        <v>342721</v>
      </c>
      <c r="B2960" t="s">
        <v>2625</v>
      </c>
      <c r="C2960" t="s">
        <v>8</v>
      </c>
      <c r="D2960" t="s">
        <v>13</v>
      </c>
      <c r="E2960" t="str">
        <f>IF(Statistics_xlsx___Sheet1[[#This Row],[event_name]]="-","Male",Statistics_xlsx___Sheet1[[#This Row],[event_name]])</f>
        <v>Female</v>
      </c>
      <c r="F2960" t="s">
        <v>17</v>
      </c>
      <c r="G2960" t="s">
        <v>14</v>
      </c>
      <c r="H2960" t="str">
        <f>IF(Statistics_xlsx___Sheet1[[#This Row],[Post Name]]="-",IF(G2961=0,G2959,G2961),Statistics_xlsx___Sheet1[[#This Row],[Post Name]])</f>
        <v>c5</v>
      </c>
      <c r="I2960">
        <v>75933</v>
      </c>
      <c r="J2960">
        <f>IF(Statistics_xlsx___Sheet1[[#This Row],[Offered Salary]]&lt;=0,AVERAGE($I$2:$I$7166),Statistics_xlsx___Sheet1[[#This Row],[Offered Salary]])</f>
        <v>75933</v>
      </c>
      <c r="K2960" t="b">
        <f>OR((Statistics_xlsx___Sheet1[[#This Row],[updated offered salary]]&lt;$N$39),(Statistics_xlsx___Sheet1[[#This Row],[updated offered salary]]&gt;$N$40))</f>
        <v>0</v>
      </c>
    </row>
    <row r="2961" spans="1:11" x14ac:dyDescent="0.3">
      <c r="A2961">
        <v>542665</v>
      </c>
      <c r="B2961" t="s">
        <v>2626</v>
      </c>
      <c r="C2961" t="s">
        <v>8</v>
      </c>
      <c r="D2961" t="s">
        <v>13</v>
      </c>
      <c r="E2961" t="str">
        <f>IF(Statistics_xlsx___Sheet1[[#This Row],[event_name]]="-","Male",Statistics_xlsx___Sheet1[[#This Row],[event_name]])</f>
        <v>Female</v>
      </c>
      <c r="F2961" t="s">
        <v>17</v>
      </c>
      <c r="G2961" t="s">
        <v>14</v>
      </c>
      <c r="H2961" t="str">
        <f>IF(Statistics_xlsx___Sheet1[[#This Row],[Post Name]]="-",IF(G2962=0,G2960,G2962),Statistics_xlsx___Sheet1[[#This Row],[Post Name]])</f>
        <v>c5</v>
      </c>
      <c r="I2961">
        <v>87752</v>
      </c>
      <c r="J2961">
        <f>IF(Statistics_xlsx___Sheet1[[#This Row],[Offered Salary]]&lt;=0,AVERAGE($I$2:$I$7166),Statistics_xlsx___Sheet1[[#This Row],[Offered Salary]])</f>
        <v>87752</v>
      </c>
      <c r="K2961" t="b">
        <f>OR((Statistics_xlsx___Sheet1[[#This Row],[updated offered salary]]&lt;$N$39),(Statistics_xlsx___Sheet1[[#This Row],[updated offered salary]]&gt;$N$40))</f>
        <v>0</v>
      </c>
    </row>
    <row r="2962" spans="1:11" x14ac:dyDescent="0.3">
      <c r="A2962">
        <v>208230</v>
      </c>
      <c r="B2962" t="s">
        <v>2627</v>
      </c>
      <c r="C2962" t="s">
        <v>8</v>
      </c>
      <c r="D2962" t="s">
        <v>42</v>
      </c>
      <c r="E2962" t="str">
        <f>IF(Statistics_xlsx___Sheet1[[#This Row],[event_name]]="-","Male",Statistics_xlsx___Sheet1[[#This Row],[event_name]])</f>
        <v>Don’t want to say</v>
      </c>
      <c r="F2962" t="s">
        <v>10</v>
      </c>
      <c r="G2962" t="s">
        <v>345</v>
      </c>
      <c r="H2962" t="str">
        <f>IF(Statistics_xlsx___Sheet1[[#This Row],[Post Name]]="-",IF(G2963=0,G2961,G2963),Statistics_xlsx___Sheet1[[#This Row],[Post Name]])</f>
        <v>c9</v>
      </c>
      <c r="I2962">
        <v>32107</v>
      </c>
      <c r="J2962">
        <f>IF(Statistics_xlsx___Sheet1[[#This Row],[Offered Salary]]&lt;=0,AVERAGE($I$2:$I$7166),Statistics_xlsx___Sheet1[[#This Row],[Offered Salary]])</f>
        <v>32107</v>
      </c>
      <c r="K2962" t="b">
        <f>OR((Statistics_xlsx___Sheet1[[#This Row],[updated offered salary]]&lt;$N$39),(Statistics_xlsx___Sheet1[[#This Row],[updated offered salary]]&gt;$N$40))</f>
        <v>0</v>
      </c>
    </row>
    <row r="2963" spans="1:11" x14ac:dyDescent="0.3">
      <c r="A2963">
        <v>313739</v>
      </c>
      <c r="B2963" t="s">
        <v>456</v>
      </c>
      <c r="C2963" t="s">
        <v>8</v>
      </c>
      <c r="D2963" t="s">
        <v>13</v>
      </c>
      <c r="E2963" t="str">
        <f>IF(Statistics_xlsx___Sheet1[[#This Row],[event_name]]="-","Male",Statistics_xlsx___Sheet1[[#This Row],[event_name]])</f>
        <v>Female</v>
      </c>
      <c r="F2963" t="s">
        <v>10</v>
      </c>
      <c r="G2963" t="s">
        <v>44</v>
      </c>
      <c r="H2963" t="str">
        <f>IF(Statistics_xlsx___Sheet1[[#This Row],[Post Name]]="-",IF(G2964=0,G2962,G2964),Statistics_xlsx___Sheet1[[#This Row],[Post Name]])</f>
        <v>i6</v>
      </c>
      <c r="I2963">
        <v>83433</v>
      </c>
      <c r="J2963">
        <f>IF(Statistics_xlsx___Sheet1[[#This Row],[Offered Salary]]&lt;=0,AVERAGE($I$2:$I$7166),Statistics_xlsx___Sheet1[[#This Row],[Offered Salary]])</f>
        <v>83433</v>
      </c>
      <c r="K2963" t="b">
        <f>OR((Statistics_xlsx___Sheet1[[#This Row],[updated offered salary]]&lt;$N$39),(Statistics_xlsx___Sheet1[[#This Row],[updated offered salary]]&gt;$N$40))</f>
        <v>0</v>
      </c>
    </row>
    <row r="2964" spans="1:11" x14ac:dyDescent="0.3">
      <c r="A2964">
        <v>915263</v>
      </c>
      <c r="B2964" t="s">
        <v>2628</v>
      </c>
      <c r="C2964" t="s">
        <v>15</v>
      </c>
      <c r="D2964" t="s">
        <v>13</v>
      </c>
      <c r="E2964" t="str">
        <f>IF(Statistics_xlsx___Sheet1[[#This Row],[event_name]]="-","Male",Statistics_xlsx___Sheet1[[#This Row],[event_name]])</f>
        <v>Female</v>
      </c>
      <c r="F2964" t="s">
        <v>10</v>
      </c>
      <c r="G2964" t="s">
        <v>345</v>
      </c>
      <c r="H2964" t="str">
        <f>IF(Statistics_xlsx___Sheet1[[#This Row],[Post Name]]="-",IF(G2965=0,G2963,G2965),Statistics_xlsx___Sheet1[[#This Row],[Post Name]])</f>
        <v>c9</v>
      </c>
      <c r="I2964">
        <v>27944</v>
      </c>
      <c r="J2964">
        <f>IF(Statistics_xlsx___Sheet1[[#This Row],[Offered Salary]]&lt;=0,AVERAGE($I$2:$I$7166),Statistics_xlsx___Sheet1[[#This Row],[Offered Salary]])</f>
        <v>27944</v>
      </c>
      <c r="K2964" t="b">
        <f>OR((Statistics_xlsx___Sheet1[[#This Row],[updated offered salary]]&lt;$N$39),(Statistics_xlsx___Sheet1[[#This Row],[updated offered salary]]&gt;$N$40))</f>
        <v>0</v>
      </c>
    </row>
    <row r="2965" spans="1:11" x14ac:dyDescent="0.3">
      <c r="A2965">
        <v>552486</v>
      </c>
      <c r="B2965" t="s">
        <v>2629</v>
      </c>
      <c r="C2965" t="s">
        <v>15</v>
      </c>
      <c r="D2965" t="s">
        <v>42</v>
      </c>
      <c r="E2965" t="str">
        <f>IF(Statistics_xlsx___Sheet1[[#This Row],[event_name]]="-","Male",Statistics_xlsx___Sheet1[[#This Row],[event_name]])</f>
        <v>Don’t want to say</v>
      </c>
      <c r="F2965" t="s">
        <v>10</v>
      </c>
      <c r="G2965" t="s">
        <v>345</v>
      </c>
      <c r="H2965" t="str">
        <f>IF(Statistics_xlsx___Sheet1[[#This Row],[Post Name]]="-",IF(G2966=0,G2964,G2966),Statistics_xlsx___Sheet1[[#This Row],[Post Name]])</f>
        <v>c9</v>
      </c>
      <c r="I2965">
        <v>75940</v>
      </c>
      <c r="J2965">
        <f>IF(Statistics_xlsx___Sheet1[[#This Row],[Offered Salary]]&lt;=0,AVERAGE($I$2:$I$7166),Statistics_xlsx___Sheet1[[#This Row],[Offered Salary]])</f>
        <v>75940</v>
      </c>
      <c r="K2965" t="b">
        <f>OR((Statistics_xlsx___Sheet1[[#This Row],[updated offered salary]]&lt;$N$39),(Statistics_xlsx___Sheet1[[#This Row],[updated offered salary]]&gt;$N$40))</f>
        <v>0</v>
      </c>
    </row>
    <row r="2966" spans="1:11" x14ac:dyDescent="0.3">
      <c r="A2966">
        <v>95979</v>
      </c>
      <c r="B2966" t="s">
        <v>2630</v>
      </c>
      <c r="C2966" t="s">
        <v>8</v>
      </c>
      <c r="D2966" t="s">
        <v>9</v>
      </c>
      <c r="E2966" t="str">
        <f>IF(Statistics_xlsx___Sheet1[[#This Row],[event_name]]="-","Male",Statistics_xlsx___Sheet1[[#This Row],[event_name]])</f>
        <v>Male</v>
      </c>
      <c r="F2966" t="s">
        <v>10</v>
      </c>
      <c r="G2966" t="s">
        <v>345</v>
      </c>
      <c r="H2966" t="str">
        <f>IF(Statistics_xlsx___Sheet1[[#This Row],[Post Name]]="-",IF(G2967=0,G2965,G2967),Statistics_xlsx___Sheet1[[#This Row],[Post Name]])</f>
        <v>c9</v>
      </c>
      <c r="I2966">
        <v>5527</v>
      </c>
      <c r="J2966">
        <f>IF(Statistics_xlsx___Sheet1[[#This Row],[Offered Salary]]&lt;=0,AVERAGE($I$2:$I$7166),Statistics_xlsx___Sheet1[[#This Row],[Offered Salary]])</f>
        <v>5527</v>
      </c>
      <c r="K2966" t="b">
        <f>OR((Statistics_xlsx___Sheet1[[#This Row],[updated offered salary]]&lt;$N$39),(Statistics_xlsx___Sheet1[[#This Row],[updated offered salary]]&gt;$N$40))</f>
        <v>0</v>
      </c>
    </row>
    <row r="2967" spans="1:11" x14ac:dyDescent="0.3">
      <c r="A2967">
        <v>35410</v>
      </c>
      <c r="B2967" t="s">
        <v>2631</v>
      </c>
      <c r="C2967" t="s">
        <v>8</v>
      </c>
      <c r="D2967" t="s">
        <v>13</v>
      </c>
      <c r="E2967" t="str">
        <f>IF(Statistics_xlsx___Sheet1[[#This Row],[event_name]]="-","Male",Statistics_xlsx___Sheet1[[#This Row],[event_name]])</f>
        <v>Female</v>
      </c>
      <c r="F2967" t="s">
        <v>10</v>
      </c>
      <c r="G2967" t="s">
        <v>345</v>
      </c>
      <c r="H2967" t="str">
        <f>IF(Statistics_xlsx___Sheet1[[#This Row],[Post Name]]="-",IF(G2968=0,G2966,G2968),Statistics_xlsx___Sheet1[[#This Row],[Post Name]])</f>
        <v>c9</v>
      </c>
      <c r="I2967">
        <v>75449</v>
      </c>
      <c r="J2967">
        <f>IF(Statistics_xlsx___Sheet1[[#This Row],[Offered Salary]]&lt;=0,AVERAGE($I$2:$I$7166),Statistics_xlsx___Sheet1[[#This Row],[Offered Salary]])</f>
        <v>75449</v>
      </c>
      <c r="K2967" t="b">
        <f>OR((Statistics_xlsx___Sheet1[[#This Row],[updated offered salary]]&lt;$N$39),(Statistics_xlsx___Sheet1[[#This Row],[updated offered salary]]&gt;$N$40))</f>
        <v>0</v>
      </c>
    </row>
    <row r="2968" spans="1:11" x14ac:dyDescent="0.3">
      <c r="A2968">
        <v>796649</v>
      </c>
      <c r="B2968" t="s">
        <v>2632</v>
      </c>
      <c r="C2968" t="s">
        <v>15</v>
      </c>
      <c r="D2968" t="s">
        <v>9</v>
      </c>
      <c r="E2968" t="str">
        <f>IF(Statistics_xlsx___Sheet1[[#This Row],[event_name]]="-","Male",Statistics_xlsx___Sheet1[[#This Row],[event_name]])</f>
        <v>Male</v>
      </c>
      <c r="F2968" t="s">
        <v>10</v>
      </c>
      <c r="G2968" t="s">
        <v>11</v>
      </c>
      <c r="H2968" t="str">
        <f>IF(Statistics_xlsx___Sheet1[[#This Row],[Post Name]]="-",IF(G2969=0,G2967,G2969),Statistics_xlsx___Sheet1[[#This Row],[Post Name]])</f>
        <v>c8</v>
      </c>
      <c r="I2968">
        <v>61453</v>
      </c>
      <c r="J2968">
        <f>IF(Statistics_xlsx___Sheet1[[#This Row],[Offered Salary]]&lt;=0,AVERAGE($I$2:$I$7166),Statistics_xlsx___Sheet1[[#This Row],[Offered Salary]])</f>
        <v>61453</v>
      </c>
      <c r="K2968" t="b">
        <f>OR((Statistics_xlsx___Sheet1[[#This Row],[updated offered salary]]&lt;$N$39),(Statistics_xlsx___Sheet1[[#This Row],[updated offered salary]]&gt;$N$40))</f>
        <v>0</v>
      </c>
    </row>
    <row r="2969" spans="1:11" x14ac:dyDescent="0.3">
      <c r="A2969">
        <v>926938</v>
      </c>
      <c r="B2969" t="s">
        <v>2633</v>
      </c>
      <c r="C2969" t="s">
        <v>8</v>
      </c>
      <c r="D2969" t="s">
        <v>13</v>
      </c>
      <c r="E2969" t="str">
        <f>IF(Statistics_xlsx___Sheet1[[#This Row],[event_name]]="-","Male",Statistics_xlsx___Sheet1[[#This Row],[event_name]])</f>
        <v>Female</v>
      </c>
      <c r="F2969" t="s">
        <v>10</v>
      </c>
      <c r="G2969" t="s">
        <v>11</v>
      </c>
      <c r="H2969" t="str">
        <f>IF(Statistics_xlsx___Sheet1[[#This Row],[Post Name]]="-",IF(G2970=0,G2968,G2970),Statistics_xlsx___Sheet1[[#This Row],[Post Name]])</f>
        <v>c8</v>
      </c>
      <c r="I2969">
        <v>1042</v>
      </c>
      <c r="J2969">
        <f>IF(Statistics_xlsx___Sheet1[[#This Row],[Offered Salary]]&lt;=0,AVERAGE($I$2:$I$7166),Statistics_xlsx___Sheet1[[#This Row],[Offered Salary]])</f>
        <v>1042</v>
      </c>
      <c r="K2969" t="b">
        <f>OR((Statistics_xlsx___Sheet1[[#This Row],[updated offered salary]]&lt;$N$39),(Statistics_xlsx___Sheet1[[#This Row],[updated offered salary]]&gt;$N$40))</f>
        <v>0</v>
      </c>
    </row>
    <row r="2970" spans="1:11" x14ac:dyDescent="0.3">
      <c r="A2970">
        <v>458462</v>
      </c>
      <c r="B2970" t="s">
        <v>2634</v>
      </c>
      <c r="C2970" t="s">
        <v>8</v>
      </c>
      <c r="D2970" t="s">
        <v>13</v>
      </c>
      <c r="E2970" t="str">
        <f>IF(Statistics_xlsx___Sheet1[[#This Row],[event_name]]="-","Male",Statistics_xlsx___Sheet1[[#This Row],[event_name]])</f>
        <v>Female</v>
      </c>
      <c r="F2970" t="s">
        <v>10</v>
      </c>
      <c r="G2970" t="s">
        <v>11</v>
      </c>
      <c r="H2970" t="str">
        <f>IF(Statistics_xlsx___Sheet1[[#This Row],[Post Name]]="-",IF(G2971=0,G2969,G2971),Statistics_xlsx___Sheet1[[#This Row],[Post Name]])</f>
        <v>c8</v>
      </c>
      <c r="I2970">
        <v>32469</v>
      </c>
      <c r="J2970">
        <f>IF(Statistics_xlsx___Sheet1[[#This Row],[Offered Salary]]&lt;=0,AVERAGE($I$2:$I$7166),Statistics_xlsx___Sheet1[[#This Row],[Offered Salary]])</f>
        <v>32469</v>
      </c>
      <c r="K2970" t="b">
        <f>OR((Statistics_xlsx___Sheet1[[#This Row],[updated offered salary]]&lt;$N$39),(Statistics_xlsx___Sheet1[[#This Row],[updated offered salary]]&gt;$N$40))</f>
        <v>0</v>
      </c>
    </row>
    <row r="2971" spans="1:11" x14ac:dyDescent="0.3">
      <c r="A2971">
        <v>412158</v>
      </c>
      <c r="B2971" t="s">
        <v>2635</v>
      </c>
      <c r="C2971" t="s">
        <v>15</v>
      </c>
      <c r="D2971" t="s">
        <v>9</v>
      </c>
      <c r="E2971" t="str">
        <f>IF(Statistics_xlsx___Sheet1[[#This Row],[event_name]]="-","Male",Statistics_xlsx___Sheet1[[#This Row],[event_name]])</f>
        <v>Male</v>
      </c>
      <c r="F2971" t="s">
        <v>10</v>
      </c>
      <c r="G2971" t="s">
        <v>11</v>
      </c>
      <c r="H2971" t="str">
        <f>IF(Statistics_xlsx___Sheet1[[#This Row],[Post Name]]="-",IF(G2972=0,G2970,G2972),Statistics_xlsx___Sheet1[[#This Row],[Post Name]])</f>
        <v>c8</v>
      </c>
      <c r="I2971">
        <v>48016</v>
      </c>
      <c r="J2971">
        <f>IF(Statistics_xlsx___Sheet1[[#This Row],[Offered Salary]]&lt;=0,AVERAGE($I$2:$I$7166),Statistics_xlsx___Sheet1[[#This Row],[Offered Salary]])</f>
        <v>48016</v>
      </c>
      <c r="K2971" t="b">
        <f>OR((Statistics_xlsx___Sheet1[[#This Row],[updated offered salary]]&lt;$N$39),(Statistics_xlsx___Sheet1[[#This Row],[updated offered salary]]&gt;$N$40))</f>
        <v>0</v>
      </c>
    </row>
    <row r="2972" spans="1:11" x14ac:dyDescent="0.3">
      <c r="A2972">
        <v>819973</v>
      </c>
      <c r="B2972" t="s">
        <v>2636</v>
      </c>
      <c r="C2972" t="s">
        <v>8</v>
      </c>
      <c r="D2972" t="s">
        <v>9</v>
      </c>
      <c r="E2972" t="str">
        <f>IF(Statistics_xlsx___Sheet1[[#This Row],[event_name]]="-","Male",Statistics_xlsx___Sheet1[[#This Row],[event_name]])</f>
        <v>Male</v>
      </c>
      <c r="F2972" t="s">
        <v>10</v>
      </c>
      <c r="G2972" t="s">
        <v>11</v>
      </c>
      <c r="H2972" t="str">
        <f>IF(Statistics_xlsx___Sheet1[[#This Row],[Post Name]]="-",IF(G2973=0,G2971,G2973),Statistics_xlsx___Sheet1[[#This Row],[Post Name]])</f>
        <v>c8</v>
      </c>
      <c r="I2972">
        <v>99766</v>
      </c>
      <c r="J2972">
        <f>IF(Statistics_xlsx___Sheet1[[#This Row],[Offered Salary]]&lt;=0,AVERAGE($I$2:$I$7166),Statistics_xlsx___Sheet1[[#This Row],[Offered Salary]])</f>
        <v>99766</v>
      </c>
      <c r="K2972" t="b">
        <f>OR((Statistics_xlsx___Sheet1[[#This Row],[updated offered salary]]&lt;$N$39),(Statistics_xlsx___Sheet1[[#This Row],[updated offered salary]]&gt;$N$40))</f>
        <v>0</v>
      </c>
    </row>
    <row r="2973" spans="1:11" x14ac:dyDescent="0.3">
      <c r="A2973">
        <v>200163</v>
      </c>
      <c r="B2973" t="s">
        <v>2637</v>
      </c>
      <c r="C2973" t="s">
        <v>8</v>
      </c>
      <c r="D2973" t="s">
        <v>9</v>
      </c>
      <c r="E2973" t="str">
        <f>IF(Statistics_xlsx___Sheet1[[#This Row],[event_name]]="-","Male",Statistics_xlsx___Sheet1[[#This Row],[event_name]])</f>
        <v>Male</v>
      </c>
      <c r="F2973" t="s">
        <v>10</v>
      </c>
      <c r="G2973" t="s">
        <v>11</v>
      </c>
      <c r="H2973" t="str">
        <f>IF(Statistics_xlsx___Sheet1[[#This Row],[Post Name]]="-",IF(G2974=0,G2972,G2974),Statistics_xlsx___Sheet1[[#This Row],[Post Name]])</f>
        <v>c8</v>
      </c>
      <c r="I2973">
        <v>71067</v>
      </c>
      <c r="J2973">
        <f>IF(Statistics_xlsx___Sheet1[[#This Row],[Offered Salary]]&lt;=0,AVERAGE($I$2:$I$7166),Statistics_xlsx___Sheet1[[#This Row],[Offered Salary]])</f>
        <v>71067</v>
      </c>
      <c r="K2973" t="b">
        <f>OR((Statistics_xlsx___Sheet1[[#This Row],[updated offered salary]]&lt;$N$39),(Statistics_xlsx___Sheet1[[#This Row],[updated offered salary]]&gt;$N$40))</f>
        <v>0</v>
      </c>
    </row>
    <row r="2974" spans="1:11" x14ac:dyDescent="0.3">
      <c r="A2974">
        <v>963023</v>
      </c>
      <c r="B2974" t="s">
        <v>2638</v>
      </c>
      <c r="C2974" t="s">
        <v>15</v>
      </c>
      <c r="D2974" t="s">
        <v>13</v>
      </c>
      <c r="E2974" t="str">
        <f>IF(Statistics_xlsx___Sheet1[[#This Row],[event_name]]="-","Male",Statistics_xlsx___Sheet1[[#This Row],[event_name]])</f>
        <v>Female</v>
      </c>
      <c r="F2974" t="s">
        <v>10</v>
      </c>
      <c r="G2974" t="s">
        <v>11</v>
      </c>
      <c r="H2974" t="str">
        <f>IF(Statistics_xlsx___Sheet1[[#This Row],[Post Name]]="-",IF(G2975=0,G2973,G2975),Statistics_xlsx___Sheet1[[#This Row],[Post Name]])</f>
        <v>c8</v>
      </c>
      <c r="I2974">
        <v>27964</v>
      </c>
      <c r="J2974">
        <f>IF(Statistics_xlsx___Sheet1[[#This Row],[Offered Salary]]&lt;=0,AVERAGE($I$2:$I$7166),Statistics_xlsx___Sheet1[[#This Row],[Offered Salary]])</f>
        <v>27964</v>
      </c>
      <c r="K2974" t="b">
        <f>OR((Statistics_xlsx___Sheet1[[#This Row],[updated offered salary]]&lt;$N$39),(Statistics_xlsx___Sheet1[[#This Row],[updated offered salary]]&gt;$N$40))</f>
        <v>0</v>
      </c>
    </row>
    <row r="2975" spans="1:11" x14ac:dyDescent="0.3">
      <c r="A2975">
        <v>222444</v>
      </c>
      <c r="B2975" t="s">
        <v>2639</v>
      </c>
      <c r="C2975" t="s">
        <v>15</v>
      </c>
      <c r="D2975" t="s">
        <v>9</v>
      </c>
      <c r="E2975" t="str">
        <f>IF(Statistics_xlsx___Sheet1[[#This Row],[event_name]]="-","Male",Statistics_xlsx___Sheet1[[#This Row],[event_name]])</f>
        <v>Male</v>
      </c>
      <c r="F2975" t="s">
        <v>10</v>
      </c>
      <c r="G2975" t="s">
        <v>11</v>
      </c>
      <c r="H2975" t="str">
        <f>IF(Statistics_xlsx___Sheet1[[#This Row],[Post Name]]="-",IF(G2976=0,G2974,G2976),Statistics_xlsx___Sheet1[[#This Row],[Post Name]])</f>
        <v>c8</v>
      </c>
      <c r="I2975">
        <v>54536</v>
      </c>
      <c r="J2975">
        <f>IF(Statistics_xlsx___Sheet1[[#This Row],[Offered Salary]]&lt;=0,AVERAGE($I$2:$I$7166),Statistics_xlsx___Sheet1[[#This Row],[Offered Salary]])</f>
        <v>54536</v>
      </c>
      <c r="K2975" t="b">
        <f>OR((Statistics_xlsx___Sheet1[[#This Row],[updated offered salary]]&lt;$N$39),(Statistics_xlsx___Sheet1[[#This Row],[updated offered salary]]&gt;$N$40))</f>
        <v>0</v>
      </c>
    </row>
    <row r="2976" spans="1:11" x14ac:dyDescent="0.3">
      <c r="A2976">
        <v>841354</v>
      </c>
      <c r="B2976" t="s">
        <v>2640</v>
      </c>
      <c r="C2976" t="s">
        <v>8</v>
      </c>
      <c r="D2976" t="s">
        <v>13</v>
      </c>
      <c r="E2976" t="str">
        <f>IF(Statistics_xlsx___Sheet1[[#This Row],[event_name]]="-","Male",Statistics_xlsx___Sheet1[[#This Row],[event_name]])</f>
        <v>Female</v>
      </c>
      <c r="F2976" t="s">
        <v>10</v>
      </c>
      <c r="G2976" t="s">
        <v>11</v>
      </c>
      <c r="H2976" t="str">
        <f>IF(Statistics_xlsx___Sheet1[[#This Row],[Post Name]]="-",IF(G2977=0,G2975,G2977),Statistics_xlsx___Sheet1[[#This Row],[Post Name]])</f>
        <v>c8</v>
      </c>
      <c r="I2976">
        <v>33424</v>
      </c>
      <c r="J2976">
        <f>IF(Statistics_xlsx___Sheet1[[#This Row],[Offered Salary]]&lt;=0,AVERAGE($I$2:$I$7166),Statistics_xlsx___Sheet1[[#This Row],[Offered Salary]])</f>
        <v>33424</v>
      </c>
      <c r="K2976" t="b">
        <f>OR((Statistics_xlsx___Sheet1[[#This Row],[updated offered salary]]&lt;$N$39),(Statistics_xlsx___Sheet1[[#This Row],[updated offered salary]]&gt;$N$40))</f>
        <v>0</v>
      </c>
    </row>
    <row r="2977" spans="1:11" x14ac:dyDescent="0.3">
      <c r="A2977">
        <v>428971</v>
      </c>
      <c r="B2977" t="s">
        <v>2641</v>
      </c>
      <c r="C2977" t="s">
        <v>15</v>
      </c>
      <c r="D2977" t="s">
        <v>9</v>
      </c>
      <c r="E2977" t="str">
        <f>IF(Statistics_xlsx___Sheet1[[#This Row],[event_name]]="-","Male",Statistics_xlsx___Sheet1[[#This Row],[event_name]])</f>
        <v>Male</v>
      </c>
      <c r="F2977" t="s">
        <v>10</v>
      </c>
      <c r="G2977" t="s">
        <v>11</v>
      </c>
      <c r="H2977" t="str">
        <f>IF(Statistics_xlsx___Sheet1[[#This Row],[Post Name]]="-",IF(G2978=0,G2976,G2978),Statistics_xlsx___Sheet1[[#This Row],[Post Name]])</f>
        <v>c8</v>
      </c>
      <c r="I2977">
        <v>30649</v>
      </c>
      <c r="J2977">
        <f>IF(Statistics_xlsx___Sheet1[[#This Row],[Offered Salary]]&lt;=0,AVERAGE($I$2:$I$7166),Statistics_xlsx___Sheet1[[#This Row],[Offered Salary]])</f>
        <v>30649</v>
      </c>
      <c r="K2977" t="b">
        <f>OR((Statistics_xlsx___Sheet1[[#This Row],[updated offered salary]]&lt;$N$39),(Statistics_xlsx___Sheet1[[#This Row],[updated offered salary]]&gt;$N$40))</f>
        <v>0</v>
      </c>
    </row>
    <row r="2978" spans="1:11" x14ac:dyDescent="0.3">
      <c r="A2978">
        <v>149278</v>
      </c>
      <c r="B2978" t="s">
        <v>2642</v>
      </c>
      <c r="C2978" t="s">
        <v>15</v>
      </c>
      <c r="D2978" t="s">
        <v>13</v>
      </c>
      <c r="E2978" t="str">
        <f>IF(Statistics_xlsx___Sheet1[[#This Row],[event_name]]="-","Male",Statistics_xlsx___Sheet1[[#This Row],[event_name]])</f>
        <v>Female</v>
      </c>
      <c r="F2978" t="s">
        <v>10</v>
      </c>
      <c r="G2978" t="s">
        <v>11</v>
      </c>
      <c r="H2978" t="str">
        <f>IF(Statistics_xlsx___Sheet1[[#This Row],[Post Name]]="-",IF(G2979=0,G2977,G2979),Statistics_xlsx___Sheet1[[#This Row],[Post Name]])</f>
        <v>c8</v>
      </c>
      <c r="I2978">
        <v>84904</v>
      </c>
      <c r="J2978">
        <f>IF(Statistics_xlsx___Sheet1[[#This Row],[Offered Salary]]&lt;=0,AVERAGE($I$2:$I$7166),Statistics_xlsx___Sheet1[[#This Row],[Offered Salary]])</f>
        <v>84904</v>
      </c>
      <c r="K2978" t="b">
        <f>OR((Statistics_xlsx___Sheet1[[#This Row],[updated offered salary]]&lt;$N$39),(Statistics_xlsx___Sheet1[[#This Row],[updated offered salary]]&gt;$N$40))</f>
        <v>0</v>
      </c>
    </row>
    <row r="2979" spans="1:11" x14ac:dyDescent="0.3">
      <c r="A2979">
        <v>167930</v>
      </c>
      <c r="B2979" t="s">
        <v>2643</v>
      </c>
      <c r="C2979" t="s">
        <v>8</v>
      </c>
      <c r="D2979" t="s">
        <v>13</v>
      </c>
      <c r="E2979" t="str">
        <f>IF(Statistics_xlsx___Sheet1[[#This Row],[event_name]]="-","Male",Statistics_xlsx___Sheet1[[#This Row],[event_name]])</f>
        <v>Female</v>
      </c>
      <c r="F2979" t="s">
        <v>10</v>
      </c>
      <c r="G2979" t="s">
        <v>11</v>
      </c>
      <c r="H2979" t="str">
        <f>IF(Statistics_xlsx___Sheet1[[#This Row],[Post Name]]="-",IF(G2980=0,G2978,G2980),Statistics_xlsx___Sheet1[[#This Row],[Post Name]])</f>
        <v>c8</v>
      </c>
      <c r="I2979">
        <v>69475</v>
      </c>
      <c r="J2979">
        <f>IF(Statistics_xlsx___Sheet1[[#This Row],[Offered Salary]]&lt;=0,AVERAGE($I$2:$I$7166),Statistics_xlsx___Sheet1[[#This Row],[Offered Salary]])</f>
        <v>69475</v>
      </c>
      <c r="K2979" t="b">
        <f>OR((Statistics_xlsx___Sheet1[[#This Row],[updated offered salary]]&lt;$N$39),(Statistics_xlsx___Sheet1[[#This Row],[updated offered salary]]&gt;$N$40))</f>
        <v>0</v>
      </c>
    </row>
    <row r="2980" spans="1:11" x14ac:dyDescent="0.3">
      <c r="A2980">
        <v>99387</v>
      </c>
      <c r="B2980" t="s">
        <v>2644</v>
      </c>
      <c r="C2980" t="s">
        <v>15</v>
      </c>
      <c r="D2980" t="s">
        <v>9</v>
      </c>
      <c r="E2980" t="str">
        <f>IF(Statistics_xlsx___Sheet1[[#This Row],[event_name]]="-","Male",Statistics_xlsx___Sheet1[[#This Row],[event_name]])</f>
        <v>Male</v>
      </c>
      <c r="F2980" t="s">
        <v>10</v>
      </c>
      <c r="G2980" t="s">
        <v>11</v>
      </c>
      <c r="H2980" t="str">
        <f>IF(Statistics_xlsx___Sheet1[[#This Row],[Post Name]]="-",IF(G2981=0,G2979,G2981),Statistics_xlsx___Sheet1[[#This Row],[Post Name]])</f>
        <v>c8</v>
      </c>
      <c r="I2980">
        <v>99029</v>
      </c>
      <c r="J2980">
        <f>IF(Statistics_xlsx___Sheet1[[#This Row],[Offered Salary]]&lt;=0,AVERAGE($I$2:$I$7166),Statistics_xlsx___Sheet1[[#This Row],[Offered Salary]])</f>
        <v>99029</v>
      </c>
      <c r="K2980" t="b">
        <f>OR((Statistics_xlsx___Sheet1[[#This Row],[updated offered salary]]&lt;$N$39),(Statistics_xlsx___Sheet1[[#This Row],[updated offered salary]]&gt;$N$40))</f>
        <v>0</v>
      </c>
    </row>
    <row r="2981" spans="1:11" x14ac:dyDescent="0.3">
      <c r="A2981">
        <v>741431</v>
      </c>
      <c r="B2981" t="s">
        <v>2644</v>
      </c>
      <c r="C2981" t="s">
        <v>15</v>
      </c>
      <c r="D2981" t="s">
        <v>9</v>
      </c>
      <c r="E2981" t="str">
        <f>IF(Statistics_xlsx___Sheet1[[#This Row],[event_name]]="-","Male",Statistics_xlsx___Sheet1[[#This Row],[event_name]])</f>
        <v>Male</v>
      </c>
      <c r="F2981" t="s">
        <v>10</v>
      </c>
      <c r="G2981" t="s">
        <v>11</v>
      </c>
      <c r="H2981" t="str">
        <f>IF(Statistics_xlsx___Sheet1[[#This Row],[Post Name]]="-",IF(G2982=0,G2980,G2982),Statistics_xlsx___Sheet1[[#This Row],[Post Name]])</f>
        <v>c8</v>
      </c>
      <c r="I2981">
        <v>62501</v>
      </c>
      <c r="J2981">
        <f>IF(Statistics_xlsx___Sheet1[[#This Row],[Offered Salary]]&lt;=0,AVERAGE($I$2:$I$7166),Statistics_xlsx___Sheet1[[#This Row],[Offered Salary]])</f>
        <v>62501</v>
      </c>
      <c r="K2981" t="b">
        <f>OR((Statistics_xlsx___Sheet1[[#This Row],[updated offered salary]]&lt;$N$39),(Statistics_xlsx___Sheet1[[#This Row],[updated offered salary]]&gt;$N$40))</f>
        <v>0</v>
      </c>
    </row>
    <row r="2982" spans="1:11" x14ac:dyDescent="0.3">
      <c r="A2982">
        <v>882227</v>
      </c>
      <c r="B2982" t="s">
        <v>1973</v>
      </c>
      <c r="C2982" t="s">
        <v>8</v>
      </c>
      <c r="D2982" t="s">
        <v>9</v>
      </c>
      <c r="E2982" t="str">
        <f>IF(Statistics_xlsx___Sheet1[[#This Row],[event_name]]="-","Male",Statistics_xlsx___Sheet1[[#This Row],[event_name]])</f>
        <v>Male</v>
      </c>
      <c r="F2982" t="s">
        <v>10</v>
      </c>
      <c r="G2982" t="s">
        <v>11</v>
      </c>
      <c r="H2982" t="str">
        <f>IF(Statistics_xlsx___Sheet1[[#This Row],[Post Name]]="-",IF(G2983=0,G2981,G2983),Statistics_xlsx___Sheet1[[#This Row],[Post Name]])</f>
        <v>c8</v>
      </c>
      <c r="I2982">
        <v>68581</v>
      </c>
      <c r="J2982">
        <f>IF(Statistics_xlsx___Sheet1[[#This Row],[Offered Salary]]&lt;=0,AVERAGE($I$2:$I$7166),Statistics_xlsx___Sheet1[[#This Row],[Offered Salary]])</f>
        <v>68581</v>
      </c>
      <c r="K2982" t="b">
        <f>OR((Statistics_xlsx___Sheet1[[#This Row],[updated offered salary]]&lt;$N$39),(Statistics_xlsx___Sheet1[[#This Row],[updated offered salary]]&gt;$N$40))</f>
        <v>0</v>
      </c>
    </row>
    <row r="2983" spans="1:11" x14ac:dyDescent="0.3">
      <c r="A2983">
        <v>798412</v>
      </c>
      <c r="B2983" t="s">
        <v>2645</v>
      </c>
      <c r="C2983" t="s">
        <v>8</v>
      </c>
      <c r="D2983" t="s">
        <v>9</v>
      </c>
      <c r="E2983" t="str">
        <f>IF(Statistics_xlsx___Sheet1[[#This Row],[event_name]]="-","Male",Statistics_xlsx___Sheet1[[#This Row],[event_name]])</f>
        <v>Male</v>
      </c>
      <c r="F2983" t="s">
        <v>10</v>
      </c>
      <c r="G2983" t="s">
        <v>11</v>
      </c>
      <c r="H2983" t="str">
        <f>IF(Statistics_xlsx___Sheet1[[#This Row],[Post Name]]="-",IF(G2984=0,G2982,G2984),Statistics_xlsx___Sheet1[[#This Row],[Post Name]])</f>
        <v>c8</v>
      </c>
      <c r="I2983">
        <v>12683</v>
      </c>
      <c r="J2983">
        <f>IF(Statistics_xlsx___Sheet1[[#This Row],[Offered Salary]]&lt;=0,AVERAGE($I$2:$I$7166),Statistics_xlsx___Sheet1[[#This Row],[Offered Salary]])</f>
        <v>12683</v>
      </c>
      <c r="K2983" t="b">
        <f>OR((Statistics_xlsx___Sheet1[[#This Row],[updated offered salary]]&lt;$N$39),(Statistics_xlsx___Sheet1[[#This Row],[updated offered salary]]&gt;$N$40))</f>
        <v>0</v>
      </c>
    </row>
    <row r="2984" spans="1:11" x14ac:dyDescent="0.3">
      <c r="A2984">
        <v>531959</v>
      </c>
      <c r="B2984" t="s">
        <v>2646</v>
      </c>
      <c r="C2984" t="s">
        <v>8</v>
      </c>
      <c r="D2984" t="s">
        <v>13</v>
      </c>
      <c r="E2984" t="str">
        <f>IF(Statistics_xlsx___Sheet1[[#This Row],[event_name]]="-","Male",Statistics_xlsx___Sheet1[[#This Row],[event_name]])</f>
        <v>Female</v>
      </c>
      <c r="F2984" t="s">
        <v>17</v>
      </c>
      <c r="G2984" t="s">
        <v>11</v>
      </c>
      <c r="H2984" t="str">
        <f>IF(Statistics_xlsx___Sheet1[[#This Row],[Post Name]]="-",IF(G2985=0,G2983,G2985),Statistics_xlsx___Sheet1[[#This Row],[Post Name]])</f>
        <v>c8</v>
      </c>
      <c r="I2984">
        <v>98392</v>
      </c>
      <c r="J2984">
        <f>IF(Statistics_xlsx___Sheet1[[#This Row],[Offered Salary]]&lt;=0,AVERAGE($I$2:$I$7166),Statistics_xlsx___Sheet1[[#This Row],[Offered Salary]])</f>
        <v>98392</v>
      </c>
      <c r="K2984" t="b">
        <f>OR((Statistics_xlsx___Sheet1[[#This Row],[updated offered salary]]&lt;$N$39),(Statistics_xlsx___Sheet1[[#This Row],[updated offered salary]]&gt;$N$40))</f>
        <v>0</v>
      </c>
    </row>
    <row r="2985" spans="1:11" x14ac:dyDescent="0.3">
      <c r="A2985">
        <v>445207</v>
      </c>
      <c r="B2985" t="s">
        <v>2647</v>
      </c>
      <c r="C2985" t="s">
        <v>15</v>
      </c>
      <c r="D2985" t="s">
        <v>13</v>
      </c>
      <c r="E2985" t="str">
        <f>IF(Statistics_xlsx___Sheet1[[#This Row],[event_name]]="-","Male",Statistics_xlsx___Sheet1[[#This Row],[event_name]])</f>
        <v>Female</v>
      </c>
      <c r="F2985" t="s">
        <v>17</v>
      </c>
      <c r="G2985" t="s">
        <v>11</v>
      </c>
      <c r="H2985" t="str">
        <f>IF(Statistics_xlsx___Sheet1[[#This Row],[Post Name]]="-",IF(G2986=0,G2984,G2986),Statistics_xlsx___Sheet1[[#This Row],[Post Name]])</f>
        <v>c8</v>
      </c>
      <c r="I2985">
        <v>86637</v>
      </c>
      <c r="J2985">
        <f>IF(Statistics_xlsx___Sheet1[[#This Row],[Offered Salary]]&lt;=0,AVERAGE($I$2:$I$7166),Statistics_xlsx___Sheet1[[#This Row],[Offered Salary]])</f>
        <v>86637</v>
      </c>
      <c r="K2985" t="b">
        <f>OR((Statistics_xlsx___Sheet1[[#This Row],[updated offered salary]]&lt;$N$39),(Statistics_xlsx___Sheet1[[#This Row],[updated offered salary]]&gt;$N$40))</f>
        <v>0</v>
      </c>
    </row>
    <row r="2986" spans="1:11" x14ac:dyDescent="0.3">
      <c r="A2986">
        <v>180405</v>
      </c>
      <c r="B2986" t="s">
        <v>2648</v>
      </c>
      <c r="C2986" t="s">
        <v>8</v>
      </c>
      <c r="D2986" t="s">
        <v>13</v>
      </c>
      <c r="E2986" t="str">
        <f>IF(Statistics_xlsx___Sheet1[[#This Row],[event_name]]="-","Male",Statistics_xlsx___Sheet1[[#This Row],[event_name]])</f>
        <v>Female</v>
      </c>
      <c r="F2986" t="s">
        <v>17</v>
      </c>
      <c r="G2986" t="s">
        <v>11</v>
      </c>
      <c r="H2986" t="str">
        <f>IF(Statistics_xlsx___Sheet1[[#This Row],[Post Name]]="-",IF(G2987=0,G2985,G2987),Statistics_xlsx___Sheet1[[#This Row],[Post Name]])</f>
        <v>c8</v>
      </c>
      <c r="I2986">
        <v>85294</v>
      </c>
      <c r="J2986">
        <f>IF(Statistics_xlsx___Sheet1[[#This Row],[Offered Salary]]&lt;=0,AVERAGE($I$2:$I$7166),Statistics_xlsx___Sheet1[[#This Row],[Offered Salary]])</f>
        <v>85294</v>
      </c>
      <c r="K2986" t="b">
        <f>OR((Statistics_xlsx___Sheet1[[#This Row],[updated offered salary]]&lt;$N$39),(Statistics_xlsx___Sheet1[[#This Row],[updated offered salary]]&gt;$N$40))</f>
        <v>0</v>
      </c>
    </row>
    <row r="2987" spans="1:11" x14ac:dyDescent="0.3">
      <c r="A2987">
        <v>107600</v>
      </c>
      <c r="B2987" t="s">
        <v>2649</v>
      </c>
      <c r="C2987" t="s">
        <v>8</v>
      </c>
      <c r="D2987" t="s">
        <v>9</v>
      </c>
      <c r="E2987" t="str">
        <f>IF(Statistics_xlsx___Sheet1[[#This Row],[event_name]]="-","Male",Statistics_xlsx___Sheet1[[#This Row],[event_name]])</f>
        <v>Male</v>
      </c>
      <c r="F2987" t="s">
        <v>17</v>
      </c>
      <c r="G2987" t="s">
        <v>11</v>
      </c>
      <c r="H2987" t="str">
        <f>IF(Statistics_xlsx___Sheet1[[#This Row],[Post Name]]="-",IF(G2988=0,G2986,G2988),Statistics_xlsx___Sheet1[[#This Row],[Post Name]])</f>
        <v>c8</v>
      </c>
      <c r="I2987">
        <v>44090</v>
      </c>
      <c r="J2987">
        <f>IF(Statistics_xlsx___Sheet1[[#This Row],[Offered Salary]]&lt;=0,AVERAGE($I$2:$I$7166),Statistics_xlsx___Sheet1[[#This Row],[Offered Salary]])</f>
        <v>44090</v>
      </c>
      <c r="K2987" t="b">
        <f>OR((Statistics_xlsx___Sheet1[[#This Row],[updated offered salary]]&lt;$N$39),(Statistics_xlsx___Sheet1[[#This Row],[updated offered salary]]&gt;$N$40))</f>
        <v>0</v>
      </c>
    </row>
    <row r="2988" spans="1:11" x14ac:dyDescent="0.3">
      <c r="A2988">
        <v>51522</v>
      </c>
      <c r="B2988" t="s">
        <v>2649</v>
      </c>
      <c r="C2988" t="s">
        <v>15</v>
      </c>
      <c r="D2988" t="s">
        <v>9</v>
      </c>
      <c r="E2988" t="str">
        <f>IF(Statistics_xlsx___Sheet1[[#This Row],[event_name]]="-","Male",Statistics_xlsx___Sheet1[[#This Row],[event_name]])</f>
        <v>Male</v>
      </c>
      <c r="F2988" t="s">
        <v>17</v>
      </c>
      <c r="G2988" t="s">
        <v>11</v>
      </c>
      <c r="H2988" t="str">
        <f>IF(Statistics_xlsx___Sheet1[[#This Row],[Post Name]]="-",IF(G2989=0,G2987,G2989),Statistics_xlsx___Sheet1[[#This Row],[Post Name]])</f>
        <v>c8</v>
      </c>
      <c r="I2988">
        <v>99295</v>
      </c>
      <c r="J2988">
        <f>IF(Statistics_xlsx___Sheet1[[#This Row],[Offered Salary]]&lt;=0,AVERAGE($I$2:$I$7166),Statistics_xlsx___Sheet1[[#This Row],[Offered Salary]])</f>
        <v>99295</v>
      </c>
      <c r="K2988" t="b">
        <f>OR((Statistics_xlsx___Sheet1[[#This Row],[updated offered salary]]&lt;$N$39),(Statistics_xlsx___Sheet1[[#This Row],[updated offered salary]]&gt;$N$40))</f>
        <v>0</v>
      </c>
    </row>
    <row r="2989" spans="1:11" x14ac:dyDescent="0.3">
      <c r="A2989">
        <v>276324</v>
      </c>
      <c r="B2989" t="s">
        <v>2650</v>
      </c>
      <c r="C2989" t="s">
        <v>15</v>
      </c>
      <c r="D2989" t="s">
        <v>42</v>
      </c>
      <c r="E2989" t="str">
        <f>IF(Statistics_xlsx___Sheet1[[#This Row],[event_name]]="-","Male",Statistics_xlsx___Sheet1[[#This Row],[event_name]])</f>
        <v>Don’t want to say</v>
      </c>
      <c r="F2989" t="s">
        <v>17</v>
      </c>
      <c r="G2989" t="s">
        <v>11</v>
      </c>
      <c r="H2989" t="str">
        <f>IF(Statistics_xlsx___Sheet1[[#This Row],[Post Name]]="-",IF(G2990=0,G2988,G2990),Statistics_xlsx___Sheet1[[#This Row],[Post Name]])</f>
        <v>c8</v>
      </c>
      <c r="I2989">
        <v>79762</v>
      </c>
      <c r="J2989">
        <f>IF(Statistics_xlsx___Sheet1[[#This Row],[Offered Salary]]&lt;=0,AVERAGE($I$2:$I$7166),Statistics_xlsx___Sheet1[[#This Row],[Offered Salary]])</f>
        <v>79762</v>
      </c>
      <c r="K2989" t="b">
        <f>OR((Statistics_xlsx___Sheet1[[#This Row],[updated offered salary]]&lt;$N$39),(Statistics_xlsx___Sheet1[[#This Row],[updated offered salary]]&gt;$N$40))</f>
        <v>0</v>
      </c>
    </row>
    <row r="2990" spans="1:11" x14ac:dyDescent="0.3">
      <c r="A2990">
        <v>619419</v>
      </c>
      <c r="B2990" t="s">
        <v>2651</v>
      </c>
      <c r="C2990" t="s">
        <v>15</v>
      </c>
      <c r="D2990" t="s">
        <v>9</v>
      </c>
      <c r="E2990" t="str">
        <f>IF(Statistics_xlsx___Sheet1[[#This Row],[event_name]]="-","Male",Statistics_xlsx___Sheet1[[#This Row],[event_name]])</f>
        <v>Male</v>
      </c>
      <c r="F2990" t="s">
        <v>17</v>
      </c>
      <c r="G2990" t="s">
        <v>11</v>
      </c>
      <c r="H2990" t="str">
        <f>IF(Statistics_xlsx___Sheet1[[#This Row],[Post Name]]="-",IF(G2991=0,G2989,G2991),Statistics_xlsx___Sheet1[[#This Row],[Post Name]])</f>
        <v>c8</v>
      </c>
      <c r="I2990">
        <v>13886</v>
      </c>
      <c r="J2990">
        <f>IF(Statistics_xlsx___Sheet1[[#This Row],[Offered Salary]]&lt;=0,AVERAGE($I$2:$I$7166),Statistics_xlsx___Sheet1[[#This Row],[Offered Salary]])</f>
        <v>13886</v>
      </c>
      <c r="K2990" t="b">
        <f>OR((Statistics_xlsx___Sheet1[[#This Row],[updated offered salary]]&lt;$N$39),(Statistics_xlsx___Sheet1[[#This Row],[updated offered salary]]&gt;$N$40))</f>
        <v>0</v>
      </c>
    </row>
    <row r="2991" spans="1:11" x14ac:dyDescent="0.3">
      <c r="A2991">
        <v>986281</v>
      </c>
      <c r="B2991" t="s">
        <v>2652</v>
      </c>
      <c r="C2991" t="s">
        <v>15</v>
      </c>
      <c r="D2991" t="s">
        <v>9</v>
      </c>
      <c r="E2991" t="str">
        <f>IF(Statistics_xlsx___Sheet1[[#This Row],[event_name]]="-","Male",Statistics_xlsx___Sheet1[[#This Row],[event_name]])</f>
        <v>Male</v>
      </c>
      <c r="F2991" t="s">
        <v>17</v>
      </c>
      <c r="G2991" t="s">
        <v>11</v>
      </c>
      <c r="H2991" t="str">
        <f>IF(Statistics_xlsx___Sheet1[[#This Row],[Post Name]]="-",IF(G2992=0,G2990,G2992),Statistics_xlsx___Sheet1[[#This Row],[Post Name]])</f>
        <v>c8</v>
      </c>
      <c r="I2991">
        <v>74370</v>
      </c>
      <c r="J2991">
        <f>IF(Statistics_xlsx___Sheet1[[#This Row],[Offered Salary]]&lt;=0,AVERAGE($I$2:$I$7166),Statistics_xlsx___Sheet1[[#This Row],[Offered Salary]])</f>
        <v>74370</v>
      </c>
      <c r="K2991" t="b">
        <f>OR((Statistics_xlsx___Sheet1[[#This Row],[updated offered salary]]&lt;$N$39),(Statistics_xlsx___Sheet1[[#This Row],[updated offered salary]]&gt;$N$40))</f>
        <v>0</v>
      </c>
    </row>
    <row r="2992" spans="1:11" x14ac:dyDescent="0.3">
      <c r="A2992">
        <v>192514</v>
      </c>
      <c r="B2992" t="s">
        <v>2652</v>
      </c>
      <c r="C2992" t="s">
        <v>15</v>
      </c>
      <c r="D2992" t="s">
        <v>9</v>
      </c>
      <c r="E2992" t="str">
        <f>IF(Statistics_xlsx___Sheet1[[#This Row],[event_name]]="-","Male",Statistics_xlsx___Sheet1[[#This Row],[event_name]])</f>
        <v>Male</v>
      </c>
      <c r="F2992" t="s">
        <v>17</v>
      </c>
      <c r="G2992" t="s">
        <v>11</v>
      </c>
      <c r="H2992" t="str">
        <f>IF(Statistics_xlsx___Sheet1[[#This Row],[Post Name]]="-",IF(G2993=0,G2991,G2993),Statistics_xlsx___Sheet1[[#This Row],[Post Name]])</f>
        <v>c8</v>
      </c>
      <c r="I2992">
        <v>23825</v>
      </c>
      <c r="J2992">
        <f>IF(Statistics_xlsx___Sheet1[[#This Row],[Offered Salary]]&lt;=0,AVERAGE($I$2:$I$7166),Statistics_xlsx___Sheet1[[#This Row],[Offered Salary]])</f>
        <v>23825</v>
      </c>
      <c r="K2992" t="b">
        <f>OR((Statistics_xlsx___Sheet1[[#This Row],[updated offered salary]]&lt;$N$39),(Statistics_xlsx___Sheet1[[#This Row],[updated offered salary]]&gt;$N$40))</f>
        <v>0</v>
      </c>
    </row>
    <row r="2993" spans="1:11" x14ac:dyDescent="0.3">
      <c r="A2993">
        <v>709509</v>
      </c>
      <c r="B2993" t="s">
        <v>2653</v>
      </c>
      <c r="C2993" t="s">
        <v>8</v>
      </c>
      <c r="D2993" t="s">
        <v>9</v>
      </c>
      <c r="E2993" t="str">
        <f>IF(Statistics_xlsx___Sheet1[[#This Row],[event_name]]="-","Male",Statistics_xlsx___Sheet1[[#This Row],[event_name]])</f>
        <v>Male</v>
      </c>
      <c r="F2993" t="s">
        <v>17</v>
      </c>
      <c r="G2993" t="s">
        <v>11</v>
      </c>
      <c r="H2993" t="str">
        <f>IF(Statistics_xlsx___Sheet1[[#This Row],[Post Name]]="-",IF(G2994=0,G2992,G2994),Statistics_xlsx___Sheet1[[#This Row],[Post Name]])</f>
        <v>c8</v>
      </c>
      <c r="I2993">
        <v>62679</v>
      </c>
      <c r="J2993">
        <f>IF(Statistics_xlsx___Sheet1[[#This Row],[Offered Salary]]&lt;=0,AVERAGE($I$2:$I$7166),Statistics_xlsx___Sheet1[[#This Row],[Offered Salary]])</f>
        <v>62679</v>
      </c>
      <c r="K2993" t="b">
        <f>OR((Statistics_xlsx___Sheet1[[#This Row],[updated offered salary]]&lt;$N$39),(Statistics_xlsx___Sheet1[[#This Row],[updated offered salary]]&gt;$N$40))</f>
        <v>0</v>
      </c>
    </row>
    <row r="2994" spans="1:11" x14ac:dyDescent="0.3">
      <c r="A2994">
        <v>175812</v>
      </c>
      <c r="B2994" t="s">
        <v>1703</v>
      </c>
      <c r="C2994" t="s">
        <v>15</v>
      </c>
      <c r="D2994" t="s">
        <v>9</v>
      </c>
      <c r="E2994" t="str">
        <f>IF(Statistics_xlsx___Sheet1[[#This Row],[event_name]]="-","Male",Statistics_xlsx___Sheet1[[#This Row],[event_name]])</f>
        <v>Male</v>
      </c>
      <c r="F2994" t="s">
        <v>17</v>
      </c>
      <c r="G2994" t="s">
        <v>11</v>
      </c>
      <c r="H2994" t="str">
        <f>IF(Statistics_xlsx___Sheet1[[#This Row],[Post Name]]="-",IF(G2995=0,G2993,G2995),Statistics_xlsx___Sheet1[[#This Row],[Post Name]])</f>
        <v>c8</v>
      </c>
      <c r="I2994">
        <v>28508</v>
      </c>
      <c r="J2994">
        <f>IF(Statistics_xlsx___Sheet1[[#This Row],[Offered Salary]]&lt;=0,AVERAGE($I$2:$I$7166),Statistics_xlsx___Sheet1[[#This Row],[Offered Salary]])</f>
        <v>28508</v>
      </c>
      <c r="K2994" t="b">
        <f>OR((Statistics_xlsx___Sheet1[[#This Row],[updated offered salary]]&lt;$N$39),(Statistics_xlsx___Sheet1[[#This Row],[updated offered salary]]&gt;$N$40))</f>
        <v>0</v>
      </c>
    </row>
    <row r="2995" spans="1:11" x14ac:dyDescent="0.3">
      <c r="A2995">
        <v>718350</v>
      </c>
      <c r="B2995" t="s">
        <v>1781</v>
      </c>
      <c r="C2995" t="s">
        <v>8</v>
      </c>
      <c r="D2995" t="s">
        <v>9</v>
      </c>
      <c r="E2995" t="str">
        <f>IF(Statistics_xlsx___Sheet1[[#This Row],[event_name]]="-","Male",Statistics_xlsx___Sheet1[[#This Row],[event_name]])</f>
        <v>Male</v>
      </c>
      <c r="F2995" t="s">
        <v>17</v>
      </c>
      <c r="G2995" t="s">
        <v>11</v>
      </c>
      <c r="H2995" t="str">
        <f>IF(Statistics_xlsx___Sheet1[[#This Row],[Post Name]]="-",IF(G2996=0,G2994,G2996),Statistics_xlsx___Sheet1[[#This Row],[Post Name]])</f>
        <v>c8</v>
      </c>
      <c r="I2995">
        <v>71040</v>
      </c>
      <c r="J2995">
        <f>IF(Statistics_xlsx___Sheet1[[#This Row],[Offered Salary]]&lt;=0,AVERAGE($I$2:$I$7166),Statistics_xlsx___Sheet1[[#This Row],[Offered Salary]])</f>
        <v>71040</v>
      </c>
      <c r="K2995" t="b">
        <f>OR((Statistics_xlsx___Sheet1[[#This Row],[updated offered salary]]&lt;$N$39),(Statistics_xlsx___Sheet1[[#This Row],[updated offered salary]]&gt;$N$40))</f>
        <v>0</v>
      </c>
    </row>
    <row r="2996" spans="1:11" x14ac:dyDescent="0.3">
      <c r="A2996">
        <v>589354</v>
      </c>
      <c r="B2996" t="s">
        <v>2654</v>
      </c>
      <c r="C2996" t="s">
        <v>8</v>
      </c>
      <c r="D2996" t="s">
        <v>9</v>
      </c>
      <c r="E2996" t="str">
        <f>IF(Statistics_xlsx___Sheet1[[#This Row],[event_name]]="-","Male",Statistics_xlsx___Sheet1[[#This Row],[event_name]])</f>
        <v>Male</v>
      </c>
      <c r="F2996" t="s">
        <v>10</v>
      </c>
      <c r="G2996" t="s">
        <v>11</v>
      </c>
      <c r="H2996" t="str">
        <f>IF(Statistics_xlsx___Sheet1[[#This Row],[Post Name]]="-",IF(G2997=0,G2995,G2997),Statistics_xlsx___Sheet1[[#This Row],[Post Name]])</f>
        <v>c8</v>
      </c>
      <c r="I2996">
        <v>49544</v>
      </c>
      <c r="J2996">
        <f>IF(Statistics_xlsx___Sheet1[[#This Row],[Offered Salary]]&lt;=0,AVERAGE($I$2:$I$7166),Statistics_xlsx___Sheet1[[#This Row],[Offered Salary]])</f>
        <v>49544</v>
      </c>
      <c r="K2996" t="b">
        <f>OR((Statistics_xlsx___Sheet1[[#This Row],[updated offered salary]]&lt;$N$39),(Statistics_xlsx___Sheet1[[#This Row],[updated offered salary]]&gt;$N$40))</f>
        <v>0</v>
      </c>
    </row>
    <row r="2997" spans="1:11" x14ac:dyDescent="0.3">
      <c r="A2997">
        <v>285721</v>
      </c>
      <c r="B2997" t="s">
        <v>1515</v>
      </c>
      <c r="C2997" t="s">
        <v>15</v>
      </c>
      <c r="D2997" t="s">
        <v>9</v>
      </c>
      <c r="E2997" t="str">
        <f>IF(Statistics_xlsx___Sheet1[[#This Row],[event_name]]="-","Male",Statistics_xlsx___Sheet1[[#This Row],[event_name]])</f>
        <v>Male</v>
      </c>
      <c r="F2997" t="s">
        <v>10</v>
      </c>
      <c r="G2997" t="s">
        <v>11</v>
      </c>
      <c r="H2997" t="str">
        <f>IF(Statistics_xlsx___Sheet1[[#This Row],[Post Name]]="-",IF(G2998=0,G2996,G2998),Statistics_xlsx___Sheet1[[#This Row],[Post Name]])</f>
        <v>c8</v>
      </c>
      <c r="I2997">
        <v>39299</v>
      </c>
      <c r="J2997">
        <f>IF(Statistics_xlsx___Sheet1[[#This Row],[Offered Salary]]&lt;=0,AVERAGE($I$2:$I$7166),Statistics_xlsx___Sheet1[[#This Row],[Offered Salary]])</f>
        <v>39299</v>
      </c>
      <c r="K2997" t="b">
        <f>OR((Statistics_xlsx___Sheet1[[#This Row],[updated offered salary]]&lt;$N$39),(Statistics_xlsx___Sheet1[[#This Row],[updated offered salary]]&gt;$N$40))</f>
        <v>0</v>
      </c>
    </row>
    <row r="2998" spans="1:11" x14ac:dyDescent="0.3">
      <c r="A2998">
        <v>32072</v>
      </c>
      <c r="B2998" t="s">
        <v>2655</v>
      </c>
      <c r="C2998" t="s">
        <v>8</v>
      </c>
      <c r="D2998" t="s">
        <v>13</v>
      </c>
      <c r="E2998" t="str">
        <f>IF(Statistics_xlsx___Sheet1[[#This Row],[event_name]]="-","Male",Statistics_xlsx___Sheet1[[#This Row],[event_name]])</f>
        <v>Female</v>
      </c>
      <c r="F2998" t="s">
        <v>10</v>
      </c>
      <c r="G2998" t="s">
        <v>11</v>
      </c>
      <c r="H2998" t="str">
        <f>IF(Statistics_xlsx___Sheet1[[#This Row],[Post Name]]="-",IF(G2999=0,G2997,G2999),Statistics_xlsx___Sheet1[[#This Row],[Post Name]])</f>
        <v>c8</v>
      </c>
      <c r="I2998">
        <v>14440</v>
      </c>
      <c r="J2998">
        <f>IF(Statistics_xlsx___Sheet1[[#This Row],[Offered Salary]]&lt;=0,AVERAGE($I$2:$I$7166),Statistics_xlsx___Sheet1[[#This Row],[Offered Salary]])</f>
        <v>14440</v>
      </c>
      <c r="K2998" t="b">
        <f>OR((Statistics_xlsx___Sheet1[[#This Row],[updated offered salary]]&lt;$N$39),(Statistics_xlsx___Sheet1[[#This Row],[updated offered salary]]&gt;$N$40))</f>
        <v>0</v>
      </c>
    </row>
    <row r="2999" spans="1:11" x14ac:dyDescent="0.3">
      <c r="A2999">
        <v>961118</v>
      </c>
      <c r="B2999" t="s">
        <v>2656</v>
      </c>
      <c r="C2999" t="s">
        <v>8</v>
      </c>
      <c r="D2999" t="s">
        <v>13</v>
      </c>
      <c r="E2999" t="str">
        <f>IF(Statistics_xlsx___Sheet1[[#This Row],[event_name]]="-","Male",Statistics_xlsx___Sheet1[[#This Row],[event_name]])</f>
        <v>Female</v>
      </c>
      <c r="F2999" t="s">
        <v>17</v>
      </c>
      <c r="G2999" t="s">
        <v>11</v>
      </c>
      <c r="H2999" t="str">
        <f>IF(Statistics_xlsx___Sheet1[[#This Row],[Post Name]]="-",IF(G3000=0,G2998,G3000),Statistics_xlsx___Sheet1[[#This Row],[Post Name]])</f>
        <v>c8</v>
      </c>
      <c r="I2999">
        <v>98394</v>
      </c>
      <c r="J2999">
        <f>IF(Statistics_xlsx___Sheet1[[#This Row],[Offered Salary]]&lt;=0,AVERAGE($I$2:$I$7166),Statistics_xlsx___Sheet1[[#This Row],[Offered Salary]])</f>
        <v>98394</v>
      </c>
      <c r="K2999" t="b">
        <f>OR((Statistics_xlsx___Sheet1[[#This Row],[updated offered salary]]&lt;$N$39),(Statistics_xlsx___Sheet1[[#This Row],[updated offered salary]]&gt;$N$40))</f>
        <v>0</v>
      </c>
    </row>
    <row r="3000" spans="1:11" x14ac:dyDescent="0.3">
      <c r="A3000">
        <v>727514</v>
      </c>
      <c r="B3000" t="s">
        <v>2657</v>
      </c>
      <c r="C3000" t="s">
        <v>15</v>
      </c>
      <c r="D3000" t="s">
        <v>9</v>
      </c>
      <c r="E3000" t="str">
        <f>IF(Statistics_xlsx___Sheet1[[#This Row],[event_name]]="-","Male",Statistics_xlsx___Sheet1[[#This Row],[event_name]])</f>
        <v>Male</v>
      </c>
      <c r="F3000" t="s">
        <v>17</v>
      </c>
      <c r="G3000" t="s">
        <v>14</v>
      </c>
      <c r="H3000" t="str">
        <f>IF(Statistics_xlsx___Sheet1[[#This Row],[Post Name]]="-",IF(G3001=0,G2999,G3001),Statistics_xlsx___Sheet1[[#This Row],[Post Name]])</f>
        <v>c5</v>
      </c>
      <c r="I3000">
        <v>84326</v>
      </c>
      <c r="J3000">
        <f>IF(Statistics_xlsx___Sheet1[[#This Row],[Offered Salary]]&lt;=0,AVERAGE($I$2:$I$7166),Statistics_xlsx___Sheet1[[#This Row],[Offered Salary]])</f>
        <v>84326</v>
      </c>
      <c r="K3000" t="b">
        <f>OR((Statistics_xlsx___Sheet1[[#This Row],[updated offered salary]]&lt;$N$39),(Statistics_xlsx___Sheet1[[#This Row],[updated offered salary]]&gt;$N$40))</f>
        <v>0</v>
      </c>
    </row>
    <row r="3001" spans="1:11" x14ac:dyDescent="0.3">
      <c r="A3001">
        <v>808477</v>
      </c>
      <c r="B3001" t="s">
        <v>2658</v>
      </c>
      <c r="C3001" t="s">
        <v>15</v>
      </c>
      <c r="D3001" t="s">
        <v>9</v>
      </c>
      <c r="E3001" t="str">
        <f>IF(Statistics_xlsx___Sheet1[[#This Row],[event_name]]="-","Male",Statistics_xlsx___Sheet1[[#This Row],[event_name]])</f>
        <v>Male</v>
      </c>
      <c r="F3001" t="s">
        <v>17</v>
      </c>
      <c r="G3001" t="s">
        <v>14</v>
      </c>
      <c r="H3001" t="str">
        <f>IF(Statistics_xlsx___Sheet1[[#This Row],[Post Name]]="-",IF(G3002=0,G3000,G3002),Statistics_xlsx___Sheet1[[#This Row],[Post Name]])</f>
        <v>c5</v>
      </c>
      <c r="I3001">
        <v>39503</v>
      </c>
      <c r="J3001">
        <f>IF(Statistics_xlsx___Sheet1[[#This Row],[Offered Salary]]&lt;=0,AVERAGE($I$2:$I$7166),Statistics_xlsx___Sheet1[[#This Row],[Offered Salary]])</f>
        <v>39503</v>
      </c>
      <c r="K3001" t="b">
        <f>OR((Statistics_xlsx___Sheet1[[#This Row],[updated offered salary]]&lt;$N$39),(Statistics_xlsx___Sheet1[[#This Row],[updated offered salary]]&gt;$N$40))</f>
        <v>0</v>
      </c>
    </row>
    <row r="3002" spans="1:11" x14ac:dyDescent="0.3">
      <c r="A3002">
        <v>772058</v>
      </c>
      <c r="B3002" t="s">
        <v>2659</v>
      </c>
      <c r="C3002" t="s">
        <v>15</v>
      </c>
      <c r="D3002" t="s">
        <v>13</v>
      </c>
      <c r="E3002" t="str">
        <f>IF(Statistics_xlsx___Sheet1[[#This Row],[event_name]]="-","Male",Statistics_xlsx___Sheet1[[#This Row],[event_name]])</f>
        <v>Female</v>
      </c>
      <c r="F3002" t="s">
        <v>17</v>
      </c>
      <c r="G3002" t="s">
        <v>14</v>
      </c>
      <c r="H3002" t="str">
        <f>IF(Statistics_xlsx___Sheet1[[#This Row],[Post Name]]="-",IF(G3003=0,G3001,G3003),Statistics_xlsx___Sheet1[[#This Row],[Post Name]])</f>
        <v>c5</v>
      </c>
      <c r="I3002">
        <v>51121</v>
      </c>
      <c r="J3002">
        <f>IF(Statistics_xlsx___Sheet1[[#This Row],[Offered Salary]]&lt;=0,AVERAGE($I$2:$I$7166),Statistics_xlsx___Sheet1[[#This Row],[Offered Salary]])</f>
        <v>51121</v>
      </c>
      <c r="K3002" t="b">
        <f>OR((Statistics_xlsx___Sheet1[[#This Row],[updated offered salary]]&lt;$N$39),(Statistics_xlsx___Sheet1[[#This Row],[updated offered salary]]&gt;$N$40))</f>
        <v>0</v>
      </c>
    </row>
    <row r="3003" spans="1:11" x14ac:dyDescent="0.3">
      <c r="A3003">
        <v>383200</v>
      </c>
      <c r="B3003" t="s">
        <v>2657</v>
      </c>
      <c r="C3003" t="s">
        <v>15</v>
      </c>
      <c r="D3003" t="s">
        <v>42</v>
      </c>
      <c r="E3003" t="str">
        <f>IF(Statistics_xlsx___Sheet1[[#This Row],[event_name]]="-","Male",Statistics_xlsx___Sheet1[[#This Row],[event_name]])</f>
        <v>Don’t want to say</v>
      </c>
      <c r="F3003" t="s">
        <v>17</v>
      </c>
      <c r="G3003" t="s">
        <v>14</v>
      </c>
      <c r="H3003" t="str">
        <f>IF(Statistics_xlsx___Sheet1[[#This Row],[Post Name]]="-",IF(G3004=0,G3002,G3004),Statistics_xlsx___Sheet1[[#This Row],[Post Name]])</f>
        <v>c5</v>
      </c>
      <c r="I3003">
        <v>46191</v>
      </c>
      <c r="J3003">
        <f>IF(Statistics_xlsx___Sheet1[[#This Row],[Offered Salary]]&lt;=0,AVERAGE($I$2:$I$7166),Statistics_xlsx___Sheet1[[#This Row],[Offered Salary]])</f>
        <v>46191</v>
      </c>
      <c r="K3003" t="b">
        <f>OR((Statistics_xlsx___Sheet1[[#This Row],[updated offered salary]]&lt;$N$39),(Statistics_xlsx___Sheet1[[#This Row],[updated offered salary]]&gt;$N$40))</f>
        <v>0</v>
      </c>
    </row>
    <row r="3004" spans="1:11" x14ac:dyDescent="0.3">
      <c r="A3004">
        <v>568794</v>
      </c>
      <c r="B3004" t="s">
        <v>2660</v>
      </c>
      <c r="C3004" t="s">
        <v>8</v>
      </c>
      <c r="D3004" t="s">
        <v>9</v>
      </c>
      <c r="E3004" t="str">
        <f>IF(Statistics_xlsx___Sheet1[[#This Row],[event_name]]="-","Male",Statistics_xlsx___Sheet1[[#This Row],[event_name]])</f>
        <v>Male</v>
      </c>
      <c r="F3004" t="s">
        <v>17</v>
      </c>
      <c r="G3004" t="s">
        <v>14</v>
      </c>
      <c r="H3004" t="str">
        <f>IF(Statistics_xlsx___Sheet1[[#This Row],[Post Name]]="-",IF(G3005=0,G3003,G3005),Statistics_xlsx___Sheet1[[#This Row],[Post Name]])</f>
        <v>c5</v>
      </c>
      <c r="I3004">
        <v>16501</v>
      </c>
      <c r="J3004">
        <f>IF(Statistics_xlsx___Sheet1[[#This Row],[Offered Salary]]&lt;=0,AVERAGE($I$2:$I$7166),Statistics_xlsx___Sheet1[[#This Row],[Offered Salary]])</f>
        <v>16501</v>
      </c>
      <c r="K3004" t="b">
        <f>OR((Statistics_xlsx___Sheet1[[#This Row],[updated offered salary]]&lt;$N$39),(Statistics_xlsx___Sheet1[[#This Row],[updated offered salary]]&gt;$N$40))</f>
        <v>0</v>
      </c>
    </row>
    <row r="3005" spans="1:11" x14ac:dyDescent="0.3">
      <c r="A3005">
        <v>590046</v>
      </c>
      <c r="B3005" t="s">
        <v>2661</v>
      </c>
      <c r="C3005" t="s">
        <v>8</v>
      </c>
      <c r="D3005" t="s">
        <v>13</v>
      </c>
      <c r="E3005" t="str">
        <f>IF(Statistics_xlsx___Sheet1[[#This Row],[event_name]]="-","Male",Statistics_xlsx___Sheet1[[#This Row],[event_name]])</f>
        <v>Female</v>
      </c>
      <c r="F3005" t="s">
        <v>17</v>
      </c>
      <c r="G3005" t="s">
        <v>36</v>
      </c>
      <c r="H3005" t="str">
        <f>IF(Statistics_xlsx___Sheet1[[#This Row],[Post Name]]="-",IF(G3006=0,G3004,G3006),Statistics_xlsx___Sheet1[[#This Row],[Post Name]])</f>
        <v>i5</v>
      </c>
      <c r="I3005">
        <v>83174</v>
      </c>
      <c r="J3005">
        <f>IF(Statistics_xlsx___Sheet1[[#This Row],[Offered Salary]]&lt;=0,AVERAGE($I$2:$I$7166),Statistics_xlsx___Sheet1[[#This Row],[Offered Salary]])</f>
        <v>83174</v>
      </c>
      <c r="K3005" t="b">
        <f>OR((Statistics_xlsx___Sheet1[[#This Row],[updated offered salary]]&lt;$N$39),(Statistics_xlsx___Sheet1[[#This Row],[updated offered salary]]&gt;$N$40))</f>
        <v>0</v>
      </c>
    </row>
    <row r="3006" spans="1:11" x14ac:dyDescent="0.3">
      <c r="A3006">
        <v>931111</v>
      </c>
      <c r="B3006" t="s">
        <v>2662</v>
      </c>
      <c r="C3006" t="s">
        <v>15</v>
      </c>
      <c r="D3006" t="s">
        <v>9</v>
      </c>
      <c r="E3006" t="str">
        <f>IF(Statistics_xlsx___Sheet1[[#This Row],[event_name]]="-","Male",Statistics_xlsx___Sheet1[[#This Row],[event_name]])</f>
        <v>Male</v>
      </c>
      <c r="F3006" t="s">
        <v>17</v>
      </c>
      <c r="G3006" t="s">
        <v>36</v>
      </c>
      <c r="H3006" t="str">
        <f>IF(Statistics_xlsx___Sheet1[[#This Row],[Post Name]]="-",IF(G3007=0,G3005,G3007),Statistics_xlsx___Sheet1[[#This Row],[Post Name]])</f>
        <v>i5</v>
      </c>
      <c r="I3006">
        <v>82917</v>
      </c>
      <c r="J3006">
        <f>IF(Statistics_xlsx___Sheet1[[#This Row],[Offered Salary]]&lt;=0,AVERAGE($I$2:$I$7166),Statistics_xlsx___Sheet1[[#This Row],[Offered Salary]])</f>
        <v>82917</v>
      </c>
      <c r="K3006" t="b">
        <f>OR((Statistics_xlsx___Sheet1[[#This Row],[updated offered salary]]&lt;$N$39),(Statistics_xlsx___Sheet1[[#This Row],[updated offered salary]]&gt;$N$40))</f>
        <v>0</v>
      </c>
    </row>
    <row r="3007" spans="1:11" x14ac:dyDescent="0.3">
      <c r="A3007">
        <v>677644</v>
      </c>
      <c r="B3007" t="s">
        <v>2663</v>
      </c>
      <c r="C3007" t="s">
        <v>15</v>
      </c>
      <c r="D3007" t="s">
        <v>13</v>
      </c>
      <c r="E3007" t="str">
        <f>IF(Statistics_xlsx___Sheet1[[#This Row],[event_name]]="-","Male",Statistics_xlsx___Sheet1[[#This Row],[event_name]])</f>
        <v>Female</v>
      </c>
      <c r="F3007" t="s">
        <v>17</v>
      </c>
      <c r="G3007" t="s">
        <v>36</v>
      </c>
      <c r="H3007" t="str">
        <f>IF(Statistics_xlsx___Sheet1[[#This Row],[Post Name]]="-",IF(G3008=0,G3006,G3008),Statistics_xlsx___Sheet1[[#This Row],[Post Name]])</f>
        <v>i5</v>
      </c>
      <c r="I3007">
        <v>77018</v>
      </c>
      <c r="J3007">
        <f>IF(Statistics_xlsx___Sheet1[[#This Row],[Offered Salary]]&lt;=0,AVERAGE($I$2:$I$7166),Statistics_xlsx___Sheet1[[#This Row],[Offered Salary]])</f>
        <v>77018</v>
      </c>
      <c r="K3007" t="b">
        <f>OR((Statistics_xlsx___Sheet1[[#This Row],[updated offered salary]]&lt;$N$39),(Statistics_xlsx___Sheet1[[#This Row],[updated offered salary]]&gt;$N$40))</f>
        <v>0</v>
      </c>
    </row>
    <row r="3008" spans="1:11" x14ac:dyDescent="0.3">
      <c r="A3008">
        <v>175266</v>
      </c>
      <c r="B3008" t="s">
        <v>2664</v>
      </c>
      <c r="C3008" t="s">
        <v>8</v>
      </c>
      <c r="D3008" t="s">
        <v>13</v>
      </c>
      <c r="E3008" t="str">
        <f>IF(Statistics_xlsx___Sheet1[[#This Row],[event_name]]="-","Male",Statistics_xlsx___Sheet1[[#This Row],[event_name]])</f>
        <v>Female</v>
      </c>
      <c r="F3008" t="s">
        <v>17</v>
      </c>
      <c r="G3008" t="s">
        <v>36</v>
      </c>
      <c r="H3008" t="str">
        <f>IF(Statistics_xlsx___Sheet1[[#This Row],[Post Name]]="-",IF(G3009=0,G3007,G3009),Statistics_xlsx___Sheet1[[#This Row],[Post Name]])</f>
        <v>i5</v>
      </c>
      <c r="I3008">
        <v>3842</v>
      </c>
      <c r="J3008">
        <f>IF(Statistics_xlsx___Sheet1[[#This Row],[Offered Salary]]&lt;=0,AVERAGE($I$2:$I$7166),Statistics_xlsx___Sheet1[[#This Row],[Offered Salary]])</f>
        <v>3842</v>
      </c>
      <c r="K3008" t="b">
        <f>OR((Statistics_xlsx___Sheet1[[#This Row],[updated offered salary]]&lt;$N$39),(Statistics_xlsx___Sheet1[[#This Row],[updated offered salary]]&gt;$N$40))</f>
        <v>0</v>
      </c>
    </row>
    <row r="3009" spans="1:11" x14ac:dyDescent="0.3">
      <c r="A3009">
        <v>894498</v>
      </c>
      <c r="B3009" t="s">
        <v>2665</v>
      </c>
      <c r="C3009" t="s">
        <v>15</v>
      </c>
      <c r="D3009" t="s">
        <v>13</v>
      </c>
      <c r="E3009" t="str">
        <f>IF(Statistics_xlsx___Sheet1[[#This Row],[event_name]]="-","Male",Statistics_xlsx___Sheet1[[#This Row],[event_name]])</f>
        <v>Female</v>
      </c>
      <c r="F3009" t="s">
        <v>17</v>
      </c>
      <c r="G3009" t="s">
        <v>36</v>
      </c>
      <c r="H3009" t="str">
        <f>IF(Statistics_xlsx___Sheet1[[#This Row],[Post Name]]="-",IF(G3010=0,G3008,G3010),Statistics_xlsx___Sheet1[[#This Row],[Post Name]])</f>
        <v>i5</v>
      </c>
      <c r="I3009">
        <v>47942</v>
      </c>
      <c r="J3009">
        <f>IF(Statistics_xlsx___Sheet1[[#This Row],[Offered Salary]]&lt;=0,AVERAGE($I$2:$I$7166),Statistics_xlsx___Sheet1[[#This Row],[Offered Salary]])</f>
        <v>47942</v>
      </c>
      <c r="K3009" t="b">
        <f>OR((Statistics_xlsx___Sheet1[[#This Row],[updated offered salary]]&lt;$N$39),(Statistics_xlsx___Sheet1[[#This Row],[updated offered salary]]&gt;$N$40))</f>
        <v>0</v>
      </c>
    </row>
    <row r="3010" spans="1:11" x14ac:dyDescent="0.3">
      <c r="A3010">
        <v>869256</v>
      </c>
      <c r="B3010" t="s">
        <v>1819</v>
      </c>
      <c r="C3010" t="s">
        <v>15</v>
      </c>
      <c r="D3010" t="s">
        <v>9</v>
      </c>
      <c r="E3010" t="str">
        <f>IF(Statistics_xlsx___Sheet1[[#This Row],[event_name]]="-","Male",Statistics_xlsx___Sheet1[[#This Row],[event_name]])</f>
        <v>Male</v>
      </c>
      <c r="F3010" t="s">
        <v>17</v>
      </c>
      <c r="G3010" t="s">
        <v>345</v>
      </c>
      <c r="H3010" t="str">
        <f>IF(Statistics_xlsx___Sheet1[[#This Row],[Post Name]]="-",IF(G3011=0,G3009,G3011),Statistics_xlsx___Sheet1[[#This Row],[Post Name]])</f>
        <v>c9</v>
      </c>
      <c r="I3010">
        <v>7906</v>
      </c>
      <c r="J3010">
        <f>IF(Statistics_xlsx___Sheet1[[#This Row],[Offered Salary]]&lt;=0,AVERAGE($I$2:$I$7166),Statistics_xlsx___Sheet1[[#This Row],[Offered Salary]])</f>
        <v>7906</v>
      </c>
      <c r="K3010" t="b">
        <f>OR((Statistics_xlsx___Sheet1[[#This Row],[updated offered salary]]&lt;$N$39),(Statistics_xlsx___Sheet1[[#This Row],[updated offered salary]]&gt;$N$40))</f>
        <v>0</v>
      </c>
    </row>
    <row r="3011" spans="1:11" x14ac:dyDescent="0.3">
      <c r="A3011">
        <v>494577</v>
      </c>
      <c r="B3011" t="s">
        <v>2666</v>
      </c>
      <c r="C3011" t="s">
        <v>8</v>
      </c>
      <c r="D3011" t="s">
        <v>13</v>
      </c>
      <c r="E3011" t="str">
        <f>IF(Statistics_xlsx___Sheet1[[#This Row],[event_name]]="-","Male",Statistics_xlsx___Sheet1[[#This Row],[event_name]])</f>
        <v>Female</v>
      </c>
      <c r="F3011" t="s">
        <v>17</v>
      </c>
      <c r="G3011" t="s">
        <v>14</v>
      </c>
      <c r="H3011" t="str">
        <f>IF(Statistics_xlsx___Sheet1[[#This Row],[Post Name]]="-",IF(G3012=0,G3010,G3012),Statistics_xlsx___Sheet1[[#This Row],[Post Name]])</f>
        <v>c5</v>
      </c>
      <c r="I3011">
        <v>29973</v>
      </c>
      <c r="J3011">
        <f>IF(Statistics_xlsx___Sheet1[[#This Row],[Offered Salary]]&lt;=0,AVERAGE($I$2:$I$7166),Statistics_xlsx___Sheet1[[#This Row],[Offered Salary]])</f>
        <v>29973</v>
      </c>
      <c r="K3011" t="b">
        <f>OR((Statistics_xlsx___Sheet1[[#This Row],[updated offered salary]]&lt;$N$39),(Statistics_xlsx___Sheet1[[#This Row],[updated offered salary]]&gt;$N$40))</f>
        <v>0</v>
      </c>
    </row>
    <row r="3012" spans="1:11" x14ac:dyDescent="0.3">
      <c r="A3012">
        <v>552496</v>
      </c>
      <c r="B3012" t="s">
        <v>2666</v>
      </c>
      <c r="C3012" t="s">
        <v>15</v>
      </c>
      <c r="D3012" t="s">
        <v>9</v>
      </c>
      <c r="E3012" t="str">
        <f>IF(Statistics_xlsx___Sheet1[[#This Row],[event_name]]="-","Male",Statistics_xlsx___Sheet1[[#This Row],[event_name]])</f>
        <v>Male</v>
      </c>
      <c r="F3012" t="s">
        <v>17</v>
      </c>
      <c r="G3012" t="s">
        <v>14</v>
      </c>
      <c r="H3012" t="str">
        <f>IF(Statistics_xlsx___Sheet1[[#This Row],[Post Name]]="-",IF(G3013=0,G3011,G3013),Statistics_xlsx___Sheet1[[#This Row],[Post Name]])</f>
        <v>c5</v>
      </c>
      <c r="I3012">
        <v>27939</v>
      </c>
      <c r="J3012">
        <f>IF(Statistics_xlsx___Sheet1[[#This Row],[Offered Salary]]&lt;=0,AVERAGE($I$2:$I$7166),Statistics_xlsx___Sheet1[[#This Row],[Offered Salary]])</f>
        <v>27939</v>
      </c>
      <c r="K3012" t="b">
        <f>OR((Statistics_xlsx___Sheet1[[#This Row],[updated offered salary]]&lt;$N$39),(Statistics_xlsx___Sheet1[[#This Row],[updated offered salary]]&gt;$N$40))</f>
        <v>0</v>
      </c>
    </row>
    <row r="3013" spans="1:11" x14ac:dyDescent="0.3">
      <c r="A3013">
        <v>623700</v>
      </c>
      <c r="B3013" t="s">
        <v>2667</v>
      </c>
      <c r="C3013" t="s">
        <v>8</v>
      </c>
      <c r="D3013" t="s">
        <v>13</v>
      </c>
      <c r="E3013" t="str">
        <f>IF(Statistics_xlsx___Sheet1[[#This Row],[event_name]]="-","Male",Statistics_xlsx___Sheet1[[#This Row],[event_name]])</f>
        <v>Female</v>
      </c>
      <c r="F3013" t="s">
        <v>17</v>
      </c>
      <c r="G3013" t="s">
        <v>14</v>
      </c>
      <c r="H3013" t="str">
        <f>IF(Statistics_xlsx___Sheet1[[#This Row],[Post Name]]="-",IF(G3014=0,G3012,G3014),Statistics_xlsx___Sheet1[[#This Row],[Post Name]])</f>
        <v>c5</v>
      </c>
      <c r="I3013">
        <v>96961</v>
      </c>
      <c r="J3013">
        <f>IF(Statistics_xlsx___Sheet1[[#This Row],[Offered Salary]]&lt;=0,AVERAGE($I$2:$I$7166),Statistics_xlsx___Sheet1[[#This Row],[Offered Salary]])</f>
        <v>96961</v>
      </c>
      <c r="K3013" t="b">
        <f>OR((Statistics_xlsx___Sheet1[[#This Row],[updated offered salary]]&lt;$N$39),(Statistics_xlsx___Sheet1[[#This Row],[updated offered salary]]&gt;$N$40))</f>
        <v>0</v>
      </c>
    </row>
    <row r="3014" spans="1:11" x14ac:dyDescent="0.3">
      <c r="A3014">
        <v>966330</v>
      </c>
      <c r="B3014" t="s">
        <v>2668</v>
      </c>
      <c r="C3014" t="s">
        <v>8</v>
      </c>
      <c r="D3014" t="s">
        <v>9</v>
      </c>
      <c r="E3014" t="str">
        <f>IF(Statistics_xlsx___Sheet1[[#This Row],[event_name]]="-","Male",Statistics_xlsx___Sheet1[[#This Row],[event_name]])</f>
        <v>Male</v>
      </c>
      <c r="F3014" t="s">
        <v>17</v>
      </c>
      <c r="G3014" t="s">
        <v>36</v>
      </c>
      <c r="H3014" t="str">
        <f>IF(Statistics_xlsx___Sheet1[[#This Row],[Post Name]]="-",IF(G3015=0,G3013,G3015),Statistics_xlsx___Sheet1[[#This Row],[Post Name]])</f>
        <v>i5</v>
      </c>
      <c r="I3014">
        <v>42493</v>
      </c>
      <c r="J3014">
        <f>IF(Statistics_xlsx___Sheet1[[#This Row],[Offered Salary]]&lt;=0,AVERAGE($I$2:$I$7166),Statistics_xlsx___Sheet1[[#This Row],[Offered Salary]])</f>
        <v>42493</v>
      </c>
      <c r="K3014" t="b">
        <f>OR((Statistics_xlsx___Sheet1[[#This Row],[updated offered salary]]&lt;$N$39),(Statistics_xlsx___Sheet1[[#This Row],[updated offered salary]]&gt;$N$40))</f>
        <v>0</v>
      </c>
    </row>
    <row r="3015" spans="1:11" x14ac:dyDescent="0.3">
      <c r="A3015">
        <v>813243</v>
      </c>
      <c r="B3015" t="s">
        <v>2668</v>
      </c>
      <c r="C3015" t="s">
        <v>8</v>
      </c>
      <c r="D3015" t="s">
        <v>9</v>
      </c>
      <c r="E3015" t="str">
        <f>IF(Statistics_xlsx___Sheet1[[#This Row],[event_name]]="-","Male",Statistics_xlsx___Sheet1[[#This Row],[event_name]])</f>
        <v>Male</v>
      </c>
      <c r="F3015" t="s">
        <v>17</v>
      </c>
      <c r="G3015" t="s">
        <v>36</v>
      </c>
      <c r="H3015" t="str">
        <f>IF(Statistics_xlsx___Sheet1[[#This Row],[Post Name]]="-",IF(G3016=0,G3014,G3016),Statistics_xlsx___Sheet1[[#This Row],[Post Name]])</f>
        <v>i5</v>
      </c>
      <c r="I3015">
        <v>38638</v>
      </c>
      <c r="J3015">
        <f>IF(Statistics_xlsx___Sheet1[[#This Row],[Offered Salary]]&lt;=0,AVERAGE($I$2:$I$7166),Statistics_xlsx___Sheet1[[#This Row],[Offered Salary]])</f>
        <v>38638</v>
      </c>
      <c r="K3015" t="b">
        <f>OR((Statistics_xlsx___Sheet1[[#This Row],[updated offered salary]]&lt;$N$39),(Statistics_xlsx___Sheet1[[#This Row],[updated offered salary]]&gt;$N$40))</f>
        <v>0</v>
      </c>
    </row>
    <row r="3016" spans="1:11" x14ac:dyDescent="0.3">
      <c r="A3016">
        <v>804046</v>
      </c>
      <c r="B3016" t="s">
        <v>1844</v>
      </c>
      <c r="C3016" t="s">
        <v>15</v>
      </c>
      <c r="D3016" t="s">
        <v>9</v>
      </c>
      <c r="E3016" t="str">
        <f>IF(Statistics_xlsx___Sheet1[[#This Row],[event_name]]="-","Male",Statistics_xlsx___Sheet1[[#This Row],[event_name]])</f>
        <v>Male</v>
      </c>
      <c r="F3016" t="s">
        <v>17</v>
      </c>
      <c r="G3016" t="s">
        <v>36</v>
      </c>
      <c r="H3016" t="str">
        <f>IF(Statistics_xlsx___Sheet1[[#This Row],[Post Name]]="-",IF(G3017=0,G3015,G3017),Statistics_xlsx___Sheet1[[#This Row],[Post Name]])</f>
        <v>i5</v>
      </c>
      <c r="I3016">
        <v>42610</v>
      </c>
      <c r="J3016">
        <f>IF(Statistics_xlsx___Sheet1[[#This Row],[Offered Salary]]&lt;=0,AVERAGE($I$2:$I$7166),Statistics_xlsx___Sheet1[[#This Row],[Offered Salary]])</f>
        <v>42610</v>
      </c>
      <c r="K3016" t="b">
        <f>OR((Statistics_xlsx___Sheet1[[#This Row],[updated offered salary]]&lt;$N$39),(Statistics_xlsx___Sheet1[[#This Row],[updated offered salary]]&gt;$N$40))</f>
        <v>0</v>
      </c>
    </row>
    <row r="3017" spans="1:11" x14ac:dyDescent="0.3">
      <c r="A3017">
        <v>236696</v>
      </c>
      <c r="B3017" t="s">
        <v>2669</v>
      </c>
      <c r="C3017" t="s">
        <v>8</v>
      </c>
      <c r="D3017" t="s">
        <v>13</v>
      </c>
      <c r="E3017" t="str">
        <f>IF(Statistics_xlsx___Sheet1[[#This Row],[event_name]]="-","Male",Statistics_xlsx___Sheet1[[#This Row],[event_name]])</f>
        <v>Female</v>
      </c>
      <c r="F3017" t="s">
        <v>17</v>
      </c>
      <c r="G3017" t="s">
        <v>36</v>
      </c>
      <c r="H3017" t="str">
        <f>IF(Statistics_xlsx___Sheet1[[#This Row],[Post Name]]="-",IF(G3018=0,G3016,G3018),Statistics_xlsx___Sheet1[[#This Row],[Post Name]])</f>
        <v>i5</v>
      </c>
      <c r="I3017">
        <v>57489</v>
      </c>
      <c r="J3017">
        <f>IF(Statistics_xlsx___Sheet1[[#This Row],[Offered Salary]]&lt;=0,AVERAGE($I$2:$I$7166),Statistics_xlsx___Sheet1[[#This Row],[Offered Salary]])</f>
        <v>57489</v>
      </c>
      <c r="K3017" t="b">
        <f>OR((Statistics_xlsx___Sheet1[[#This Row],[updated offered salary]]&lt;$N$39),(Statistics_xlsx___Sheet1[[#This Row],[updated offered salary]]&gt;$N$40))</f>
        <v>0</v>
      </c>
    </row>
    <row r="3018" spans="1:11" x14ac:dyDescent="0.3">
      <c r="A3018">
        <v>175958</v>
      </c>
      <c r="B3018" t="s">
        <v>2670</v>
      </c>
      <c r="C3018" t="s">
        <v>8</v>
      </c>
      <c r="D3018" t="s">
        <v>13</v>
      </c>
      <c r="E3018" t="str">
        <f>IF(Statistics_xlsx___Sheet1[[#This Row],[event_name]]="-","Male",Statistics_xlsx___Sheet1[[#This Row],[event_name]])</f>
        <v>Female</v>
      </c>
      <c r="F3018" t="s">
        <v>17</v>
      </c>
      <c r="G3018" t="s">
        <v>36</v>
      </c>
      <c r="H3018" t="str">
        <f>IF(Statistics_xlsx___Sheet1[[#This Row],[Post Name]]="-",IF(G3019=0,G3017,G3019),Statistics_xlsx___Sheet1[[#This Row],[Post Name]])</f>
        <v>i5</v>
      </c>
      <c r="I3018">
        <v>86704</v>
      </c>
      <c r="J3018">
        <f>IF(Statistics_xlsx___Sheet1[[#This Row],[Offered Salary]]&lt;=0,AVERAGE($I$2:$I$7166),Statistics_xlsx___Sheet1[[#This Row],[Offered Salary]])</f>
        <v>86704</v>
      </c>
      <c r="K3018" t="b">
        <f>OR((Statistics_xlsx___Sheet1[[#This Row],[updated offered salary]]&lt;$N$39),(Statistics_xlsx___Sheet1[[#This Row],[updated offered salary]]&gt;$N$40))</f>
        <v>0</v>
      </c>
    </row>
    <row r="3019" spans="1:11" x14ac:dyDescent="0.3">
      <c r="A3019">
        <v>896170</v>
      </c>
      <c r="B3019" t="s">
        <v>1609</v>
      </c>
      <c r="C3019" t="s">
        <v>8</v>
      </c>
      <c r="D3019" t="s">
        <v>13</v>
      </c>
      <c r="E3019" t="str">
        <f>IF(Statistics_xlsx___Sheet1[[#This Row],[event_name]]="-","Male",Statistics_xlsx___Sheet1[[#This Row],[event_name]])</f>
        <v>Female</v>
      </c>
      <c r="F3019" t="s">
        <v>17</v>
      </c>
      <c r="G3019" t="s">
        <v>36</v>
      </c>
      <c r="H3019" t="str">
        <f>IF(Statistics_xlsx___Sheet1[[#This Row],[Post Name]]="-",IF(G3020=0,G3018,G3020),Statistics_xlsx___Sheet1[[#This Row],[Post Name]])</f>
        <v>i5</v>
      </c>
      <c r="I3019">
        <v>36331</v>
      </c>
      <c r="J3019">
        <f>IF(Statistics_xlsx___Sheet1[[#This Row],[Offered Salary]]&lt;=0,AVERAGE($I$2:$I$7166),Statistics_xlsx___Sheet1[[#This Row],[Offered Salary]])</f>
        <v>36331</v>
      </c>
      <c r="K3019" t="b">
        <f>OR((Statistics_xlsx___Sheet1[[#This Row],[updated offered salary]]&lt;$N$39),(Statistics_xlsx___Sheet1[[#This Row],[updated offered salary]]&gt;$N$40))</f>
        <v>0</v>
      </c>
    </row>
    <row r="3020" spans="1:11" x14ac:dyDescent="0.3">
      <c r="A3020">
        <v>526522</v>
      </c>
      <c r="B3020" t="s">
        <v>1610</v>
      </c>
      <c r="C3020" t="s">
        <v>15</v>
      </c>
      <c r="D3020" t="s">
        <v>13</v>
      </c>
      <c r="E3020" t="str">
        <f>IF(Statistics_xlsx___Sheet1[[#This Row],[event_name]]="-","Male",Statistics_xlsx___Sheet1[[#This Row],[event_name]])</f>
        <v>Female</v>
      </c>
      <c r="F3020" t="s">
        <v>17</v>
      </c>
      <c r="G3020" t="s">
        <v>36</v>
      </c>
      <c r="H3020" t="str">
        <f>IF(Statistics_xlsx___Sheet1[[#This Row],[Post Name]]="-",IF(G3021=0,G3019,G3021),Statistics_xlsx___Sheet1[[#This Row],[Post Name]])</f>
        <v>i5</v>
      </c>
      <c r="I3020">
        <v>13911</v>
      </c>
      <c r="J3020">
        <f>IF(Statistics_xlsx___Sheet1[[#This Row],[Offered Salary]]&lt;=0,AVERAGE($I$2:$I$7166),Statistics_xlsx___Sheet1[[#This Row],[Offered Salary]])</f>
        <v>13911</v>
      </c>
      <c r="K3020" t="b">
        <f>OR((Statistics_xlsx___Sheet1[[#This Row],[updated offered salary]]&lt;$N$39),(Statistics_xlsx___Sheet1[[#This Row],[updated offered salary]]&gt;$N$40))</f>
        <v>0</v>
      </c>
    </row>
    <row r="3021" spans="1:11" x14ac:dyDescent="0.3">
      <c r="A3021">
        <v>813660</v>
      </c>
      <c r="B3021" t="s">
        <v>1520</v>
      </c>
      <c r="C3021" t="s">
        <v>15</v>
      </c>
      <c r="D3021" t="s">
        <v>9</v>
      </c>
      <c r="E3021" t="str">
        <f>IF(Statistics_xlsx___Sheet1[[#This Row],[event_name]]="-","Male",Statistics_xlsx___Sheet1[[#This Row],[event_name]])</f>
        <v>Male</v>
      </c>
      <c r="F3021" t="s">
        <v>17</v>
      </c>
      <c r="G3021" t="s">
        <v>36</v>
      </c>
      <c r="H3021" t="str">
        <f>IF(Statistics_xlsx___Sheet1[[#This Row],[Post Name]]="-",IF(G3022=0,G3020,G3022),Statistics_xlsx___Sheet1[[#This Row],[Post Name]])</f>
        <v>i5</v>
      </c>
      <c r="I3021">
        <v>42998</v>
      </c>
      <c r="J3021">
        <f>IF(Statistics_xlsx___Sheet1[[#This Row],[Offered Salary]]&lt;=0,AVERAGE($I$2:$I$7166),Statistics_xlsx___Sheet1[[#This Row],[Offered Salary]])</f>
        <v>42998</v>
      </c>
      <c r="K3021" t="b">
        <f>OR((Statistics_xlsx___Sheet1[[#This Row],[updated offered salary]]&lt;$N$39),(Statistics_xlsx___Sheet1[[#This Row],[updated offered salary]]&gt;$N$40))</f>
        <v>0</v>
      </c>
    </row>
    <row r="3022" spans="1:11" x14ac:dyDescent="0.3">
      <c r="A3022">
        <v>668814</v>
      </c>
      <c r="B3022" t="s">
        <v>2671</v>
      </c>
      <c r="C3022" t="s">
        <v>8</v>
      </c>
      <c r="D3022" t="s">
        <v>9</v>
      </c>
      <c r="E3022" t="str">
        <f>IF(Statistics_xlsx___Sheet1[[#This Row],[event_name]]="-","Male",Statistics_xlsx___Sheet1[[#This Row],[event_name]])</f>
        <v>Male</v>
      </c>
      <c r="F3022" t="s">
        <v>17</v>
      </c>
      <c r="G3022" t="s">
        <v>36</v>
      </c>
      <c r="H3022" t="str">
        <f>IF(Statistics_xlsx___Sheet1[[#This Row],[Post Name]]="-",IF(G3023=0,G3021,G3023),Statistics_xlsx___Sheet1[[#This Row],[Post Name]])</f>
        <v>i5</v>
      </c>
      <c r="I3022">
        <v>20666</v>
      </c>
      <c r="J3022">
        <f>IF(Statistics_xlsx___Sheet1[[#This Row],[Offered Salary]]&lt;=0,AVERAGE($I$2:$I$7166),Statistics_xlsx___Sheet1[[#This Row],[Offered Salary]])</f>
        <v>20666</v>
      </c>
      <c r="K3022" t="b">
        <f>OR((Statistics_xlsx___Sheet1[[#This Row],[updated offered salary]]&lt;$N$39),(Statistics_xlsx___Sheet1[[#This Row],[updated offered salary]]&gt;$N$40))</f>
        <v>0</v>
      </c>
    </row>
    <row r="3023" spans="1:11" x14ac:dyDescent="0.3">
      <c r="A3023">
        <v>848064</v>
      </c>
      <c r="B3023" t="s">
        <v>2672</v>
      </c>
      <c r="C3023" t="s">
        <v>8</v>
      </c>
      <c r="D3023" t="s">
        <v>13</v>
      </c>
      <c r="E3023" t="str">
        <f>IF(Statistics_xlsx___Sheet1[[#This Row],[event_name]]="-","Male",Statistics_xlsx___Sheet1[[#This Row],[event_name]])</f>
        <v>Female</v>
      </c>
      <c r="F3023" t="s">
        <v>17</v>
      </c>
      <c r="G3023" t="s">
        <v>36</v>
      </c>
      <c r="H3023" t="str">
        <f>IF(Statistics_xlsx___Sheet1[[#This Row],[Post Name]]="-",IF(G3024=0,G3022,G3024),Statistics_xlsx___Sheet1[[#This Row],[Post Name]])</f>
        <v>i5</v>
      </c>
      <c r="I3023">
        <v>80782</v>
      </c>
      <c r="J3023">
        <f>IF(Statistics_xlsx___Sheet1[[#This Row],[Offered Salary]]&lt;=0,AVERAGE($I$2:$I$7166),Statistics_xlsx___Sheet1[[#This Row],[Offered Salary]])</f>
        <v>80782</v>
      </c>
      <c r="K3023" t="b">
        <f>OR((Statistics_xlsx___Sheet1[[#This Row],[updated offered salary]]&lt;$N$39),(Statistics_xlsx___Sheet1[[#This Row],[updated offered salary]]&gt;$N$40))</f>
        <v>0</v>
      </c>
    </row>
    <row r="3024" spans="1:11" x14ac:dyDescent="0.3">
      <c r="A3024">
        <v>669965</v>
      </c>
      <c r="B3024" t="s">
        <v>2673</v>
      </c>
      <c r="C3024" t="s">
        <v>15</v>
      </c>
      <c r="D3024" t="s">
        <v>13</v>
      </c>
      <c r="E3024" t="str">
        <f>IF(Statistics_xlsx___Sheet1[[#This Row],[event_name]]="-","Male",Statistics_xlsx___Sheet1[[#This Row],[event_name]])</f>
        <v>Female</v>
      </c>
      <c r="F3024" t="s">
        <v>52</v>
      </c>
      <c r="G3024" t="s">
        <v>345</v>
      </c>
      <c r="H3024" t="str">
        <f>IF(Statistics_xlsx___Sheet1[[#This Row],[Post Name]]="-",IF(G3025=0,G3023,G3025),Statistics_xlsx___Sheet1[[#This Row],[Post Name]])</f>
        <v>c9</v>
      </c>
      <c r="I3024">
        <v>45850</v>
      </c>
      <c r="J3024">
        <f>IF(Statistics_xlsx___Sheet1[[#This Row],[Offered Salary]]&lt;=0,AVERAGE($I$2:$I$7166),Statistics_xlsx___Sheet1[[#This Row],[Offered Salary]])</f>
        <v>45850</v>
      </c>
      <c r="K3024" t="b">
        <f>OR((Statistics_xlsx___Sheet1[[#This Row],[updated offered salary]]&lt;$N$39),(Statistics_xlsx___Sheet1[[#This Row],[updated offered salary]]&gt;$N$40))</f>
        <v>0</v>
      </c>
    </row>
    <row r="3025" spans="1:11" x14ac:dyDescent="0.3">
      <c r="A3025">
        <v>407669</v>
      </c>
      <c r="B3025" t="s">
        <v>2674</v>
      </c>
      <c r="C3025" t="s">
        <v>8</v>
      </c>
      <c r="D3025" t="s">
        <v>9</v>
      </c>
      <c r="E3025" t="str">
        <f>IF(Statistics_xlsx___Sheet1[[#This Row],[event_name]]="-","Male",Statistics_xlsx___Sheet1[[#This Row],[event_name]])</f>
        <v>Male</v>
      </c>
      <c r="F3025" t="s">
        <v>52</v>
      </c>
      <c r="G3025" t="s">
        <v>345</v>
      </c>
      <c r="H3025" t="str">
        <f>IF(Statistics_xlsx___Sheet1[[#This Row],[Post Name]]="-",IF(G3026=0,G3024,G3026),Statistics_xlsx___Sheet1[[#This Row],[Post Name]])</f>
        <v>c9</v>
      </c>
      <c r="I3025">
        <v>84692</v>
      </c>
      <c r="J3025">
        <f>IF(Statistics_xlsx___Sheet1[[#This Row],[Offered Salary]]&lt;=0,AVERAGE($I$2:$I$7166),Statistics_xlsx___Sheet1[[#This Row],[Offered Salary]])</f>
        <v>84692</v>
      </c>
      <c r="K3025" t="b">
        <f>OR((Statistics_xlsx___Sheet1[[#This Row],[updated offered salary]]&lt;$N$39),(Statistics_xlsx___Sheet1[[#This Row],[updated offered salary]]&gt;$N$40))</f>
        <v>0</v>
      </c>
    </row>
    <row r="3026" spans="1:11" x14ac:dyDescent="0.3">
      <c r="A3026">
        <v>127411</v>
      </c>
      <c r="B3026" t="s">
        <v>2675</v>
      </c>
      <c r="C3026" t="s">
        <v>8</v>
      </c>
      <c r="D3026" t="s">
        <v>13</v>
      </c>
      <c r="E3026" t="str">
        <f>IF(Statistics_xlsx___Sheet1[[#This Row],[event_name]]="-","Male",Statistics_xlsx___Sheet1[[#This Row],[event_name]])</f>
        <v>Female</v>
      </c>
      <c r="F3026" t="s">
        <v>52</v>
      </c>
      <c r="G3026" t="s">
        <v>345</v>
      </c>
      <c r="H3026" t="str">
        <f>IF(Statistics_xlsx___Sheet1[[#This Row],[Post Name]]="-",IF(G3027=0,G3025,G3027),Statistics_xlsx___Sheet1[[#This Row],[Post Name]])</f>
        <v>c9</v>
      </c>
      <c r="I3026">
        <v>64735</v>
      </c>
      <c r="J3026">
        <f>IF(Statistics_xlsx___Sheet1[[#This Row],[Offered Salary]]&lt;=0,AVERAGE($I$2:$I$7166),Statistics_xlsx___Sheet1[[#This Row],[Offered Salary]])</f>
        <v>64735</v>
      </c>
      <c r="K3026" t="b">
        <f>OR((Statistics_xlsx___Sheet1[[#This Row],[updated offered salary]]&lt;$N$39),(Statistics_xlsx___Sheet1[[#This Row],[updated offered salary]]&gt;$N$40))</f>
        <v>0</v>
      </c>
    </row>
    <row r="3027" spans="1:11" x14ac:dyDescent="0.3">
      <c r="A3027">
        <v>632747</v>
      </c>
      <c r="B3027" t="s">
        <v>1576</v>
      </c>
      <c r="C3027" t="s">
        <v>8</v>
      </c>
      <c r="D3027" t="s">
        <v>13</v>
      </c>
      <c r="E3027" t="str">
        <f>IF(Statistics_xlsx___Sheet1[[#This Row],[event_name]]="-","Male",Statistics_xlsx___Sheet1[[#This Row],[event_name]])</f>
        <v>Female</v>
      </c>
      <c r="F3027" t="s">
        <v>21</v>
      </c>
      <c r="G3027" t="s">
        <v>24</v>
      </c>
      <c r="H3027" t="str">
        <f>IF(Statistics_xlsx___Sheet1[[#This Row],[Post Name]]="-",IF(G3028=0,G3026,G3028),Statistics_xlsx___Sheet1[[#This Row],[Post Name]])</f>
        <v>i7</v>
      </c>
      <c r="I3027">
        <v>39710</v>
      </c>
      <c r="J3027">
        <f>IF(Statistics_xlsx___Sheet1[[#This Row],[Offered Salary]]&lt;=0,AVERAGE($I$2:$I$7166),Statistics_xlsx___Sheet1[[#This Row],[Offered Salary]])</f>
        <v>39710</v>
      </c>
      <c r="K3027" t="b">
        <f>OR((Statistics_xlsx___Sheet1[[#This Row],[updated offered salary]]&lt;$N$39),(Statistics_xlsx___Sheet1[[#This Row],[updated offered salary]]&gt;$N$40))</f>
        <v>0</v>
      </c>
    </row>
    <row r="3028" spans="1:11" x14ac:dyDescent="0.3">
      <c r="A3028">
        <v>127432</v>
      </c>
      <c r="B3028" t="s">
        <v>1576</v>
      </c>
      <c r="C3028" t="s">
        <v>8</v>
      </c>
      <c r="D3028" t="s">
        <v>9</v>
      </c>
      <c r="E3028" t="str">
        <f>IF(Statistics_xlsx___Sheet1[[#This Row],[event_name]]="-","Male",Statistics_xlsx___Sheet1[[#This Row],[event_name]])</f>
        <v>Male</v>
      </c>
      <c r="F3028" t="s">
        <v>21</v>
      </c>
      <c r="G3028" t="s">
        <v>24</v>
      </c>
      <c r="H3028" t="str">
        <f>IF(Statistics_xlsx___Sheet1[[#This Row],[Post Name]]="-",IF(G3029=0,G3027,G3029),Statistics_xlsx___Sheet1[[#This Row],[Post Name]])</f>
        <v>i7</v>
      </c>
      <c r="I3028">
        <v>94188</v>
      </c>
      <c r="J3028">
        <f>IF(Statistics_xlsx___Sheet1[[#This Row],[Offered Salary]]&lt;=0,AVERAGE($I$2:$I$7166),Statistics_xlsx___Sheet1[[#This Row],[Offered Salary]])</f>
        <v>94188</v>
      </c>
      <c r="K3028" t="b">
        <f>OR((Statistics_xlsx___Sheet1[[#This Row],[updated offered salary]]&lt;$N$39),(Statistics_xlsx___Sheet1[[#This Row],[updated offered salary]]&gt;$N$40))</f>
        <v>0</v>
      </c>
    </row>
    <row r="3029" spans="1:11" x14ac:dyDescent="0.3">
      <c r="A3029">
        <v>861705</v>
      </c>
      <c r="B3029" t="s">
        <v>2676</v>
      </c>
      <c r="C3029" t="s">
        <v>15</v>
      </c>
      <c r="D3029" t="s">
        <v>9</v>
      </c>
      <c r="E3029" t="str">
        <f>IF(Statistics_xlsx___Sheet1[[#This Row],[event_name]]="-","Male",Statistics_xlsx___Sheet1[[#This Row],[event_name]])</f>
        <v>Male</v>
      </c>
      <c r="F3029" t="s">
        <v>21</v>
      </c>
      <c r="G3029" t="s">
        <v>24</v>
      </c>
      <c r="H3029" t="str">
        <f>IF(Statistics_xlsx___Sheet1[[#This Row],[Post Name]]="-",IF(G3030=0,G3028,G3030),Statistics_xlsx___Sheet1[[#This Row],[Post Name]])</f>
        <v>i7</v>
      </c>
      <c r="I3029">
        <v>11184</v>
      </c>
      <c r="J3029">
        <f>IF(Statistics_xlsx___Sheet1[[#This Row],[Offered Salary]]&lt;=0,AVERAGE($I$2:$I$7166),Statistics_xlsx___Sheet1[[#This Row],[Offered Salary]])</f>
        <v>11184</v>
      </c>
      <c r="K3029" t="b">
        <f>OR((Statistics_xlsx___Sheet1[[#This Row],[updated offered salary]]&lt;$N$39),(Statistics_xlsx___Sheet1[[#This Row],[updated offered salary]]&gt;$N$40))</f>
        <v>0</v>
      </c>
    </row>
    <row r="3030" spans="1:11" x14ac:dyDescent="0.3">
      <c r="A3030">
        <v>580341</v>
      </c>
      <c r="B3030" t="s">
        <v>1869</v>
      </c>
      <c r="C3030" t="s">
        <v>8</v>
      </c>
      <c r="D3030" t="s">
        <v>9</v>
      </c>
      <c r="E3030" t="str">
        <f>IF(Statistics_xlsx___Sheet1[[#This Row],[event_name]]="-","Male",Statistics_xlsx___Sheet1[[#This Row],[event_name]])</f>
        <v>Male</v>
      </c>
      <c r="F3030" t="s">
        <v>21</v>
      </c>
      <c r="G3030" t="s">
        <v>14</v>
      </c>
      <c r="H3030" t="str">
        <f>IF(Statistics_xlsx___Sheet1[[#This Row],[Post Name]]="-",IF(G3031=0,G3029,G3031),Statistics_xlsx___Sheet1[[#This Row],[Post Name]])</f>
        <v>c5</v>
      </c>
      <c r="I3030">
        <v>74861</v>
      </c>
      <c r="J3030">
        <f>IF(Statistics_xlsx___Sheet1[[#This Row],[Offered Salary]]&lt;=0,AVERAGE($I$2:$I$7166),Statistics_xlsx___Sheet1[[#This Row],[Offered Salary]])</f>
        <v>74861</v>
      </c>
      <c r="K3030" t="b">
        <f>OR((Statistics_xlsx___Sheet1[[#This Row],[updated offered salary]]&lt;$N$39),(Statistics_xlsx___Sheet1[[#This Row],[updated offered salary]]&gt;$N$40))</f>
        <v>0</v>
      </c>
    </row>
    <row r="3031" spans="1:11" x14ac:dyDescent="0.3">
      <c r="A3031">
        <v>176366</v>
      </c>
      <c r="B3031" t="s">
        <v>2677</v>
      </c>
      <c r="C3031" t="s">
        <v>15</v>
      </c>
      <c r="D3031" t="s">
        <v>9</v>
      </c>
      <c r="E3031" t="str">
        <f>IF(Statistics_xlsx___Sheet1[[#This Row],[event_name]]="-","Male",Statistics_xlsx___Sheet1[[#This Row],[event_name]])</f>
        <v>Male</v>
      </c>
      <c r="F3031" t="s">
        <v>21</v>
      </c>
      <c r="G3031" t="s">
        <v>14</v>
      </c>
      <c r="H3031" t="str">
        <f>IF(Statistics_xlsx___Sheet1[[#This Row],[Post Name]]="-",IF(G3032=0,G3030,G3032),Statistics_xlsx___Sheet1[[#This Row],[Post Name]])</f>
        <v>c5</v>
      </c>
      <c r="I3031">
        <v>41179</v>
      </c>
      <c r="J3031">
        <f>IF(Statistics_xlsx___Sheet1[[#This Row],[Offered Salary]]&lt;=0,AVERAGE($I$2:$I$7166),Statistics_xlsx___Sheet1[[#This Row],[Offered Salary]])</f>
        <v>41179</v>
      </c>
      <c r="K3031" t="b">
        <f>OR((Statistics_xlsx___Sheet1[[#This Row],[updated offered salary]]&lt;$N$39),(Statistics_xlsx___Sheet1[[#This Row],[updated offered salary]]&gt;$N$40))</f>
        <v>0</v>
      </c>
    </row>
    <row r="3032" spans="1:11" x14ac:dyDescent="0.3">
      <c r="A3032">
        <v>395791</v>
      </c>
      <c r="B3032" t="s">
        <v>2678</v>
      </c>
      <c r="C3032" t="s">
        <v>8</v>
      </c>
      <c r="D3032" t="s">
        <v>13</v>
      </c>
      <c r="E3032" t="str">
        <f>IF(Statistics_xlsx___Sheet1[[#This Row],[event_name]]="-","Male",Statistics_xlsx___Sheet1[[#This Row],[event_name]])</f>
        <v>Female</v>
      </c>
      <c r="F3032" t="s">
        <v>21</v>
      </c>
      <c r="G3032" t="s">
        <v>14</v>
      </c>
      <c r="H3032" t="str">
        <f>IF(Statistics_xlsx___Sheet1[[#This Row],[Post Name]]="-",IF(G3033=0,G3031,G3033),Statistics_xlsx___Sheet1[[#This Row],[Post Name]])</f>
        <v>c5</v>
      </c>
      <c r="I3032">
        <v>81143</v>
      </c>
      <c r="J3032">
        <f>IF(Statistics_xlsx___Sheet1[[#This Row],[Offered Salary]]&lt;=0,AVERAGE($I$2:$I$7166),Statistics_xlsx___Sheet1[[#This Row],[Offered Salary]])</f>
        <v>81143</v>
      </c>
      <c r="K3032" t="b">
        <f>OR((Statistics_xlsx___Sheet1[[#This Row],[updated offered salary]]&lt;$N$39),(Statistics_xlsx___Sheet1[[#This Row],[updated offered salary]]&gt;$N$40))</f>
        <v>0</v>
      </c>
    </row>
    <row r="3033" spans="1:11" x14ac:dyDescent="0.3">
      <c r="A3033">
        <v>924809</v>
      </c>
      <c r="B3033" t="s">
        <v>2679</v>
      </c>
      <c r="C3033" t="s">
        <v>15</v>
      </c>
      <c r="D3033" t="s">
        <v>9</v>
      </c>
      <c r="E3033" t="str">
        <f>IF(Statistics_xlsx___Sheet1[[#This Row],[event_name]]="-","Male",Statistics_xlsx___Sheet1[[#This Row],[event_name]])</f>
        <v>Male</v>
      </c>
      <c r="F3033" t="s">
        <v>21</v>
      </c>
      <c r="G3033" t="s">
        <v>14</v>
      </c>
      <c r="H3033" t="str">
        <f>IF(Statistics_xlsx___Sheet1[[#This Row],[Post Name]]="-",IF(G3034=0,G3032,G3034),Statistics_xlsx___Sheet1[[#This Row],[Post Name]])</f>
        <v>c5</v>
      </c>
      <c r="I3033">
        <v>44275</v>
      </c>
      <c r="J3033">
        <f>IF(Statistics_xlsx___Sheet1[[#This Row],[Offered Salary]]&lt;=0,AVERAGE($I$2:$I$7166),Statistics_xlsx___Sheet1[[#This Row],[Offered Salary]])</f>
        <v>44275</v>
      </c>
      <c r="K3033" t="b">
        <f>OR((Statistics_xlsx___Sheet1[[#This Row],[updated offered salary]]&lt;$N$39),(Statistics_xlsx___Sheet1[[#This Row],[updated offered salary]]&gt;$N$40))</f>
        <v>0</v>
      </c>
    </row>
    <row r="3034" spans="1:11" x14ac:dyDescent="0.3">
      <c r="A3034">
        <v>896824</v>
      </c>
      <c r="B3034" t="s">
        <v>2680</v>
      </c>
      <c r="C3034" t="s">
        <v>8</v>
      </c>
      <c r="D3034" t="s">
        <v>9</v>
      </c>
      <c r="E3034" t="str">
        <f>IF(Statistics_xlsx___Sheet1[[#This Row],[event_name]]="-","Male",Statistics_xlsx___Sheet1[[#This Row],[event_name]])</f>
        <v>Male</v>
      </c>
      <c r="F3034" t="s">
        <v>21</v>
      </c>
      <c r="G3034" t="s">
        <v>24</v>
      </c>
      <c r="H3034" t="str">
        <f>IF(Statistics_xlsx___Sheet1[[#This Row],[Post Name]]="-",IF(G3035=0,G3033,G3035),Statistics_xlsx___Sheet1[[#This Row],[Post Name]])</f>
        <v>i7</v>
      </c>
      <c r="I3034">
        <v>70297</v>
      </c>
      <c r="J3034">
        <f>IF(Statistics_xlsx___Sheet1[[#This Row],[Offered Salary]]&lt;=0,AVERAGE($I$2:$I$7166),Statistics_xlsx___Sheet1[[#This Row],[Offered Salary]])</f>
        <v>70297</v>
      </c>
      <c r="K3034" t="b">
        <f>OR((Statistics_xlsx___Sheet1[[#This Row],[updated offered salary]]&lt;$N$39),(Statistics_xlsx___Sheet1[[#This Row],[updated offered salary]]&gt;$N$40))</f>
        <v>0</v>
      </c>
    </row>
    <row r="3035" spans="1:11" x14ac:dyDescent="0.3">
      <c r="A3035">
        <v>908354</v>
      </c>
      <c r="B3035" t="s">
        <v>2681</v>
      </c>
      <c r="C3035" t="s">
        <v>8</v>
      </c>
      <c r="D3035" t="s">
        <v>9</v>
      </c>
      <c r="E3035" t="str">
        <f>IF(Statistics_xlsx___Sheet1[[#This Row],[event_name]]="-","Male",Statistics_xlsx___Sheet1[[#This Row],[event_name]])</f>
        <v>Male</v>
      </c>
      <c r="F3035" t="s">
        <v>17</v>
      </c>
      <c r="G3035" t="s">
        <v>24</v>
      </c>
      <c r="H3035" t="str">
        <f>IF(Statistics_xlsx___Sheet1[[#This Row],[Post Name]]="-",IF(G3036=0,G3034,G3036),Statistics_xlsx___Sheet1[[#This Row],[Post Name]])</f>
        <v>i7</v>
      </c>
      <c r="I3035">
        <v>51508</v>
      </c>
      <c r="J3035">
        <f>IF(Statistics_xlsx___Sheet1[[#This Row],[Offered Salary]]&lt;=0,AVERAGE($I$2:$I$7166),Statistics_xlsx___Sheet1[[#This Row],[Offered Salary]])</f>
        <v>51508</v>
      </c>
      <c r="K3035" t="b">
        <f>OR((Statistics_xlsx___Sheet1[[#This Row],[updated offered salary]]&lt;$N$39),(Statistics_xlsx___Sheet1[[#This Row],[updated offered salary]]&gt;$N$40))</f>
        <v>0</v>
      </c>
    </row>
    <row r="3036" spans="1:11" x14ac:dyDescent="0.3">
      <c r="A3036">
        <v>582161</v>
      </c>
      <c r="B3036" t="s">
        <v>2682</v>
      </c>
      <c r="C3036" t="s">
        <v>8</v>
      </c>
      <c r="D3036" t="s">
        <v>9</v>
      </c>
      <c r="E3036" t="str">
        <f>IF(Statistics_xlsx___Sheet1[[#This Row],[event_name]]="-","Male",Statistics_xlsx___Sheet1[[#This Row],[event_name]])</f>
        <v>Male</v>
      </c>
      <c r="F3036" t="s">
        <v>17</v>
      </c>
      <c r="G3036" t="s">
        <v>24</v>
      </c>
      <c r="H3036" t="str">
        <f>IF(Statistics_xlsx___Sheet1[[#This Row],[Post Name]]="-",IF(G3037=0,G3035,G3037),Statistics_xlsx___Sheet1[[#This Row],[Post Name]])</f>
        <v>i7</v>
      </c>
      <c r="I3036">
        <v>43545</v>
      </c>
      <c r="J3036">
        <f>IF(Statistics_xlsx___Sheet1[[#This Row],[Offered Salary]]&lt;=0,AVERAGE($I$2:$I$7166),Statistics_xlsx___Sheet1[[#This Row],[Offered Salary]])</f>
        <v>43545</v>
      </c>
      <c r="K3036" t="b">
        <f>OR((Statistics_xlsx___Sheet1[[#This Row],[updated offered salary]]&lt;$N$39),(Statistics_xlsx___Sheet1[[#This Row],[updated offered salary]]&gt;$N$40))</f>
        <v>0</v>
      </c>
    </row>
    <row r="3037" spans="1:11" x14ac:dyDescent="0.3">
      <c r="A3037">
        <v>397725</v>
      </c>
      <c r="B3037" t="s">
        <v>2683</v>
      </c>
      <c r="C3037" t="s">
        <v>15</v>
      </c>
      <c r="D3037" t="s">
        <v>13</v>
      </c>
      <c r="E3037" t="str">
        <f>IF(Statistics_xlsx___Sheet1[[#This Row],[event_name]]="-","Male",Statistics_xlsx___Sheet1[[#This Row],[event_name]])</f>
        <v>Female</v>
      </c>
      <c r="F3037" t="s">
        <v>17</v>
      </c>
      <c r="G3037" t="s">
        <v>24</v>
      </c>
      <c r="H3037" t="str">
        <f>IF(Statistics_xlsx___Sheet1[[#This Row],[Post Name]]="-",IF(G3038=0,G3036,G3038),Statistics_xlsx___Sheet1[[#This Row],[Post Name]])</f>
        <v>i7</v>
      </c>
      <c r="I3037">
        <v>3474</v>
      </c>
      <c r="J3037">
        <f>IF(Statistics_xlsx___Sheet1[[#This Row],[Offered Salary]]&lt;=0,AVERAGE($I$2:$I$7166),Statistics_xlsx___Sheet1[[#This Row],[Offered Salary]])</f>
        <v>3474</v>
      </c>
      <c r="K3037" t="b">
        <f>OR((Statistics_xlsx___Sheet1[[#This Row],[updated offered salary]]&lt;$N$39),(Statistics_xlsx___Sheet1[[#This Row],[updated offered salary]]&gt;$N$40))</f>
        <v>0</v>
      </c>
    </row>
    <row r="3038" spans="1:11" x14ac:dyDescent="0.3">
      <c r="A3038">
        <v>615122</v>
      </c>
      <c r="B3038" t="s">
        <v>2684</v>
      </c>
      <c r="C3038" t="s">
        <v>8</v>
      </c>
      <c r="D3038" t="s">
        <v>9</v>
      </c>
      <c r="E3038" t="str">
        <f>IF(Statistics_xlsx___Sheet1[[#This Row],[event_name]]="-","Male",Statistics_xlsx___Sheet1[[#This Row],[event_name]])</f>
        <v>Male</v>
      </c>
      <c r="F3038" t="s">
        <v>17</v>
      </c>
      <c r="G3038" t="s">
        <v>24</v>
      </c>
      <c r="H3038" t="str">
        <f>IF(Statistics_xlsx___Sheet1[[#This Row],[Post Name]]="-",IF(G3039=0,G3037,G3039),Statistics_xlsx___Sheet1[[#This Row],[Post Name]])</f>
        <v>i7</v>
      </c>
      <c r="I3038">
        <v>53003</v>
      </c>
      <c r="J3038">
        <f>IF(Statistics_xlsx___Sheet1[[#This Row],[Offered Salary]]&lt;=0,AVERAGE($I$2:$I$7166),Statistics_xlsx___Sheet1[[#This Row],[Offered Salary]])</f>
        <v>53003</v>
      </c>
      <c r="K3038" t="b">
        <f>OR((Statistics_xlsx___Sheet1[[#This Row],[updated offered salary]]&lt;$N$39),(Statistics_xlsx___Sheet1[[#This Row],[updated offered salary]]&gt;$N$40))</f>
        <v>0</v>
      </c>
    </row>
    <row r="3039" spans="1:11" x14ac:dyDescent="0.3">
      <c r="A3039">
        <v>885767</v>
      </c>
      <c r="B3039" t="s">
        <v>2685</v>
      </c>
      <c r="C3039" t="s">
        <v>8</v>
      </c>
      <c r="D3039" t="s">
        <v>9</v>
      </c>
      <c r="E3039" t="str">
        <f>IF(Statistics_xlsx___Sheet1[[#This Row],[event_name]]="-","Male",Statistics_xlsx___Sheet1[[#This Row],[event_name]])</f>
        <v>Male</v>
      </c>
      <c r="F3039" t="s">
        <v>17</v>
      </c>
      <c r="G3039" t="s">
        <v>24</v>
      </c>
      <c r="H3039" t="str">
        <f>IF(Statistics_xlsx___Sheet1[[#This Row],[Post Name]]="-",IF(G3040=0,G3038,G3040),Statistics_xlsx___Sheet1[[#This Row],[Post Name]])</f>
        <v>i7</v>
      </c>
      <c r="I3039">
        <v>38085</v>
      </c>
      <c r="J3039">
        <f>IF(Statistics_xlsx___Sheet1[[#This Row],[Offered Salary]]&lt;=0,AVERAGE($I$2:$I$7166),Statistics_xlsx___Sheet1[[#This Row],[Offered Salary]])</f>
        <v>38085</v>
      </c>
      <c r="K3039" t="b">
        <f>OR((Statistics_xlsx___Sheet1[[#This Row],[updated offered salary]]&lt;$N$39),(Statistics_xlsx___Sheet1[[#This Row],[updated offered salary]]&gt;$N$40))</f>
        <v>0</v>
      </c>
    </row>
    <row r="3040" spans="1:11" x14ac:dyDescent="0.3">
      <c r="A3040">
        <v>509555</v>
      </c>
      <c r="B3040" t="s">
        <v>1863</v>
      </c>
      <c r="C3040" t="s">
        <v>15</v>
      </c>
      <c r="D3040" t="s">
        <v>13</v>
      </c>
      <c r="E3040" t="str">
        <f>IF(Statistics_xlsx___Sheet1[[#This Row],[event_name]]="-","Male",Statistics_xlsx___Sheet1[[#This Row],[event_name]])</f>
        <v>Female</v>
      </c>
      <c r="F3040" t="s">
        <v>17</v>
      </c>
      <c r="G3040" t="s">
        <v>24</v>
      </c>
      <c r="H3040" t="str">
        <f>IF(Statistics_xlsx___Sheet1[[#This Row],[Post Name]]="-",IF(G3041=0,G3039,G3041),Statistics_xlsx___Sheet1[[#This Row],[Post Name]])</f>
        <v>i7</v>
      </c>
      <c r="I3040">
        <v>49225</v>
      </c>
      <c r="J3040">
        <f>IF(Statistics_xlsx___Sheet1[[#This Row],[Offered Salary]]&lt;=0,AVERAGE($I$2:$I$7166),Statistics_xlsx___Sheet1[[#This Row],[Offered Salary]])</f>
        <v>49225</v>
      </c>
      <c r="K3040" t="b">
        <f>OR((Statistics_xlsx___Sheet1[[#This Row],[updated offered salary]]&lt;$N$39),(Statistics_xlsx___Sheet1[[#This Row],[updated offered salary]]&gt;$N$40))</f>
        <v>0</v>
      </c>
    </row>
    <row r="3041" spans="1:11" x14ac:dyDescent="0.3">
      <c r="A3041">
        <v>472651</v>
      </c>
      <c r="B3041" t="s">
        <v>2173</v>
      </c>
      <c r="C3041" t="s">
        <v>15</v>
      </c>
      <c r="D3041" t="s">
        <v>9</v>
      </c>
      <c r="E3041" t="str">
        <f>IF(Statistics_xlsx___Sheet1[[#This Row],[event_name]]="-","Male",Statistics_xlsx___Sheet1[[#This Row],[event_name]])</f>
        <v>Male</v>
      </c>
      <c r="F3041" t="s">
        <v>17</v>
      </c>
      <c r="G3041" t="s">
        <v>24</v>
      </c>
      <c r="H3041" t="str">
        <f>IF(Statistics_xlsx___Sheet1[[#This Row],[Post Name]]="-",IF(G3042=0,G3040,G3042),Statistics_xlsx___Sheet1[[#This Row],[Post Name]])</f>
        <v>i7</v>
      </c>
      <c r="I3041">
        <v>62015</v>
      </c>
      <c r="J3041">
        <f>IF(Statistics_xlsx___Sheet1[[#This Row],[Offered Salary]]&lt;=0,AVERAGE($I$2:$I$7166),Statistics_xlsx___Sheet1[[#This Row],[Offered Salary]])</f>
        <v>62015</v>
      </c>
      <c r="K3041" t="b">
        <f>OR((Statistics_xlsx___Sheet1[[#This Row],[updated offered salary]]&lt;$N$39),(Statistics_xlsx___Sheet1[[#This Row],[updated offered salary]]&gt;$N$40))</f>
        <v>0</v>
      </c>
    </row>
    <row r="3042" spans="1:11" x14ac:dyDescent="0.3">
      <c r="A3042">
        <v>227744</v>
      </c>
      <c r="B3042" t="s">
        <v>2686</v>
      </c>
      <c r="C3042" t="s">
        <v>8</v>
      </c>
      <c r="D3042" t="s">
        <v>9</v>
      </c>
      <c r="E3042" t="str">
        <f>IF(Statistics_xlsx___Sheet1[[#This Row],[event_name]]="-","Male",Statistics_xlsx___Sheet1[[#This Row],[event_name]])</f>
        <v>Male</v>
      </c>
      <c r="F3042" t="s">
        <v>17</v>
      </c>
      <c r="G3042" t="s">
        <v>24</v>
      </c>
      <c r="H3042" t="str">
        <f>IF(Statistics_xlsx___Sheet1[[#This Row],[Post Name]]="-",IF(G3043=0,G3041,G3043),Statistics_xlsx___Sheet1[[#This Row],[Post Name]])</f>
        <v>i7</v>
      </c>
      <c r="I3042">
        <v>50726</v>
      </c>
      <c r="J3042">
        <f>IF(Statistics_xlsx___Sheet1[[#This Row],[Offered Salary]]&lt;=0,AVERAGE($I$2:$I$7166),Statistics_xlsx___Sheet1[[#This Row],[Offered Salary]])</f>
        <v>50726</v>
      </c>
      <c r="K3042" t="b">
        <f>OR((Statistics_xlsx___Sheet1[[#This Row],[updated offered salary]]&lt;$N$39),(Statistics_xlsx___Sheet1[[#This Row],[updated offered salary]]&gt;$N$40))</f>
        <v>0</v>
      </c>
    </row>
    <row r="3043" spans="1:11" x14ac:dyDescent="0.3">
      <c r="A3043">
        <v>877727</v>
      </c>
      <c r="B3043" t="s">
        <v>2687</v>
      </c>
      <c r="C3043" t="s">
        <v>8</v>
      </c>
      <c r="D3043" t="s">
        <v>9</v>
      </c>
      <c r="E3043" t="str">
        <f>IF(Statistics_xlsx___Sheet1[[#This Row],[event_name]]="-","Male",Statistics_xlsx___Sheet1[[#This Row],[event_name]])</f>
        <v>Male</v>
      </c>
      <c r="F3043" t="s">
        <v>17</v>
      </c>
      <c r="G3043" t="s">
        <v>24</v>
      </c>
      <c r="H3043" t="str">
        <f>IF(Statistics_xlsx___Sheet1[[#This Row],[Post Name]]="-",IF(G3044=0,G3042,G3044),Statistics_xlsx___Sheet1[[#This Row],[Post Name]])</f>
        <v>i7</v>
      </c>
      <c r="I3043">
        <v>19521</v>
      </c>
      <c r="J3043">
        <f>IF(Statistics_xlsx___Sheet1[[#This Row],[Offered Salary]]&lt;=0,AVERAGE($I$2:$I$7166),Statistics_xlsx___Sheet1[[#This Row],[Offered Salary]])</f>
        <v>19521</v>
      </c>
      <c r="K3043" t="b">
        <f>OR((Statistics_xlsx___Sheet1[[#This Row],[updated offered salary]]&lt;$N$39),(Statistics_xlsx___Sheet1[[#This Row],[updated offered salary]]&gt;$N$40))</f>
        <v>0</v>
      </c>
    </row>
    <row r="3044" spans="1:11" x14ac:dyDescent="0.3">
      <c r="A3044">
        <v>842069</v>
      </c>
      <c r="B3044" t="s">
        <v>2189</v>
      </c>
      <c r="C3044" t="s">
        <v>8</v>
      </c>
      <c r="D3044" t="s">
        <v>9</v>
      </c>
      <c r="E3044" t="str">
        <f>IF(Statistics_xlsx___Sheet1[[#This Row],[event_name]]="-","Male",Statistics_xlsx___Sheet1[[#This Row],[event_name]])</f>
        <v>Male</v>
      </c>
      <c r="F3044" t="s">
        <v>17</v>
      </c>
      <c r="G3044" t="s">
        <v>24</v>
      </c>
      <c r="H3044" t="str">
        <f>IF(Statistics_xlsx___Sheet1[[#This Row],[Post Name]]="-",IF(G3045=0,G3043,G3045),Statistics_xlsx___Sheet1[[#This Row],[Post Name]])</f>
        <v>i7</v>
      </c>
      <c r="I3044">
        <v>39274</v>
      </c>
      <c r="J3044">
        <f>IF(Statistics_xlsx___Sheet1[[#This Row],[Offered Salary]]&lt;=0,AVERAGE($I$2:$I$7166),Statistics_xlsx___Sheet1[[#This Row],[Offered Salary]])</f>
        <v>39274</v>
      </c>
      <c r="K3044" t="b">
        <f>OR((Statistics_xlsx___Sheet1[[#This Row],[updated offered salary]]&lt;$N$39),(Statistics_xlsx___Sheet1[[#This Row],[updated offered salary]]&gt;$N$40))</f>
        <v>0</v>
      </c>
    </row>
    <row r="3045" spans="1:11" x14ac:dyDescent="0.3">
      <c r="A3045">
        <v>528653</v>
      </c>
      <c r="B3045" t="s">
        <v>2688</v>
      </c>
      <c r="C3045" t="s">
        <v>8</v>
      </c>
      <c r="D3045" t="s">
        <v>9</v>
      </c>
      <c r="E3045" t="str">
        <f>IF(Statistics_xlsx___Sheet1[[#This Row],[event_name]]="-","Male",Statistics_xlsx___Sheet1[[#This Row],[event_name]])</f>
        <v>Male</v>
      </c>
      <c r="F3045" t="s">
        <v>17</v>
      </c>
      <c r="G3045" t="s">
        <v>24</v>
      </c>
      <c r="H3045" t="str">
        <f>IF(Statistics_xlsx___Sheet1[[#This Row],[Post Name]]="-",IF(G3046=0,G3044,G3046),Statistics_xlsx___Sheet1[[#This Row],[Post Name]])</f>
        <v>i7</v>
      </c>
      <c r="I3045">
        <v>40647</v>
      </c>
      <c r="J3045">
        <f>IF(Statistics_xlsx___Sheet1[[#This Row],[Offered Salary]]&lt;=0,AVERAGE($I$2:$I$7166),Statistics_xlsx___Sheet1[[#This Row],[Offered Salary]])</f>
        <v>40647</v>
      </c>
      <c r="K3045" t="b">
        <f>OR((Statistics_xlsx___Sheet1[[#This Row],[updated offered salary]]&lt;$N$39),(Statistics_xlsx___Sheet1[[#This Row],[updated offered salary]]&gt;$N$40))</f>
        <v>0</v>
      </c>
    </row>
    <row r="3046" spans="1:11" x14ac:dyDescent="0.3">
      <c r="A3046">
        <v>757289</v>
      </c>
      <c r="B3046" t="s">
        <v>1958</v>
      </c>
      <c r="C3046" t="s">
        <v>15</v>
      </c>
      <c r="D3046" t="s">
        <v>9</v>
      </c>
      <c r="E3046" t="str">
        <f>IF(Statistics_xlsx___Sheet1[[#This Row],[event_name]]="-","Male",Statistics_xlsx___Sheet1[[#This Row],[event_name]])</f>
        <v>Male</v>
      </c>
      <c r="F3046" t="s">
        <v>17</v>
      </c>
      <c r="G3046" t="s">
        <v>30</v>
      </c>
      <c r="H3046" t="str">
        <f>IF(Statistics_xlsx___Sheet1[[#This Row],[Post Name]]="-",IF(G3047=0,G3045,G3047),Statistics_xlsx___Sheet1[[#This Row],[Post Name]])</f>
        <v>b9</v>
      </c>
      <c r="I3046">
        <v>9793</v>
      </c>
      <c r="J3046">
        <f>IF(Statistics_xlsx___Sheet1[[#This Row],[Offered Salary]]&lt;=0,AVERAGE($I$2:$I$7166),Statistics_xlsx___Sheet1[[#This Row],[Offered Salary]])</f>
        <v>9793</v>
      </c>
      <c r="K3046" t="b">
        <f>OR((Statistics_xlsx___Sheet1[[#This Row],[updated offered salary]]&lt;$N$39),(Statistics_xlsx___Sheet1[[#This Row],[updated offered salary]]&gt;$N$40))</f>
        <v>0</v>
      </c>
    </row>
    <row r="3047" spans="1:11" x14ac:dyDescent="0.3">
      <c r="A3047">
        <v>542200</v>
      </c>
      <c r="B3047" t="s">
        <v>1727</v>
      </c>
      <c r="C3047" t="s">
        <v>15</v>
      </c>
      <c r="D3047" t="s">
        <v>9</v>
      </c>
      <c r="E3047" t="str">
        <f>IF(Statistics_xlsx___Sheet1[[#This Row],[event_name]]="-","Male",Statistics_xlsx___Sheet1[[#This Row],[event_name]])</f>
        <v>Male</v>
      </c>
      <c r="F3047" t="s">
        <v>10</v>
      </c>
      <c r="G3047" t="s">
        <v>24</v>
      </c>
      <c r="H3047" t="str">
        <f>IF(Statistics_xlsx___Sheet1[[#This Row],[Post Name]]="-",IF(G3048=0,G3046,G3048),Statistics_xlsx___Sheet1[[#This Row],[Post Name]])</f>
        <v>i7</v>
      </c>
      <c r="I3047">
        <v>44540</v>
      </c>
      <c r="J3047">
        <f>IF(Statistics_xlsx___Sheet1[[#This Row],[Offered Salary]]&lt;=0,AVERAGE($I$2:$I$7166),Statistics_xlsx___Sheet1[[#This Row],[Offered Salary]])</f>
        <v>44540</v>
      </c>
      <c r="K3047" t="b">
        <f>OR((Statistics_xlsx___Sheet1[[#This Row],[updated offered salary]]&lt;$N$39),(Statistics_xlsx___Sheet1[[#This Row],[updated offered salary]]&gt;$N$40))</f>
        <v>0</v>
      </c>
    </row>
    <row r="3048" spans="1:11" x14ac:dyDescent="0.3">
      <c r="A3048">
        <v>52097</v>
      </c>
      <c r="B3048" t="s">
        <v>2689</v>
      </c>
      <c r="C3048" t="s">
        <v>8</v>
      </c>
      <c r="D3048" t="s">
        <v>9</v>
      </c>
      <c r="E3048" t="str">
        <f>IF(Statistics_xlsx___Sheet1[[#This Row],[event_name]]="-","Male",Statistics_xlsx___Sheet1[[#This Row],[event_name]])</f>
        <v>Male</v>
      </c>
      <c r="F3048" t="s">
        <v>17</v>
      </c>
      <c r="G3048" t="s">
        <v>345</v>
      </c>
      <c r="H3048" t="str">
        <f>IF(Statistics_xlsx___Sheet1[[#This Row],[Post Name]]="-",IF(G3049=0,G3047,G3049),Statistics_xlsx___Sheet1[[#This Row],[Post Name]])</f>
        <v>c9</v>
      </c>
      <c r="I3048">
        <v>2256</v>
      </c>
      <c r="J3048">
        <f>IF(Statistics_xlsx___Sheet1[[#This Row],[Offered Salary]]&lt;=0,AVERAGE($I$2:$I$7166),Statistics_xlsx___Sheet1[[#This Row],[Offered Salary]])</f>
        <v>2256</v>
      </c>
      <c r="K3048" t="b">
        <f>OR((Statistics_xlsx___Sheet1[[#This Row],[updated offered salary]]&lt;$N$39),(Statistics_xlsx___Sheet1[[#This Row],[updated offered salary]]&gt;$N$40))</f>
        <v>0</v>
      </c>
    </row>
    <row r="3049" spans="1:11" x14ac:dyDescent="0.3">
      <c r="A3049">
        <v>960012</v>
      </c>
      <c r="B3049" t="s">
        <v>2690</v>
      </c>
      <c r="C3049" t="s">
        <v>15</v>
      </c>
      <c r="D3049" t="s">
        <v>42</v>
      </c>
      <c r="E3049" t="str">
        <f>IF(Statistics_xlsx___Sheet1[[#This Row],[event_name]]="-","Male",Statistics_xlsx___Sheet1[[#This Row],[event_name]])</f>
        <v>Don’t want to say</v>
      </c>
      <c r="F3049" t="s">
        <v>17</v>
      </c>
      <c r="G3049" t="s">
        <v>345</v>
      </c>
      <c r="H3049" t="str">
        <f>IF(Statistics_xlsx___Sheet1[[#This Row],[Post Name]]="-",IF(G3050=0,G3048,G3050),Statistics_xlsx___Sheet1[[#This Row],[Post Name]])</f>
        <v>c9</v>
      </c>
      <c r="I3049">
        <v>99081</v>
      </c>
      <c r="J3049">
        <f>IF(Statistics_xlsx___Sheet1[[#This Row],[Offered Salary]]&lt;=0,AVERAGE($I$2:$I$7166),Statistics_xlsx___Sheet1[[#This Row],[Offered Salary]])</f>
        <v>99081</v>
      </c>
      <c r="K3049" t="b">
        <f>OR((Statistics_xlsx___Sheet1[[#This Row],[updated offered salary]]&lt;$N$39),(Statistics_xlsx___Sheet1[[#This Row],[updated offered salary]]&gt;$N$40))</f>
        <v>0</v>
      </c>
    </row>
    <row r="3050" spans="1:11" x14ac:dyDescent="0.3">
      <c r="A3050">
        <v>583723</v>
      </c>
      <c r="B3050" t="s">
        <v>2689</v>
      </c>
      <c r="C3050" t="s">
        <v>8</v>
      </c>
      <c r="D3050" t="s">
        <v>42</v>
      </c>
      <c r="E3050" t="str">
        <f>IF(Statistics_xlsx___Sheet1[[#This Row],[event_name]]="-","Male",Statistics_xlsx___Sheet1[[#This Row],[event_name]])</f>
        <v>Don’t want to say</v>
      </c>
      <c r="F3050" t="s">
        <v>17</v>
      </c>
      <c r="G3050" t="s">
        <v>345</v>
      </c>
      <c r="H3050" t="str">
        <f>IF(Statistics_xlsx___Sheet1[[#This Row],[Post Name]]="-",IF(G3051=0,G3049,G3051),Statistics_xlsx___Sheet1[[#This Row],[Post Name]])</f>
        <v>c9</v>
      </c>
      <c r="I3050">
        <v>91889</v>
      </c>
      <c r="J3050">
        <f>IF(Statistics_xlsx___Sheet1[[#This Row],[Offered Salary]]&lt;=0,AVERAGE($I$2:$I$7166),Statistics_xlsx___Sheet1[[#This Row],[Offered Salary]])</f>
        <v>91889</v>
      </c>
      <c r="K3050" t="b">
        <f>OR((Statistics_xlsx___Sheet1[[#This Row],[updated offered salary]]&lt;$N$39),(Statistics_xlsx___Sheet1[[#This Row],[updated offered salary]]&gt;$N$40))</f>
        <v>0</v>
      </c>
    </row>
    <row r="3051" spans="1:11" x14ac:dyDescent="0.3">
      <c r="A3051">
        <v>986480</v>
      </c>
      <c r="B3051" t="s">
        <v>2689</v>
      </c>
      <c r="C3051" t="s">
        <v>15</v>
      </c>
      <c r="D3051" t="s">
        <v>42</v>
      </c>
      <c r="E3051" t="str">
        <f>IF(Statistics_xlsx___Sheet1[[#This Row],[event_name]]="-","Male",Statistics_xlsx___Sheet1[[#This Row],[event_name]])</f>
        <v>Don’t want to say</v>
      </c>
      <c r="F3051" t="s">
        <v>17</v>
      </c>
      <c r="G3051" t="s">
        <v>345</v>
      </c>
      <c r="H3051" t="str">
        <f>IF(Statistics_xlsx___Sheet1[[#This Row],[Post Name]]="-",IF(G3052=0,G3050,G3052),Statistics_xlsx___Sheet1[[#This Row],[Post Name]])</f>
        <v>c9</v>
      </c>
      <c r="I3051">
        <v>87393</v>
      </c>
      <c r="J3051">
        <f>IF(Statistics_xlsx___Sheet1[[#This Row],[Offered Salary]]&lt;=0,AVERAGE($I$2:$I$7166),Statistics_xlsx___Sheet1[[#This Row],[Offered Salary]])</f>
        <v>87393</v>
      </c>
      <c r="K3051" t="b">
        <f>OR((Statistics_xlsx___Sheet1[[#This Row],[updated offered salary]]&lt;$N$39),(Statistics_xlsx___Sheet1[[#This Row],[updated offered salary]]&gt;$N$40))</f>
        <v>0</v>
      </c>
    </row>
    <row r="3052" spans="1:11" x14ac:dyDescent="0.3">
      <c r="A3052">
        <v>209885</v>
      </c>
      <c r="B3052" t="s">
        <v>2691</v>
      </c>
      <c r="C3052" t="s">
        <v>8</v>
      </c>
      <c r="D3052" t="s">
        <v>9</v>
      </c>
      <c r="E3052" t="str">
        <f>IF(Statistics_xlsx___Sheet1[[#This Row],[event_name]]="-","Male",Statistics_xlsx___Sheet1[[#This Row],[event_name]])</f>
        <v>Male</v>
      </c>
      <c r="F3052" t="s">
        <v>17</v>
      </c>
      <c r="G3052" t="s">
        <v>345</v>
      </c>
      <c r="H3052" t="str">
        <f>IF(Statistics_xlsx___Sheet1[[#This Row],[Post Name]]="-",IF(G3053=0,G3051,G3053),Statistics_xlsx___Sheet1[[#This Row],[Post Name]])</f>
        <v>c9</v>
      </c>
      <c r="I3052">
        <v>68083</v>
      </c>
      <c r="J3052">
        <f>IF(Statistics_xlsx___Sheet1[[#This Row],[Offered Salary]]&lt;=0,AVERAGE($I$2:$I$7166),Statistics_xlsx___Sheet1[[#This Row],[Offered Salary]])</f>
        <v>68083</v>
      </c>
      <c r="K3052" t="b">
        <f>OR((Statistics_xlsx___Sheet1[[#This Row],[updated offered salary]]&lt;$N$39),(Statistics_xlsx___Sheet1[[#This Row],[updated offered salary]]&gt;$N$40))</f>
        <v>0</v>
      </c>
    </row>
    <row r="3053" spans="1:11" x14ac:dyDescent="0.3">
      <c r="A3053">
        <v>374218</v>
      </c>
      <c r="B3053" t="s">
        <v>2692</v>
      </c>
      <c r="C3053" t="s">
        <v>15</v>
      </c>
      <c r="D3053" t="s">
        <v>13</v>
      </c>
      <c r="E3053" t="str">
        <f>IF(Statistics_xlsx___Sheet1[[#This Row],[event_name]]="-","Male",Statistics_xlsx___Sheet1[[#This Row],[event_name]])</f>
        <v>Female</v>
      </c>
      <c r="F3053" t="s">
        <v>17</v>
      </c>
      <c r="G3053" t="s">
        <v>345</v>
      </c>
      <c r="H3053" t="str">
        <f>IF(Statistics_xlsx___Sheet1[[#This Row],[Post Name]]="-",IF(G3054=0,G3052,G3054),Statistics_xlsx___Sheet1[[#This Row],[Post Name]])</f>
        <v>c9</v>
      </c>
      <c r="I3053">
        <v>63733</v>
      </c>
      <c r="J3053">
        <f>IF(Statistics_xlsx___Sheet1[[#This Row],[Offered Salary]]&lt;=0,AVERAGE($I$2:$I$7166),Statistics_xlsx___Sheet1[[#This Row],[Offered Salary]])</f>
        <v>63733</v>
      </c>
      <c r="K3053" t="b">
        <f>OR((Statistics_xlsx___Sheet1[[#This Row],[updated offered salary]]&lt;$N$39),(Statistics_xlsx___Sheet1[[#This Row],[updated offered salary]]&gt;$N$40))</f>
        <v>0</v>
      </c>
    </row>
    <row r="3054" spans="1:11" x14ac:dyDescent="0.3">
      <c r="A3054">
        <v>663337</v>
      </c>
      <c r="B3054" t="s">
        <v>2693</v>
      </c>
      <c r="C3054" t="s">
        <v>8</v>
      </c>
      <c r="D3054" t="s">
        <v>42</v>
      </c>
      <c r="E3054" t="str">
        <f>IF(Statistics_xlsx___Sheet1[[#This Row],[event_name]]="-","Male",Statistics_xlsx___Sheet1[[#This Row],[event_name]])</f>
        <v>Don’t want to say</v>
      </c>
      <c r="F3054" t="s">
        <v>17</v>
      </c>
      <c r="G3054" t="s">
        <v>44</v>
      </c>
      <c r="H3054" t="str">
        <f>IF(Statistics_xlsx___Sheet1[[#This Row],[Post Name]]="-",IF(G3055=0,G3053,G3055),Statistics_xlsx___Sheet1[[#This Row],[Post Name]])</f>
        <v>i6</v>
      </c>
      <c r="I3054">
        <v>58949</v>
      </c>
      <c r="J3054">
        <f>IF(Statistics_xlsx___Sheet1[[#This Row],[Offered Salary]]&lt;=0,AVERAGE($I$2:$I$7166),Statistics_xlsx___Sheet1[[#This Row],[Offered Salary]])</f>
        <v>58949</v>
      </c>
      <c r="K3054" t="b">
        <f>OR((Statistics_xlsx___Sheet1[[#This Row],[updated offered salary]]&lt;$N$39),(Statistics_xlsx___Sheet1[[#This Row],[updated offered salary]]&gt;$N$40))</f>
        <v>0</v>
      </c>
    </row>
    <row r="3055" spans="1:11" x14ac:dyDescent="0.3">
      <c r="A3055">
        <v>937621</v>
      </c>
      <c r="B3055" t="s">
        <v>2694</v>
      </c>
      <c r="C3055" t="s">
        <v>8</v>
      </c>
      <c r="D3055" t="s">
        <v>9</v>
      </c>
      <c r="E3055" t="str">
        <f>IF(Statistics_xlsx___Sheet1[[#This Row],[event_name]]="-","Male",Statistics_xlsx___Sheet1[[#This Row],[event_name]])</f>
        <v>Male</v>
      </c>
      <c r="F3055" t="s">
        <v>17</v>
      </c>
      <c r="G3055" t="s">
        <v>345</v>
      </c>
      <c r="H3055" t="str">
        <f>IF(Statistics_xlsx___Sheet1[[#This Row],[Post Name]]="-",IF(G3056=0,G3054,G3056),Statistics_xlsx___Sheet1[[#This Row],[Post Name]])</f>
        <v>c9</v>
      </c>
      <c r="I3055">
        <v>18712</v>
      </c>
      <c r="J3055">
        <f>IF(Statistics_xlsx___Sheet1[[#This Row],[Offered Salary]]&lt;=0,AVERAGE($I$2:$I$7166),Statistics_xlsx___Sheet1[[#This Row],[Offered Salary]])</f>
        <v>18712</v>
      </c>
      <c r="K3055" t="b">
        <f>OR((Statistics_xlsx___Sheet1[[#This Row],[updated offered salary]]&lt;$N$39),(Statistics_xlsx___Sheet1[[#This Row],[updated offered salary]]&gt;$N$40))</f>
        <v>0</v>
      </c>
    </row>
    <row r="3056" spans="1:11" x14ac:dyDescent="0.3">
      <c r="A3056">
        <v>100229</v>
      </c>
      <c r="B3056" t="s">
        <v>2695</v>
      </c>
      <c r="C3056" t="s">
        <v>15</v>
      </c>
      <c r="D3056" t="s">
        <v>13</v>
      </c>
      <c r="E3056" t="str">
        <f>IF(Statistics_xlsx___Sheet1[[#This Row],[event_name]]="-","Male",Statistics_xlsx___Sheet1[[#This Row],[event_name]])</f>
        <v>Female</v>
      </c>
      <c r="F3056" t="s">
        <v>17</v>
      </c>
      <c r="G3056" t="s">
        <v>14</v>
      </c>
      <c r="H3056" t="str">
        <f>IF(Statistics_xlsx___Sheet1[[#This Row],[Post Name]]="-",IF(G3057=0,G3055,G3057),Statistics_xlsx___Sheet1[[#This Row],[Post Name]])</f>
        <v>c5</v>
      </c>
      <c r="I3056">
        <v>53324</v>
      </c>
      <c r="J3056">
        <f>IF(Statistics_xlsx___Sheet1[[#This Row],[Offered Salary]]&lt;=0,AVERAGE($I$2:$I$7166),Statistics_xlsx___Sheet1[[#This Row],[Offered Salary]])</f>
        <v>53324</v>
      </c>
      <c r="K3056" t="b">
        <f>OR((Statistics_xlsx___Sheet1[[#This Row],[updated offered salary]]&lt;$N$39),(Statistics_xlsx___Sheet1[[#This Row],[updated offered salary]]&gt;$N$40))</f>
        <v>0</v>
      </c>
    </row>
    <row r="3057" spans="1:11" x14ac:dyDescent="0.3">
      <c r="A3057">
        <v>897078</v>
      </c>
      <c r="B3057" t="s">
        <v>2696</v>
      </c>
      <c r="C3057" t="s">
        <v>8</v>
      </c>
      <c r="D3057" t="s">
        <v>42</v>
      </c>
      <c r="E3057" t="str">
        <f>IF(Statistics_xlsx___Sheet1[[#This Row],[event_name]]="-","Male",Statistics_xlsx___Sheet1[[#This Row],[event_name]])</f>
        <v>Don’t want to say</v>
      </c>
      <c r="F3057" t="s">
        <v>17</v>
      </c>
      <c r="G3057" t="s">
        <v>14</v>
      </c>
      <c r="H3057" t="str">
        <f>IF(Statistics_xlsx___Sheet1[[#This Row],[Post Name]]="-",IF(G3058=0,G3056,G3058),Statistics_xlsx___Sheet1[[#This Row],[Post Name]])</f>
        <v>c5</v>
      </c>
      <c r="I3057">
        <v>98174</v>
      </c>
      <c r="J3057">
        <f>IF(Statistics_xlsx___Sheet1[[#This Row],[Offered Salary]]&lt;=0,AVERAGE($I$2:$I$7166),Statistics_xlsx___Sheet1[[#This Row],[Offered Salary]])</f>
        <v>98174</v>
      </c>
      <c r="K3057" t="b">
        <f>OR((Statistics_xlsx___Sheet1[[#This Row],[updated offered salary]]&lt;$N$39),(Statistics_xlsx___Sheet1[[#This Row],[updated offered salary]]&gt;$N$40))</f>
        <v>0</v>
      </c>
    </row>
    <row r="3058" spans="1:11" x14ac:dyDescent="0.3">
      <c r="A3058">
        <v>811119</v>
      </c>
      <c r="B3058" t="s">
        <v>2697</v>
      </c>
      <c r="C3058" t="s">
        <v>8</v>
      </c>
      <c r="D3058" t="s">
        <v>42</v>
      </c>
      <c r="E3058" t="str">
        <f>IF(Statistics_xlsx___Sheet1[[#This Row],[event_name]]="-","Male",Statistics_xlsx___Sheet1[[#This Row],[event_name]])</f>
        <v>Don’t want to say</v>
      </c>
      <c r="F3058" t="s">
        <v>17</v>
      </c>
      <c r="G3058" t="s">
        <v>14</v>
      </c>
      <c r="H3058" t="str">
        <f>IF(Statistics_xlsx___Sheet1[[#This Row],[Post Name]]="-",IF(G3059=0,G3057,G3059),Statistics_xlsx___Sheet1[[#This Row],[Post Name]])</f>
        <v>c5</v>
      </c>
      <c r="I3058">
        <v>28767</v>
      </c>
      <c r="J3058">
        <f>IF(Statistics_xlsx___Sheet1[[#This Row],[Offered Salary]]&lt;=0,AVERAGE($I$2:$I$7166),Statistics_xlsx___Sheet1[[#This Row],[Offered Salary]])</f>
        <v>28767</v>
      </c>
      <c r="K3058" t="b">
        <f>OR((Statistics_xlsx___Sheet1[[#This Row],[updated offered salary]]&lt;$N$39),(Statistics_xlsx___Sheet1[[#This Row],[updated offered salary]]&gt;$N$40))</f>
        <v>0</v>
      </c>
    </row>
    <row r="3059" spans="1:11" x14ac:dyDescent="0.3">
      <c r="A3059">
        <v>972184</v>
      </c>
      <c r="B3059" t="s">
        <v>2698</v>
      </c>
      <c r="C3059" t="s">
        <v>8</v>
      </c>
      <c r="D3059" t="s">
        <v>9</v>
      </c>
      <c r="E3059" t="str">
        <f>IF(Statistics_xlsx___Sheet1[[#This Row],[event_name]]="-","Male",Statistics_xlsx___Sheet1[[#This Row],[event_name]])</f>
        <v>Male</v>
      </c>
      <c r="F3059" t="s">
        <v>10</v>
      </c>
      <c r="G3059" t="s">
        <v>39</v>
      </c>
      <c r="H3059" t="str">
        <f>IF(Statistics_xlsx___Sheet1[[#This Row],[Post Name]]="-",IF(G3060=0,G3058,G3060),Statistics_xlsx___Sheet1[[#This Row],[Post Name]])</f>
        <v>i1</v>
      </c>
      <c r="I3059">
        <v>60685</v>
      </c>
      <c r="J3059">
        <f>IF(Statistics_xlsx___Sheet1[[#This Row],[Offered Salary]]&lt;=0,AVERAGE($I$2:$I$7166),Statistics_xlsx___Sheet1[[#This Row],[Offered Salary]])</f>
        <v>60685</v>
      </c>
      <c r="K3059" t="b">
        <f>OR((Statistics_xlsx___Sheet1[[#This Row],[updated offered salary]]&lt;$N$39),(Statistics_xlsx___Sheet1[[#This Row],[updated offered salary]]&gt;$N$40))</f>
        <v>0</v>
      </c>
    </row>
    <row r="3060" spans="1:11" x14ac:dyDescent="0.3">
      <c r="A3060">
        <v>939062</v>
      </c>
      <c r="B3060" t="s">
        <v>1743</v>
      </c>
      <c r="C3060" t="s">
        <v>8</v>
      </c>
      <c r="D3060" t="s">
        <v>9</v>
      </c>
      <c r="E3060" t="str">
        <f>IF(Statistics_xlsx___Sheet1[[#This Row],[event_name]]="-","Male",Statistics_xlsx___Sheet1[[#This Row],[event_name]])</f>
        <v>Male</v>
      </c>
      <c r="F3060" t="s">
        <v>10</v>
      </c>
      <c r="G3060" t="s">
        <v>39</v>
      </c>
      <c r="H3060" t="str">
        <f>IF(Statistics_xlsx___Sheet1[[#This Row],[Post Name]]="-",IF(G3061=0,G3059,G3061),Statistics_xlsx___Sheet1[[#This Row],[Post Name]])</f>
        <v>i1</v>
      </c>
      <c r="I3060">
        <v>72716</v>
      </c>
      <c r="J3060">
        <f>IF(Statistics_xlsx___Sheet1[[#This Row],[Offered Salary]]&lt;=0,AVERAGE($I$2:$I$7166),Statistics_xlsx___Sheet1[[#This Row],[Offered Salary]])</f>
        <v>72716</v>
      </c>
      <c r="K3060" t="b">
        <f>OR((Statistics_xlsx___Sheet1[[#This Row],[updated offered salary]]&lt;$N$39),(Statistics_xlsx___Sheet1[[#This Row],[updated offered salary]]&gt;$N$40))</f>
        <v>0</v>
      </c>
    </row>
    <row r="3061" spans="1:11" x14ac:dyDescent="0.3">
      <c r="A3061">
        <v>244718</v>
      </c>
      <c r="B3061" t="s">
        <v>2699</v>
      </c>
      <c r="C3061" t="s">
        <v>8</v>
      </c>
      <c r="D3061" t="s">
        <v>9</v>
      </c>
      <c r="E3061" t="str">
        <f>IF(Statistics_xlsx___Sheet1[[#This Row],[event_name]]="-","Male",Statistics_xlsx___Sheet1[[#This Row],[event_name]])</f>
        <v>Male</v>
      </c>
      <c r="F3061" t="s">
        <v>10</v>
      </c>
      <c r="G3061" t="s">
        <v>39</v>
      </c>
      <c r="H3061" t="str">
        <f>IF(Statistics_xlsx___Sheet1[[#This Row],[Post Name]]="-",IF(G3062=0,G3060,G3062),Statistics_xlsx___Sheet1[[#This Row],[Post Name]])</f>
        <v>i1</v>
      </c>
      <c r="I3061">
        <v>52730</v>
      </c>
      <c r="J3061">
        <f>IF(Statistics_xlsx___Sheet1[[#This Row],[Offered Salary]]&lt;=0,AVERAGE($I$2:$I$7166),Statistics_xlsx___Sheet1[[#This Row],[Offered Salary]])</f>
        <v>52730</v>
      </c>
      <c r="K3061" t="b">
        <f>OR((Statistics_xlsx___Sheet1[[#This Row],[updated offered salary]]&lt;$N$39),(Statistics_xlsx___Sheet1[[#This Row],[updated offered salary]]&gt;$N$40))</f>
        <v>0</v>
      </c>
    </row>
    <row r="3062" spans="1:11" x14ac:dyDescent="0.3">
      <c r="A3062">
        <v>604170</v>
      </c>
      <c r="B3062" t="s">
        <v>2700</v>
      </c>
      <c r="C3062" t="s">
        <v>8</v>
      </c>
      <c r="D3062" t="s">
        <v>13</v>
      </c>
      <c r="E3062" t="str">
        <f>IF(Statistics_xlsx___Sheet1[[#This Row],[event_name]]="-","Male",Statistics_xlsx___Sheet1[[#This Row],[event_name]])</f>
        <v>Female</v>
      </c>
      <c r="F3062" t="s">
        <v>10</v>
      </c>
      <c r="G3062" t="s">
        <v>39</v>
      </c>
      <c r="H3062" t="str">
        <f>IF(Statistics_xlsx___Sheet1[[#This Row],[Post Name]]="-",IF(G3063=0,G3061,G3063),Statistics_xlsx___Sheet1[[#This Row],[Post Name]])</f>
        <v>i1</v>
      </c>
      <c r="I3062">
        <v>26170</v>
      </c>
      <c r="J3062">
        <f>IF(Statistics_xlsx___Sheet1[[#This Row],[Offered Salary]]&lt;=0,AVERAGE($I$2:$I$7166),Statistics_xlsx___Sheet1[[#This Row],[Offered Salary]])</f>
        <v>26170</v>
      </c>
      <c r="K3062" t="b">
        <f>OR((Statistics_xlsx___Sheet1[[#This Row],[updated offered salary]]&lt;$N$39),(Statistics_xlsx___Sheet1[[#This Row],[updated offered salary]]&gt;$N$40))</f>
        <v>0</v>
      </c>
    </row>
    <row r="3063" spans="1:11" x14ac:dyDescent="0.3">
      <c r="A3063">
        <v>212961</v>
      </c>
      <c r="B3063" t="s">
        <v>2701</v>
      </c>
      <c r="C3063" t="s">
        <v>15</v>
      </c>
      <c r="D3063" t="s">
        <v>9</v>
      </c>
      <c r="E3063" t="str">
        <f>IF(Statistics_xlsx___Sheet1[[#This Row],[event_name]]="-","Male",Statistics_xlsx___Sheet1[[#This Row],[event_name]])</f>
        <v>Male</v>
      </c>
      <c r="F3063" t="s">
        <v>17</v>
      </c>
      <c r="G3063" t="s">
        <v>24</v>
      </c>
      <c r="H3063" t="str">
        <f>IF(Statistics_xlsx___Sheet1[[#This Row],[Post Name]]="-",IF(G3064=0,G3062,G3064),Statistics_xlsx___Sheet1[[#This Row],[Post Name]])</f>
        <v>i7</v>
      </c>
      <c r="I3063">
        <v>27555</v>
      </c>
      <c r="J3063">
        <f>IF(Statistics_xlsx___Sheet1[[#This Row],[Offered Salary]]&lt;=0,AVERAGE($I$2:$I$7166),Statistics_xlsx___Sheet1[[#This Row],[Offered Salary]])</f>
        <v>27555</v>
      </c>
      <c r="K3063" t="b">
        <f>OR((Statistics_xlsx___Sheet1[[#This Row],[updated offered salary]]&lt;$N$39),(Statistics_xlsx___Sheet1[[#This Row],[updated offered salary]]&gt;$N$40))</f>
        <v>0</v>
      </c>
    </row>
    <row r="3064" spans="1:11" x14ac:dyDescent="0.3">
      <c r="A3064">
        <v>869836</v>
      </c>
      <c r="B3064" t="s">
        <v>2702</v>
      </c>
      <c r="C3064" t="s">
        <v>8</v>
      </c>
      <c r="D3064" t="s">
        <v>9</v>
      </c>
      <c r="E3064" t="str">
        <f>IF(Statistics_xlsx___Sheet1[[#This Row],[event_name]]="-","Male",Statistics_xlsx___Sheet1[[#This Row],[event_name]])</f>
        <v>Male</v>
      </c>
      <c r="F3064" t="s">
        <v>17</v>
      </c>
      <c r="G3064" t="s">
        <v>24</v>
      </c>
      <c r="H3064" t="str">
        <f>IF(Statistics_xlsx___Sheet1[[#This Row],[Post Name]]="-",IF(G3065=0,G3063,G3065),Statistics_xlsx___Sheet1[[#This Row],[Post Name]])</f>
        <v>i7</v>
      </c>
      <c r="I3064">
        <v>47925</v>
      </c>
      <c r="J3064">
        <f>IF(Statistics_xlsx___Sheet1[[#This Row],[Offered Salary]]&lt;=0,AVERAGE($I$2:$I$7166),Statistics_xlsx___Sheet1[[#This Row],[Offered Salary]])</f>
        <v>47925</v>
      </c>
      <c r="K3064" t="b">
        <f>OR((Statistics_xlsx___Sheet1[[#This Row],[updated offered salary]]&lt;$N$39),(Statistics_xlsx___Sheet1[[#This Row],[updated offered salary]]&gt;$N$40))</f>
        <v>0</v>
      </c>
    </row>
    <row r="3065" spans="1:11" x14ac:dyDescent="0.3">
      <c r="A3065">
        <v>980584</v>
      </c>
      <c r="B3065" t="s">
        <v>2703</v>
      </c>
      <c r="C3065" t="s">
        <v>8</v>
      </c>
      <c r="D3065" t="s">
        <v>9</v>
      </c>
      <c r="E3065" t="str">
        <f>IF(Statistics_xlsx___Sheet1[[#This Row],[event_name]]="-","Male",Statistics_xlsx___Sheet1[[#This Row],[event_name]])</f>
        <v>Male</v>
      </c>
      <c r="F3065" t="s">
        <v>17</v>
      </c>
      <c r="G3065" t="s">
        <v>24</v>
      </c>
      <c r="H3065" t="str">
        <f>IF(Statistics_xlsx___Sheet1[[#This Row],[Post Name]]="-",IF(G3066=0,G3064,G3066),Statistics_xlsx___Sheet1[[#This Row],[Post Name]])</f>
        <v>i7</v>
      </c>
      <c r="I3065">
        <v>55271</v>
      </c>
      <c r="J3065">
        <f>IF(Statistics_xlsx___Sheet1[[#This Row],[Offered Salary]]&lt;=0,AVERAGE($I$2:$I$7166),Statistics_xlsx___Sheet1[[#This Row],[Offered Salary]])</f>
        <v>55271</v>
      </c>
      <c r="K3065" t="b">
        <f>OR((Statistics_xlsx___Sheet1[[#This Row],[updated offered salary]]&lt;$N$39),(Statistics_xlsx___Sheet1[[#This Row],[updated offered salary]]&gt;$N$40))</f>
        <v>0</v>
      </c>
    </row>
    <row r="3066" spans="1:11" x14ac:dyDescent="0.3">
      <c r="A3066">
        <v>135941</v>
      </c>
      <c r="B3066" t="s">
        <v>2704</v>
      </c>
      <c r="C3066" t="s">
        <v>8</v>
      </c>
      <c r="D3066" t="s">
        <v>13</v>
      </c>
      <c r="E3066" t="str">
        <f>IF(Statistics_xlsx___Sheet1[[#This Row],[event_name]]="-","Male",Statistics_xlsx___Sheet1[[#This Row],[event_name]])</f>
        <v>Female</v>
      </c>
      <c r="F3066" t="s">
        <v>17</v>
      </c>
      <c r="G3066" t="s">
        <v>24</v>
      </c>
      <c r="H3066" t="str">
        <f>IF(Statistics_xlsx___Sheet1[[#This Row],[Post Name]]="-",IF(G3067=0,G3065,G3067),Statistics_xlsx___Sheet1[[#This Row],[Post Name]])</f>
        <v>i7</v>
      </c>
      <c r="I3066">
        <v>76594</v>
      </c>
      <c r="J3066">
        <f>IF(Statistics_xlsx___Sheet1[[#This Row],[Offered Salary]]&lt;=0,AVERAGE($I$2:$I$7166),Statistics_xlsx___Sheet1[[#This Row],[Offered Salary]])</f>
        <v>76594</v>
      </c>
      <c r="K3066" t="b">
        <f>OR((Statistics_xlsx___Sheet1[[#This Row],[updated offered salary]]&lt;$N$39),(Statistics_xlsx___Sheet1[[#This Row],[updated offered salary]]&gt;$N$40))</f>
        <v>0</v>
      </c>
    </row>
    <row r="3067" spans="1:11" x14ac:dyDescent="0.3">
      <c r="A3067">
        <v>170094</v>
      </c>
      <c r="B3067" t="s">
        <v>2704</v>
      </c>
      <c r="C3067" t="s">
        <v>8</v>
      </c>
      <c r="D3067" t="s">
        <v>9</v>
      </c>
      <c r="E3067" t="str">
        <f>IF(Statistics_xlsx___Sheet1[[#This Row],[event_name]]="-","Male",Statistics_xlsx___Sheet1[[#This Row],[event_name]])</f>
        <v>Male</v>
      </c>
      <c r="F3067" t="s">
        <v>17</v>
      </c>
      <c r="G3067" t="s">
        <v>24</v>
      </c>
      <c r="H3067" t="str">
        <f>IF(Statistics_xlsx___Sheet1[[#This Row],[Post Name]]="-",IF(G3068=0,G3066,G3068),Statistics_xlsx___Sheet1[[#This Row],[Post Name]])</f>
        <v>i7</v>
      </c>
      <c r="I3067">
        <v>32981</v>
      </c>
      <c r="J3067">
        <f>IF(Statistics_xlsx___Sheet1[[#This Row],[Offered Salary]]&lt;=0,AVERAGE($I$2:$I$7166),Statistics_xlsx___Sheet1[[#This Row],[Offered Salary]])</f>
        <v>32981</v>
      </c>
      <c r="K3067" t="b">
        <f>OR((Statistics_xlsx___Sheet1[[#This Row],[updated offered salary]]&lt;$N$39),(Statistics_xlsx___Sheet1[[#This Row],[updated offered salary]]&gt;$N$40))</f>
        <v>0</v>
      </c>
    </row>
    <row r="3068" spans="1:11" x14ac:dyDescent="0.3">
      <c r="A3068">
        <v>629913</v>
      </c>
      <c r="B3068" t="s">
        <v>2705</v>
      </c>
      <c r="C3068" t="s">
        <v>8</v>
      </c>
      <c r="D3068" t="s">
        <v>13</v>
      </c>
      <c r="E3068" t="str">
        <f>IF(Statistics_xlsx___Sheet1[[#This Row],[event_name]]="-","Male",Statistics_xlsx___Sheet1[[#This Row],[event_name]])</f>
        <v>Female</v>
      </c>
      <c r="F3068" t="s">
        <v>17</v>
      </c>
      <c r="G3068" t="s">
        <v>24</v>
      </c>
      <c r="H3068" t="str">
        <f>IF(Statistics_xlsx___Sheet1[[#This Row],[Post Name]]="-",IF(G3069=0,G3067,G3069),Statistics_xlsx___Sheet1[[#This Row],[Post Name]])</f>
        <v>i7</v>
      </c>
      <c r="I3068">
        <v>66738</v>
      </c>
      <c r="J3068">
        <f>IF(Statistics_xlsx___Sheet1[[#This Row],[Offered Salary]]&lt;=0,AVERAGE($I$2:$I$7166),Statistics_xlsx___Sheet1[[#This Row],[Offered Salary]])</f>
        <v>66738</v>
      </c>
      <c r="K3068" t="b">
        <f>OR((Statistics_xlsx___Sheet1[[#This Row],[updated offered salary]]&lt;$N$39),(Statistics_xlsx___Sheet1[[#This Row],[updated offered salary]]&gt;$N$40))</f>
        <v>0</v>
      </c>
    </row>
    <row r="3069" spans="1:11" x14ac:dyDescent="0.3">
      <c r="A3069">
        <v>130067</v>
      </c>
      <c r="B3069" t="s">
        <v>2706</v>
      </c>
      <c r="C3069" t="s">
        <v>8</v>
      </c>
      <c r="D3069" t="s">
        <v>9</v>
      </c>
      <c r="E3069" t="str">
        <f>IF(Statistics_xlsx___Sheet1[[#This Row],[event_name]]="-","Male",Statistics_xlsx___Sheet1[[#This Row],[event_name]])</f>
        <v>Male</v>
      </c>
      <c r="F3069" t="s">
        <v>17</v>
      </c>
      <c r="G3069" t="s">
        <v>24</v>
      </c>
      <c r="H3069" t="str">
        <f>IF(Statistics_xlsx___Sheet1[[#This Row],[Post Name]]="-",IF(G3070=0,G3068,G3070),Statistics_xlsx___Sheet1[[#This Row],[Post Name]])</f>
        <v>i7</v>
      </c>
      <c r="I3069">
        <v>5648</v>
      </c>
      <c r="J3069">
        <f>IF(Statistics_xlsx___Sheet1[[#This Row],[Offered Salary]]&lt;=0,AVERAGE($I$2:$I$7166),Statistics_xlsx___Sheet1[[#This Row],[Offered Salary]])</f>
        <v>5648</v>
      </c>
      <c r="K3069" t="b">
        <f>OR((Statistics_xlsx___Sheet1[[#This Row],[updated offered salary]]&lt;$N$39),(Statistics_xlsx___Sheet1[[#This Row],[updated offered salary]]&gt;$N$40))</f>
        <v>0</v>
      </c>
    </row>
    <row r="3070" spans="1:11" x14ac:dyDescent="0.3">
      <c r="A3070">
        <v>523692</v>
      </c>
      <c r="B3070" t="s">
        <v>1594</v>
      </c>
      <c r="C3070" t="s">
        <v>15</v>
      </c>
      <c r="D3070" t="s">
        <v>9</v>
      </c>
      <c r="E3070" t="str">
        <f>IF(Statistics_xlsx___Sheet1[[#This Row],[event_name]]="-","Male",Statistics_xlsx___Sheet1[[#This Row],[event_name]])</f>
        <v>Male</v>
      </c>
      <c r="F3070" t="s">
        <v>86</v>
      </c>
      <c r="G3070" t="s">
        <v>36</v>
      </c>
      <c r="H3070" t="str">
        <f>IF(Statistics_xlsx___Sheet1[[#This Row],[Post Name]]="-",IF(G3071=0,G3069,G3071),Statistics_xlsx___Sheet1[[#This Row],[Post Name]])</f>
        <v>i5</v>
      </c>
      <c r="I3070">
        <v>92689</v>
      </c>
      <c r="J3070">
        <f>IF(Statistics_xlsx___Sheet1[[#This Row],[Offered Salary]]&lt;=0,AVERAGE($I$2:$I$7166),Statistics_xlsx___Sheet1[[#This Row],[Offered Salary]])</f>
        <v>92689</v>
      </c>
      <c r="K3070" t="b">
        <f>OR((Statistics_xlsx___Sheet1[[#This Row],[updated offered salary]]&lt;$N$39),(Statistics_xlsx___Sheet1[[#This Row],[updated offered salary]]&gt;$N$40))</f>
        <v>0</v>
      </c>
    </row>
    <row r="3071" spans="1:11" x14ac:dyDescent="0.3">
      <c r="A3071">
        <v>652122</v>
      </c>
      <c r="B3071" t="s">
        <v>2707</v>
      </c>
      <c r="C3071" t="s">
        <v>8</v>
      </c>
      <c r="D3071" t="s">
        <v>9</v>
      </c>
      <c r="E3071" t="str">
        <f>IF(Statistics_xlsx___Sheet1[[#This Row],[event_name]]="-","Male",Statistics_xlsx___Sheet1[[#This Row],[event_name]])</f>
        <v>Male</v>
      </c>
      <c r="F3071" t="s">
        <v>21</v>
      </c>
      <c r="G3071" t="s">
        <v>345</v>
      </c>
      <c r="H3071" t="str">
        <f>IF(Statistics_xlsx___Sheet1[[#This Row],[Post Name]]="-",IF(G3072=0,G3070,G3072),Statistics_xlsx___Sheet1[[#This Row],[Post Name]])</f>
        <v>c9</v>
      </c>
      <c r="I3071">
        <v>93563</v>
      </c>
      <c r="J3071">
        <f>IF(Statistics_xlsx___Sheet1[[#This Row],[Offered Salary]]&lt;=0,AVERAGE($I$2:$I$7166),Statistics_xlsx___Sheet1[[#This Row],[Offered Salary]])</f>
        <v>93563</v>
      </c>
      <c r="K3071" t="b">
        <f>OR((Statistics_xlsx___Sheet1[[#This Row],[updated offered salary]]&lt;$N$39),(Statistics_xlsx___Sheet1[[#This Row],[updated offered salary]]&gt;$N$40))</f>
        <v>0</v>
      </c>
    </row>
    <row r="3072" spans="1:11" x14ac:dyDescent="0.3">
      <c r="A3072">
        <v>766781</v>
      </c>
      <c r="B3072" t="s">
        <v>2708</v>
      </c>
      <c r="C3072" t="s">
        <v>8</v>
      </c>
      <c r="D3072" t="s">
        <v>13</v>
      </c>
      <c r="E3072" t="str">
        <f>IF(Statistics_xlsx___Sheet1[[#This Row],[event_name]]="-","Male",Statistics_xlsx___Sheet1[[#This Row],[event_name]])</f>
        <v>Female</v>
      </c>
      <c r="F3072" t="s">
        <v>21</v>
      </c>
      <c r="G3072" t="s">
        <v>345</v>
      </c>
      <c r="H3072" t="str">
        <f>IF(Statistics_xlsx___Sheet1[[#This Row],[Post Name]]="-",IF(G3073=0,G3071,G3073),Statistics_xlsx___Sheet1[[#This Row],[Post Name]])</f>
        <v>c9</v>
      </c>
      <c r="I3072">
        <v>92951</v>
      </c>
      <c r="J3072">
        <f>IF(Statistics_xlsx___Sheet1[[#This Row],[Offered Salary]]&lt;=0,AVERAGE($I$2:$I$7166),Statistics_xlsx___Sheet1[[#This Row],[Offered Salary]])</f>
        <v>92951</v>
      </c>
      <c r="K3072" t="b">
        <f>OR((Statistics_xlsx___Sheet1[[#This Row],[updated offered salary]]&lt;$N$39),(Statistics_xlsx___Sheet1[[#This Row],[updated offered salary]]&gt;$N$40))</f>
        <v>0</v>
      </c>
    </row>
    <row r="3073" spans="1:11" x14ac:dyDescent="0.3">
      <c r="A3073">
        <v>445735</v>
      </c>
      <c r="B3073" t="s">
        <v>1898</v>
      </c>
      <c r="C3073" t="s">
        <v>15</v>
      </c>
      <c r="D3073" t="s">
        <v>9</v>
      </c>
      <c r="E3073" t="str">
        <f>IF(Statistics_xlsx___Sheet1[[#This Row],[event_name]]="-","Male",Statistics_xlsx___Sheet1[[#This Row],[event_name]])</f>
        <v>Male</v>
      </c>
      <c r="F3073" t="s">
        <v>17</v>
      </c>
      <c r="G3073" t="s">
        <v>30</v>
      </c>
      <c r="H3073" t="str">
        <f>IF(Statistics_xlsx___Sheet1[[#This Row],[Post Name]]="-",IF(G3074=0,G3072,G3074),Statistics_xlsx___Sheet1[[#This Row],[Post Name]])</f>
        <v>b9</v>
      </c>
      <c r="I3073">
        <v>3010</v>
      </c>
      <c r="J3073">
        <f>IF(Statistics_xlsx___Sheet1[[#This Row],[Offered Salary]]&lt;=0,AVERAGE($I$2:$I$7166),Statistics_xlsx___Sheet1[[#This Row],[Offered Salary]])</f>
        <v>3010</v>
      </c>
      <c r="K3073" t="b">
        <f>OR((Statistics_xlsx___Sheet1[[#This Row],[updated offered salary]]&lt;$N$39),(Statistics_xlsx___Sheet1[[#This Row],[updated offered salary]]&gt;$N$40))</f>
        <v>0</v>
      </c>
    </row>
    <row r="3074" spans="1:11" x14ac:dyDescent="0.3">
      <c r="A3074">
        <v>501497</v>
      </c>
      <c r="B3074" t="s">
        <v>2709</v>
      </c>
      <c r="C3074" t="s">
        <v>8</v>
      </c>
      <c r="D3074" t="s">
        <v>9</v>
      </c>
      <c r="E3074" t="str">
        <f>IF(Statistics_xlsx___Sheet1[[#This Row],[event_name]]="-","Male",Statistics_xlsx___Sheet1[[#This Row],[event_name]])</f>
        <v>Male</v>
      </c>
      <c r="F3074" t="s">
        <v>17</v>
      </c>
      <c r="G3074" t="s">
        <v>30</v>
      </c>
      <c r="H3074" t="str">
        <f>IF(Statistics_xlsx___Sheet1[[#This Row],[Post Name]]="-",IF(G3075=0,G3073,G3075),Statistics_xlsx___Sheet1[[#This Row],[Post Name]])</f>
        <v>b9</v>
      </c>
      <c r="I3074">
        <v>50875</v>
      </c>
      <c r="J3074">
        <f>IF(Statistics_xlsx___Sheet1[[#This Row],[Offered Salary]]&lt;=0,AVERAGE($I$2:$I$7166),Statistics_xlsx___Sheet1[[#This Row],[Offered Salary]])</f>
        <v>50875</v>
      </c>
      <c r="K3074" t="b">
        <f>OR((Statistics_xlsx___Sheet1[[#This Row],[updated offered salary]]&lt;$N$39),(Statistics_xlsx___Sheet1[[#This Row],[updated offered salary]]&gt;$N$40))</f>
        <v>0</v>
      </c>
    </row>
    <row r="3075" spans="1:11" x14ac:dyDescent="0.3">
      <c r="A3075">
        <v>118188</v>
      </c>
      <c r="B3075" t="s">
        <v>2710</v>
      </c>
      <c r="C3075" t="s">
        <v>8</v>
      </c>
      <c r="D3075" t="s">
        <v>42</v>
      </c>
      <c r="E3075" t="str">
        <f>IF(Statistics_xlsx___Sheet1[[#This Row],[event_name]]="-","Male",Statistics_xlsx___Sheet1[[#This Row],[event_name]])</f>
        <v>Don’t want to say</v>
      </c>
      <c r="F3075" t="s">
        <v>17</v>
      </c>
      <c r="G3075" t="s">
        <v>30</v>
      </c>
      <c r="H3075" t="str">
        <f>IF(Statistics_xlsx___Sheet1[[#This Row],[Post Name]]="-",IF(G3076=0,G3074,G3076),Statistics_xlsx___Sheet1[[#This Row],[Post Name]])</f>
        <v>b9</v>
      </c>
      <c r="I3075">
        <v>61568</v>
      </c>
      <c r="J3075">
        <f>IF(Statistics_xlsx___Sheet1[[#This Row],[Offered Salary]]&lt;=0,AVERAGE($I$2:$I$7166),Statistics_xlsx___Sheet1[[#This Row],[Offered Salary]])</f>
        <v>61568</v>
      </c>
      <c r="K3075" t="b">
        <f>OR((Statistics_xlsx___Sheet1[[#This Row],[updated offered salary]]&lt;$N$39),(Statistics_xlsx___Sheet1[[#This Row],[updated offered salary]]&gt;$N$40))</f>
        <v>0</v>
      </c>
    </row>
    <row r="3076" spans="1:11" x14ac:dyDescent="0.3">
      <c r="A3076">
        <v>564641</v>
      </c>
      <c r="B3076" t="s">
        <v>2711</v>
      </c>
      <c r="C3076" t="s">
        <v>8</v>
      </c>
      <c r="D3076" t="s">
        <v>9</v>
      </c>
      <c r="E3076" t="str">
        <f>IF(Statistics_xlsx___Sheet1[[#This Row],[event_name]]="-","Male",Statistics_xlsx___Sheet1[[#This Row],[event_name]])</f>
        <v>Male</v>
      </c>
      <c r="F3076" t="s">
        <v>17</v>
      </c>
      <c r="G3076" t="s">
        <v>30</v>
      </c>
      <c r="H3076" t="str">
        <f>IF(Statistics_xlsx___Sheet1[[#This Row],[Post Name]]="-",IF(G3077=0,G3075,G3077),Statistics_xlsx___Sheet1[[#This Row],[Post Name]])</f>
        <v>b9</v>
      </c>
      <c r="I3076">
        <v>44269</v>
      </c>
      <c r="J3076">
        <f>IF(Statistics_xlsx___Sheet1[[#This Row],[Offered Salary]]&lt;=0,AVERAGE($I$2:$I$7166),Statistics_xlsx___Sheet1[[#This Row],[Offered Salary]])</f>
        <v>44269</v>
      </c>
      <c r="K3076" t="b">
        <f>OR((Statistics_xlsx___Sheet1[[#This Row],[updated offered salary]]&lt;$N$39),(Statistics_xlsx___Sheet1[[#This Row],[updated offered salary]]&gt;$N$40))</f>
        <v>0</v>
      </c>
    </row>
    <row r="3077" spans="1:11" x14ac:dyDescent="0.3">
      <c r="A3077">
        <v>525009</v>
      </c>
      <c r="B3077" t="s">
        <v>2712</v>
      </c>
      <c r="C3077" t="s">
        <v>8</v>
      </c>
      <c r="D3077" t="s">
        <v>9</v>
      </c>
      <c r="E3077" t="str">
        <f>IF(Statistics_xlsx___Sheet1[[#This Row],[event_name]]="-","Male",Statistics_xlsx___Sheet1[[#This Row],[event_name]])</f>
        <v>Male</v>
      </c>
      <c r="F3077" t="s">
        <v>17</v>
      </c>
      <c r="G3077" t="s">
        <v>30</v>
      </c>
      <c r="H3077" t="str">
        <f>IF(Statistics_xlsx___Sheet1[[#This Row],[Post Name]]="-",IF(G3078=0,G3076,G3078),Statistics_xlsx___Sheet1[[#This Row],[Post Name]])</f>
        <v>b9</v>
      </c>
      <c r="I3077">
        <v>78713</v>
      </c>
      <c r="J3077">
        <f>IF(Statistics_xlsx___Sheet1[[#This Row],[Offered Salary]]&lt;=0,AVERAGE($I$2:$I$7166),Statistics_xlsx___Sheet1[[#This Row],[Offered Salary]])</f>
        <v>78713</v>
      </c>
      <c r="K3077" t="b">
        <f>OR((Statistics_xlsx___Sheet1[[#This Row],[updated offered salary]]&lt;$N$39),(Statistics_xlsx___Sheet1[[#This Row],[updated offered salary]]&gt;$N$40))</f>
        <v>0</v>
      </c>
    </row>
    <row r="3078" spans="1:11" x14ac:dyDescent="0.3">
      <c r="A3078">
        <v>861850</v>
      </c>
      <c r="B3078" t="s">
        <v>2713</v>
      </c>
      <c r="C3078" t="s">
        <v>8</v>
      </c>
      <c r="D3078" t="s">
        <v>9</v>
      </c>
      <c r="E3078" t="str">
        <f>IF(Statistics_xlsx___Sheet1[[#This Row],[event_name]]="-","Male",Statistics_xlsx___Sheet1[[#This Row],[event_name]])</f>
        <v>Male</v>
      </c>
      <c r="F3078" t="s">
        <v>17</v>
      </c>
      <c r="G3078" t="s">
        <v>30</v>
      </c>
      <c r="H3078" t="str">
        <f>IF(Statistics_xlsx___Sheet1[[#This Row],[Post Name]]="-",IF(G3079=0,G3077,G3079),Statistics_xlsx___Sheet1[[#This Row],[Post Name]])</f>
        <v>b9</v>
      </c>
      <c r="I3078">
        <v>1185</v>
      </c>
      <c r="J3078">
        <f>IF(Statistics_xlsx___Sheet1[[#This Row],[Offered Salary]]&lt;=0,AVERAGE($I$2:$I$7166),Statistics_xlsx___Sheet1[[#This Row],[Offered Salary]])</f>
        <v>1185</v>
      </c>
      <c r="K3078" t="b">
        <f>OR((Statistics_xlsx___Sheet1[[#This Row],[updated offered salary]]&lt;$N$39),(Statistics_xlsx___Sheet1[[#This Row],[updated offered salary]]&gt;$N$40))</f>
        <v>0</v>
      </c>
    </row>
    <row r="3079" spans="1:11" x14ac:dyDescent="0.3">
      <c r="A3079">
        <v>111297</v>
      </c>
      <c r="B3079" t="s">
        <v>2714</v>
      </c>
      <c r="C3079" t="s">
        <v>8</v>
      </c>
      <c r="D3079" t="s">
        <v>13</v>
      </c>
      <c r="E3079" t="str">
        <f>IF(Statistics_xlsx___Sheet1[[#This Row],[event_name]]="-","Male",Statistics_xlsx___Sheet1[[#This Row],[event_name]])</f>
        <v>Female</v>
      </c>
      <c r="F3079" t="s">
        <v>17</v>
      </c>
      <c r="G3079" t="s">
        <v>30</v>
      </c>
      <c r="H3079" t="str">
        <f>IF(Statistics_xlsx___Sheet1[[#This Row],[Post Name]]="-",IF(G3080=0,G3078,G3080),Statistics_xlsx___Sheet1[[#This Row],[Post Name]])</f>
        <v>b9</v>
      </c>
      <c r="I3079">
        <v>69667</v>
      </c>
      <c r="J3079">
        <f>IF(Statistics_xlsx___Sheet1[[#This Row],[Offered Salary]]&lt;=0,AVERAGE($I$2:$I$7166),Statistics_xlsx___Sheet1[[#This Row],[Offered Salary]])</f>
        <v>69667</v>
      </c>
      <c r="K3079" t="b">
        <f>OR((Statistics_xlsx___Sheet1[[#This Row],[updated offered salary]]&lt;$N$39),(Statistics_xlsx___Sheet1[[#This Row],[updated offered salary]]&gt;$N$40))</f>
        <v>0</v>
      </c>
    </row>
    <row r="3080" spans="1:11" x14ac:dyDescent="0.3">
      <c r="A3080">
        <v>191688</v>
      </c>
      <c r="B3080" t="s">
        <v>2715</v>
      </c>
      <c r="C3080" t="s">
        <v>8</v>
      </c>
      <c r="D3080" t="s">
        <v>13</v>
      </c>
      <c r="E3080" t="str">
        <f>IF(Statistics_xlsx___Sheet1[[#This Row],[event_name]]="-","Male",Statistics_xlsx___Sheet1[[#This Row],[event_name]])</f>
        <v>Female</v>
      </c>
      <c r="F3080" t="s">
        <v>17</v>
      </c>
      <c r="G3080" t="s">
        <v>345</v>
      </c>
      <c r="H3080" t="str">
        <f>IF(Statistics_xlsx___Sheet1[[#This Row],[Post Name]]="-",IF(G3081=0,G3079,G3081),Statistics_xlsx___Sheet1[[#This Row],[Post Name]])</f>
        <v>c9</v>
      </c>
      <c r="I3080">
        <v>64051</v>
      </c>
      <c r="J3080">
        <f>IF(Statistics_xlsx___Sheet1[[#This Row],[Offered Salary]]&lt;=0,AVERAGE($I$2:$I$7166),Statistics_xlsx___Sheet1[[#This Row],[Offered Salary]])</f>
        <v>64051</v>
      </c>
      <c r="K3080" t="b">
        <f>OR((Statistics_xlsx___Sheet1[[#This Row],[updated offered salary]]&lt;$N$39),(Statistics_xlsx___Sheet1[[#This Row],[updated offered salary]]&gt;$N$40))</f>
        <v>0</v>
      </c>
    </row>
    <row r="3081" spans="1:11" x14ac:dyDescent="0.3">
      <c r="A3081">
        <v>391991</v>
      </c>
      <c r="B3081" t="s">
        <v>1521</v>
      </c>
      <c r="C3081" t="s">
        <v>8</v>
      </c>
      <c r="D3081" t="s">
        <v>13</v>
      </c>
      <c r="E3081" t="str">
        <f>IF(Statistics_xlsx___Sheet1[[#This Row],[event_name]]="-","Male",Statistics_xlsx___Sheet1[[#This Row],[event_name]])</f>
        <v>Female</v>
      </c>
      <c r="F3081" t="s">
        <v>17</v>
      </c>
      <c r="G3081" t="s">
        <v>345</v>
      </c>
      <c r="H3081" t="str">
        <f>IF(Statistics_xlsx___Sheet1[[#This Row],[Post Name]]="-",IF(G3082=0,G3080,G3082),Statistics_xlsx___Sheet1[[#This Row],[Post Name]])</f>
        <v>c9</v>
      </c>
      <c r="I3081">
        <v>25652</v>
      </c>
      <c r="J3081">
        <f>IF(Statistics_xlsx___Sheet1[[#This Row],[Offered Salary]]&lt;=0,AVERAGE($I$2:$I$7166),Statistics_xlsx___Sheet1[[#This Row],[Offered Salary]])</f>
        <v>25652</v>
      </c>
      <c r="K3081" t="b">
        <f>OR((Statistics_xlsx___Sheet1[[#This Row],[updated offered salary]]&lt;$N$39),(Statistics_xlsx___Sheet1[[#This Row],[updated offered salary]]&gt;$N$40))</f>
        <v>0</v>
      </c>
    </row>
    <row r="3082" spans="1:11" x14ac:dyDescent="0.3">
      <c r="A3082">
        <v>171084</v>
      </c>
      <c r="B3082" t="s">
        <v>2716</v>
      </c>
      <c r="C3082" t="s">
        <v>15</v>
      </c>
      <c r="D3082" t="s">
        <v>13</v>
      </c>
      <c r="E3082" t="str">
        <f>IF(Statistics_xlsx___Sheet1[[#This Row],[event_name]]="-","Male",Statistics_xlsx___Sheet1[[#This Row],[event_name]])</f>
        <v>Female</v>
      </c>
      <c r="F3082" t="s">
        <v>17</v>
      </c>
      <c r="G3082" t="s">
        <v>345</v>
      </c>
      <c r="H3082" t="str">
        <f>IF(Statistics_xlsx___Sheet1[[#This Row],[Post Name]]="-",IF(G3083=0,G3081,G3083),Statistics_xlsx___Sheet1[[#This Row],[Post Name]])</f>
        <v>c9</v>
      </c>
      <c r="I3082">
        <v>41246</v>
      </c>
      <c r="J3082">
        <f>IF(Statistics_xlsx___Sheet1[[#This Row],[Offered Salary]]&lt;=0,AVERAGE($I$2:$I$7166),Statistics_xlsx___Sheet1[[#This Row],[Offered Salary]])</f>
        <v>41246</v>
      </c>
      <c r="K3082" t="b">
        <f>OR((Statistics_xlsx___Sheet1[[#This Row],[updated offered salary]]&lt;$N$39),(Statistics_xlsx___Sheet1[[#This Row],[updated offered salary]]&gt;$N$40))</f>
        <v>0</v>
      </c>
    </row>
    <row r="3083" spans="1:11" x14ac:dyDescent="0.3">
      <c r="A3083">
        <v>986877</v>
      </c>
      <c r="B3083" t="s">
        <v>2717</v>
      </c>
      <c r="C3083" t="s">
        <v>15</v>
      </c>
      <c r="D3083" t="s">
        <v>9</v>
      </c>
      <c r="E3083" t="str">
        <f>IF(Statistics_xlsx___Sheet1[[#This Row],[event_name]]="-","Male",Statistics_xlsx___Sheet1[[#This Row],[event_name]])</f>
        <v>Male</v>
      </c>
      <c r="F3083" t="s">
        <v>10</v>
      </c>
      <c r="G3083" t="s">
        <v>11</v>
      </c>
      <c r="H3083" t="str">
        <f>IF(Statistics_xlsx___Sheet1[[#This Row],[Post Name]]="-",IF(G3084=0,G3082,G3084),Statistics_xlsx___Sheet1[[#This Row],[Post Name]])</f>
        <v>c8</v>
      </c>
      <c r="I3083">
        <v>97918</v>
      </c>
      <c r="J3083">
        <f>IF(Statistics_xlsx___Sheet1[[#This Row],[Offered Salary]]&lt;=0,AVERAGE($I$2:$I$7166),Statistics_xlsx___Sheet1[[#This Row],[Offered Salary]])</f>
        <v>97918</v>
      </c>
      <c r="K3083" t="b">
        <f>OR((Statistics_xlsx___Sheet1[[#This Row],[updated offered salary]]&lt;$N$39),(Statistics_xlsx___Sheet1[[#This Row],[updated offered salary]]&gt;$N$40))</f>
        <v>0</v>
      </c>
    </row>
    <row r="3084" spans="1:11" x14ac:dyDescent="0.3">
      <c r="A3084">
        <v>958482</v>
      </c>
      <c r="B3084" t="s">
        <v>2717</v>
      </c>
      <c r="C3084" t="s">
        <v>15</v>
      </c>
      <c r="D3084" t="s">
        <v>42</v>
      </c>
      <c r="E3084" t="str">
        <f>IF(Statistics_xlsx___Sheet1[[#This Row],[event_name]]="-","Male",Statistics_xlsx___Sheet1[[#This Row],[event_name]])</f>
        <v>Don’t want to say</v>
      </c>
      <c r="F3084" t="s">
        <v>10</v>
      </c>
      <c r="G3084" t="s">
        <v>11</v>
      </c>
      <c r="H3084" t="str">
        <f>IF(Statistics_xlsx___Sheet1[[#This Row],[Post Name]]="-",IF(G3085=0,G3083,G3085),Statistics_xlsx___Sheet1[[#This Row],[Post Name]])</f>
        <v>c8</v>
      </c>
      <c r="I3084">
        <v>21746</v>
      </c>
      <c r="J3084">
        <f>IF(Statistics_xlsx___Sheet1[[#This Row],[Offered Salary]]&lt;=0,AVERAGE($I$2:$I$7166),Statistics_xlsx___Sheet1[[#This Row],[Offered Salary]])</f>
        <v>21746</v>
      </c>
      <c r="K3084" t="b">
        <f>OR((Statistics_xlsx___Sheet1[[#This Row],[updated offered salary]]&lt;$N$39),(Statistics_xlsx___Sheet1[[#This Row],[updated offered salary]]&gt;$N$40))</f>
        <v>0</v>
      </c>
    </row>
    <row r="3085" spans="1:11" x14ac:dyDescent="0.3">
      <c r="A3085">
        <v>273296</v>
      </c>
      <c r="B3085" t="s">
        <v>2718</v>
      </c>
      <c r="C3085" t="s">
        <v>15</v>
      </c>
      <c r="D3085" t="s">
        <v>9</v>
      </c>
      <c r="E3085" t="str">
        <f>IF(Statistics_xlsx___Sheet1[[#This Row],[event_name]]="-","Male",Statistics_xlsx___Sheet1[[#This Row],[event_name]])</f>
        <v>Male</v>
      </c>
      <c r="F3085" t="s">
        <v>10</v>
      </c>
      <c r="G3085" t="s">
        <v>345</v>
      </c>
      <c r="H3085" t="str">
        <f>IF(Statistics_xlsx___Sheet1[[#This Row],[Post Name]]="-",IF(G3086=0,G3084,G3086),Statistics_xlsx___Sheet1[[#This Row],[Post Name]])</f>
        <v>c9</v>
      </c>
      <c r="I3085">
        <v>11320</v>
      </c>
      <c r="J3085">
        <f>IF(Statistics_xlsx___Sheet1[[#This Row],[Offered Salary]]&lt;=0,AVERAGE($I$2:$I$7166),Statistics_xlsx___Sheet1[[#This Row],[Offered Salary]])</f>
        <v>11320</v>
      </c>
      <c r="K3085" t="b">
        <f>OR((Statistics_xlsx___Sheet1[[#This Row],[updated offered salary]]&lt;$N$39),(Statistics_xlsx___Sheet1[[#This Row],[updated offered salary]]&gt;$N$40))</f>
        <v>0</v>
      </c>
    </row>
    <row r="3086" spans="1:11" x14ac:dyDescent="0.3">
      <c r="A3086">
        <v>310084</v>
      </c>
      <c r="B3086" t="s">
        <v>2719</v>
      </c>
      <c r="C3086" t="s">
        <v>8</v>
      </c>
      <c r="D3086" t="s">
        <v>13</v>
      </c>
      <c r="E3086" t="str">
        <f>IF(Statistics_xlsx___Sheet1[[#This Row],[event_name]]="-","Male",Statistics_xlsx___Sheet1[[#This Row],[event_name]])</f>
        <v>Female</v>
      </c>
      <c r="F3086" t="s">
        <v>10</v>
      </c>
      <c r="G3086" t="s">
        <v>14</v>
      </c>
      <c r="H3086" t="str">
        <f>IF(Statistics_xlsx___Sheet1[[#This Row],[Post Name]]="-",IF(G3087=0,G3085,G3087),Statistics_xlsx___Sheet1[[#This Row],[Post Name]])</f>
        <v>c5</v>
      </c>
      <c r="I3086">
        <v>49441</v>
      </c>
      <c r="J3086">
        <f>IF(Statistics_xlsx___Sheet1[[#This Row],[Offered Salary]]&lt;=0,AVERAGE($I$2:$I$7166),Statistics_xlsx___Sheet1[[#This Row],[Offered Salary]])</f>
        <v>49441</v>
      </c>
      <c r="K3086" t="b">
        <f>OR((Statistics_xlsx___Sheet1[[#This Row],[updated offered salary]]&lt;$N$39),(Statistics_xlsx___Sheet1[[#This Row],[updated offered salary]]&gt;$N$40))</f>
        <v>0</v>
      </c>
    </row>
    <row r="3087" spans="1:11" x14ac:dyDescent="0.3">
      <c r="A3087">
        <v>577690</v>
      </c>
      <c r="B3087" t="s">
        <v>2720</v>
      </c>
      <c r="C3087" t="s">
        <v>8</v>
      </c>
      <c r="D3087" t="s">
        <v>9</v>
      </c>
      <c r="E3087" t="str">
        <f>IF(Statistics_xlsx___Sheet1[[#This Row],[event_name]]="-","Male",Statistics_xlsx___Sheet1[[#This Row],[event_name]])</f>
        <v>Male</v>
      </c>
      <c r="F3087" t="s">
        <v>10</v>
      </c>
      <c r="G3087" t="s">
        <v>14</v>
      </c>
      <c r="H3087" t="str">
        <f>IF(Statistics_xlsx___Sheet1[[#This Row],[Post Name]]="-",IF(G3088=0,G3086,G3088),Statistics_xlsx___Sheet1[[#This Row],[Post Name]])</f>
        <v>c5</v>
      </c>
      <c r="I3087">
        <v>9533</v>
      </c>
      <c r="J3087">
        <f>IF(Statistics_xlsx___Sheet1[[#This Row],[Offered Salary]]&lt;=0,AVERAGE($I$2:$I$7166),Statistics_xlsx___Sheet1[[#This Row],[Offered Salary]])</f>
        <v>9533</v>
      </c>
      <c r="K3087" t="b">
        <f>OR((Statistics_xlsx___Sheet1[[#This Row],[updated offered salary]]&lt;$N$39),(Statistics_xlsx___Sheet1[[#This Row],[updated offered salary]]&gt;$N$40))</f>
        <v>0</v>
      </c>
    </row>
    <row r="3088" spans="1:11" x14ac:dyDescent="0.3">
      <c r="A3088">
        <v>461741</v>
      </c>
      <c r="B3088" t="s">
        <v>2721</v>
      </c>
      <c r="C3088" t="s">
        <v>8</v>
      </c>
      <c r="D3088" t="s">
        <v>9</v>
      </c>
      <c r="E3088" t="str">
        <f>IF(Statistics_xlsx___Sheet1[[#This Row],[event_name]]="-","Male",Statistics_xlsx___Sheet1[[#This Row],[event_name]])</f>
        <v>Male</v>
      </c>
      <c r="F3088" t="s">
        <v>10</v>
      </c>
      <c r="G3088" t="s">
        <v>14</v>
      </c>
      <c r="H3088" t="str">
        <f>IF(Statistics_xlsx___Sheet1[[#This Row],[Post Name]]="-",IF(G3089=0,G3087,G3089),Statistics_xlsx___Sheet1[[#This Row],[Post Name]])</f>
        <v>c5</v>
      </c>
      <c r="I3088">
        <v>6988</v>
      </c>
      <c r="J3088">
        <f>IF(Statistics_xlsx___Sheet1[[#This Row],[Offered Salary]]&lt;=0,AVERAGE($I$2:$I$7166),Statistics_xlsx___Sheet1[[#This Row],[Offered Salary]])</f>
        <v>6988</v>
      </c>
      <c r="K3088" t="b">
        <f>OR((Statistics_xlsx___Sheet1[[#This Row],[updated offered salary]]&lt;$N$39),(Statistics_xlsx___Sheet1[[#This Row],[updated offered salary]]&gt;$N$40))</f>
        <v>0</v>
      </c>
    </row>
    <row r="3089" spans="1:11" x14ac:dyDescent="0.3">
      <c r="A3089">
        <v>362955</v>
      </c>
      <c r="B3089" t="s">
        <v>2722</v>
      </c>
      <c r="C3089" t="s">
        <v>15</v>
      </c>
      <c r="D3089" t="s">
        <v>42</v>
      </c>
      <c r="E3089" t="str">
        <f>IF(Statistics_xlsx___Sheet1[[#This Row],[event_name]]="-","Male",Statistics_xlsx___Sheet1[[#This Row],[event_name]])</f>
        <v>Don’t want to say</v>
      </c>
      <c r="F3089" t="s">
        <v>10</v>
      </c>
      <c r="G3089" t="s">
        <v>14</v>
      </c>
      <c r="H3089" t="str">
        <f>IF(Statistics_xlsx___Sheet1[[#This Row],[Post Name]]="-",IF(G3090=0,G3088,G3090),Statistics_xlsx___Sheet1[[#This Row],[Post Name]])</f>
        <v>c5</v>
      </c>
      <c r="I3089">
        <v>41227</v>
      </c>
      <c r="J3089">
        <f>IF(Statistics_xlsx___Sheet1[[#This Row],[Offered Salary]]&lt;=0,AVERAGE($I$2:$I$7166),Statistics_xlsx___Sheet1[[#This Row],[Offered Salary]])</f>
        <v>41227</v>
      </c>
      <c r="K3089" t="b">
        <f>OR((Statistics_xlsx___Sheet1[[#This Row],[updated offered salary]]&lt;$N$39),(Statistics_xlsx___Sheet1[[#This Row],[updated offered salary]]&gt;$N$40))</f>
        <v>0</v>
      </c>
    </row>
    <row r="3090" spans="1:11" x14ac:dyDescent="0.3">
      <c r="A3090">
        <v>629018</v>
      </c>
      <c r="B3090" t="s">
        <v>2723</v>
      </c>
      <c r="C3090" t="s">
        <v>8</v>
      </c>
      <c r="D3090" t="s">
        <v>9</v>
      </c>
      <c r="E3090" t="str">
        <f>IF(Statistics_xlsx___Sheet1[[#This Row],[event_name]]="-","Male",Statistics_xlsx___Sheet1[[#This Row],[event_name]])</f>
        <v>Male</v>
      </c>
      <c r="F3090" t="s">
        <v>10</v>
      </c>
      <c r="G3090" t="s">
        <v>345</v>
      </c>
      <c r="H3090" t="str">
        <f>IF(Statistics_xlsx___Sheet1[[#This Row],[Post Name]]="-",IF(G3091=0,G3089,G3091),Statistics_xlsx___Sheet1[[#This Row],[Post Name]])</f>
        <v>c9</v>
      </c>
      <c r="I3090">
        <v>10545</v>
      </c>
      <c r="J3090">
        <f>IF(Statistics_xlsx___Sheet1[[#This Row],[Offered Salary]]&lt;=0,AVERAGE($I$2:$I$7166),Statistics_xlsx___Sheet1[[#This Row],[Offered Salary]])</f>
        <v>10545</v>
      </c>
      <c r="K3090" t="b">
        <f>OR((Statistics_xlsx___Sheet1[[#This Row],[updated offered salary]]&lt;$N$39),(Statistics_xlsx___Sheet1[[#This Row],[updated offered salary]]&gt;$N$40))</f>
        <v>0</v>
      </c>
    </row>
    <row r="3091" spans="1:11" x14ac:dyDescent="0.3">
      <c r="A3091">
        <v>782332</v>
      </c>
      <c r="B3091" t="s">
        <v>2724</v>
      </c>
      <c r="C3091" t="s">
        <v>15</v>
      </c>
      <c r="D3091" t="s">
        <v>13</v>
      </c>
      <c r="E3091" t="str">
        <f>IF(Statistics_xlsx___Sheet1[[#This Row],[event_name]]="-","Male",Statistics_xlsx___Sheet1[[#This Row],[event_name]])</f>
        <v>Female</v>
      </c>
      <c r="F3091" t="s">
        <v>10</v>
      </c>
      <c r="G3091" t="s">
        <v>345</v>
      </c>
      <c r="H3091" t="str">
        <f>IF(Statistics_xlsx___Sheet1[[#This Row],[Post Name]]="-",IF(G3092=0,G3090,G3092),Statistics_xlsx___Sheet1[[#This Row],[Post Name]])</f>
        <v>c9</v>
      </c>
      <c r="I3091">
        <v>5040</v>
      </c>
      <c r="J3091">
        <f>IF(Statistics_xlsx___Sheet1[[#This Row],[Offered Salary]]&lt;=0,AVERAGE($I$2:$I$7166),Statistics_xlsx___Sheet1[[#This Row],[Offered Salary]])</f>
        <v>5040</v>
      </c>
      <c r="K3091" t="b">
        <f>OR((Statistics_xlsx___Sheet1[[#This Row],[updated offered salary]]&lt;$N$39),(Statistics_xlsx___Sheet1[[#This Row],[updated offered salary]]&gt;$N$40))</f>
        <v>0</v>
      </c>
    </row>
    <row r="3092" spans="1:11" x14ac:dyDescent="0.3">
      <c r="A3092">
        <v>145093</v>
      </c>
      <c r="B3092" t="s">
        <v>2725</v>
      </c>
      <c r="C3092" t="s">
        <v>15</v>
      </c>
      <c r="D3092" t="s">
        <v>9</v>
      </c>
      <c r="E3092" t="str">
        <f>IF(Statistics_xlsx___Sheet1[[#This Row],[event_name]]="-","Male",Statistics_xlsx___Sheet1[[#This Row],[event_name]])</f>
        <v>Male</v>
      </c>
      <c r="F3092" t="s">
        <v>10</v>
      </c>
      <c r="G3092" t="s">
        <v>345</v>
      </c>
      <c r="H3092" t="str">
        <f>IF(Statistics_xlsx___Sheet1[[#This Row],[Post Name]]="-",IF(G3093=0,G3091,G3093),Statistics_xlsx___Sheet1[[#This Row],[Post Name]])</f>
        <v>c9</v>
      </c>
      <c r="I3092">
        <v>86339</v>
      </c>
      <c r="J3092">
        <f>IF(Statistics_xlsx___Sheet1[[#This Row],[Offered Salary]]&lt;=0,AVERAGE($I$2:$I$7166),Statistics_xlsx___Sheet1[[#This Row],[Offered Salary]])</f>
        <v>86339</v>
      </c>
      <c r="K3092" t="b">
        <f>OR((Statistics_xlsx___Sheet1[[#This Row],[updated offered salary]]&lt;$N$39),(Statistics_xlsx___Sheet1[[#This Row],[updated offered salary]]&gt;$N$40))</f>
        <v>0</v>
      </c>
    </row>
    <row r="3093" spans="1:11" x14ac:dyDescent="0.3">
      <c r="A3093">
        <v>111044</v>
      </c>
      <c r="B3093" t="s">
        <v>2726</v>
      </c>
      <c r="C3093" t="s">
        <v>8</v>
      </c>
      <c r="D3093" t="s">
        <v>13</v>
      </c>
      <c r="E3093" t="str">
        <f>IF(Statistics_xlsx___Sheet1[[#This Row],[event_name]]="-","Male",Statistics_xlsx___Sheet1[[#This Row],[event_name]])</f>
        <v>Female</v>
      </c>
      <c r="F3093" t="s">
        <v>10</v>
      </c>
      <c r="G3093" t="s">
        <v>345</v>
      </c>
      <c r="H3093" t="str">
        <f>IF(Statistics_xlsx___Sheet1[[#This Row],[Post Name]]="-",IF(G3094=0,G3092,G3094),Statistics_xlsx___Sheet1[[#This Row],[Post Name]])</f>
        <v>c9</v>
      </c>
      <c r="I3093">
        <v>45046</v>
      </c>
      <c r="J3093">
        <f>IF(Statistics_xlsx___Sheet1[[#This Row],[Offered Salary]]&lt;=0,AVERAGE($I$2:$I$7166),Statistics_xlsx___Sheet1[[#This Row],[Offered Salary]])</f>
        <v>45046</v>
      </c>
      <c r="K3093" t="b">
        <f>OR((Statistics_xlsx___Sheet1[[#This Row],[updated offered salary]]&lt;$N$39),(Statistics_xlsx___Sheet1[[#This Row],[updated offered salary]]&gt;$N$40))</f>
        <v>0</v>
      </c>
    </row>
    <row r="3094" spans="1:11" x14ac:dyDescent="0.3">
      <c r="A3094">
        <v>129483</v>
      </c>
      <c r="B3094" t="s">
        <v>2727</v>
      </c>
      <c r="C3094" t="s">
        <v>8</v>
      </c>
      <c r="D3094" t="s">
        <v>9</v>
      </c>
      <c r="E3094" t="str">
        <f>IF(Statistics_xlsx___Sheet1[[#This Row],[event_name]]="-","Male",Statistics_xlsx___Sheet1[[#This Row],[event_name]])</f>
        <v>Male</v>
      </c>
      <c r="F3094" t="s">
        <v>10</v>
      </c>
      <c r="G3094" t="s">
        <v>345</v>
      </c>
      <c r="H3094" t="str">
        <f>IF(Statistics_xlsx___Sheet1[[#This Row],[Post Name]]="-",IF(G3095=0,G3093,G3095),Statistics_xlsx___Sheet1[[#This Row],[Post Name]])</f>
        <v>c9</v>
      </c>
      <c r="I3094">
        <v>33906</v>
      </c>
      <c r="J3094">
        <f>IF(Statistics_xlsx___Sheet1[[#This Row],[Offered Salary]]&lt;=0,AVERAGE($I$2:$I$7166),Statistics_xlsx___Sheet1[[#This Row],[Offered Salary]])</f>
        <v>33906</v>
      </c>
      <c r="K3094" t="b">
        <f>OR((Statistics_xlsx___Sheet1[[#This Row],[updated offered salary]]&lt;$N$39),(Statistics_xlsx___Sheet1[[#This Row],[updated offered salary]]&gt;$N$40))</f>
        <v>0</v>
      </c>
    </row>
    <row r="3095" spans="1:11" x14ac:dyDescent="0.3">
      <c r="A3095">
        <v>24143</v>
      </c>
      <c r="B3095" t="s">
        <v>2425</v>
      </c>
      <c r="C3095" t="s">
        <v>8</v>
      </c>
      <c r="D3095" t="s">
        <v>13</v>
      </c>
      <c r="E3095" t="str">
        <f>IF(Statistics_xlsx___Sheet1[[#This Row],[event_name]]="-","Male",Statistics_xlsx___Sheet1[[#This Row],[event_name]])</f>
        <v>Female</v>
      </c>
      <c r="F3095" t="s">
        <v>17</v>
      </c>
      <c r="G3095" t="s">
        <v>36</v>
      </c>
      <c r="H3095" t="str">
        <f>IF(Statistics_xlsx___Sheet1[[#This Row],[Post Name]]="-",IF(G3096=0,G3094,G3096),Statistics_xlsx___Sheet1[[#This Row],[Post Name]])</f>
        <v>i5</v>
      </c>
      <c r="I3095">
        <v>62591</v>
      </c>
      <c r="J3095">
        <f>IF(Statistics_xlsx___Sheet1[[#This Row],[Offered Salary]]&lt;=0,AVERAGE($I$2:$I$7166),Statistics_xlsx___Sheet1[[#This Row],[Offered Salary]])</f>
        <v>62591</v>
      </c>
      <c r="K3095" t="b">
        <f>OR((Statistics_xlsx___Sheet1[[#This Row],[updated offered salary]]&lt;$N$39),(Statistics_xlsx___Sheet1[[#This Row],[updated offered salary]]&gt;$N$40))</f>
        <v>0</v>
      </c>
    </row>
    <row r="3096" spans="1:11" x14ac:dyDescent="0.3">
      <c r="A3096">
        <v>544586</v>
      </c>
      <c r="B3096" t="s">
        <v>1457</v>
      </c>
      <c r="C3096" t="s">
        <v>8</v>
      </c>
      <c r="D3096" t="s">
        <v>13</v>
      </c>
      <c r="E3096" t="str">
        <f>IF(Statistics_xlsx___Sheet1[[#This Row],[event_name]]="-","Male",Statistics_xlsx___Sheet1[[#This Row],[event_name]])</f>
        <v>Female</v>
      </c>
      <c r="F3096" t="s">
        <v>17</v>
      </c>
      <c r="G3096" t="s">
        <v>36</v>
      </c>
      <c r="H3096" t="str">
        <f>IF(Statistics_xlsx___Sheet1[[#This Row],[Post Name]]="-",IF(G3097=0,G3095,G3097),Statistics_xlsx___Sheet1[[#This Row],[Post Name]])</f>
        <v>i5</v>
      </c>
      <c r="I3096">
        <v>1911</v>
      </c>
      <c r="J3096">
        <f>IF(Statistics_xlsx___Sheet1[[#This Row],[Offered Salary]]&lt;=0,AVERAGE($I$2:$I$7166),Statistics_xlsx___Sheet1[[#This Row],[Offered Salary]])</f>
        <v>1911</v>
      </c>
      <c r="K3096" t="b">
        <f>OR((Statistics_xlsx___Sheet1[[#This Row],[updated offered salary]]&lt;$N$39),(Statistics_xlsx___Sheet1[[#This Row],[updated offered salary]]&gt;$N$40))</f>
        <v>0</v>
      </c>
    </row>
    <row r="3097" spans="1:11" x14ac:dyDescent="0.3">
      <c r="A3097">
        <v>21494</v>
      </c>
      <c r="B3097" t="s">
        <v>2425</v>
      </c>
      <c r="C3097" t="s">
        <v>8</v>
      </c>
      <c r="D3097" t="s">
        <v>13</v>
      </c>
      <c r="E3097" t="str">
        <f>IF(Statistics_xlsx___Sheet1[[#This Row],[event_name]]="-","Male",Statistics_xlsx___Sheet1[[#This Row],[event_name]])</f>
        <v>Female</v>
      </c>
      <c r="F3097" t="s">
        <v>17</v>
      </c>
      <c r="G3097" t="s">
        <v>36</v>
      </c>
      <c r="H3097" t="str">
        <f>IF(Statistics_xlsx___Sheet1[[#This Row],[Post Name]]="-",IF(G3098=0,G3096,G3098),Statistics_xlsx___Sheet1[[#This Row],[Post Name]])</f>
        <v>i5</v>
      </c>
      <c r="I3097">
        <v>98784</v>
      </c>
      <c r="J3097">
        <f>IF(Statistics_xlsx___Sheet1[[#This Row],[Offered Salary]]&lt;=0,AVERAGE($I$2:$I$7166),Statistics_xlsx___Sheet1[[#This Row],[Offered Salary]])</f>
        <v>98784</v>
      </c>
      <c r="K3097" t="b">
        <f>OR((Statistics_xlsx___Sheet1[[#This Row],[updated offered salary]]&lt;$N$39),(Statistics_xlsx___Sheet1[[#This Row],[updated offered salary]]&gt;$N$40))</f>
        <v>0</v>
      </c>
    </row>
    <row r="3098" spans="1:11" x14ac:dyDescent="0.3">
      <c r="A3098">
        <v>811033</v>
      </c>
      <c r="B3098" t="s">
        <v>2728</v>
      </c>
      <c r="C3098" t="s">
        <v>8</v>
      </c>
      <c r="D3098" t="s">
        <v>13</v>
      </c>
      <c r="E3098" t="str">
        <f>IF(Statistics_xlsx___Sheet1[[#This Row],[event_name]]="-","Male",Statistics_xlsx___Sheet1[[#This Row],[event_name]])</f>
        <v>Female</v>
      </c>
      <c r="F3098" t="s">
        <v>17</v>
      </c>
      <c r="G3098" t="s">
        <v>14</v>
      </c>
      <c r="H3098" t="str">
        <f>IF(Statistics_xlsx___Sheet1[[#This Row],[Post Name]]="-",IF(G3099=0,G3097,G3099),Statistics_xlsx___Sheet1[[#This Row],[Post Name]])</f>
        <v>c5</v>
      </c>
      <c r="I3098">
        <v>57085</v>
      </c>
      <c r="J3098">
        <f>IF(Statistics_xlsx___Sheet1[[#This Row],[Offered Salary]]&lt;=0,AVERAGE($I$2:$I$7166),Statistics_xlsx___Sheet1[[#This Row],[Offered Salary]])</f>
        <v>57085</v>
      </c>
      <c r="K3098" t="b">
        <f>OR((Statistics_xlsx___Sheet1[[#This Row],[updated offered salary]]&lt;$N$39),(Statistics_xlsx___Sheet1[[#This Row],[updated offered salary]]&gt;$N$40))</f>
        <v>0</v>
      </c>
    </row>
    <row r="3099" spans="1:11" x14ac:dyDescent="0.3">
      <c r="A3099">
        <v>687757</v>
      </c>
      <c r="B3099" t="s">
        <v>1309</v>
      </c>
      <c r="C3099" t="s">
        <v>8</v>
      </c>
      <c r="D3099" t="s">
        <v>13</v>
      </c>
      <c r="E3099" t="str">
        <f>IF(Statistics_xlsx___Sheet1[[#This Row],[event_name]]="-","Male",Statistics_xlsx___Sheet1[[#This Row],[event_name]])</f>
        <v>Female</v>
      </c>
      <c r="F3099" t="s">
        <v>17</v>
      </c>
      <c r="G3099" t="s">
        <v>345</v>
      </c>
      <c r="H3099" t="str">
        <f>IF(Statistics_xlsx___Sheet1[[#This Row],[Post Name]]="-",IF(G3100=0,G3098,G3100),Statistics_xlsx___Sheet1[[#This Row],[Post Name]])</f>
        <v>c9</v>
      </c>
      <c r="I3099">
        <v>60280</v>
      </c>
      <c r="J3099">
        <f>IF(Statistics_xlsx___Sheet1[[#This Row],[Offered Salary]]&lt;=0,AVERAGE($I$2:$I$7166),Statistics_xlsx___Sheet1[[#This Row],[Offered Salary]])</f>
        <v>60280</v>
      </c>
      <c r="K3099" t="b">
        <f>OR((Statistics_xlsx___Sheet1[[#This Row],[updated offered salary]]&lt;$N$39),(Statistics_xlsx___Sheet1[[#This Row],[updated offered salary]]&gt;$N$40))</f>
        <v>0</v>
      </c>
    </row>
    <row r="3100" spans="1:11" x14ac:dyDescent="0.3">
      <c r="A3100">
        <v>934635</v>
      </c>
      <c r="B3100" t="s">
        <v>2729</v>
      </c>
      <c r="C3100" t="s">
        <v>8</v>
      </c>
      <c r="D3100" t="s">
        <v>9</v>
      </c>
      <c r="E3100" t="str">
        <f>IF(Statistics_xlsx___Sheet1[[#This Row],[event_name]]="-","Male",Statistics_xlsx___Sheet1[[#This Row],[event_name]])</f>
        <v>Male</v>
      </c>
      <c r="F3100" t="s">
        <v>17</v>
      </c>
      <c r="G3100" t="s">
        <v>14</v>
      </c>
      <c r="H3100" t="str">
        <f>IF(Statistics_xlsx___Sheet1[[#This Row],[Post Name]]="-",IF(G3101=0,G3099,G3101),Statistics_xlsx___Sheet1[[#This Row],[Post Name]])</f>
        <v>c5</v>
      </c>
      <c r="I3100">
        <v>38861</v>
      </c>
      <c r="J3100">
        <f>IF(Statistics_xlsx___Sheet1[[#This Row],[Offered Salary]]&lt;=0,AVERAGE($I$2:$I$7166),Statistics_xlsx___Sheet1[[#This Row],[Offered Salary]])</f>
        <v>38861</v>
      </c>
      <c r="K3100" t="b">
        <f>OR((Statistics_xlsx___Sheet1[[#This Row],[updated offered salary]]&lt;$N$39),(Statistics_xlsx___Sheet1[[#This Row],[updated offered salary]]&gt;$N$40))</f>
        <v>0</v>
      </c>
    </row>
    <row r="3101" spans="1:11" x14ac:dyDescent="0.3">
      <c r="A3101">
        <v>229560</v>
      </c>
      <c r="B3101" t="s">
        <v>2729</v>
      </c>
      <c r="C3101" t="s">
        <v>15</v>
      </c>
      <c r="D3101" t="s">
        <v>13</v>
      </c>
      <c r="E3101" t="str">
        <f>IF(Statistics_xlsx___Sheet1[[#This Row],[event_name]]="-","Male",Statistics_xlsx___Sheet1[[#This Row],[event_name]])</f>
        <v>Female</v>
      </c>
      <c r="F3101" t="s">
        <v>17</v>
      </c>
      <c r="G3101" t="s">
        <v>14</v>
      </c>
      <c r="H3101" t="str">
        <f>IF(Statistics_xlsx___Sheet1[[#This Row],[Post Name]]="-",IF(G3102=0,G3100,G3102),Statistics_xlsx___Sheet1[[#This Row],[Post Name]])</f>
        <v>c5</v>
      </c>
      <c r="I3101">
        <v>96985</v>
      </c>
      <c r="J3101">
        <f>IF(Statistics_xlsx___Sheet1[[#This Row],[Offered Salary]]&lt;=0,AVERAGE($I$2:$I$7166),Statistics_xlsx___Sheet1[[#This Row],[Offered Salary]])</f>
        <v>96985</v>
      </c>
      <c r="K3101" t="b">
        <f>OR((Statistics_xlsx___Sheet1[[#This Row],[updated offered salary]]&lt;$N$39),(Statistics_xlsx___Sheet1[[#This Row],[updated offered salary]]&gt;$N$40))</f>
        <v>0</v>
      </c>
    </row>
    <row r="3102" spans="1:11" x14ac:dyDescent="0.3">
      <c r="A3102">
        <v>74788</v>
      </c>
      <c r="B3102" t="s">
        <v>1839</v>
      </c>
      <c r="C3102" t="s">
        <v>8</v>
      </c>
      <c r="D3102" t="s">
        <v>9</v>
      </c>
      <c r="E3102" t="str">
        <f>IF(Statistics_xlsx___Sheet1[[#This Row],[event_name]]="-","Male",Statistics_xlsx___Sheet1[[#This Row],[event_name]])</f>
        <v>Male</v>
      </c>
      <c r="F3102" t="s">
        <v>17</v>
      </c>
      <c r="G3102" t="s">
        <v>24</v>
      </c>
      <c r="H3102" t="str">
        <f>IF(Statistics_xlsx___Sheet1[[#This Row],[Post Name]]="-",IF(G3103=0,G3101,G3103),Statistics_xlsx___Sheet1[[#This Row],[Post Name]])</f>
        <v>i7</v>
      </c>
      <c r="I3102">
        <v>91506</v>
      </c>
      <c r="J3102">
        <f>IF(Statistics_xlsx___Sheet1[[#This Row],[Offered Salary]]&lt;=0,AVERAGE($I$2:$I$7166),Statistics_xlsx___Sheet1[[#This Row],[Offered Salary]])</f>
        <v>91506</v>
      </c>
      <c r="K3102" t="b">
        <f>OR((Statistics_xlsx___Sheet1[[#This Row],[updated offered salary]]&lt;$N$39),(Statistics_xlsx___Sheet1[[#This Row],[updated offered salary]]&gt;$N$40))</f>
        <v>0</v>
      </c>
    </row>
    <row r="3103" spans="1:11" x14ac:dyDescent="0.3">
      <c r="A3103">
        <v>162372</v>
      </c>
      <c r="B3103" t="s">
        <v>2730</v>
      </c>
      <c r="C3103" t="s">
        <v>15</v>
      </c>
      <c r="D3103" t="s">
        <v>13</v>
      </c>
      <c r="E3103" t="str">
        <f>IF(Statistics_xlsx___Sheet1[[#This Row],[event_name]]="-","Male",Statistics_xlsx___Sheet1[[#This Row],[event_name]])</f>
        <v>Female</v>
      </c>
      <c r="F3103" t="s">
        <v>69</v>
      </c>
      <c r="G3103" t="s">
        <v>24</v>
      </c>
      <c r="H3103" t="str">
        <f>IF(Statistics_xlsx___Sheet1[[#This Row],[Post Name]]="-",IF(G3104=0,G3102,G3104),Statistics_xlsx___Sheet1[[#This Row],[Post Name]])</f>
        <v>i7</v>
      </c>
      <c r="I3103">
        <v>48811</v>
      </c>
      <c r="J3103">
        <f>IF(Statistics_xlsx___Sheet1[[#This Row],[Offered Salary]]&lt;=0,AVERAGE($I$2:$I$7166),Statistics_xlsx___Sheet1[[#This Row],[Offered Salary]])</f>
        <v>48811</v>
      </c>
      <c r="K3103" t="b">
        <f>OR((Statistics_xlsx___Sheet1[[#This Row],[updated offered salary]]&lt;$N$39),(Statistics_xlsx___Sheet1[[#This Row],[updated offered salary]]&gt;$N$40))</f>
        <v>0</v>
      </c>
    </row>
    <row r="3104" spans="1:11" x14ac:dyDescent="0.3">
      <c r="A3104">
        <v>977642</v>
      </c>
      <c r="B3104" t="s">
        <v>2731</v>
      </c>
      <c r="C3104" t="s">
        <v>15</v>
      </c>
      <c r="D3104" t="s">
        <v>9</v>
      </c>
      <c r="E3104" t="str">
        <f>IF(Statistics_xlsx___Sheet1[[#This Row],[event_name]]="-","Male",Statistics_xlsx___Sheet1[[#This Row],[event_name]])</f>
        <v>Male</v>
      </c>
      <c r="F3104" t="s">
        <v>69</v>
      </c>
      <c r="G3104" t="s">
        <v>24</v>
      </c>
      <c r="H3104" t="str">
        <f>IF(Statistics_xlsx___Sheet1[[#This Row],[Post Name]]="-",IF(G3105=0,G3103,G3105),Statistics_xlsx___Sheet1[[#This Row],[Post Name]])</f>
        <v>i7</v>
      </c>
      <c r="I3104">
        <v>57686</v>
      </c>
      <c r="J3104">
        <f>IF(Statistics_xlsx___Sheet1[[#This Row],[Offered Salary]]&lt;=0,AVERAGE($I$2:$I$7166),Statistics_xlsx___Sheet1[[#This Row],[Offered Salary]])</f>
        <v>57686</v>
      </c>
      <c r="K3104" t="b">
        <f>OR((Statistics_xlsx___Sheet1[[#This Row],[updated offered salary]]&lt;$N$39),(Statistics_xlsx___Sheet1[[#This Row],[updated offered salary]]&gt;$N$40))</f>
        <v>0</v>
      </c>
    </row>
    <row r="3105" spans="1:11" x14ac:dyDescent="0.3">
      <c r="A3105">
        <v>765524</v>
      </c>
      <c r="B3105" t="s">
        <v>2731</v>
      </c>
      <c r="C3105" t="s">
        <v>15</v>
      </c>
      <c r="D3105" t="s">
        <v>9</v>
      </c>
      <c r="E3105" t="str">
        <f>IF(Statistics_xlsx___Sheet1[[#This Row],[event_name]]="-","Male",Statistics_xlsx___Sheet1[[#This Row],[event_name]])</f>
        <v>Male</v>
      </c>
      <c r="F3105" t="s">
        <v>69</v>
      </c>
      <c r="G3105" t="s">
        <v>24</v>
      </c>
      <c r="H3105" t="str">
        <f>IF(Statistics_xlsx___Sheet1[[#This Row],[Post Name]]="-",IF(G3106=0,G3104,G3106),Statistics_xlsx___Sheet1[[#This Row],[Post Name]])</f>
        <v>i7</v>
      </c>
      <c r="I3105">
        <v>11862</v>
      </c>
      <c r="J3105">
        <f>IF(Statistics_xlsx___Sheet1[[#This Row],[Offered Salary]]&lt;=0,AVERAGE($I$2:$I$7166),Statistics_xlsx___Sheet1[[#This Row],[Offered Salary]])</f>
        <v>11862</v>
      </c>
      <c r="K3105" t="b">
        <f>OR((Statistics_xlsx___Sheet1[[#This Row],[updated offered salary]]&lt;$N$39),(Statistics_xlsx___Sheet1[[#This Row],[updated offered salary]]&gt;$N$40))</f>
        <v>0</v>
      </c>
    </row>
    <row r="3106" spans="1:11" x14ac:dyDescent="0.3">
      <c r="A3106">
        <v>49710</v>
      </c>
      <c r="B3106" t="s">
        <v>2732</v>
      </c>
      <c r="C3106" t="s">
        <v>15</v>
      </c>
      <c r="D3106" t="s">
        <v>9</v>
      </c>
      <c r="E3106" t="str">
        <f>IF(Statistics_xlsx___Sheet1[[#This Row],[event_name]]="-","Male",Statistics_xlsx___Sheet1[[#This Row],[event_name]])</f>
        <v>Male</v>
      </c>
      <c r="F3106" t="s">
        <v>69</v>
      </c>
      <c r="G3106" t="s">
        <v>24</v>
      </c>
      <c r="H3106" t="str">
        <f>IF(Statistics_xlsx___Sheet1[[#This Row],[Post Name]]="-",IF(G3107=0,G3105,G3107),Statistics_xlsx___Sheet1[[#This Row],[Post Name]])</f>
        <v>i7</v>
      </c>
      <c r="I3106">
        <v>85940</v>
      </c>
      <c r="J3106">
        <f>IF(Statistics_xlsx___Sheet1[[#This Row],[Offered Salary]]&lt;=0,AVERAGE($I$2:$I$7166),Statistics_xlsx___Sheet1[[#This Row],[Offered Salary]])</f>
        <v>85940</v>
      </c>
      <c r="K3106" t="b">
        <f>OR((Statistics_xlsx___Sheet1[[#This Row],[updated offered salary]]&lt;$N$39),(Statistics_xlsx___Sheet1[[#This Row],[updated offered salary]]&gt;$N$40))</f>
        <v>0</v>
      </c>
    </row>
    <row r="3107" spans="1:11" x14ac:dyDescent="0.3">
      <c r="A3107">
        <v>288909</v>
      </c>
      <c r="B3107" t="s">
        <v>2732</v>
      </c>
      <c r="C3107" t="s">
        <v>15</v>
      </c>
      <c r="D3107" t="s">
        <v>9</v>
      </c>
      <c r="E3107" t="str">
        <f>IF(Statistics_xlsx___Sheet1[[#This Row],[event_name]]="-","Male",Statistics_xlsx___Sheet1[[#This Row],[event_name]])</f>
        <v>Male</v>
      </c>
      <c r="F3107" t="s">
        <v>69</v>
      </c>
      <c r="G3107" t="s">
        <v>24</v>
      </c>
      <c r="H3107" t="str">
        <f>IF(Statistics_xlsx___Sheet1[[#This Row],[Post Name]]="-",IF(G3108=0,G3106,G3108),Statistics_xlsx___Sheet1[[#This Row],[Post Name]])</f>
        <v>i7</v>
      </c>
      <c r="I3107">
        <v>67215</v>
      </c>
      <c r="J3107">
        <f>IF(Statistics_xlsx___Sheet1[[#This Row],[Offered Salary]]&lt;=0,AVERAGE($I$2:$I$7166),Statistics_xlsx___Sheet1[[#This Row],[Offered Salary]])</f>
        <v>67215</v>
      </c>
      <c r="K3107" t="b">
        <f>OR((Statistics_xlsx___Sheet1[[#This Row],[updated offered salary]]&lt;$N$39),(Statistics_xlsx___Sheet1[[#This Row],[updated offered salary]]&gt;$N$40))</f>
        <v>0</v>
      </c>
    </row>
    <row r="3108" spans="1:11" x14ac:dyDescent="0.3">
      <c r="A3108">
        <v>297679</v>
      </c>
      <c r="B3108" t="s">
        <v>2733</v>
      </c>
      <c r="C3108" t="s">
        <v>8</v>
      </c>
      <c r="D3108" t="s">
        <v>9</v>
      </c>
      <c r="E3108" t="str">
        <f>IF(Statistics_xlsx___Sheet1[[#This Row],[event_name]]="-","Male",Statistics_xlsx___Sheet1[[#This Row],[event_name]])</f>
        <v>Male</v>
      </c>
      <c r="F3108" t="s">
        <v>86</v>
      </c>
      <c r="G3108" t="s">
        <v>11</v>
      </c>
      <c r="H3108" t="str">
        <f>IF(Statistics_xlsx___Sheet1[[#This Row],[Post Name]]="-",IF(G3109=0,G3107,G3109),Statistics_xlsx___Sheet1[[#This Row],[Post Name]])</f>
        <v>c8</v>
      </c>
      <c r="I3108">
        <v>86043</v>
      </c>
      <c r="J3108">
        <f>IF(Statistics_xlsx___Sheet1[[#This Row],[Offered Salary]]&lt;=0,AVERAGE($I$2:$I$7166),Statistics_xlsx___Sheet1[[#This Row],[Offered Salary]])</f>
        <v>86043</v>
      </c>
      <c r="K3108" t="b">
        <f>OR((Statistics_xlsx___Sheet1[[#This Row],[updated offered salary]]&lt;$N$39),(Statistics_xlsx___Sheet1[[#This Row],[updated offered salary]]&gt;$N$40))</f>
        <v>0</v>
      </c>
    </row>
    <row r="3109" spans="1:11" x14ac:dyDescent="0.3">
      <c r="A3109">
        <v>836623</v>
      </c>
      <c r="B3109" t="s">
        <v>2734</v>
      </c>
      <c r="C3109" t="s">
        <v>8</v>
      </c>
      <c r="D3109" t="s">
        <v>9</v>
      </c>
      <c r="E3109" t="str">
        <f>IF(Statistics_xlsx___Sheet1[[#This Row],[event_name]]="-","Male",Statistics_xlsx___Sheet1[[#This Row],[event_name]])</f>
        <v>Male</v>
      </c>
      <c r="F3109" t="s">
        <v>86</v>
      </c>
      <c r="G3109" t="s">
        <v>11</v>
      </c>
      <c r="H3109" t="str">
        <f>IF(Statistics_xlsx___Sheet1[[#This Row],[Post Name]]="-",IF(G3110=0,G3108,G3110),Statistics_xlsx___Sheet1[[#This Row],[Post Name]])</f>
        <v>c8</v>
      </c>
      <c r="I3109">
        <v>41415</v>
      </c>
      <c r="J3109">
        <f>IF(Statistics_xlsx___Sheet1[[#This Row],[Offered Salary]]&lt;=0,AVERAGE($I$2:$I$7166),Statistics_xlsx___Sheet1[[#This Row],[Offered Salary]])</f>
        <v>41415</v>
      </c>
      <c r="K3109" t="b">
        <f>OR((Statistics_xlsx___Sheet1[[#This Row],[updated offered salary]]&lt;$N$39),(Statistics_xlsx___Sheet1[[#This Row],[updated offered salary]]&gt;$N$40))</f>
        <v>0</v>
      </c>
    </row>
    <row r="3110" spans="1:11" x14ac:dyDescent="0.3">
      <c r="A3110">
        <v>910522</v>
      </c>
      <c r="B3110" t="s">
        <v>2735</v>
      </c>
      <c r="C3110" t="s">
        <v>8</v>
      </c>
      <c r="D3110" t="s">
        <v>9</v>
      </c>
      <c r="E3110" t="str">
        <f>IF(Statistics_xlsx___Sheet1[[#This Row],[event_name]]="-","Male",Statistics_xlsx___Sheet1[[#This Row],[event_name]])</f>
        <v>Male</v>
      </c>
      <c r="F3110" t="s">
        <v>10</v>
      </c>
      <c r="G3110" t="s">
        <v>11</v>
      </c>
      <c r="H3110" t="str">
        <f>IF(Statistics_xlsx___Sheet1[[#This Row],[Post Name]]="-",IF(G3111=0,G3109,G3111),Statistics_xlsx___Sheet1[[#This Row],[Post Name]])</f>
        <v>c8</v>
      </c>
      <c r="I3110">
        <v>50264</v>
      </c>
      <c r="J3110">
        <f>IF(Statistics_xlsx___Sheet1[[#This Row],[Offered Salary]]&lt;=0,AVERAGE($I$2:$I$7166),Statistics_xlsx___Sheet1[[#This Row],[Offered Salary]])</f>
        <v>50264</v>
      </c>
      <c r="K3110" t="b">
        <f>OR((Statistics_xlsx___Sheet1[[#This Row],[updated offered salary]]&lt;$N$39),(Statistics_xlsx___Sheet1[[#This Row],[updated offered salary]]&gt;$N$40))</f>
        <v>0</v>
      </c>
    </row>
    <row r="3111" spans="1:11" x14ac:dyDescent="0.3">
      <c r="A3111">
        <v>932687</v>
      </c>
      <c r="B3111" t="s">
        <v>2736</v>
      </c>
      <c r="C3111" t="s">
        <v>8</v>
      </c>
      <c r="D3111" t="s">
        <v>42</v>
      </c>
      <c r="E3111" t="str">
        <f>IF(Statistics_xlsx___Sheet1[[#This Row],[event_name]]="-","Male",Statistics_xlsx___Sheet1[[#This Row],[event_name]])</f>
        <v>Don’t want to say</v>
      </c>
      <c r="F3111" t="s">
        <v>10</v>
      </c>
      <c r="G3111" t="s">
        <v>11</v>
      </c>
      <c r="H3111" t="str">
        <f>IF(Statistics_xlsx___Sheet1[[#This Row],[Post Name]]="-",IF(G3112=0,G3110,G3112),Statistics_xlsx___Sheet1[[#This Row],[Post Name]])</f>
        <v>c8</v>
      </c>
      <c r="I3111">
        <v>12710</v>
      </c>
      <c r="J3111">
        <f>IF(Statistics_xlsx___Sheet1[[#This Row],[Offered Salary]]&lt;=0,AVERAGE($I$2:$I$7166),Statistics_xlsx___Sheet1[[#This Row],[Offered Salary]])</f>
        <v>12710</v>
      </c>
      <c r="K3111" t="b">
        <f>OR((Statistics_xlsx___Sheet1[[#This Row],[updated offered salary]]&lt;$N$39),(Statistics_xlsx___Sheet1[[#This Row],[updated offered salary]]&gt;$N$40))</f>
        <v>0</v>
      </c>
    </row>
    <row r="3112" spans="1:11" x14ac:dyDescent="0.3">
      <c r="A3112">
        <v>981648</v>
      </c>
      <c r="B3112" t="s">
        <v>2737</v>
      </c>
      <c r="C3112" t="s">
        <v>8</v>
      </c>
      <c r="D3112" t="s">
        <v>13</v>
      </c>
      <c r="E3112" t="str">
        <f>IF(Statistics_xlsx___Sheet1[[#This Row],[event_name]]="-","Male",Statistics_xlsx___Sheet1[[#This Row],[event_name]])</f>
        <v>Female</v>
      </c>
      <c r="F3112" t="s">
        <v>10</v>
      </c>
      <c r="G3112" t="s">
        <v>345</v>
      </c>
      <c r="H3112" t="str">
        <f>IF(Statistics_xlsx___Sheet1[[#This Row],[Post Name]]="-",IF(G3113=0,G3111,G3113),Statistics_xlsx___Sheet1[[#This Row],[Post Name]])</f>
        <v>c9</v>
      </c>
      <c r="I3112">
        <v>4435</v>
      </c>
      <c r="J3112">
        <f>IF(Statistics_xlsx___Sheet1[[#This Row],[Offered Salary]]&lt;=0,AVERAGE($I$2:$I$7166),Statistics_xlsx___Sheet1[[#This Row],[Offered Salary]])</f>
        <v>4435</v>
      </c>
      <c r="K3112" t="b">
        <f>OR((Statistics_xlsx___Sheet1[[#This Row],[updated offered salary]]&lt;$N$39),(Statistics_xlsx___Sheet1[[#This Row],[updated offered salary]]&gt;$N$40))</f>
        <v>0</v>
      </c>
    </row>
    <row r="3113" spans="1:11" x14ac:dyDescent="0.3">
      <c r="A3113">
        <v>95273</v>
      </c>
      <c r="B3113" t="s">
        <v>2738</v>
      </c>
      <c r="C3113" t="s">
        <v>8</v>
      </c>
      <c r="D3113" t="s">
        <v>42</v>
      </c>
      <c r="E3113" t="str">
        <f>IF(Statistics_xlsx___Sheet1[[#This Row],[event_name]]="-","Male",Statistics_xlsx___Sheet1[[#This Row],[event_name]])</f>
        <v>Don’t want to say</v>
      </c>
      <c r="F3113" t="s">
        <v>17</v>
      </c>
      <c r="G3113" t="s">
        <v>345</v>
      </c>
      <c r="H3113" t="str">
        <f>IF(Statistics_xlsx___Sheet1[[#This Row],[Post Name]]="-",IF(G3114=0,G3112,G3114),Statistics_xlsx___Sheet1[[#This Row],[Post Name]])</f>
        <v>c9</v>
      </c>
      <c r="I3113">
        <v>45940</v>
      </c>
      <c r="J3113">
        <f>IF(Statistics_xlsx___Sheet1[[#This Row],[Offered Salary]]&lt;=0,AVERAGE($I$2:$I$7166),Statistics_xlsx___Sheet1[[#This Row],[Offered Salary]])</f>
        <v>45940</v>
      </c>
      <c r="K3113" t="b">
        <f>OR((Statistics_xlsx___Sheet1[[#This Row],[updated offered salary]]&lt;$N$39),(Statistics_xlsx___Sheet1[[#This Row],[updated offered salary]]&gt;$N$40))</f>
        <v>0</v>
      </c>
    </row>
    <row r="3114" spans="1:11" x14ac:dyDescent="0.3">
      <c r="A3114">
        <v>540766</v>
      </c>
      <c r="B3114" t="s">
        <v>2739</v>
      </c>
      <c r="C3114" t="s">
        <v>8</v>
      </c>
      <c r="D3114" t="s">
        <v>42</v>
      </c>
      <c r="E3114" t="str">
        <f>IF(Statistics_xlsx___Sheet1[[#This Row],[event_name]]="-","Male",Statistics_xlsx___Sheet1[[#This Row],[event_name]])</f>
        <v>Don’t want to say</v>
      </c>
      <c r="F3114" t="s">
        <v>17</v>
      </c>
      <c r="G3114" t="s">
        <v>345</v>
      </c>
      <c r="H3114" t="str">
        <f>IF(Statistics_xlsx___Sheet1[[#This Row],[Post Name]]="-",IF(G3115=0,G3113,G3115),Statistics_xlsx___Sheet1[[#This Row],[Post Name]])</f>
        <v>c9</v>
      </c>
      <c r="I3114">
        <v>4971</v>
      </c>
      <c r="J3114">
        <f>IF(Statistics_xlsx___Sheet1[[#This Row],[Offered Salary]]&lt;=0,AVERAGE($I$2:$I$7166),Statistics_xlsx___Sheet1[[#This Row],[Offered Salary]])</f>
        <v>4971</v>
      </c>
      <c r="K3114" t="b">
        <f>OR((Statistics_xlsx___Sheet1[[#This Row],[updated offered salary]]&lt;$N$39),(Statistics_xlsx___Sheet1[[#This Row],[updated offered salary]]&gt;$N$40))</f>
        <v>0</v>
      </c>
    </row>
    <row r="3115" spans="1:11" x14ac:dyDescent="0.3">
      <c r="A3115">
        <v>323976</v>
      </c>
      <c r="B3115" t="s">
        <v>2740</v>
      </c>
      <c r="C3115" t="s">
        <v>8</v>
      </c>
      <c r="D3115" t="s">
        <v>9</v>
      </c>
      <c r="E3115" t="str">
        <f>IF(Statistics_xlsx___Sheet1[[#This Row],[event_name]]="-","Male",Statistics_xlsx___Sheet1[[#This Row],[event_name]])</f>
        <v>Male</v>
      </c>
      <c r="F3115" t="s">
        <v>17</v>
      </c>
      <c r="G3115" t="s">
        <v>345</v>
      </c>
      <c r="H3115" t="str">
        <f>IF(Statistics_xlsx___Sheet1[[#This Row],[Post Name]]="-",IF(G3116=0,G3114,G3116),Statistics_xlsx___Sheet1[[#This Row],[Post Name]])</f>
        <v>c9</v>
      </c>
      <c r="I3115">
        <v>67919</v>
      </c>
      <c r="J3115">
        <f>IF(Statistics_xlsx___Sheet1[[#This Row],[Offered Salary]]&lt;=0,AVERAGE($I$2:$I$7166),Statistics_xlsx___Sheet1[[#This Row],[Offered Salary]])</f>
        <v>67919</v>
      </c>
      <c r="K3115" t="b">
        <f>OR((Statistics_xlsx___Sheet1[[#This Row],[updated offered salary]]&lt;$N$39),(Statistics_xlsx___Sheet1[[#This Row],[updated offered salary]]&gt;$N$40))</f>
        <v>0</v>
      </c>
    </row>
    <row r="3116" spans="1:11" x14ac:dyDescent="0.3">
      <c r="A3116">
        <v>966316</v>
      </c>
      <c r="B3116" t="s">
        <v>2741</v>
      </c>
      <c r="C3116" t="s">
        <v>8</v>
      </c>
      <c r="D3116" t="s">
        <v>9</v>
      </c>
      <c r="E3116" t="str">
        <f>IF(Statistics_xlsx___Sheet1[[#This Row],[event_name]]="-","Male",Statistics_xlsx___Sheet1[[#This Row],[event_name]])</f>
        <v>Male</v>
      </c>
      <c r="F3116" t="s">
        <v>17</v>
      </c>
      <c r="G3116" t="s">
        <v>345</v>
      </c>
      <c r="H3116" t="str">
        <f>IF(Statistics_xlsx___Sheet1[[#This Row],[Post Name]]="-",IF(G3117=0,G3115,G3117),Statistics_xlsx___Sheet1[[#This Row],[Post Name]])</f>
        <v>c9</v>
      </c>
      <c r="I3116">
        <v>89727</v>
      </c>
      <c r="J3116">
        <f>IF(Statistics_xlsx___Sheet1[[#This Row],[Offered Salary]]&lt;=0,AVERAGE($I$2:$I$7166),Statistics_xlsx___Sheet1[[#This Row],[Offered Salary]])</f>
        <v>89727</v>
      </c>
      <c r="K3116" t="b">
        <f>OR((Statistics_xlsx___Sheet1[[#This Row],[updated offered salary]]&lt;$N$39),(Statistics_xlsx___Sheet1[[#This Row],[updated offered salary]]&gt;$N$40))</f>
        <v>0</v>
      </c>
    </row>
    <row r="3117" spans="1:11" x14ac:dyDescent="0.3">
      <c r="A3117">
        <v>711106</v>
      </c>
      <c r="B3117" t="s">
        <v>2742</v>
      </c>
      <c r="C3117" t="s">
        <v>15</v>
      </c>
      <c r="D3117" t="s">
        <v>9</v>
      </c>
      <c r="E3117" t="str">
        <f>IF(Statistics_xlsx___Sheet1[[#This Row],[event_name]]="-","Male",Statistics_xlsx___Sheet1[[#This Row],[event_name]])</f>
        <v>Male</v>
      </c>
      <c r="F3117" t="s">
        <v>17</v>
      </c>
      <c r="G3117" t="s">
        <v>345</v>
      </c>
      <c r="H3117" t="str">
        <f>IF(Statistics_xlsx___Sheet1[[#This Row],[Post Name]]="-",IF(G3118=0,G3116,G3118),Statistics_xlsx___Sheet1[[#This Row],[Post Name]])</f>
        <v>c9</v>
      </c>
      <c r="I3117">
        <v>72872</v>
      </c>
      <c r="J3117">
        <f>IF(Statistics_xlsx___Sheet1[[#This Row],[Offered Salary]]&lt;=0,AVERAGE($I$2:$I$7166),Statistics_xlsx___Sheet1[[#This Row],[Offered Salary]])</f>
        <v>72872</v>
      </c>
      <c r="K3117" t="b">
        <f>OR((Statistics_xlsx___Sheet1[[#This Row],[updated offered salary]]&lt;$N$39),(Statistics_xlsx___Sheet1[[#This Row],[updated offered salary]]&gt;$N$40))</f>
        <v>0</v>
      </c>
    </row>
    <row r="3118" spans="1:11" x14ac:dyDescent="0.3">
      <c r="A3118">
        <v>923992</v>
      </c>
      <c r="B3118" t="s">
        <v>2743</v>
      </c>
      <c r="C3118" t="s">
        <v>8</v>
      </c>
      <c r="D3118" t="s">
        <v>13</v>
      </c>
      <c r="E3118" t="str">
        <f>IF(Statistics_xlsx___Sheet1[[#This Row],[event_name]]="-","Male",Statistics_xlsx___Sheet1[[#This Row],[event_name]])</f>
        <v>Female</v>
      </c>
      <c r="F3118" t="s">
        <v>17</v>
      </c>
      <c r="G3118" t="s">
        <v>345</v>
      </c>
      <c r="H3118" t="str">
        <f>IF(Statistics_xlsx___Sheet1[[#This Row],[Post Name]]="-",IF(G3119=0,G3117,G3119),Statistics_xlsx___Sheet1[[#This Row],[Post Name]])</f>
        <v>c9</v>
      </c>
      <c r="I3118">
        <v>4799</v>
      </c>
      <c r="J3118">
        <f>IF(Statistics_xlsx___Sheet1[[#This Row],[Offered Salary]]&lt;=0,AVERAGE($I$2:$I$7166),Statistics_xlsx___Sheet1[[#This Row],[Offered Salary]])</f>
        <v>4799</v>
      </c>
      <c r="K3118" t="b">
        <f>OR((Statistics_xlsx___Sheet1[[#This Row],[updated offered salary]]&lt;$N$39),(Statistics_xlsx___Sheet1[[#This Row],[updated offered salary]]&gt;$N$40))</f>
        <v>0</v>
      </c>
    </row>
    <row r="3119" spans="1:11" x14ac:dyDescent="0.3">
      <c r="A3119">
        <v>700779</v>
      </c>
      <c r="B3119" t="s">
        <v>2744</v>
      </c>
      <c r="C3119" t="s">
        <v>15</v>
      </c>
      <c r="D3119" t="s">
        <v>9</v>
      </c>
      <c r="E3119" t="str">
        <f>IF(Statistics_xlsx___Sheet1[[#This Row],[event_name]]="-","Male",Statistics_xlsx___Sheet1[[#This Row],[event_name]])</f>
        <v>Male</v>
      </c>
      <c r="F3119" t="s">
        <v>17</v>
      </c>
      <c r="G3119" t="s">
        <v>345</v>
      </c>
      <c r="H3119" t="str">
        <f>IF(Statistics_xlsx___Sheet1[[#This Row],[Post Name]]="-",IF(G3120=0,G3118,G3120),Statistics_xlsx___Sheet1[[#This Row],[Post Name]])</f>
        <v>c9</v>
      </c>
      <c r="I3119">
        <v>18049</v>
      </c>
      <c r="J3119">
        <f>IF(Statistics_xlsx___Sheet1[[#This Row],[Offered Salary]]&lt;=0,AVERAGE($I$2:$I$7166),Statistics_xlsx___Sheet1[[#This Row],[Offered Salary]])</f>
        <v>18049</v>
      </c>
      <c r="K3119" t="b">
        <f>OR((Statistics_xlsx___Sheet1[[#This Row],[updated offered salary]]&lt;$N$39),(Statistics_xlsx___Sheet1[[#This Row],[updated offered salary]]&gt;$N$40))</f>
        <v>0</v>
      </c>
    </row>
    <row r="3120" spans="1:11" x14ac:dyDescent="0.3">
      <c r="A3120">
        <v>984893</v>
      </c>
      <c r="B3120" t="s">
        <v>2745</v>
      </c>
      <c r="C3120" t="s">
        <v>15</v>
      </c>
      <c r="D3120" t="s">
        <v>9</v>
      </c>
      <c r="E3120" t="str">
        <f>IF(Statistics_xlsx___Sheet1[[#This Row],[event_name]]="-","Male",Statistics_xlsx___Sheet1[[#This Row],[event_name]])</f>
        <v>Male</v>
      </c>
      <c r="F3120" t="s">
        <v>17</v>
      </c>
      <c r="G3120" t="s">
        <v>345</v>
      </c>
      <c r="H3120" t="str">
        <f>IF(Statistics_xlsx___Sheet1[[#This Row],[Post Name]]="-",IF(G3121=0,G3119,G3121),Statistics_xlsx___Sheet1[[#This Row],[Post Name]])</f>
        <v>c9</v>
      </c>
      <c r="I3120">
        <v>98446</v>
      </c>
      <c r="J3120">
        <f>IF(Statistics_xlsx___Sheet1[[#This Row],[Offered Salary]]&lt;=0,AVERAGE($I$2:$I$7166),Statistics_xlsx___Sheet1[[#This Row],[Offered Salary]])</f>
        <v>98446</v>
      </c>
      <c r="K3120" t="b">
        <f>OR((Statistics_xlsx___Sheet1[[#This Row],[updated offered salary]]&lt;$N$39),(Statistics_xlsx___Sheet1[[#This Row],[updated offered salary]]&gt;$N$40))</f>
        <v>0</v>
      </c>
    </row>
    <row r="3121" spans="1:11" x14ac:dyDescent="0.3">
      <c r="A3121">
        <v>30555</v>
      </c>
      <c r="B3121" t="s">
        <v>2746</v>
      </c>
      <c r="C3121" t="s">
        <v>8</v>
      </c>
      <c r="D3121" t="s">
        <v>13</v>
      </c>
      <c r="E3121" t="str">
        <f>IF(Statistics_xlsx___Sheet1[[#This Row],[event_name]]="-","Male",Statistics_xlsx___Sheet1[[#This Row],[event_name]])</f>
        <v>Female</v>
      </c>
      <c r="F3121" t="s">
        <v>17</v>
      </c>
      <c r="G3121" t="s">
        <v>345</v>
      </c>
      <c r="H3121" t="str">
        <f>IF(Statistics_xlsx___Sheet1[[#This Row],[Post Name]]="-",IF(G3122=0,G3120,G3122),Statistics_xlsx___Sheet1[[#This Row],[Post Name]])</f>
        <v>c9</v>
      </c>
      <c r="I3121">
        <v>42923</v>
      </c>
      <c r="J3121">
        <f>IF(Statistics_xlsx___Sheet1[[#This Row],[Offered Salary]]&lt;=0,AVERAGE($I$2:$I$7166),Statistics_xlsx___Sheet1[[#This Row],[Offered Salary]])</f>
        <v>42923</v>
      </c>
      <c r="K3121" t="b">
        <f>OR((Statistics_xlsx___Sheet1[[#This Row],[updated offered salary]]&lt;$N$39),(Statistics_xlsx___Sheet1[[#This Row],[updated offered salary]]&gt;$N$40))</f>
        <v>0</v>
      </c>
    </row>
    <row r="3122" spans="1:11" x14ac:dyDescent="0.3">
      <c r="A3122">
        <v>651394</v>
      </c>
      <c r="B3122" t="s">
        <v>2747</v>
      </c>
      <c r="C3122" t="s">
        <v>8</v>
      </c>
      <c r="D3122" t="s">
        <v>13</v>
      </c>
      <c r="E3122" t="str">
        <f>IF(Statistics_xlsx___Sheet1[[#This Row],[event_name]]="-","Male",Statistics_xlsx___Sheet1[[#This Row],[event_name]])</f>
        <v>Female</v>
      </c>
      <c r="F3122" t="s">
        <v>17</v>
      </c>
      <c r="G3122" t="s">
        <v>345</v>
      </c>
      <c r="H3122" t="str">
        <f>IF(Statistics_xlsx___Sheet1[[#This Row],[Post Name]]="-",IF(G3123=0,G3121,G3123),Statistics_xlsx___Sheet1[[#This Row],[Post Name]])</f>
        <v>c9</v>
      </c>
      <c r="I3122">
        <v>17496</v>
      </c>
      <c r="J3122">
        <f>IF(Statistics_xlsx___Sheet1[[#This Row],[Offered Salary]]&lt;=0,AVERAGE($I$2:$I$7166),Statistics_xlsx___Sheet1[[#This Row],[Offered Salary]])</f>
        <v>17496</v>
      </c>
      <c r="K3122" t="b">
        <f>OR((Statistics_xlsx___Sheet1[[#This Row],[updated offered salary]]&lt;$N$39),(Statistics_xlsx___Sheet1[[#This Row],[updated offered salary]]&gt;$N$40))</f>
        <v>0</v>
      </c>
    </row>
    <row r="3123" spans="1:11" x14ac:dyDescent="0.3">
      <c r="A3123">
        <v>382496</v>
      </c>
      <c r="B3123" t="s">
        <v>2748</v>
      </c>
      <c r="C3123" t="s">
        <v>15</v>
      </c>
      <c r="D3123" t="s">
        <v>9</v>
      </c>
      <c r="E3123" t="str">
        <f>IF(Statistics_xlsx___Sheet1[[#This Row],[event_name]]="-","Male",Statistics_xlsx___Sheet1[[#This Row],[event_name]])</f>
        <v>Male</v>
      </c>
      <c r="F3123" t="s">
        <v>17</v>
      </c>
      <c r="G3123" t="s">
        <v>345</v>
      </c>
      <c r="H3123" t="str">
        <f>IF(Statistics_xlsx___Sheet1[[#This Row],[Post Name]]="-",IF(G3124=0,G3122,G3124),Statistics_xlsx___Sheet1[[#This Row],[Post Name]])</f>
        <v>c9</v>
      </c>
      <c r="I3123">
        <v>84044</v>
      </c>
      <c r="J3123">
        <f>IF(Statistics_xlsx___Sheet1[[#This Row],[Offered Salary]]&lt;=0,AVERAGE($I$2:$I$7166),Statistics_xlsx___Sheet1[[#This Row],[Offered Salary]])</f>
        <v>84044</v>
      </c>
      <c r="K3123" t="b">
        <f>OR((Statistics_xlsx___Sheet1[[#This Row],[updated offered salary]]&lt;$N$39),(Statistics_xlsx___Sheet1[[#This Row],[updated offered salary]]&gt;$N$40))</f>
        <v>0</v>
      </c>
    </row>
    <row r="3124" spans="1:11" x14ac:dyDescent="0.3">
      <c r="A3124">
        <v>175583</v>
      </c>
      <c r="B3124" t="s">
        <v>2749</v>
      </c>
      <c r="C3124" t="s">
        <v>15</v>
      </c>
      <c r="D3124" t="s">
        <v>13</v>
      </c>
      <c r="E3124" t="str">
        <f>IF(Statistics_xlsx___Sheet1[[#This Row],[event_name]]="-","Male",Statistics_xlsx___Sheet1[[#This Row],[event_name]])</f>
        <v>Female</v>
      </c>
      <c r="F3124" t="s">
        <v>10</v>
      </c>
      <c r="G3124" t="s">
        <v>39</v>
      </c>
      <c r="H3124" t="str">
        <f>IF(Statistics_xlsx___Sheet1[[#This Row],[Post Name]]="-",IF(G3125=0,G3123,G3125),Statistics_xlsx___Sheet1[[#This Row],[Post Name]])</f>
        <v>i1</v>
      </c>
      <c r="I3124">
        <v>38954</v>
      </c>
      <c r="J3124">
        <f>IF(Statistics_xlsx___Sheet1[[#This Row],[Offered Salary]]&lt;=0,AVERAGE($I$2:$I$7166),Statistics_xlsx___Sheet1[[#This Row],[Offered Salary]])</f>
        <v>38954</v>
      </c>
      <c r="K3124" t="b">
        <f>OR((Statistics_xlsx___Sheet1[[#This Row],[updated offered salary]]&lt;$N$39),(Statistics_xlsx___Sheet1[[#This Row],[updated offered salary]]&gt;$N$40))</f>
        <v>0</v>
      </c>
    </row>
    <row r="3125" spans="1:11" x14ac:dyDescent="0.3">
      <c r="A3125">
        <v>190792</v>
      </c>
      <c r="B3125" t="s">
        <v>875</v>
      </c>
      <c r="C3125" t="s">
        <v>8</v>
      </c>
      <c r="D3125" t="s">
        <v>9</v>
      </c>
      <c r="E3125" t="str">
        <f>IF(Statistics_xlsx___Sheet1[[#This Row],[event_name]]="-","Male",Statistics_xlsx___Sheet1[[#This Row],[event_name]])</f>
        <v>Male</v>
      </c>
      <c r="F3125" t="s">
        <v>10</v>
      </c>
      <c r="G3125" t="s">
        <v>36</v>
      </c>
      <c r="H3125" t="str">
        <f>IF(Statistics_xlsx___Sheet1[[#This Row],[Post Name]]="-",IF(G3126=0,G3124,G3126),Statistics_xlsx___Sheet1[[#This Row],[Post Name]])</f>
        <v>i5</v>
      </c>
      <c r="I3125">
        <v>24510</v>
      </c>
      <c r="J3125">
        <f>IF(Statistics_xlsx___Sheet1[[#This Row],[Offered Salary]]&lt;=0,AVERAGE($I$2:$I$7166),Statistics_xlsx___Sheet1[[#This Row],[Offered Salary]])</f>
        <v>24510</v>
      </c>
      <c r="K3125" t="b">
        <f>OR((Statistics_xlsx___Sheet1[[#This Row],[updated offered salary]]&lt;$N$39),(Statistics_xlsx___Sheet1[[#This Row],[updated offered salary]]&gt;$N$40))</f>
        <v>0</v>
      </c>
    </row>
    <row r="3126" spans="1:11" x14ac:dyDescent="0.3">
      <c r="A3126">
        <v>879017</v>
      </c>
      <c r="B3126" t="s">
        <v>2750</v>
      </c>
      <c r="C3126" t="s">
        <v>15</v>
      </c>
      <c r="D3126" t="s">
        <v>13</v>
      </c>
      <c r="E3126" t="str">
        <f>IF(Statistics_xlsx___Sheet1[[#This Row],[event_name]]="-","Male",Statistics_xlsx___Sheet1[[#This Row],[event_name]])</f>
        <v>Female</v>
      </c>
      <c r="F3126" t="s">
        <v>10</v>
      </c>
      <c r="G3126" t="s">
        <v>36</v>
      </c>
      <c r="H3126" t="str">
        <f>IF(Statistics_xlsx___Sheet1[[#This Row],[Post Name]]="-",IF(G3127=0,G3125,G3127),Statistics_xlsx___Sheet1[[#This Row],[Post Name]])</f>
        <v>i5</v>
      </c>
      <c r="I3126">
        <v>22974</v>
      </c>
      <c r="J3126">
        <f>IF(Statistics_xlsx___Sheet1[[#This Row],[Offered Salary]]&lt;=0,AVERAGE($I$2:$I$7166),Statistics_xlsx___Sheet1[[#This Row],[Offered Salary]])</f>
        <v>22974</v>
      </c>
      <c r="K3126" t="b">
        <f>OR((Statistics_xlsx___Sheet1[[#This Row],[updated offered salary]]&lt;$N$39),(Statistics_xlsx___Sheet1[[#This Row],[updated offered salary]]&gt;$N$40))</f>
        <v>0</v>
      </c>
    </row>
    <row r="3127" spans="1:11" x14ac:dyDescent="0.3">
      <c r="A3127">
        <v>416021</v>
      </c>
      <c r="B3127" t="s">
        <v>2575</v>
      </c>
      <c r="C3127" t="s">
        <v>8</v>
      </c>
      <c r="D3127" t="s">
        <v>9</v>
      </c>
      <c r="E3127" t="str">
        <f>IF(Statistics_xlsx___Sheet1[[#This Row],[event_name]]="-","Male",Statistics_xlsx___Sheet1[[#This Row],[event_name]])</f>
        <v>Male</v>
      </c>
      <c r="F3127" t="s">
        <v>10</v>
      </c>
      <c r="G3127" t="s">
        <v>36</v>
      </c>
      <c r="H3127" t="str">
        <f>IF(Statistics_xlsx___Sheet1[[#This Row],[Post Name]]="-",IF(G3128=0,G3126,G3128),Statistics_xlsx___Sheet1[[#This Row],[Post Name]])</f>
        <v>i5</v>
      </c>
      <c r="I3127">
        <v>25243</v>
      </c>
      <c r="J3127">
        <f>IF(Statistics_xlsx___Sheet1[[#This Row],[Offered Salary]]&lt;=0,AVERAGE($I$2:$I$7166),Statistics_xlsx___Sheet1[[#This Row],[Offered Salary]])</f>
        <v>25243</v>
      </c>
      <c r="K3127" t="b">
        <f>OR((Statistics_xlsx___Sheet1[[#This Row],[updated offered salary]]&lt;$N$39),(Statistics_xlsx___Sheet1[[#This Row],[updated offered salary]]&gt;$N$40))</f>
        <v>0</v>
      </c>
    </row>
    <row r="3128" spans="1:11" x14ac:dyDescent="0.3">
      <c r="A3128">
        <v>480230</v>
      </c>
      <c r="B3128" t="s">
        <v>2751</v>
      </c>
      <c r="C3128" t="s">
        <v>8</v>
      </c>
      <c r="D3128" t="s">
        <v>9</v>
      </c>
      <c r="E3128" t="str">
        <f>IF(Statistics_xlsx___Sheet1[[#This Row],[event_name]]="-","Male",Statistics_xlsx___Sheet1[[#This Row],[event_name]])</f>
        <v>Male</v>
      </c>
      <c r="F3128" t="s">
        <v>17</v>
      </c>
      <c r="G3128" t="s">
        <v>345</v>
      </c>
      <c r="H3128" t="str">
        <f>IF(Statistics_xlsx___Sheet1[[#This Row],[Post Name]]="-",IF(G3129=0,G3127,G3129),Statistics_xlsx___Sheet1[[#This Row],[Post Name]])</f>
        <v>c9</v>
      </c>
      <c r="I3128">
        <v>41465</v>
      </c>
      <c r="J3128">
        <f>IF(Statistics_xlsx___Sheet1[[#This Row],[Offered Salary]]&lt;=0,AVERAGE($I$2:$I$7166),Statistics_xlsx___Sheet1[[#This Row],[Offered Salary]])</f>
        <v>41465</v>
      </c>
      <c r="K3128" t="b">
        <f>OR((Statistics_xlsx___Sheet1[[#This Row],[updated offered salary]]&lt;$N$39),(Statistics_xlsx___Sheet1[[#This Row],[updated offered salary]]&gt;$N$40))</f>
        <v>0</v>
      </c>
    </row>
    <row r="3129" spans="1:11" x14ac:dyDescent="0.3">
      <c r="A3129">
        <v>748487</v>
      </c>
      <c r="B3129" t="s">
        <v>2752</v>
      </c>
      <c r="C3129" t="s">
        <v>8</v>
      </c>
      <c r="D3129" t="s">
        <v>9</v>
      </c>
      <c r="E3129" t="str">
        <f>IF(Statistics_xlsx___Sheet1[[#This Row],[event_name]]="-","Male",Statistics_xlsx___Sheet1[[#This Row],[event_name]])</f>
        <v>Male</v>
      </c>
      <c r="F3129" t="s">
        <v>21</v>
      </c>
      <c r="G3129" t="s">
        <v>24</v>
      </c>
      <c r="H3129" t="str">
        <f>IF(Statistics_xlsx___Sheet1[[#This Row],[Post Name]]="-",IF(G3130=0,G3128,G3130),Statistics_xlsx___Sheet1[[#This Row],[Post Name]])</f>
        <v>i7</v>
      </c>
      <c r="I3129">
        <v>69102</v>
      </c>
      <c r="J3129">
        <f>IF(Statistics_xlsx___Sheet1[[#This Row],[Offered Salary]]&lt;=0,AVERAGE($I$2:$I$7166),Statistics_xlsx___Sheet1[[#This Row],[Offered Salary]])</f>
        <v>69102</v>
      </c>
      <c r="K3129" t="b">
        <f>OR((Statistics_xlsx___Sheet1[[#This Row],[updated offered salary]]&lt;$N$39),(Statistics_xlsx___Sheet1[[#This Row],[updated offered salary]]&gt;$N$40))</f>
        <v>0</v>
      </c>
    </row>
    <row r="3130" spans="1:11" x14ac:dyDescent="0.3">
      <c r="A3130">
        <v>222409</v>
      </c>
      <c r="B3130" t="s">
        <v>2753</v>
      </c>
      <c r="C3130" t="s">
        <v>15</v>
      </c>
      <c r="D3130" t="s">
        <v>13</v>
      </c>
      <c r="E3130" t="str">
        <f>IF(Statistics_xlsx___Sheet1[[#This Row],[event_name]]="-","Male",Statistics_xlsx___Sheet1[[#This Row],[event_name]])</f>
        <v>Female</v>
      </c>
      <c r="F3130" t="s">
        <v>17</v>
      </c>
      <c r="G3130" t="s">
        <v>14</v>
      </c>
      <c r="H3130" t="str">
        <f>IF(Statistics_xlsx___Sheet1[[#This Row],[Post Name]]="-",IF(G3131=0,G3129,G3131),Statistics_xlsx___Sheet1[[#This Row],[Post Name]])</f>
        <v>c5</v>
      </c>
      <c r="I3130">
        <v>78053</v>
      </c>
      <c r="J3130">
        <f>IF(Statistics_xlsx___Sheet1[[#This Row],[Offered Salary]]&lt;=0,AVERAGE($I$2:$I$7166),Statistics_xlsx___Sheet1[[#This Row],[Offered Salary]])</f>
        <v>78053</v>
      </c>
      <c r="K3130" t="b">
        <f>OR((Statistics_xlsx___Sheet1[[#This Row],[updated offered salary]]&lt;$N$39),(Statistics_xlsx___Sheet1[[#This Row],[updated offered salary]]&gt;$N$40))</f>
        <v>0</v>
      </c>
    </row>
    <row r="3131" spans="1:11" x14ac:dyDescent="0.3">
      <c r="A3131">
        <v>354617</v>
      </c>
      <c r="B3131" t="s">
        <v>1889</v>
      </c>
      <c r="C3131" t="s">
        <v>8</v>
      </c>
      <c r="D3131" t="s">
        <v>13</v>
      </c>
      <c r="E3131" t="str">
        <f>IF(Statistics_xlsx___Sheet1[[#This Row],[event_name]]="-","Male",Statistics_xlsx___Sheet1[[#This Row],[event_name]])</f>
        <v>Female</v>
      </c>
      <c r="F3131" t="s">
        <v>17</v>
      </c>
      <c r="G3131" t="s">
        <v>14</v>
      </c>
      <c r="H3131" t="str">
        <f>IF(Statistics_xlsx___Sheet1[[#This Row],[Post Name]]="-",IF(G3132=0,G3130,G3132),Statistics_xlsx___Sheet1[[#This Row],[Post Name]])</f>
        <v>c5</v>
      </c>
      <c r="I3131">
        <v>24846</v>
      </c>
      <c r="J3131">
        <f>IF(Statistics_xlsx___Sheet1[[#This Row],[Offered Salary]]&lt;=0,AVERAGE($I$2:$I$7166),Statistics_xlsx___Sheet1[[#This Row],[Offered Salary]])</f>
        <v>24846</v>
      </c>
      <c r="K3131" t="b">
        <f>OR((Statistics_xlsx___Sheet1[[#This Row],[updated offered salary]]&lt;$N$39),(Statistics_xlsx___Sheet1[[#This Row],[updated offered salary]]&gt;$N$40))</f>
        <v>0</v>
      </c>
    </row>
    <row r="3132" spans="1:11" x14ac:dyDescent="0.3">
      <c r="A3132">
        <v>268906</v>
      </c>
      <c r="B3132" t="s">
        <v>2754</v>
      </c>
      <c r="C3132" t="s">
        <v>8</v>
      </c>
      <c r="D3132" t="s">
        <v>13</v>
      </c>
      <c r="E3132" t="str">
        <f>IF(Statistics_xlsx___Sheet1[[#This Row],[event_name]]="-","Male",Statistics_xlsx___Sheet1[[#This Row],[event_name]])</f>
        <v>Female</v>
      </c>
      <c r="F3132" t="s">
        <v>10</v>
      </c>
      <c r="G3132" t="s">
        <v>14</v>
      </c>
      <c r="H3132" t="str">
        <f>IF(Statistics_xlsx___Sheet1[[#This Row],[Post Name]]="-",IF(G3133=0,G3131,G3133),Statistics_xlsx___Sheet1[[#This Row],[Post Name]])</f>
        <v>c5</v>
      </c>
      <c r="I3132">
        <v>41568</v>
      </c>
      <c r="J3132">
        <f>IF(Statistics_xlsx___Sheet1[[#This Row],[Offered Salary]]&lt;=0,AVERAGE($I$2:$I$7166),Statistics_xlsx___Sheet1[[#This Row],[Offered Salary]])</f>
        <v>41568</v>
      </c>
      <c r="K3132" t="b">
        <f>OR((Statistics_xlsx___Sheet1[[#This Row],[updated offered salary]]&lt;$N$39),(Statistics_xlsx___Sheet1[[#This Row],[updated offered salary]]&gt;$N$40))</f>
        <v>0</v>
      </c>
    </row>
    <row r="3133" spans="1:11" x14ac:dyDescent="0.3">
      <c r="A3133">
        <v>18538</v>
      </c>
      <c r="B3133" t="s">
        <v>843</v>
      </c>
      <c r="C3133" t="s">
        <v>8</v>
      </c>
      <c r="D3133" t="s">
        <v>9</v>
      </c>
      <c r="E3133" t="str">
        <f>IF(Statistics_xlsx___Sheet1[[#This Row],[event_name]]="-","Male",Statistics_xlsx___Sheet1[[#This Row],[event_name]])</f>
        <v>Male</v>
      </c>
      <c r="F3133" t="s">
        <v>10</v>
      </c>
      <c r="G3133" t="s">
        <v>14</v>
      </c>
      <c r="H3133" t="str">
        <f>IF(Statistics_xlsx___Sheet1[[#This Row],[Post Name]]="-",IF(G3134=0,G3132,G3134),Statistics_xlsx___Sheet1[[#This Row],[Post Name]])</f>
        <v>c5</v>
      </c>
      <c r="I3133">
        <v>89826</v>
      </c>
      <c r="J3133">
        <f>IF(Statistics_xlsx___Sheet1[[#This Row],[Offered Salary]]&lt;=0,AVERAGE($I$2:$I$7166),Statistics_xlsx___Sheet1[[#This Row],[Offered Salary]])</f>
        <v>89826</v>
      </c>
      <c r="K3133" t="b">
        <f>OR((Statistics_xlsx___Sheet1[[#This Row],[updated offered salary]]&lt;$N$39),(Statistics_xlsx___Sheet1[[#This Row],[updated offered salary]]&gt;$N$40))</f>
        <v>0</v>
      </c>
    </row>
    <row r="3134" spans="1:11" x14ac:dyDescent="0.3">
      <c r="A3134">
        <v>284761</v>
      </c>
      <c r="B3134" t="s">
        <v>2755</v>
      </c>
      <c r="C3134" t="s">
        <v>8</v>
      </c>
      <c r="D3134" t="s">
        <v>9</v>
      </c>
      <c r="E3134" t="str">
        <f>IF(Statistics_xlsx___Sheet1[[#This Row],[event_name]]="-","Male",Statistics_xlsx___Sheet1[[#This Row],[event_name]])</f>
        <v>Male</v>
      </c>
      <c r="F3134" t="s">
        <v>21</v>
      </c>
      <c r="G3134" t="s">
        <v>345</v>
      </c>
      <c r="H3134" t="str">
        <f>IF(Statistics_xlsx___Sheet1[[#This Row],[Post Name]]="-",IF(G3135=0,G3133,G3135),Statistics_xlsx___Sheet1[[#This Row],[Post Name]])</f>
        <v>c9</v>
      </c>
      <c r="I3134">
        <v>48851</v>
      </c>
      <c r="J3134">
        <f>IF(Statistics_xlsx___Sheet1[[#This Row],[Offered Salary]]&lt;=0,AVERAGE($I$2:$I$7166),Statistics_xlsx___Sheet1[[#This Row],[Offered Salary]])</f>
        <v>48851</v>
      </c>
      <c r="K3134" t="b">
        <f>OR((Statistics_xlsx___Sheet1[[#This Row],[updated offered salary]]&lt;$N$39),(Statistics_xlsx___Sheet1[[#This Row],[updated offered salary]]&gt;$N$40))</f>
        <v>0</v>
      </c>
    </row>
    <row r="3135" spans="1:11" x14ac:dyDescent="0.3">
      <c r="A3135">
        <v>140183</v>
      </c>
      <c r="B3135" t="s">
        <v>2756</v>
      </c>
      <c r="C3135" t="s">
        <v>15</v>
      </c>
      <c r="D3135" t="s">
        <v>9</v>
      </c>
      <c r="E3135" t="str">
        <f>IF(Statistics_xlsx___Sheet1[[#This Row],[event_name]]="-","Male",Statistics_xlsx___Sheet1[[#This Row],[event_name]])</f>
        <v>Male</v>
      </c>
      <c r="F3135" t="s">
        <v>21</v>
      </c>
      <c r="G3135" t="s">
        <v>24</v>
      </c>
      <c r="H3135" t="str">
        <f>IF(Statistics_xlsx___Sheet1[[#This Row],[Post Name]]="-",IF(G3136=0,G3134,G3136),Statistics_xlsx___Sheet1[[#This Row],[Post Name]])</f>
        <v>i7</v>
      </c>
      <c r="I3135">
        <v>76469</v>
      </c>
      <c r="J3135">
        <f>IF(Statistics_xlsx___Sheet1[[#This Row],[Offered Salary]]&lt;=0,AVERAGE($I$2:$I$7166),Statistics_xlsx___Sheet1[[#This Row],[Offered Salary]])</f>
        <v>76469</v>
      </c>
      <c r="K3135" t="b">
        <f>OR((Statistics_xlsx___Sheet1[[#This Row],[updated offered salary]]&lt;$N$39),(Statistics_xlsx___Sheet1[[#This Row],[updated offered salary]]&gt;$N$40))</f>
        <v>0</v>
      </c>
    </row>
    <row r="3136" spans="1:11" x14ac:dyDescent="0.3">
      <c r="A3136">
        <v>53530</v>
      </c>
      <c r="B3136" t="s">
        <v>2757</v>
      </c>
      <c r="C3136" t="s">
        <v>15</v>
      </c>
      <c r="D3136" t="s">
        <v>9</v>
      </c>
      <c r="E3136" t="str">
        <f>IF(Statistics_xlsx___Sheet1[[#This Row],[event_name]]="-","Male",Statistics_xlsx___Sheet1[[#This Row],[event_name]])</f>
        <v>Male</v>
      </c>
      <c r="F3136" t="s">
        <v>10</v>
      </c>
      <c r="G3136" t="s">
        <v>14</v>
      </c>
      <c r="H3136" t="str">
        <f>IF(Statistics_xlsx___Sheet1[[#This Row],[Post Name]]="-",IF(G3137=0,G3135,G3137),Statistics_xlsx___Sheet1[[#This Row],[Post Name]])</f>
        <v>c5</v>
      </c>
      <c r="I3136">
        <v>63431</v>
      </c>
      <c r="J3136">
        <f>IF(Statistics_xlsx___Sheet1[[#This Row],[Offered Salary]]&lt;=0,AVERAGE($I$2:$I$7166),Statistics_xlsx___Sheet1[[#This Row],[Offered Salary]])</f>
        <v>63431</v>
      </c>
      <c r="K3136" t="b">
        <f>OR((Statistics_xlsx___Sheet1[[#This Row],[updated offered salary]]&lt;$N$39),(Statistics_xlsx___Sheet1[[#This Row],[updated offered salary]]&gt;$N$40))</f>
        <v>0</v>
      </c>
    </row>
    <row r="3137" spans="1:11" x14ac:dyDescent="0.3">
      <c r="A3137">
        <v>736038</v>
      </c>
      <c r="B3137" t="s">
        <v>2758</v>
      </c>
      <c r="C3137" t="s">
        <v>8</v>
      </c>
      <c r="D3137" t="s">
        <v>9</v>
      </c>
      <c r="E3137" t="str">
        <f>IF(Statistics_xlsx___Sheet1[[#This Row],[event_name]]="-","Male",Statistics_xlsx___Sheet1[[#This Row],[event_name]])</f>
        <v>Male</v>
      </c>
      <c r="F3137" t="s">
        <v>10</v>
      </c>
      <c r="G3137" t="s">
        <v>14</v>
      </c>
      <c r="H3137" t="str">
        <f>IF(Statistics_xlsx___Sheet1[[#This Row],[Post Name]]="-",IF(G3138=0,G3136,G3138),Statistics_xlsx___Sheet1[[#This Row],[Post Name]])</f>
        <v>c5</v>
      </c>
      <c r="I3137">
        <v>5665</v>
      </c>
      <c r="J3137">
        <f>IF(Statistics_xlsx___Sheet1[[#This Row],[Offered Salary]]&lt;=0,AVERAGE($I$2:$I$7166),Statistics_xlsx___Sheet1[[#This Row],[Offered Salary]])</f>
        <v>5665</v>
      </c>
      <c r="K3137" t="b">
        <f>OR((Statistics_xlsx___Sheet1[[#This Row],[updated offered salary]]&lt;$N$39),(Statistics_xlsx___Sheet1[[#This Row],[updated offered salary]]&gt;$N$40))</f>
        <v>0</v>
      </c>
    </row>
    <row r="3138" spans="1:11" x14ac:dyDescent="0.3">
      <c r="A3138">
        <v>326698</v>
      </c>
      <c r="B3138" t="s">
        <v>2759</v>
      </c>
      <c r="C3138" t="s">
        <v>15</v>
      </c>
      <c r="D3138" t="s">
        <v>9</v>
      </c>
      <c r="E3138" t="str">
        <f>IF(Statistics_xlsx___Sheet1[[#This Row],[event_name]]="-","Male",Statistics_xlsx___Sheet1[[#This Row],[event_name]])</f>
        <v>Male</v>
      </c>
      <c r="F3138" t="s">
        <v>10</v>
      </c>
      <c r="G3138" t="s">
        <v>14</v>
      </c>
      <c r="H3138" t="str">
        <f>IF(Statistics_xlsx___Sheet1[[#This Row],[Post Name]]="-",IF(G3139=0,G3137,G3139),Statistics_xlsx___Sheet1[[#This Row],[Post Name]])</f>
        <v>c5</v>
      </c>
      <c r="I3138">
        <v>91576</v>
      </c>
      <c r="J3138">
        <f>IF(Statistics_xlsx___Sheet1[[#This Row],[Offered Salary]]&lt;=0,AVERAGE($I$2:$I$7166),Statistics_xlsx___Sheet1[[#This Row],[Offered Salary]])</f>
        <v>91576</v>
      </c>
      <c r="K3138" t="b">
        <f>OR((Statistics_xlsx___Sheet1[[#This Row],[updated offered salary]]&lt;$N$39),(Statistics_xlsx___Sheet1[[#This Row],[updated offered salary]]&gt;$N$40))</f>
        <v>0</v>
      </c>
    </row>
    <row r="3139" spans="1:11" x14ac:dyDescent="0.3">
      <c r="A3139">
        <v>824244</v>
      </c>
      <c r="B3139" t="s">
        <v>2548</v>
      </c>
      <c r="C3139" t="s">
        <v>15</v>
      </c>
      <c r="D3139" t="s">
        <v>9</v>
      </c>
      <c r="E3139" t="str">
        <f>IF(Statistics_xlsx___Sheet1[[#This Row],[event_name]]="-","Male",Statistics_xlsx___Sheet1[[#This Row],[event_name]])</f>
        <v>Male</v>
      </c>
      <c r="F3139" t="s">
        <v>10</v>
      </c>
      <c r="G3139" t="s">
        <v>14</v>
      </c>
      <c r="H3139" t="str">
        <f>IF(Statistics_xlsx___Sheet1[[#This Row],[Post Name]]="-",IF(G3140=0,G3138,G3140),Statistics_xlsx___Sheet1[[#This Row],[Post Name]])</f>
        <v>c5</v>
      </c>
      <c r="I3139">
        <v>64551</v>
      </c>
      <c r="J3139">
        <f>IF(Statistics_xlsx___Sheet1[[#This Row],[Offered Salary]]&lt;=0,AVERAGE($I$2:$I$7166),Statistics_xlsx___Sheet1[[#This Row],[Offered Salary]])</f>
        <v>64551</v>
      </c>
      <c r="K3139" t="b">
        <f>OR((Statistics_xlsx___Sheet1[[#This Row],[updated offered salary]]&lt;$N$39),(Statistics_xlsx___Sheet1[[#This Row],[updated offered salary]]&gt;$N$40))</f>
        <v>0</v>
      </c>
    </row>
    <row r="3140" spans="1:11" x14ac:dyDescent="0.3">
      <c r="A3140">
        <v>797154</v>
      </c>
      <c r="B3140" t="s">
        <v>1366</v>
      </c>
      <c r="C3140" t="s">
        <v>8</v>
      </c>
      <c r="D3140" t="s">
        <v>9</v>
      </c>
      <c r="E3140" t="str">
        <f>IF(Statistics_xlsx___Sheet1[[#This Row],[event_name]]="-","Male",Statistics_xlsx___Sheet1[[#This Row],[event_name]])</f>
        <v>Male</v>
      </c>
      <c r="F3140" t="s">
        <v>10</v>
      </c>
      <c r="G3140" t="s">
        <v>345</v>
      </c>
      <c r="H3140" t="str">
        <f>IF(Statistics_xlsx___Sheet1[[#This Row],[Post Name]]="-",IF(G3141=0,G3139,G3141),Statistics_xlsx___Sheet1[[#This Row],[Post Name]])</f>
        <v>c9</v>
      </c>
      <c r="I3140">
        <v>53920</v>
      </c>
      <c r="J3140">
        <f>IF(Statistics_xlsx___Sheet1[[#This Row],[Offered Salary]]&lt;=0,AVERAGE($I$2:$I$7166),Statistics_xlsx___Sheet1[[#This Row],[Offered Salary]])</f>
        <v>53920</v>
      </c>
      <c r="K3140" t="b">
        <f>OR((Statistics_xlsx___Sheet1[[#This Row],[updated offered salary]]&lt;$N$39),(Statistics_xlsx___Sheet1[[#This Row],[updated offered salary]]&gt;$N$40))</f>
        <v>0</v>
      </c>
    </row>
    <row r="3141" spans="1:11" x14ac:dyDescent="0.3">
      <c r="A3141">
        <v>142690</v>
      </c>
      <c r="B3141" t="s">
        <v>1711</v>
      </c>
      <c r="C3141" t="s">
        <v>15</v>
      </c>
      <c r="D3141" t="s">
        <v>42</v>
      </c>
      <c r="E3141" t="str">
        <f>IF(Statistics_xlsx___Sheet1[[#This Row],[event_name]]="-","Male",Statistics_xlsx___Sheet1[[#This Row],[event_name]])</f>
        <v>Don’t want to say</v>
      </c>
      <c r="F3141" t="s">
        <v>21</v>
      </c>
      <c r="G3141" t="s">
        <v>30</v>
      </c>
      <c r="H3141" t="str">
        <f>IF(Statistics_xlsx___Sheet1[[#This Row],[Post Name]]="-",IF(G3142=0,G3140,G3142),Statistics_xlsx___Sheet1[[#This Row],[Post Name]])</f>
        <v>b9</v>
      </c>
      <c r="I3141">
        <v>43660</v>
      </c>
      <c r="J3141">
        <f>IF(Statistics_xlsx___Sheet1[[#This Row],[Offered Salary]]&lt;=0,AVERAGE($I$2:$I$7166),Statistics_xlsx___Sheet1[[#This Row],[Offered Salary]])</f>
        <v>43660</v>
      </c>
      <c r="K3141" t="b">
        <f>OR((Statistics_xlsx___Sheet1[[#This Row],[updated offered salary]]&lt;$N$39),(Statistics_xlsx___Sheet1[[#This Row],[updated offered salary]]&gt;$N$40))</f>
        <v>0</v>
      </c>
    </row>
    <row r="3142" spans="1:11" x14ac:dyDescent="0.3">
      <c r="A3142">
        <v>33341</v>
      </c>
      <c r="B3142" t="s">
        <v>2760</v>
      </c>
      <c r="C3142" t="s">
        <v>8</v>
      </c>
      <c r="D3142" t="s">
        <v>9</v>
      </c>
      <c r="E3142" t="str">
        <f>IF(Statistics_xlsx___Sheet1[[#This Row],[event_name]]="-","Male",Statistics_xlsx___Sheet1[[#This Row],[event_name]])</f>
        <v>Male</v>
      </c>
      <c r="F3142" t="s">
        <v>10</v>
      </c>
      <c r="G3142" t="s">
        <v>36</v>
      </c>
      <c r="H3142" t="str">
        <f>IF(Statistics_xlsx___Sheet1[[#This Row],[Post Name]]="-",IF(G3143=0,G3141,G3143),Statistics_xlsx___Sheet1[[#This Row],[Post Name]])</f>
        <v>i5</v>
      </c>
      <c r="I3142">
        <v>74846</v>
      </c>
      <c r="J3142">
        <f>IF(Statistics_xlsx___Sheet1[[#This Row],[Offered Salary]]&lt;=0,AVERAGE($I$2:$I$7166),Statistics_xlsx___Sheet1[[#This Row],[Offered Salary]])</f>
        <v>74846</v>
      </c>
      <c r="K3142" t="b">
        <f>OR((Statistics_xlsx___Sheet1[[#This Row],[updated offered salary]]&lt;$N$39),(Statistics_xlsx___Sheet1[[#This Row],[updated offered salary]]&gt;$N$40))</f>
        <v>0</v>
      </c>
    </row>
    <row r="3143" spans="1:11" x14ac:dyDescent="0.3">
      <c r="A3143">
        <v>62645</v>
      </c>
      <c r="B3143" t="s">
        <v>2760</v>
      </c>
      <c r="C3143" t="s">
        <v>8</v>
      </c>
      <c r="D3143" t="s">
        <v>42</v>
      </c>
      <c r="E3143" t="str">
        <f>IF(Statistics_xlsx___Sheet1[[#This Row],[event_name]]="-","Male",Statistics_xlsx___Sheet1[[#This Row],[event_name]])</f>
        <v>Don’t want to say</v>
      </c>
      <c r="F3143" t="s">
        <v>10</v>
      </c>
      <c r="G3143" t="s">
        <v>36</v>
      </c>
      <c r="H3143" t="str">
        <f>IF(Statistics_xlsx___Sheet1[[#This Row],[Post Name]]="-",IF(G3144=0,G3142,G3144),Statistics_xlsx___Sheet1[[#This Row],[Post Name]])</f>
        <v>i5</v>
      </c>
      <c r="I3143">
        <v>18152</v>
      </c>
      <c r="J3143">
        <f>IF(Statistics_xlsx___Sheet1[[#This Row],[Offered Salary]]&lt;=0,AVERAGE($I$2:$I$7166),Statistics_xlsx___Sheet1[[#This Row],[Offered Salary]])</f>
        <v>18152</v>
      </c>
      <c r="K3143" t="b">
        <f>OR((Statistics_xlsx___Sheet1[[#This Row],[updated offered salary]]&lt;$N$39),(Statistics_xlsx___Sheet1[[#This Row],[updated offered salary]]&gt;$N$40))</f>
        <v>0</v>
      </c>
    </row>
    <row r="3144" spans="1:11" x14ac:dyDescent="0.3">
      <c r="A3144">
        <v>901790</v>
      </c>
      <c r="B3144" t="s">
        <v>2761</v>
      </c>
      <c r="C3144" t="s">
        <v>15</v>
      </c>
      <c r="D3144" t="s">
        <v>13</v>
      </c>
      <c r="E3144" t="str">
        <f>IF(Statistics_xlsx___Sheet1[[#This Row],[event_name]]="-","Male",Statistics_xlsx___Sheet1[[#This Row],[event_name]])</f>
        <v>Female</v>
      </c>
      <c r="F3144" t="s">
        <v>10</v>
      </c>
      <c r="G3144" t="s">
        <v>36</v>
      </c>
      <c r="H3144" t="str">
        <f>IF(Statistics_xlsx___Sheet1[[#This Row],[Post Name]]="-",IF(G3145=0,G3143,G3145),Statistics_xlsx___Sheet1[[#This Row],[Post Name]])</f>
        <v>i5</v>
      </c>
      <c r="I3144">
        <v>44748</v>
      </c>
      <c r="J3144">
        <f>IF(Statistics_xlsx___Sheet1[[#This Row],[Offered Salary]]&lt;=0,AVERAGE($I$2:$I$7166),Statistics_xlsx___Sheet1[[#This Row],[Offered Salary]])</f>
        <v>44748</v>
      </c>
      <c r="K3144" t="b">
        <f>OR((Statistics_xlsx___Sheet1[[#This Row],[updated offered salary]]&lt;$N$39),(Statistics_xlsx___Sheet1[[#This Row],[updated offered salary]]&gt;$N$40))</f>
        <v>0</v>
      </c>
    </row>
    <row r="3145" spans="1:11" x14ac:dyDescent="0.3">
      <c r="A3145">
        <v>863539</v>
      </c>
      <c r="B3145" t="s">
        <v>2762</v>
      </c>
      <c r="C3145" t="s">
        <v>8</v>
      </c>
      <c r="D3145" t="s">
        <v>9</v>
      </c>
      <c r="E3145" t="str">
        <f>IF(Statistics_xlsx___Sheet1[[#This Row],[event_name]]="-","Male",Statistics_xlsx___Sheet1[[#This Row],[event_name]])</f>
        <v>Male</v>
      </c>
      <c r="F3145" t="s">
        <v>52</v>
      </c>
      <c r="G3145" t="s">
        <v>14</v>
      </c>
      <c r="H3145" t="str">
        <f>IF(Statistics_xlsx___Sheet1[[#This Row],[Post Name]]="-",IF(G3146=0,G3144,G3146),Statistics_xlsx___Sheet1[[#This Row],[Post Name]])</f>
        <v>c5</v>
      </c>
      <c r="I3145">
        <v>56859</v>
      </c>
      <c r="J3145">
        <f>IF(Statistics_xlsx___Sheet1[[#This Row],[Offered Salary]]&lt;=0,AVERAGE($I$2:$I$7166),Statistics_xlsx___Sheet1[[#This Row],[Offered Salary]])</f>
        <v>56859</v>
      </c>
      <c r="K3145" t="b">
        <f>OR((Statistics_xlsx___Sheet1[[#This Row],[updated offered salary]]&lt;$N$39),(Statistics_xlsx___Sheet1[[#This Row],[updated offered salary]]&gt;$N$40))</f>
        <v>0</v>
      </c>
    </row>
    <row r="3146" spans="1:11" x14ac:dyDescent="0.3">
      <c r="A3146">
        <v>897272</v>
      </c>
      <c r="B3146" t="s">
        <v>2763</v>
      </c>
      <c r="C3146" t="s">
        <v>15</v>
      </c>
      <c r="D3146" t="s">
        <v>42</v>
      </c>
      <c r="E3146" t="str">
        <f>IF(Statistics_xlsx___Sheet1[[#This Row],[event_name]]="-","Male",Statistics_xlsx___Sheet1[[#This Row],[event_name]])</f>
        <v>Don’t want to say</v>
      </c>
      <c r="F3146" t="s">
        <v>52</v>
      </c>
      <c r="G3146" t="s">
        <v>14</v>
      </c>
      <c r="H3146" t="str">
        <f>IF(Statistics_xlsx___Sheet1[[#This Row],[Post Name]]="-",IF(G3147=0,G3145,G3147),Statistics_xlsx___Sheet1[[#This Row],[Post Name]])</f>
        <v>c5</v>
      </c>
      <c r="I3146">
        <v>22264</v>
      </c>
      <c r="J3146">
        <f>IF(Statistics_xlsx___Sheet1[[#This Row],[Offered Salary]]&lt;=0,AVERAGE($I$2:$I$7166),Statistics_xlsx___Sheet1[[#This Row],[Offered Salary]])</f>
        <v>22264</v>
      </c>
      <c r="K3146" t="b">
        <f>OR((Statistics_xlsx___Sheet1[[#This Row],[updated offered salary]]&lt;$N$39),(Statistics_xlsx___Sheet1[[#This Row],[updated offered salary]]&gt;$N$40))</f>
        <v>0</v>
      </c>
    </row>
    <row r="3147" spans="1:11" x14ac:dyDescent="0.3">
      <c r="A3147">
        <v>372503</v>
      </c>
      <c r="B3147" t="s">
        <v>2764</v>
      </c>
      <c r="C3147" t="s">
        <v>15</v>
      </c>
      <c r="D3147" t="s">
        <v>13</v>
      </c>
      <c r="E3147" t="str">
        <f>IF(Statistics_xlsx___Sheet1[[#This Row],[event_name]]="-","Male",Statistics_xlsx___Sheet1[[#This Row],[event_name]])</f>
        <v>Female</v>
      </c>
      <c r="F3147" t="s">
        <v>33</v>
      </c>
      <c r="G3147" t="s">
        <v>36</v>
      </c>
      <c r="H3147" t="str">
        <f>IF(Statistics_xlsx___Sheet1[[#This Row],[Post Name]]="-",IF(G3148=0,G3146,G3148),Statistics_xlsx___Sheet1[[#This Row],[Post Name]])</f>
        <v>i5</v>
      </c>
      <c r="I3147">
        <v>53916</v>
      </c>
      <c r="J3147">
        <f>IF(Statistics_xlsx___Sheet1[[#This Row],[Offered Salary]]&lt;=0,AVERAGE($I$2:$I$7166),Statistics_xlsx___Sheet1[[#This Row],[Offered Salary]])</f>
        <v>53916</v>
      </c>
      <c r="K3147" t="b">
        <f>OR((Statistics_xlsx___Sheet1[[#This Row],[updated offered salary]]&lt;$N$39),(Statistics_xlsx___Sheet1[[#This Row],[updated offered salary]]&gt;$N$40))</f>
        <v>0</v>
      </c>
    </row>
    <row r="3148" spans="1:11" x14ac:dyDescent="0.3">
      <c r="A3148">
        <v>803907</v>
      </c>
      <c r="B3148" t="s">
        <v>2764</v>
      </c>
      <c r="C3148" t="s">
        <v>15</v>
      </c>
      <c r="D3148" t="s">
        <v>42</v>
      </c>
      <c r="E3148" t="str">
        <f>IF(Statistics_xlsx___Sheet1[[#This Row],[event_name]]="-","Male",Statistics_xlsx___Sheet1[[#This Row],[event_name]])</f>
        <v>Don’t want to say</v>
      </c>
      <c r="F3148" t="s">
        <v>33</v>
      </c>
      <c r="G3148" t="s">
        <v>36</v>
      </c>
      <c r="H3148" t="str">
        <f>IF(Statistics_xlsx___Sheet1[[#This Row],[Post Name]]="-",IF(G3149=0,G3147,G3149),Statistics_xlsx___Sheet1[[#This Row],[Post Name]])</f>
        <v>i5</v>
      </c>
      <c r="I3148">
        <v>5911</v>
      </c>
      <c r="J3148">
        <f>IF(Statistics_xlsx___Sheet1[[#This Row],[Offered Salary]]&lt;=0,AVERAGE($I$2:$I$7166),Statistics_xlsx___Sheet1[[#This Row],[Offered Salary]])</f>
        <v>5911</v>
      </c>
      <c r="K3148" t="b">
        <f>OR((Statistics_xlsx___Sheet1[[#This Row],[updated offered salary]]&lt;$N$39),(Statistics_xlsx___Sheet1[[#This Row],[updated offered salary]]&gt;$N$40))</f>
        <v>0</v>
      </c>
    </row>
    <row r="3149" spans="1:11" x14ac:dyDescent="0.3">
      <c r="A3149">
        <v>619035</v>
      </c>
      <c r="B3149" t="s">
        <v>2765</v>
      </c>
      <c r="C3149" t="s">
        <v>8</v>
      </c>
      <c r="D3149" t="s">
        <v>42</v>
      </c>
      <c r="E3149" t="str">
        <f>IF(Statistics_xlsx___Sheet1[[#This Row],[event_name]]="-","Male",Statistics_xlsx___Sheet1[[#This Row],[event_name]])</f>
        <v>Don’t want to say</v>
      </c>
      <c r="F3149" t="s">
        <v>33</v>
      </c>
      <c r="G3149" t="s">
        <v>36</v>
      </c>
      <c r="H3149" t="str">
        <f>IF(Statistics_xlsx___Sheet1[[#This Row],[Post Name]]="-",IF(G3150=0,G3148,G3150),Statistics_xlsx___Sheet1[[#This Row],[Post Name]])</f>
        <v>i5</v>
      </c>
      <c r="I3149">
        <v>51497</v>
      </c>
      <c r="J3149">
        <f>IF(Statistics_xlsx___Sheet1[[#This Row],[Offered Salary]]&lt;=0,AVERAGE($I$2:$I$7166),Statistics_xlsx___Sheet1[[#This Row],[Offered Salary]])</f>
        <v>51497</v>
      </c>
      <c r="K3149" t="b">
        <f>OR((Statistics_xlsx___Sheet1[[#This Row],[updated offered salary]]&lt;$N$39),(Statistics_xlsx___Sheet1[[#This Row],[updated offered salary]]&gt;$N$40))</f>
        <v>0</v>
      </c>
    </row>
    <row r="3150" spans="1:11" x14ac:dyDescent="0.3">
      <c r="A3150">
        <v>365469</v>
      </c>
      <c r="B3150" t="s">
        <v>2766</v>
      </c>
      <c r="C3150" t="s">
        <v>8</v>
      </c>
      <c r="D3150" t="s">
        <v>42</v>
      </c>
      <c r="E3150" t="str">
        <f>IF(Statistics_xlsx___Sheet1[[#This Row],[event_name]]="-","Male",Statistics_xlsx___Sheet1[[#This Row],[event_name]])</f>
        <v>Don’t want to say</v>
      </c>
      <c r="F3150" t="s">
        <v>33</v>
      </c>
      <c r="G3150" t="s">
        <v>36</v>
      </c>
      <c r="H3150" t="str">
        <f>IF(Statistics_xlsx___Sheet1[[#This Row],[Post Name]]="-",IF(G3151=0,G3149,G3151),Statistics_xlsx___Sheet1[[#This Row],[Post Name]])</f>
        <v>i5</v>
      </c>
      <c r="I3150">
        <v>7287</v>
      </c>
      <c r="J3150">
        <f>IF(Statistics_xlsx___Sheet1[[#This Row],[Offered Salary]]&lt;=0,AVERAGE($I$2:$I$7166),Statistics_xlsx___Sheet1[[#This Row],[Offered Salary]])</f>
        <v>7287</v>
      </c>
      <c r="K3150" t="b">
        <f>OR((Statistics_xlsx___Sheet1[[#This Row],[updated offered salary]]&lt;$N$39),(Statistics_xlsx___Sheet1[[#This Row],[updated offered salary]]&gt;$N$40))</f>
        <v>0</v>
      </c>
    </row>
    <row r="3151" spans="1:11" x14ac:dyDescent="0.3">
      <c r="A3151">
        <v>272402</v>
      </c>
      <c r="B3151" t="s">
        <v>2627</v>
      </c>
      <c r="C3151" t="s">
        <v>8</v>
      </c>
      <c r="D3151" t="s">
        <v>13</v>
      </c>
      <c r="E3151" t="str">
        <f>IF(Statistics_xlsx___Sheet1[[#This Row],[event_name]]="-","Male",Statistics_xlsx___Sheet1[[#This Row],[event_name]])</f>
        <v>Female</v>
      </c>
      <c r="F3151" t="s">
        <v>10</v>
      </c>
      <c r="G3151" t="s">
        <v>39</v>
      </c>
      <c r="H3151" t="str">
        <f>IF(Statistics_xlsx___Sheet1[[#This Row],[Post Name]]="-",IF(G3152=0,G3150,G3152),Statistics_xlsx___Sheet1[[#This Row],[Post Name]])</f>
        <v>i1</v>
      </c>
      <c r="I3151">
        <v>13290</v>
      </c>
      <c r="J3151">
        <f>IF(Statistics_xlsx___Sheet1[[#This Row],[Offered Salary]]&lt;=0,AVERAGE($I$2:$I$7166),Statistics_xlsx___Sheet1[[#This Row],[Offered Salary]])</f>
        <v>13290</v>
      </c>
      <c r="K3151" t="b">
        <f>OR((Statistics_xlsx___Sheet1[[#This Row],[updated offered salary]]&lt;$N$39),(Statistics_xlsx___Sheet1[[#This Row],[updated offered salary]]&gt;$N$40))</f>
        <v>0</v>
      </c>
    </row>
    <row r="3152" spans="1:11" x14ac:dyDescent="0.3">
      <c r="A3152">
        <v>498218</v>
      </c>
      <c r="B3152" t="s">
        <v>2767</v>
      </c>
      <c r="C3152" t="s">
        <v>15</v>
      </c>
      <c r="D3152" t="s">
        <v>13</v>
      </c>
      <c r="E3152" t="str">
        <f>IF(Statistics_xlsx___Sheet1[[#This Row],[event_name]]="-","Male",Statistics_xlsx___Sheet1[[#This Row],[event_name]])</f>
        <v>Female</v>
      </c>
      <c r="F3152" t="s">
        <v>33</v>
      </c>
      <c r="G3152" t="s">
        <v>14</v>
      </c>
      <c r="H3152" t="str">
        <f>IF(Statistics_xlsx___Sheet1[[#This Row],[Post Name]]="-",IF(G3153=0,G3151,G3153),Statistics_xlsx___Sheet1[[#This Row],[Post Name]])</f>
        <v>c5</v>
      </c>
      <c r="I3152">
        <v>98527</v>
      </c>
      <c r="J3152">
        <f>IF(Statistics_xlsx___Sheet1[[#This Row],[Offered Salary]]&lt;=0,AVERAGE($I$2:$I$7166),Statistics_xlsx___Sheet1[[#This Row],[Offered Salary]])</f>
        <v>98527</v>
      </c>
      <c r="K3152" t="b">
        <f>OR((Statistics_xlsx___Sheet1[[#This Row],[updated offered salary]]&lt;$N$39),(Statistics_xlsx___Sheet1[[#This Row],[updated offered salary]]&gt;$N$40))</f>
        <v>0</v>
      </c>
    </row>
    <row r="3153" spans="1:11" x14ac:dyDescent="0.3">
      <c r="A3153">
        <v>368462</v>
      </c>
      <c r="B3153" t="s">
        <v>2768</v>
      </c>
      <c r="C3153" t="s">
        <v>8</v>
      </c>
      <c r="D3153" t="s">
        <v>9</v>
      </c>
      <c r="E3153" t="str">
        <f>IF(Statistics_xlsx___Sheet1[[#This Row],[event_name]]="-","Male",Statistics_xlsx___Sheet1[[#This Row],[event_name]])</f>
        <v>Male</v>
      </c>
      <c r="F3153" t="s">
        <v>10</v>
      </c>
      <c r="G3153" t="s">
        <v>44</v>
      </c>
      <c r="H3153" t="str">
        <f>IF(Statistics_xlsx___Sheet1[[#This Row],[Post Name]]="-",IF(G3154=0,G3152,G3154),Statistics_xlsx___Sheet1[[#This Row],[Post Name]])</f>
        <v>i6</v>
      </c>
      <c r="I3153">
        <v>38502</v>
      </c>
      <c r="J3153">
        <f>IF(Statistics_xlsx___Sheet1[[#This Row],[Offered Salary]]&lt;=0,AVERAGE($I$2:$I$7166),Statistics_xlsx___Sheet1[[#This Row],[Offered Salary]])</f>
        <v>38502</v>
      </c>
      <c r="K3153" t="b">
        <f>OR((Statistics_xlsx___Sheet1[[#This Row],[updated offered salary]]&lt;$N$39),(Statistics_xlsx___Sheet1[[#This Row],[updated offered salary]]&gt;$N$40))</f>
        <v>0</v>
      </c>
    </row>
    <row r="3154" spans="1:11" x14ac:dyDescent="0.3">
      <c r="A3154">
        <v>288898</v>
      </c>
      <c r="B3154" t="s">
        <v>2769</v>
      </c>
      <c r="C3154" t="s">
        <v>15</v>
      </c>
      <c r="D3154" t="s">
        <v>9</v>
      </c>
      <c r="E3154" t="str">
        <f>IF(Statistics_xlsx___Sheet1[[#This Row],[event_name]]="-","Male",Statistics_xlsx___Sheet1[[#This Row],[event_name]])</f>
        <v>Male</v>
      </c>
      <c r="F3154" t="s">
        <v>21</v>
      </c>
      <c r="G3154" t="s">
        <v>345</v>
      </c>
      <c r="H3154" t="str">
        <f>IF(Statistics_xlsx___Sheet1[[#This Row],[Post Name]]="-",IF(G3155=0,G3153,G3155),Statistics_xlsx___Sheet1[[#This Row],[Post Name]])</f>
        <v>c9</v>
      </c>
      <c r="I3154">
        <v>74689</v>
      </c>
      <c r="J3154">
        <f>IF(Statistics_xlsx___Sheet1[[#This Row],[Offered Salary]]&lt;=0,AVERAGE($I$2:$I$7166),Statistics_xlsx___Sheet1[[#This Row],[Offered Salary]])</f>
        <v>74689</v>
      </c>
      <c r="K3154" t="b">
        <f>OR((Statistics_xlsx___Sheet1[[#This Row],[updated offered salary]]&lt;$N$39),(Statistics_xlsx___Sheet1[[#This Row],[updated offered salary]]&gt;$N$40))</f>
        <v>0</v>
      </c>
    </row>
    <row r="3155" spans="1:11" x14ac:dyDescent="0.3">
      <c r="A3155">
        <v>897047</v>
      </c>
      <c r="B3155" t="s">
        <v>2770</v>
      </c>
      <c r="C3155" t="s">
        <v>8</v>
      </c>
      <c r="D3155" t="s">
        <v>13</v>
      </c>
      <c r="E3155" t="str">
        <f>IF(Statistics_xlsx___Sheet1[[#This Row],[event_name]]="-","Male",Statistics_xlsx___Sheet1[[#This Row],[event_name]])</f>
        <v>Female</v>
      </c>
      <c r="F3155" t="s">
        <v>21</v>
      </c>
      <c r="G3155" t="s">
        <v>345</v>
      </c>
      <c r="H3155" t="str">
        <f>IF(Statistics_xlsx___Sheet1[[#This Row],[Post Name]]="-",IF(G3156=0,G3154,G3156),Statistics_xlsx___Sheet1[[#This Row],[Post Name]])</f>
        <v>c9</v>
      </c>
      <c r="I3155">
        <v>59225</v>
      </c>
      <c r="J3155">
        <f>IF(Statistics_xlsx___Sheet1[[#This Row],[Offered Salary]]&lt;=0,AVERAGE($I$2:$I$7166),Statistics_xlsx___Sheet1[[#This Row],[Offered Salary]])</f>
        <v>59225</v>
      </c>
      <c r="K3155" t="b">
        <f>OR((Statistics_xlsx___Sheet1[[#This Row],[updated offered salary]]&lt;$N$39),(Statistics_xlsx___Sheet1[[#This Row],[updated offered salary]]&gt;$N$40))</f>
        <v>0</v>
      </c>
    </row>
    <row r="3156" spans="1:11" x14ac:dyDescent="0.3">
      <c r="A3156">
        <v>109984</v>
      </c>
      <c r="B3156" t="s">
        <v>2771</v>
      </c>
      <c r="C3156" t="s">
        <v>15</v>
      </c>
      <c r="D3156" t="s">
        <v>9</v>
      </c>
      <c r="E3156" t="str">
        <f>IF(Statistics_xlsx___Sheet1[[#This Row],[event_name]]="-","Male",Statistics_xlsx___Sheet1[[#This Row],[event_name]])</f>
        <v>Male</v>
      </c>
      <c r="F3156" t="s">
        <v>21</v>
      </c>
      <c r="G3156" t="s">
        <v>345</v>
      </c>
      <c r="H3156" t="str">
        <f>IF(Statistics_xlsx___Sheet1[[#This Row],[Post Name]]="-",IF(G3157=0,G3155,G3157),Statistics_xlsx___Sheet1[[#This Row],[Post Name]])</f>
        <v>c9</v>
      </c>
      <c r="I3156">
        <v>78640</v>
      </c>
      <c r="J3156">
        <f>IF(Statistics_xlsx___Sheet1[[#This Row],[Offered Salary]]&lt;=0,AVERAGE($I$2:$I$7166),Statistics_xlsx___Sheet1[[#This Row],[Offered Salary]])</f>
        <v>78640</v>
      </c>
      <c r="K3156" t="b">
        <f>OR((Statistics_xlsx___Sheet1[[#This Row],[updated offered salary]]&lt;$N$39),(Statistics_xlsx___Sheet1[[#This Row],[updated offered salary]]&gt;$N$40))</f>
        <v>0</v>
      </c>
    </row>
    <row r="3157" spans="1:11" x14ac:dyDescent="0.3">
      <c r="A3157">
        <v>779678</v>
      </c>
      <c r="B3157" t="s">
        <v>2772</v>
      </c>
      <c r="C3157" t="s">
        <v>8</v>
      </c>
      <c r="D3157" t="s">
        <v>9</v>
      </c>
      <c r="E3157" t="str">
        <f>IF(Statistics_xlsx___Sheet1[[#This Row],[event_name]]="-","Male",Statistics_xlsx___Sheet1[[#This Row],[event_name]])</f>
        <v>Male</v>
      </c>
      <c r="F3157" t="s">
        <v>21</v>
      </c>
      <c r="G3157" t="s">
        <v>345</v>
      </c>
      <c r="H3157" t="str">
        <f>IF(Statistics_xlsx___Sheet1[[#This Row],[Post Name]]="-",IF(G3158=0,G3156,G3158),Statistics_xlsx___Sheet1[[#This Row],[Post Name]])</f>
        <v>c9</v>
      </c>
      <c r="I3157">
        <v>56913</v>
      </c>
      <c r="J3157">
        <f>IF(Statistics_xlsx___Sheet1[[#This Row],[Offered Salary]]&lt;=0,AVERAGE($I$2:$I$7166),Statistics_xlsx___Sheet1[[#This Row],[Offered Salary]])</f>
        <v>56913</v>
      </c>
      <c r="K3157" t="b">
        <f>OR((Statistics_xlsx___Sheet1[[#This Row],[updated offered salary]]&lt;$N$39),(Statistics_xlsx___Sheet1[[#This Row],[updated offered salary]]&gt;$N$40))</f>
        <v>0</v>
      </c>
    </row>
    <row r="3158" spans="1:11" x14ac:dyDescent="0.3">
      <c r="A3158">
        <v>785577</v>
      </c>
      <c r="B3158" t="s">
        <v>2752</v>
      </c>
      <c r="C3158" t="s">
        <v>8</v>
      </c>
      <c r="D3158" t="s">
        <v>9</v>
      </c>
      <c r="E3158" t="str">
        <f>IF(Statistics_xlsx___Sheet1[[#This Row],[event_name]]="-","Male",Statistics_xlsx___Sheet1[[#This Row],[event_name]])</f>
        <v>Male</v>
      </c>
      <c r="F3158" t="s">
        <v>21</v>
      </c>
      <c r="G3158" t="s">
        <v>345</v>
      </c>
      <c r="H3158" t="str">
        <f>IF(Statistics_xlsx___Sheet1[[#This Row],[Post Name]]="-",IF(G3159=0,G3157,G3159),Statistics_xlsx___Sheet1[[#This Row],[Post Name]])</f>
        <v>c9</v>
      </c>
      <c r="I3158">
        <v>46459</v>
      </c>
      <c r="J3158">
        <f>IF(Statistics_xlsx___Sheet1[[#This Row],[Offered Salary]]&lt;=0,AVERAGE($I$2:$I$7166),Statistics_xlsx___Sheet1[[#This Row],[Offered Salary]])</f>
        <v>46459</v>
      </c>
      <c r="K3158" t="b">
        <f>OR((Statistics_xlsx___Sheet1[[#This Row],[updated offered salary]]&lt;$N$39),(Statistics_xlsx___Sheet1[[#This Row],[updated offered salary]]&gt;$N$40))</f>
        <v>0</v>
      </c>
    </row>
    <row r="3159" spans="1:11" x14ac:dyDescent="0.3">
      <c r="A3159">
        <v>895233</v>
      </c>
      <c r="B3159" t="s">
        <v>2773</v>
      </c>
      <c r="C3159" t="s">
        <v>8</v>
      </c>
      <c r="D3159" t="s">
        <v>13</v>
      </c>
      <c r="E3159" t="str">
        <f>IF(Statistics_xlsx___Sheet1[[#This Row],[event_name]]="-","Male",Statistics_xlsx___Sheet1[[#This Row],[event_name]])</f>
        <v>Female</v>
      </c>
      <c r="F3159" t="s">
        <v>21</v>
      </c>
      <c r="G3159" t="s">
        <v>11</v>
      </c>
      <c r="H3159" t="str">
        <f>IF(Statistics_xlsx___Sheet1[[#This Row],[Post Name]]="-",IF(G3160=0,G3158,G3160),Statistics_xlsx___Sheet1[[#This Row],[Post Name]])</f>
        <v>c8</v>
      </c>
      <c r="I3159">
        <v>90033</v>
      </c>
      <c r="J3159">
        <f>IF(Statistics_xlsx___Sheet1[[#This Row],[Offered Salary]]&lt;=0,AVERAGE($I$2:$I$7166),Statistics_xlsx___Sheet1[[#This Row],[Offered Salary]])</f>
        <v>90033</v>
      </c>
      <c r="K3159" t="b">
        <f>OR((Statistics_xlsx___Sheet1[[#This Row],[updated offered salary]]&lt;$N$39),(Statistics_xlsx___Sheet1[[#This Row],[updated offered salary]]&gt;$N$40))</f>
        <v>0</v>
      </c>
    </row>
    <row r="3160" spans="1:11" x14ac:dyDescent="0.3">
      <c r="A3160">
        <v>211374</v>
      </c>
      <c r="B3160" t="s">
        <v>2774</v>
      </c>
      <c r="C3160" t="s">
        <v>15</v>
      </c>
      <c r="D3160" t="s">
        <v>9</v>
      </c>
      <c r="E3160" t="str">
        <f>IF(Statistics_xlsx___Sheet1[[#This Row],[event_name]]="-","Male",Statistics_xlsx___Sheet1[[#This Row],[event_name]])</f>
        <v>Male</v>
      </c>
      <c r="F3160" t="s">
        <v>10</v>
      </c>
      <c r="G3160" t="s">
        <v>14</v>
      </c>
      <c r="H3160" t="str">
        <f>IF(Statistics_xlsx___Sheet1[[#This Row],[Post Name]]="-",IF(G3161=0,G3159,G3161),Statistics_xlsx___Sheet1[[#This Row],[Post Name]])</f>
        <v>c5</v>
      </c>
      <c r="I3160">
        <v>7727</v>
      </c>
      <c r="J3160">
        <f>IF(Statistics_xlsx___Sheet1[[#This Row],[Offered Salary]]&lt;=0,AVERAGE($I$2:$I$7166),Statistics_xlsx___Sheet1[[#This Row],[Offered Salary]])</f>
        <v>7727</v>
      </c>
      <c r="K3160" t="b">
        <f>OR((Statistics_xlsx___Sheet1[[#This Row],[updated offered salary]]&lt;$N$39),(Statistics_xlsx___Sheet1[[#This Row],[updated offered salary]]&gt;$N$40))</f>
        <v>0</v>
      </c>
    </row>
    <row r="3161" spans="1:11" x14ac:dyDescent="0.3">
      <c r="A3161">
        <v>387757</v>
      </c>
      <c r="B3161" t="s">
        <v>2775</v>
      </c>
      <c r="C3161" t="s">
        <v>8</v>
      </c>
      <c r="D3161" t="s">
        <v>9</v>
      </c>
      <c r="E3161" t="str">
        <f>IF(Statistics_xlsx___Sheet1[[#This Row],[event_name]]="-","Male",Statistics_xlsx___Sheet1[[#This Row],[event_name]])</f>
        <v>Male</v>
      </c>
      <c r="F3161" t="s">
        <v>10</v>
      </c>
      <c r="G3161" t="s">
        <v>30</v>
      </c>
      <c r="H3161" t="str">
        <f>IF(Statistics_xlsx___Sheet1[[#This Row],[Post Name]]="-",IF(G3162=0,G3160,G3162),Statistics_xlsx___Sheet1[[#This Row],[Post Name]])</f>
        <v>b9</v>
      </c>
      <c r="I3161">
        <v>18392</v>
      </c>
      <c r="J3161">
        <f>IF(Statistics_xlsx___Sheet1[[#This Row],[Offered Salary]]&lt;=0,AVERAGE($I$2:$I$7166),Statistics_xlsx___Sheet1[[#This Row],[Offered Salary]])</f>
        <v>18392</v>
      </c>
      <c r="K3161" t="b">
        <f>OR((Statistics_xlsx___Sheet1[[#This Row],[updated offered salary]]&lt;$N$39),(Statistics_xlsx___Sheet1[[#This Row],[updated offered salary]]&gt;$N$40))</f>
        <v>0</v>
      </c>
    </row>
    <row r="3162" spans="1:11" x14ac:dyDescent="0.3">
      <c r="A3162">
        <v>913104</v>
      </c>
      <c r="B3162" t="s">
        <v>2776</v>
      </c>
      <c r="C3162" t="s">
        <v>15</v>
      </c>
      <c r="D3162" t="s">
        <v>9</v>
      </c>
      <c r="E3162" t="str">
        <f>IF(Statistics_xlsx___Sheet1[[#This Row],[event_name]]="-","Male",Statistics_xlsx___Sheet1[[#This Row],[event_name]])</f>
        <v>Male</v>
      </c>
      <c r="F3162" t="s">
        <v>10</v>
      </c>
      <c r="G3162" t="s">
        <v>30</v>
      </c>
      <c r="H3162" t="str">
        <f>IF(Statistics_xlsx___Sheet1[[#This Row],[Post Name]]="-",IF(G3163=0,G3161,G3163),Statistics_xlsx___Sheet1[[#This Row],[Post Name]])</f>
        <v>b9</v>
      </c>
      <c r="I3162">
        <v>78741</v>
      </c>
      <c r="J3162">
        <f>IF(Statistics_xlsx___Sheet1[[#This Row],[Offered Salary]]&lt;=0,AVERAGE($I$2:$I$7166),Statistics_xlsx___Sheet1[[#This Row],[Offered Salary]])</f>
        <v>78741</v>
      </c>
      <c r="K3162" t="b">
        <f>OR((Statistics_xlsx___Sheet1[[#This Row],[updated offered salary]]&lt;$N$39),(Statistics_xlsx___Sheet1[[#This Row],[updated offered salary]]&gt;$N$40))</f>
        <v>0</v>
      </c>
    </row>
    <row r="3163" spans="1:11" x14ac:dyDescent="0.3">
      <c r="A3163">
        <v>111974</v>
      </c>
      <c r="B3163" t="s">
        <v>2777</v>
      </c>
      <c r="C3163" t="s">
        <v>8</v>
      </c>
      <c r="D3163" t="s">
        <v>13</v>
      </c>
      <c r="E3163" t="str">
        <f>IF(Statistics_xlsx___Sheet1[[#This Row],[event_name]]="-","Male",Statistics_xlsx___Sheet1[[#This Row],[event_name]])</f>
        <v>Female</v>
      </c>
      <c r="F3163" t="s">
        <v>17</v>
      </c>
      <c r="G3163" t="s">
        <v>345</v>
      </c>
      <c r="H3163" t="str">
        <f>IF(Statistics_xlsx___Sheet1[[#This Row],[Post Name]]="-",IF(G3164=0,G3162,G3164),Statistics_xlsx___Sheet1[[#This Row],[Post Name]])</f>
        <v>c9</v>
      </c>
      <c r="I3163">
        <v>42594</v>
      </c>
      <c r="J3163">
        <f>IF(Statistics_xlsx___Sheet1[[#This Row],[Offered Salary]]&lt;=0,AVERAGE($I$2:$I$7166),Statistics_xlsx___Sheet1[[#This Row],[Offered Salary]])</f>
        <v>42594</v>
      </c>
      <c r="K3163" t="b">
        <f>OR((Statistics_xlsx___Sheet1[[#This Row],[updated offered salary]]&lt;$N$39),(Statistics_xlsx___Sheet1[[#This Row],[updated offered salary]]&gt;$N$40))</f>
        <v>0</v>
      </c>
    </row>
    <row r="3164" spans="1:11" x14ac:dyDescent="0.3">
      <c r="A3164">
        <v>877234</v>
      </c>
      <c r="B3164" t="s">
        <v>2778</v>
      </c>
      <c r="C3164" t="s">
        <v>15</v>
      </c>
      <c r="D3164" t="s">
        <v>9</v>
      </c>
      <c r="E3164" t="str">
        <f>IF(Statistics_xlsx___Sheet1[[#This Row],[event_name]]="-","Male",Statistics_xlsx___Sheet1[[#This Row],[event_name]])</f>
        <v>Male</v>
      </c>
      <c r="F3164" t="s">
        <v>17</v>
      </c>
      <c r="G3164" t="s">
        <v>345</v>
      </c>
      <c r="H3164" t="str">
        <f>IF(Statistics_xlsx___Sheet1[[#This Row],[Post Name]]="-",IF(G3165=0,G3163,G3165),Statistics_xlsx___Sheet1[[#This Row],[Post Name]])</f>
        <v>c9</v>
      </c>
      <c r="I3164">
        <v>13609</v>
      </c>
      <c r="J3164">
        <f>IF(Statistics_xlsx___Sheet1[[#This Row],[Offered Salary]]&lt;=0,AVERAGE($I$2:$I$7166),Statistics_xlsx___Sheet1[[#This Row],[Offered Salary]])</f>
        <v>13609</v>
      </c>
      <c r="K3164" t="b">
        <f>OR((Statistics_xlsx___Sheet1[[#This Row],[updated offered salary]]&lt;$N$39),(Statistics_xlsx___Sheet1[[#This Row],[updated offered salary]]&gt;$N$40))</f>
        <v>0</v>
      </c>
    </row>
    <row r="3165" spans="1:11" x14ac:dyDescent="0.3">
      <c r="A3165">
        <v>751309</v>
      </c>
      <c r="B3165" t="s">
        <v>1187</v>
      </c>
      <c r="C3165" t="s">
        <v>8</v>
      </c>
      <c r="D3165" t="s">
        <v>9</v>
      </c>
      <c r="E3165" t="str">
        <f>IF(Statistics_xlsx___Sheet1[[#This Row],[event_name]]="-","Male",Statistics_xlsx___Sheet1[[#This Row],[event_name]])</f>
        <v>Male</v>
      </c>
      <c r="F3165" t="s">
        <v>17</v>
      </c>
      <c r="G3165" t="s">
        <v>14</v>
      </c>
      <c r="H3165" t="str">
        <f>IF(Statistics_xlsx___Sheet1[[#This Row],[Post Name]]="-",IF(G3166=0,G3164,G3166),Statistics_xlsx___Sheet1[[#This Row],[Post Name]])</f>
        <v>c5</v>
      </c>
      <c r="I3165">
        <v>33554</v>
      </c>
      <c r="J3165">
        <f>IF(Statistics_xlsx___Sheet1[[#This Row],[Offered Salary]]&lt;=0,AVERAGE($I$2:$I$7166),Statistics_xlsx___Sheet1[[#This Row],[Offered Salary]])</f>
        <v>33554</v>
      </c>
      <c r="K3165" t="b">
        <f>OR((Statistics_xlsx___Sheet1[[#This Row],[updated offered salary]]&lt;$N$39),(Statistics_xlsx___Sheet1[[#This Row],[updated offered salary]]&gt;$N$40))</f>
        <v>0</v>
      </c>
    </row>
    <row r="3166" spans="1:11" x14ac:dyDescent="0.3">
      <c r="A3166">
        <v>652702</v>
      </c>
      <c r="B3166" t="s">
        <v>1368</v>
      </c>
      <c r="C3166" t="s">
        <v>8</v>
      </c>
      <c r="D3166" t="s">
        <v>13</v>
      </c>
      <c r="E3166" t="str">
        <f>IF(Statistics_xlsx___Sheet1[[#This Row],[event_name]]="-","Male",Statistics_xlsx___Sheet1[[#This Row],[event_name]])</f>
        <v>Female</v>
      </c>
      <c r="F3166" t="s">
        <v>10</v>
      </c>
      <c r="G3166" t="s">
        <v>36</v>
      </c>
      <c r="H3166" t="str">
        <f>IF(Statistics_xlsx___Sheet1[[#This Row],[Post Name]]="-",IF(G3167=0,G3165,G3167),Statistics_xlsx___Sheet1[[#This Row],[Post Name]])</f>
        <v>i5</v>
      </c>
      <c r="I3166">
        <v>16977</v>
      </c>
      <c r="J3166">
        <f>IF(Statistics_xlsx___Sheet1[[#This Row],[Offered Salary]]&lt;=0,AVERAGE($I$2:$I$7166),Statistics_xlsx___Sheet1[[#This Row],[Offered Salary]])</f>
        <v>16977</v>
      </c>
      <c r="K3166" t="b">
        <f>OR((Statistics_xlsx___Sheet1[[#This Row],[updated offered salary]]&lt;$N$39),(Statistics_xlsx___Sheet1[[#This Row],[updated offered salary]]&gt;$N$40))</f>
        <v>0</v>
      </c>
    </row>
    <row r="3167" spans="1:11" x14ac:dyDescent="0.3">
      <c r="A3167">
        <v>475749</v>
      </c>
      <c r="B3167" t="s">
        <v>2779</v>
      </c>
      <c r="C3167" t="s">
        <v>8</v>
      </c>
      <c r="D3167" t="s">
        <v>9</v>
      </c>
      <c r="E3167" t="str">
        <f>IF(Statistics_xlsx___Sheet1[[#This Row],[event_name]]="-","Male",Statistics_xlsx___Sheet1[[#This Row],[event_name]])</f>
        <v>Male</v>
      </c>
      <c r="F3167" t="s">
        <v>10</v>
      </c>
      <c r="G3167" t="s">
        <v>36</v>
      </c>
      <c r="H3167" t="str">
        <f>IF(Statistics_xlsx___Sheet1[[#This Row],[Post Name]]="-",IF(G3168=0,G3166,G3168),Statistics_xlsx___Sheet1[[#This Row],[Post Name]])</f>
        <v>i5</v>
      </c>
      <c r="I3167">
        <v>52556</v>
      </c>
      <c r="J3167">
        <f>IF(Statistics_xlsx___Sheet1[[#This Row],[Offered Salary]]&lt;=0,AVERAGE($I$2:$I$7166),Statistics_xlsx___Sheet1[[#This Row],[Offered Salary]])</f>
        <v>52556</v>
      </c>
      <c r="K3167" t="b">
        <f>OR((Statistics_xlsx___Sheet1[[#This Row],[updated offered salary]]&lt;$N$39),(Statistics_xlsx___Sheet1[[#This Row],[updated offered salary]]&gt;$N$40))</f>
        <v>0</v>
      </c>
    </row>
    <row r="3168" spans="1:11" x14ac:dyDescent="0.3">
      <c r="A3168">
        <v>855985</v>
      </c>
      <c r="B3168" t="s">
        <v>2780</v>
      </c>
      <c r="C3168" t="s">
        <v>8</v>
      </c>
      <c r="D3168" t="s">
        <v>13</v>
      </c>
      <c r="E3168" t="str">
        <f>IF(Statistics_xlsx___Sheet1[[#This Row],[event_name]]="-","Male",Statistics_xlsx___Sheet1[[#This Row],[event_name]])</f>
        <v>Female</v>
      </c>
      <c r="F3168" t="s">
        <v>10</v>
      </c>
      <c r="G3168" t="s">
        <v>36</v>
      </c>
      <c r="H3168" t="str">
        <f>IF(Statistics_xlsx___Sheet1[[#This Row],[Post Name]]="-",IF(G3169=0,G3167,G3169),Statistics_xlsx___Sheet1[[#This Row],[Post Name]])</f>
        <v>i5</v>
      </c>
      <c r="I3168">
        <v>49673</v>
      </c>
      <c r="J3168">
        <f>IF(Statistics_xlsx___Sheet1[[#This Row],[Offered Salary]]&lt;=0,AVERAGE($I$2:$I$7166),Statistics_xlsx___Sheet1[[#This Row],[Offered Salary]])</f>
        <v>49673</v>
      </c>
      <c r="K3168" t="b">
        <f>OR((Statistics_xlsx___Sheet1[[#This Row],[updated offered salary]]&lt;$N$39),(Statistics_xlsx___Sheet1[[#This Row],[updated offered salary]]&gt;$N$40))</f>
        <v>0</v>
      </c>
    </row>
    <row r="3169" spans="1:11" x14ac:dyDescent="0.3">
      <c r="A3169">
        <v>211689</v>
      </c>
      <c r="B3169" t="s">
        <v>2781</v>
      </c>
      <c r="C3169" t="s">
        <v>15</v>
      </c>
      <c r="D3169" t="s">
        <v>13</v>
      </c>
      <c r="E3169" t="str">
        <f>IF(Statistics_xlsx___Sheet1[[#This Row],[event_name]]="-","Male",Statistics_xlsx___Sheet1[[#This Row],[event_name]])</f>
        <v>Female</v>
      </c>
      <c r="F3169" t="s">
        <v>17</v>
      </c>
      <c r="G3169" t="s">
        <v>44</v>
      </c>
      <c r="H3169" t="str">
        <f>IF(Statistics_xlsx___Sheet1[[#This Row],[Post Name]]="-",IF(G3170=0,G3168,G3170),Statistics_xlsx___Sheet1[[#This Row],[Post Name]])</f>
        <v>i6</v>
      </c>
      <c r="I3169">
        <v>96350</v>
      </c>
      <c r="J3169">
        <f>IF(Statistics_xlsx___Sheet1[[#This Row],[Offered Salary]]&lt;=0,AVERAGE($I$2:$I$7166),Statistics_xlsx___Sheet1[[#This Row],[Offered Salary]])</f>
        <v>96350</v>
      </c>
      <c r="K3169" t="b">
        <f>OR((Statistics_xlsx___Sheet1[[#This Row],[updated offered salary]]&lt;$N$39),(Statistics_xlsx___Sheet1[[#This Row],[updated offered salary]]&gt;$N$40))</f>
        <v>0</v>
      </c>
    </row>
    <row r="3170" spans="1:11" x14ac:dyDescent="0.3">
      <c r="A3170">
        <v>423758</v>
      </c>
      <c r="B3170" t="s">
        <v>2782</v>
      </c>
      <c r="C3170" t="s">
        <v>8</v>
      </c>
      <c r="D3170" t="s">
        <v>9</v>
      </c>
      <c r="E3170" t="str">
        <f>IF(Statistics_xlsx___Sheet1[[#This Row],[event_name]]="-","Male",Statistics_xlsx___Sheet1[[#This Row],[event_name]])</f>
        <v>Male</v>
      </c>
      <c r="F3170" t="s">
        <v>17</v>
      </c>
      <c r="G3170" t="s">
        <v>44</v>
      </c>
      <c r="H3170" t="str">
        <f>IF(Statistics_xlsx___Sheet1[[#This Row],[Post Name]]="-",IF(G3171=0,G3169,G3171),Statistics_xlsx___Sheet1[[#This Row],[Post Name]])</f>
        <v>i6</v>
      </c>
      <c r="I3170">
        <v>35381</v>
      </c>
      <c r="J3170">
        <f>IF(Statistics_xlsx___Sheet1[[#This Row],[Offered Salary]]&lt;=0,AVERAGE($I$2:$I$7166),Statistics_xlsx___Sheet1[[#This Row],[Offered Salary]])</f>
        <v>35381</v>
      </c>
      <c r="K3170" t="b">
        <f>OR((Statistics_xlsx___Sheet1[[#This Row],[updated offered salary]]&lt;$N$39),(Statistics_xlsx___Sheet1[[#This Row],[updated offered salary]]&gt;$N$40))</f>
        <v>0</v>
      </c>
    </row>
    <row r="3171" spans="1:11" x14ac:dyDescent="0.3">
      <c r="A3171">
        <v>684373</v>
      </c>
      <c r="B3171" t="s">
        <v>2783</v>
      </c>
      <c r="C3171" t="s">
        <v>8</v>
      </c>
      <c r="D3171" t="s">
        <v>13</v>
      </c>
      <c r="E3171" t="str">
        <f>IF(Statistics_xlsx___Sheet1[[#This Row],[event_name]]="-","Male",Statistics_xlsx___Sheet1[[#This Row],[event_name]])</f>
        <v>Female</v>
      </c>
      <c r="F3171" t="s">
        <v>17</v>
      </c>
      <c r="G3171" t="s">
        <v>44</v>
      </c>
      <c r="H3171" t="str">
        <f>IF(Statistics_xlsx___Sheet1[[#This Row],[Post Name]]="-",IF(G3172=0,G3170,G3172),Statistics_xlsx___Sheet1[[#This Row],[Post Name]])</f>
        <v>i6</v>
      </c>
      <c r="I3171">
        <v>79587</v>
      </c>
      <c r="J3171">
        <f>IF(Statistics_xlsx___Sheet1[[#This Row],[Offered Salary]]&lt;=0,AVERAGE($I$2:$I$7166),Statistics_xlsx___Sheet1[[#This Row],[Offered Salary]])</f>
        <v>79587</v>
      </c>
      <c r="K3171" t="b">
        <f>OR((Statistics_xlsx___Sheet1[[#This Row],[updated offered salary]]&lt;$N$39),(Statistics_xlsx___Sheet1[[#This Row],[updated offered salary]]&gt;$N$40))</f>
        <v>0</v>
      </c>
    </row>
    <row r="3172" spans="1:11" x14ac:dyDescent="0.3">
      <c r="A3172">
        <v>972481</v>
      </c>
      <c r="B3172" t="s">
        <v>2784</v>
      </c>
      <c r="C3172" t="s">
        <v>8</v>
      </c>
      <c r="D3172" t="s">
        <v>9</v>
      </c>
      <c r="E3172" t="str">
        <f>IF(Statistics_xlsx___Sheet1[[#This Row],[event_name]]="-","Male",Statistics_xlsx___Sheet1[[#This Row],[event_name]])</f>
        <v>Male</v>
      </c>
      <c r="F3172" t="s">
        <v>17</v>
      </c>
      <c r="G3172" t="s">
        <v>44</v>
      </c>
      <c r="H3172" t="str">
        <f>IF(Statistics_xlsx___Sheet1[[#This Row],[Post Name]]="-",IF(G3173=0,G3171,G3173),Statistics_xlsx___Sheet1[[#This Row],[Post Name]])</f>
        <v>i6</v>
      </c>
      <c r="I3172">
        <v>22587</v>
      </c>
      <c r="J3172">
        <f>IF(Statistics_xlsx___Sheet1[[#This Row],[Offered Salary]]&lt;=0,AVERAGE($I$2:$I$7166),Statistics_xlsx___Sheet1[[#This Row],[Offered Salary]])</f>
        <v>22587</v>
      </c>
      <c r="K3172" t="b">
        <f>OR((Statistics_xlsx___Sheet1[[#This Row],[updated offered salary]]&lt;$N$39),(Statistics_xlsx___Sheet1[[#This Row],[updated offered salary]]&gt;$N$40))</f>
        <v>0</v>
      </c>
    </row>
    <row r="3173" spans="1:11" x14ac:dyDescent="0.3">
      <c r="A3173">
        <v>949027</v>
      </c>
      <c r="B3173" t="s">
        <v>1381</v>
      </c>
      <c r="C3173" t="s">
        <v>8</v>
      </c>
      <c r="D3173" t="s">
        <v>9</v>
      </c>
      <c r="E3173" t="str">
        <f>IF(Statistics_xlsx___Sheet1[[#This Row],[event_name]]="-","Male",Statistics_xlsx___Sheet1[[#This Row],[event_name]])</f>
        <v>Male</v>
      </c>
      <c r="F3173" t="s">
        <v>17</v>
      </c>
      <c r="G3173" t="s">
        <v>44</v>
      </c>
      <c r="H3173" t="str">
        <f>IF(Statistics_xlsx___Sheet1[[#This Row],[Post Name]]="-",IF(G3174=0,G3172,G3174),Statistics_xlsx___Sheet1[[#This Row],[Post Name]])</f>
        <v>i6</v>
      </c>
      <c r="I3173">
        <v>71933</v>
      </c>
      <c r="J3173">
        <f>IF(Statistics_xlsx___Sheet1[[#This Row],[Offered Salary]]&lt;=0,AVERAGE($I$2:$I$7166),Statistics_xlsx___Sheet1[[#This Row],[Offered Salary]])</f>
        <v>71933</v>
      </c>
      <c r="K3173" t="b">
        <f>OR((Statistics_xlsx___Sheet1[[#This Row],[updated offered salary]]&lt;$N$39),(Statistics_xlsx___Sheet1[[#This Row],[updated offered salary]]&gt;$N$40))</f>
        <v>0</v>
      </c>
    </row>
    <row r="3174" spans="1:11" x14ac:dyDescent="0.3">
      <c r="A3174">
        <v>80545</v>
      </c>
      <c r="B3174" t="s">
        <v>1526</v>
      </c>
      <c r="C3174" t="s">
        <v>15</v>
      </c>
      <c r="D3174" t="s">
        <v>13</v>
      </c>
      <c r="E3174" t="str">
        <f>IF(Statistics_xlsx___Sheet1[[#This Row],[event_name]]="-","Male",Statistics_xlsx___Sheet1[[#This Row],[event_name]])</f>
        <v>Female</v>
      </c>
      <c r="F3174" t="s">
        <v>17</v>
      </c>
      <c r="G3174" t="s">
        <v>44</v>
      </c>
      <c r="H3174" t="str">
        <f>IF(Statistics_xlsx___Sheet1[[#This Row],[Post Name]]="-",IF(G3175=0,G3173,G3175),Statistics_xlsx___Sheet1[[#This Row],[Post Name]])</f>
        <v>i6</v>
      </c>
      <c r="I3174">
        <v>35833</v>
      </c>
      <c r="J3174">
        <f>IF(Statistics_xlsx___Sheet1[[#This Row],[Offered Salary]]&lt;=0,AVERAGE($I$2:$I$7166),Statistics_xlsx___Sheet1[[#This Row],[Offered Salary]])</f>
        <v>35833</v>
      </c>
      <c r="K3174" t="b">
        <f>OR((Statistics_xlsx___Sheet1[[#This Row],[updated offered salary]]&lt;$N$39),(Statistics_xlsx___Sheet1[[#This Row],[updated offered salary]]&gt;$N$40))</f>
        <v>0</v>
      </c>
    </row>
    <row r="3175" spans="1:11" x14ac:dyDescent="0.3">
      <c r="A3175">
        <v>535917</v>
      </c>
      <c r="B3175" t="s">
        <v>2785</v>
      </c>
      <c r="C3175" t="s">
        <v>8</v>
      </c>
      <c r="D3175" t="s">
        <v>9</v>
      </c>
      <c r="E3175" t="str">
        <f>IF(Statistics_xlsx___Sheet1[[#This Row],[event_name]]="-","Male",Statistics_xlsx___Sheet1[[#This Row],[event_name]])</f>
        <v>Male</v>
      </c>
      <c r="F3175" t="s">
        <v>52</v>
      </c>
      <c r="G3175" t="s">
        <v>44</v>
      </c>
      <c r="H3175" t="str">
        <f>IF(Statistics_xlsx___Sheet1[[#This Row],[Post Name]]="-",IF(G3176=0,G3174,G3176),Statistics_xlsx___Sheet1[[#This Row],[Post Name]])</f>
        <v>i6</v>
      </c>
      <c r="I3175">
        <v>23321</v>
      </c>
      <c r="J3175">
        <f>IF(Statistics_xlsx___Sheet1[[#This Row],[Offered Salary]]&lt;=0,AVERAGE($I$2:$I$7166),Statistics_xlsx___Sheet1[[#This Row],[Offered Salary]])</f>
        <v>23321</v>
      </c>
      <c r="K3175" t="b">
        <f>OR((Statistics_xlsx___Sheet1[[#This Row],[updated offered salary]]&lt;$N$39),(Statistics_xlsx___Sheet1[[#This Row],[updated offered salary]]&gt;$N$40))</f>
        <v>0</v>
      </c>
    </row>
    <row r="3176" spans="1:11" x14ac:dyDescent="0.3">
      <c r="A3176">
        <v>978933</v>
      </c>
      <c r="B3176" t="s">
        <v>2786</v>
      </c>
      <c r="C3176" t="s">
        <v>8</v>
      </c>
      <c r="D3176" t="s">
        <v>9</v>
      </c>
      <c r="E3176" t="str">
        <f>IF(Statistics_xlsx___Sheet1[[#This Row],[event_name]]="-","Male",Statistics_xlsx___Sheet1[[#This Row],[event_name]])</f>
        <v>Male</v>
      </c>
      <c r="F3176" t="s">
        <v>52</v>
      </c>
      <c r="G3176" t="s">
        <v>44</v>
      </c>
      <c r="H3176" t="str">
        <f>IF(Statistics_xlsx___Sheet1[[#This Row],[Post Name]]="-",IF(G3177=0,G3175,G3177),Statistics_xlsx___Sheet1[[#This Row],[Post Name]])</f>
        <v>i6</v>
      </c>
      <c r="I3176">
        <v>42513</v>
      </c>
      <c r="J3176">
        <f>IF(Statistics_xlsx___Sheet1[[#This Row],[Offered Salary]]&lt;=0,AVERAGE($I$2:$I$7166),Statistics_xlsx___Sheet1[[#This Row],[Offered Salary]])</f>
        <v>42513</v>
      </c>
      <c r="K3176" t="b">
        <f>OR((Statistics_xlsx___Sheet1[[#This Row],[updated offered salary]]&lt;$N$39),(Statistics_xlsx___Sheet1[[#This Row],[updated offered salary]]&gt;$N$40))</f>
        <v>0</v>
      </c>
    </row>
    <row r="3177" spans="1:11" x14ac:dyDescent="0.3">
      <c r="A3177">
        <v>628609</v>
      </c>
      <c r="B3177" t="s">
        <v>2787</v>
      </c>
      <c r="C3177" t="s">
        <v>15</v>
      </c>
      <c r="D3177" t="s">
        <v>13</v>
      </c>
      <c r="E3177" t="str">
        <f>IF(Statistics_xlsx___Sheet1[[#This Row],[event_name]]="-","Male",Statistics_xlsx___Sheet1[[#This Row],[event_name]])</f>
        <v>Female</v>
      </c>
      <c r="F3177" t="s">
        <v>52</v>
      </c>
      <c r="G3177" t="s">
        <v>44</v>
      </c>
      <c r="H3177" t="str">
        <f>IF(Statistics_xlsx___Sheet1[[#This Row],[Post Name]]="-",IF(G3178=0,G3176,G3178),Statistics_xlsx___Sheet1[[#This Row],[Post Name]])</f>
        <v>i6</v>
      </c>
      <c r="I3177">
        <v>52656</v>
      </c>
      <c r="J3177">
        <f>IF(Statistics_xlsx___Sheet1[[#This Row],[Offered Salary]]&lt;=0,AVERAGE($I$2:$I$7166),Statistics_xlsx___Sheet1[[#This Row],[Offered Salary]])</f>
        <v>52656</v>
      </c>
      <c r="K3177" t="b">
        <f>OR((Statistics_xlsx___Sheet1[[#This Row],[updated offered salary]]&lt;$N$39),(Statistics_xlsx___Sheet1[[#This Row],[updated offered salary]]&gt;$N$40))</f>
        <v>0</v>
      </c>
    </row>
    <row r="3178" spans="1:11" x14ac:dyDescent="0.3">
      <c r="A3178">
        <v>268801</v>
      </c>
      <c r="B3178" t="s">
        <v>2788</v>
      </c>
      <c r="C3178" t="s">
        <v>8</v>
      </c>
      <c r="D3178" t="s">
        <v>13</v>
      </c>
      <c r="E3178" t="str">
        <f>IF(Statistics_xlsx___Sheet1[[#This Row],[event_name]]="-","Male",Statistics_xlsx___Sheet1[[#This Row],[event_name]])</f>
        <v>Female</v>
      </c>
      <c r="F3178" t="s">
        <v>52</v>
      </c>
      <c r="G3178" t="s">
        <v>44</v>
      </c>
      <c r="H3178" t="str">
        <f>IF(Statistics_xlsx___Sheet1[[#This Row],[Post Name]]="-",IF(G3179=0,G3177,G3179),Statistics_xlsx___Sheet1[[#This Row],[Post Name]])</f>
        <v>i6</v>
      </c>
      <c r="I3178">
        <v>58605</v>
      </c>
      <c r="J3178">
        <f>IF(Statistics_xlsx___Sheet1[[#This Row],[Offered Salary]]&lt;=0,AVERAGE($I$2:$I$7166),Statistics_xlsx___Sheet1[[#This Row],[Offered Salary]])</f>
        <v>58605</v>
      </c>
      <c r="K3178" t="b">
        <f>OR((Statistics_xlsx___Sheet1[[#This Row],[updated offered salary]]&lt;$N$39),(Statistics_xlsx___Sheet1[[#This Row],[updated offered salary]]&gt;$N$40))</f>
        <v>0</v>
      </c>
    </row>
    <row r="3179" spans="1:11" x14ac:dyDescent="0.3">
      <c r="A3179">
        <v>990318</v>
      </c>
      <c r="B3179" t="s">
        <v>2789</v>
      </c>
      <c r="C3179" t="s">
        <v>8</v>
      </c>
      <c r="D3179" t="s">
        <v>13</v>
      </c>
      <c r="E3179" t="str">
        <f>IF(Statistics_xlsx___Sheet1[[#This Row],[event_name]]="-","Male",Statistics_xlsx___Sheet1[[#This Row],[event_name]])</f>
        <v>Female</v>
      </c>
      <c r="F3179" t="s">
        <v>52</v>
      </c>
      <c r="G3179" t="s">
        <v>44</v>
      </c>
      <c r="H3179" t="str">
        <f>IF(Statistics_xlsx___Sheet1[[#This Row],[Post Name]]="-",IF(G3180=0,G3178,G3180),Statistics_xlsx___Sheet1[[#This Row],[Post Name]])</f>
        <v>i6</v>
      </c>
      <c r="I3179">
        <v>1210</v>
      </c>
      <c r="J3179">
        <f>IF(Statistics_xlsx___Sheet1[[#This Row],[Offered Salary]]&lt;=0,AVERAGE($I$2:$I$7166),Statistics_xlsx___Sheet1[[#This Row],[Offered Salary]])</f>
        <v>1210</v>
      </c>
      <c r="K3179" t="b">
        <f>OR((Statistics_xlsx___Sheet1[[#This Row],[updated offered salary]]&lt;$N$39),(Statistics_xlsx___Sheet1[[#This Row],[updated offered salary]]&gt;$N$40))</f>
        <v>0</v>
      </c>
    </row>
    <row r="3180" spans="1:11" x14ac:dyDescent="0.3">
      <c r="A3180">
        <v>811653</v>
      </c>
      <c r="B3180" t="s">
        <v>2789</v>
      </c>
      <c r="C3180" t="s">
        <v>8</v>
      </c>
      <c r="D3180" t="s">
        <v>9</v>
      </c>
      <c r="E3180" t="str">
        <f>IF(Statistics_xlsx___Sheet1[[#This Row],[event_name]]="-","Male",Statistics_xlsx___Sheet1[[#This Row],[event_name]])</f>
        <v>Male</v>
      </c>
      <c r="F3180" t="s">
        <v>52</v>
      </c>
      <c r="G3180" t="s">
        <v>44</v>
      </c>
      <c r="H3180" t="str">
        <f>IF(Statistics_xlsx___Sheet1[[#This Row],[Post Name]]="-",IF(G3181=0,G3179,G3181),Statistics_xlsx___Sheet1[[#This Row],[Post Name]])</f>
        <v>i6</v>
      </c>
      <c r="I3180">
        <v>43872</v>
      </c>
      <c r="J3180">
        <f>IF(Statistics_xlsx___Sheet1[[#This Row],[Offered Salary]]&lt;=0,AVERAGE($I$2:$I$7166),Statistics_xlsx___Sheet1[[#This Row],[Offered Salary]])</f>
        <v>43872</v>
      </c>
      <c r="K3180" t="b">
        <f>OR((Statistics_xlsx___Sheet1[[#This Row],[updated offered salary]]&lt;$N$39),(Statistics_xlsx___Sheet1[[#This Row],[updated offered salary]]&gt;$N$40))</f>
        <v>0</v>
      </c>
    </row>
    <row r="3181" spans="1:11" x14ac:dyDescent="0.3">
      <c r="A3181">
        <v>220491</v>
      </c>
      <c r="B3181" t="s">
        <v>2790</v>
      </c>
      <c r="C3181" t="s">
        <v>15</v>
      </c>
      <c r="D3181" t="s">
        <v>9</v>
      </c>
      <c r="E3181" t="str">
        <f>IF(Statistics_xlsx___Sheet1[[#This Row],[event_name]]="-","Male",Statistics_xlsx___Sheet1[[#This Row],[event_name]])</f>
        <v>Male</v>
      </c>
      <c r="F3181" t="s">
        <v>52</v>
      </c>
      <c r="G3181" t="s">
        <v>44</v>
      </c>
      <c r="H3181" t="str">
        <f>IF(Statistics_xlsx___Sheet1[[#This Row],[Post Name]]="-",IF(G3182=0,G3180,G3182),Statistics_xlsx___Sheet1[[#This Row],[Post Name]])</f>
        <v>i6</v>
      </c>
      <c r="I3181">
        <v>81463</v>
      </c>
      <c r="J3181">
        <f>IF(Statistics_xlsx___Sheet1[[#This Row],[Offered Salary]]&lt;=0,AVERAGE($I$2:$I$7166),Statistics_xlsx___Sheet1[[#This Row],[Offered Salary]])</f>
        <v>81463</v>
      </c>
      <c r="K3181" t="b">
        <f>OR((Statistics_xlsx___Sheet1[[#This Row],[updated offered salary]]&lt;$N$39),(Statistics_xlsx___Sheet1[[#This Row],[updated offered salary]]&gt;$N$40))</f>
        <v>0</v>
      </c>
    </row>
    <row r="3182" spans="1:11" x14ac:dyDescent="0.3">
      <c r="A3182">
        <v>418227</v>
      </c>
      <c r="B3182" t="s">
        <v>2791</v>
      </c>
      <c r="C3182" t="s">
        <v>8</v>
      </c>
      <c r="D3182" t="s">
        <v>13</v>
      </c>
      <c r="E3182" t="str">
        <f>IF(Statistics_xlsx___Sheet1[[#This Row],[event_name]]="-","Male",Statistics_xlsx___Sheet1[[#This Row],[event_name]])</f>
        <v>Female</v>
      </c>
      <c r="F3182" t="s">
        <v>21</v>
      </c>
      <c r="G3182" t="s">
        <v>345</v>
      </c>
      <c r="H3182" t="str">
        <f>IF(Statistics_xlsx___Sheet1[[#This Row],[Post Name]]="-",IF(G3183=0,G3181,G3183),Statistics_xlsx___Sheet1[[#This Row],[Post Name]])</f>
        <v>c9</v>
      </c>
      <c r="I3182">
        <v>59932</v>
      </c>
      <c r="J3182">
        <f>IF(Statistics_xlsx___Sheet1[[#This Row],[Offered Salary]]&lt;=0,AVERAGE($I$2:$I$7166),Statistics_xlsx___Sheet1[[#This Row],[Offered Salary]])</f>
        <v>59932</v>
      </c>
      <c r="K3182" t="b">
        <f>OR((Statistics_xlsx___Sheet1[[#This Row],[updated offered salary]]&lt;$N$39),(Statistics_xlsx___Sheet1[[#This Row],[updated offered salary]]&gt;$N$40))</f>
        <v>0</v>
      </c>
    </row>
    <row r="3183" spans="1:11" x14ac:dyDescent="0.3">
      <c r="A3183">
        <v>311168</v>
      </c>
      <c r="B3183" t="s">
        <v>2792</v>
      </c>
      <c r="C3183" t="s">
        <v>8</v>
      </c>
      <c r="D3183" t="s">
        <v>9</v>
      </c>
      <c r="E3183" t="str">
        <f>IF(Statistics_xlsx___Sheet1[[#This Row],[event_name]]="-","Male",Statistics_xlsx___Sheet1[[#This Row],[event_name]])</f>
        <v>Male</v>
      </c>
      <c r="F3183" t="s">
        <v>21</v>
      </c>
      <c r="G3183" t="s">
        <v>345</v>
      </c>
      <c r="H3183" t="str">
        <f>IF(Statistics_xlsx___Sheet1[[#This Row],[Post Name]]="-",IF(G3184=0,G3182,G3184),Statistics_xlsx___Sheet1[[#This Row],[Post Name]])</f>
        <v>c9</v>
      </c>
      <c r="I3183">
        <v>40859</v>
      </c>
      <c r="J3183">
        <f>IF(Statistics_xlsx___Sheet1[[#This Row],[Offered Salary]]&lt;=0,AVERAGE($I$2:$I$7166),Statistics_xlsx___Sheet1[[#This Row],[Offered Salary]])</f>
        <v>40859</v>
      </c>
      <c r="K3183" t="b">
        <f>OR((Statistics_xlsx___Sheet1[[#This Row],[updated offered salary]]&lt;$N$39),(Statistics_xlsx___Sheet1[[#This Row],[updated offered salary]]&gt;$N$40))</f>
        <v>0</v>
      </c>
    </row>
    <row r="3184" spans="1:11" x14ac:dyDescent="0.3">
      <c r="A3184">
        <v>961990</v>
      </c>
      <c r="B3184" t="s">
        <v>2793</v>
      </c>
      <c r="C3184" t="s">
        <v>15</v>
      </c>
      <c r="D3184" t="s">
        <v>9</v>
      </c>
      <c r="E3184" t="str">
        <f>IF(Statistics_xlsx___Sheet1[[#This Row],[event_name]]="-","Male",Statistics_xlsx___Sheet1[[#This Row],[event_name]])</f>
        <v>Male</v>
      </c>
      <c r="F3184" t="s">
        <v>21</v>
      </c>
      <c r="G3184" t="s">
        <v>345</v>
      </c>
      <c r="H3184" t="str">
        <f>IF(Statistics_xlsx___Sheet1[[#This Row],[Post Name]]="-",IF(G3185=0,G3183,G3185),Statistics_xlsx___Sheet1[[#This Row],[Post Name]])</f>
        <v>c9</v>
      </c>
      <c r="I3184">
        <v>36776</v>
      </c>
      <c r="J3184">
        <f>IF(Statistics_xlsx___Sheet1[[#This Row],[Offered Salary]]&lt;=0,AVERAGE($I$2:$I$7166),Statistics_xlsx___Sheet1[[#This Row],[Offered Salary]])</f>
        <v>36776</v>
      </c>
      <c r="K3184" t="b">
        <f>OR((Statistics_xlsx___Sheet1[[#This Row],[updated offered salary]]&lt;$N$39),(Statistics_xlsx___Sheet1[[#This Row],[updated offered salary]]&gt;$N$40))</f>
        <v>0</v>
      </c>
    </row>
    <row r="3185" spans="1:11" x14ac:dyDescent="0.3">
      <c r="A3185">
        <v>386600</v>
      </c>
      <c r="B3185" t="s">
        <v>2794</v>
      </c>
      <c r="C3185" t="s">
        <v>15</v>
      </c>
      <c r="D3185" t="s">
        <v>9</v>
      </c>
      <c r="E3185" t="str">
        <f>IF(Statistics_xlsx___Sheet1[[#This Row],[event_name]]="-","Male",Statistics_xlsx___Sheet1[[#This Row],[event_name]])</f>
        <v>Male</v>
      </c>
      <c r="F3185" t="s">
        <v>21</v>
      </c>
      <c r="G3185" t="s">
        <v>30</v>
      </c>
      <c r="H3185" t="str">
        <f>IF(Statistics_xlsx___Sheet1[[#This Row],[Post Name]]="-",IF(G3186=0,G3184,G3186),Statistics_xlsx___Sheet1[[#This Row],[Post Name]])</f>
        <v>b9</v>
      </c>
      <c r="I3185">
        <v>4892</v>
      </c>
      <c r="J3185">
        <f>IF(Statistics_xlsx___Sheet1[[#This Row],[Offered Salary]]&lt;=0,AVERAGE($I$2:$I$7166),Statistics_xlsx___Sheet1[[#This Row],[Offered Salary]])</f>
        <v>4892</v>
      </c>
      <c r="K3185" t="b">
        <f>OR((Statistics_xlsx___Sheet1[[#This Row],[updated offered salary]]&lt;$N$39),(Statistics_xlsx___Sheet1[[#This Row],[updated offered salary]]&gt;$N$40))</f>
        <v>0</v>
      </c>
    </row>
    <row r="3186" spans="1:11" x14ac:dyDescent="0.3">
      <c r="A3186">
        <v>249754</v>
      </c>
      <c r="B3186" t="s">
        <v>2795</v>
      </c>
      <c r="C3186" t="s">
        <v>15</v>
      </c>
      <c r="D3186" t="s">
        <v>9</v>
      </c>
      <c r="E3186" t="str">
        <f>IF(Statistics_xlsx___Sheet1[[#This Row],[event_name]]="-","Male",Statistics_xlsx___Sheet1[[#This Row],[event_name]])</f>
        <v>Male</v>
      </c>
      <c r="F3186" t="s">
        <v>21</v>
      </c>
      <c r="G3186" t="s">
        <v>30</v>
      </c>
      <c r="H3186" t="str">
        <f>IF(Statistics_xlsx___Sheet1[[#This Row],[Post Name]]="-",IF(G3187=0,G3185,G3187),Statistics_xlsx___Sheet1[[#This Row],[Post Name]])</f>
        <v>b9</v>
      </c>
      <c r="I3186">
        <v>48222</v>
      </c>
      <c r="J3186">
        <f>IF(Statistics_xlsx___Sheet1[[#This Row],[Offered Salary]]&lt;=0,AVERAGE($I$2:$I$7166),Statistics_xlsx___Sheet1[[#This Row],[Offered Salary]])</f>
        <v>48222</v>
      </c>
      <c r="K3186" t="b">
        <f>OR((Statistics_xlsx___Sheet1[[#This Row],[updated offered salary]]&lt;$N$39),(Statistics_xlsx___Sheet1[[#This Row],[updated offered salary]]&gt;$N$40))</f>
        <v>0</v>
      </c>
    </row>
    <row r="3187" spans="1:11" x14ac:dyDescent="0.3">
      <c r="A3187">
        <v>139619</v>
      </c>
      <c r="B3187" t="s">
        <v>2796</v>
      </c>
      <c r="C3187" t="s">
        <v>15</v>
      </c>
      <c r="D3187" t="s">
        <v>13</v>
      </c>
      <c r="E3187" t="str">
        <f>IF(Statistics_xlsx___Sheet1[[#This Row],[event_name]]="-","Male",Statistics_xlsx___Sheet1[[#This Row],[event_name]])</f>
        <v>Female</v>
      </c>
      <c r="F3187" t="s">
        <v>21</v>
      </c>
      <c r="G3187" t="s">
        <v>30</v>
      </c>
      <c r="H3187" t="str">
        <f>IF(Statistics_xlsx___Sheet1[[#This Row],[Post Name]]="-",IF(G3188=0,G3186,G3188),Statistics_xlsx___Sheet1[[#This Row],[Post Name]])</f>
        <v>b9</v>
      </c>
      <c r="I3187">
        <v>83296</v>
      </c>
      <c r="J3187">
        <f>IF(Statistics_xlsx___Sheet1[[#This Row],[Offered Salary]]&lt;=0,AVERAGE($I$2:$I$7166),Statistics_xlsx___Sheet1[[#This Row],[Offered Salary]])</f>
        <v>83296</v>
      </c>
      <c r="K3187" t="b">
        <f>OR((Statistics_xlsx___Sheet1[[#This Row],[updated offered salary]]&lt;$N$39),(Statistics_xlsx___Sheet1[[#This Row],[updated offered salary]]&gt;$N$40))</f>
        <v>0</v>
      </c>
    </row>
    <row r="3188" spans="1:11" x14ac:dyDescent="0.3">
      <c r="A3188">
        <v>777513</v>
      </c>
      <c r="B3188" t="s">
        <v>2027</v>
      </c>
      <c r="C3188" t="s">
        <v>15</v>
      </c>
      <c r="D3188" t="s">
        <v>9</v>
      </c>
      <c r="E3188" t="str">
        <f>IF(Statistics_xlsx___Sheet1[[#This Row],[event_name]]="-","Male",Statistics_xlsx___Sheet1[[#This Row],[event_name]])</f>
        <v>Male</v>
      </c>
      <c r="F3188" t="s">
        <v>21</v>
      </c>
      <c r="G3188" t="s">
        <v>345</v>
      </c>
      <c r="H3188" t="str">
        <f>IF(Statistics_xlsx___Sheet1[[#This Row],[Post Name]]="-",IF(G3189=0,G3187,G3189),Statistics_xlsx___Sheet1[[#This Row],[Post Name]])</f>
        <v>c9</v>
      </c>
      <c r="I3188">
        <v>41843</v>
      </c>
      <c r="J3188">
        <f>IF(Statistics_xlsx___Sheet1[[#This Row],[Offered Salary]]&lt;=0,AVERAGE($I$2:$I$7166),Statistics_xlsx___Sheet1[[#This Row],[Offered Salary]])</f>
        <v>41843</v>
      </c>
      <c r="K3188" t="b">
        <f>OR((Statistics_xlsx___Sheet1[[#This Row],[updated offered salary]]&lt;$N$39),(Statistics_xlsx___Sheet1[[#This Row],[updated offered salary]]&gt;$N$40))</f>
        <v>0</v>
      </c>
    </row>
    <row r="3189" spans="1:11" x14ac:dyDescent="0.3">
      <c r="A3189">
        <v>127559</v>
      </c>
      <c r="B3189" t="s">
        <v>2028</v>
      </c>
      <c r="C3189" t="s">
        <v>8</v>
      </c>
      <c r="D3189" t="s">
        <v>9</v>
      </c>
      <c r="E3189" t="str">
        <f>IF(Statistics_xlsx___Sheet1[[#This Row],[event_name]]="-","Male",Statistics_xlsx___Sheet1[[#This Row],[event_name]])</f>
        <v>Male</v>
      </c>
      <c r="F3189" t="s">
        <v>21</v>
      </c>
      <c r="G3189" t="s">
        <v>345</v>
      </c>
      <c r="H3189" t="str">
        <f>IF(Statistics_xlsx___Sheet1[[#This Row],[Post Name]]="-",IF(G3190=0,G3188,G3190),Statistics_xlsx___Sheet1[[#This Row],[Post Name]])</f>
        <v>c9</v>
      </c>
      <c r="I3189">
        <v>48675</v>
      </c>
      <c r="J3189">
        <f>IF(Statistics_xlsx___Sheet1[[#This Row],[Offered Salary]]&lt;=0,AVERAGE($I$2:$I$7166),Statistics_xlsx___Sheet1[[#This Row],[Offered Salary]])</f>
        <v>48675</v>
      </c>
      <c r="K3189" t="b">
        <f>OR((Statistics_xlsx___Sheet1[[#This Row],[updated offered salary]]&lt;$N$39),(Statistics_xlsx___Sheet1[[#This Row],[updated offered salary]]&gt;$N$40))</f>
        <v>0</v>
      </c>
    </row>
    <row r="3190" spans="1:11" x14ac:dyDescent="0.3">
      <c r="A3190">
        <v>589852</v>
      </c>
      <c r="B3190" t="s">
        <v>2797</v>
      </c>
      <c r="C3190" t="s">
        <v>15</v>
      </c>
      <c r="D3190" t="s">
        <v>9</v>
      </c>
      <c r="E3190" t="str">
        <f>IF(Statistics_xlsx___Sheet1[[#This Row],[event_name]]="-","Male",Statistics_xlsx___Sheet1[[#This Row],[event_name]])</f>
        <v>Male</v>
      </c>
      <c r="F3190" t="s">
        <v>21</v>
      </c>
      <c r="G3190" t="s">
        <v>345</v>
      </c>
      <c r="H3190" t="str">
        <f>IF(Statistics_xlsx___Sheet1[[#This Row],[Post Name]]="-",IF(G3191=0,G3189,G3191),Statistics_xlsx___Sheet1[[#This Row],[Post Name]])</f>
        <v>c9</v>
      </c>
      <c r="I3190">
        <v>81290</v>
      </c>
      <c r="J3190">
        <f>IF(Statistics_xlsx___Sheet1[[#This Row],[Offered Salary]]&lt;=0,AVERAGE($I$2:$I$7166),Statistics_xlsx___Sheet1[[#This Row],[Offered Salary]])</f>
        <v>81290</v>
      </c>
      <c r="K3190" t="b">
        <f>OR((Statistics_xlsx___Sheet1[[#This Row],[updated offered salary]]&lt;$N$39),(Statistics_xlsx___Sheet1[[#This Row],[updated offered salary]]&gt;$N$40))</f>
        <v>0</v>
      </c>
    </row>
    <row r="3191" spans="1:11" x14ac:dyDescent="0.3">
      <c r="A3191">
        <v>41532</v>
      </c>
      <c r="B3191" t="s">
        <v>2798</v>
      </c>
      <c r="C3191" t="s">
        <v>15</v>
      </c>
      <c r="D3191" t="s">
        <v>42</v>
      </c>
      <c r="E3191" t="str">
        <f>IF(Statistics_xlsx___Sheet1[[#This Row],[event_name]]="-","Male",Statistics_xlsx___Sheet1[[#This Row],[event_name]])</f>
        <v>Don’t want to say</v>
      </c>
      <c r="F3191" t="s">
        <v>21</v>
      </c>
      <c r="G3191" t="s">
        <v>30</v>
      </c>
      <c r="H3191" t="str">
        <f>IF(Statistics_xlsx___Sheet1[[#This Row],[Post Name]]="-",IF(G3192=0,G3190,G3192),Statistics_xlsx___Sheet1[[#This Row],[Post Name]])</f>
        <v>b9</v>
      </c>
      <c r="I3191">
        <v>52214</v>
      </c>
      <c r="J3191">
        <f>IF(Statistics_xlsx___Sheet1[[#This Row],[Offered Salary]]&lt;=0,AVERAGE($I$2:$I$7166),Statistics_xlsx___Sheet1[[#This Row],[Offered Salary]])</f>
        <v>52214</v>
      </c>
      <c r="K3191" t="b">
        <f>OR((Statistics_xlsx___Sheet1[[#This Row],[updated offered salary]]&lt;$N$39),(Statistics_xlsx___Sheet1[[#This Row],[updated offered salary]]&gt;$N$40))</f>
        <v>0</v>
      </c>
    </row>
    <row r="3192" spans="1:11" x14ac:dyDescent="0.3">
      <c r="A3192">
        <v>964469</v>
      </c>
      <c r="B3192" t="s">
        <v>2799</v>
      </c>
      <c r="C3192" t="s">
        <v>8</v>
      </c>
      <c r="D3192" t="s">
        <v>9</v>
      </c>
      <c r="E3192" t="str">
        <f>IF(Statistics_xlsx___Sheet1[[#This Row],[event_name]]="-","Male",Statistics_xlsx___Sheet1[[#This Row],[event_name]])</f>
        <v>Male</v>
      </c>
      <c r="F3192" t="s">
        <v>21</v>
      </c>
      <c r="G3192" t="s">
        <v>30</v>
      </c>
      <c r="H3192" t="str">
        <f>IF(Statistics_xlsx___Sheet1[[#This Row],[Post Name]]="-",IF(G3193=0,G3191,G3193),Statistics_xlsx___Sheet1[[#This Row],[Post Name]])</f>
        <v>b9</v>
      </c>
      <c r="I3192">
        <v>32961</v>
      </c>
      <c r="J3192">
        <f>IF(Statistics_xlsx___Sheet1[[#This Row],[Offered Salary]]&lt;=0,AVERAGE($I$2:$I$7166),Statistics_xlsx___Sheet1[[#This Row],[Offered Salary]])</f>
        <v>32961</v>
      </c>
      <c r="K3192" t="b">
        <f>OR((Statistics_xlsx___Sheet1[[#This Row],[updated offered salary]]&lt;$N$39),(Statistics_xlsx___Sheet1[[#This Row],[updated offered salary]]&gt;$N$40))</f>
        <v>0</v>
      </c>
    </row>
    <row r="3193" spans="1:11" x14ac:dyDescent="0.3">
      <c r="A3193">
        <v>976657</v>
      </c>
      <c r="B3193" t="s">
        <v>2800</v>
      </c>
      <c r="C3193" t="s">
        <v>8</v>
      </c>
      <c r="D3193" t="s">
        <v>13</v>
      </c>
      <c r="E3193" t="str">
        <f>IF(Statistics_xlsx___Sheet1[[#This Row],[event_name]]="-","Male",Statistics_xlsx___Sheet1[[#This Row],[event_name]])</f>
        <v>Female</v>
      </c>
      <c r="F3193" t="s">
        <v>21</v>
      </c>
      <c r="G3193" t="s">
        <v>30</v>
      </c>
      <c r="H3193" t="str">
        <f>IF(Statistics_xlsx___Sheet1[[#This Row],[Post Name]]="-",IF(G3194=0,G3192,G3194),Statistics_xlsx___Sheet1[[#This Row],[Post Name]])</f>
        <v>b9</v>
      </c>
      <c r="I3193">
        <v>20760</v>
      </c>
      <c r="J3193">
        <f>IF(Statistics_xlsx___Sheet1[[#This Row],[Offered Salary]]&lt;=0,AVERAGE($I$2:$I$7166),Statistics_xlsx___Sheet1[[#This Row],[Offered Salary]])</f>
        <v>20760</v>
      </c>
      <c r="K3193" t="b">
        <f>OR((Statistics_xlsx___Sheet1[[#This Row],[updated offered salary]]&lt;$N$39),(Statistics_xlsx___Sheet1[[#This Row],[updated offered salary]]&gt;$N$40))</f>
        <v>0</v>
      </c>
    </row>
    <row r="3194" spans="1:11" x14ac:dyDescent="0.3">
      <c r="A3194">
        <v>235151</v>
      </c>
      <c r="B3194" t="s">
        <v>2801</v>
      </c>
      <c r="C3194" t="s">
        <v>8</v>
      </c>
      <c r="D3194" t="s">
        <v>9</v>
      </c>
      <c r="E3194" t="str">
        <f>IF(Statistics_xlsx___Sheet1[[#This Row],[event_name]]="-","Male",Statistics_xlsx___Sheet1[[#This Row],[event_name]])</f>
        <v>Male</v>
      </c>
      <c r="F3194" t="s">
        <v>17</v>
      </c>
      <c r="G3194" t="s">
        <v>345</v>
      </c>
      <c r="H3194" t="str">
        <f>IF(Statistics_xlsx___Sheet1[[#This Row],[Post Name]]="-",IF(G3195=0,G3193,G3195),Statistics_xlsx___Sheet1[[#This Row],[Post Name]])</f>
        <v>c9</v>
      </c>
      <c r="I3194">
        <v>44070</v>
      </c>
      <c r="J3194">
        <f>IF(Statistics_xlsx___Sheet1[[#This Row],[Offered Salary]]&lt;=0,AVERAGE($I$2:$I$7166),Statistics_xlsx___Sheet1[[#This Row],[Offered Salary]])</f>
        <v>44070</v>
      </c>
      <c r="K3194" t="b">
        <f>OR((Statistics_xlsx___Sheet1[[#This Row],[updated offered salary]]&lt;$N$39),(Statistics_xlsx___Sheet1[[#This Row],[updated offered salary]]&gt;$N$40))</f>
        <v>0</v>
      </c>
    </row>
    <row r="3195" spans="1:11" x14ac:dyDescent="0.3">
      <c r="A3195">
        <v>572031</v>
      </c>
      <c r="B3195" t="s">
        <v>2802</v>
      </c>
      <c r="C3195" t="s">
        <v>8</v>
      </c>
      <c r="D3195" t="s">
        <v>42</v>
      </c>
      <c r="E3195" t="str">
        <f>IF(Statistics_xlsx___Sheet1[[#This Row],[event_name]]="-","Male",Statistics_xlsx___Sheet1[[#This Row],[event_name]])</f>
        <v>Don’t want to say</v>
      </c>
      <c r="F3195" t="s">
        <v>52</v>
      </c>
      <c r="G3195" t="s">
        <v>36</v>
      </c>
      <c r="H3195" t="str">
        <f>IF(Statistics_xlsx___Sheet1[[#This Row],[Post Name]]="-",IF(G3196=0,G3194,G3196),Statistics_xlsx___Sheet1[[#This Row],[Post Name]])</f>
        <v>i5</v>
      </c>
      <c r="I3195">
        <v>25378</v>
      </c>
      <c r="J3195">
        <f>IF(Statistics_xlsx___Sheet1[[#This Row],[Offered Salary]]&lt;=0,AVERAGE($I$2:$I$7166),Statistics_xlsx___Sheet1[[#This Row],[Offered Salary]])</f>
        <v>25378</v>
      </c>
      <c r="K3195" t="b">
        <f>OR((Statistics_xlsx___Sheet1[[#This Row],[updated offered salary]]&lt;$N$39),(Statistics_xlsx___Sheet1[[#This Row],[updated offered salary]]&gt;$N$40))</f>
        <v>0</v>
      </c>
    </row>
    <row r="3196" spans="1:11" x14ac:dyDescent="0.3">
      <c r="A3196">
        <v>180899</v>
      </c>
      <c r="B3196" t="s">
        <v>2803</v>
      </c>
      <c r="C3196" t="s">
        <v>8</v>
      </c>
      <c r="D3196" t="s">
        <v>9</v>
      </c>
      <c r="E3196" t="str">
        <f>IF(Statistics_xlsx___Sheet1[[#This Row],[event_name]]="-","Male",Statistics_xlsx___Sheet1[[#This Row],[event_name]])</f>
        <v>Male</v>
      </c>
      <c r="F3196" t="s">
        <v>17</v>
      </c>
      <c r="G3196" t="s">
        <v>24</v>
      </c>
      <c r="H3196" t="str">
        <f>IF(Statistics_xlsx___Sheet1[[#This Row],[Post Name]]="-",IF(G3197=0,G3195,G3197),Statistics_xlsx___Sheet1[[#This Row],[Post Name]])</f>
        <v>i7</v>
      </c>
      <c r="I3196">
        <v>23320</v>
      </c>
      <c r="J3196">
        <f>IF(Statistics_xlsx___Sheet1[[#This Row],[Offered Salary]]&lt;=0,AVERAGE($I$2:$I$7166),Statistics_xlsx___Sheet1[[#This Row],[Offered Salary]])</f>
        <v>23320</v>
      </c>
      <c r="K3196" t="b">
        <f>OR((Statistics_xlsx___Sheet1[[#This Row],[updated offered salary]]&lt;$N$39),(Statistics_xlsx___Sheet1[[#This Row],[updated offered salary]]&gt;$N$40))</f>
        <v>0</v>
      </c>
    </row>
    <row r="3197" spans="1:11" x14ac:dyDescent="0.3">
      <c r="A3197">
        <v>946296</v>
      </c>
      <c r="B3197" t="s">
        <v>2804</v>
      </c>
      <c r="C3197" t="s">
        <v>15</v>
      </c>
      <c r="D3197" t="s">
        <v>13</v>
      </c>
      <c r="E3197" t="str">
        <f>IF(Statistics_xlsx___Sheet1[[#This Row],[event_name]]="-","Male",Statistics_xlsx___Sheet1[[#This Row],[event_name]])</f>
        <v>Female</v>
      </c>
      <c r="F3197" t="s">
        <v>17</v>
      </c>
      <c r="G3197" t="s">
        <v>24</v>
      </c>
      <c r="H3197" t="str">
        <f>IF(Statistics_xlsx___Sheet1[[#This Row],[Post Name]]="-",IF(G3198=0,G3196,G3198),Statistics_xlsx___Sheet1[[#This Row],[Post Name]])</f>
        <v>i7</v>
      </c>
      <c r="I3197">
        <v>6783</v>
      </c>
      <c r="J3197">
        <f>IF(Statistics_xlsx___Sheet1[[#This Row],[Offered Salary]]&lt;=0,AVERAGE($I$2:$I$7166),Statistics_xlsx___Sheet1[[#This Row],[Offered Salary]])</f>
        <v>6783</v>
      </c>
      <c r="K3197" t="b">
        <f>OR((Statistics_xlsx___Sheet1[[#This Row],[updated offered salary]]&lt;$N$39),(Statistics_xlsx___Sheet1[[#This Row],[updated offered salary]]&gt;$N$40))</f>
        <v>0</v>
      </c>
    </row>
    <row r="3198" spans="1:11" x14ac:dyDescent="0.3">
      <c r="A3198">
        <v>521742</v>
      </c>
      <c r="B3198" t="s">
        <v>2805</v>
      </c>
      <c r="C3198" t="s">
        <v>8</v>
      </c>
      <c r="D3198" t="s">
        <v>13</v>
      </c>
      <c r="E3198" t="str">
        <f>IF(Statistics_xlsx___Sheet1[[#This Row],[event_name]]="-","Male",Statistics_xlsx___Sheet1[[#This Row],[event_name]])</f>
        <v>Female</v>
      </c>
      <c r="F3198" t="s">
        <v>17</v>
      </c>
      <c r="G3198" t="s">
        <v>24</v>
      </c>
      <c r="H3198" t="str">
        <f>IF(Statistics_xlsx___Sheet1[[#This Row],[Post Name]]="-",IF(G3199=0,G3197,G3199),Statistics_xlsx___Sheet1[[#This Row],[Post Name]])</f>
        <v>i7</v>
      </c>
      <c r="I3198">
        <v>34249</v>
      </c>
      <c r="J3198">
        <f>IF(Statistics_xlsx___Sheet1[[#This Row],[Offered Salary]]&lt;=0,AVERAGE($I$2:$I$7166),Statistics_xlsx___Sheet1[[#This Row],[Offered Salary]])</f>
        <v>34249</v>
      </c>
      <c r="K3198" t="b">
        <f>OR((Statistics_xlsx___Sheet1[[#This Row],[updated offered salary]]&lt;$N$39),(Statistics_xlsx___Sheet1[[#This Row],[updated offered salary]]&gt;$N$40))</f>
        <v>0</v>
      </c>
    </row>
    <row r="3199" spans="1:11" x14ac:dyDescent="0.3">
      <c r="A3199">
        <v>570413</v>
      </c>
      <c r="B3199" t="s">
        <v>2805</v>
      </c>
      <c r="C3199" t="s">
        <v>15</v>
      </c>
      <c r="D3199" t="s">
        <v>13</v>
      </c>
      <c r="E3199" t="str">
        <f>IF(Statistics_xlsx___Sheet1[[#This Row],[event_name]]="-","Male",Statistics_xlsx___Sheet1[[#This Row],[event_name]])</f>
        <v>Female</v>
      </c>
      <c r="F3199" t="s">
        <v>17</v>
      </c>
      <c r="G3199" t="s">
        <v>24</v>
      </c>
      <c r="H3199" t="str">
        <f>IF(Statistics_xlsx___Sheet1[[#This Row],[Post Name]]="-",IF(G3200=0,G3198,G3200),Statistics_xlsx___Sheet1[[#This Row],[Post Name]])</f>
        <v>i7</v>
      </c>
      <c r="I3199">
        <v>6224</v>
      </c>
      <c r="J3199">
        <f>IF(Statistics_xlsx___Sheet1[[#This Row],[Offered Salary]]&lt;=0,AVERAGE($I$2:$I$7166),Statistics_xlsx___Sheet1[[#This Row],[Offered Salary]])</f>
        <v>6224</v>
      </c>
      <c r="K3199" t="b">
        <f>OR((Statistics_xlsx___Sheet1[[#This Row],[updated offered salary]]&lt;$N$39),(Statistics_xlsx___Sheet1[[#This Row],[updated offered salary]]&gt;$N$40))</f>
        <v>0</v>
      </c>
    </row>
    <row r="3200" spans="1:11" x14ac:dyDescent="0.3">
      <c r="A3200">
        <v>706182</v>
      </c>
      <c r="B3200" t="s">
        <v>1958</v>
      </c>
      <c r="C3200" t="s">
        <v>8</v>
      </c>
      <c r="D3200" t="s">
        <v>9</v>
      </c>
      <c r="E3200" t="str">
        <f>IF(Statistics_xlsx___Sheet1[[#This Row],[event_name]]="-","Male",Statistics_xlsx___Sheet1[[#This Row],[event_name]])</f>
        <v>Male</v>
      </c>
      <c r="F3200" t="s">
        <v>21</v>
      </c>
      <c r="G3200" t="s">
        <v>345</v>
      </c>
      <c r="H3200" t="str">
        <f>IF(Statistics_xlsx___Sheet1[[#This Row],[Post Name]]="-",IF(G3201=0,G3199,G3201),Statistics_xlsx___Sheet1[[#This Row],[Post Name]])</f>
        <v>c9</v>
      </c>
      <c r="I3200">
        <v>7123</v>
      </c>
      <c r="J3200">
        <f>IF(Statistics_xlsx___Sheet1[[#This Row],[Offered Salary]]&lt;=0,AVERAGE($I$2:$I$7166),Statistics_xlsx___Sheet1[[#This Row],[Offered Salary]])</f>
        <v>7123</v>
      </c>
      <c r="K3200" t="b">
        <f>OR((Statistics_xlsx___Sheet1[[#This Row],[updated offered salary]]&lt;$N$39),(Statistics_xlsx___Sheet1[[#This Row],[updated offered salary]]&gt;$N$40))</f>
        <v>0</v>
      </c>
    </row>
    <row r="3201" spans="1:11" x14ac:dyDescent="0.3">
      <c r="A3201">
        <v>26159</v>
      </c>
      <c r="B3201" t="s">
        <v>2806</v>
      </c>
      <c r="C3201" t="s">
        <v>8</v>
      </c>
      <c r="D3201" t="s">
        <v>13</v>
      </c>
      <c r="E3201" t="str">
        <f>IF(Statistics_xlsx___Sheet1[[#This Row],[event_name]]="-","Male",Statistics_xlsx___Sheet1[[#This Row],[event_name]])</f>
        <v>Female</v>
      </c>
      <c r="F3201" t="s">
        <v>21</v>
      </c>
      <c r="G3201" t="s">
        <v>345</v>
      </c>
      <c r="H3201" t="str">
        <f>IF(Statistics_xlsx___Sheet1[[#This Row],[Post Name]]="-",IF(G3202=0,G3200,G3202),Statistics_xlsx___Sheet1[[#This Row],[Post Name]])</f>
        <v>c9</v>
      </c>
      <c r="I3201">
        <v>79172</v>
      </c>
      <c r="J3201">
        <f>IF(Statistics_xlsx___Sheet1[[#This Row],[Offered Salary]]&lt;=0,AVERAGE($I$2:$I$7166),Statistics_xlsx___Sheet1[[#This Row],[Offered Salary]])</f>
        <v>79172</v>
      </c>
      <c r="K3201" t="b">
        <f>OR((Statistics_xlsx___Sheet1[[#This Row],[updated offered salary]]&lt;$N$39),(Statistics_xlsx___Sheet1[[#This Row],[updated offered salary]]&gt;$N$40))</f>
        <v>0</v>
      </c>
    </row>
    <row r="3202" spans="1:11" x14ac:dyDescent="0.3">
      <c r="A3202">
        <v>980516</v>
      </c>
      <c r="B3202" t="s">
        <v>856</v>
      </c>
      <c r="C3202" t="s">
        <v>8</v>
      </c>
      <c r="D3202" t="s">
        <v>9</v>
      </c>
      <c r="E3202" t="str">
        <f>IF(Statistics_xlsx___Sheet1[[#This Row],[event_name]]="-","Male",Statistics_xlsx___Sheet1[[#This Row],[event_name]])</f>
        <v>Male</v>
      </c>
      <c r="F3202" t="s">
        <v>21</v>
      </c>
      <c r="G3202" t="s">
        <v>345</v>
      </c>
      <c r="H3202" t="str">
        <f>IF(Statistics_xlsx___Sheet1[[#This Row],[Post Name]]="-",IF(G3203=0,G3201,G3203),Statistics_xlsx___Sheet1[[#This Row],[Post Name]])</f>
        <v>c9</v>
      </c>
      <c r="I3202">
        <v>28326</v>
      </c>
      <c r="J3202">
        <f>IF(Statistics_xlsx___Sheet1[[#This Row],[Offered Salary]]&lt;=0,AVERAGE($I$2:$I$7166),Statistics_xlsx___Sheet1[[#This Row],[Offered Salary]])</f>
        <v>28326</v>
      </c>
      <c r="K3202" t="b">
        <f>OR((Statistics_xlsx___Sheet1[[#This Row],[updated offered salary]]&lt;$N$39),(Statistics_xlsx___Sheet1[[#This Row],[updated offered salary]]&gt;$N$40))</f>
        <v>0</v>
      </c>
    </row>
    <row r="3203" spans="1:11" x14ac:dyDescent="0.3">
      <c r="A3203">
        <v>818591</v>
      </c>
      <c r="B3203" t="s">
        <v>2131</v>
      </c>
      <c r="C3203" t="s">
        <v>8</v>
      </c>
      <c r="D3203" t="s">
        <v>13</v>
      </c>
      <c r="E3203" t="str">
        <f>IF(Statistics_xlsx___Sheet1[[#This Row],[event_name]]="-","Male",Statistics_xlsx___Sheet1[[#This Row],[event_name]])</f>
        <v>Female</v>
      </c>
      <c r="F3203" t="s">
        <v>21</v>
      </c>
      <c r="G3203" t="s">
        <v>345</v>
      </c>
      <c r="H3203" t="str">
        <f>IF(Statistics_xlsx___Sheet1[[#This Row],[Post Name]]="-",IF(G3204=0,G3202,G3204),Statistics_xlsx___Sheet1[[#This Row],[Post Name]])</f>
        <v>c9</v>
      </c>
      <c r="I3203">
        <v>68839</v>
      </c>
      <c r="J3203">
        <f>IF(Statistics_xlsx___Sheet1[[#This Row],[Offered Salary]]&lt;=0,AVERAGE($I$2:$I$7166),Statistics_xlsx___Sheet1[[#This Row],[Offered Salary]])</f>
        <v>68839</v>
      </c>
      <c r="K3203" t="b">
        <f>OR((Statistics_xlsx___Sheet1[[#This Row],[updated offered salary]]&lt;$N$39),(Statistics_xlsx___Sheet1[[#This Row],[updated offered salary]]&gt;$N$40))</f>
        <v>0</v>
      </c>
    </row>
    <row r="3204" spans="1:11" x14ac:dyDescent="0.3">
      <c r="A3204">
        <v>717754</v>
      </c>
      <c r="B3204" t="s">
        <v>1231</v>
      </c>
      <c r="C3204" t="s">
        <v>8</v>
      </c>
      <c r="D3204" t="s">
        <v>13</v>
      </c>
      <c r="E3204" t="str">
        <f>IF(Statistics_xlsx___Sheet1[[#This Row],[event_name]]="-","Male",Statistics_xlsx___Sheet1[[#This Row],[event_name]])</f>
        <v>Female</v>
      </c>
      <c r="F3204" t="s">
        <v>21</v>
      </c>
      <c r="G3204" t="s">
        <v>345</v>
      </c>
      <c r="H3204" t="str">
        <f>IF(Statistics_xlsx___Sheet1[[#This Row],[Post Name]]="-",IF(G3205=0,G3203,G3205),Statistics_xlsx___Sheet1[[#This Row],[Post Name]])</f>
        <v>c9</v>
      </c>
      <c r="I3204">
        <v>68792</v>
      </c>
      <c r="J3204">
        <f>IF(Statistics_xlsx___Sheet1[[#This Row],[Offered Salary]]&lt;=0,AVERAGE($I$2:$I$7166),Statistics_xlsx___Sheet1[[#This Row],[Offered Salary]])</f>
        <v>68792</v>
      </c>
      <c r="K3204" t="b">
        <f>OR((Statistics_xlsx___Sheet1[[#This Row],[updated offered salary]]&lt;$N$39),(Statistics_xlsx___Sheet1[[#This Row],[updated offered salary]]&gt;$N$40))</f>
        <v>0</v>
      </c>
    </row>
    <row r="3205" spans="1:11" x14ac:dyDescent="0.3">
      <c r="A3205">
        <v>669804</v>
      </c>
      <c r="B3205" t="s">
        <v>2807</v>
      </c>
      <c r="C3205" t="s">
        <v>8</v>
      </c>
      <c r="D3205" t="s">
        <v>9</v>
      </c>
      <c r="E3205" t="str">
        <f>IF(Statistics_xlsx___Sheet1[[#This Row],[event_name]]="-","Male",Statistics_xlsx___Sheet1[[#This Row],[event_name]])</f>
        <v>Male</v>
      </c>
      <c r="F3205" t="s">
        <v>21</v>
      </c>
      <c r="G3205" t="s">
        <v>345</v>
      </c>
      <c r="H3205" t="str">
        <f>IF(Statistics_xlsx___Sheet1[[#This Row],[Post Name]]="-",IF(G3206=0,G3204,G3206),Statistics_xlsx___Sheet1[[#This Row],[Post Name]])</f>
        <v>c9</v>
      </c>
      <c r="I3205">
        <v>62873</v>
      </c>
      <c r="J3205">
        <f>IF(Statistics_xlsx___Sheet1[[#This Row],[Offered Salary]]&lt;=0,AVERAGE($I$2:$I$7166),Statistics_xlsx___Sheet1[[#This Row],[Offered Salary]])</f>
        <v>62873</v>
      </c>
      <c r="K3205" t="b">
        <f>OR((Statistics_xlsx___Sheet1[[#This Row],[updated offered salary]]&lt;$N$39),(Statistics_xlsx___Sheet1[[#This Row],[updated offered salary]]&gt;$N$40))</f>
        <v>0</v>
      </c>
    </row>
    <row r="3206" spans="1:11" x14ac:dyDescent="0.3">
      <c r="A3206">
        <v>474723</v>
      </c>
      <c r="B3206" t="s">
        <v>2808</v>
      </c>
      <c r="C3206" t="s">
        <v>8</v>
      </c>
      <c r="D3206" t="s">
        <v>13</v>
      </c>
      <c r="E3206" t="str">
        <f>IF(Statistics_xlsx___Sheet1[[#This Row],[event_name]]="-","Male",Statistics_xlsx___Sheet1[[#This Row],[event_name]])</f>
        <v>Female</v>
      </c>
      <c r="F3206" t="s">
        <v>21</v>
      </c>
      <c r="G3206" t="s">
        <v>345</v>
      </c>
      <c r="H3206" t="str">
        <f>IF(Statistics_xlsx___Sheet1[[#This Row],[Post Name]]="-",IF(G3207=0,G3205,G3207),Statistics_xlsx___Sheet1[[#This Row],[Post Name]])</f>
        <v>c9</v>
      </c>
      <c r="I3206">
        <v>9900</v>
      </c>
      <c r="J3206">
        <f>IF(Statistics_xlsx___Sheet1[[#This Row],[Offered Salary]]&lt;=0,AVERAGE($I$2:$I$7166),Statistics_xlsx___Sheet1[[#This Row],[Offered Salary]])</f>
        <v>9900</v>
      </c>
      <c r="K3206" t="b">
        <f>OR((Statistics_xlsx___Sheet1[[#This Row],[updated offered salary]]&lt;$N$39),(Statistics_xlsx___Sheet1[[#This Row],[updated offered salary]]&gt;$N$40))</f>
        <v>0</v>
      </c>
    </row>
    <row r="3207" spans="1:11" x14ac:dyDescent="0.3">
      <c r="A3207">
        <v>220070</v>
      </c>
      <c r="B3207" t="s">
        <v>2808</v>
      </c>
      <c r="C3207" t="s">
        <v>15</v>
      </c>
      <c r="D3207" t="s">
        <v>13</v>
      </c>
      <c r="E3207" t="str">
        <f>IF(Statistics_xlsx___Sheet1[[#This Row],[event_name]]="-","Male",Statistics_xlsx___Sheet1[[#This Row],[event_name]])</f>
        <v>Female</v>
      </c>
      <c r="F3207" t="s">
        <v>21</v>
      </c>
      <c r="G3207" t="s">
        <v>345</v>
      </c>
      <c r="H3207" t="str">
        <f>IF(Statistics_xlsx___Sheet1[[#This Row],[Post Name]]="-",IF(G3208=0,G3206,G3208),Statistics_xlsx___Sheet1[[#This Row],[Post Name]])</f>
        <v>c9</v>
      </c>
      <c r="I3207">
        <v>5917</v>
      </c>
      <c r="J3207">
        <f>IF(Statistics_xlsx___Sheet1[[#This Row],[Offered Salary]]&lt;=0,AVERAGE($I$2:$I$7166),Statistics_xlsx___Sheet1[[#This Row],[Offered Salary]])</f>
        <v>5917</v>
      </c>
      <c r="K3207" t="b">
        <f>OR((Statistics_xlsx___Sheet1[[#This Row],[updated offered salary]]&lt;$N$39),(Statistics_xlsx___Sheet1[[#This Row],[updated offered salary]]&gt;$N$40))</f>
        <v>0</v>
      </c>
    </row>
    <row r="3208" spans="1:11" x14ac:dyDescent="0.3">
      <c r="A3208">
        <v>507036</v>
      </c>
      <c r="B3208" t="s">
        <v>2809</v>
      </c>
      <c r="C3208" t="s">
        <v>8</v>
      </c>
      <c r="D3208" t="s">
        <v>13</v>
      </c>
      <c r="E3208" t="str">
        <f>IF(Statistics_xlsx___Sheet1[[#This Row],[event_name]]="-","Male",Statistics_xlsx___Sheet1[[#This Row],[event_name]])</f>
        <v>Female</v>
      </c>
      <c r="F3208" t="s">
        <v>21</v>
      </c>
      <c r="G3208" t="s">
        <v>345</v>
      </c>
      <c r="H3208" t="str">
        <f>IF(Statistics_xlsx___Sheet1[[#This Row],[Post Name]]="-",IF(G3209=0,G3207,G3209),Statistics_xlsx___Sheet1[[#This Row],[Post Name]])</f>
        <v>c9</v>
      </c>
      <c r="I3208">
        <v>47444</v>
      </c>
      <c r="J3208">
        <f>IF(Statistics_xlsx___Sheet1[[#This Row],[Offered Salary]]&lt;=0,AVERAGE($I$2:$I$7166),Statistics_xlsx___Sheet1[[#This Row],[Offered Salary]])</f>
        <v>47444</v>
      </c>
      <c r="K3208" t="b">
        <f>OR((Statistics_xlsx___Sheet1[[#This Row],[updated offered salary]]&lt;$N$39),(Statistics_xlsx___Sheet1[[#This Row],[updated offered salary]]&gt;$N$40))</f>
        <v>0</v>
      </c>
    </row>
    <row r="3209" spans="1:11" x14ac:dyDescent="0.3">
      <c r="A3209">
        <v>736041</v>
      </c>
      <c r="B3209" t="s">
        <v>2810</v>
      </c>
      <c r="C3209" t="s">
        <v>8</v>
      </c>
      <c r="D3209" t="s">
        <v>9</v>
      </c>
      <c r="E3209" t="str">
        <f>IF(Statistics_xlsx___Sheet1[[#This Row],[event_name]]="-","Male",Statistics_xlsx___Sheet1[[#This Row],[event_name]])</f>
        <v>Male</v>
      </c>
      <c r="F3209" t="s">
        <v>21</v>
      </c>
      <c r="G3209" t="s">
        <v>345</v>
      </c>
      <c r="H3209" t="str">
        <f>IF(Statistics_xlsx___Sheet1[[#This Row],[Post Name]]="-",IF(G3210=0,G3208,G3210),Statistics_xlsx___Sheet1[[#This Row],[Post Name]])</f>
        <v>c9</v>
      </c>
      <c r="I3209">
        <v>9946</v>
      </c>
      <c r="J3209">
        <f>IF(Statistics_xlsx___Sheet1[[#This Row],[Offered Salary]]&lt;=0,AVERAGE($I$2:$I$7166),Statistics_xlsx___Sheet1[[#This Row],[Offered Salary]])</f>
        <v>9946</v>
      </c>
      <c r="K3209" t="b">
        <f>OR((Statistics_xlsx___Sheet1[[#This Row],[updated offered salary]]&lt;$N$39),(Statistics_xlsx___Sheet1[[#This Row],[updated offered salary]]&gt;$N$40))</f>
        <v>0</v>
      </c>
    </row>
    <row r="3210" spans="1:11" x14ac:dyDescent="0.3">
      <c r="A3210">
        <v>401482</v>
      </c>
      <c r="B3210" t="s">
        <v>2191</v>
      </c>
      <c r="C3210" t="s">
        <v>8</v>
      </c>
      <c r="D3210" t="s">
        <v>9</v>
      </c>
      <c r="E3210" t="str">
        <f>IF(Statistics_xlsx___Sheet1[[#This Row],[event_name]]="-","Male",Statistics_xlsx___Sheet1[[#This Row],[event_name]])</f>
        <v>Male</v>
      </c>
      <c r="F3210" t="s">
        <v>10</v>
      </c>
      <c r="G3210" t="s">
        <v>345</v>
      </c>
      <c r="H3210" t="str">
        <f>IF(Statistics_xlsx___Sheet1[[#This Row],[Post Name]]="-",IF(G3211=0,G3209,G3211),Statistics_xlsx___Sheet1[[#This Row],[Post Name]])</f>
        <v>c9</v>
      </c>
      <c r="I3210">
        <v>20655</v>
      </c>
      <c r="J3210">
        <f>IF(Statistics_xlsx___Sheet1[[#This Row],[Offered Salary]]&lt;=0,AVERAGE($I$2:$I$7166),Statistics_xlsx___Sheet1[[#This Row],[Offered Salary]])</f>
        <v>20655</v>
      </c>
      <c r="K3210" t="b">
        <f>OR((Statistics_xlsx___Sheet1[[#This Row],[updated offered salary]]&lt;$N$39),(Statistics_xlsx___Sheet1[[#This Row],[updated offered salary]]&gt;$N$40))</f>
        <v>0</v>
      </c>
    </row>
    <row r="3211" spans="1:11" x14ac:dyDescent="0.3">
      <c r="A3211">
        <v>19895</v>
      </c>
      <c r="B3211" t="s">
        <v>2811</v>
      </c>
      <c r="C3211" t="s">
        <v>8</v>
      </c>
      <c r="D3211" t="s">
        <v>9</v>
      </c>
      <c r="E3211" t="str">
        <f>IF(Statistics_xlsx___Sheet1[[#This Row],[event_name]]="-","Male",Statistics_xlsx___Sheet1[[#This Row],[event_name]])</f>
        <v>Male</v>
      </c>
      <c r="F3211" t="s">
        <v>17</v>
      </c>
      <c r="G3211" t="s">
        <v>30</v>
      </c>
      <c r="H3211" t="str">
        <f>IF(Statistics_xlsx___Sheet1[[#This Row],[Post Name]]="-",IF(G3212=0,G3210,G3212),Statistics_xlsx___Sheet1[[#This Row],[Post Name]])</f>
        <v>b9</v>
      </c>
      <c r="I3211">
        <v>63225</v>
      </c>
      <c r="J3211">
        <f>IF(Statistics_xlsx___Sheet1[[#This Row],[Offered Salary]]&lt;=0,AVERAGE($I$2:$I$7166),Statistics_xlsx___Sheet1[[#This Row],[Offered Salary]])</f>
        <v>63225</v>
      </c>
      <c r="K3211" t="b">
        <f>OR((Statistics_xlsx___Sheet1[[#This Row],[updated offered salary]]&lt;$N$39),(Statistics_xlsx___Sheet1[[#This Row],[updated offered salary]]&gt;$N$40))</f>
        <v>0</v>
      </c>
    </row>
    <row r="3212" spans="1:11" x14ac:dyDescent="0.3">
      <c r="A3212">
        <v>326192</v>
      </c>
      <c r="B3212" t="s">
        <v>1668</v>
      </c>
      <c r="C3212" t="s">
        <v>8</v>
      </c>
      <c r="D3212" t="s">
        <v>9</v>
      </c>
      <c r="E3212" t="str">
        <f>IF(Statistics_xlsx___Sheet1[[#This Row],[event_name]]="-","Male",Statistics_xlsx___Sheet1[[#This Row],[event_name]])</f>
        <v>Male</v>
      </c>
      <c r="F3212" t="s">
        <v>17</v>
      </c>
      <c r="G3212" t="s">
        <v>14</v>
      </c>
      <c r="H3212" t="str">
        <f>IF(Statistics_xlsx___Sheet1[[#This Row],[Post Name]]="-",IF(G3213=0,G3211,G3213),Statistics_xlsx___Sheet1[[#This Row],[Post Name]])</f>
        <v>c5</v>
      </c>
      <c r="I3212">
        <v>32306</v>
      </c>
      <c r="J3212">
        <f>IF(Statistics_xlsx___Sheet1[[#This Row],[Offered Salary]]&lt;=0,AVERAGE($I$2:$I$7166),Statistics_xlsx___Sheet1[[#This Row],[Offered Salary]])</f>
        <v>32306</v>
      </c>
      <c r="K3212" t="b">
        <f>OR((Statistics_xlsx___Sheet1[[#This Row],[updated offered salary]]&lt;$N$39),(Statistics_xlsx___Sheet1[[#This Row],[updated offered salary]]&gt;$N$40))</f>
        <v>0</v>
      </c>
    </row>
    <row r="3213" spans="1:11" x14ac:dyDescent="0.3">
      <c r="A3213">
        <v>881007</v>
      </c>
      <c r="B3213" t="s">
        <v>2812</v>
      </c>
      <c r="C3213" t="s">
        <v>8</v>
      </c>
      <c r="D3213" t="s">
        <v>9</v>
      </c>
      <c r="E3213" t="str">
        <f>IF(Statistics_xlsx___Sheet1[[#This Row],[event_name]]="-","Male",Statistics_xlsx___Sheet1[[#This Row],[event_name]])</f>
        <v>Male</v>
      </c>
      <c r="F3213" t="s">
        <v>17</v>
      </c>
      <c r="G3213" t="s">
        <v>14</v>
      </c>
      <c r="H3213" t="str">
        <f>IF(Statistics_xlsx___Sheet1[[#This Row],[Post Name]]="-",IF(G3214=0,G3212,G3214),Statistics_xlsx___Sheet1[[#This Row],[Post Name]])</f>
        <v>c5</v>
      </c>
      <c r="I3213">
        <v>76581</v>
      </c>
      <c r="J3213">
        <f>IF(Statistics_xlsx___Sheet1[[#This Row],[Offered Salary]]&lt;=0,AVERAGE($I$2:$I$7166),Statistics_xlsx___Sheet1[[#This Row],[Offered Salary]])</f>
        <v>76581</v>
      </c>
      <c r="K3213" t="b">
        <f>OR((Statistics_xlsx___Sheet1[[#This Row],[updated offered salary]]&lt;$N$39),(Statistics_xlsx___Sheet1[[#This Row],[updated offered salary]]&gt;$N$40))</f>
        <v>0</v>
      </c>
    </row>
    <row r="3214" spans="1:11" x14ac:dyDescent="0.3">
      <c r="A3214">
        <v>805270</v>
      </c>
      <c r="B3214" t="s">
        <v>2813</v>
      </c>
      <c r="C3214" t="s">
        <v>8</v>
      </c>
      <c r="D3214" t="s">
        <v>13</v>
      </c>
      <c r="E3214" t="str">
        <f>IF(Statistics_xlsx___Sheet1[[#This Row],[event_name]]="-","Male",Statistics_xlsx___Sheet1[[#This Row],[event_name]])</f>
        <v>Female</v>
      </c>
      <c r="F3214" t="s">
        <v>17</v>
      </c>
      <c r="G3214" t="s">
        <v>14</v>
      </c>
      <c r="H3214" t="str">
        <f>IF(Statistics_xlsx___Sheet1[[#This Row],[Post Name]]="-",IF(G3215=0,G3213,G3215),Statistics_xlsx___Sheet1[[#This Row],[Post Name]])</f>
        <v>c5</v>
      </c>
      <c r="I3214">
        <v>42803</v>
      </c>
      <c r="J3214">
        <f>IF(Statistics_xlsx___Sheet1[[#This Row],[Offered Salary]]&lt;=0,AVERAGE($I$2:$I$7166),Statistics_xlsx___Sheet1[[#This Row],[Offered Salary]])</f>
        <v>42803</v>
      </c>
      <c r="K3214" t="b">
        <f>OR((Statistics_xlsx___Sheet1[[#This Row],[updated offered salary]]&lt;$N$39),(Statistics_xlsx___Sheet1[[#This Row],[updated offered salary]]&gt;$N$40))</f>
        <v>0</v>
      </c>
    </row>
    <row r="3215" spans="1:11" x14ac:dyDescent="0.3">
      <c r="A3215">
        <v>255063</v>
      </c>
      <c r="B3215" t="s">
        <v>2814</v>
      </c>
      <c r="C3215" t="s">
        <v>8</v>
      </c>
      <c r="D3215" t="s">
        <v>13</v>
      </c>
      <c r="E3215" t="str">
        <f>IF(Statistics_xlsx___Sheet1[[#This Row],[event_name]]="-","Male",Statistics_xlsx___Sheet1[[#This Row],[event_name]])</f>
        <v>Female</v>
      </c>
      <c r="F3215" t="s">
        <v>17</v>
      </c>
      <c r="G3215" t="s">
        <v>14</v>
      </c>
      <c r="H3215" t="str">
        <f>IF(Statistics_xlsx___Sheet1[[#This Row],[Post Name]]="-",IF(G3216=0,G3214,G3216),Statistics_xlsx___Sheet1[[#This Row],[Post Name]])</f>
        <v>c5</v>
      </c>
      <c r="I3215">
        <v>94634</v>
      </c>
      <c r="J3215">
        <f>IF(Statistics_xlsx___Sheet1[[#This Row],[Offered Salary]]&lt;=0,AVERAGE($I$2:$I$7166),Statistics_xlsx___Sheet1[[#This Row],[Offered Salary]])</f>
        <v>94634</v>
      </c>
      <c r="K3215" t="b">
        <f>OR((Statistics_xlsx___Sheet1[[#This Row],[updated offered salary]]&lt;$N$39),(Statistics_xlsx___Sheet1[[#This Row],[updated offered salary]]&gt;$N$40))</f>
        <v>0</v>
      </c>
    </row>
    <row r="3216" spans="1:11" x14ac:dyDescent="0.3">
      <c r="A3216">
        <v>798324</v>
      </c>
      <c r="B3216" t="s">
        <v>2815</v>
      </c>
      <c r="C3216" t="s">
        <v>8</v>
      </c>
      <c r="D3216" t="s">
        <v>13</v>
      </c>
      <c r="E3216" t="str">
        <f>IF(Statistics_xlsx___Sheet1[[#This Row],[event_name]]="-","Male",Statistics_xlsx___Sheet1[[#This Row],[event_name]])</f>
        <v>Female</v>
      </c>
      <c r="F3216" t="s">
        <v>17</v>
      </c>
      <c r="G3216" t="s">
        <v>14</v>
      </c>
      <c r="H3216" t="str">
        <f>IF(Statistics_xlsx___Sheet1[[#This Row],[Post Name]]="-",IF(G3217=0,G3215,G3217),Statistics_xlsx___Sheet1[[#This Row],[Post Name]])</f>
        <v>c5</v>
      </c>
      <c r="I3216">
        <v>51293</v>
      </c>
      <c r="J3216">
        <f>IF(Statistics_xlsx___Sheet1[[#This Row],[Offered Salary]]&lt;=0,AVERAGE($I$2:$I$7166),Statistics_xlsx___Sheet1[[#This Row],[Offered Salary]])</f>
        <v>51293</v>
      </c>
      <c r="K3216" t="b">
        <f>OR((Statistics_xlsx___Sheet1[[#This Row],[updated offered salary]]&lt;$N$39),(Statistics_xlsx___Sheet1[[#This Row],[updated offered salary]]&gt;$N$40))</f>
        <v>0</v>
      </c>
    </row>
    <row r="3217" spans="1:11" x14ac:dyDescent="0.3">
      <c r="A3217">
        <v>412624</v>
      </c>
      <c r="B3217" t="s">
        <v>2816</v>
      </c>
      <c r="C3217" t="s">
        <v>8</v>
      </c>
      <c r="D3217" t="s">
        <v>9</v>
      </c>
      <c r="E3217" t="str">
        <f>IF(Statistics_xlsx___Sheet1[[#This Row],[event_name]]="-","Male",Statistics_xlsx___Sheet1[[#This Row],[event_name]])</f>
        <v>Male</v>
      </c>
      <c r="F3217" t="s">
        <v>17</v>
      </c>
      <c r="G3217" t="s">
        <v>14</v>
      </c>
      <c r="H3217" t="str">
        <f>IF(Statistics_xlsx___Sheet1[[#This Row],[Post Name]]="-",IF(G3218=0,G3216,G3218),Statistics_xlsx___Sheet1[[#This Row],[Post Name]])</f>
        <v>c5</v>
      </c>
      <c r="I3217">
        <v>97066</v>
      </c>
      <c r="J3217">
        <f>IF(Statistics_xlsx___Sheet1[[#This Row],[Offered Salary]]&lt;=0,AVERAGE($I$2:$I$7166),Statistics_xlsx___Sheet1[[#This Row],[Offered Salary]])</f>
        <v>97066</v>
      </c>
      <c r="K3217" t="b">
        <f>OR((Statistics_xlsx___Sheet1[[#This Row],[updated offered salary]]&lt;$N$39),(Statistics_xlsx___Sheet1[[#This Row],[updated offered salary]]&gt;$N$40))</f>
        <v>0</v>
      </c>
    </row>
    <row r="3218" spans="1:11" x14ac:dyDescent="0.3">
      <c r="A3218">
        <v>962745</v>
      </c>
      <c r="B3218" t="s">
        <v>2817</v>
      </c>
      <c r="C3218" t="s">
        <v>15</v>
      </c>
      <c r="D3218" t="s">
        <v>9</v>
      </c>
      <c r="E3218" t="str">
        <f>IF(Statistics_xlsx___Sheet1[[#This Row],[event_name]]="-","Male",Statistics_xlsx___Sheet1[[#This Row],[event_name]])</f>
        <v>Male</v>
      </c>
      <c r="F3218" t="s">
        <v>17</v>
      </c>
      <c r="G3218" t="s">
        <v>14</v>
      </c>
      <c r="H3218" t="str">
        <f>IF(Statistics_xlsx___Sheet1[[#This Row],[Post Name]]="-",IF(G3219=0,G3217,G3219),Statistics_xlsx___Sheet1[[#This Row],[Post Name]])</f>
        <v>c5</v>
      </c>
      <c r="I3218">
        <v>30637</v>
      </c>
      <c r="J3218">
        <f>IF(Statistics_xlsx___Sheet1[[#This Row],[Offered Salary]]&lt;=0,AVERAGE($I$2:$I$7166),Statistics_xlsx___Sheet1[[#This Row],[Offered Salary]])</f>
        <v>30637</v>
      </c>
      <c r="K3218" t="b">
        <f>OR((Statistics_xlsx___Sheet1[[#This Row],[updated offered salary]]&lt;$N$39),(Statistics_xlsx___Sheet1[[#This Row],[updated offered salary]]&gt;$N$40))</f>
        <v>0</v>
      </c>
    </row>
    <row r="3219" spans="1:11" x14ac:dyDescent="0.3">
      <c r="A3219">
        <v>157956</v>
      </c>
      <c r="B3219" t="s">
        <v>2818</v>
      </c>
      <c r="C3219" t="s">
        <v>8</v>
      </c>
      <c r="D3219" t="s">
        <v>9</v>
      </c>
      <c r="E3219" t="str">
        <f>IF(Statistics_xlsx___Sheet1[[#This Row],[event_name]]="-","Male",Statistics_xlsx___Sheet1[[#This Row],[event_name]])</f>
        <v>Male</v>
      </c>
      <c r="F3219" t="s">
        <v>17</v>
      </c>
      <c r="G3219" t="s">
        <v>14</v>
      </c>
      <c r="H3219" t="str">
        <f>IF(Statistics_xlsx___Sheet1[[#This Row],[Post Name]]="-",IF(G3220=0,G3218,G3220),Statistics_xlsx___Sheet1[[#This Row],[Post Name]])</f>
        <v>c5</v>
      </c>
      <c r="I3219">
        <v>67035</v>
      </c>
      <c r="J3219">
        <f>IF(Statistics_xlsx___Sheet1[[#This Row],[Offered Salary]]&lt;=0,AVERAGE($I$2:$I$7166),Statistics_xlsx___Sheet1[[#This Row],[Offered Salary]])</f>
        <v>67035</v>
      </c>
      <c r="K3219" t="b">
        <f>OR((Statistics_xlsx___Sheet1[[#This Row],[updated offered salary]]&lt;$N$39),(Statistics_xlsx___Sheet1[[#This Row],[updated offered salary]]&gt;$N$40))</f>
        <v>0</v>
      </c>
    </row>
    <row r="3220" spans="1:11" x14ac:dyDescent="0.3">
      <c r="A3220">
        <v>89359</v>
      </c>
      <c r="B3220" t="s">
        <v>2819</v>
      </c>
      <c r="C3220" t="s">
        <v>8</v>
      </c>
      <c r="D3220" t="s">
        <v>13</v>
      </c>
      <c r="E3220" t="str">
        <f>IF(Statistics_xlsx___Sheet1[[#This Row],[event_name]]="-","Male",Statistics_xlsx___Sheet1[[#This Row],[event_name]])</f>
        <v>Female</v>
      </c>
      <c r="F3220" t="s">
        <v>17</v>
      </c>
      <c r="G3220" t="s">
        <v>14</v>
      </c>
      <c r="H3220" t="str">
        <f>IF(Statistics_xlsx___Sheet1[[#This Row],[Post Name]]="-",IF(G3221=0,G3219,G3221),Statistics_xlsx___Sheet1[[#This Row],[Post Name]])</f>
        <v>c5</v>
      </c>
      <c r="I3220">
        <v>40000</v>
      </c>
      <c r="J3220">
        <f>IF(Statistics_xlsx___Sheet1[[#This Row],[Offered Salary]]&lt;=0,AVERAGE($I$2:$I$7166),Statistics_xlsx___Sheet1[[#This Row],[Offered Salary]])</f>
        <v>40000</v>
      </c>
      <c r="K3220" t="b">
        <f>OR((Statistics_xlsx___Sheet1[[#This Row],[updated offered salary]]&lt;$N$39),(Statistics_xlsx___Sheet1[[#This Row],[updated offered salary]]&gt;$N$40))</f>
        <v>0</v>
      </c>
    </row>
    <row r="3221" spans="1:11" x14ac:dyDescent="0.3">
      <c r="A3221">
        <v>717589</v>
      </c>
      <c r="B3221" t="s">
        <v>1970</v>
      </c>
      <c r="C3221" t="s">
        <v>8</v>
      </c>
      <c r="D3221" t="s">
        <v>9</v>
      </c>
      <c r="E3221" t="str">
        <f>IF(Statistics_xlsx___Sheet1[[#This Row],[event_name]]="-","Male",Statistics_xlsx___Sheet1[[#This Row],[event_name]])</f>
        <v>Male</v>
      </c>
      <c r="F3221" t="s">
        <v>21</v>
      </c>
      <c r="G3221" t="s">
        <v>36</v>
      </c>
      <c r="H3221" t="str">
        <f>IF(Statistics_xlsx___Sheet1[[#This Row],[Post Name]]="-",IF(G3222=0,G3220,G3222),Statistics_xlsx___Sheet1[[#This Row],[Post Name]])</f>
        <v>i5</v>
      </c>
      <c r="I3221">
        <v>37843</v>
      </c>
      <c r="J3221">
        <f>IF(Statistics_xlsx___Sheet1[[#This Row],[Offered Salary]]&lt;=0,AVERAGE($I$2:$I$7166),Statistics_xlsx___Sheet1[[#This Row],[Offered Salary]])</f>
        <v>37843</v>
      </c>
      <c r="K3221" t="b">
        <f>OR((Statistics_xlsx___Sheet1[[#This Row],[updated offered salary]]&lt;$N$39),(Statistics_xlsx___Sheet1[[#This Row],[updated offered salary]]&gt;$N$40))</f>
        <v>0</v>
      </c>
    </row>
    <row r="3222" spans="1:11" x14ac:dyDescent="0.3">
      <c r="A3222">
        <v>391333</v>
      </c>
      <c r="B3222" t="s">
        <v>1395</v>
      </c>
      <c r="C3222" t="s">
        <v>15</v>
      </c>
      <c r="D3222" t="s">
        <v>9</v>
      </c>
      <c r="E3222" t="str">
        <f>IF(Statistics_xlsx___Sheet1[[#This Row],[event_name]]="-","Male",Statistics_xlsx___Sheet1[[#This Row],[event_name]])</f>
        <v>Male</v>
      </c>
      <c r="F3222" t="s">
        <v>10</v>
      </c>
      <c r="G3222" t="s">
        <v>36</v>
      </c>
      <c r="H3222" t="str">
        <f>IF(Statistics_xlsx___Sheet1[[#This Row],[Post Name]]="-",IF(G3223=0,G3221,G3223),Statistics_xlsx___Sheet1[[#This Row],[Post Name]])</f>
        <v>i5</v>
      </c>
      <c r="I3222">
        <v>91920</v>
      </c>
      <c r="J3222">
        <f>IF(Statistics_xlsx___Sheet1[[#This Row],[Offered Salary]]&lt;=0,AVERAGE($I$2:$I$7166),Statistics_xlsx___Sheet1[[#This Row],[Offered Salary]])</f>
        <v>91920</v>
      </c>
      <c r="K3222" t="b">
        <f>OR((Statistics_xlsx___Sheet1[[#This Row],[updated offered salary]]&lt;$N$39),(Statistics_xlsx___Sheet1[[#This Row],[updated offered salary]]&gt;$N$40))</f>
        <v>0</v>
      </c>
    </row>
    <row r="3223" spans="1:11" x14ac:dyDescent="0.3">
      <c r="A3223">
        <v>416449</v>
      </c>
      <c r="B3223" t="s">
        <v>2820</v>
      </c>
      <c r="C3223" t="s">
        <v>8</v>
      </c>
      <c r="D3223" t="s">
        <v>13</v>
      </c>
      <c r="E3223" t="str">
        <f>IF(Statistics_xlsx___Sheet1[[#This Row],[event_name]]="-","Male",Statistics_xlsx___Sheet1[[#This Row],[event_name]])</f>
        <v>Female</v>
      </c>
      <c r="F3223" t="s">
        <v>10</v>
      </c>
      <c r="G3223" t="s">
        <v>36</v>
      </c>
      <c r="H3223" t="str">
        <f>IF(Statistics_xlsx___Sheet1[[#This Row],[Post Name]]="-",IF(G3224=0,G3222,G3224),Statistics_xlsx___Sheet1[[#This Row],[Post Name]])</f>
        <v>i5</v>
      </c>
      <c r="I3223">
        <v>77091</v>
      </c>
      <c r="J3223">
        <f>IF(Statistics_xlsx___Sheet1[[#This Row],[Offered Salary]]&lt;=0,AVERAGE($I$2:$I$7166),Statistics_xlsx___Sheet1[[#This Row],[Offered Salary]])</f>
        <v>77091</v>
      </c>
      <c r="K3223" t="b">
        <f>OR((Statistics_xlsx___Sheet1[[#This Row],[updated offered salary]]&lt;$N$39),(Statistics_xlsx___Sheet1[[#This Row],[updated offered salary]]&gt;$N$40))</f>
        <v>0</v>
      </c>
    </row>
    <row r="3224" spans="1:11" x14ac:dyDescent="0.3">
      <c r="A3224">
        <v>728481</v>
      </c>
      <c r="B3224" t="s">
        <v>2821</v>
      </c>
      <c r="C3224" t="s">
        <v>8</v>
      </c>
      <c r="D3224" t="s">
        <v>9</v>
      </c>
      <c r="E3224" t="str">
        <f>IF(Statistics_xlsx___Sheet1[[#This Row],[event_name]]="-","Male",Statistics_xlsx___Sheet1[[#This Row],[event_name]])</f>
        <v>Male</v>
      </c>
      <c r="F3224" t="s">
        <v>10</v>
      </c>
      <c r="G3224" t="s">
        <v>36</v>
      </c>
      <c r="H3224" t="str">
        <f>IF(Statistics_xlsx___Sheet1[[#This Row],[Post Name]]="-",IF(G3225=0,G3223,G3225),Statistics_xlsx___Sheet1[[#This Row],[Post Name]])</f>
        <v>i5</v>
      </c>
      <c r="I3224">
        <v>6459</v>
      </c>
      <c r="J3224">
        <f>IF(Statistics_xlsx___Sheet1[[#This Row],[Offered Salary]]&lt;=0,AVERAGE($I$2:$I$7166),Statistics_xlsx___Sheet1[[#This Row],[Offered Salary]])</f>
        <v>6459</v>
      </c>
      <c r="K3224" t="b">
        <f>OR((Statistics_xlsx___Sheet1[[#This Row],[updated offered salary]]&lt;$N$39),(Statistics_xlsx___Sheet1[[#This Row],[updated offered salary]]&gt;$N$40))</f>
        <v>0</v>
      </c>
    </row>
    <row r="3225" spans="1:11" x14ac:dyDescent="0.3">
      <c r="A3225">
        <v>241250</v>
      </c>
      <c r="B3225" t="s">
        <v>2822</v>
      </c>
      <c r="C3225" t="s">
        <v>8</v>
      </c>
      <c r="D3225" t="s">
        <v>13</v>
      </c>
      <c r="E3225" t="str">
        <f>IF(Statistics_xlsx___Sheet1[[#This Row],[event_name]]="-","Male",Statistics_xlsx___Sheet1[[#This Row],[event_name]])</f>
        <v>Female</v>
      </c>
      <c r="F3225" t="s">
        <v>10</v>
      </c>
      <c r="G3225" t="s">
        <v>36</v>
      </c>
      <c r="H3225" t="str">
        <f>IF(Statistics_xlsx___Sheet1[[#This Row],[Post Name]]="-",IF(G3226=0,G3224,G3226),Statistics_xlsx___Sheet1[[#This Row],[Post Name]])</f>
        <v>i5</v>
      </c>
      <c r="I3225">
        <v>22600</v>
      </c>
      <c r="J3225">
        <f>IF(Statistics_xlsx___Sheet1[[#This Row],[Offered Salary]]&lt;=0,AVERAGE($I$2:$I$7166),Statistics_xlsx___Sheet1[[#This Row],[Offered Salary]])</f>
        <v>22600</v>
      </c>
      <c r="K3225" t="b">
        <f>OR((Statistics_xlsx___Sheet1[[#This Row],[updated offered salary]]&lt;$N$39),(Statistics_xlsx___Sheet1[[#This Row],[updated offered salary]]&gt;$N$40))</f>
        <v>0</v>
      </c>
    </row>
    <row r="3226" spans="1:11" x14ac:dyDescent="0.3">
      <c r="A3226">
        <v>124271</v>
      </c>
      <c r="B3226" t="s">
        <v>2823</v>
      </c>
      <c r="C3226" t="s">
        <v>8</v>
      </c>
      <c r="D3226" t="s">
        <v>9</v>
      </c>
      <c r="E3226" t="str">
        <f>IF(Statistics_xlsx___Sheet1[[#This Row],[event_name]]="-","Male",Statistics_xlsx___Sheet1[[#This Row],[event_name]])</f>
        <v>Male</v>
      </c>
      <c r="F3226" t="s">
        <v>10</v>
      </c>
      <c r="G3226" t="s">
        <v>36</v>
      </c>
      <c r="H3226" t="str">
        <f>IF(Statistics_xlsx___Sheet1[[#This Row],[Post Name]]="-",IF(G3227=0,G3225,G3227),Statistics_xlsx___Sheet1[[#This Row],[Post Name]])</f>
        <v>i5</v>
      </c>
      <c r="I3226">
        <v>31893</v>
      </c>
      <c r="J3226">
        <f>IF(Statistics_xlsx___Sheet1[[#This Row],[Offered Salary]]&lt;=0,AVERAGE($I$2:$I$7166),Statistics_xlsx___Sheet1[[#This Row],[Offered Salary]])</f>
        <v>31893</v>
      </c>
      <c r="K3226" t="b">
        <f>OR((Statistics_xlsx___Sheet1[[#This Row],[updated offered salary]]&lt;$N$39),(Statistics_xlsx___Sheet1[[#This Row],[updated offered salary]]&gt;$N$40))</f>
        <v>0</v>
      </c>
    </row>
    <row r="3227" spans="1:11" x14ac:dyDescent="0.3">
      <c r="A3227">
        <v>771658</v>
      </c>
      <c r="B3227" t="s">
        <v>2824</v>
      </c>
      <c r="C3227" t="s">
        <v>15</v>
      </c>
      <c r="D3227" t="s">
        <v>9</v>
      </c>
      <c r="E3227" t="str">
        <f>IF(Statistics_xlsx___Sheet1[[#This Row],[event_name]]="-","Male",Statistics_xlsx___Sheet1[[#This Row],[event_name]])</f>
        <v>Male</v>
      </c>
      <c r="F3227" t="s">
        <v>17</v>
      </c>
      <c r="G3227" t="s">
        <v>345</v>
      </c>
      <c r="H3227" t="str">
        <f>IF(Statistics_xlsx___Sheet1[[#This Row],[Post Name]]="-",IF(G3228=0,G3226,G3228),Statistics_xlsx___Sheet1[[#This Row],[Post Name]])</f>
        <v>c9</v>
      </c>
      <c r="I3227">
        <v>82718</v>
      </c>
      <c r="J3227">
        <f>IF(Statistics_xlsx___Sheet1[[#This Row],[Offered Salary]]&lt;=0,AVERAGE($I$2:$I$7166),Statistics_xlsx___Sheet1[[#This Row],[Offered Salary]])</f>
        <v>82718</v>
      </c>
      <c r="K3227" t="b">
        <f>OR((Statistics_xlsx___Sheet1[[#This Row],[updated offered salary]]&lt;$N$39),(Statistics_xlsx___Sheet1[[#This Row],[updated offered salary]]&gt;$N$40))</f>
        <v>0</v>
      </c>
    </row>
    <row r="3228" spans="1:11" x14ac:dyDescent="0.3">
      <c r="A3228">
        <v>555783</v>
      </c>
      <c r="B3228" t="s">
        <v>2825</v>
      </c>
      <c r="C3228" t="s">
        <v>8</v>
      </c>
      <c r="D3228" t="s">
        <v>9</v>
      </c>
      <c r="E3228" t="str">
        <f>IF(Statistics_xlsx___Sheet1[[#This Row],[event_name]]="-","Male",Statistics_xlsx___Sheet1[[#This Row],[event_name]])</f>
        <v>Male</v>
      </c>
      <c r="F3228" t="s">
        <v>17</v>
      </c>
      <c r="G3228" t="s">
        <v>345</v>
      </c>
      <c r="H3228" t="str">
        <f>IF(Statistics_xlsx___Sheet1[[#This Row],[Post Name]]="-",IF(G3229=0,G3227,G3229),Statistics_xlsx___Sheet1[[#This Row],[Post Name]])</f>
        <v>c9</v>
      </c>
      <c r="I3228">
        <v>86177</v>
      </c>
      <c r="J3228">
        <f>IF(Statistics_xlsx___Sheet1[[#This Row],[Offered Salary]]&lt;=0,AVERAGE($I$2:$I$7166),Statistics_xlsx___Sheet1[[#This Row],[Offered Salary]])</f>
        <v>86177</v>
      </c>
      <c r="K3228" t="b">
        <f>OR((Statistics_xlsx___Sheet1[[#This Row],[updated offered salary]]&lt;$N$39),(Statistics_xlsx___Sheet1[[#This Row],[updated offered salary]]&gt;$N$40))</f>
        <v>0</v>
      </c>
    </row>
    <row r="3229" spans="1:11" x14ac:dyDescent="0.3">
      <c r="A3229">
        <v>295010</v>
      </c>
      <c r="B3229" t="s">
        <v>2826</v>
      </c>
      <c r="C3229" t="s">
        <v>8</v>
      </c>
      <c r="D3229" t="s">
        <v>13</v>
      </c>
      <c r="E3229" t="str">
        <f>IF(Statistics_xlsx___Sheet1[[#This Row],[event_name]]="-","Male",Statistics_xlsx___Sheet1[[#This Row],[event_name]])</f>
        <v>Female</v>
      </c>
      <c r="F3229" t="s">
        <v>17</v>
      </c>
      <c r="G3229" t="s">
        <v>345</v>
      </c>
      <c r="H3229" t="str">
        <f>IF(Statistics_xlsx___Sheet1[[#This Row],[Post Name]]="-",IF(G3230=0,G3228,G3230),Statistics_xlsx___Sheet1[[#This Row],[Post Name]])</f>
        <v>c9</v>
      </c>
      <c r="I3229">
        <v>1389</v>
      </c>
      <c r="J3229">
        <f>IF(Statistics_xlsx___Sheet1[[#This Row],[Offered Salary]]&lt;=0,AVERAGE($I$2:$I$7166),Statistics_xlsx___Sheet1[[#This Row],[Offered Salary]])</f>
        <v>1389</v>
      </c>
      <c r="K3229" t="b">
        <f>OR((Statistics_xlsx___Sheet1[[#This Row],[updated offered salary]]&lt;$N$39),(Statistics_xlsx___Sheet1[[#This Row],[updated offered salary]]&gt;$N$40))</f>
        <v>0</v>
      </c>
    </row>
    <row r="3230" spans="1:11" x14ac:dyDescent="0.3">
      <c r="A3230">
        <v>191186</v>
      </c>
      <c r="B3230" t="s">
        <v>2827</v>
      </c>
      <c r="C3230" t="s">
        <v>15</v>
      </c>
      <c r="D3230" t="s">
        <v>9</v>
      </c>
      <c r="E3230" t="str">
        <f>IF(Statistics_xlsx___Sheet1[[#This Row],[event_name]]="-","Male",Statistics_xlsx___Sheet1[[#This Row],[event_name]])</f>
        <v>Male</v>
      </c>
      <c r="F3230" t="s">
        <v>17</v>
      </c>
      <c r="G3230" t="s">
        <v>345</v>
      </c>
      <c r="H3230" t="str">
        <f>IF(Statistics_xlsx___Sheet1[[#This Row],[Post Name]]="-",IF(G3231=0,G3229,G3231),Statistics_xlsx___Sheet1[[#This Row],[Post Name]])</f>
        <v>c9</v>
      </c>
      <c r="I3230">
        <v>25627</v>
      </c>
      <c r="J3230">
        <f>IF(Statistics_xlsx___Sheet1[[#This Row],[Offered Salary]]&lt;=0,AVERAGE($I$2:$I$7166),Statistics_xlsx___Sheet1[[#This Row],[Offered Salary]])</f>
        <v>25627</v>
      </c>
      <c r="K3230" t="b">
        <f>OR((Statistics_xlsx___Sheet1[[#This Row],[updated offered salary]]&lt;$N$39),(Statistics_xlsx___Sheet1[[#This Row],[updated offered salary]]&gt;$N$40))</f>
        <v>0</v>
      </c>
    </row>
    <row r="3231" spans="1:11" x14ac:dyDescent="0.3">
      <c r="A3231">
        <v>35482</v>
      </c>
      <c r="B3231" t="s">
        <v>2142</v>
      </c>
      <c r="C3231" t="s">
        <v>8</v>
      </c>
      <c r="D3231" t="s">
        <v>13</v>
      </c>
      <c r="E3231" t="str">
        <f>IF(Statistics_xlsx___Sheet1[[#This Row],[event_name]]="-","Male",Statistics_xlsx___Sheet1[[#This Row],[event_name]])</f>
        <v>Female</v>
      </c>
      <c r="F3231" t="s">
        <v>17</v>
      </c>
      <c r="G3231" t="s">
        <v>345</v>
      </c>
      <c r="H3231" t="str">
        <f>IF(Statistics_xlsx___Sheet1[[#This Row],[Post Name]]="-",IF(G3232=0,G3230,G3232),Statistics_xlsx___Sheet1[[#This Row],[Post Name]])</f>
        <v>c9</v>
      </c>
      <c r="I3231">
        <v>91603</v>
      </c>
      <c r="J3231">
        <f>IF(Statistics_xlsx___Sheet1[[#This Row],[Offered Salary]]&lt;=0,AVERAGE($I$2:$I$7166),Statistics_xlsx___Sheet1[[#This Row],[Offered Salary]])</f>
        <v>91603</v>
      </c>
      <c r="K3231" t="b">
        <f>OR((Statistics_xlsx___Sheet1[[#This Row],[updated offered salary]]&lt;$N$39),(Statistics_xlsx___Sheet1[[#This Row],[updated offered salary]]&gt;$N$40))</f>
        <v>0</v>
      </c>
    </row>
    <row r="3232" spans="1:11" x14ac:dyDescent="0.3">
      <c r="A3232">
        <v>501268</v>
      </c>
      <c r="B3232" t="s">
        <v>2828</v>
      </c>
      <c r="C3232" t="s">
        <v>8</v>
      </c>
      <c r="D3232" t="s">
        <v>9</v>
      </c>
      <c r="E3232" t="str">
        <f>IF(Statistics_xlsx___Sheet1[[#This Row],[event_name]]="-","Male",Statistics_xlsx___Sheet1[[#This Row],[event_name]])</f>
        <v>Male</v>
      </c>
      <c r="F3232" t="s">
        <v>17</v>
      </c>
      <c r="G3232" t="s">
        <v>345</v>
      </c>
      <c r="H3232" t="str">
        <f>IF(Statistics_xlsx___Sheet1[[#This Row],[Post Name]]="-",IF(G3233=0,G3231,G3233),Statistics_xlsx___Sheet1[[#This Row],[Post Name]])</f>
        <v>c9</v>
      </c>
      <c r="I3232">
        <v>14197</v>
      </c>
      <c r="J3232">
        <f>IF(Statistics_xlsx___Sheet1[[#This Row],[Offered Salary]]&lt;=0,AVERAGE($I$2:$I$7166),Statistics_xlsx___Sheet1[[#This Row],[Offered Salary]])</f>
        <v>14197</v>
      </c>
      <c r="K3232" t="b">
        <f>OR((Statistics_xlsx___Sheet1[[#This Row],[updated offered salary]]&lt;$N$39),(Statistics_xlsx___Sheet1[[#This Row],[updated offered salary]]&gt;$N$40))</f>
        <v>0</v>
      </c>
    </row>
    <row r="3233" spans="1:11" x14ac:dyDescent="0.3">
      <c r="A3233">
        <v>476705</v>
      </c>
      <c r="B3233" t="s">
        <v>2330</v>
      </c>
      <c r="C3233" t="s">
        <v>15</v>
      </c>
      <c r="D3233" t="s">
        <v>9</v>
      </c>
      <c r="E3233" t="str">
        <f>IF(Statistics_xlsx___Sheet1[[#This Row],[event_name]]="-","Male",Statistics_xlsx___Sheet1[[#This Row],[event_name]])</f>
        <v>Male</v>
      </c>
      <c r="F3233" t="s">
        <v>17</v>
      </c>
      <c r="G3233" t="s">
        <v>345</v>
      </c>
      <c r="H3233" t="str">
        <f>IF(Statistics_xlsx___Sheet1[[#This Row],[Post Name]]="-",IF(G3234=0,G3232,G3234),Statistics_xlsx___Sheet1[[#This Row],[Post Name]])</f>
        <v>c9</v>
      </c>
      <c r="I3233">
        <v>76771</v>
      </c>
      <c r="J3233">
        <f>IF(Statistics_xlsx___Sheet1[[#This Row],[Offered Salary]]&lt;=0,AVERAGE($I$2:$I$7166),Statistics_xlsx___Sheet1[[#This Row],[Offered Salary]])</f>
        <v>76771</v>
      </c>
      <c r="K3233" t="b">
        <f>OR((Statistics_xlsx___Sheet1[[#This Row],[updated offered salary]]&lt;$N$39),(Statistics_xlsx___Sheet1[[#This Row],[updated offered salary]]&gt;$N$40))</f>
        <v>0</v>
      </c>
    </row>
    <row r="3234" spans="1:11" x14ac:dyDescent="0.3">
      <c r="A3234">
        <v>864490</v>
      </c>
      <c r="B3234" t="s">
        <v>2829</v>
      </c>
      <c r="C3234" t="s">
        <v>15</v>
      </c>
      <c r="D3234" t="s">
        <v>9</v>
      </c>
      <c r="E3234" t="str">
        <f>IF(Statistics_xlsx___Sheet1[[#This Row],[event_name]]="-","Male",Statistics_xlsx___Sheet1[[#This Row],[event_name]])</f>
        <v>Male</v>
      </c>
      <c r="F3234" t="s">
        <v>17</v>
      </c>
      <c r="G3234" t="s">
        <v>345</v>
      </c>
      <c r="H3234" t="str">
        <f>IF(Statistics_xlsx___Sheet1[[#This Row],[Post Name]]="-",IF(G3235=0,G3233,G3235),Statistics_xlsx___Sheet1[[#This Row],[Post Name]])</f>
        <v>c9</v>
      </c>
      <c r="I3234">
        <v>64995</v>
      </c>
      <c r="J3234">
        <f>IF(Statistics_xlsx___Sheet1[[#This Row],[Offered Salary]]&lt;=0,AVERAGE($I$2:$I$7166),Statistics_xlsx___Sheet1[[#This Row],[Offered Salary]])</f>
        <v>64995</v>
      </c>
      <c r="K3234" t="b">
        <f>OR((Statistics_xlsx___Sheet1[[#This Row],[updated offered salary]]&lt;$N$39),(Statistics_xlsx___Sheet1[[#This Row],[updated offered salary]]&gt;$N$40))</f>
        <v>0</v>
      </c>
    </row>
    <row r="3235" spans="1:11" x14ac:dyDescent="0.3">
      <c r="A3235">
        <v>870435</v>
      </c>
      <c r="B3235" t="s">
        <v>2830</v>
      </c>
      <c r="C3235" t="s">
        <v>8</v>
      </c>
      <c r="D3235" t="s">
        <v>9</v>
      </c>
      <c r="E3235" t="str">
        <f>IF(Statistics_xlsx___Sheet1[[#This Row],[event_name]]="-","Male",Statistics_xlsx___Sheet1[[#This Row],[event_name]])</f>
        <v>Male</v>
      </c>
      <c r="F3235" t="s">
        <v>17</v>
      </c>
      <c r="G3235" t="s">
        <v>345</v>
      </c>
      <c r="H3235" t="str">
        <f>IF(Statistics_xlsx___Sheet1[[#This Row],[Post Name]]="-",IF(G3236=0,G3234,G3236),Statistics_xlsx___Sheet1[[#This Row],[Post Name]])</f>
        <v>c9</v>
      </c>
      <c r="I3235">
        <v>35264</v>
      </c>
      <c r="J3235">
        <f>IF(Statistics_xlsx___Sheet1[[#This Row],[Offered Salary]]&lt;=0,AVERAGE($I$2:$I$7166),Statistics_xlsx___Sheet1[[#This Row],[Offered Salary]])</f>
        <v>35264</v>
      </c>
      <c r="K3235" t="b">
        <f>OR((Statistics_xlsx___Sheet1[[#This Row],[updated offered salary]]&lt;$N$39),(Statistics_xlsx___Sheet1[[#This Row],[updated offered salary]]&gt;$N$40))</f>
        <v>0</v>
      </c>
    </row>
    <row r="3236" spans="1:11" x14ac:dyDescent="0.3">
      <c r="A3236">
        <v>663150</v>
      </c>
      <c r="B3236" t="s">
        <v>2830</v>
      </c>
      <c r="C3236" t="s">
        <v>8</v>
      </c>
      <c r="D3236" t="s">
        <v>13</v>
      </c>
      <c r="E3236" t="str">
        <f>IF(Statistics_xlsx___Sheet1[[#This Row],[event_name]]="-","Male",Statistics_xlsx___Sheet1[[#This Row],[event_name]])</f>
        <v>Female</v>
      </c>
      <c r="F3236" t="s">
        <v>17</v>
      </c>
      <c r="G3236" t="s">
        <v>345</v>
      </c>
      <c r="H3236" t="str">
        <f>IF(Statistics_xlsx___Sheet1[[#This Row],[Post Name]]="-",IF(G3237=0,G3235,G3237),Statistics_xlsx___Sheet1[[#This Row],[Post Name]])</f>
        <v>c9</v>
      </c>
      <c r="I3236">
        <v>70471</v>
      </c>
      <c r="J3236">
        <f>IF(Statistics_xlsx___Sheet1[[#This Row],[Offered Salary]]&lt;=0,AVERAGE($I$2:$I$7166),Statistics_xlsx___Sheet1[[#This Row],[Offered Salary]])</f>
        <v>70471</v>
      </c>
      <c r="K3236" t="b">
        <f>OR((Statistics_xlsx___Sheet1[[#This Row],[updated offered salary]]&lt;$N$39),(Statistics_xlsx___Sheet1[[#This Row],[updated offered salary]]&gt;$N$40))</f>
        <v>0</v>
      </c>
    </row>
    <row r="3237" spans="1:11" x14ac:dyDescent="0.3">
      <c r="A3237">
        <v>293055</v>
      </c>
      <c r="B3237" t="s">
        <v>2831</v>
      </c>
      <c r="C3237" t="s">
        <v>8</v>
      </c>
      <c r="D3237" t="s">
        <v>9</v>
      </c>
      <c r="E3237" t="str">
        <f>IF(Statistics_xlsx___Sheet1[[#This Row],[event_name]]="-","Male",Statistics_xlsx___Sheet1[[#This Row],[event_name]])</f>
        <v>Male</v>
      </c>
      <c r="F3237" t="s">
        <v>17</v>
      </c>
      <c r="G3237" t="s">
        <v>345</v>
      </c>
      <c r="H3237" t="str">
        <f>IF(Statistics_xlsx___Sheet1[[#This Row],[Post Name]]="-",IF(G3238=0,G3236,G3238),Statistics_xlsx___Sheet1[[#This Row],[Post Name]])</f>
        <v>c9</v>
      </c>
      <c r="I3237">
        <v>25660</v>
      </c>
      <c r="J3237">
        <f>IF(Statistics_xlsx___Sheet1[[#This Row],[Offered Salary]]&lt;=0,AVERAGE($I$2:$I$7166),Statistics_xlsx___Sheet1[[#This Row],[Offered Salary]])</f>
        <v>25660</v>
      </c>
      <c r="K3237" t="b">
        <f>OR((Statistics_xlsx___Sheet1[[#This Row],[updated offered salary]]&lt;$N$39),(Statistics_xlsx___Sheet1[[#This Row],[updated offered salary]]&gt;$N$40))</f>
        <v>0</v>
      </c>
    </row>
    <row r="3238" spans="1:11" x14ac:dyDescent="0.3">
      <c r="A3238">
        <v>372242</v>
      </c>
      <c r="B3238" t="s">
        <v>2832</v>
      </c>
      <c r="C3238" t="s">
        <v>8</v>
      </c>
      <c r="D3238" t="s">
        <v>13</v>
      </c>
      <c r="E3238" t="str">
        <f>IF(Statistics_xlsx___Sheet1[[#This Row],[event_name]]="-","Male",Statistics_xlsx___Sheet1[[#This Row],[event_name]])</f>
        <v>Female</v>
      </c>
      <c r="F3238" t="s">
        <v>17</v>
      </c>
      <c r="G3238" t="s">
        <v>345</v>
      </c>
      <c r="H3238" t="str">
        <f>IF(Statistics_xlsx___Sheet1[[#This Row],[Post Name]]="-",IF(G3239=0,G3237,G3239),Statistics_xlsx___Sheet1[[#This Row],[Post Name]])</f>
        <v>c9</v>
      </c>
      <c r="I3238">
        <v>14281</v>
      </c>
      <c r="J3238">
        <f>IF(Statistics_xlsx___Sheet1[[#This Row],[Offered Salary]]&lt;=0,AVERAGE($I$2:$I$7166),Statistics_xlsx___Sheet1[[#This Row],[Offered Salary]])</f>
        <v>14281</v>
      </c>
      <c r="K3238" t="b">
        <f>OR((Statistics_xlsx___Sheet1[[#This Row],[updated offered salary]]&lt;$N$39),(Statistics_xlsx___Sheet1[[#This Row],[updated offered salary]]&gt;$N$40))</f>
        <v>0</v>
      </c>
    </row>
    <row r="3239" spans="1:11" x14ac:dyDescent="0.3">
      <c r="A3239">
        <v>461858</v>
      </c>
      <c r="B3239" t="s">
        <v>2833</v>
      </c>
      <c r="C3239" t="s">
        <v>8</v>
      </c>
      <c r="D3239" t="s">
        <v>9</v>
      </c>
      <c r="E3239" t="str">
        <f>IF(Statistics_xlsx___Sheet1[[#This Row],[event_name]]="-","Male",Statistics_xlsx___Sheet1[[#This Row],[event_name]])</f>
        <v>Male</v>
      </c>
      <c r="F3239" t="s">
        <v>17</v>
      </c>
      <c r="G3239" t="s">
        <v>345</v>
      </c>
      <c r="H3239" t="str">
        <f>IF(Statistics_xlsx___Sheet1[[#This Row],[Post Name]]="-",IF(G3240=0,G3238,G3240),Statistics_xlsx___Sheet1[[#This Row],[Post Name]])</f>
        <v>c9</v>
      </c>
      <c r="I3239">
        <v>62495</v>
      </c>
      <c r="J3239">
        <f>IF(Statistics_xlsx___Sheet1[[#This Row],[Offered Salary]]&lt;=0,AVERAGE($I$2:$I$7166),Statistics_xlsx___Sheet1[[#This Row],[Offered Salary]])</f>
        <v>62495</v>
      </c>
      <c r="K3239" t="b">
        <f>OR((Statistics_xlsx___Sheet1[[#This Row],[updated offered salary]]&lt;$N$39),(Statistics_xlsx___Sheet1[[#This Row],[updated offered salary]]&gt;$N$40))</f>
        <v>0</v>
      </c>
    </row>
    <row r="3240" spans="1:11" x14ac:dyDescent="0.3">
      <c r="A3240">
        <v>96586</v>
      </c>
      <c r="B3240" t="s">
        <v>2834</v>
      </c>
      <c r="C3240" t="s">
        <v>8</v>
      </c>
      <c r="D3240" t="s">
        <v>9</v>
      </c>
      <c r="E3240" t="str">
        <f>IF(Statistics_xlsx___Sheet1[[#This Row],[event_name]]="-","Male",Statistics_xlsx___Sheet1[[#This Row],[event_name]])</f>
        <v>Male</v>
      </c>
      <c r="F3240" t="s">
        <v>17</v>
      </c>
      <c r="G3240" t="s">
        <v>345</v>
      </c>
      <c r="H3240" t="str">
        <f>IF(Statistics_xlsx___Sheet1[[#This Row],[Post Name]]="-",IF(G3241=0,G3239,G3241),Statistics_xlsx___Sheet1[[#This Row],[Post Name]])</f>
        <v>c9</v>
      </c>
      <c r="I3240">
        <v>79181</v>
      </c>
      <c r="J3240">
        <f>IF(Statistics_xlsx___Sheet1[[#This Row],[Offered Salary]]&lt;=0,AVERAGE($I$2:$I$7166),Statistics_xlsx___Sheet1[[#This Row],[Offered Salary]])</f>
        <v>79181</v>
      </c>
      <c r="K3240" t="b">
        <f>OR((Statistics_xlsx___Sheet1[[#This Row],[updated offered salary]]&lt;$N$39),(Statistics_xlsx___Sheet1[[#This Row],[updated offered salary]]&gt;$N$40))</f>
        <v>0</v>
      </c>
    </row>
    <row r="3241" spans="1:11" x14ac:dyDescent="0.3">
      <c r="A3241">
        <v>239312</v>
      </c>
      <c r="B3241" t="s">
        <v>2835</v>
      </c>
      <c r="C3241" t="s">
        <v>15</v>
      </c>
      <c r="D3241" t="s">
        <v>9</v>
      </c>
      <c r="E3241" t="str">
        <f>IF(Statistics_xlsx___Sheet1[[#This Row],[event_name]]="-","Male",Statistics_xlsx___Sheet1[[#This Row],[event_name]])</f>
        <v>Male</v>
      </c>
      <c r="F3241" t="s">
        <v>17</v>
      </c>
      <c r="G3241" t="s">
        <v>345</v>
      </c>
      <c r="H3241" t="str">
        <f>IF(Statistics_xlsx___Sheet1[[#This Row],[Post Name]]="-",IF(G3242=0,G3240,G3242),Statistics_xlsx___Sheet1[[#This Row],[Post Name]])</f>
        <v>c9</v>
      </c>
      <c r="I3241">
        <v>11583</v>
      </c>
      <c r="J3241">
        <f>IF(Statistics_xlsx___Sheet1[[#This Row],[Offered Salary]]&lt;=0,AVERAGE($I$2:$I$7166),Statistics_xlsx___Sheet1[[#This Row],[Offered Salary]])</f>
        <v>11583</v>
      </c>
      <c r="K3241" t="b">
        <f>OR((Statistics_xlsx___Sheet1[[#This Row],[updated offered salary]]&lt;$N$39),(Statistics_xlsx___Sheet1[[#This Row],[updated offered salary]]&gt;$N$40))</f>
        <v>0</v>
      </c>
    </row>
    <row r="3242" spans="1:11" x14ac:dyDescent="0.3">
      <c r="A3242">
        <v>301586</v>
      </c>
      <c r="B3242" t="s">
        <v>2836</v>
      </c>
      <c r="C3242" t="s">
        <v>8</v>
      </c>
      <c r="D3242" t="s">
        <v>9</v>
      </c>
      <c r="E3242" t="str">
        <f>IF(Statistics_xlsx___Sheet1[[#This Row],[event_name]]="-","Male",Statistics_xlsx___Sheet1[[#This Row],[event_name]])</f>
        <v>Male</v>
      </c>
      <c r="F3242" t="s">
        <v>10</v>
      </c>
      <c r="G3242" t="s">
        <v>24</v>
      </c>
      <c r="H3242" t="str">
        <f>IF(Statistics_xlsx___Sheet1[[#This Row],[Post Name]]="-",IF(G3243=0,G3241,G3243),Statistics_xlsx___Sheet1[[#This Row],[Post Name]])</f>
        <v>i7</v>
      </c>
      <c r="I3242">
        <v>96908</v>
      </c>
      <c r="J3242">
        <f>IF(Statistics_xlsx___Sheet1[[#This Row],[Offered Salary]]&lt;=0,AVERAGE($I$2:$I$7166),Statistics_xlsx___Sheet1[[#This Row],[Offered Salary]])</f>
        <v>96908</v>
      </c>
      <c r="K3242" t="b">
        <f>OR((Statistics_xlsx___Sheet1[[#This Row],[updated offered salary]]&lt;$N$39),(Statistics_xlsx___Sheet1[[#This Row],[updated offered salary]]&gt;$N$40))</f>
        <v>0</v>
      </c>
    </row>
    <row r="3243" spans="1:11" x14ac:dyDescent="0.3">
      <c r="A3243">
        <v>346190</v>
      </c>
      <c r="B3243" t="s">
        <v>2837</v>
      </c>
      <c r="C3243" t="s">
        <v>8</v>
      </c>
      <c r="D3243" t="s">
        <v>9</v>
      </c>
      <c r="E3243" t="str">
        <f>IF(Statistics_xlsx___Sheet1[[#This Row],[event_name]]="-","Male",Statistics_xlsx___Sheet1[[#This Row],[event_name]])</f>
        <v>Male</v>
      </c>
      <c r="F3243" t="s">
        <v>10</v>
      </c>
      <c r="G3243" t="s">
        <v>24</v>
      </c>
      <c r="H3243" t="str">
        <f>IF(Statistics_xlsx___Sheet1[[#This Row],[Post Name]]="-",IF(G3244=0,G3242,G3244),Statistics_xlsx___Sheet1[[#This Row],[Post Name]])</f>
        <v>i7</v>
      </c>
      <c r="I3243">
        <v>54330</v>
      </c>
      <c r="J3243">
        <f>IF(Statistics_xlsx___Sheet1[[#This Row],[Offered Salary]]&lt;=0,AVERAGE($I$2:$I$7166),Statistics_xlsx___Sheet1[[#This Row],[Offered Salary]])</f>
        <v>54330</v>
      </c>
      <c r="K3243" t="b">
        <f>OR((Statistics_xlsx___Sheet1[[#This Row],[updated offered salary]]&lt;$N$39),(Statistics_xlsx___Sheet1[[#This Row],[updated offered salary]]&gt;$N$40))</f>
        <v>0</v>
      </c>
    </row>
    <row r="3244" spans="1:11" x14ac:dyDescent="0.3">
      <c r="A3244">
        <v>209714</v>
      </c>
      <c r="B3244" t="s">
        <v>1280</v>
      </c>
      <c r="C3244" t="s">
        <v>8</v>
      </c>
      <c r="D3244" t="s">
        <v>9</v>
      </c>
      <c r="E3244" t="str">
        <f>IF(Statistics_xlsx___Sheet1[[#This Row],[event_name]]="-","Male",Statistics_xlsx___Sheet1[[#This Row],[event_name]])</f>
        <v>Male</v>
      </c>
      <c r="F3244" t="s">
        <v>17</v>
      </c>
      <c r="G3244" t="s">
        <v>14</v>
      </c>
      <c r="H3244" t="str">
        <f>IF(Statistics_xlsx___Sheet1[[#This Row],[Post Name]]="-",IF(G3245=0,G3243,G3245),Statistics_xlsx___Sheet1[[#This Row],[Post Name]])</f>
        <v>c5</v>
      </c>
      <c r="I3244">
        <v>86414</v>
      </c>
      <c r="J3244">
        <f>IF(Statistics_xlsx___Sheet1[[#This Row],[Offered Salary]]&lt;=0,AVERAGE($I$2:$I$7166),Statistics_xlsx___Sheet1[[#This Row],[Offered Salary]])</f>
        <v>86414</v>
      </c>
      <c r="K3244" t="b">
        <f>OR((Statistics_xlsx___Sheet1[[#This Row],[updated offered salary]]&lt;$N$39),(Statistics_xlsx___Sheet1[[#This Row],[updated offered salary]]&gt;$N$40))</f>
        <v>0</v>
      </c>
    </row>
    <row r="3245" spans="1:11" x14ac:dyDescent="0.3">
      <c r="A3245">
        <v>450326</v>
      </c>
      <c r="B3245" t="s">
        <v>2838</v>
      </c>
      <c r="C3245" t="s">
        <v>15</v>
      </c>
      <c r="D3245" t="s">
        <v>13</v>
      </c>
      <c r="E3245" t="str">
        <f>IF(Statistics_xlsx___Sheet1[[#This Row],[event_name]]="-","Male",Statistics_xlsx___Sheet1[[#This Row],[event_name]])</f>
        <v>Female</v>
      </c>
      <c r="F3245" t="s">
        <v>17</v>
      </c>
      <c r="G3245" t="s">
        <v>14</v>
      </c>
      <c r="H3245" t="str">
        <f>IF(Statistics_xlsx___Sheet1[[#This Row],[Post Name]]="-",IF(G3246=0,G3244,G3246),Statistics_xlsx___Sheet1[[#This Row],[Post Name]])</f>
        <v>c5</v>
      </c>
      <c r="I3245">
        <v>53110</v>
      </c>
      <c r="J3245">
        <f>IF(Statistics_xlsx___Sheet1[[#This Row],[Offered Salary]]&lt;=0,AVERAGE($I$2:$I$7166),Statistics_xlsx___Sheet1[[#This Row],[Offered Salary]])</f>
        <v>53110</v>
      </c>
      <c r="K3245" t="b">
        <f>OR((Statistics_xlsx___Sheet1[[#This Row],[updated offered salary]]&lt;$N$39),(Statistics_xlsx___Sheet1[[#This Row],[updated offered salary]]&gt;$N$40))</f>
        <v>0</v>
      </c>
    </row>
    <row r="3246" spans="1:11" x14ac:dyDescent="0.3">
      <c r="A3246">
        <v>692156</v>
      </c>
      <c r="B3246" t="s">
        <v>2839</v>
      </c>
      <c r="C3246" t="s">
        <v>15</v>
      </c>
      <c r="D3246" t="s">
        <v>9</v>
      </c>
      <c r="E3246" t="str">
        <f>IF(Statistics_xlsx___Sheet1[[#This Row],[event_name]]="-","Male",Statistics_xlsx___Sheet1[[#This Row],[event_name]])</f>
        <v>Male</v>
      </c>
      <c r="F3246" t="s">
        <v>17</v>
      </c>
      <c r="G3246" t="s">
        <v>14</v>
      </c>
      <c r="H3246" t="str">
        <f>IF(Statistics_xlsx___Sheet1[[#This Row],[Post Name]]="-",IF(G3247=0,G3245,G3247),Statistics_xlsx___Sheet1[[#This Row],[Post Name]])</f>
        <v>c5</v>
      </c>
      <c r="I3246">
        <v>96435</v>
      </c>
      <c r="J3246">
        <f>IF(Statistics_xlsx___Sheet1[[#This Row],[Offered Salary]]&lt;=0,AVERAGE($I$2:$I$7166),Statistics_xlsx___Sheet1[[#This Row],[Offered Salary]])</f>
        <v>96435</v>
      </c>
      <c r="K3246" t="b">
        <f>OR((Statistics_xlsx___Sheet1[[#This Row],[updated offered salary]]&lt;$N$39),(Statistics_xlsx___Sheet1[[#This Row],[updated offered salary]]&gt;$N$40))</f>
        <v>0</v>
      </c>
    </row>
    <row r="3247" spans="1:11" x14ac:dyDescent="0.3">
      <c r="A3247">
        <v>314177</v>
      </c>
      <c r="B3247" t="s">
        <v>2840</v>
      </c>
      <c r="C3247" t="s">
        <v>8</v>
      </c>
      <c r="D3247" t="s">
        <v>13</v>
      </c>
      <c r="E3247" t="str">
        <f>IF(Statistics_xlsx___Sheet1[[#This Row],[event_name]]="-","Male",Statistics_xlsx___Sheet1[[#This Row],[event_name]])</f>
        <v>Female</v>
      </c>
      <c r="F3247" t="s">
        <v>17</v>
      </c>
      <c r="G3247" t="s">
        <v>14</v>
      </c>
      <c r="H3247" t="str">
        <f>IF(Statistics_xlsx___Sheet1[[#This Row],[Post Name]]="-",IF(G3248=0,G3246,G3248),Statistics_xlsx___Sheet1[[#This Row],[Post Name]])</f>
        <v>c5</v>
      </c>
      <c r="I3247">
        <v>40265</v>
      </c>
      <c r="J3247">
        <f>IF(Statistics_xlsx___Sheet1[[#This Row],[Offered Salary]]&lt;=0,AVERAGE($I$2:$I$7166),Statistics_xlsx___Sheet1[[#This Row],[Offered Salary]])</f>
        <v>40265</v>
      </c>
      <c r="K3247" t="b">
        <f>OR((Statistics_xlsx___Sheet1[[#This Row],[updated offered salary]]&lt;$N$39),(Statistics_xlsx___Sheet1[[#This Row],[updated offered salary]]&gt;$N$40))</f>
        <v>0</v>
      </c>
    </row>
    <row r="3248" spans="1:11" x14ac:dyDescent="0.3">
      <c r="A3248">
        <v>287282</v>
      </c>
      <c r="B3248" t="s">
        <v>2841</v>
      </c>
      <c r="C3248" t="s">
        <v>15</v>
      </c>
      <c r="D3248" t="s">
        <v>13</v>
      </c>
      <c r="E3248" t="str">
        <f>IF(Statistics_xlsx___Sheet1[[#This Row],[event_name]]="-","Male",Statistics_xlsx___Sheet1[[#This Row],[event_name]])</f>
        <v>Female</v>
      </c>
      <c r="F3248" t="s">
        <v>17</v>
      </c>
      <c r="G3248" t="s">
        <v>14</v>
      </c>
      <c r="H3248" t="str">
        <f>IF(Statistics_xlsx___Sheet1[[#This Row],[Post Name]]="-",IF(G3249=0,G3247,G3249),Statistics_xlsx___Sheet1[[#This Row],[Post Name]])</f>
        <v>c5</v>
      </c>
      <c r="I3248">
        <v>68115</v>
      </c>
      <c r="J3248">
        <f>IF(Statistics_xlsx___Sheet1[[#This Row],[Offered Salary]]&lt;=0,AVERAGE($I$2:$I$7166),Statistics_xlsx___Sheet1[[#This Row],[Offered Salary]])</f>
        <v>68115</v>
      </c>
      <c r="K3248" t="b">
        <f>OR((Statistics_xlsx___Sheet1[[#This Row],[updated offered salary]]&lt;$N$39),(Statistics_xlsx___Sheet1[[#This Row],[updated offered salary]]&gt;$N$40))</f>
        <v>0</v>
      </c>
    </row>
    <row r="3249" spans="1:11" x14ac:dyDescent="0.3">
      <c r="A3249">
        <v>425236</v>
      </c>
      <c r="B3249" t="s">
        <v>2842</v>
      </c>
      <c r="C3249" t="s">
        <v>8</v>
      </c>
      <c r="D3249" t="s">
        <v>13</v>
      </c>
      <c r="E3249" t="str">
        <f>IF(Statistics_xlsx___Sheet1[[#This Row],[event_name]]="-","Male",Statistics_xlsx___Sheet1[[#This Row],[event_name]])</f>
        <v>Female</v>
      </c>
      <c r="F3249" t="s">
        <v>17</v>
      </c>
      <c r="G3249" t="s">
        <v>14</v>
      </c>
      <c r="H3249" t="str">
        <f>IF(Statistics_xlsx___Sheet1[[#This Row],[Post Name]]="-",IF(G3250=0,G3248,G3250),Statistics_xlsx___Sheet1[[#This Row],[Post Name]])</f>
        <v>c5</v>
      </c>
      <c r="I3249">
        <v>25430</v>
      </c>
      <c r="J3249">
        <f>IF(Statistics_xlsx___Sheet1[[#This Row],[Offered Salary]]&lt;=0,AVERAGE($I$2:$I$7166),Statistics_xlsx___Sheet1[[#This Row],[Offered Salary]])</f>
        <v>25430</v>
      </c>
      <c r="K3249" t="b">
        <f>OR((Statistics_xlsx___Sheet1[[#This Row],[updated offered salary]]&lt;$N$39),(Statistics_xlsx___Sheet1[[#This Row],[updated offered salary]]&gt;$N$40))</f>
        <v>0</v>
      </c>
    </row>
    <row r="3250" spans="1:11" x14ac:dyDescent="0.3">
      <c r="A3250">
        <v>411122</v>
      </c>
      <c r="B3250" t="s">
        <v>2843</v>
      </c>
      <c r="C3250" t="s">
        <v>15</v>
      </c>
      <c r="D3250" t="s">
        <v>42</v>
      </c>
      <c r="E3250" t="str">
        <f>IF(Statistics_xlsx___Sheet1[[#This Row],[event_name]]="-","Male",Statistics_xlsx___Sheet1[[#This Row],[event_name]])</f>
        <v>Don’t want to say</v>
      </c>
      <c r="F3250" t="s">
        <v>17</v>
      </c>
      <c r="G3250" t="s">
        <v>14</v>
      </c>
      <c r="H3250" t="str">
        <f>IF(Statistics_xlsx___Sheet1[[#This Row],[Post Name]]="-",IF(G3251=0,G3249,G3251),Statistics_xlsx___Sheet1[[#This Row],[Post Name]])</f>
        <v>c5</v>
      </c>
      <c r="I3250">
        <v>6861</v>
      </c>
      <c r="J3250">
        <f>IF(Statistics_xlsx___Sheet1[[#This Row],[Offered Salary]]&lt;=0,AVERAGE($I$2:$I$7166),Statistics_xlsx___Sheet1[[#This Row],[Offered Salary]])</f>
        <v>6861</v>
      </c>
      <c r="K3250" t="b">
        <f>OR((Statistics_xlsx___Sheet1[[#This Row],[updated offered salary]]&lt;$N$39),(Statistics_xlsx___Sheet1[[#This Row],[updated offered salary]]&gt;$N$40))</f>
        <v>0</v>
      </c>
    </row>
    <row r="3251" spans="1:11" x14ac:dyDescent="0.3">
      <c r="A3251">
        <v>879110</v>
      </c>
      <c r="B3251" t="s">
        <v>2844</v>
      </c>
      <c r="C3251" t="s">
        <v>15</v>
      </c>
      <c r="D3251" t="s">
        <v>42</v>
      </c>
      <c r="E3251" t="str">
        <f>IF(Statistics_xlsx___Sheet1[[#This Row],[event_name]]="-","Male",Statistics_xlsx___Sheet1[[#This Row],[event_name]])</f>
        <v>Don’t want to say</v>
      </c>
      <c r="F3251" t="s">
        <v>17</v>
      </c>
      <c r="G3251" t="s">
        <v>14</v>
      </c>
      <c r="H3251" t="str">
        <f>IF(Statistics_xlsx___Sheet1[[#This Row],[Post Name]]="-",IF(G3252=0,G3250,G3252),Statistics_xlsx___Sheet1[[#This Row],[Post Name]])</f>
        <v>c5</v>
      </c>
      <c r="I3251">
        <v>24435</v>
      </c>
      <c r="J3251">
        <f>IF(Statistics_xlsx___Sheet1[[#This Row],[Offered Salary]]&lt;=0,AVERAGE($I$2:$I$7166),Statistics_xlsx___Sheet1[[#This Row],[Offered Salary]])</f>
        <v>24435</v>
      </c>
      <c r="K3251" t="b">
        <f>OR((Statistics_xlsx___Sheet1[[#This Row],[updated offered salary]]&lt;$N$39),(Statistics_xlsx___Sheet1[[#This Row],[updated offered salary]]&gt;$N$40))</f>
        <v>0</v>
      </c>
    </row>
    <row r="3252" spans="1:11" x14ac:dyDescent="0.3">
      <c r="A3252">
        <v>427364</v>
      </c>
      <c r="B3252" t="s">
        <v>2845</v>
      </c>
      <c r="C3252" t="s">
        <v>8</v>
      </c>
      <c r="D3252" t="s">
        <v>9</v>
      </c>
      <c r="E3252" t="str">
        <f>IF(Statistics_xlsx___Sheet1[[#This Row],[event_name]]="-","Male",Statistics_xlsx___Sheet1[[#This Row],[event_name]])</f>
        <v>Male</v>
      </c>
      <c r="F3252" t="s">
        <v>86</v>
      </c>
      <c r="G3252" t="s">
        <v>345</v>
      </c>
      <c r="H3252" t="str">
        <f>IF(Statistics_xlsx___Sheet1[[#This Row],[Post Name]]="-",IF(G3253=0,G3251,G3253),Statistics_xlsx___Sheet1[[#This Row],[Post Name]])</f>
        <v>c9</v>
      </c>
      <c r="I3252">
        <v>58484</v>
      </c>
      <c r="J3252">
        <f>IF(Statistics_xlsx___Sheet1[[#This Row],[Offered Salary]]&lt;=0,AVERAGE($I$2:$I$7166),Statistics_xlsx___Sheet1[[#This Row],[Offered Salary]])</f>
        <v>58484</v>
      </c>
      <c r="K3252" t="b">
        <f>OR((Statistics_xlsx___Sheet1[[#This Row],[updated offered salary]]&lt;$N$39),(Statistics_xlsx___Sheet1[[#This Row],[updated offered salary]]&gt;$N$40))</f>
        <v>0</v>
      </c>
    </row>
    <row r="3253" spans="1:11" x14ac:dyDescent="0.3">
      <c r="A3253">
        <v>582836</v>
      </c>
      <c r="B3253" t="s">
        <v>2846</v>
      </c>
      <c r="C3253" t="s">
        <v>8</v>
      </c>
      <c r="D3253" t="s">
        <v>9</v>
      </c>
      <c r="E3253" t="str">
        <f>IF(Statistics_xlsx___Sheet1[[#This Row],[event_name]]="-","Male",Statistics_xlsx___Sheet1[[#This Row],[event_name]])</f>
        <v>Male</v>
      </c>
      <c r="F3253" t="s">
        <v>86</v>
      </c>
      <c r="G3253" t="s">
        <v>345</v>
      </c>
      <c r="H3253" t="str">
        <f>IF(Statistics_xlsx___Sheet1[[#This Row],[Post Name]]="-",IF(G3254=0,G3252,G3254),Statistics_xlsx___Sheet1[[#This Row],[Post Name]])</f>
        <v>c9</v>
      </c>
      <c r="I3253">
        <v>73096</v>
      </c>
      <c r="J3253">
        <f>IF(Statistics_xlsx___Sheet1[[#This Row],[Offered Salary]]&lt;=0,AVERAGE($I$2:$I$7166),Statistics_xlsx___Sheet1[[#This Row],[Offered Salary]])</f>
        <v>73096</v>
      </c>
      <c r="K3253" t="b">
        <f>OR((Statistics_xlsx___Sheet1[[#This Row],[updated offered salary]]&lt;$N$39),(Statistics_xlsx___Sheet1[[#This Row],[updated offered salary]]&gt;$N$40))</f>
        <v>0</v>
      </c>
    </row>
    <row r="3254" spans="1:11" x14ac:dyDescent="0.3">
      <c r="A3254">
        <v>808760</v>
      </c>
      <c r="B3254" t="s">
        <v>2097</v>
      </c>
      <c r="C3254" t="s">
        <v>15</v>
      </c>
      <c r="D3254" t="s">
        <v>13</v>
      </c>
      <c r="E3254" t="str">
        <f>IF(Statistics_xlsx___Sheet1[[#This Row],[event_name]]="-","Male",Statistics_xlsx___Sheet1[[#This Row],[event_name]])</f>
        <v>Female</v>
      </c>
      <c r="F3254" t="s">
        <v>21</v>
      </c>
      <c r="G3254" t="s">
        <v>14</v>
      </c>
      <c r="H3254" t="str">
        <f>IF(Statistics_xlsx___Sheet1[[#This Row],[Post Name]]="-",IF(G3255=0,G3253,G3255),Statistics_xlsx___Sheet1[[#This Row],[Post Name]])</f>
        <v>c5</v>
      </c>
      <c r="I3254">
        <v>89061</v>
      </c>
      <c r="J3254">
        <f>IF(Statistics_xlsx___Sheet1[[#This Row],[Offered Salary]]&lt;=0,AVERAGE($I$2:$I$7166),Statistics_xlsx___Sheet1[[#This Row],[Offered Salary]])</f>
        <v>89061</v>
      </c>
      <c r="K3254" t="b">
        <f>OR((Statistics_xlsx___Sheet1[[#This Row],[updated offered salary]]&lt;$N$39),(Statistics_xlsx___Sheet1[[#This Row],[updated offered salary]]&gt;$N$40))</f>
        <v>0</v>
      </c>
    </row>
    <row r="3255" spans="1:11" x14ac:dyDescent="0.3">
      <c r="A3255">
        <v>897562</v>
      </c>
      <c r="B3255" t="s">
        <v>2847</v>
      </c>
      <c r="C3255" t="s">
        <v>8</v>
      </c>
      <c r="D3255" t="s">
        <v>13</v>
      </c>
      <c r="E3255" t="str">
        <f>IF(Statistics_xlsx___Sheet1[[#This Row],[event_name]]="-","Male",Statistics_xlsx___Sheet1[[#This Row],[event_name]])</f>
        <v>Female</v>
      </c>
      <c r="F3255" t="s">
        <v>21</v>
      </c>
      <c r="G3255" t="s">
        <v>14</v>
      </c>
      <c r="H3255" t="str">
        <f>IF(Statistics_xlsx___Sheet1[[#This Row],[Post Name]]="-",IF(G3256=0,G3254,G3256),Statistics_xlsx___Sheet1[[#This Row],[Post Name]])</f>
        <v>c5</v>
      </c>
      <c r="I3255">
        <v>55201</v>
      </c>
      <c r="J3255">
        <f>IF(Statistics_xlsx___Sheet1[[#This Row],[Offered Salary]]&lt;=0,AVERAGE($I$2:$I$7166),Statistics_xlsx___Sheet1[[#This Row],[Offered Salary]])</f>
        <v>55201</v>
      </c>
      <c r="K3255" t="b">
        <f>OR((Statistics_xlsx___Sheet1[[#This Row],[updated offered salary]]&lt;$N$39),(Statistics_xlsx___Sheet1[[#This Row],[updated offered salary]]&gt;$N$40))</f>
        <v>0</v>
      </c>
    </row>
    <row r="3256" spans="1:11" x14ac:dyDescent="0.3">
      <c r="A3256">
        <v>770021</v>
      </c>
      <c r="B3256" t="s">
        <v>2848</v>
      </c>
      <c r="C3256" t="s">
        <v>8</v>
      </c>
      <c r="D3256" t="s">
        <v>13</v>
      </c>
      <c r="E3256" t="str">
        <f>IF(Statistics_xlsx___Sheet1[[#This Row],[event_name]]="-","Male",Statistics_xlsx___Sheet1[[#This Row],[event_name]])</f>
        <v>Female</v>
      </c>
      <c r="F3256" t="s">
        <v>21</v>
      </c>
      <c r="G3256" t="s">
        <v>14</v>
      </c>
      <c r="H3256" t="str">
        <f>IF(Statistics_xlsx___Sheet1[[#This Row],[Post Name]]="-",IF(G3257=0,G3255,G3257),Statistics_xlsx___Sheet1[[#This Row],[Post Name]])</f>
        <v>c5</v>
      </c>
      <c r="I3256">
        <v>82207</v>
      </c>
      <c r="J3256">
        <f>IF(Statistics_xlsx___Sheet1[[#This Row],[Offered Salary]]&lt;=0,AVERAGE($I$2:$I$7166),Statistics_xlsx___Sheet1[[#This Row],[Offered Salary]])</f>
        <v>82207</v>
      </c>
      <c r="K3256" t="b">
        <f>OR((Statistics_xlsx___Sheet1[[#This Row],[updated offered salary]]&lt;$N$39),(Statistics_xlsx___Sheet1[[#This Row],[updated offered salary]]&gt;$N$40))</f>
        <v>0</v>
      </c>
    </row>
    <row r="3257" spans="1:11" x14ac:dyDescent="0.3">
      <c r="A3257">
        <v>444043</v>
      </c>
      <c r="B3257" t="s">
        <v>2849</v>
      </c>
      <c r="C3257" t="s">
        <v>8</v>
      </c>
      <c r="D3257" t="s">
        <v>22</v>
      </c>
      <c r="E3257" t="str">
        <f>IF(Statistics_xlsx___Sheet1[[#This Row],[event_name]]="-","Male",Statistics_xlsx___Sheet1[[#This Row],[event_name]])</f>
        <v>Male</v>
      </c>
      <c r="F3257" t="s">
        <v>21</v>
      </c>
      <c r="G3257" t="s">
        <v>14</v>
      </c>
      <c r="H3257" t="str">
        <f>IF(Statistics_xlsx___Sheet1[[#This Row],[Post Name]]="-",IF(G3258=0,G3256,G3258),Statistics_xlsx___Sheet1[[#This Row],[Post Name]])</f>
        <v>c5</v>
      </c>
      <c r="I3257">
        <v>80262</v>
      </c>
      <c r="J3257">
        <f>IF(Statistics_xlsx___Sheet1[[#This Row],[Offered Salary]]&lt;=0,AVERAGE($I$2:$I$7166),Statistics_xlsx___Sheet1[[#This Row],[Offered Salary]])</f>
        <v>80262</v>
      </c>
      <c r="K3257" t="b">
        <f>OR((Statistics_xlsx___Sheet1[[#This Row],[updated offered salary]]&lt;$N$39),(Statistics_xlsx___Sheet1[[#This Row],[updated offered salary]]&gt;$N$40))</f>
        <v>0</v>
      </c>
    </row>
    <row r="3258" spans="1:11" x14ac:dyDescent="0.3">
      <c r="A3258">
        <v>493811</v>
      </c>
      <c r="B3258" t="s">
        <v>1364</v>
      </c>
      <c r="C3258" t="s">
        <v>8</v>
      </c>
      <c r="D3258" t="s">
        <v>13</v>
      </c>
      <c r="E3258" t="str">
        <f>IF(Statistics_xlsx___Sheet1[[#This Row],[event_name]]="-","Male",Statistics_xlsx___Sheet1[[#This Row],[event_name]])</f>
        <v>Female</v>
      </c>
      <c r="F3258" t="s">
        <v>21</v>
      </c>
      <c r="G3258" t="s">
        <v>36</v>
      </c>
      <c r="H3258" t="str">
        <f>IF(Statistics_xlsx___Sheet1[[#This Row],[Post Name]]="-",IF(G3259=0,G3257,G3259),Statistics_xlsx___Sheet1[[#This Row],[Post Name]])</f>
        <v>i5</v>
      </c>
      <c r="I3258">
        <v>9847</v>
      </c>
      <c r="J3258">
        <f>IF(Statistics_xlsx___Sheet1[[#This Row],[Offered Salary]]&lt;=0,AVERAGE($I$2:$I$7166),Statistics_xlsx___Sheet1[[#This Row],[Offered Salary]])</f>
        <v>9847</v>
      </c>
      <c r="K3258" t="b">
        <f>OR((Statistics_xlsx___Sheet1[[#This Row],[updated offered salary]]&lt;$N$39),(Statistics_xlsx___Sheet1[[#This Row],[updated offered salary]]&gt;$N$40))</f>
        <v>0</v>
      </c>
    </row>
    <row r="3259" spans="1:11" x14ac:dyDescent="0.3">
      <c r="A3259">
        <v>571621</v>
      </c>
      <c r="B3259" t="s">
        <v>1505</v>
      </c>
      <c r="C3259" t="s">
        <v>8</v>
      </c>
      <c r="D3259" t="s">
        <v>9</v>
      </c>
      <c r="E3259" t="str">
        <f>IF(Statistics_xlsx___Sheet1[[#This Row],[event_name]]="-","Male",Statistics_xlsx___Sheet1[[#This Row],[event_name]])</f>
        <v>Male</v>
      </c>
      <c r="F3259" t="s">
        <v>21</v>
      </c>
      <c r="G3259" t="s">
        <v>14</v>
      </c>
      <c r="H3259" t="str">
        <f>IF(Statistics_xlsx___Sheet1[[#This Row],[Post Name]]="-",IF(G3260=0,G3258,G3260),Statistics_xlsx___Sheet1[[#This Row],[Post Name]])</f>
        <v>c5</v>
      </c>
      <c r="I3259">
        <v>35504</v>
      </c>
      <c r="J3259">
        <f>IF(Statistics_xlsx___Sheet1[[#This Row],[Offered Salary]]&lt;=0,AVERAGE($I$2:$I$7166),Statistics_xlsx___Sheet1[[#This Row],[Offered Salary]])</f>
        <v>35504</v>
      </c>
      <c r="K3259" t="b">
        <f>OR((Statistics_xlsx___Sheet1[[#This Row],[updated offered salary]]&lt;$N$39),(Statistics_xlsx___Sheet1[[#This Row],[updated offered salary]]&gt;$N$40))</f>
        <v>0</v>
      </c>
    </row>
    <row r="3260" spans="1:11" x14ac:dyDescent="0.3">
      <c r="A3260">
        <v>946771</v>
      </c>
      <c r="B3260" t="s">
        <v>2850</v>
      </c>
      <c r="C3260" t="s">
        <v>8</v>
      </c>
      <c r="D3260" t="s">
        <v>9</v>
      </c>
      <c r="E3260" t="str">
        <f>IF(Statistics_xlsx___Sheet1[[#This Row],[event_name]]="-","Male",Statistics_xlsx___Sheet1[[#This Row],[event_name]])</f>
        <v>Male</v>
      </c>
      <c r="F3260" t="s">
        <v>17</v>
      </c>
      <c r="G3260" t="s">
        <v>14</v>
      </c>
      <c r="H3260" t="str">
        <f>IF(Statistics_xlsx___Sheet1[[#This Row],[Post Name]]="-",IF(G3261=0,G3259,G3261),Statistics_xlsx___Sheet1[[#This Row],[Post Name]])</f>
        <v>c5</v>
      </c>
      <c r="I3260">
        <v>55305</v>
      </c>
      <c r="J3260">
        <f>IF(Statistics_xlsx___Sheet1[[#This Row],[Offered Salary]]&lt;=0,AVERAGE($I$2:$I$7166),Statistics_xlsx___Sheet1[[#This Row],[Offered Salary]])</f>
        <v>55305</v>
      </c>
      <c r="K3260" t="b">
        <f>OR((Statistics_xlsx___Sheet1[[#This Row],[updated offered salary]]&lt;$N$39),(Statistics_xlsx___Sheet1[[#This Row],[updated offered salary]]&gt;$N$40))</f>
        <v>0</v>
      </c>
    </row>
    <row r="3261" spans="1:11" x14ac:dyDescent="0.3">
      <c r="A3261">
        <v>36448</v>
      </c>
      <c r="B3261" t="s">
        <v>2850</v>
      </c>
      <c r="C3261" t="s">
        <v>15</v>
      </c>
      <c r="D3261" t="s">
        <v>13</v>
      </c>
      <c r="E3261" t="str">
        <f>IF(Statistics_xlsx___Sheet1[[#This Row],[event_name]]="-","Male",Statistics_xlsx___Sheet1[[#This Row],[event_name]])</f>
        <v>Female</v>
      </c>
      <c r="F3261" t="s">
        <v>17</v>
      </c>
      <c r="G3261" t="s">
        <v>14</v>
      </c>
      <c r="H3261" t="str">
        <f>IF(Statistics_xlsx___Sheet1[[#This Row],[Post Name]]="-",IF(G3262=0,G3260,G3262),Statistics_xlsx___Sheet1[[#This Row],[Post Name]])</f>
        <v>c5</v>
      </c>
      <c r="I3261">
        <v>92809</v>
      </c>
      <c r="J3261">
        <f>IF(Statistics_xlsx___Sheet1[[#This Row],[Offered Salary]]&lt;=0,AVERAGE($I$2:$I$7166),Statistics_xlsx___Sheet1[[#This Row],[Offered Salary]])</f>
        <v>92809</v>
      </c>
      <c r="K3261" t="b">
        <f>OR((Statistics_xlsx___Sheet1[[#This Row],[updated offered salary]]&lt;$N$39),(Statistics_xlsx___Sheet1[[#This Row],[updated offered salary]]&gt;$N$40))</f>
        <v>0</v>
      </c>
    </row>
    <row r="3262" spans="1:11" x14ac:dyDescent="0.3">
      <c r="A3262">
        <v>545541</v>
      </c>
      <c r="B3262" t="s">
        <v>2851</v>
      </c>
      <c r="C3262" t="s">
        <v>8</v>
      </c>
      <c r="D3262" t="s">
        <v>9</v>
      </c>
      <c r="E3262" t="str">
        <f>IF(Statistics_xlsx___Sheet1[[#This Row],[event_name]]="-","Male",Statistics_xlsx___Sheet1[[#This Row],[event_name]])</f>
        <v>Male</v>
      </c>
      <c r="F3262" t="s">
        <v>17</v>
      </c>
      <c r="G3262" t="s">
        <v>14</v>
      </c>
      <c r="H3262" t="str">
        <f>IF(Statistics_xlsx___Sheet1[[#This Row],[Post Name]]="-",IF(G3263=0,G3261,G3263),Statistics_xlsx___Sheet1[[#This Row],[Post Name]])</f>
        <v>c5</v>
      </c>
      <c r="I3262">
        <v>85322</v>
      </c>
      <c r="J3262">
        <f>IF(Statistics_xlsx___Sheet1[[#This Row],[Offered Salary]]&lt;=0,AVERAGE($I$2:$I$7166),Statistics_xlsx___Sheet1[[#This Row],[Offered Salary]])</f>
        <v>85322</v>
      </c>
      <c r="K3262" t="b">
        <f>OR((Statistics_xlsx___Sheet1[[#This Row],[updated offered salary]]&lt;$N$39),(Statistics_xlsx___Sheet1[[#This Row],[updated offered salary]]&gt;$N$40))</f>
        <v>0</v>
      </c>
    </row>
    <row r="3263" spans="1:11" x14ac:dyDescent="0.3">
      <c r="A3263">
        <v>51387</v>
      </c>
      <c r="B3263" t="s">
        <v>2852</v>
      </c>
      <c r="C3263" t="s">
        <v>15</v>
      </c>
      <c r="D3263" t="s">
        <v>9</v>
      </c>
      <c r="E3263" t="str">
        <f>IF(Statistics_xlsx___Sheet1[[#This Row],[event_name]]="-","Male",Statistics_xlsx___Sheet1[[#This Row],[event_name]])</f>
        <v>Male</v>
      </c>
      <c r="F3263" t="s">
        <v>10</v>
      </c>
      <c r="G3263" t="s">
        <v>345</v>
      </c>
      <c r="H3263" t="str">
        <f>IF(Statistics_xlsx___Sheet1[[#This Row],[Post Name]]="-",IF(G3264=0,G3262,G3264),Statistics_xlsx___Sheet1[[#This Row],[Post Name]])</f>
        <v>c9</v>
      </c>
      <c r="I3263">
        <v>39630</v>
      </c>
      <c r="J3263">
        <f>IF(Statistics_xlsx___Sheet1[[#This Row],[Offered Salary]]&lt;=0,AVERAGE($I$2:$I$7166),Statistics_xlsx___Sheet1[[#This Row],[Offered Salary]])</f>
        <v>39630</v>
      </c>
      <c r="K3263" t="b">
        <f>OR((Statistics_xlsx___Sheet1[[#This Row],[updated offered salary]]&lt;$N$39),(Statistics_xlsx___Sheet1[[#This Row],[updated offered salary]]&gt;$N$40))</f>
        <v>0</v>
      </c>
    </row>
    <row r="3264" spans="1:11" x14ac:dyDescent="0.3">
      <c r="A3264">
        <v>187628</v>
      </c>
      <c r="B3264" t="s">
        <v>1423</v>
      </c>
      <c r="C3264" t="s">
        <v>15</v>
      </c>
      <c r="D3264" t="s">
        <v>13</v>
      </c>
      <c r="E3264" t="str">
        <f>IF(Statistics_xlsx___Sheet1[[#This Row],[event_name]]="-","Male",Statistics_xlsx___Sheet1[[#This Row],[event_name]])</f>
        <v>Female</v>
      </c>
      <c r="F3264" t="s">
        <v>17</v>
      </c>
      <c r="G3264" t="s">
        <v>24</v>
      </c>
      <c r="H3264" t="str">
        <f>IF(Statistics_xlsx___Sheet1[[#This Row],[Post Name]]="-",IF(G3265=0,G3263,G3265),Statistics_xlsx___Sheet1[[#This Row],[Post Name]])</f>
        <v>i7</v>
      </c>
      <c r="I3264">
        <v>87060</v>
      </c>
      <c r="J3264">
        <f>IF(Statistics_xlsx___Sheet1[[#This Row],[Offered Salary]]&lt;=0,AVERAGE($I$2:$I$7166),Statistics_xlsx___Sheet1[[#This Row],[Offered Salary]])</f>
        <v>87060</v>
      </c>
      <c r="K3264" t="b">
        <f>OR((Statistics_xlsx___Sheet1[[#This Row],[updated offered salary]]&lt;$N$39),(Statistics_xlsx___Sheet1[[#This Row],[updated offered salary]]&gt;$N$40))</f>
        <v>0</v>
      </c>
    </row>
    <row r="3265" spans="1:11" x14ac:dyDescent="0.3">
      <c r="A3265">
        <v>20274</v>
      </c>
      <c r="B3265" t="s">
        <v>2853</v>
      </c>
      <c r="C3265" t="s">
        <v>8</v>
      </c>
      <c r="D3265" t="s">
        <v>9</v>
      </c>
      <c r="E3265" t="str">
        <f>IF(Statistics_xlsx___Sheet1[[#This Row],[event_name]]="-","Male",Statistics_xlsx___Sheet1[[#This Row],[event_name]])</f>
        <v>Male</v>
      </c>
      <c r="F3265" t="s">
        <v>17</v>
      </c>
      <c r="G3265" t="s">
        <v>24</v>
      </c>
      <c r="H3265" t="str">
        <f>IF(Statistics_xlsx___Sheet1[[#This Row],[Post Name]]="-",IF(G3266=0,G3264,G3266),Statistics_xlsx___Sheet1[[#This Row],[Post Name]])</f>
        <v>i7</v>
      </c>
      <c r="I3265">
        <v>42409</v>
      </c>
      <c r="J3265">
        <f>IF(Statistics_xlsx___Sheet1[[#This Row],[Offered Salary]]&lt;=0,AVERAGE($I$2:$I$7166),Statistics_xlsx___Sheet1[[#This Row],[Offered Salary]])</f>
        <v>42409</v>
      </c>
      <c r="K3265" t="b">
        <f>OR((Statistics_xlsx___Sheet1[[#This Row],[updated offered salary]]&lt;$N$39),(Statistics_xlsx___Sheet1[[#This Row],[updated offered salary]]&gt;$N$40))</f>
        <v>0</v>
      </c>
    </row>
    <row r="3266" spans="1:11" x14ac:dyDescent="0.3">
      <c r="A3266">
        <v>476863</v>
      </c>
      <c r="B3266" t="s">
        <v>2854</v>
      </c>
      <c r="C3266" t="s">
        <v>15</v>
      </c>
      <c r="D3266" t="s">
        <v>9</v>
      </c>
      <c r="E3266" t="str">
        <f>IF(Statistics_xlsx___Sheet1[[#This Row],[event_name]]="-","Male",Statistics_xlsx___Sheet1[[#This Row],[event_name]])</f>
        <v>Male</v>
      </c>
      <c r="F3266" t="s">
        <v>17</v>
      </c>
      <c r="G3266" t="s">
        <v>24</v>
      </c>
      <c r="H3266" t="str">
        <f>IF(Statistics_xlsx___Sheet1[[#This Row],[Post Name]]="-",IF(G3267=0,G3265,G3267),Statistics_xlsx___Sheet1[[#This Row],[Post Name]])</f>
        <v>i7</v>
      </c>
      <c r="I3266">
        <v>86320</v>
      </c>
      <c r="J3266">
        <f>IF(Statistics_xlsx___Sheet1[[#This Row],[Offered Salary]]&lt;=0,AVERAGE($I$2:$I$7166),Statistics_xlsx___Sheet1[[#This Row],[Offered Salary]])</f>
        <v>86320</v>
      </c>
      <c r="K3266" t="b">
        <f>OR((Statistics_xlsx___Sheet1[[#This Row],[updated offered salary]]&lt;$N$39),(Statistics_xlsx___Sheet1[[#This Row],[updated offered salary]]&gt;$N$40))</f>
        <v>0</v>
      </c>
    </row>
    <row r="3267" spans="1:11" x14ac:dyDescent="0.3">
      <c r="A3267">
        <v>553212</v>
      </c>
      <c r="B3267" t="s">
        <v>2855</v>
      </c>
      <c r="C3267" t="s">
        <v>8</v>
      </c>
      <c r="D3267" t="s">
        <v>9</v>
      </c>
      <c r="E3267" t="str">
        <f>IF(Statistics_xlsx___Sheet1[[#This Row],[event_name]]="-","Male",Statistics_xlsx___Sheet1[[#This Row],[event_name]])</f>
        <v>Male</v>
      </c>
      <c r="F3267" t="s">
        <v>10</v>
      </c>
      <c r="G3267" t="s">
        <v>14</v>
      </c>
      <c r="H3267" t="str">
        <f>IF(Statistics_xlsx___Sheet1[[#This Row],[Post Name]]="-",IF(G3268=0,G3266,G3268),Statistics_xlsx___Sheet1[[#This Row],[Post Name]])</f>
        <v>c5</v>
      </c>
      <c r="I3267">
        <v>37219</v>
      </c>
      <c r="J3267">
        <f>IF(Statistics_xlsx___Sheet1[[#This Row],[Offered Salary]]&lt;=0,AVERAGE($I$2:$I$7166),Statistics_xlsx___Sheet1[[#This Row],[Offered Salary]])</f>
        <v>37219</v>
      </c>
      <c r="K3267" t="b">
        <f>OR((Statistics_xlsx___Sheet1[[#This Row],[updated offered salary]]&lt;$N$39),(Statistics_xlsx___Sheet1[[#This Row],[updated offered salary]]&gt;$N$40))</f>
        <v>0</v>
      </c>
    </row>
    <row r="3268" spans="1:11" x14ac:dyDescent="0.3">
      <c r="A3268">
        <v>654399</v>
      </c>
      <c r="B3268" t="s">
        <v>2856</v>
      </c>
      <c r="C3268" t="s">
        <v>15</v>
      </c>
      <c r="D3268" t="s">
        <v>9</v>
      </c>
      <c r="E3268" t="str">
        <f>IF(Statistics_xlsx___Sheet1[[#This Row],[event_name]]="-","Male",Statistics_xlsx___Sheet1[[#This Row],[event_name]])</f>
        <v>Male</v>
      </c>
      <c r="F3268" t="s">
        <v>10</v>
      </c>
      <c r="G3268" t="s">
        <v>14</v>
      </c>
      <c r="H3268" t="str">
        <f>IF(Statistics_xlsx___Sheet1[[#This Row],[Post Name]]="-",IF(G3269=0,G3267,G3269),Statistics_xlsx___Sheet1[[#This Row],[Post Name]])</f>
        <v>c5</v>
      </c>
      <c r="I3268">
        <v>87338</v>
      </c>
      <c r="J3268">
        <f>IF(Statistics_xlsx___Sheet1[[#This Row],[Offered Salary]]&lt;=0,AVERAGE($I$2:$I$7166),Statistics_xlsx___Sheet1[[#This Row],[Offered Salary]])</f>
        <v>87338</v>
      </c>
      <c r="K3268" t="b">
        <f>OR((Statistics_xlsx___Sheet1[[#This Row],[updated offered salary]]&lt;$N$39),(Statistics_xlsx___Sheet1[[#This Row],[updated offered salary]]&gt;$N$40))</f>
        <v>0</v>
      </c>
    </row>
    <row r="3269" spans="1:11" x14ac:dyDescent="0.3">
      <c r="A3269">
        <v>299015</v>
      </c>
      <c r="B3269" t="s">
        <v>2857</v>
      </c>
      <c r="C3269" t="s">
        <v>8</v>
      </c>
      <c r="D3269" t="s">
        <v>9</v>
      </c>
      <c r="E3269" t="str">
        <f>IF(Statistics_xlsx___Sheet1[[#This Row],[event_name]]="-","Male",Statistics_xlsx___Sheet1[[#This Row],[event_name]])</f>
        <v>Male</v>
      </c>
      <c r="F3269" t="s">
        <v>10</v>
      </c>
      <c r="G3269" t="s">
        <v>30</v>
      </c>
      <c r="H3269" t="str">
        <f>IF(Statistics_xlsx___Sheet1[[#This Row],[Post Name]]="-",IF(G3270=0,G3268,G3270),Statistics_xlsx___Sheet1[[#This Row],[Post Name]])</f>
        <v>b9</v>
      </c>
      <c r="I3269">
        <v>57769</v>
      </c>
      <c r="J3269">
        <f>IF(Statistics_xlsx___Sheet1[[#This Row],[Offered Salary]]&lt;=0,AVERAGE($I$2:$I$7166),Statistics_xlsx___Sheet1[[#This Row],[Offered Salary]])</f>
        <v>57769</v>
      </c>
      <c r="K3269" t="b">
        <f>OR((Statistics_xlsx___Sheet1[[#This Row],[updated offered salary]]&lt;$N$39),(Statistics_xlsx___Sheet1[[#This Row],[updated offered salary]]&gt;$N$40))</f>
        <v>0</v>
      </c>
    </row>
    <row r="3270" spans="1:11" x14ac:dyDescent="0.3">
      <c r="A3270">
        <v>850119</v>
      </c>
      <c r="B3270" t="s">
        <v>2858</v>
      </c>
      <c r="C3270" t="s">
        <v>15</v>
      </c>
      <c r="D3270" t="s">
        <v>13</v>
      </c>
      <c r="E3270" t="str">
        <f>IF(Statistics_xlsx___Sheet1[[#This Row],[event_name]]="-","Male",Statistics_xlsx___Sheet1[[#This Row],[event_name]])</f>
        <v>Female</v>
      </c>
      <c r="F3270" t="s">
        <v>33</v>
      </c>
      <c r="G3270" t="s">
        <v>44</v>
      </c>
      <c r="H3270" t="str">
        <f>IF(Statistics_xlsx___Sheet1[[#This Row],[Post Name]]="-",IF(G3271=0,G3269,G3271),Statistics_xlsx___Sheet1[[#This Row],[Post Name]])</f>
        <v>i6</v>
      </c>
      <c r="I3270">
        <v>24204</v>
      </c>
      <c r="J3270">
        <f>IF(Statistics_xlsx___Sheet1[[#This Row],[Offered Salary]]&lt;=0,AVERAGE($I$2:$I$7166),Statistics_xlsx___Sheet1[[#This Row],[Offered Salary]])</f>
        <v>24204</v>
      </c>
      <c r="K3270" t="b">
        <f>OR((Statistics_xlsx___Sheet1[[#This Row],[updated offered salary]]&lt;$N$39),(Statistics_xlsx___Sheet1[[#This Row],[updated offered salary]]&gt;$N$40))</f>
        <v>0</v>
      </c>
    </row>
    <row r="3271" spans="1:11" x14ac:dyDescent="0.3">
      <c r="A3271">
        <v>709912</v>
      </c>
      <c r="B3271" t="s">
        <v>1771</v>
      </c>
      <c r="C3271" t="s">
        <v>8</v>
      </c>
      <c r="D3271" t="s">
        <v>13</v>
      </c>
      <c r="E3271" t="str">
        <f>IF(Statistics_xlsx___Sheet1[[#This Row],[event_name]]="-","Male",Statistics_xlsx___Sheet1[[#This Row],[event_name]])</f>
        <v>Female</v>
      </c>
      <c r="F3271" t="s">
        <v>33</v>
      </c>
      <c r="G3271" t="s">
        <v>44</v>
      </c>
      <c r="H3271" t="str">
        <f>IF(Statistics_xlsx___Sheet1[[#This Row],[Post Name]]="-",IF(G3272=0,G3270,G3272),Statistics_xlsx___Sheet1[[#This Row],[Post Name]])</f>
        <v>i6</v>
      </c>
      <c r="I3271">
        <v>58771</v>
      </c>
      <c r="J3271">
        <f>IF(Statistics_xlsx___Sheet1[[#This Row],[Offered Salary]]&lt;=0,AVERAGE($I$2:$I$7166),Statistics_xlsx___Sheet1[[#This Row],[Offered Salary]])</f>
        <v>58771</v>
      </c>
      <c r="K3271" t="b">
        <f>OR((Statistics_xlsx___Sheet1[[#This Row],[updated offered salary]]&lt;$N$39),(Statistics_xlsx___Sheet1[[#This Row],[updated offered salary]]&gt;$N$40))</f>
        <v>0</v>
      </c>
    </row>
    <row r="3272" spans="1:11" x14ac:dyDescent="0.3">
      <c r="A3272">
        <v>496401</v>
      </c>
      <c r="B3272" t="s">
        <v>2859</v>
      </c>
      <c r="C3272" t="s">
        <v>15</v>
      </c>
      <c r="D3272" t="s">
        <v>13</v>
      </c>
      <c r="E3272" t="str">
        <f>IF(Statistics_xlsx___Sheet1[[#This Row],[event_name]]="-","Male",Statistics_xlsx___Sheet1[[#This Row],[event_name]])</f>
        <v>Female</v>
      </c>
      <c r="F3272" t="s">
        <v>33</v>
      </c>
      <c r="G3272" t="s">
        <v>44</v>
      </c>
      <c r="H3272" t="str">
        <f>IF(Statistics_xlsx___Sheet1[[#This Row],[Post Name]]="-",IF(G3273=0,G3271,G3273),Statistics_xlsx___Sheet1[[#This Row],[Post Name]])</f>
        <v>i6</v>
      </c>
      <c r="I3272">
        <v>99762</v>
      </c>
      <c r="J3272">
        <f>IF(Statistics_xlsx___Sheet1[[#This Row],[Offered Salary]]&lt;=0,AVERAGE($I$2:$I$7166),Statistics_xlsx___Sheet1[[#This Row],[Offered Salary]])</f>
        <v>99762</v>
      </c>
      <c r="K3272" t="b">
        <f>OR((Statistics_xlsx___Sheet1[[#This Row],[updated offered salary]]&lt;$N$39),(Statistics_xlsx___Sheet1[[#This Row],[updated offered salary]]&gt;$N$40))</f>
        <v>0</v>
      </c>
    </row>
    <row r="3273" spans="1:11" x14ac:dyDescent="0.3">
      <c r="A3273">
        <v>294190</v>
      </c>
      <c r="B3273" t="s">
        <v>2859</v>
      </c>
      <c r="C3273" t="s">
        <v>15</v>
      </c>
      <c r="D3273" t="s">
        <v>13</v>
      </c>
      <c r="E3273" t="str">
        <f>IF(Statistics_xlsx___Sheet1[[#This Row],[event_name]]="-","Male",Statistics_xlsx___Sheet1[[#This Row],[event_name]])</f>
        <v>Female</v>
      </c>
      <c r="F3273" t="s">
        <v>33</v>
      </c>
      <c r="G3273" t="s">
        <v>44</v>
      </c>
      <c r="H3273" t="str">
        <f>IF(Statistics_xlsx___Sheet1[[#This Row],[Post Name]]="-",IF(G3274=0,G3272,G3274),Statistics_xlsx___Sheet1[[#This Row],[Post Name]])</f>
        <v>i6</v>
      </c>
      <c r="I3273">
        <v>67051</v>
      </c>
      <c r="J3273">
        <f>IF(Statistics_xlsx___Sheet1[[#This Row],[Offered Salary]]&lt;=0,AVERAGE($I$2:$I$7166),Statistics_xlsx___Sheet1[[#This Row],[Offered Salary]])</f>
        <v>67051</v>
      </c>
      <c r="K3273" t="b">
        <f>OR((Statistics_xlsx___Sheet1[[#This Row],[updated offered salary]]&lt;$N$39),(Statistics_xlsx___Sheet1[[#This Row],[updated offered salary]]&gt;$N$40))</f>
        <v>0</v>
      </c>
    </row>
    <row r="3274" spans="1:11" x14ac:dyDescent="0.3">
      <c r="A3274">
        <v>588537</v>
      </c>
      <c r="B3274" t="s">
        <v>2860</v>
      </c>
      <c r="C3274" t="s">
        <v>15</v>
      </c>
      <c r="D3274" t="s">
        <v>13</v>
      </c>
      <c r="E3274" t="str">
        <f>IF(Statistics_xlsx___Sheet1[[#This Row],[event_name]]="-","Male",Statistics_xlsx___Sheet1[[#This Row],[event_name]])</f>
        <v>Female</v>
      </c>
      <c r="F3274" t="s">
        <v>33</v>
      </c>
      <c r="G3274" t="s">
        <v>44</v>
      </c>
      <c r="H3274" t="str">
        <f>IF(Statistics_xlsx___Sheet1[[#This Row],[Post Name]]="-",IF(G3275=0,G3273,G3275),Statistics_xlsx___Sheet1[[#This Row],[Post Name]])</f>
        <v>i6</v>
      </c>
      <c r="I3274">
        <v>13802</v>
      </c>
      <c r="J3274">
        <f>IF(Statistics_xlsx___Sheet1[[#This Row],[Offered Salary]]&lt;=0,AVERAGE($I$2:$I$7166),Statistics_xlsx___Sheet1[[#This Row],[Offered Salary]])</f>
        <v>13802</v>
      </c>
      <c r="K3274" t="b">
        <f>OR((Statistics_xlsx___Sheet1[[#This Row],[updated offered salary]]&lt;$N$39),(Statistics_xlsx___Sheet1[[#This Row],[updated offered salary]]&gt;$N$40))</f>
        <v>0</v>
      </c>
    </row>
    <row r="3275" spans="1:11" x14ac:dyDescent="0.3">
      <c r="A3275">
        <v>265882</v>
      </c>
      <c r="B3275" t="s">
        <v>2861</v>
      </c>
      <c r="C3275" t="s">
        <v>15</v>
      </c>
      <c r="D3275" t="s">
        <v>13</v>
      </c>
      <c r="E3275" t="str">
        <f>IF(Statistics_xlsx___Sheet1[[#This Row],[event_name]]="-","Male",Statistics_xlsx___Sheet1[[#This Row],[event_name]])</f>
        <v>Female</v>
      </c>
      <c r="F3275" t="s">
        <v>33</v>
      </c>
      <c r="G3275" t="s">
        <v>44</v>
      </c>
      <c r="H3275" t="str">
        <f>IF(Statistics_xlsx___Sheet1[[#This Row],[Post Name]]="-",IF(G3276=0,G3274,G3276),Statistics_xlsx___Sheet1[[#This Row],[Post Name]])</f>
        <v>i6</v>
      </c>
      <c r="I3275">
        <v>56785</v>
      </c>
      <c r="J3275">
        <f>IF(Statistics_xlsx___Sheet1[[#This Row],[Offered Salary]]&lt;=0,AVERAGE($I$2:$I$7166),Statistics_xlsx___Sheet1[[#This Row],[Offered Salary]])</f>
        <v>56785</v>
      </c>
      <c r="K3275" t="b">
        <f>OR((Statistics_xlsx___Sheet1[[#This Row],[updated offered salary]]&lt;$N$39),(Statistics_xlsx___Sheet1[[#This Row],[updated offered salary]]&gt;$N$40))</f>
        <v>0</v>
      </c>
    </row>
    <row r="3276" spans="1:11" x14ac:dyDescent="0.3">
      <c r="A3276">
        <v>198865</v>
      </c>
      <c r="B3276" t="s">
        <v>2862</v>
      </c>
      <c r="C3276" t="s">
        <v>8</v>
      </c>
      <c r="D3276" t="s">
        <v>13</v>
      </c>
      <c r="E3276" t="str">
        <f>IF(Statistics_xlsx___Sheet1[[#This Row],[event_name]]="-","Male",Statistics_xlsx___Sheet1[[#This Row],[event_name]])</f>
        <v>Female</v>
      </c>
      <c r="F3276" t="s">
        <v>17</v>
      </c>
      <c r="G3276" t="s">
        <v>345</v>
      </c>
      <c r="H3276" t="str">
        <f>IF(Statistics_xlsx___Sheet1[[#This Row],[Post Name]]="-",IF(G3277=0,G3275,G3277),Statistics_xlsx___Sheet1[[#This Row],[Post Name]])</f>
        <v>c9</v>
      </c>
      <c r="I3276">
        <v>49604</v>
      </c>
      <c r="J3276">
        <f>IF(Statistics_xlsx___Sheet1[[#This Row],[Offered Salary]]&lt;=0,AVERAGE($I$2:$I$7166),Statistics_xlsx___Sheet1[[#This Row],[Offered Salary]])</f>
        <v>49604</v>
      </c>
      <c r="K3276" t="b">
        <f>OR((Statistics_xlsx___Sheet1[[#This Row],[updated offered salary]]&lt;$N$39),(Statistics_xlsx___Sheet1[[#This Row],[updated offered salary]]&gt;$N$40))</f>
        <v>0</v>
      </c>
    </row>
    <row r="3277" spans="1:11" x14ac:dyDescent="0.3">
      <c r="A3277">
        <v>571114</v>
      </c>
      <c r="B3277" t="s">
        <v>2863</v>
      </c>
      <c r="C3277" t="s">
        <v>15</v>
      </c>
      <c r="D3277" t="s">
        <v>9</v>
      </c>
      <c r="E3277" t="str">
        <f>IF(Statistics_xlsx___Sheet1[[#This Row],[event_name]]="-","Male",Statistics_xlsx___Sheet1[[#This Row],[event_name]])</f>
        <v>Male</v>
      </c>
      <c r="F3277" t="s">
        <v>52</v>
      </c>
      <c r="G3277" t="s">
        <v>14</v>
      </c>
      <c r="H3277" t="str">
        <f>IF(Statistics_xlsx___Sheet1[[#This Row],[Post Name]]="-",IF(G3278=0,G3276,G3278),Statistics_xlsx___Sheet1[[#This Row],[Post Name]])</f>
        <v>c5</v>
      </c>
      <c r="I3277">
        <v>91926</v>
      </c>
      <c r="J3277">
        <f>IF(Statistics_xlsx___Sheet1[[#This Row],[Offered Salary]]&lt;=0,AVERAGE($I$2:$I$7166),Statistics_xlsx___Sheet1[[#This Row],[Offered Salary]])</f>
        <v>91926</v>
      </c>
      <c r="K3277" t="b">
        <f>OR((Statistics_xlsx___Sheet1[[#This Row],[updated offered salary]]&lt;$N$39),(Statistics_xlsx___Sheet1[[#This Row],[updated offered salary]]&gt;$N$40))</f>
        <v>0</v>
      </c>
    </row>
    <row r="3278" spans="1:11" x14ac:dyDescent="0.3">
      <c r="A3278">
        <v>480106</v>
      </c>
      <c r="B3278" t="s">
        <v>2702</v>
      </c>
      <c r="C3278" t="s">
        <v>8</v>
      </c>
      <c r="D3278" t="s">
        <v>9</v>
      </c>
      <c r="E3278" t="str">
        <f>IF(Statistics_xlsx___Sheet1[[#This Row],[event_name]]="-","Male",Statistics_xlsx___Sheet1[[#This Row],[event_name]])</f>
        <v>Male</v>
      </c>
      <c r="F3278" t="s">
        <v>86</v>
      </c>
      <c r="G3278" t="s">
        <v>24</v>
      </c>
      <c r="H3278" t="str">
        <f>IF(Statistics_xlsx___Sheet1[[#This Row],[Post Name]]="-",IF(G3279=0,G3277,G3279),Statistics_xlsx___Sheet1[[#This Row],[Post Name]])</f>
        <v>i7</v>
      </c>
      <c r="I3278">
        <v>27928</v>
      </c>
      <c r="J3278">
        <f>IF(Statistics_xlsx___Sheet1[[#This Row],[Offered Salary]]&lt;=0,AVERAGE($I$2:$I$7166),Statistics_xlsx___Sheet1[[#This Row],[Offered Salary]])</f>
        <v>27928</v>
      </c>
      <c r="K3278" t="b">
        <f>OR((Statistics_xlsx___Sheet1[[#This Row],[updated offered salary]]&lt;$N$39),(Statistics_xlsx___Sheet1[[#This Row],[updated offered salary]]&gt;$N$40))</f>
        <v>0</v>
      </c>
    </row>
    <row r="3279" spans="1:11" x14ac:dyDescent="0.3">
      <c r="A3279">
        <v>45977</v>
      </c>
      <c r="B3279" t="s">
        <v>1787</v>
      </c>
      <c r="C3279" t="s">
        <v>8</v>
      </c>
      <c r="D3279" t="s">
        <v>9</v>
      </c>
      <c r="E3279" t="str">
        <f>IF(Statistics_xlsx___Sheet1[[#This Row],[event_name]]="-","Male",Statistics_xlsx___Sheet1[[#This Row],[event_name]])</f>
        <v>Male</v>
      </c>
      <c r="F3279" t="s">
        <v>86</v>
      </c>
      <c r="G3279" t="s">
        <v>24</v>
      </c>
      <c r="H3279" t="str">
        <f>IF(Statistics_xlsx___Sheet1[[#This Row],[Post Name]]="-",IF(G3280=0,G3278,G3280),Statistics_xlsx___Sheet1[[#This Row],[Post Name]])</f>
        <v>i7</v>
      </c>
      <c r="I3279">
        <v>47813</v>
      </c>
      <c r="J3279">
        <f>IF(Statistics_xlsx___Sheet1[[#This Row],[Offered Salary]]&lt;=0,AVERAGE($I$2:$I$7166),Statistics_xlsx___Sheet1[[#This Row],[Offered Salary]])</f>
        <v>47813</v>
      </c>
      <c r="K3279" t="b">
        <f>OR((Statistics_xlsx___Sheet1[[#This Row],[updated offered salary]]&lt;$N$39),(Statistics_xlsx___Sheet1[[#This Row],[updated offered salary]]&gt;$N$40))</f>
        <v>0</v>
      </c>
    </row>
    <row r="3280" spans="1:11" x14ac:dyDescent="0.3">
      <c r="A3280">
        <v>161328</v>
      </c>
      <c r="B3280" t="s">
        <v>2864</v>
      </c>
      <c r="C3280" t="s">
        <v>8</v>
      </c>
      <c r="D3280" t="s">
        <v>13</v>
      </c>
      <c r="E3280" t="str">
        <f>IF(Statistics_xlsx___Sheet1[[#This Row],[event_name]]="-","Male",Statistics_xlsx___Sheet1[[#This Row],[event_name]])</f>
        <v>Female</v>
      </c>
      <c r="F3280" t="s">
        <v>33</v>
      </c>
      <c r="G3280" t="s">
        <v>11</v>
      </c>
      <c r="H3280" t="str">
        <f>IF(Statistics_xlsx___Sheet1[[#This Row],[Post Name]]="-",IF(G3281=0,G3279,G3281),Statistics_xlsx___Sheet1[[#This Row],[Post Name]])</f>
        <v>c8</v>
      </c>
      <c r="I3280">
        <v>22912</v>
      </c>
      <c r="J3280">
        <f>IF(Statistics_xlsx___Sheet1[[#This Row],[Offered Salary]]&lt;=0,AVERAGE($I$2:$I$7166),Statistics_xlsx___Sheet1[[#This Row],[Offered Salary]])</f>
        <v>22912</v>
      </c>
      <c r="K3280" t="b">
        <f>OR((Statistics_xlsx___Sheet1[[#This Row],[updated offered salary]]&lt;$N$39),(Statistics_xlsx___Sheet1[[#This Row],[updated offered salary]]&gt;$N$40))</f>
        <v>0</v>
      </c>
    </row>
    <row r="3281" spans="1:11" x14ac:dyDescent="0.3">
      <c r="A3281">
        <v>507460</v>
      </c>
      <c r="B3281" t="s">
        <v>1211</v>
      </c>
      <c r="C3281" t="s">
        <v>8</v>
      </c>
      <c r="D3281" t="s">
        <v>9</v>
      </c>
      <c r="E3281" t="str">
        <f>IF(Statistics_xlsx___Sheet1[[#This Row],[event_name]]="-","Male",Statistics_xlsx___Sheet1[[#This Row],[event_name]])</f>
        <v>Male</v>
      </c>
      <c r="F3281" t="s">
        <v>69</v>
      </c>
      <c r="G3281" t="s">
        <v>345</v>
      </c>
      <c r="H3281" t="str">
        <f>IF(Statistics_xlsx___Sheet1[[#This Row],[Post Name]]="-",IF(G3282=0,G3280,G3282),Statistics_xlsx___Sheet1[[#This Row],[Post Name]])</f>
        <v>c9</v>
      </c>
      <c r="I3281">
        <v>19477</v>
      </c>
      <c r="J3281">
        <f>IF(Statistics_xlsx___Sheet1[[#This Row],[Offered Salary]]&lt;=0,AVERAGE($I$2:$I$7166),Statistics_xlsx___Sheet1[[#This Row],[Offered Salary]])</f>
        <v>19477</v>
      </c>
      <c r="K3281" t="b">
        <f>OR((Statistics_xlsx___Sheet1[[#This Row],[updated offered salary]]&lt;$N$39),(Statistics_xlsx___Sheet1[[#This Row],[updated offered salary]]&gt;$N$40))</f>
        <v>0</v>
      </c>
    </row>
    <row r="3282" spans="1:11" x14ac:dyDescent="0.3">
      <c r="A3282">
        <v>529167</v>
      </c>
      <c r="B3282" t="s">
        <v>2865</v>
      </c>
      <c r="C3282" t="s">
        <v>15</v>
      </c>
      <c r="D3282" t="s">
        <v>13</v>
      </c>
      <c r="E3282" t="str">
        <f>IF(Statistics_xlsx___Sheet1[[#This Row],[event_name]]="-","Male",Statistics_xlsx___Sheet1[[#This Row],[event_name]])</f>
        <v>Female</v>
      </c>
      <c r="F3282" t="s">
        <v>69</v>
      </c>
      <c r="G3282" t="s">
        <v>345</v>
      </c>
      <c r="H3282" t="str">
        <f>IF(Statistics_xlsx___Sheet1[[#This Row],[Post Name]]="-",IF(G3283=0,G3281,G3283),Statistics_xlsx___Sheet1[[#This Row],[Post Name]])</f>
        <v>c9</v>
      </c>
      <c r="I3282">
        <v>55175</v>
      </c>
      <c r="J3282">
        <f>IF(Statistics_xlsx___Sheet1[[#This Row],[Offered Salary]]&lt;=0,AVERAGE($I$2:$I$7166),Statistics_xlsx___Sheet1[[#This Row],[Offered Salary]])</f>
        <v>55175</v>
      </c>
      <c r="K3282" t="b">
        <f>OR((Statistics_xlsx___Sheet1[[#This Row],[updated offered salary]]&lt;$N$39),(Statistics_xlsx___Sheet1[[#This Row],[updated offered salary]]&gt;$N$40))</f>
        <v>0</v>
      </c>
    </row>
    <row r="3283" spans="1:11" x14ac:dyDescent="0.3">
      <c r="A3283">
        <v>876558</v>
      </c>
      <c r="B3283" t="s">
        <v>2866</v>
      </c>
      <c r="C3283" t="s">
        <v>8</v>
      </c>
      <c r="D3283" t="s">
        <v>9</v>
      </c>
      <c r="E3283" t="str">
        <f>IF(Statistics_xlsx___Sheet1[[#This Row],[event_name]]="-","Male",Statistics_xlsx___Sheet1[[#This Row],[event_name]])</f>
        <v>Male</v>
      </c>
      <c r="F3283" t="s">
        <v>69</v>
      </c>
      <c r="G3283" t="s">
        <v>345</v>
      </c>
      <c r="H3283" t="str">
        <f>IF(Statistics_xlsx___Sheet1[[#This Row],[Post Name]]="-",IF(G3284=0,G3282,G3284),Statistics_xlsx___Sheet1[[#This Row],[Post Name]])</f>
        <v>c9</v>
      </c>
      <c r="I3283">
        <v>69352</v>
      </c>
      <c r="J3283">
        <f>IF(Statistics_xlsx___Sheet1[[#This Row],[Offered Salary]]&lt;=0,AVERAGE($I$2:$I$7166),Statistics_xlsx___Sheet1[[#This Row],[Offered Salary]])</f>
        <v>69352</v>
      </c>
      <c r="K3283" t="b">
        <f>OR((Statistics_xlsx___Sheet1[[#This Row],[updated offered salary]]&lt;$N$39),(Statistics_xlsx___Sheet1[[#This Row],[updated offered salary]]&gt;$N$40))</f>
        <v>0</v>
      </c>
    </row>
    <row r="3284" spans="1:11" x14ac:dyDescent="0.3">
      <c r="A3284">
        <v>107983</v>
      </c>
      <c r="B3284" t="s">
        <v>1799</v>
      </c>
      <c r="C3284" t="s">
        <v>8</v>
      </c>
      <c r="D3284" t="s">
        <v>9</v>
      </c>
      <c r="E3284" t="str">
        <f>IF(Statistics_xlsx___Sheet1[[#This Row],[event_name]]="-","Male",Statistics_xlsx___Sheet1[[#This Row],[event_name]])</f>
        <v>Male</v>
      </c>
      <c r="F3284" t="s">
        <v>69</v>
      </c>
      <c r="G3284" t="s">
        <v>345</v>
      </c>
      <c r="H3284" t="str">
        <f>IF(Statistics_xlsx___Sheet1[[#This Row],[Post Name]]="-",IF(G3285=0,G3283,G3285),Statistics_xlsx___Sheet1[[#This Row],[Post Name]])</f>
        <v>c9</v>
      </c>
      <c r="I3284">
        <v>98779</v>
      </c>
      <c r="J3284">
        <f>IF(Statistics_xlsx___Sheet1[[#This Row],[Offered Salary]]&lt;=0,AVERAGE($I$2:$I$7166),Statistics_xlsx___Sheet1[[#This Row],[Offered Salary]])</f>
        <v>98779</v>
      </c>
      <c r="K3284" t="b">
        <f>OR((Statistics_xlsx___Sheet1[[#This Row],[updated offered salary]]&lt;$N$39),(Statistics_xlsx___Sheet1[[#This Row],[updated offered salary]]&gt;$N$40))</f>
        <v>0</v>
      </c>
    </row>
    <row r="3285" spans="1:11" x14ac:dyDescent="0.3">
      <c r="A3285">
        <v>589965</v>
      </c>
      <c r="B3285" t="s">
        <v>1799</v>
      </c>
      <c r="C3285" t="s">
        <v>15</v>
      </c>
      <c r="D3285" t="s">
        <v>9</v>
      </c>
      <c r="E3285" t="str">
        <f>IF(Statistics_xlsx___Sheet1[[#This Row],[event_name]]="-","Male",Statistics_xlsx___Sheet1[[#This Row],[event_name]])</f>
        <v>Male</v>
      </c>
      <c r="F3285" t="s">
        <v>69</v>
      </c>
      <c r="G3285" t="s">
        <v>345</v>
      </c>
      <c r="H3285" t="str">
        <f>IF(Statistics_xlsx___Sheet1[[#This Row],[Post Name]]="-",IF(G3286=0,G3284,G3286),Statistics_xlsx___Sheet1[[#This Row],[Post Name]])</f>
        <v>c9</v>
      </c>
      <c r="I3285">
        <v>64388</v>
      </c>
      <c r="J3285">
        <f>IF(Statistics_xlsx___Sheet1[[#This Row],[Offered Salary]]&lt;=0,AVERAGE($I$2:$I$7166),Statistics_xlsx___Sheet1[[#This Row],[Offered Salary]])</f>
        <v>64388</v>
      </c>
      <c r="K3285" t="b">
        <f>OR((Statistics_xlsx___Sheet1[[#This Row],[updated offered salary]]&lt;$N$39),(Statistics_xlsx___Sheet1[[#This Row],[updated offered salary]]&gt;$N$40))</f>
        <v>0</v>
      </c>
    </row>
    <row r="3286" spans="1:11" x14ac:dyDescent="0.3">
      <c r="A3286">
        <v>822154</v>
      </c>
      <c r="B3286" t="s">
        <v>2867</v>
      </c>
      <c r="C3286" t="s">
        <v>8</v>
      </c>
      <c r="D3286" t="s">
        <v>13</v>
      </c>
      <c r="E3286" t="str">
        <f>IF(Statistics_xlsx___Sheet1[[#This Row],[event_name]]="-","Male",Statistics_xlsx___Sheet1[[#This Row],[event_name]])</f>
        <v>Female</v>
      </c>
      <c r="F3286" t="s">
        <v>69</v>
      </c>
      <c r="G3286" t="s">
        <v>345</v>
      </c>
      <c r="H3286" t="str">
        <f>IF(Statistics_xlsx___Sheet1[[#This Row],[Post Name]]="-",IF(G3287=0,G3285,G3287),Statistics_xlsx___Sheet1[[#This Row],[Post Name]])</f>
        <v>c9</v>
      </c>
      <c r="I3286">
        <v>72835</v>
      </c>
      <c r="J3286">
        <f>IF(Statistics_xlsx___Sheet1[[#This Row],[Offered Salary]]&lt;=0,AVERAGE($I$2:$I$7166),Statistics_xlsx___Sheet1[[#This Row],[Offered Salary]])</f>
        <v>72835</v>
      </c>
      <c r="K3286" t="b">
        <f>OR((Statistics_xlsx___Sheet1[[#This Row],[updated offered salary]]&lt;$N$39),(Statistics_xlsx___Sheet1[[#This Row],[updated offered salary]]&gt;$N$40))</f>
        <v>0</v>
      </c>
    </row>
    <row r="3287" spans="1:11" x14ac:dyDescent="0.3">
      <c r="A3287">
        <v>191002</v>
      </c>
      <c r="B3287" t="s">
        <v>2867</v>
      </c>
      <c r="C3287" t="s">
        <v>15</v>
      </c>
      <c r="D3287" t="s">
        <v>13</v>
      </c>
      <c r="E3287" t="str">
        <f>IF(Statistics_xlsx___Sheet1[[#This Row],[event_name]]="-","Male",Statistics_xlsx___Sheet1[[#This Row],[event_name]])</f>
        <v>Female</v>
      </c>
      <c r="F3287" t="s">
        <v>69</v>
      </c>
      <c r="G3287" t="s">
        <v>345</v>
      </c>
      <c r="H3287" t="str">
        <f>IF(Statistics_xlsx___Sheet1[[#This Row],[Post Name]]="-",IF(G3288=0,G3286,G3288),Statistics_xlsx___Sheet1[[#This Row],[Post Name]])</f>
        <v>c9</v>
      </c>
      <c r="I3287">
        <v>23976</v>
      </c>
      <c r="J3287">
        <f>IF(Statistics_xlsx___Sheet1[[#This Row],[Offered Salary]]&lt;=0,AVERAGE($I$2:$I$7166),Statistics_xlsx___Sheet1[[#This Row],[Offered Salary]])</f>
        <v>23976</v>
      </c>
      <c r="K3287" t="b">
        <f>OR((Statistics_xlsx___Sheet1[[#This Row],[updated offered salary]]&lt;$N$39),(Statistics_xlsx___Sheet1[[#This Row],[updated offered salary]]&gt;$N$40))</f>
        <v>0</v>
      </c>
    </row>
    <row r="3288" spans="1:11" x14ac:dyDescent="0.3">
      <c r="A3288">
        <v>872734</v>
      </c>
      <c r="B3288" t="s">
        <v>2868</v>
      </c>
      <c r="C3288" t="s">
        <v>15</v>
      </c>
      <c r="D3288" t="s">
        <v>9</v>
      </c>
      <c r="E3288" t="str">
        <f>IF(Statistics_xlsx___Sheet1[[#This Row],[event_name]]="-","Male",Statistics_xlsx___Sheet1[[#This Row],[event_name]])</f>
        <v>Male</v>
      </c>
      <c r="F3288" t="s">
        <v>69</v>
      </c>
      <c r="G3288" t="s">
        <v>345</v>
      </c>
      <c r="H3288" t="str">
        <f>IF(Statistics_xlsx___Sheet1[[#This Row],[Post Name]]="-",IF(G3289=0,G3287,G3289),Statistics_xlsx___Sheet1[[#This Row],[Post Name]])</f>
        <v>c9</v>
      </c>
      <c r="I3288">
        <v>87545</v>
      </c>
      <c r="J3288">
        <f>IF(Statistics_xlsx___Sheet1[[#This Row],[Offered Salary]]&lt;=0,AVERAGE($I$2:$I$7166),Statistics_xlsx___Sheet1[[#This Row],[Offered Salary]])</f>
        <v>87545</v>
      </c>
      <c r="K3288" t="b">
        <f>OR((Statistics_xlsx___Sheet1[[#This Row],[updated offered salary]]&lt;$N$39),(Statistics_xlsx___Sheet1[[#This Row],[updated offered salary]]&gt;$N$40))</f>
        <v>0</v>
      </c>
    </row>
    <row r="3289" spans="1:11" x14ac:dyDescent="0.3">
      <c r="A3289">
        <v>890170</v>
      </c>
      <c r="B3289" t="s">
        <v>2869</v>
      </c>
      <c r="C3289" t="s">
        <v>15</v>
      </c>
      <c r="D3289" t="s">
        <v>9</v>
      </c>
      <c r="E3289" t="str">
        <f>IF(Statistics_xlsx___Sheet1[[#This Row],[event_name]]="-","Male",Statistics_xlsx___Sheet1[[#This Row],[event_name]])</f>
        <v>Male</v>
      </c>
      <c r="F3289" t="s">
        <v>69</v>
      </c>
      <c r="G3289" t="s">
        <v>345</v>
      </c>
      <c r="H3289" t="str">
        <f>IF(Statistics_xlsx___Sheet1[[#This Row],[Post Name]]="-",IF(G3290=0,G3288,G3290),Statistics_xlsx___Sheet1[[#This Row],[Post Name]])</f>
        <v>c9</v>
      </c>
      <c r="I3289">
        <v>56592</v>
      </c>
      <c r="J3289">
        <f>IF(Statistics_xlsx___Sheet1[[#This Row],[Offered Salary]]&lt;=0,AVERAGE($I$2:$I$7166),Statistics_xlsx___Sheet1[[#This Row],[Offered Salary]])</f>
        <v>56592</v>
      </c>
      <c r="K3289" t="b">
        <f>OR((Statistics_xlsx___Sheet1[[#This Row],[updated offered salary]]&lt;$N$39),(Statistics_xlsx___Sheet1[[#This Row],[updated offered salary]]&gt;$N$40))</f>
        <v>0</v>
      </c>
    </row>
    <row r="3290" spans="1:11" x14ac:dyDescent="0.3">
      <c r="A3290">
        <v>355469</v>
      </c>
      <c r="B3290" t="s">
        <v>2870</v>
      </c>
      <c r="C3290" t="s">
        <v>15</v>
      </c>
      <c r="D3290" t="s">
        <v>9</v>
      </c>
      <c r="E3290" t="str">
        <f>IF(Statistics_xlsx___Sheet1[[#This Row],[event_name]]="-","Male",Statistics_xlsx___Sheet1[[#This Row],[event_name]])</f>
        <v>Male</v>
      </c>
      <c r="F3290" t="s">
        <v>69</v>
      </c>
      <c r="G3290" t="s">
        <v>345</v>
      </c>
      <c r="H3290" t="str">
        <f>IF(Statistics_xlsx___Sheet1[[#This Row],[Post Name]]="-",IF(G3291=0,G3289,G3291),Statistics_xlsx___Sheet1[[#This Row],[Post Name]])</f>
        <v>c9</v>
      </c>
      <c r="I3290">
        <v>21741</v>
      </c>
      <c r="J3290">
        <f>IF(Statistics_xlsx___Sheet1[[#This Row],[Offered Salary]]&lt;=0,AVERAGE($I$2:$I$7166),Statistics_xlsx___Sheet1[[#This Row],[Offered Salary]])</f>
        <v>21741</v>
      </c>
      <c r="K3290" t="b">
        <f>OR((Statistics_xlsx___Sheet1[[#This Row],[updated offered salary]]&lt;$N$39),(Statistics_xlsx___Sheet1[[#This Row],[updated offered salary]]&gt;$N$40))</f>
        <v>0</v>
      </c>
    </row>
    <row r="3291" spans="1:11" x14ac:dyDescent="0.3">
      <c r="A3291">
        <v>527847</v>
      </c>
      <c r="B3291" t="s">
        <v>2108</v>
      </c>
      <c r="C3291" t="s">
        <v>15</v>
      </c>
      <c r="D3291" t="s">
        <v>9</v>
      </c>
      <c r="E3291" t="str">
        <f>IF(Statistics_xlsx___Sheet1[[#This Row],[event_name]]="-","Male",Statistics_xlsx___Sheet1[[#This Row],[event_name]])</f>
        <v>Male</v>
      </c>
      <c r="F3291" t="s">
        <v>69</v>
      </c>
      <c r="G3291" t="s">
        <v>345</v>
      </c>
      <c r="H3291" t="str">
        <f>IF(Statistics_xlsx___Sheet1[[#This Row],[Post Name]]="-",IF(G3292=0,G3290,G3292),Statistics_xlsx___Sheet1[[#This Row],[Post Name]])</f>
        <v>c9</v>
      </c>
      <c r="I3291">
        <v>10127</v>
      </c>
      <c r="J3291">
        <f>IF(Statistics_xlsx___Sheet1[[#This Row],[Offered Salary]]&lt;=0,AVERAGE($I$2:$I$7166),Statistics_xlsx___Sheet1[[#This Row],[Offered Salary]])</f>
        <v>10127</v>
      </c>
      <c r="K3291" t="b">
        <f>OR((Statistics_xlsx___Sheet1[[#This Row],[updated offered salary]]&lt;$N$39),(Statistics_xlsx___Sheet1[[#This Row],[updated offered salary]]&gt;$N$40))</f>
        <v>0</v>
      </c>
    </row>
    <row r="3292" spans="1:11" x14ac:dyDescent="0.3">
      <c r="A3292">
        <v>944319</v>
      </c>
      <c r="B3292" t="s">
        <v>2871</v>
      </c>
      <c r="C3292" t="s">
        <v>15</v>
      </c>
      <c r="D3292" t="s">
        <v>13</v>
      </c>
      <c r="E3292" t="str">
        <f>IF(Statistics_xlsx___Sheet1[[#This Row],[event_name]]="-","Male",Statistics_xlsx___Sheet1[[#This Row],[event_name]])</f>
        <v>Female</v>
      </c>
      <c r="F3292" t="s">
        <v>69</v>
      </c>
      <c r="G3292" t="s">
        <v>345</v>
      </c>
      <c r="H3292" t="str">
        <f>IF(Statistics_xlsx___Sheet1[[#This Row],[Post Name]]="-",IF(G3293=0,G3291,G3293),Statistics_xlsx___Sheet1[[#This Row],[Post Name]])</f>
        <v>c9</v>
      </c>
      <c r="I3292">
        <v>17048</v>
      </c>
      <c r="J3292">
        <f>IF(Statistics_xlsx___Sheet1[[#This Row],[Offered Salary]]&lt;=0,AVERAGE($I$2:$I$7166),Statistics_xlsx___Sheet1[[#This Row],[Offered Salary]])</f>
        <v>17048</v>
      </c>
      <c r="K3292" t="b">
        <f>OR((Statistics_xlsx___Sheet1[[#This Row],[updated offered salary]]&lt;$N$39),(Statistics_xlsx___Sheet1[[#This Row],[updated offered salary]]&gt;$N$40))</f>
        <v>0</v>
      </c>
    </row>
    <row r="3293" spans="1:11" x14ac:dyDescent="0.3">
      <c r="A3293">
        <v>279834</v>
      </c>
      <c r="B3293" t="s">
        <v>2872</v>
      </c>
      <c r="C3293" t="s">
        <v>8</v>
      </c>
      <c r="D3293" t="s">
        <v>9</v>
      </c>
      <c r="E3293" t="str">
        <f>IF(Statistics_xlsx___Sheet1[[#This Row],[event_name]]="-","Male",Statistics_xlsx___Sheet1[[#This Row],[event_name]])</f>
        <v>Male</v>
      </c>
      <c r="F3293" t="s">
        <v>69</v>
      </c>
      <c r="G3293" t="s">
        <v>14</v>
      </c>
      <c r="H3293" t="str">
        <f>IF(Statistics_xlsx___Sheet1[[#This Row],[Post Name]]="-",IF(G3294=0,G3292,G3294),Statistics_xlsx___Sheet1[[#This Row],[Post Name]])</f>
        <v>c5</v>
      </c>
      <c r="I3293">
        <v>78795</v>
      </c>
      <c r="J3293">
        <f>IF(Statistics_xlsx___Sheet1[[#This Row],[Offered Salary]]&lt;=0,AVERAGE($I$2:$I$7166),Statistics_xlsx___Sheet1[[#This Row],[Offered Salary]])</f>
        <v>78795</v>
      </c>
      <c r="K3293" t="b">
        <f>OR((Statistics_xlsx___Sheet1[[#This Row],[updated offered salary]]&lt;$N$39),(Statistics_xlsx___Sheet1[[#This Row],[updated offered salary]]&gt;$N$40))</f>
        <v>0</v>
      </c>
    </row>
    <row r="3294" spans="1:11" x14ac:dyDescent="0.3">
      <c r="A3294">
        <v>901345</v>
      </c>
      <c r="B3294" t="s">
        <v>2873</v>
      </c>
      <c r="C3294" t="s">
        <v>8</v>
      </c>
      <c r="D3294" t="s">
        <v>9</v>
      </c>
      <c r="E3294" t="str">
        <f>IF(Statistics_xlsx___Sheet1[[#This Row],[event_name]]="-","Male",Statistics_xlsx___Sheet1[[#This Row],[event_name]])</f>
        <v>Male</v>
      </c>
      <c r="F3294" t="s">
        <v>69</v>
      </c>
      <c r="G3294" t="s">
        <v>14</v>
      </c>
      <c r="H3294" t="str">
        <f>IF(Statistics_xlsx___Sheet1[[#This Row],[Post Name]]="-",IF(G3295=0,G3293,G3295),Statistics_xlsx___Sheet1[[#This Row],[Post Name]])</f>
        <v>c5</v>
      </c>
      <c r="I3294">
        <v>8630</v>
      </c>
      <c r="J3294">
        <f>IF(Statistics_xlsx___Sheet1[[#This Row],[Offered Salary]]&lt;=0,AVERAGE($I$2:$I$7166),Statistics_xlsx___Sheet1[[#This Row],[Offered Salary]])</f>
        <v>8630</v>
      </c>
      <c r="K3294" t="b">
        <f>OR((Statistics_xlsx___Sheet1[[#This Row],[updated offered salary]]&lt;$N$39),(Statistics_xlsx___Sheet1[[#This Row],[updated offered salary]]&gt;$N$40))</f>
        <v>0</v>
      </c>
    </row>
    <row r="3295" spans="1:11" x14ac:dyDescent="0.3">
      <c r="A3295">
        <v>410046</v>
      </c>
      <c r="B3295" t="s">
        <v>1187</v>
      </c>
      <c r="C3295" t="s">
        <v>8</v>
      </c>
      <c r="D3295" t="s">
        <v>13</v>
      </c>
      <c r="E3295" t="str">
        <f>IF(Statistics_xlsx___Sheet1[[#This Row],[event_name]]="-","Male",Statistics_xlsx___Sheet1[[#This Row],[event_name]])</f>
        <v>Female</v>
      </c>
      <c r="F3295" t="s">
        <v>69</v>
      </c>
      <c r="G3295" t="s">
        <v>345</v>
      </c>
      <c r="H3295" t="str">
        <f>IF(Statistics_xlsx___Sheet1[[#This Row],[Post Name]]="-",IF(G3296=0,G3294,G3296),Statistics_xlsx___Sheet1[[#This Row],[Post Name]])</f>
        <v>c9</v>
      </c>
      <c r="I3295">
        <v>5352</v>
      </c>
      <c r="J3295">
        <f>IF(Statistics_xlsx___Sheet1[[#This Row],[Offered Salary]]&lt;=0,AVERAGE($I$2:$I$7166),Statistics_xlsx___Sheet1[[#This Row],[Offered Salary]])</f>
        <v>5352</v>
      </c>
      <c r="K3295" t="b">
        <f>OR((Statistics_xlsx___Sheet1[[#This Row],[updated offered salary]]&lt;$N$39),(Statistics_xlsx___Sheet1[[#This Row],[updated offered salary]]&gt;$N$40))</f>
        <v>0</v>
      </c>
    </row>
    <row r="3296" spans="1:11" x14ac:dyDescent="0.3">
      <c r="A3296">
        <v>680526</v>
      </c>
      <c r="B3296" t="s">
        <v>1751</v>
      </c>
      <c r="C3296" t="s">
        <v>15</v>
      </c>
      <c r="D3296" t="s">
        <v>13</v>
      </c>
      <c r="E3296" t="str">
        <f>IF(Statistics_xlsx___Sheet1[[#This Row],[event_name]]="-","Male",Statistics_xlsx___Sheet1[[#This Row],[event_name]])</f>
        <v>Female</v>
      </c>
      <c r="F3296" t="s">
        <v>69</v>
      </c>
      <c r="G3296" t="s">
        <v>345</v>
      </c>
      <c r="H3296" t="str">
        <f>IF(Statistics_xlsx___Sheet1[[#This Row],[Post Name]]="-",IF(G3297=0,G3295,G3297),Statistics_xlsx___Sheet1[[#This Row],[Post Name]])</f>
        <v>c9</v>
      </c>
      <c r="I3296">
        <v>30324</v>
      </c>
      <c r="J3296">
        <f>IF(Statistics_xlsx___Sheet1[[#This Row],[Offered Salary]]&lt;=0,AVERAGE($I$2:$I$7166),Statistics_xlsx___Sheet1[[#This Row],[Offered Salary]])</f>
        <v>30324</v>
      </c>
      <c r="K3296" t="b">
        <f>OR((Statistics_xlsx___Sheet1[[#This Row],[updated offered salary]]&lt;$N$39),(Statistics_xlsx___Sheet1[[#This Row],[updated offered salary]]&gt;$N$40))</f>
        <v>0</v>
      </c>
    </row>
    <row r="3297" spans="1:11" x14ac:dyDescent="0.3">
      <c r="A3297">
        <v>653570</v>
      </c>
      <c r="B3297" t="s">
        <v>1751</v>
      </c>
      <c r="C3297" t="s">
        <v>8</v>
      </c>
      <c r="D3297" t="s">
        <v>9</v>
      </c>
      <c r="E3297" t="str">
        <f>IF(Statistics_xlsx___Sheet1[[#This Row],[event_name]]="-","Male",Statistics_xlsx___Sheet1[[#This Row],[event_name]])</f>
        <v>Male</v>
      </c>
      <c r="F3297" t="s">
        <v>69</v>
      </c>
      <c r="G3297" t="s">
        <v>345</v>
      </c>
      <c r="H3297" t="str">
        <f>IF(Statistics_xlsx___Sheet1[[#This Row],[Post Name]]="-",IF(G3298=0,G3296,G3298),Statistics_xlsx___Sheet1[[#This Row],[Post Name]])</f>
        <v>c9</v>
      </c>
      <c r="I3297">
        <v>67527</v>
      </c>
      <c r="J3297">
        <f>IF(Statistics_xlsx___Sheet1[[#This Row],[Offered Salary]]&lt;=0,AVERAGE($I$2:$I$7166),Statistics_xlsx___Sheet1[[#This Row],[Offered Salary]])</f>
        <v>67527</v>
      </c>
      <c r="K3297" t="b">
        <f>OR((Statistics_xlsx___Sheet1[[#This Row],[updated offered salary]]&lt;$N$39),(Statistics_xlsx___Sheet1[[#This Row],[updated offered salary]]&gt;$N$40))</f>
        <v>0</v>
      </c>
    </row>
    <row r="3298" spans="1:11" x14ac:dyDescent="0.3">
      <c r="A3298">
        <v>373265</v>
      </c>
      <c r="B3298" t="s">
        <v>1559</v>
      </c>
      <c r="C3298" t="s">
        <v>15</v>
      </c>
      <c r="D3298" t="s">
        <v>9</v>
      </c>
      <c r="E3298" t="str">
        <f>IF(Statistics_xlsx___Sheet1[[#This Row],[event_name]]="-","Male",Statistics_xlsx___Sheet1[[#This Row],[event_name]])</f>
        <v>Male</v>
      </c>
      <c r="F3298" t="s">
        <v>17</v>
      </c>
      <c r="G3298" t="s">
        <v>14</v>
      </c>
      <c r="H3298" t="str">
        <f>IF(Statistics_xlsx___Sheet1[[#This Row],[Post Name]]="-",IF(G3299=0,G3297,G3299),Statistics_xlsx___Sheet1[[#This Row],[Post Name]])</f>
        <v>c5</v>
      </c>
      <c r="I3298">
        <v>82628</v>
      </c>
      <c r="J3298">
        <f>IF(Statistics_xlsx___Sheet1[[#This Row],[Offered Salary]]&lt;=0,AVERAGE($I$2:$I$7166),Statistics_xlsx___Sheet1[[#This Row],[Offered Salary]])</f>
        <v>82628</v>
      </c>
      <c r="K3298" t="b">
        <f>OR((Statistics_xlsx___Sheet1[[#This Row],[updated offered salary]]&lt;$N$39),(Statistics_xlsx___Sheet1[[#This Row],[updated offered salary]]&gt;$N$40))</f>
        <v>0</v>
      </c>
    </row>
    <row r="3299" spans="1:11" x14ac:dyDescent="0.3">
      <c r="A3299">
        <v>395383</v>
      </c>
      <c r="B3299" t="s">
        <v>1433</v>
      </c>
      <c r="C3299" t="s">
        <v>8</v>
      </c>
      <c r="D3299" t="s">
        <v>9</v>
      </c>
      <c r="E3299" t="str">
        <f>IF(Statistics_xlsx___Sheet1[[#This Row],[event_name]]="-","Male",Statistics_xlsx___Sheet1[[#This Row],[event_name]])</f>
        <v>Male</v>
      </c>
      <c r="F3299" t="s">
        <v>86</v>
      </c>
      <c r="G3299" t="s">
        <v>14</v>
      </c>
      <c r="H3299" t="str">
        <f>IF(Statistics_xlsx___Sheet1[[#This Row],[Post Name]]="-",IF(G3300=0,G3298,G3300),Statistics_xlsx___Sheet1[[#This Row],[Post Name]])</f>
        <v>c5</v>
      </c>
      <c r="I3299">
        <v>14051</v>
      </c>
      <c r="J3299">
        <f>IF(Statistics_xlsx___Sheet1[[#This Row],[Offered Salary]]&lt;=0,AVERAGE($I$2:$I$7166),Statistics_xlsx___Sheet1[[#This Row],[Offered Salary]])</f>
        <v>14051</v>
      </c>
      <c r="K3299" t="b">
        <f>OR((Statistics_xlsx___Sheet1[[#This Row],[updated offered salary]]&lt;$N$39),(Statistics_xlsx___Sheet1[[#This Row],[updated offered salary]]&gt;$N$40))</f>
        <v>0</v>
      </c>
    </row>
    <row r="3300" spans="1:11" x14ac:dyDescent="0.3">
      <c r="A3300">
        <v>506014</v>
      </c>
      <c r="B3300" t="s">
        <v>2270</v>
      </c>
      <c r="C3300" t="s">
        <v>8</v>
      </c>
      <c r="D3300" t="s">
        <v>9</v>
      </c>
      <c r="E3300" t="str">
        <f>IF(Statistics_xlsx___Sheet1[[#This Row],[event_name]]="-","Male",Statistics_xlsx___Sheet1[[#This Row],[event_name]])</f>
        <v>Male</v>
      </c>
      <c r="F3300" t="s">
        <v>17</v>
      </c>
      <c r="G3300" t="s">
        <v>44</v>
      </c>
      <c r="H3300" t="str">
        <f>IF(Statistics_xlsx___Sheet1[[#This Row],[Post Name]]="-",IF(G3301=0,G3299,G3301),Statistics_xlsx___Sheet1[[#This Row],[Post Name]])</f>
        <v>i6</v>
      </c>
      <c r="I3300">
        <v>27703</v>
      </c>
      <c r="J3300">
        <f>IF(Statistics_xlsx___Sheet1[[#This Row],[Offered Salary]]&lt;=0,AVERAGE($I$2:$I$7166),Statistics_xlsx___Sheet1[[#This Row],[Offered Salary]])</f>
        <v>27703</v>
      </c>
      <c r="K3300" t="b">
        <f>OR((Statistics_xlsx___Sheet1[[#This Row],[updated offered salary]]&lt;$N$39),(Statistics_xlsx___Sheet1[[#This Row],[updated offered salary]]&gt;$N$40))</f>
        <v>0</v>
      </c>
    </row>
    <row r="3301" spans="1:11" x14ac:dyDescent="0.3">
      <c r="A3301">
        <v>448476</v>
      </c>
      <c r="B3301" t="s">
        <v>2874</v>
      </c>
      <c r="C3301" t="s">
        <v>8</v>
      </c>
      <c r="D3301" t="s">
        <v>9</v>
      </c>
      <c r="E3301" t="str">
        <f>IF(Statistics_xlsx___Sheet1[[#This Row],[event_name]]="-","Male",Statistics_xlsx___Sheet1[[#This Row],[event_name]])</f>
        <v>Male</v>
      </c>
      <c r="F3301" t="s">
        <v>17</v>
      </c>
      <c r="G3301" t="s">
        <v>44</v>
      </c>
      <c r="H3301" t="str">
        <f>IF(Statistics_xlsx___Sheet1[[#This Row],[Post Name]]="-",IF(G3302=0,G3300,G3302),Statistics_xlsx___Sheet1[[#This Row],[Post Name]])</f>
        <v>i6</v>
      </c>
      <c r="I3301">
        <v>42138</v>
      </c>
      <c r="J3301">
        <f>IF(Statistics_xlsx___Sheet1[[#This Row],[Offered Salary]]&lt;=0,AVERAGE($I$2:$I$7166),Statistics_xlsx___Sheet1[[#This Row],[Offered Salary]])</f>
        <v>42138</v>
      </c>
      <c r="K3301" t="b">
        <f>OR((Statistics_xlsx___Sheet1[[#This Row],[updated offered salary]]&lt;$N$39),(Statistics_xlsx___Sheet1[[#This Row],[updated offered salary]]&gt;$N$40))</f>
        <v>0</v>
      </c>
    </row>
    <row r="3302" spans="1:11" x14ac:dyDescent="0.3">
      <c r="A3302">
        <v>164695</v>
      </c>
      <c r="B3302" t="s">
        <v>2875</v>
      </c>
      <c r="C3302" t="s">
        <v>8</v>
      </c>
      <c r="D3302" t="s">
        <v>9</v>
      </c>
      <c r="E3302" t="str">
        <f>IF(Statistics_xlsx___Sheet1[[#This Row],[event_name]]="-","Male",Statistics_xlsx___Sheet1[[#This Row],[event_name]])</f>
        <v>Male</v>
      </c>
      <c r="F3302" t="s">
        <v>17</v>
      </c>
      <c r="G3302" t="s">
        <v>44</v>
      </c>
      <c r="H3302" t="str">
        <f>IF(Statistics_xlsx___Sheet1[[#This Row],[Post Name]]="-",IF(G3303=0,G3301,G3303),Statistics_xlsx___Sheet1[[#This Row],[Post Name]])</f>
        <v>i6</v>
      </c>
      <c r="I3302">
        <v>16268</v>
      </c>
      <c r="J3302">
        <f>IF(Statistics_xlsx___Sheet1[[#This Row],[Offered Salary]]&lt;=0,AVERAGE($I$2:$I$7166),Statistics_xlsx___Sheet1[[#This Row],[Offered Salary]])</f>
        <v>16268</v>
      </c>
      <c r="K3302" t="b">
        <f>OR((Statistics_xlsx___Sheet1[[#This Row],[updated offered salary]]&lt;$N$39),(Statistics_xlsx___Sheet1[[#This Row],[updated offered salary]]&gt;$N$40))</f>
        <v>0</v>
      </c>
    </row>
    <row r="3303" spans="1:11" x14ac:dyDescent="0.3">
      <c r="A3303">
        <v>677313</v>
      </c>
      <c r="B3303" t="s">
        <v>1445</v>
      </c>
      <c r="C3303" t="s">
        <v>8</v>
      </c>
      <c r="D3303" t="s">
        <v>9</v>
      </c>
      <c r="E3303" t="str">
        <f>IF(Statistics_xlsx___Sheet1[[#This Row],[event_name]]="-","Male",Statistics_xlsx___Sheet1[[#This Row],[event_name]])</f>
        <v>Male</v>
      </c>
      <c r="F3303" t="s">
        <v>17</v>
      </c>
      <c r="G3303" t="s">
        <v>345</v>
      </c>
      <c r="H3303" t="str">
        <f>IF(Statistics_xlsx___Sheet1[[#This Row],[Post Name]]="-",IF(G3304=0,G3302,G3304),Statistics_xlsx___Sheet1[[#This Row],[Post Name]])</f>
        <v>c9</v>
      </c>
      <c r="I3303">
        <v>18431</v>
      </c>
      <c r="J3303">
        <f>IF(Statistics_xlsx___Sheet1[[#This Row],[Offered Salary]]&lt;=0,AVERAGE($I$2:$I$7166),Statistics_xlsx___Sheet1[[#This Row],[Offered Salary]])</f>
        <v>18431</v>
      </c>
      <c r="K3303" t="b">
        <f>OR((Statistics_xlsx___Sheet1[[#This Row],[updated offered salary]]&lt;$N$39),(Statistics_xlsx___Sheet1[[#This Row],[updated offered salary]]&gt;$N$40))</f>
        <v>0</v>
      </c>
    </row>
    <row r="3304" spans="1:11" x14ac:dyDescent="0.3">
      <c r="A3304">
        <v>805606</v>
      </c>
      <c r="B3304" t="s">
        <v>2876</v>
      </c>
      <c r="C3304" t="s">
        <v>8</v>
      </c>
      <c r="D3304" t="s">
        <v>9</v>
      </c>
      <c r="E3304" t="str">
        <f>IF(Statistics_xlsx___Sheet1[[#This Row],[event_name]]="-","Male",Statistics_xlsx___Sheet1[[#This Row],[event_name]])</f>
        <v>Male</v>
      </c>
      <c r="F3304" t="s">
        <v>17</v>
      </c>
      <c r="G3304" t="s">
        <v>30</v>
      </c>
      <c r="H3304" t="str">
        <f>IF(Statistics_xlsx___Sheet1[[#This Row],[Post Name]]="-",IF(G3305=0,G3303,G3305),Statistics_xlsx___Sheet1[[#This Row],[Post Name]])</f>
        <v>b9</v>
      </c>
      <c r="I3304">
        <v>10691</v>
      </c>
      <c r="J3304">
        <f>IF(Statistics_xlsx___Sheet1[[#This Row],[Offered Salary]]&lt;=0,AVERAGE($I$2:$I$7166),Statistics_xlsx___Sheet1[[#This Row],[Offered Salary]])</f>
        <v>10691</v>
      </c>
      <c r="K3304" t="b">
        <f>OR((Statistics_xlsx___Sheet1[[#This Row],[updated offered salary]]&lt;$N$39),(Statistics_xlsx___Sheet1[[#This Row],[updated offered salary]]&gt;$N$40))</f>
        <v>0</v>
      </c>
    </row>
    <row r="3305" spans="1:11" x14ac:dyDescent="0.3">
      <c r="A3305">
        <v>476925</v>
      </c>
      <c r="B3305" t="s">
        <v>2877</v>
      </c>
      <c r="C3305" t="s">
        <v>8</v>
      </c>
      <c r="D3305" t="s">
        <v>9</v>
      </c>
      <c r="E3305" t="str">
        <f>IF(Statistics_xlsx___Sheet1[[#This Row],[event_name]]="-","Male",Statistics_xlsx___Sheet1[[#This Row],[event_name]])</f>
        <v>Male</v>
      </c>
      <c r="F3305" t="s">
        <v>17</v>
      </c>
      <c r="G3305" t="s">
        <v>345</v>
      </c>
      <c r="H3305" t="str">
        <f>IF(Statistics_xlsx___Sheet1[[#This Row],[Post Name]]="-",IF(G3306=0,G3304,G3306),Statistics_xlsx___Sheet1[[#This Row],[Post Name]])</f>
        <v>c9</v>
      </c>
      <c r="I3305">
        <v>99554</v>
      </c>
      <c r="J3305">
        <f>IF(Statistics_xlsx___Sheet1[[#This Row],[Offered Salary]]&lt;=0,AVERAGE($I$2:$I$7166),Statistics_xlsx___Sheet1[[#This Row],[Offered Salary]])</f>
        <v>99554</v>
      </c>
      <c r="K3305" t="b">
        <f>OR((Statistics_xlsx___Sheet1[[#This Row],[updated offered salary]]&lt;$N$39),(Statistics_xlsx___Sheet1[[#This Row],[updated offered salary]]&gt;$N$40))</f>
        <v>0</v>
      </c>
    </row>
    <row r="3306" spans="1:11" x14ac:dyDescent="0.3">
      <c r="A3306">
        <v>345513</v>
      </c>
      <c r="B3306" t="s">
        <v>2878</v>
      </c>
      <c r="C3306" t="s">
        <v>8</v>
      </c>
      <c r="D3306" t="s">
        <v>9</v>
      </c>
      <c r="E3306" t="str">
        <f>IF(Statistics_xlsx___Sheet1[[#This Row],[event_name]]="-","Male",Statistics_xlsx___Sheet1[[#This Row],[event_name]])</f>
        <v>Male</v>
      </c>
      <c r="F3306" t="s">
        <v>17</v>
      </c>
      <c r="G3306" t="s">
        <v>345</v>
      </c>
      <c r="H3306" t="str">
        <f>IF(Statistics_xlsx___Sheet1[[#This Row],[Post Name]]="-",IF(G3307=0,G3305,G3307),Statistics_xlsx___Sheet1[[#This Row],[Post Name]])</f>
        <v>c9</v>
      </c>
      <c r="I3306">
        <v>24756</v>
      </c>
      <c r="J3306">
        <f>IF(Statistics_xlsx___Sheet1[[#This Row],[Offered Salary]]&lt;=0,AVERAGE($I$2:$I$7166),Statistics_xlsx___Sheet1[[#This Row],[Offered Salary]])</f>
        <v>24756</v>
      </c>
      <c r="K3306" t="b">
        <f>OR((Statistics_xlsx___Sheet1[[#This Row],[updated offered salary]]&lt;$N$39),(Statistics_xlsx___Sheet1[[#This Row],[updated offered salary]]&gt;$N$40))</f>
        <v>0</v>
      </c>
    </row>
    <row r="3307" spans="1:11" x14ac:dyDescent="0.3">
      <c r="A3307">
        <v>264413</v>
      </c>
      <c r="B3307" t="s">
        <v>2877</v>
      </c>
      <c r="C3307" t="s">
        <v>15</v>
      </c>
      <c r="D3307" t="s">
        <v>42</v>
      </c>
      <c r="E3307" t="str">
        <f>IF(Statistics_xlsx___Sheet1[[#This Row],[event_name]]="-","Male",Statistics_xlsx___Sheet1[[#This Row],[event_name]])</f>
        <v>Don’t want to say</v>
      </c>
      <c r="F3307" t="s">
        <v>17</v>
      </c>
      <c r="G3307" t="s">
        <v>345</v>
      </c>
      <c r="H3307" t="str">
        <f>IF(Statistics_xlsx___Sheet1[[#This Row],[Post Name]]="-",IF(G3308=0,G3306,G3308),Statistics_xlsx___Sheet1[[#This Row],[Post Name]])</f>
        <v>c9</v>
      </c>
      <c r="I3307">
        <v>84552</v>
      </c>
      <c r="J3307">
        <f>IF(Statistics_xlsx___Sheet1[[#This Row],[Offered Salary]]&lt;=0,AVERAGE($I$2:$I$7166),Statistics_xlsx___Sheet1[[#This Row],[Offered Salary]])</f>
        <v>84552</v>
      </c>
      <c r="K3307" t="b">
        <f>OR((Statistics_xlsx___Sheet1[[#This Row],[updated offered salary]]&lt;$N$39),(Statistics_xlsx___Sheet1[[#This Row],[updated offered salary]]&gt;$N$40))</f>
        <v>0</v>
      </c>
    </row>
    <row r="3308" spans="1:11" x14ac:dyDescent="0.3">
      <c r="A3308">
        <v>971950</v>
      </c>
      <c r="B3308" t="s">
        <v>2879</v>
      </c>
      <c r="C3308" t="s">
        <v>8</v>
      </c>
      <c r="D3308" t="s">
        <v>9</v>
      </c>
      <c r="E3308" t="str">
        <f>IF(Statistics_xlsx___Sheet1[[#This Row],[event_name]]="-","Male",Statistics_xlsx___Sheet1[[#This Row],[event_name]])</f>
        <v>Male</v>
      </c>
      <c r="F3308" t="s">
        <v>17</v>
      </c>
      <c r="G3308" t="s">
        <v>44</v>
      </c>
      <c r="H3308" t="str">
        <f>IF(Statistics_xlsx___Sheet1[[#This Row],[Post Name]]="-",IF(G3309=0,G3307,G3309),Statistics_xlsx___Sheet1[[#This Row],[Post Name]])</f>
        <v>i6</v>
      </c>
      <c r="I3308">
        <v>28180</v>
      </c>
      <c r="J3308">
        <f>IF(Statistics_xlsx___Sheet1[[#This Row],[Offered Salary]]&lt;=0,AVERAGE($I$2:$I$7166),Statistics_xlsx___Sheet1[[#This Row],[Offered Salary]])</f>
        <v>28180</v>
      </c>
      <c r="K3308" t="b">
        <f>OR((Statistics_xlsx___Sheet1[[#This Row],[updated offered salary]]&lt;$N$39),(Statistics_xlsx___Sheet1[[#This Row],[updated offered salary]]&gt;$N$40))</f>
        <v>0</v>
      </c>
    </row>
    <row r="3309" spans="1:11" x14ac:dyDescent="0.3">
      <c r="A3309">
        <v>828711</v>
      </c>
      <c r="B3309" t="s">
        <v>2880</v>
      </c>
      <c r="C3309" t="s">
        <v>8</v>
      </c>
      <c r="D3309" t="s">
        <v>13</v>
      </c>
      <c r="E3309" t="str">
        <f>IF(Statistics_xlsx___Sheet1[[#This Row],[event_name]]="-","Male",Statistics_xlsx___Sheet1[[#This Row],[event_name]])</f>
        <v>Female</v>
      </c>
      <c r="F3309" t="s">
        <v>17</v>
      </c>
      <c r="G3309" t="s">
        <v>44</v>
      </c>
      <c r="H3309" t="str">
        <f>IF(Statistics_xlsx___Sheet1[[#This Row],[Post Name]]="-",IF(G3310=0,G3308,G3310),Statistics_xlsx___Sheet1[[#This Row],[Post Name]])</f>
        <v>i6</v>
      </c>
      <c r="I3309">
        <v>75762</v>
      </c>
      <c r="J3309">
        <f>IF(Statistics_xlsx___Sheet1[[#This Row],[Offered Salary]]&lt;=0,AVERAGE($I$2:$I$7166),Statistics_xlsx___Sheet1[[#This Row],[Offered Salary]])</f>
        <v>75762</v>
      </c>
      <c r="K3309" t="b">
        <f>OR((Statistics_xlsx___Sheet1[[#This Row],[updated offered salary]]&lt;$N$39),(Statistics_xlsx___Sheet1[[#This Row],[updated offered salary]]&gt;$N$40))</f>
        <v>0</v>
      </c>
    </row>
    <row r="3310" spans="1:11" x14ac:dyDescent="0.3">
      <c r="A3310">
        <v>369701</v>
      </c>
      <c r="B3310" t="s">
        <v>2881</v>
      </c>
      <c r="C3310" t="s">
        <v>8</v>
      </c>
      <c r="D3310" t="s">
        <v>9</v>
      </c>
      <c r="E3310" t="str">
        <f>IF(Statistics_xlsx___Sheet1[[#This Row],[event_name]]="-","Male",Statistics_xlsx___Sheet1[[#This Row],[event_name]])</f>
        <v>Male</v>
      </c>
      <c r="F3310" t="s">
        <v>17</v>
      </c>
      <c r="G3310" t="s">
        <v>44</v>
      </c>
      <c r="H3310" t="str">
        <f>IF(Statistics_xlsx___Sheet1[[#This Row],[Post Name]]="-",IF(G3311=0,G3309,G3311),Statistics_xlsx___Sheet1[[#This Row],[Post Name]])</f>
        <v>i6</v>
      </c>
      <c r="I3310">
        <v>42790</v>
      </c>
      <c r="J3310">
        <f>IF(Statistics_xlsx___Sheet1[[#This Row],[Offered Salary]]&lt;=0,AVERAGE($I$2:$I$7166),Statistics_xlsx___Sheet1[[#This Row],[Offered Salary]])</f>
        <v>42790</v>
      </c>
      <c r="K3310" t="b">
        <f>OR((Statistics_xlsx___Sheet1[[#This Row],[updated offered salary]]&lt;$N$39),(Statistics_xlsx___Sheet1[[#This Row],[updated offered salary]]&gt;$N$40))</f>
        <v>0</v>
      </c>
    </row>
    <row r="3311" spans="1:11" x14ac:dyDescent="0.3">
      <c r="A3311">
        <v>786103</v>
      </c>
      <c r="B3311" t="s">
        <v>2882</v>
      </c>
      <c r="C3311" t="s">
        <v>15</v>
      </c>
      <c r="D3311" t="s">
        <v>13</v>
      </c>
      <c r="E3311" t="str">
        <f>IF(Statistics_xlsx___Sheet1[[#This Row],[event_name]]="-","Male",Statistics_xlsx___Sheet1[[#This Row],[event_name]])</f>
        <v>Female</v>
      </c>
      <c r="F3311" t="s">
        <v>17</v>
      </c>
      <c r="G3311" t="s">
        <v>30</v>
      </c>
      <c r="H3311" t="str">
        <f>IF(Statistics_xlsx___Sheet1[[#This Row],[Post Name]]="-",IF(G3312=0,G3310,G3312),Statistics_xlsx___Sheet1[[#This Row],[Post Name]])</f>
        <v>b9</v>
      </c>
      <c r="I3311">
        <v>19217</v>
      </c>
      <c r="J3311">
        <f>IF(Statistics_xlsx___Sheet1[[#This Row],[Offered Salary]]&lt;=0,AVERAGE($I$2:$I$7166),Statistics_xlsx___Sheet1[[#This Row],[Offered Salary]])</f>
        <v>19217</v>
      </c>
      <c r="K3311" t="b">
        <f>OR((Statistics_xlsx___Sheet1[[#This Row],[updated offered salary]]&lt;$N$39),(Statistics_xlsx___Sheet1[[#This Row],[updated offered salary]]&gt;$N$40))</f>
        <v>0</v>
      </c>
    </row>
    <row r="3312" spans="1:11" x14ac:dyDescent="0.3">
      <c r="A3312">
        <v>596520</v>
      </c>
      <c r="B3312" t="s">
        <v>2883</v>
      </c>
      <c r="C3312" t="s">
        <v>15</v>
      </c>
      <c r="D3312" t="s">
        <v>13</v>
      </c>
      <c r="E3312" t="str">
        <f>IF(Statistics_xlsx___Sheet1[[#This Row],[event_name]]="-","Male",Statistics_xlsx___Sheet1[[#This Row],[event_name]])</f>
        <v>Female</v>
      </c>
      <c r="F3312" t="s">
        <v>17</v>
      </c>
      <c r="G3312" t="s">
        <v>345</v>
      </c>
      <c r="H3312" t="str">
        <f>IF(Statistics_xlsx___Sheet1[[#This Row],[Post Name]]="-",IF(G3313=0,G3311,G3313),Statistics_xlsx___Sheet1[[#This Row],[Post Name]])</f>
        <v>c9</v>
      </c>
      <c r="I3312">
        <v>43284</v>
      </c>
      <c r="J3312">
        <f>IF(Statistics_xlsx___Sheet1[[#This Row],[Offered Salary]]&lt;=0,AVERAGE($I$2:$I$7166),Statistics_xlsx___Sheet1[[#This Row],[Offered Salary]])</f>
        <v>43284</v>
      </c>
      <c r="K3312" t="b">
        <f>OR((Statistics_xlsx___Sheet1[[#This Row],[updated offered salary]]&lt;$N$39),(Statistics_xlsx___Sheet1[[#This Row],[updated offered salary]]&gt;$N$40))</f>
        <v>0</v>
      </c>
    </row>
    <row r="3313" spans="1:11" x14ac:dyDescent="0.3">
      <c r="A3313">
        <v>716768</v>
      </c>
      <c r="B3313" t="s">
        <v>2716</v>
      </c>
      <c r="C3313" t="s">
        <v>15</v>
      </c>
      <c r="D3313" t="s">
        <v>9</v>
      </c>
      <c r="E3313" t="str">
        <f>IF(Statistics_xlsx___Sheet1[[#This Row],[event_name]]="-","Male",Statistics_xlsx___Sheet1[[#This Row],[event_name]])</f>
        <v>Male</v>
      </c>
      <c r="F3313" t="s">
        <v>17</v>
      </c>
      <c r="G3313" t="s">
        <v>36</v>
      </c>
      <c r="H3313" t="str">
        <f>IF(Statistics_xlsx___Sheet1[[#This Row],[Post Name]]="-",IF(G3314=0,G3312,G3314),Statistics_xlsx___Sheet1[[#This Row],[Post Name]])</f>
        <v>i5</v>
      </c>
      <c r="I3313">
        <v>5433</v>
      </c>
      <c r="J3313">
        <f>IF(Statistics_xlsx___Sheet1[[#This Row],[Offered Salary]]&lt;=0,AVERAGE($I$2:$I$7166),Statistics_xlsx___Sheet1[[#This Row],[Offered Salary]])</f>
        <v>5433</v>
      </c>
      <c r="K3313" t="b">
        <f>OR((Statistics_xlsx___Sheet1[[#This Row],[updated offered salary]]&lt;$N$39),(Statistics_xlsx___Sheet1[[#This Row],[updated offered salary]]&gt;$N$40))</f>
        <v>0</v>
      </c>
    </row>
    <row r="3314" spans="1:11" x14ac:dyDescent="0.3">
      <c r="A3314">
        <v>729601</v>
      </c>
      <c r="B3314" t="s">
        <v>2884</v>
      </c>
      <c r="C3314" t="s">
        <v>8</v>
      </c>
      <c r="D3314" t="s">
        <v>13</v>
      </c>
      <c r="E3314" t="str">
        <f>IF(Statistics_xlsx___Sheet1[[#This Row],[event_name]]="-","Male",Statistics_xlsx___Sheet1[[#This Row],[event_name]])</f>
        <v>Female</v>
      </c>
      <c r="F3314" t="s">
        <v>17</v>
      </c>
      <c r="G3314" t="s">
        <v>36</v>
      </c>
      <c r="H3314" t="str">
        <f>IF(Statistics_xlsx___Sheet1[[#This Row],[Post Name]]="-",IF(G3315=0,G3313,G3315),Statistics_xlsx___Sheet1[[#This Row],[Post Name]])</f>
        <v>i5</v>
      </c>
      <c r="I3314">
        <v>37115</v>
      </c>
      <c r="J3314">
        <f>IF(Statistics_xlsx___Sheet1[[#This Row],[Offered Salary]]&lt;=0,AVERAGE($I$2:$I$7166),Statistics_xlsx___Sheet1[[#This Row],[Offered Salary]])</f>
        <v>37115</v>
      </c>
      <c r="K3314" t="b">
        <f>OR((Statistics_xlsx___Sheet1[[#This Row],[updated offered salary]]&lt;$N$39),(Statistics_xlsx___Sheet1[[#This Row],[updated offered salary]]&gt;$N$40))</f>
        <v>0</v>
      </c>
    </row>
    <row r="3315" spans="1:11" x14ac:dyDescent="0.3">
      <c r="A3315">
        <v>391507</v>
      </c>
      <c r="B3315" t="s">
        <v>2885</v>
      </c>
      <c r="C3315" t="s">
        <v>8</v>
      </c>
      <c r="D3315" t="s">
        <v>13</v>
      </c>
      <c r="E3315" t="str">
        <f>IF(Statistics_xlsx___Sheet1[[#This Row],[event_name]]="-","Male",Statistics_xlsx___Sheet1[[#This Row],[event_name]])</f>
        <v>Female</v>
      </c>
      <c r="F3315" t="s">
        <v>21</v>
      </c>
      <c r="G3315" t="s">
        <v>345</v>
      </c>
      <c r="H3315" t="str">
        <f>IF(Statistics_xlsx___Sheet1[[#This Row],[Post Name]]="-",IF(G3316=0,G3314,G3316),Statistics_xlsx___Sheet1[[#This Row],[Post Name]])</f>
        <v>c9</v>
      </c>
      <c r="I3315">
        <v>24210</v>
      </c>
      <c r="J3315">
        <f>IF(Statistics_xlsx___Sheet1[[#This Row],[Offered Salary]]&lt;=0,AVERAGE($I$2:$I$7166),Statistics_xlsx___Sheet1[[#This Row],[Offered Salary]])</f>
        <v>24210</v>
      </c>
      <c r="K3315" t="b">
        <f>OR((Statistics_xlsx___Sheet1[[#This Row],[updated offered salary]]&lt;$N$39),(Statistics_xlsx___Sheet1[[#This Row],[updated offered salary]]&gt;$N$40))</f>
        <v>0</v>
      </c>
    </row>
    <row r="3316" spans="1:11" x14ac:dyDescent="0.3">
      <c r="A3316">
        <v>794711</v>
      </c>
      <c r="B3316" t="s">
        <v>2886</v>
      </c>
      <c r="C3316" t="s">
        <v>8</v>
      </c>
      <c r="D3316" t="s">
        <v>13</v>
      </c>
      <c r="E3316" t="str">
        <f>IF(Statistics_xlsx___Sheet1[[#This Row],[event_name]]="-","Male",Statistics_xlsx___Sheet1[[#This Row],[event_name]])</f>
        <v>Female</v>
      </c>
      <c r="F3316" t="s">
        <v>21</v>
      </c>
      <c r="G3316" t="s">
        <v>24</v>
      </c>
      <c r="H3316" t="str">
        <f>IF(Statistics_xlsx___Sheet1[[#This Row],[Post Name]]="-",IF(G3317=0,G3315,G3317),Statistics_xlsx___Sheet1[[#This Row],[Post Name]])</f>
        <v>i7</v>
      </c>
      <c r="I3316">
        <v>90076</v>
      </c>
      <c r="J3316">
        <f>IF(Statistics_xlsx___Sheet1[[#This Row],[Offered Salary]]&lt;=0,AVERAGE($I$2:$I$7166),Statistics_xlsx___Sheet1[[#This Row],[Offered Salary]])</f>
        <v>90076</v>
      </c>
      <c r="K3316" t="b">
        <f>OR((Statistics_xlsx___Sheet1[[#This Row],[updated offered salary]]&lt;$N$39),(Statistics_xlsx___Sheet1[[#This Row],[updated offered salary]]&gt;$N$40))</f>
        <v>0</v>
      </c>
    </row>
    <row r="3317" spans="1:11" x14ac:dyDescent="0.3">
      <c r="A3317">
        <v>656787</v>
      </c>
      <c r="B3317" t="s">
        <v>2887</v>
      </c>
      <c r="C3317" t="s">
        <v>15</v>
      </c>
      <c r="D3317" t="s">
        <v>13</v>
      </c>
      <c r="E3317" t="str">
        <f>IF(Statistics_xlsx___Sheet1[[#This Row],[event_name]]="-","Male",Statistics_xlsx___Sheet1[[#This Row],[event_name]])</f>
        <v>Female</v>
      </c>
      <c r="F3317" t="s">
        <v>10</v>
      </c>
      <c r="G3317" t="s">
        <v>345</v>
      </c>
      <c r="H3317" t="str">
        <f>IF(Statistics_xlsx___Sheet1[[#This Row],[Post Name]]="-",IF(G3318=0,G3316,G3318),Statistics_xlsx___Sheet1[[#This Row],[Post Name]])</f>
        <v>c9</v>
      </c>
      <c r="I3317">
        <v>32731</v>
      </c>
      <c r="J3317">
        <f>IF(Statistics_xlsx___Sheet1[[#This Row],[Offered Salary]]&lt;=0,AVERAGE($I$2:$I$7166),Statistics_xlsx___Sheet1[[#This Row],[Offered Salary]])</f>
        <v>32731</v>
      </c>
      <c r="K3317" t="b">
        <f>OR((Statistics_xlsx___Sheet1[[#This Row],[updated offered salary]]&lt;$N$39),(Statistics_xlsx___Sheet1[[#This Row],[updated offered salary]]&gt;$N$40))</f>
        <v>0</v>
      </c>
    </row>
    <row r="3318" spans="1:11" x14ac:dyDescent="0.3">
      <c r="A3318">
        <v>410418</v>
      </c>
      <c r="B3318" t="s">
        <v>2888</v>
      </c>
      <c r="C3318" t="s">
        <v>8</v>
      </c>
      <c r="D3318" t="s">
        <v>9</v>
      </c>
      <c r="E3318" t="str">
        <f>IF(Statistics_xlsx___Sheet1[[#This Row],[event_name]]="-","Male",Statistics_xlsx___Sheet1[[#This Row],[event_name]])</f>
        <v>Male</v>
      </c>
      <c r="F3318" t="s">
        <v>10</v>
      </c>
      <c r="G3318" t="s">
        <v>345</v>
      </c>
      <c r="H3318" t="str">
        <f>IF(Statistics_xlsx___Sheet1[[#This Row],[Post Name]]="-",IF(G3319=0,G3317,G3319),Statistics_xlsx___Sheet1[[#This Row],[Post Name]])</f>
        <v>c9</v>
      </c>
      <c r="I3318">
        <v>75381</v>
      </c>
      <c r="J3318">
        <f>IF(Statistics_xlsx___Sheet1[[#This Row],[Offered Salary]]&lt;=0,AVERAGE($I$2:$I$7166),Statistics_xlsx___Sheet1[[#This Row],[Offered Salary]])</f>
        <v>75381</v>
      </c>
      <c r="K3318" t="b">
        <f>OR((Statistics_xlsx___Sheet1[[#This Row],[updated offered salary]]&lt;$N$39),(Statistics_xlsx___Sheet1[[#This Row],[updated offered salary]]&gt;$N$40))</f>
        <v>0</v>
      </c>
    </row>
    <row r="3319" spans="1:11" x14ac:dyDescent="0.3">
      <c r="A3319">
        <v>475908</v>
      </c>
      <c r="B3319" t="s">
        <v>170</v>
      </c>
      <c r="C3319" t="s">
        <v>8</v>
      </c>
      <c r="D3319" t="s">
        <v>9</v>
      </c>
      <c r="E3319" t="str">
        <f>IF(Statistics_xlsx___Sheet1[[#This Row],[event_name]]="-","Male",Statistics_xlsx___Sheet1[[#This Row],[event_name]])</f>
        <v>Male</v>
      </c>
      <c r="F3319" t="s">
        <v>10</v>
      </c>
      <c r="G3319" t="s">
        <v>345</v>
      </c>
      <c r="H3319" t="str">
        <f>IF(Statistics_xlsx___Sheet1[[#This Row],[Post Name]]="-",IF(G3320=0,G3318,G3320),Statistics_xlsx___Sheet1[[#This Row],[Post Name]])</f>
        <v>c9</v>
      </c>
      <c r="I3319">
        <v>58723</v>
      </c>
      <c r="J3319">
        <f>IF(Statistics_xlsx___Sheet1[[#This Row],[Offered Salary]]&lt;=0,AVERAGE($I$2:$I$7166),Statistics_xlsx___Sheet1[[#This Row],[Offered Salary]])</f>
        <v>58723</v>
      </c>
      <c r="K3319" t="b">
        <f>OR((Statistics_xlsx___Sheet1[[#This Row],[updated offered salary]]&lt;$N$39),(Statistics_xlsx___Sheet1[[#This Row],[updated offered salary]]&gt;$N$40))</f>
        <v>0</v>
      </c>
    </row>
    <row r="3320" spans="1:11" x14ac:dyDescent="0.3">
      <c r="A3320">
        <v>825365</v>
      </c>
      <c r="B3320" t="s">
        <v>2889</v>
      </c>
      <c r="C3320" t="s">
        <v>15</v>
      </c>
      <c r="D3320" t="s">
        <v>9</v>
      </c>
      <c r="E3320" t="str">
        <f>IF(Statistics_xlsx___Sheet1[[#This Row],[event_name]]="-","Male",Statistics_xlsx___Sheet1[[#This Row],[event_name]])</f>
        <v>Male</v>
      </c>
      <c r="F3320" t="s">
        <v>10</v>
      </c>
      <c r="G3320" t="s">
        <v>345</v>
      </c>
      <c r="H3320" t="str">
        <f>IF(Statistics_xlsx___Sheet1[[#This Row],[Post Name]]="-",IF(G3321=0,G3319,G3321),Statistics_xlsx___Sheet1[[#This Row],[Post Name]])</f>
        <v>c9</v>
      </c>
      <c r="I3320">
        <v>66849</v>
      </c>
      <c r="J3320">
        <f>IF(Statistics_xlsx___Sheet1[[#This Row],[Offered Salary]]&lt;=0,AVERAGE($I$2:$I$7166),Statistics_xlsx___Sheet1[[#This Row],[Offered Salary]])</f>
        <v>66849</v>
      </c>
      <c r="K3320" t="b">
        <f>OR((Statistics_xlsx___Sheet1[[#This Row],[updated offered salary]]&lt;$N$39),(Statistics_xlsx___Sheet1[[#This Row],[updated offered salary]]&gt;$N$40))</f>
        <v>0</v>
      </c>
    </row>
    <row r="3321" spans="1:11" x14ac:dyDescent="0.3">
      <c r="A3321">
        <v>747318</v>
      </c>
      <c r="B3321" t="s">
        <v>2890</v>
      </c>
      <c r="C3321" t="s">
        <v>8</v>
      </c>
      <c r="D3321" t="s">
        <v>42</v>
      </c>
      <c r="E3321" t="str">
        <f>IF(Statistics_xlsx___Sheet1[[#This Row],[event_name]]="-","Male",Statistics_xlsx___Sheet1[[#This Row],[event_name]])</f>
        <v>Don’t want to say</v>
      </c>
      <c r="F3321" t="s">
        <v>10</v>
      </c>
      <c r="G3321" t="s">
        <v>345</v>
      </c>
      <c r="H3321" t="str">
        <f>IF(Statistics_xlsx___Sheet1[[#This Row],[Post Name]]="-",IF(G3322=0,G3320,G3322),Statistics_xlsx___Sheet1[[#This Row],[Post Name]])</f>
        <v>c9</v>
      </c>
      <c r="I3321">
        <v>14799</v>
      </c>
      <c r="J3321">
        <f>IF(Statistics_xlsx___Sheet1[[#This Row],[Offered Salary]]&lt;=0,AVERAGE($I$2:$I$7166),Statistics_xlsx___Sheet1[[#This Row],[Offered Salary]])</f>
        <v>14799</v>
      </c>
      <c r="K3321" t="b">
        <f>OR((Statistics_xlsx___Sheet1[[#This Row],[updated offered salary]]&lt;$N$39),(Statistics_xlsx___Sheet1[[#This Row],[updated offered salary]]&gt;$N$40))</f>
        <v>0</v>
      </c>
    </row>
    <row r="3322" spans="1:11" x14ac:dyDescent="0.3">
      <c r="A3322">
        <v>729869</v>
      </c>
      <c r="B3322" t="s">
        <v>2890</v>
      </c>
      <c r="C3322" t="s">
        <v>8</v>
      </c>
      <c r="D3322" t="s">
        <v>42</v>
      </c>
      <c r="E3322" t="str">
        <f>IF(Statistics_xlsx___Sheet1[[#This Row],[event_name]]="-","Male",Statistics_xlsx___Sheet1[[#This Row],[event_name]])</f>
        <v>Don’t want to say</v>
      </c>
      <c r="F3322" t="s">
        <v>10</v>
      </c>
      <c r="G3322" t="s">
        <v>345</v>
      </c>
      <c r="H3322" t="str">
        <f>IF(Statistics_xlsx___Sheet1[[#This Row],[Post Name]]="-",IF(G3323=0,G3321,G3323),Statistics_xlsx___Sheet1[[#This Row],[Post Name]])</f>
        <v>c9</v>
      </c>
      <c r="I3322">
        <v>33179</v>
      </c>
      <c r="J3322">
        <f>IF(Statistics_xlsx___Sheet1[[#This Row],[Offered Salary]]&lt;=0,AVERAGE($I$2:$I$7166),Statistics_xlsx___Sheet1[[#This Row],[Offered Salary]])</f>
        <v>33179</v>
      </c>
      <c r="K3322" t="b">
        <f>OR((Statistics_xlsx___Sheet1[[#This Row],[updated offered salary]]&lt;$N$39),(Statistics_xlsx___Sheet1[[#This Row],[updated offered salary]]&gt;$N$40))</f>
        <v>0</v>
      </c>
    </row>
    <row r="3323" spans="1:11" x14ac:dyDescent="0.3">
      <c r="A3323">
        <v>114826</v>
      </c>
      <c r="B3323" t="s">
        <v>2891</v>
      </c>
      <c r="C3323" t="s">
        <v>15</v>
      </c>
      <c r="D3323" t="s">
        <v>13</v>
      </c>
      <c r="E3323" t="str">
        <f>IF(Statistics_xlsx___Sheet1[[#This Row],[event_name]]="-","Male",Statistics_xlsx___Sheet1[[#This Row],[event_name]])</f>
        <v>Female</v>
      </c>
      <c r="F3323" t="s">
        <v>10</v>
      </c>
      <c r="G3323" t="s">
        <v>345</v>
      </c>
      <c r="H3323" t="str">
        <f>IF(Statistics_xlsx___Sheet1[[#This Row],[Post Name]]="-",IF(G3324=0,G3322,G3324),Statistics_xlsx___Sheet1[[#This Row],[Post Name]])</f>
        <v>c9</v>
      </c>
      <c r="I3323">
        <v>41054</v>
      </c>
      <c r="J3323">
        <f>IF(Statistics_xlsx___Sheet1[[#This Row],[Offered Salary]]&lt;=0,AVERAGE($I$2:$I$7166),Statistics_xlsx___Sheet1[[#This Row],[Offered Salary]])</f>
        <v>41054</v>
      </c>
      <c r="K3323" t="b">
        <f>OR((Statistics_xlsx___Sheet1[[#This Row],[updated offered salary]]&lt;$N$39),(Statistics_xlsx___Sheet1[[#This Row],[updated offered salary]]&gt;$N$40))</f>
        <v>0</v>
      </c>
    </row>
    <row r="3324" spans="1:11" x14ac:dyDescent="0.3">
      <c r="A3324">
        <v>899997</v>
      </c>
      <c r="B3324" t="s">
        <v>2892</v>
      </c>
      <c r="C3324" t="s">
        <v>15</v>
      </c>
      <c r="D3324" t="s">
        <v>13</v>
      </c>
      <c r="E3324" t="str">
        <f>IF(Statistics_xlsx___Sheet1[[#This Row],[event_name]]="-","Male",Statistics_xlsx___Sheet1[[#This Row],[event_name]])</f>
        <v>Female</v>
      </c>
      <c r="F3324" t="s">
        <v>10</v>
      </c>
      <c r="G3324" t="s">
        <v>345</v>
      </c>
      <c r="H3324" t="str">
        <f>IF(Statistics_xlsx___Sheet1[[#This Row],[Post Name]]="-",IF(G3325=0,G3323,G3325),Statistics_xlsx___Sheet1[[#This Row],[Post Name]])</f>
        <v>c9</v>
      </c>
      <c r="I3324">
        <v>91371</v>
      </c>
      <c r="J3324">
        <f>IF(Statistics_xlsx___Sheet1[[#This Row],[Offered Salary]]&lt;=0,AVERAGE($I$2:$I$7166),Statistics_xlsx___Sheet1[[#This Row],[Offered Salary]])</f>
        <v>91371</v>
      </c>
      <c r="K3324" t="b">
        <f>OR((Statistics_xlsx___Sheet1[[#This Row],[updated offered salary]]&lt;$N$39),(Statistics_xlsx___Sheet1[[#This Row],[updated offered salary]]&gt;$N$40))</f>
        <v>0</v>
      </c>
    </row>
    <row r="3325" spans="1:11" x14ac:dyDescent="0.3">
      <c r="A3325">
        <v>390743</v>
      </c>
      <c r="B3325" t="s">
        <v>2893</v>
      </c>
      <c r="C3325" t="s">
        <v>8</v>
      </c>
      <c r="D3325" t="s">
        <v>13</v>
      </c>
      <c r="E3325" t="str">
        <f>IF(Statistics_xlsx___Sheet1[[#This Row],[event_name]]="-","Male",Statistics_xlsx___Sheet1[[#This Row],[event_name]])</f>
        <v>Female</v>
      </c>
      <c r="F3325" t="s">
        <v>10</v>
      </c>
      <c r="G3325" t="s">
        <v>345</v>
      </c>
      <c r="H3325" t="str">
        <f>IF(Statistics_xlsx___Sheet1[[#This Row],[Post Name]]="-",IF(G3326=0,G3324,G3326),Statistics_xlsx___Sheet1[[#This Row],[Post Name]])</f>
        <v>c9</v>
      </c>
      <c r="I3325">
        <v>33532</v>
      </c>
      <c r="J3325">
        <f>IF(Statistics_xlsx___Sheet1[[#This Row],[Offered Salary]]&lt;=0,AVERAGE($I$2:$I$7166),Statistics_xlsx___Sheet1[[#This Row],[Offered Salary]])</f>
        <v>33532</v>
      </c>
      <c r="K3325" t="b">
        <f>OR((Statistics_xlsx___Sheet1[[#This Row],[updated offered salary]]&lt;$N$39),(Statistics_xlsx___Sheet1[[#This Row],[updated offered salary]]&gt;$N$40))</f>
        <v>0</v>
      </c>
    </row>
    <row r="3326" spans="1:11" x14ac:dyDescent="0.3">
      <c r="A3326">
        <v>169266</v>
      </c>
      <c r="B3326" t="s">
        <v>2894</v>
      </c>
      <c r="C3326" t="s">
        <v>15</v>
      </c>
      <c r="D3326" t="s">
        <v>13</v>
      </c>
      <c r="E3326" t="str">
        <f>IF(Statistics_xlsx___Sheet1[[#This Row],[event_name]]="-","Male",Statistics_xlsx___Sheet1[[#This Row],[event_name]])</f>
        <v>Female</v>
      </c>
      <c r="F3326" t="s">
        <v>10</v>
      </c>
      <c r="G3326" t="s">
        <v>345</v>
      </c>
      <c r="H3326" t="str">
        <f>IF(Statistics_xlsx___Sheet1[[#This Row],[Post Name]]="-",IF(G3327=0,G3325,G3327),Statistics_xlsx___Sheet1[[#This Row],[Post Name]])</f>
        <v>c9</v>
      </c>
      <c r="I3326">
        <v>1188</v>
      </c>
      <c r="J3326">
        <f>IF(Statistics_xlsx___Sheet1[[#This Row],[Offered Salary]]&lt;=0,AVERAGE($I$2:$I$7166),Statistics_xlsx___Sheet1[[#This Row],[Offered Salary]])</f>
        <v>1188</v>
      </c>
      <c r="K3326" t="b">
        <f>OR((Statistics_xlsx___Sheet1[[#This Row],[updated offered salary]]&lt;$N$39),(Statistics_xlsx___Sheet1[[#This Row],[updated offered salary]]&gt;$N$40))</f>
        <v>0</v>
      </c>
    </row>
    <row r="3327" spans="1:11" x14ac:dyDescent="0.3">
      <c r="A3327">
        <v>114741</v>
      </c>
      <c r="B3327" t="s">
        <v>2895</v>
      </c>
      <c r="C3327" t="s">
        <v>8</v>
      </c>
      <c r="D3327" t="s">
        <v>13</v>
      </c>
      <c r="E3327" t="str">
        <f>IF(Statistics_xlsx___Sheet1[[#This Row],[event_name]]="-","Male",Statistics_xlsx___Sheet1[[#This Row],[event_name]])</f>
        <v>Female</v>
      </c>
      <c r="F3327" t="s">
        <v>10</v>
      </c>
      <c r="G3327" t="s">
        <v>345</v>
      </c>
      <c r="H3327" t="str">
        <f>IF(Statistics_xlsx___Sheet1[[#This Row],[Post Name]]="-",IF(G3328=0,G3326,G3328),Statistics_xlsx___Sheet1[[#This Row],[Post Name]])</f>
        <v>c9</v>
      </c>
      <c r="I3327">
        <v>12959</v>
      </c>
      <c r="J3327">
        <f>IF(Statistics_xlsx___Sheet1[[#This Row],[Offered Salary]]&lt;=0,AVERAGE($I$2:$I$7166),Statistics_xlsx___Sheet1[[#This Row],[Offered Salary]])</f>
        <v>12959</v>
      </c>
      <c r="K3327" t="b">
        <f>OR((Statistics_xlsx___Sheet1[[#This Row],[updated offered salary]]&lt;$N$39),(Statistics_xlsx___Sheet1[[#This Row],[updated offered salary]]&gt;$N$40))</f>
        <v>0</v>
      </c>
    </row>
    <row r="3328" spans="1:11" x14ac:dyDescent="0.3">
      <c r="A3328">
        <v>161963</v>
      </c>
      <c r="B3328" t="s">
        <v>2896</v>
      </c>
      <c r="C3328" t="s">
        <v>15</v>
      </c>
      <c r="D3328" t="s">
        <v>13</v>
      </c>
      <c r="E3328" t="str">
        <f>IF(Statistics_xlsx___Sheet1[[#This Row],[event_name]]="-","Male",Statistics_xlsx___Sheet1[[#This Row],[event_name]])</f>
        <v>Female</v>
      </c>
      <c r="F3328" t="s">
        <v>10</v>
      </c>
      <c r="G3328" t="s">
        <v>345</v>
      </c>
      <c r="H3328" t="str">
        <f>IF(Statistics_xlsx___Sheet1[[#This Row],[Post Name]]="-",IF(G3329=0,G3327,G3329),Statistics_xlsx___Sheet1[[#This Row],[Post Name]])</f>
        <v>c9</v>
      </c>
      <c r="I3328">
        <v>68381</v>
      </c>
      <c r="J3328">
        <f>IF(Statistics_xlsx___Sheet1[[#This Row],[Offered Salary]]&lt;=0,AVERAGE($I$2:$I$7166),Statistics_xlsx___Sheet1[[#This Row],[Offered Salary]])</f>
        <v>68381</v>
      </c>
      <c r="K3328" t="b">
        <f>OR((Statistics_xlsx___Sheet1[[#This Row],[updated offered salary]]&lt;$N$39),(Statistics_xlsx___Sheet1[[#This Row],[updated offered salary]]&gt;$N$40))</f>
        <v>0</v>
      </c>
    </row>
    <row r="3329" spans="1:11" x14ac:dyDescent="0.3">
      <c r="A3329">
        <v>897881</v>
      </c>
      <c r="B3329" t="s">
        <v>2896</v>
      </c>
      <c r="C3329" t="s">
        <v>15</v>
      </c>
      <c r="D3329" t="s">
        <v>13</v>
      </c>
      <c r="E3329" t="str">
        <f>IF(Statistics_xlsx___Sheet1[[#This Row],[event_name]]="-","Male",Statistics_xlsx___Sheet1[[#This Row],[event_name]])</f>
        <v>Female</v>
      </c>
      <c r="F3329" t="s">
        <v>10</v>
      </c>
      <c r="G3329" t="s">
        <v>345</v>
      </c>
      <c r="H3329" t="str">
        <f>IF(Statistics_xlsx___Sheet1[[#This Row],[Post Name]]="-",IF(G3330=0,G3328,G3330),Statistics_xlsx___Sheet1[[#This Row],[Post Name]])</f>
        <v>c9</v>
      </c>
      <c r="I3329">
        <v>7690</v>
      </c>
      <c r="J3329">
        <f>IF(Statistics_xlsx___Sheet1[[#This Row],[Offered Salary]]&lt;=0,AVERAGE($I$2:$I$7166),Statistics_xlsx___Sheet1[[#This Row],[Offered Salary]])</f>
        <v>7690</v>
      </c>
      <c r="K3329" t="b">
        <f>OR((Statistics_xlsx___Sheet1[[#This Row],[updated offered salary]]&lt;$N$39),(Statistics_xlsx___Sheet1[[#This Row],[updated offered salary]]&gt;$N$40))</f>
        <v>0</v>
      </c>
    </row>
    <row r="3330" spans="1:11" x14ac:dyDescent="0.3">
      <c r="A3330">
        <v>331487</v>
      </c>
      <c r="B3330" t="s">
        <v>2897</v>
      </c>
      <c r="C3330" t="s">
        <v>8</v>
      </c>
      <c r="D3330" t="s">
        <v>9</v>
      </c>
      <c r="E3330" t="str">
        <f>IF(Statistics_xlsx___Sheet1[[#This Row],[event_name]]="-","Male",Statistics_xlsx___Sheet1[[#This Row],[event_name]])</f>
        <v>Male</v>
      </c>
      <c r="F3330" t="s">
        <v>10</v>
      </c>
      <c r="G3330" t="s">
        <v>345</v>
      </c>
      <c r="H3330" t="str">
        <f>IF(Statistics_xlsx___Sheet1[[#This Row],[Post Name]]="-",IF(G3331=0,G3329,G3331),Statistics_xlsx___Sheet1[[#This Row],[Post Name]])</f>
        <v>c9</v>
      </c>
      <c r="I3330">
        <v>55670</v>
      </c>
      <c r="J3330">
        <f>IF(Statistics_xlsx___Sheet1[[#This Row],[Offered Salary]]&lt;=0,AVERAGE($I$2:$I$7166),Statistics_xlsx___Sheet1[[#This Row],[Offered Salary]])</f>
        <v>55670</v>
      </c>
      <c r="K3330" t="b">
        <f>OR((Statistics_xlsx___Sheet1[[#This Row],[updated offered salary]]&lt;$N$39),(Statistics_xlsx___Sheet1[[#This Row],[updated offered salary]]&gt;$N$40))</f>
        <v>0</v>
      </c>
    </row>
    <row r="3331" spans="1:11" x14ac:dyDescent="0.3">
      <c r="A3331">
        <v>219953</v>
      </c>
      <c r="B3331" t="s">
        <v>2898</v>
      </c>
      <c r="C3331" t="s">
        <v>8</v>
      </c>
      <c r="D3331" t="s">
        <v>13</v>
      </c>
      <c r="E3331" t="str">
        <f>IF(Statistics_xlsx___Sheet1[[#This Row],[event_name]]="-","Male",Statistics_xlsx___Sheet1[[#This Row],[event_name]])</f>
        <v>Female</v>
      </c>
      <c r="F3331" t="s">
        <v>10</v>
      </c>
      <c r="G3331" t="s">
        <v>345</v>
      </c>
      <c r="H3331" t="str">
        <f>IF(Statistics_xlsx___Sheet1[[#This Row],[Post Name]]="-",IF(G3332=0,G3330,G3332),Statistics_xlsx___Sheet1[[#This Row],[Post Name]])</f>
        <v>c9</v>
      </c>
      <c r="I3331">
        <v>88338</v>
      </c>
      <c r="J3331">
        <f>IF(Statistics_xlsx___Sheet1[[#This Row],[Offered Salary]]&lt;=0,AVERAGE($I$2:$I$7166),Statistics_xlsx___Sheet1[[#This Row],[Offered Salary]])</f>
        <v>88338</v>
      </c>
      <c r="K3331" t="b">
        <f>OR((Statistics_xlsx___Sheet1[[#This Row],[updated offered salary]]&lt;$N$39),(Statistics_xlsx___Sheet1[[#This Row],[updated offered salary]]&gt;$N$40))</f>
        <v>0</v>
      </c>
    </row>
    <row r="3332" spans="1:11" x14ac:dyDescent="0.3">
      <c r="A3332">
        <v>590522</v>
      </c>
      <c r="B3332" t="s">
        <v>2899</v>
      </c>
      <c r="C3332" t="s">
        <v>15</v>
      </c>
      <c r="D3332" t="s">
        <v>13</v>
      </c>
      <c r="E3332" t="str">
        <f>IF(Statistics_xlsx___Sheet1[[#This Row],[event_name]]="-","Male",Statistics_xlsx___Sheet1[[#This Row],[event_name]])</f>
        <v>Female</v>
      </c>
      <c r="F3332" t="s">
        <v>10</v>
      </c>
      <c r="G3332" t="s">
        <v>345</v>
      </c>
      <c r="H3332" t="str">
        <f>IF(Statistics_xlsx___Sheet1[[#This Row],[Post Name]]="-",IF(G3333=0,G3331,G3333),Statistics_xlsx___Sheet1[[#This Row],[Post Name]])</f>
        <v>c9</v>
      </c>
      <c r="I3332">
        <v>91558</v>
      </c>
      <c r="J3332">
        <f>IF(Statistics_xlsx___Sheet1[[#This Row],[Offered Salary]]&lt;=0,AVERAGE($I$2:$I$7166),Statistics_xlsx___Sheet1[[#This Row],[Offered Salary]])</f>
        <v>91558</v>
      </c>
      <c r="K3332" t="b">
        <f>OR((Statistics_xlsx___Sheet1[[#This Row],[updated offered salary]]&lt;$N$39),(Statistics_xlsx___Sheet1[[#This Row],[updated offered salary]]&gt;$N$40))</f>
        <v>0</v>
      </c>
    </row>
    <row r="3333" spans="1:11" x14ac:dyDescent="0.3">
      <c r="A3333">
        <v>646084</v>
      </c>
      <c r="B3333" t="s">
        <v>2900</v>
      </c>
      <c r="C3333" t="s">
        <v>15</v>
      </c>
      <c r="D3333" t="s">
        <v>13</v>
      </c>
      <c r="E3333" t="str">
        <f>IF(Statistics_xlsx___Sheet1[[#This Row],[event_name]]="-","Male",Statistics_xlsx___Sheet1[[#This Row],[event_name]])</f>
        <v>Female</v>
      </c>
      <c r="F3333" t="s">
        <v>17</v>
      </c>
      <c r="G3333" t="s">
        <v>11</v>
      </c>
      <c r="H3333" t="str">
        <f>IF(Statistics_xlsx___Sheet1[[#This Row],[Post Name]]="-",IF(G3334=0,G3332,G3334),Statistics_xlsx___Sheet1[[#This Row],[Post Name]])</f>
        <v>c8</v>
      </c>
      <c r="I3333">
        <v>89351</v>
      </c>
      <c r="J3333">
        <f>IF(Statistics_xlsx___Sheet1[[#This Row],[Offered Salary]]&lt;=0,AVERAGE($I$2:$I$7166),Statistics_xlsx___Sheet1[[#This Row],[Offered Salary]])</f>
        <v>89351</v>
      </c>
      <c r="K3333" t="b">
        <f>OR((Statistics_xlsx___Sheet1[[#This Row],[updated offered salary]]&lt;$N$39),(Statistics_xlsx___Sheet1[[#This Row],[updated offered salary]]&gt;$N$40))</f>
        <v>0</v>
      </c>
    </row>
    <row r="3334" spans="1:11" x14ac:dyDescent="0.3">
      <c r="A3334">
        <v>510340</v>
      </c>
      <c r="B3334" t="s">
        <v>2901</v>
      </c>
      <c r="C3334" t="s">
        <v>8</v>
      </c>
      <c r="D3334" t="s">
        <v>9</v>
      </c>
      <c r="E3334" t="str">
        <f>IF(Statistics_xlsx___Sheet1[[#This Row],[event_name]]="-","Male",Statistics_xlsx___Sheet1[[#This Row],[event_name]])</f>
        <v>Male</v>
      </c>
      <c r="F3334" t="s">
        <v>17</v>
      </c>
      <c r="G3334" t="s">
        <v>11</v>
      </c>
      <c r="H3334" t="str">
        <f>IF(Statistics_xlsx___Sheet1[[#This Row],[Post Name]]="-",IF(G3335=0,G3333,G3335),Statistics_xlsx___Sheet1[[#This Row],[Post Name]])</f>
        <v>c8</v>
      </c>
      <c r="I3334">
        <v>88420</v>
      </c>
      <c r="J3334">
        <f>IF(Statistics_xlsx___Sheet1[[#This Row],[Offered Salary]]&lt;=0,AVERAGE($I$2:$I$7166),Statistics_xlsx___Sheet1[[#This Row],[Offered Salary]])</f>
        <v>88420</v>
      </c>
      <c r="K3334" t="b">
        <f>OR((Statistics_xlsx___Sheet1[[#This Row],[updated offered salary]]&lt;$N$39),(Statistics_xlsx___Sheet1[[#This Row],[updated offered salary]]&gt;$N$40))</f>
        <v>0</v>
      </c>
    </row>
    <row r="3335" spans="1:11" x14ac:dyDescent="0.3">
      <c r="A3335">
        <v>259229</v>
      </c>
      <c r="B3335" t="s">
        <v>2902</v>
      </c>
      <c r="C3335" t="s">
        <v>8</v>
      </c>
      <c r="D3335" t="s">
        <v>9</v>
      </c>
      <c r="E3335" t="str">
        <f>IF(Statistics_xlsx___Sheet1[[#This Row],[event_name]]="-","Male",Statistics_xlsx___Sheet1[[#This Row],[event_name]])</f>
        <v>Male</v>
      </c>
      <c r="F3335" t="s">
        <v>21</v>
      </c>
      <c r="G3335" t="s">
        <v>36</v>
      </c>
      <c r="H3335" t="str">
        <f>IF(Statistics_xlsx___Sheet1[[#This Row],[Post Name]]="-",IF(G3336=0,G3334,G3336),Statistics_xlsx___Sheet1[[#This Row],[Post Name]])</f>
        <v>i5</v>
      </c>
      <c r="I3335">
        <v>27256</v>
      </c>
      <c r="J3335">
        <f>IF(Statistics_xlsx___Sheet1[[#This Row],[Offered Salary]]&lt;=0,AVERAGE($I$2:$I$7166),Statistics_xlsx___Sheet1[[#This Row],[Offered Salary]])</f>
        <v>27256</v>
      </c>
      <c r="K3335" t="b">
        <f>OR((Statistics_xlsx___Sheet1[[#This Row],[updated offered salary]]&lt;$N$39),(Statistics_xlsx___Sheet1[[#This Row],[updated offered salary]]&gt;$N$40))</f>
        <v>0</v>
      </c>
    </row>
    <row r="3336" spans="1:11" x14ac:dyDescent="0.3">
      <c r="A3336">
        <v>604800</v>
      </c>
      <c r="B3336" t="s">
        <v>2903</v>
      </c>
      <c r="C3336" t="s">
        <v>15</v>
      </c>
      <c r="D3336" t="s">
        <v>9</v>
      </c>
      <c r="E3336" t="str">
        <f>IF(Statistics_xlsx___Sheet1[[#This Row],[event_name]]="-","Male",Statistics_xlsx___Sheet1[[#This Row],[event_name]])</f>
        <v>Male</v>
      </c>
      <c r="F3336" t="s">
        <v>21</v>
      </c>
      <c r="G3336" t="s">
        <v>36</v>
      </c>
      <c r="H3336" t="str">
        <f>IF(Statistics_xlsx___Sheet1[[#This Row],[Post Name]]="-",IF(G3337=0,G3335,G3337),Statistics_xlsx___Sheet1[[#This Row],[Post Name]])</f>
        <v>i5</v>
      </c>
      <c r="I3336">
        <v>78196</v>
      </c>
      <c r="J3336">
        <f>IF(Statistics_xlsx___Sheet1[[#This Row],[Offered Salary]]&lt;=0,AVERAGE($I$2:$I$7166),Statistics_xlsx___Sheet1[[#This Row],[Offered Salary]])</f>
        <v>78196</v>
      </c>
      <c r="K3336" t="b">
        <f>OR((Statistics_xlsx___Sheet1[[#This Row],[updated offered salary]]&lt;$N$39),(Statistics_xlsx___Sheet1[[#This Row],[updated offered salary]]&gt;$N$40))</f>
        <v>0</v>
      </c>
    </row>
    <row r="3337" spans="1:11" x14ac:dyDescent="0.3">
      <c r="A3337">
        <v>696733</v>
      </c>
      <c r="B3337" t="s">
        <v>2903</v>
      </c>
      <c r="C3337" t="s">
        <v>8</v>
      </c>
      <c r="D3337" t="s">
        <v>13</v>
      </c>
      <c r="E3337" t="str">
        <f>IF(Statistics_xlsx___Sheet1[[#This Row],[event_name]]="-","Male",Statistics_xlsx___Sheet1[[#This Row],[event_name]])</f>
        <v>Female</v>
      </c>
      <c r="F3337" t="s">
        <v>21</v>
      </c>
      <c r="G3337" t="s">
        <v>36</v>
      </c>
      <c r="H3337" t="str">
        <f>IF(Statistics_xlsx___Sheet1[[#This Row],[Post Name]]="-",IF(G3338=0,G3336,G3338),Statistics_xlsx___Sheet1[[#This Row],[Post Name]])</f>
        <v>i5</v>
      </c>
      <c r="I3337">
        <v>88465</v>
      </c>
      <c r="J3337">
        <f>IF(Statistics_xlsx___Sheet1[[#This Row],[Offered Salary]]&lt;=0,AVERAGE($I$2:$I$7166),Statistics_xlsx___Sheet1[[#This Row],[Offered Salary]])</f>
        <v>88465</v>
      </c>
      <c r="K3337" t="b">
        <f>OR((Statistics_xlsx___Sheet1[[#This Row],[updated offered salary]]&lt;$N$39),(Statistics_xlsx___Sheet1[[#This Row],[updated offered salary]]&gt;$N$40))</f>
        <v>0</v>
      </c>
    </row>
    <row r="3338" spans="1:11" x14ac:dyDescent="0.3">
      <c r="A3338">
        <v>930905</v>
      </c>
      <c r="B3338" t="s">
        <v>2904</v>
      </c>
      <c r="C3338" t="s">
        <v>15</v>
      </c>
      <c r="D3338" t="s">
        <v>9</v>
      </c>
      <c r="E3338" t="str">
        <f>IF(Statistics_xlsx___Sheet1[[#This Row],[event_name]]="-","Male",Statistics_xlsx___Sheet1[[#This Row],[event_name]])</f>
        <v>Male</v>
      </c>
      <c r="F3338" t="s">
        <v>21</v>
      </c>
      <c r="G3338" t="s">
        <v>36</v>
      </c>
      <c r="H3338" t="str">
        <f>IF(Statistics_xlsx___Sheet1[[#This Row],[Post Name]]="-",IF(G3339=0,G3337,G3339),Statistics_xlsx___Sheet1[[#This Row],[Post Name]])</f>
        <v>i5</v>
      </c>
      <c r="I3338">
        <v>25454</v>
      </c>
      <c r="J3338">
        <f>IF(Statistics_xlsx___Sheet1[[#This Row],[Offered Salary]]&lt;=0,AVERAGE($I$2:$I$7166),Statistics_xlsx___Sheet1[[#This Row],[Offered Salary]])</f>
        <v>25454</v>
      </c>
      <c r="K3338" t="b">
        <f>OR((Statistics_xlsx___Sheet1[[#This Row],[updated offered salary]]&lt;$N$39),(Statistics_xlsx___Sheet1[[#This Row],[updated offered salary]]&gt;$N$40))</f>
        <v>0</v>
      </c>
    </row>
    <row r="3339" spans="1:11" x14ac:dyDescent="0.3">
      <c r="A3339">
        <v>379513</v>
      </c>
      <c r="B3339" t="s">
        <v>2905</v>
      </c>
      <c r="C3339" t="s">
        <v>8</v>
      </c>
      <c r="D3339" t="s">
        <v>9</v>
      </c>
      <c r="E3339" t="str">
        <f>IF(Statistics_xlsx___Sheet1[[#This Row],[event_name]]="-","Male",Statistics_xlsx___Sheet1[[#This Row],[event_name]])</f>
        <v>Male</v>
      </c>
      <c r="F3339" t="s">
        <v>21</v>
      </c>
      <c r="G3339" t="s">
        <v>36</v>
      </c>
      <c r="H3339" t="str">
        <f>IF(Statistics_xlsx___Sheet1[[#This Row],[Post Name]]="-",IF(G3340=0,G3338,G3340),Statistics_xlsx___Sheet1[[#This Row],[Post Name]])</f>
        <v>i5</v>
      </c>
      <c r="I3339">
        <v>12909</v>
      </c>
      <c r="J3339">
        <f>IF(Statistics_xlsx___Sheet1[[#This Row],[Offered Salary]]&lt;=0,AVERAGE($I$2:$I$7166),Statistics_xlsx___Sheet1[[#This Row],[Offered Salary]])</f>
        <v>12909</v>
      </c>
      <c r="K3339" t="b">
        <f>OR((Statistics_xlsx___Sheet1[[#This Row],[updated offered salary]]&lt;$N$39),(Statistics_xlsx___Sheet1[[#This Row],[updated offered salary]]&gt;$N$40))</f>
        <v>0</v>
      </c>
    </row>
    <row r="3340" spans="1:11" x14ac:dyDescent="0.3">
      <c r="A3340">
        <v>492225</v>
      </c>
      <c r="B3340" t="s">
        <v>2906</v>
      </c>
      <c r="C3340" t="s">
        <v>8</v>
      </c>
      <c r="D3340" t="s">
        <v>9</v>
      </c>
      <c r="E3340" t="str">
        <f>IF(Statistics_xlsx___Sheet1[[#This Row],[event_name]]="-","Male",Statistics_xlsx___Sheet1[[#This Row],[event_name]])</f>
        <v>Male</v>
      </c>
      <c r="F3340" t="s">
        <v>21</v>
      </c>
      <c r="G3340" t="s">
        <v>36</v>
      </c>
      <c r="H3340" t="str">
        <f>IF(Statistics_xlsx___Sheet1[[#This Row],[Post Name]]="-",IF(G3341=0,G3339,G3341),Statistics_xlsx___Sheet1[[#This Row],[Post Name]])</f>
        <v>i5</v>
      </c>
      <c r="I3340">
        <v>71033</v>
      </c>
      <c r="J3340">
        <f>IF(Statistics_xlsx___Sheet1[[#This Row],[Offered Salary]]&lt;=0,AVERAGE($I$2:$I$7166),Statistics_xlsx___Sheet1[[#This Row],[Offered Salary]])</f>
        <v>71033</v>
      </c>
      <c r="K3340" t="b">
        <f>OR((Statistics_xlsx___Sheet1[[#This Row],[updated offered salary]]&lt;$N$39),(Statistics_xlsx___Sheet1[[#This Row],[updated offered salary]]&gt;$N$40))</f>
        <v>0</v>
      </c>
    </row>
    <row r="3341" spans="1:11" x14ac:dyDescent="0.3">
      <c r="A3341">
        <v>909614</v>
      </c>
      <c r="B3341" t="s">
        <v>2907</v>
      </c>
      <c r="C3341" t="s">
        <v>15</v>
      </c>
      <c r="D3341" t="s">
        <v>13</v>
      </c>
      <c r="E3341" t="str">
        <f>IF(Statistics_xlsx___Sheet1[[#This Row],[event_name]]="-","Male",Statistics_xlsx___Sheet1[[#This Row],[event_name]])</f>
        <v>Female</v>
      </c>
      <c r="F3341" t="s">
        <v>21</v>
      </c>
      <c r="G3341" t="s">
        <v>36</v>
      </c>
      <c r="H3341" t="str">
        <f>IF(Statistics_xlsx___Sheet1[[#This Row],[Post Name]]="-",IF(G3342=0,G3340,G3342),Statistics_xlsx___Sheet1[[#This Row],[Post Name]])</f>
        <v>i5</v>
      </c>
      <c r="I3341">
        <v>96078</v>
      </c>
      <c r="J3341">
        <f>IF(Statistics_xlsx___Sheet1[[#This Row],[Offered Salary]]&lt;=0,AVERAGE($I$2:$I$7166),Statistics_xlsx___Sheet1[[#This Row],[Offered Salary]])</f>
        <v>96078</v>
      </c>
      <c r="K3341" t="b">
        <f>OR((Statistics_xlsx___Sheet1[[#This Row],[updated offered salary]]&lt;$N$39),(Statistics_xlsx___Sheet1[[#This Row],[updated offered salary]]&gt;$N$40))</f>
        <v>0</v>
      </c>
    </row>
    <row r="3342" spans="1:11" x14ac:dyDescent="0.3">
      <c r="A3342">
        <v>591038</v>
      </c>
      <c r="B3342" t="s">
        <v>2908</v>
      </c>
      <c r="C3342" t="s">
        <v>15</v>
      </c>
      <c r="D3342" t="s">
        <v>13</v>
      </c>
      <c r="E3342" t="str">
        <f>IF(Statistics_xlsx___Sheet1[[#This Row],[event_name]]="-","Male",Statistics_xlsx___Sheet1[[#This Row],[event_name]])</f>
        <v>Female</v>
      </c>
      <c r="F3342" t="s">
        <v>21</v>
      </c>
      <c r="G3342" t="s">
        <v>36</v>
      </c>
      <c r="H3342" t="str">
        <f>IF(Statistics_xlsx___Sheet1[[#This Row],[Post Name]]="-",IF(G3343=0,G3341,G3343),Statistics_xlsx___Sheet1[[#This Row],[Post Name]])</f>
        <v>i5</v>
      </c>
      <c r="I3342">
        <v>42203</v>
      </c>
      <c r="J3342">
        <f>IF(Statistics_xlsx___Sheet1[[#This Row],[Offered Salary]]&lt;=0,AVERAGE($I$2:$I$7166),Statistics_xlsx___Sheet1[[#This Row],[Offered Salary]])</f>
        <v>42203</v>
      </c>
      <c r="K3342" t="b">
        <f>OR((Statistics_xlsx___Sheet1[[#This Row],[updated offered salary]]&lt;$N$39),(Statistics_xlsx___Sheet1[[#This Row],[updated offered salary]]&gt;$N$40))</f>
        <v>0</v>
      </c>
    </row>
    <row r="3343" spans="1:11" x14ac:dyDescent="0.3">
      <c r="A3343">
        <v>676043</v>
      </c>
      <c r="B3343" t="s">
        <v>2909</v>
      </c>
      <c r="C3343" t="s">
        <v>8</v>
      </c>
      <c r="D3343" t="s">
        <v>13</v>
      </c>
      <c r="E3343" t="str">
        <f>IF(Statistics_xlsx___Sheet1[[#This Row],[event_name]]="-","Male",Statistics_xlsx___Sheet1[[#This Row],[event_name]])</f>
        <v>Female</v>
      </c>
      <c r="F3343" t="s">
        <v>21</v>
      </c>
      <c r="G3343" t="s">
        <v>36</v>
      </c>
      <c r="H3343" t="str">
        <f>IF(Statistics_xlsx___Sheet1[[#This Row],[Post Name]]="-",IF(G3344=0,G3342,G3344),Statistics_xlsx___Sheet1[[#This Row],[Post Name]])</f>
        <v>i5</v>
      </c>
      <c r="I3343">
        <v>63510</v>
      </c>
      <c r="J3343">
        <f>IF(Statistics_xlsx___Sheet1[[#This Row],[Offered Salary]]&lt;=0,AVERAGE($I$2:$I$7166),Statistics_xlsx___Sheet1[[#This Row],[Offered Salary]])</f>
        <v>63510</v>
      </c>
      <c r="K3343" t="b">
        <f>OR((Statistics_xlsx___Sheet1[[#This Row],[updated offered salary]]&lt;$N$39),(Statistics_xlsx___Sheet1[[#This Row],[updated offered salary]]&gt;$N$40))</f>
        <v>0</v>
      </c>
    </row>
    <row r="3344" spans="1:11" x14ac:dyDescent="0.3">
      <c r="A3344">
        <v>273255</v>
      </c>
      <c r="B3344" t="s">
        <v>2910</v>
      </c>
      <c r="C3344" t="s">
        <v>8</v>
      </c>
      <c r="D3344" t="s">
        <v>9</v>
      </c>
      <c r="E3344" t="str">
        <f>IF(Statistics_xlsx___Sheet1[[#This Row],[event_name]]="-","Male",Statistics_xlsx___Sheet1[[#This Row],[event_name]])</f>
        <v>Male</v>
      </c>
      <c r="F3344" t="s">
        <v>17</v>
      </c>
      <c r="G3344" t="s">
        <v>345</v>
      </c>
      <c r="H3344" t="str">
        <f>IF(Statistics_xlsx___Sheet1[[#This Row],[Post Name]]="-",IF(G3345=0,G3343,G3345),Statistics_xlsx___Sheet1[[#This Row],[Post Name]])</f>
        <v>c9</v>
      </c>
      <c r="I3344">
        <v>36183</v>
      </c>
      <c r="J3344">
        <f>IF(Statistics_xlsx___Sheet1[[#This Row],[Offered Salary]]&lt;=0,AVERAGE($I$2:$I$7166),Statistics_xlsx___Sheet1[[#This Row],[Offered Salary]])</f>
        <v>36183</v>
      </c>
      <c r="K3344" t="b">
        <f>OR((Statistics_xlsx___Sheet1[[#This Row],[updated offered salary]]&lt;$N$39),(Statistics_xlsx___Sheet1[[#This Row],[updated offered salary]]&gt;$N$40))</f>
        <v>0</v>
      </c>
    </row>
    <row r="3345" spans="1:11" x14ac:dyDescent="0.3">
      <c r="A3345">
        <v>84107</v>
      </c>
      <c r="B3345" t="s">
        <v>2911</v>
      </c>
      <c r="C3345" t="s">
        <v>8</v>
      </c>
      <c r="D3345" t="s">
        <v>9</v>
      </c>
      <c r="E3345" t="str">
        <f>IF(Statistics_xlsx___Sheet1[[#This Row],[event_name]]="-","Male",Statistics_xlsx___Sheet1[[#This Row],[event_name]])</f>
        <v>Male</v>
      </c>
      <c r="F3345" t="s">
        <v>17</v>
      </c>
      <c r="G3345" t="s">
        <v>345</v>
      </c>
      <c r="H3345" t="str">
        <f>IF(Statistics_xlsx___Sheet1[[#This Row],[Post Name]]="-",IF(G3346=0,G3344,G3346),Statistics_xlsx___Sheet1[[#This Row],[Post Name]])</f>
        <v>c9</v>
      </c>
      <c r="I3345">
        <v>62664</v>
      </c>
      <c r="J3345">
        <f>IF(Statistics_xlsx___Sheet1[[#This Row],[Offered Salary]]&lt;=0,AVERAGE($I$2:$I$7166),Statistics_xlsx___Sheet1[[#This Row],[Offered Salary]])</f>
        <v>62664</v>
      </c>
      <c r="K3345" t="b">
        <f>OR((Statistics_xlsx___Sheet1[[#This Row],[updated offered salary]]&lt;$N$39),(Statistics_xlsx___Sheet1[[#This Row],[updated offered salary]]&gt;$N$40))</f>
        <v>0</v>
      </c>
    </row>
    <row r="3346" spans="1:11" x14ac:dyDescent="0.3">
      <c r="A3346">
        <v>365351</v>
      </c>
      <c r="B3346" t="s">
        <v>2912</v>
      </c>
      <c r="C3346" t="s">
        <v>15</v>
      </c>
      <c r="D3346" t="s">
        <v>13</v>
      </c>
      <c r="E3346" t="str">
        <f>IF(Statistics_xlsx___Sheet1[[#This Row],[event_name]]="-","Male",Statistics_xlsx___Sheet1[[#This Row],[event_name]])</f>
        <v>Female</v>
      </c>
      <c r="F3346" t="s">
        <v>17</v>
      </c>
      <c r="G3346" t="s">
        <v>345</v>
      </c>
      <c r="H3346" t="str">
        <f>IF(Statistics_xlsx___Sheet1[[#This Row],[Post Name]]="-",IF(G3347=0,G3345,G3347),Statistics_xlsx___Sheet1[[#This Row],[Post Name]])</f>
        <v>c9</v>
      </c>
      <c r="I3346">
        <v>45092</v>
      </c>
      <c r="J3346">
        <f>IF(Statistics_xlsx___Sheet1[[#This Row],[Offered Salary]]&lt;=0,AVERAGE($I$2:$I$7166),Statistics_xlsx___Sheet1[[#This Row],[Offered Salary]])</f>
        <v>45092</v>
      </c>
      <c r="K3346" t="b">
        <f>OR((Statistics_xlsx___Sheet1[[#This Row],[updated offered salary]]&lt;$N$39),(Statistics_xlsx___Sheet1[[#This Row],[updated offered salary]]&gt;$N$40))</f>
        <v>0</v>
      </c>
    </row>
    <row r="3347" spans="1:11" x14ac:dyDescent="0.3">
      <c r="A3347">
        <v>322814</v>
      </c>
      <c r="B3347" t="s">
        <v>2913</v>
      </c>
      <c r="C3347" t="s">
        <v>15</v>
      </c>
      <c r="D3347" t="s">
        <v>13</v>
      </c>
      <c r="E3347" t="str">
        <f>IF(Statistics_xlsx___Sheet1[[#This Row],[event_name]]="-","Male",Statistics_xlsx___Sheet1[[#This Row],[event_name]])</f>
        <v>Female</v>
      </c>
      <c r="F3347" t="s">
        <v>17</v>
      </c>
      <c r="G3347" t="s">
        <v>345</v>
      </c>
      <c r="H3347" t="str">
        <f>IF(Statistics_xlsx___Sheet1[[#This Row],[Post Name]]="-",IF(G3348=0,G3346,G3348),Statistics_xlsx___Sheet1[[#This Row],[Post Name]])</f>
        <v>c9</v>
      </c>
      <c r="I3347">
        <v>86015</v>
      </c>
      <c r="J3347">
        <f>IF(Statistics_xlsx___Sheet1[[#This Row],[Offered Salary]]&lt;=0,AVERAGE($I$2:$I$7166),Statistics_xlsx___Sheet1[[#This Row],[Offered Salary]])</f>
        <v>86015</v>
      </c>
      <c r="K3347" t="b">
        <f>OR((Statistics_xlsx___Sheet1[[#This Row],[updated offered salary]]&lt;$N$39),(Statistics_xlsx___Sheet1[[#This Row],[updated offered salary]]&gt;$N$40))</f>
        <v>0</v>
      </c>
    </row>
    <row r="3348" spans="1:11" x14ac:dyDescent="0.3">
      <c r="A3348">
        <v>228996</v>
      </c>
      <c r="B3348" t="s">
        <v>2911</v>
      </c>
      <c r="C3348" t="s">
        <v>8</v>
      </c>
      <c r="D3348" t="s">
        <v>13</v>
      </c>
      <c r="E3348" t="str">
        <f>IF(Statistics_xlsx___Sheet1[[#This Row],[event_name]]="-","Male",Statistics_xlsx___Sheet1[[#This Row],[event_name]])</f>
        <v>Female</v>
      </c>
      <c r="F3348" t="s">
        <v>17</v>
      </c>
      <c r="G3348" t="s">
        <v>345</v>
      </c>
      <c r="H3348" t="str">
        <f>IF(Statistics_xlsx___Sheet1[[#This Row],[Post Name]]="-",IF(G3349=0,G3347,G3349),Statistics_xlsx___Sheet1[[#This Row],[Post Name]])</f>
        <v>c9</v>
      </c>
      <c r="I3348">
        <v>56965</v>
      </c>
      <c r="J3348">
        <f>IF(Statistics_xlsx___Sheet1[[#This Row],[Offered Salary]]&lt;=0,AVERAGE($I$2:$I$7166),Statistics_xlsx___Sheet1[[#This Row],[Offered Salary]])</f>
        <v>56965</v>
      </c>
      <c r="K3348" t="b">
        <f>OR((Statistics_xlsx___Sheet1[[#This Row],[updated offered salary]]&lt;$N$39),(Statistics_xlsx___Sheet1[[#This Row],[updated offered salary]]&gt;$N$40))</f>
        <v>0</v>
      </c>
    </row>
    <row r="3349" spans="1:11" x14ac:dyDescent="0.3">
      <c r="A3349">
        <v>696532</v>
      </c>
      <c r="B3349" t="s">
        <v>2914</v>
      </c>
      <c r="C3349" t="s">
        <v>8</v>
      </c>
      <c r="D3349" t="s">
        <v>13</v>
      </c>
      <c r="E3349" t="str">
        <f>IF(Statistics_xlsx___Sheet1[[#This Row],[event_name]]="-","Male",Statistics_xlsx___Sheet1[[#This Row],[event_name]])</f>
        <v>Female</v>
      </c>
      <c r="F3349" t="s">
        <v>10</v>
      </c>
      <c r="G3349" t="s">
        <v>14</v>
      </c>
      <c r="H3349" t="str">
        <f>IF(Statistics_xlsx___Sheet1[[#This Row],[Post Name]]="-",IF(G3350=0,G3348,G3350),Statistics_xlsx___Sheet1[[#This Row],[Post Name]])</f>
        <v>c5</v>
      </c>
      <c r="I3349">
        <v>12626</v>
      </c>
      <c r="J3349">
        <f>IF(Statistics_xlsx___Sheet1[[#This Row],[Offered Salary]]&lt;=0,AVERAGE($I$2:$I$7166),Statistics_xlsx___Sheet1[[#This Row],[Offered Salary]])</f>
        <v>12626</v>
      </c>
      <c r="K3349" t="b">
        <f>OR((Statistics_xlsx___Sheet1[[#This Row],[updated offered salary]]&lt;$N$39),(Statistics_xlsx___Sheet1[[#This Row],[updated offered salary]]&gt;$N$40))</f>
        <v>0</v>
      </c>
    </row>
    <row r="3350" spans="1:11" x14ac:dyDescent="0.3">
      <c r="A3350">
        <v>432427</v>
      </c>
      <c r="B3350" t="s">
        <v>2915</v>
      </c>
      <c r="C3350" t="s">
        <v>8</v>
      </c>
      <c r="D3350" t="s">
        <v>13</v>
      </c>
      <c r="E3350" t="str">
        <f>IF(Statistics_xlsx___Sheet1[[#This Row],[event_name]]="-","Male",Statistics_xlsx___Sheet1[[#This Row],[event_name]])</f>
        <v>Female</v>
      </c>
      <c r="F3350" t="s">
        <v>113</v>
      </c>
      <c r="G3350" t="s">
        <v>345</v>
      </c>
      <c r="H3350" t="str">
        <f>IF(Statistics_xlsx___Sheet1[[#This Row],[Post Name]]="-",IF(G3351=0,G3349,G3351),Statistics_xlsx___Sheet1[[#This Row],[Post Name]])</f>
        <v>c9</v>
      </c>
      <c r="I3350">
        <v>80332</v>
      </c>
      <c r="J3350">
        <f>IF(Statistics_xlsx___Sheet1[[#This Row],[Offered Salary]]&lt;=0,AVERAGE($I$2:$I$7166),Statistics_xlsx___Sheet1[[#This Row],[Offered Salary]])</f>
        <v>80332</v>
      </c>
      <c r="K3350" t="b">
        <f>OR((Statistics_xlsx___Sheet1[[#This Row],[updated offered salary]]&lt;$N$39),(Statistics_xlsx___Sheet1[[#This Row],[updated offered salary]]&gt;$N$40))</f>
        <v>0</v>
      </c>
    </row>
    <row r="3351" spans="1:11" x14ac:dyDescent="0.3">
      <c r="A3351">
        <v>274225</v>
      </c>
      <c r="B3351" t="s">
        <v>2916</v>
      </c>
      <c r="C3351" t="s">
        <v>8</v>
      </c>
      <c r="D3351" t="s">
        <v>13</v>
      </c>
      <c r="E3351" t="str">
        <f>IF(Statistics_xlsx___Sheet1[[#This Row],[event_name]]="-","Male",Statistics_xlsx___Sheet1[[#This Row],[event_name]])</f>
        <v>Female</v>
      </c>
      <c r="F3351" t="s">
        <v>113</v>
      </c>
      <c r="G3351" t="s">
        <v>345</v>
      </c>
      <c r="H3351" t="str">
        <f>IF(Statistics_xlsx___Sheet1[[#This Row],[Post Name]]="-",IF(G3352=0,G3350,G3352),Statistics_xlsx___Sheet1[[#This Row],[Post Name]])</f>
        <v>c9</v>
      </c>
      <c r="I3351">
        <v>91583</v>
      </c>
      <c r="J3351">
        <f>IF(Statistics_xlsx___Sheet1[[#This Row],[Offered Salary]]&lt;=0,AVERAGE($I$2:$I$7166),Statistics_xlsx___Sheet1[[#This Row],[Offered Salary]])</f>
        <v>91583</v>
      </c>
      <c r="K3351" t="b">
        <f>OR((Statistics_xlsx___Sheet1[[#This Row],[updated offered salary]]&lt;$N$39),(Statistics_xlsx___Sheet1[[#This Row],[updated offered salary]]&gt;$N$40))</f>
        <v>0</v>
      </c>
    </row>
    <row r="3352" spans="1:11" x14ac:dyDescent="0.3">
      <c r="A3352">
        <v>190670</v>
      </c>
      <c r="B3352" t="s">
        <v>2917</v>
      </c>
      <c r="C3352" t="s">
        <v>8</v>
      </c>
      <c r="D3352" t="s">
        <v>13</v>
      </c>
      <c r="E3352" t="str">
        <f>IF(Statistics_xlsx___Sheet1[[#This Row],[event_name]]="-","Male",Statistics_xlsx___Sheet1[[#This Row],[event_name]])</f>
        <v>Female</v>
      </c>
      <c r="F3352" t="s">
        <v>113</v>
      </c>
      <c r="G3352" t="s">
        <v>345</v>
      </c>
      <c r="H3352" t="str">
        <f>IF(Statistics_xlsx___Sheet1[[#This Row],[Post Name]]="-",IF(G3353=0,G3351,G3353),Statistics_xlsx___Sheet1[[#This Row],[Post Name]])</f>
        <v>c9</v>
      </c>
      <c r="I3352">
        <v>78751</v>
      </c>
      <c r="J3352">
        <f>IF(Statistics_xlsx___Sheet1[[#This Row],[Offered Salary]]&lt;=0,AVERAGE($I$2:$I$7166),Statistics_xlsx___Sheet1[[#This Row],[Offered Salary]])</f>
        <v>78751</v>
      </c>
      <c r="K3352" t="b">
        <f>OR((Statistics_xlsx___Sheet1[[#This Row],[updated offered salary]]&lt;$N$39),(Statistics_xlsx___Sheet1[[#This Row],[updated offered salary]]&gt;$N$40))</f>
        <v>0</v>
      </c>
    </row>
    <row r="3353" spans="1:11" x14ac:dyDescent="0.3">
      <c r="A3353">
        <v>795543</v>
      </c>
      <c r="B3353" t="s">
        <v>2918</v>
      </c>
      <c r="C3353" t="s">
        <v>8</v>
      </c>
      <c r="D3353" t="s">
        <v>13</v>
      </c>
      <c r="E3353" t="str">
        <f>IF(Statistics_xlsx___Sheet1[[#This Row],[event_name]]="-","Male",Statistics_xlsx___Sheet1[[#This Row],[event_name]])</f>
        <v>Female</v>
      </c>
      <c r="F3353" t="s">
        <v>52</v>
      </c>
      <c r="G3353" t="s">
        <v>36</v>
      </c>
      <c r="H3353" t="str">
        <f>IF(Statistics_xlsx___Sheet1[[#This Row],[Post Name]]="-",IF(G3354=0,G3352,G3354),Statistics_xlsx___Sheet1[[#This Row],[Post Name]])</f>
        <v>i5</v>
      </c>
      <c r="I3353">
        <v>8091</v>
      </c>
      <c r="J3353">
        <f>IF(Statistics_xlsx___Sheet1[[#This Row],[Offered Salary]]&lt;=0,AVERAGE($I$2:$I$7166),Statistics_xlsx___Sheet1[[#This Row],[Offered Salary]])</f>
        <v>8091</v>
      </c>
      <c r="K3353" t="b">
        <f>OR((Statistics_xlsx___Sheet1[[#This Row],[updated offered salary]]&lt;$N$39),(Statistics_xlsx___Sheet1[[#This Row],[updated offered salary]]&gt;$N$40))</f>
        <v>0</v>
      </c>
    </row>
    <row r="3354" spans="1:11" x14ac:dyDescent="0.3">
      <c r="A3354">
        <v>498378</v>
      </c>
      <c r="B3354" t="s">
        <v>2919</v>
      </c>
      <c r="C3354" t="s">
        <v>15</v>
      </c>
      <c r="D3354" t="s">
        <v>9</v>
      </c>
      <c r="E3354" t="str">
        <f>IF(Statistics_xlsx___Sheet1[[#This Row],[event_name]]="-","Male",Statistics_xlsx___Sheet1[[#This Row],[event_name]])</f>
        <v>Male</v>
      </c>
      <c r="F3354" t="s">
        <v>17</v>
      </c>
      <c r="G3354" t="s">
        <v>14</v>
      </c>
      <c r="H3354" t="str">
        <f>IF(Statistics_xlsx___Sheet1[[#This Row],[Post Name]]="-",IF(G3355=0,G3353,G3355),Statistics_xlsx___Sheet1[[#This Row],[Post Name]])</f>
        <v>c5</v>
      </c>
      <c r="I3354">
        <v>64300</v>
      </c>
      <c r="J3354">
        <f>IF(Statistics_xlsx___Sheet1[[#This Row],[Offered Salary]]&lt;=0,AVERAGE($I$2:$I$7166),Statistics_xlsx___Sheet1[[#This Row],[Offered Salary]])</f>
        <v>64300</v>
      </c>
      <c r="K3354" t="b">
        <f>OR((Statistics_xlsx___Sheet1[[#This Row],[updated offered salary]]&lt;$N$39),(Statistics_xlsx___Sheet1[[#This Row],[updated offered salary]]&gt;$N$40))</f>
        <v>0</v>
      </c>
    </row>
    <row r="3355" spans="1:11" x14ac:dyDescent="0.3">
      <c r="A3355">
        <v>209648</v>
      </c>
      <c r="B3355" t="s">
        <v>2920</v>
      </c>
      <c r="C3355" t="s">
        <v>8</v>
      </c>
      <c r="D3355" t="s">
        <v>9</v>
      </c>
      <c r="E3355" t="str">
        <f>IF(Statistics_xlsx___Sheet1[[#This Row],[event_name]]="-","Male",Statistics_xlsx___Sheet1[[#This Row],[event_name]])</f>
        <v>Male</v>
      </c>
      <c r="F3355" t="s">
        <v>17</v>
      </c>
      <c r="G3355" t="s">
        <v>14</v>
      </c>
      <c r="H3355" t="str">
        <f>IF(Statistics_xlsx___Sheet1[[#This Row],[Post Name]]="-",IF(G3356=0,G3354,G3356),Statistics_xlsx___Sheet1[[#This Row],[Post Name]])</f>
        <v>c5</v>
      </c>
      <c r="I3355">
        <v>83423</v>
      </c>
      <c r="J3355">
        <f>IF(Statistics_xlsx___Sheet1[[#This Row],[Offered Salary]]&lt;=0,AVERAGE($I$2:$I$7166),Statistics_xlsx___Sheet1[[#This Row],[Offered Salary]])</f>
        <v>83423</v>
      </c>
      <c r="K3355" t="b">
        <f>OR((Statistics_xlsx___Sheet1[[#This Row],[updated offered salary]]&lt;$N$39),(Statistics_xlsx___Sheet1[[#This Row],[updated offered salary]]&gt;$N$40))</f>
        <v>0</v>
      </c>
    </row>
    <row r="3356" spans="1:11" x14ac:dyDescent="0.3">
      <c r="A3356">
        <v>516009</v>
      </c>
      <c r="B3356" t="s">
        <v>2921</v>
      </c>
      <c r="C3356" t="s">
        <v>15</v>
      </c>
      <c r="D3356" t="s">
        <v>13</v>
      </c>
      <c r="E3356" t="str">
        <f>IF(Statistics_xlsx___Sheet1[[#This Row],[event_name]]="-","Male",Statistics_xlsx___Sheet1[[#This Row],[event_name]])</f>
        <v>Female</v>
      </c>
      <c r="F3356" t="s">
        <v>17</v>
      </c>
      <c r="G3356" t="s">
        <v>14</v>
      </c>
      <c r="H3356" t="str">
        <f>IF(Statistics_xlsx___Sheet1[[#This Row],[Post Name]]="-",IF(G3357=0,G3355,G3357),Statistics_xlsx___Sheet1[[#This Row],[Post Name]])</f>
        <v>c5</v>
      </c>
      <c r="I3356">
        <v>52475</v>
      </c>
      <c r="J3356">
        <f>IF(Statistics_xlsx___Sheet1[[#This Row],[Offered Salary]]&lt;=0,AVERAGE($I$2:$I$7166),Statistics_xlsx___Sheet1[[#This Row],[Offered Salary]])</f>
        <v>52475</v>
      </c>
      <c r="K3356" t="b">
        <f>OR((Statistics_xlsx___Sheet1[[#This Row],[updated offered salary]]&lt;$N$39),(Statistics_xlsx___Sheet1[[#This Row],[updated offered salary]]&gt;$N$40))</f>
        <v>0</v>
      </c>
    </row>
    <row r="3357" spans="1:11" x14ac:dyDescent="0.3">
      <c r="A3357">
        <v>568970</v>
      </c>
      <c r="B3357" t="s">
        <v>2922</v>
      </c>
      <c r="C3357" t="s">
        <v>8</v>
      </c>
      <c r="D3357" t="s">
        <v>13</v>
      </c>
      <c r="E3357" t="str">
        <f>IF(Statistics_xlsx___Sheet1[[#This Row],[event_name]]="-","Male",Statistics_xlsx___Sheet1[[#This Row],[event_name]])</f>
        <v>Female</v>
      </c>
      <c r="F3357" t="s">
        <v>17</v>
      </c>
      <c r="G3357" t="s">
        <v>14</v>
      </c>
      <c r="H3357" t="str">
        <f>IF(Statistics_xlsx___Sheet1[[#This Row],[Post Name]]="-",IF(G3358=0,G3356,G3358),Statistics_xlsx___Sheet1[[#This Row],[Post Name]])</f>
        <v>c5</v>
      </c>
      <c r="I3357">
        <v>19753</v>
      </c>
      <c r="J3357">
        <f>IF(Statistics_xlsx___Sheet1[[#This Row],[Offered Salary]]&lt;=0,AVERAGE($I$2:$I$7166),Statistics_xlsx___Sheet1[[#This Row],[Offered Salary]])</f>
        <v>19753</v>
      </c>
      <c r="K3357" t="b">
        <f>OR((Statistics_xlsx___Sheet1[[#This Row],[updated offered salary]]&lt;$N$39),(Statistics_xlsx___Sheet1[[#This Row],[updated offered salary]]&gt;$N$40))</f>
        <v>0</v>
      </c>
    </row>
    <row r="3358" spans="1:11" x14ac:dyDescent="0.3">
      <c r="A3358">
        <v>76858</v>
      </c>
      <c r="B3358" t="s">
        <v>1838</v>
      </c>
      <c r="C3358" t="s">
        <v>15</v>
      </c>
      <c r="D3358" t="s">
        <v>9</v>
      </c>
      <c r="E3358" t="str">
        <f>IF(Statistics_xlsx___Sheet1[[#This Row],[event_name]]="-","Male",Statistics_xlsx___Sheet1[[#This Row],[event_name]])</f>
        <v>Male</v>
      </c>
      <c r="F3358" t="s">
        <v>10</v>
      </c>
      <c r="G3358" t="s">
        <v>345</v>
      </c>
      <c r="H3358" t="str">
        <f>IF(Statistics_xlsx___Sheet1[[#This Row],[Post Name]]="-",IF(G3359=0,G3357,G3359),Statistics_xlsx___Sheet1[[#This Row],[Post Name]])</f>
        <v>c9</v>
      </c>
      <c r="I3358">
        <v>69372</v>
      </c>
      <c r="J3358">
        <f>IF(Statistics_xlsx___Sheet1[[#This Row],[Offered Salary]]&lt;=0,AVERAGE($I$2:$I$7166),Statistics_xlsx___Sheet1[[#This Row],[Offered Salary]])</f>
        <v>69372</v>
      </c>
      <c r="K3358" t="b">
        <f>OR((Statistics_xlsx___Sheet1[[#This Row],[updated offered salary]]&lt;$N$39),(Statistics_xlsx___Sheet1[[#This Row],[updated offered salary]]&gt;$N$40))</f>
        <v>0</v>
      </c>
    </row>
    <row r="3359" spans="1:11" x14ac:dyDescent="0.3">
      <c r="A3359">
        <v>45586</v>
      </c>
      <c r="B3359" t="s">
        <v>1838</v>
      </c>
      <c r="C3359" t="s">
        <v>15</v>
      </c>
      <c r="D3359" t="s">
        <v>9</v>
      </c>
      <c r="E3359" t="str">
        <f>IF(Statistics_xlsx___Sheet1[[#This Row],[event_name]]="-","Male",Statistics_xlsx___Sheet1[[#This Row],[event_name]])</f>
        <v>Male</v>
      </c>
      <c r="F3359" t="s">
        <v>10</v>
      </c>
      <c r="G3359" t="s">
        <v>345</v>
      </c>
      <c r="H3359" t="str">
        <f>IF(Statistics_xlsx___Sheet1[[#This Row],[Post Name]]="-",IF(G3360=0,G3358,G3360),Statistics_xlsx___Sheet1[[#This Row],[Post Name]])</f>
        <v>c9</v>
      </c>
      <c r="I3359">
        <v>57732</v>
      </c>
      <c r="J3359">
        <f>IF(Statistics_xlsx___Sheet1[[#This Row],[Offered Salary]]&lt;=0,AVERAGE($I$2:$I$7166),Statistics_xlsx___Sheet1[[#This Row],[Offered Salary]])</f>
        <v>57732</v>
      </c>
      <c r="K3359" t="b">
        <f>OR((Statistics_xlsx___Sheet1[[#This Row],[updated offered salary]]&lt;$N$39),(Statistics_xlsx___Sheet1[[#This Row],[updated offered salary]]&gt;$N$40))</f>
        <v>0</v>
      </c>
    </row>
    <row r="3360" spans="1:11" x14ac:dyDescent="0.3">
      <c r="A3360">
        <v>435558</v>
      </c>
      <c r="B3360" t="s">
        <v>2923</v>
      </c>
      <c r="C3360" t="s">
        <v>8</v>
      </c>
      <c r="D3360" t="s">
        <v>13</v>
      </c>
      <c r="E3360" t="str">
        <f>IF(Statistics_xlsx___Sheet1[[#This Row],[event_name]]="-","Male",Statistics_xlsx___Sheet1[[#This Row],[event_name]])</f>
        <v>Female</v>
      </c>
      <c r="F3360" t="s">
        <v>17</v>
      </c>
      <c r="G3360" t="s">
        <v>24</v>
      </c>
      <c r="H3360" t="str">
        <f>IF(Statistics_xlsx___Sheet1[[#This Row],[Post Name]]="-",IF(G3361=0,G3359,G3361),Statistics_xlsx___Sheet1[[#This Row],[Post Name]])</f>
        <v>i7</v>
      </c>
      <c r="I3360">
        <v>31878</v>
      </c>
      <c r="J3360">
        <f>IF(Statistics_xlsx___Sheet1[[#This Row],[Offered Salary]]&lt;=0,AVERAGE($I$2:$I$7166),Statistics_xlsx___Sheet1[[#This Row],[Offered Salary]])</f>
        <v>31878</v>
      </c>
      <c r="K3360" t="b">
        <f>OR((Statistics_xlsx___Sheet1[[#This Row],[updated offered salary]]&lt;$N$39),(Statistics_xlsx___Sheet1[[#This Row],[updated offered salary]]&gt;$N$40))</f>
        <v>0</v>
      </c>
    </row>
    <row r="3361" spans="1:11" x14ac:dyDescent="0.3">
      <c r="A3361">
        <v>602613</v>
      </c>
      <c r="B3361" t="s">
        <v>2924</v>
      </c>
      <c r="C3361" t="s">
        <v>15</v>
      </c>
      <c r="D3361" t="s">
        <v>13</v>
      </c>
      <c r="E3361" t="str">
        <f>IF(Statistics_xlsx___Sheet1[[#This Row],[event_name]]="-","Male",Statistics_xlsx___Sheet1[[#This Row],[event_name]])</f>
        <v>Female</v>
      </c>
      <c r="F3361" t="s">
        <v>17</v>
      </c>
      <c r="G3361" t="s">
        <v>24</v>
      </c>
      <c r="H3361" t="str">
        <f>IF(Statistics_xlsx___Sheet1[[#This Row],[Post Name]]="-",IF(G3362=0,G3360,G3362),Statistics_xlsx___Sheet1[[#This Row],[Post Name]])</f>
        <v>i7</v>
      </c>
      <c r="I3361">
        <v>60876</v>
      </c>
      <c r="J3361">
        <f>IF(Statistics_xlsx___Sheet1[[#This Row],[Offered Salary]]&lt;=0,AVERAGE($I$2:$I$7166),Statistics_xlsx___Sheet1[[#This Row],[Offered Salary]])</f>
        <v>60876</v>
      </c>
      <c r="K3361" t="b">
        <f>OR((Statistics_xlsx___Sheet1[[#This Row],[updated offered salary]]&lt;$N$39),(Statistics_xlsx___Sheet1[[#This Row],[updated offered salary]]&gt;$N$40))</f>
        <v>0</v>
      </c>
    </row>
    <row r="3362" spans="1:11" x14ac:dyDescent="0.3">
      <c r="A3362">
        <v>770165</v>
      </c>
      <c r="B3362" t="s">
        <v>2923</v>
      </c>
      <c r="C3362" t="s">
        <v>8</v>
      </c>
      <c r="D3362" t="s">
        <v>13</v>
      </c>
      <c r="E3362" t="str">
        <f>IF(Statistics_xlsx___Sheet1[[#This Row],[event_name]]="-","Male",Statistics_xlsx___Sheet1[[#This Row],[event_name]])</f>
        <v>Female</v>
      </c>
      <c r="F3362" t="s">
        <v>17</v>
      </c>
      <c r="G3362" t="s">
        <v>24</v>
      </c>
      <c r="H3362" t="str">
        <f>IF(Statistics_xlsx___Sheet1[[#This Row],[Post Name]]="-",IF(G3363=0,G3361,G3363),Statistics_xlsx___Sheet1[[#This Row],[Post Name]])</f>
        <v>i7</v>
      </c>
      <c r="I3362">
        <v>50356</v>
      </c>
      <c r="J3362">
        <f>IF(Statistics_xlsx___Sheet1[[#This Row],[Offered Salary]]&lt;=0,AVERAGE($I$2:$I$7166),Statistics_xlsx___Sheet1[[#This Row],[Offered Salary]])</f>
        <v>50356</v>
      </c>
      <c r="K3362" t="b">
        <f>OR((Statistics_xlsx___Sheet1[[#This Row],[updated offered salary]]&lt;$N$39),(Statistics_xlsx___Sheet1[[#This Row],[updated offered salary]]&gt;$N$40))</f>
        <v>0</v>
      </c>
    </row>
    <row r="3363" spans="1:11" x14ac:dyDescent="0.3">
      <c r="A3363">
        <v>102190</v>
      </c>
      <c r="B3363" t="s">
        <v>2925</v>
      </c>
      <c r="C3363" t="s">
        <v>8</v>
      </c>
      <c r="D3363" t="s">
        <v>13</v>
      </c>
      <c r="E3363" t="str">
        <f>IF(Statistics_xlsx___Sheet1[[#This Row],[event_name]]="-","Male",Statistics_xlsx___Sheet1[[#This Row],[event_name]])</f>
        <v>Female</v>
      </c>
      <c r="F3363" t="s">
        <v>17</v>
      </c>
      <c r="G3363" t="s">
        <v>24</v>
      </c>
      <c r="H3363" t="str">
        <f>IF(Statistics_xlsx___Sheet1[[#This Row],[Post Name]]="-",IF(G3364=0,G3362,G3364),Statistics_xlsx___Sheet1[[#This Row],[Post Name]])</f>
        <v>i7</v>
      </c>
      <c r="I3363">
        <v>77465</v>
      </c>
      <c r="J3363">
        <f>IF(Statistics_xlsx___Sheet1[[#This Row],[Offered Salary]]&lt;=0,AVERAGE($I$2:$I$7166),Statistics_xlsx___Sheet1[[#This Row],[Offered Salary]])</f>
        <v>77465</v>
      </c>
      <c r="K3363" t="b">
        <f>OR((Statistics_xlsx___Sheet1[[#This Row],[updated offered salary]]&lt;$N$39),(Statistics_xlsx___Sheet1[[#This Row],[updated offered salary]]&gt;$N$40))</f>
        <v>0</v>
      </c>
    </row>
    <row r="3364" spans="1:11" x14ac:dyDescent="0.3">
      <c r="A3364">
        <v>825318</v>
      </c>
      <c r="B3364" t="s">
        <v>2926</v>
      </c>
      <c r="C3364" t="s">
        <v>15</v>
      </c>
      <c r="D3364" t="s">
        <v>9</v>
      </c>
      <c r="E3364" t="str">
        <f>IF(Statistics_xlsx___Sheet1[[#This Row],[event_name]]="-","Male",Statistics_xlsx___Sheet1[[#This Row],[event_name]])</f>
        <v>Male</v>
      </c>
      <c r="F3364" t="s">
        <v>17</v>
      </c>
      <c r="G3364" t="s">
        <v>24</v>
      </c>
      <c r="H3364" t="str">
        <f>IF(Statistics_xlsx___Sheet1[[#This Row],[Post Name]]="-",IF(G3365=0,G3363,G3365),Statistics_xlsx___Sheet1[[#This Row],[Post Name]])</f>
        <v>i7</v>
      </c>
      <c r="I3364">
        <v>85202</v>
      </c>
      <c r="J3364">
        <f>IF(Statistics_xlsx___Sheet1[[#This Row],[Offered Salary]]&lt;=0,AVERAGE($I$2:$I$7166),Statistics_xlsx___Sheet1[[#This Row],[Offered Salary]])</f>
        <v>85202</v>
      </c>
      <c r="K3364" t="b">
        <f>OR((Statistics_xlsx___Sheet1[[#This Row],[updated offered salary]]&lt;$N$39),(Statistics_xlsx___Sheet1[[#This Row],[updated offered salary]]&gt;$N$40))</f>
        <v>0</v>
      </c>
    </row>
    <row r="3365" spans="1:11" x14ac:dyDescent="0.3">
      <c r="A3365">
        <v>677490</v>
      </c>
      <c r="B3365" t="s">
        <v>2927</v>
      </c>
      <c r="C3365" t="s">
        <v>15</v>
      </c>
      <c r="D3365" t="s">
        <v>9</v>
      </c>
      <c r="E3365" t="str">
        <f>IF(Statistics_xlsx___Sheet1[[#This Row],[event_name]]="-","Male",Statistics_xlsx___Sheet1[[#This Row],[event_name]])</f>
        <v>Male</v>
      </c>
      <c r="F3365" t="s">
        <v>17</v>
      </c>
      <c r="G3365" t="s">
        <v>24</v>
      </c>
      <c r="H3365" t="str">
        <f>IF(Statistics_xlsx___Sheet1[[#This Row],[Post Name]]="-",IF(G3366=0,G3364,G3366),Statistics_xlsx___Sheet1[[#This Row],[Post Name]])</f>
        <v>i7</v>
      </c>
      <c r="I3365">
        <v>66876</v>
      </c>
      <c r="J3365">
        <f>IF(Statistics_xlsx___Sheet1[[#This Row],[Offered Salary]]&lt;=0,AVERAGE($I$2:$I$7166),Statistics_xlsx___Sheet1[[#This Row],[Offered Salary]])</f>
        <v>66876</v>
      </c>
      <c r="K3365" t="b">
        <f>OR((Statistics_xlsx___Sheet1[[#This Row],[updated offered salary]]&lt;$N$39),(Statistics_xlsx___Sheet1[[#This Row],[updated offered salary]]&gt;$N$40))</f>
        <v>0</v>
      </c>
    </row>
    <row r="3366" spans="1:11" x14ac:dyDescent="0.3">
      <c r="A3366">
        <v>231481</v>
      </c>
      <c r="B3366" t="s">
        <v>2928</v>
      </c>
      <c r="C3366" t="s">
        <v>8</v>
      </c>
      <c r="D3366" t="s">
        <v>13</v>
      </c>
      <c r="E3366" t="str">
        <f>IF(Statistics_xlsx___Sheet1[[#This Row],[event_name]]="-","Male",Statistics_xlsx___Sheet1[[#This Row],[event_name]])</f>
        <v>Female</v>
      </c>
      <c r="F3366" t="s">
        <v>17</v>
      </c>
      <c r="G3366" t="s">
        <v>24</v>
      </c>
      <c r="H3366" t="str">
        <f>IF(Statistics_xlsx___Sheet1[[#This Row],[Post Name]]="-",IF(G3367=0,G3365,G3367),Statistics_xlsx___Sheet1[[#This Row],[Post Name]])</f>
        <v>i7</v>
      </c>
      <c r="I3366">
        <v>68875</v>
      </c>
      <c r="J3366">
        <f>IF(Statistics_xlsx___Sheet1[[#This Row],[Offered Salary]]&lt;=0,AVERAGE($I$2:$I$7166),Statistics_xlsx___Sheet1[[#This Row],[Offered Salary]])</f>
        <v>68875</v>
      </c>
      <c r="K3366" t="b">
        <f>OR((Statistics_xlsx___Sheet1[[#This Row],[updated offered salary]]&lt;$N$39),(Statistics_xlsx___Sheet1[[#This Row],[updated offered salary]]&gt;$N$40))</f>
        <v>0</v>
      </c>
    </row>
    <row r="3367" spans="1:11" x14ac:dyDescent="0.3">
      <c r="A3367">
        <v>226498</v>
      </c>
      <c r="B3367" t="s">
        <v>2929</v>
      </c>
      <c r="C3367" t="s">
        <v>8</v>
      </c>
      <c r="D3367" t="s">
        <v>13</v>
      </c>
      <c r="E3367" t="str">
        <f>IF(Statistics_xlsx___Sheet1[[#This Row],[event_name]]="-","Male",Statistics_xlsx___Sheet1[[#This Row],[event_name]])</f>
        <v>Female</v>
      </c>
      <c r="F3367" t="s">
        <v>17</v>
      </c>
      <c r="G3367" t="s">
        <v>24</v>
      </c>
      <c r="H3367" t="str">
        <f>IF(Statistics_xlsx___Sheet1[[#This Row],[Post Name]]="-",IF(G3368=0,G3366,G3368),Statistics_xlsx___Sheet1[[#This Row],[Post Name]])</f>
        <v>i7</v>
      </c>
      <c r="I3367">
        <v>69912</v>
      </c>
      <c r="J3367">
        <f>IF(Statistics_xlsx___Sheet1[[#This Row],[Offered Salary]]&lt;=0,AVERAGE($I$2:$I$7166),Statistics_xlsx___Sheet1[[#This Row],[Offered Salary]])</f>
        <v>69912</v>
      </c>
      <c r="K3367" t="b">
        <f>OR((Statistics_xlsx___Sheet1[[#This Row],[updated offered salary]]&lt;$N$39),(Statistics_xlsx___Sheet1[[#This Row],[updated offered salary]]&gt;$N$40))</f>
        <v>0</v>
      </c>
    </row>
    <row r="3368" spans="1:11" x14ac:dyDescent="0.3">
      <c r="A3368">
        <v>81536</v>
      </c>
      <c r="B3368" t="s">
        <v>2930</v>
      </c>
      <c r="C3368" t="s">
        <v>8</v>
      </c>
      <c r="D3368" t="s">
        <v>9</v>
      </c>
      <c r="E3368" t="str">
        <f>IF(Statistics_xlsx___Sheet1[[#This Row],[event_name]]="-","Male",Statistics_xlsx___Sheet1[[#This Row],[event_name]])</f>
        <v>Male</v>
      </c>
      <c r="F3368" t="s">
        <v>17</v>
      </c>
      <c r="G3368" t="s">
        <v>24</v>
      </c>
      <c r="H3368" t="str">
        <f>IF(Statistics_xlsx___Sheet1[[#This Row],[Post Name]]="-",IF(G3369=0,G3367,G3369),Statistics_xlsx___Sheet1[[#This Row],[Post Name]])</f>
        <v>i7</v>
      </c>
      <c r="I3368">
        <v>57554</v>
      </c>
      <c r="J3368">
        <f>IF(Statistics_xlsx___Sheet1[[#This Row],[Offered Salary]]&lt;=0,AVERAGE($I$2:$I$7166),Statistics_xlsx___Sheet1[[#This Row],[Offered Salary]])</f>
        <v>57554</v>
      </c>
      <c r="K3368" t="b">
        <f>OR((Statistics_xlsx___Sheet1[[#This Row],[updated offered salary]]&lt;$N$39),(Statistics_xlsx___Sheet1[[#This Row],[updated offered salary]]&gt;$N$40))</f>
        <v>0</v>
      </c>
    </row>
    <row r="3369" spans="1:11" x14ac:dyDescent="0.3">
      <c r="A3369">
        <v>177150</v>
      </c>
      <c r="B3369" t="s">
        <v>2931</v>
      </c>
      <c r="C3369" t="s">
        <v>8</v>
      </c>
      <c r="D3369" t="s">
        <v>13</v>
      </c>
      <c r="E3369" t="str">
        <f>IF(Statistics_xlsx___Sheet1[[#This Row],[event_name]]="-","Male",Statistics_xlsx___Sheet1[[#This Row],[event_name]])</f>
        <v>Female</v>
      </c>
      <c r="F3369" t="s">
        <v>17</v>
      </c>
      <c r="G3369" t="s">
        <v>24</v>
      </c>
      <c r="H3369" t="str">
        <f>IF(Statistics_xlsx___Sheet1[[#This Row],[Post Name]]="-",IF(G3370=0,G3368,G3370),Statistics_xlsx___Sheet1[[#This Row],[Post Name]])</f>
        <v>i7</v>
      </c>
      <c r="I3369">
        <v>8302</v>
      </c>
      <c r="J3369">
        <f>IF(Statistics_xlsx___Sheet1[[#This Row],[Offered Salary]]&lt;=0,AVERAGE($I$2:$I$7166),Statistics_xlsx___Sheet1[[#This Row],[Offered Salary]])</f>
        <v>8302</v>
      </c>
      <c r="K3369" t="b">
        <f>OR((Statistics_xlsx___Sheet1[[#This Row],[updated offered salary]]&lt;$N$39),(Statistics_xlsx___Sheet1[[#This Row],[updated offered salary]]&gt;$N$40))</f>
        <v>0</v>
      </c>
    </row>
    <row r="3370" spans="1:11" x14ac:dyDescent="0.3">
      <c r="A3370">
        <v>476248</v>
      </c>
      <c r="B3370" t="s">
        <v>2932</v>
      </c>
      <c r="C3370" t="s">
        <v>8</v>
      </c>
      <c r="D3370" t="s">
        <v>9</v>
      </c>
      <c r="E3370" t="str">
        <f>IF(Statistics_xlsx___Sheet1[[#This Row],[event_name]]="-","Male",Statistics_xlsx___Sheet1[[#This Row],[event_name]])</f>
        <v>Male</v>
      </c>
      <c r="F3370" t="s">
        <v>17</v>
      </c>
      <c r="G3370" t="s">
        <v>24</v>
      </c>
      <c r="H3370" t="str">
        <f>IF(Statistics_xlsx___Sheet1[[#This Row],[Post Name]]="-",IF(G3371=0,G3369,G3371),Statistics_xlsx___Sheet1[[#This Row],[Post Name]])</f>
        <v>i7</v>
      </c>
      <c r="I3370">
        <v>70632</v>
      </c>
      <c r="J3370">
        <f>IF(Statistics_xlsx___Sheet1[[#This Row],[Offered Salary]]&lt;=0,AVERAGE($I$2:$I$7166),Statistics_xlsx___Sheet1[[#This Row],[Offered Salary]])</f>
        <v>70632</v>
      </c>
      <c r="K3370" t="b">
        <f>OR((Statistics_xlsx___Sheet1[[#This Row],[updated offered salary]]&lt;$N$39),(Statistics_xlsx___Sheet1[[#This Row],[updated offered salary]]&gt;$N$40))</f>
        <v>0</v>
      </c>
    </row>
    <row r="3371" spans="1:11" x14ac:dyDescent="0.3">
      <c r="A3371">
        <v>214731</v>
      </c>
      <c r="B3371" t="s">
        <v>2933</v>
      </c>
      <c r="C3371" t="s">
        <v>8</v>
      </c>
      <c r="D3371" t="s">
        <v>13</v>
      </c>
      <c r="E3371" t="str">
        <f>IF(Statistics_xlsx___Sheet1[[#This Row],[event_name]]="-","Male",Statistics_xlsx___Sheet1[[#This Row],[event_name]])</f>
        <v>Female</v>
      </c>
      <c r="F3371" t="s">
        <v>17</v>
      </c>
      <c r="G3371" t="s">
        <v>24</v>
      </c>
      <c r="H3371" t="str">
        <f>IF(Statistics_xlsx___Sheet1[[#This Row],[Post Name]]="-",IF(G3372=0,G3370,G3372),Statistics_xlsx___Sheet1[[#This Row],[Post Name]])</f>
        <v>i7</v>
      </c>
      <c r="I3371">
        <v>98878</v>
      </c>
      <c r="J3371">
        <f>IF(Statistics_xlsx___Sheet1[[#This Row],[Offered Salary]]&lt;=0,AVERAGE($I$2:$I$7166),Statistics_xlsx___Sheet1[[#This Row],[Offered Salary]])</f>
        <v>98878</v>
      </c>
      <c r="K3371" t="b">
        <f>OR((Statistics_xlsx___Sheet1[[#This Row],[updated offered salary]]&lt;$N$39),(Statistics_xlsx___Sheet1[[#This Row],[updated offered salary]]&gt;$N$40))</f>
        <v>0</v>
      </c>
    </row>
    <row r="3372" spans="1:11" x14ac:dyDescent="0.3">
      <c r="A3372">
        <v>710689</v>
      </c>
      <c r="B3372" t="s">
        <v>2934</v>
      </c>
      <c r="C3372" t="s">
        <v>8</v>
      </c>
      <c r="D3372" t="s">
        <v>9</v>
      </c>
      <c r="E3372" t="str">
        <f>IF(Statistics_xlsx___Sheet1[[#This Row],[event_name]]="-","Male",Statistics_xlsx___Sheet1[[#This Row],[event_name]])</f>
        <v>Male</v>
      </c>
      <c r="F3372" t="s">
        <v>17</v>
      </c>
      <c r="G3372" t="s">
        <v>24</v>
      </c>
      <c r="H3372" t="str">
        <f>IF(Statistics_xlsx___Sheet1[[#This Row],[Post Name]]="-",IF(G3373=0,G3371,G3373),Statistics_xlsx___Sheet1[[#This Row],[Post Name]])</f>
        <v>i7</v>
      </c>
      <c r="I3372">
        <v>34404</v>
      </c>
      <c r="J3372">
        <f>IF(Statistics_xlsx___Sheet1[[#This Row],[Offered Salary]]&lt;=0,AVERAGE($I$2:$I$7166),Statistics_xlsx___Sheet1[[#This Row],[Offered Salary]])</f>
        <v>34404</v>
      </c>
      <c r="K3372" t="b">
        <f>OR((Statistics_xlsx___Sheet1[[#This Row],[updated offered salary]]&lt;$N$39),(Statistics_xlsx___Sheet1[[#This Row],[updated offered salary]]&gt;$N$40))</f>
        <v>0</v>
      </c>
    </row>
    <row r="3373" spans="1:11" x14ac:dyDescent="0.3">
      <c r="A3373">
        <v>298052</v>
      </c>
      <c r="B3373" t="s">
        <v>2935</v>
      </c>
      <c r="C3373" t="s">
        <v>8</v>
      </c>
      <c r="D3373" t="s">
        <v>13</v>
      </c>
      <c r="E3373" t="str">
        <f>IF(Statistics_xlsx___Sheet1[[#This Row],[event_name]]="-","Male",Statistics_xlsx___Sheet1[[#This Row],[event_name]])</f>
        <v>Female</v>
      </c>
      <c r="F3373" t="s">
        <v>113</v>
      </c>
      <c r="G3373" t="s">
        <v>44</v>
      </c>
      <c r="H3373" t="str">
        <f>IF(Statistics_xlsx___Sheet1[[#This Row],[Post Name]]="-",IF(G3374=0,G3372,G3374),Statistics_xlsx___Sheet1[[#This Row],[Post Name]])</f>
        <v>i6</v>
      </c>
      <c r="I3373">
        <v>21211</v>
      </c>
      <c r="J3373">
        <f>IF(Statistics_xlsx___Sheet1[[#This Row],[Offered Salary]]&lt;=0,AVERAGE($I$2:$I$7166),Statistics_xlsx___Sheet1[[#This Row],[Offered Salary]])</f>
        <v>21211</v>
      </c>
      <c r="K3373" t="b">
        <f>OR((Statistics_xlsx___Sheet1[[#This Row],[updated offered salary]]&lt;$N$39),(Statistics_xlsx___Sheet1[[#This Row],[updated offered salary]]&gt;$N$40))</f>
        <v>0</v>
      </c>
    </row>
    <row r="3374" spans="1:11" x14ac:dyDescent="0.3">
      <c r="A3374">
        <v>596092</v>
      </c>
      <c r="B3374" t="s">
        <v>2936</v>
      </c>
      <c r="C3374" t="s">
        <v>8</v>
      </c>
      <c r="D3374" t="s">
        <v>42</v>
      </c>
      <c r="E3374" t="str">
        <f>IF(Statistics_xlsx___Sheet1[[#This Row],[event_name]]="-","Male",Statistics_xlsx___Sheet1[[#This Row],[event_name]])</f>
        <v>Don’t want to say</v>
      </c>
      <c r="F3374" t="s">
        <v>113</v>
      </c>
      <c r="G3374" t="s">
        <v>44</v>
      </c>
      <c r="H3374" t="str">
        <f>IF(Statistics_xlsx___Sheet1[[#This Row],[Post Name]]="-",IF(G3375=0,G3373,G3375),Statistics_xlsx___Sheet1[[#This Row],[Post Name]])</f>
        <v>i6</v>
      </c>
      <c r="I3374">
        <v>30957</v>
      </c>
      <c r="J3374">
        <f>IF(Statistics_xlsx___Sheet1[[#This Row],[Offered Salary]]&lt;=0,AVERAGE($I$2:$I$7166),Statistics_xlsx___Sheet1[[#This Row],[Offered Salary]])</f>
        <v>30957</v>
      </c>
      <c r="K3374" t="b">
        <f>OR((Statistics_xlsx___Sheet1[[#This Row],[updated offered salary]]&lt;$N$39),(Statistics_xlsx___Sheet1[[#This Row],[updated offered salary]]&gt;$N$40))</f>
        <v>0</v>
      </c>
    </row>
    <row r="3375" spans="1:11" x14ac:dyDescent="0.3">
      <c r="A3375">
        <v>104664</v>
      </c>
      <c r="B3375" t="s">
        <v>2937</v>
      </c>
      <c r="C3375" t="s">
        <v>8</v>
      </c>
      <c r="D3375" t="s">
        <v>13</v>
      </c>
      <c r="E3375" t="str">
        <f>IF(Statistics_xlsx___Sheet1[[#This Row],[event_name]]="-","Male",Statistics_xlsx___Sheet1[[#This Row],[event_name]])</f>
        <v>Female</v>
      </c>
      <c r="F3375" t="s">
        <v>166</v>
      </c>
      <c r="G3375" t="s">
        <v>36</v>
      </c>
      <c r="H3375" t="str">
        <f>IF(Statistics_xlsx___Sheet1[[#This Row],[Post Name]]="-",IF(G3376=0,G3374,G3376),Statistics_xlsx___Sheet1[[#This Row],[Post Name]])</f>
        <v>i5</v>
      </c>
      <c r="I3375">
        <v>78664</v>
      </c>
      <c r="J3375">
        <f>IF(Statistics_xlsx___Sheet1[[#This Row],[Offered Salary]]&lt;=0,AVERAGE($I$2:$I$7166),Statistics_xlsx___Sheet1[[#This Row],[Offered Salary]])</f>
        <v>78664</v>
      </c>
      <c r="K3375" t="b">
        <f>OR((Statistics_xlsx___Sheet1[[#This Row],[updated offered salary]]&lt;$N$39),(Statistics_xlsx___Sheet1[[#This Row],[updated offered salary]]&gt;$N$40))</f>
        <v>0</v>
      </c>
    </row>
    <row r="3376" spans="1:11" x14ac:dyDescent="0.3">
      <c r="A3376">
        <v>781527</v>
      </c>
      <c r="B3376" t="s">
        <v>2938</v>
      </c>
      <c r="C3376" t="s">
        <v>8</v>
      </c>
      <c r="D3376" t="s">
        <v>9</v>
      </c>
      <c r="E3376" t="str">
        <f>IF(Statistics_xlsx___Sheet1[[#This Row],[event_name]]="-","Male",Statistics_xlsx___Sheet1[[#This Row],[event_name]])</f>
        <v>Male</v>
      </c>
      <c r="F3376" t="s">
        <v>166</v>
      </c>
      <c r="G3376" t="s">
        <v>36</v>
      </c>
      <c r="H3376" t="str">
        <f>IF(Statistics_xlsx___Sheet1[[#This Row],[Post Name]]="-",IF(G3377=0,G3375,G3377),Statistics_xlsx___Sheet1[[#This Row],[Post Name]])</f>
        <v>i5</v>
      </c>
      <c r="I3376">
        <v>92123</v>
      </c>
      <c r="J3376">
        <f>IF(Statistics_xlsx___Sheet1[[#This Row],[Offered Salary]]&lt;=0,AVERAGE($I$2:$I$7166),Statistics_xlsx___Sheet1[[#This Row],[Offered Salary]])</f>
        <v>92123</v>
      </c>
      <c r="K3376" t="b">
        <f>OR((Statistics_xlsx___Sheet1[[#This Row],[updated offered salary]]&lt;$N$39),(Statistics_xlsx___Sheet1[[#This Row],[updated offered salary]]&gt;$N$40))</f>
        <v>0</v>
      </c>
    </row>
    <row r="3377" spans="1:11" x14ac:dyDescent="0.3">
      <c r="A3377">
        <v>159533</v>
      </c>
      <c r="B3377" t="s">
        <v>2939</v>
      </c>
      <c r="C3377" t="s">
        <v>8</v>
      </c>
      <c r="D3377" t="s">
        <v>9</v>
      </c>
      <c r="E3377" t="str">
        <f>IF(Statistics_xlsx___Sheet1[[#This Row],[event_name]]="-","Male",Statistics_xlsx___Sheet1[[#This Row],[event_name]])</f>
        <v>Male</v>
      </c>
      <c r="F3377" t="s">
        <v>166</v>
      </c>
      <c r="G3377" t="s">
        <v>36</v>
      </c>
      <c r="H3377" t="str">
        <f>IF(Statistics_xlsx___Sheet1[[#This Row],[Post Name]]="-",IF(G3378=0,G3376,G3378),Statistics_xlsx___Sheet1[[#This Row],[Post Name]])</f>
        <v>i5</v>
      </c>
      <c r="I3377">
        <v>76523</v>
      </c>
      <c r="J3377">
        <f>IF(Statistics_xlsx___Sheet1[[#This Row],[Offered Salary]]&lt;=0,AVERAGE($I$2:$I$7166),Statistics_xlsx___Sheet1[[#This Row],[Offered Salary]])</f>
        <v>76523</v>
      </c>
      <c r="K3377" t="b">
        <f>OR((Statistics_xlsx___Sheet1[[#This Row],[updated offered salary]]&lt;$N$39),(Statistics_xlsx___Sheet1[[#This Row],[updated offered salary]]&gt;$N$40))</f>
        <v>0</v>
      </c>
    </row>
    <row r="3378" spans="1:11" x14ac:dyDescent="0.3">
      <c r="A3378">
        <v>81368</v>
      </c>
      <c r="B3378" t="s">
        <v>2940</v>
      </c>
      <c r="C3378" t="s">
        <v>8</v>
      </c>
      <c r="D3378" t="s">
        <v>9</v>
      </c>
      <c r="E3378" t="str">
        <f>IF(Statistics_xlsx___Sheet1[[#This Row],[event_name]]="-","Male",Statistics_xlsx___Sheet1[[#This Row],[event_name]])</f>
        <v>Male</v>
      </c>
      <c r="F3378" t="s">
        <v>166</v>
      </c>
      <c r="G3378" t="s">
        <v>36</v>
      </c>
      <c r="H3378" t="str">
        <f>IF(Statistics_xlsx___Sheet1[[#This Row],[Post Name]]="-",IF(G3379=0,G3377,G3379),Statistics_xlsx___Sheet1[[#This Row],[Post Name]])</f>
        <v>i5</v>
      </c>
      <c r="I3378">
        <v>68168</v>
      </c>
      <c r="J3378">
        <f>IF(Statistics_xlsx___Sheet1[[#This Row],[Offered Salary]]&lt;=0,AVERAGE($I$2:$I$7166),Statistics_xlsx___Sheet1[[#This Row],[Offered Salary]])</f>
        <v>68168</v>
      </c>
      <c r="K3378" t="b">
        <f>OR((Statistics_xlsx___Sheet1[[#This Row],[updated offered salary]]&lt;$N$39),(Statistics_xlsx___Sheet1[[#This Row],[updated offered salary]]&gt;$N$40))</f>
        <v>0</v>
      </c>
    </row>
    <row r="3379" spans="1:11" x14ac:dyDescent="0.3">
      <c r="A3379">
        <v>843289</v>
      </c>
      <c r="B3379" t="s">
        <v>2941</v>
      </c>
      <c r="C3379" t="s">
        <v>8</v>
      </c>
      <c r="D3379" t="s">
        <v>13</v>
      </c>
      <c r="E3379" t="str">
        <f>IF(Statistics_xlsx___Sheet1[[#This Row],[event_name]]="-","Male",Statistics_xlsx___Sheet1[[#This Row],[event_name]])</f>
        <v>Female</v>
      </c>
      <c r="F3379" t="s">
        <v>166</v>
      </c>
      <c r="G3379" t="s">
        <v>36</v>
      </c>
      <c r="H3379" t="str">
        <f>IF(Statistics_xlsx___Sheet1[[#This Row],[Post Name]]="-",IF(G3380=0,G3378,G3380),Statistics_xlsx___Sheet1[[#This Row],[Post Name]])</f>
        <v>i5</v>
      </c>
      <c r="I3379">
        <v>3876</v>
      </c>
      <c r="J3379">
        <f>IF(Statistics_xlsx___Sheet1[[#This Row],[Offered Salary]]&lt;=0,AVERAGE($I$2:$I$7166),Statistics_xlsx___Sheet1[[#This Row],[Offered Salary]])</f>
        <v>3876</v>
      </c>
      <c r="K3379" t="b">
        <f>OR((Statistics_xlsx___Sheet1[[#This Row],[updated offered salary]]&lt;$N$39),(Statistics_xlsx___Sheet1[[#This Row],[updated offered salary]]&gt;$N$40))</f>
        <v>0</v>
      </c>
    </row>
    <row r="3380" spans="1:11" x14ac:dyDescent="0.3">
      <c r="A3380">
        <v>84522</v>
      </c>
      <c r="B3380" t="s">
        <v>2942</v>
      </c>
      <c r="C3380" t="s">
        <v>15</v>
      </c>
      <c r="D3380" t="s">
        <v>9</v>
      </c>
      <c r="E3380" t="str">
        <f>IF(Statistics_xlsx___Sheet1[[#This Row],[event_name]]="-","Male",Statistics_xlsx___Sheet1[[#This Row],[event_name]])</f>
        <v>Male</v>
      </c>
      <c r="F3380" t="s">
        <v>166</v>
      </c>
      <c r="G3380" t="s">
        <v>36</v>
      </c>
      <c r="H3380" t="str">
        <f>IF(Statistics_xlsx___Sheet1[[#This Row],[Post Name]]="-",IF(G3381=0,G3379,G3381),Statistics_xlsx___Sheet1[[#This Row],[Post Name]])</f>
        <v>i5</v>
      </c>
      <c r="I3380">
        <v>12247</v>
      </c>
      <c r="J3380">
        <f>IF(Statistics_xlsx___Sheet1[[#This Row],[Offered Salary]]&lt;=0,AVERAGE($I$2:$I$7166),Statistics_xlsx___Sheet1[[#This Row],[Offered Salary]])</f>
        <v>12247</v>
      </c>
      <c r="K3380" t="b">
        <f>OR((Statistics_xlsx___Sheet1[[#This Row],[updated offered salary]]&lt;$N$39),(Statistics_xlsx___Sheet1[[#This Row],[updated offered salary]]&gt;$N$40))</f>
        <v>0</v>
      </c>
    </row>
    <row r="3381" spans="1:11" x14ac:dyDescent="0.3">
      <c r="A3381">
        <v>645085</v>
      </c>
      <c r="B3381" t="s">
        <v>2943</v>
      </c>
      <c r="C3381" t="s">
        <v>8</v>
      </c>
      <c r="D3381" t="s">
        <v>9</v>
      </c>
      <c r="E3381" t="str">
        <f>IF(Statistics_xlsx___Sheet1[[#This Row],[event_name]]="-","Male",Statistics_xlsx___Sheet1[[#This Row],[event_name]])</f>
        <v>Male</v>
      </c>
      <c r="F3381" t="s">
        <v>166</v>
      </c>
      <c r="G3381" t="s">
        <v>36</v>
      </c>
      <c r="H3381" t="str">
        <f>IF(Statistics_xlsx___Sheet1[[#This Row],[Post Name]]="-",IF(G3382=0,G3380,G3382),Statistics_xlsx___Sheet1[[#This Row],[Post Name]])</f>
        <v>i5</v>
      </c>
      <c r="I3381">
        <v>27527</v>
      </c>
      <c r="J3381">
        <f>IF(Statistics_xlsx___Sheet1[[#This Row],[Offered Salary]]&lt;=0,AVERAGE($I$2:$I$7166),Statistics_xlsx___Sheet1[[#This Row],[Offered Salary]])</f>
        <v>27527</v>
      </c>
      <c r="K3381" t="b">
        <f>OR((Statistics_xlsx___Sheet1[[#This Row],[updated offered salary]]&lt;$N$39),(Statistics_xlsx___Sheet1[[#This Row],[updated offered salary]]&gt;$N$40))</f>
        <v>0</v>
      </c>
    </row>
    <row r="3382" spans="1:11" x14ac:dyDescent="0.3">
      <c r="A3382">
        <v>910749</v>
      </c>
      <c r="B3382" t="s">
        <v>2944</v>
      </c>
      <c r="C3382" t="s">
        <v>8</v>
      </c>
      <c r="D3382" t="s">
        <v>9</v>
      </c>
      <c r="E3382" t="str">
        <f>IF(Statistics_xlsx___Sheet1[[#This Row],[event_name]]="-","Male",Statistics_xlsx___Sheet1[[#This Row],[event_name]])</f>
        <v>Male</v>
      </c>
      <c r="F3382" t="s">
        <v>166</v>
      </c>
      <c r="G3382" t="s">
        <v>36</v>
      </c>
      <c r="H3382" t="str">
        <f>IF(Statistics_xlsx___Sheet1[[#This Row],[Post Name]]="-",IF(G3383=0,G3381,G3383),Statistics_xlsx___Sheet1[[#This Row],[Post Name]])</f>
        <v>i5</v>
      </c>
      <c r="I3382">
        <v>84552</v>
      </c>
      <c r="J3382">
        <f>IF(Statistics_xlsx___Sheet1[[#This Row],[Offered Salary]]&lt;=0,AVERAGE($I$2:$I$7166),Statistics_xlsx___Sheet1[[#This Row],[Offered Salary]])</f>
        <v>84552</v>
      </c>
      <c r="K3382" t="b">
        <f>OR((Statistics_xlsx___Sheet1[[#This Row],[updated offered salary]]&lt;$N$39),(Statistics_xlsx___Sheet1[[#This Row],[updated offered salary]]&gt;$N$40))</f>
        <v>0</v>
      </c>
    </row>
    <row r="3383" spans="1:11" x14ac:dyDescent="0.3">
      <c r="A3383">
        <v>726973</v>
      </c>
      <c r="B3383" t="s">
        <v>2945</v>
      </c>
      <c r="C3383" t="s">
        <v>8</v>
      </c>
      <c r="D3383" t="s">
        <v>9</v>
      </c>
      <c r="E3383" t="str">
        <f>IF(Statistics_xlsx___Sheet1[[#This Row],[event_name]]="-","Male",Statistics_xlsx___Sheet1[[#This Row],[event_name]])</f>
        <v>Male</v>
      </c>
      <c r="F3383" t="s">
        <v>166</v>
      </c>
      <c r="G3383" t="s">
        <v>36</v>
      </c>
      <c r="H3383" t="str">
        <f>IF(Statistics_xlsx___Sheet1[[#This Row],[Post Name]]="-",IF(G3384=0,G3382,G3384),Statistics_xlsx___Sheet1[[#This Row],[Post Name]])</f>
        <v>i5</v>
      </c>
      <c r="I3383">
        <v>82887</v>
      </c>
      <c r="J3383">
        <f>IF(Statistics_xlsx___Sheet1[[#This Row],[Offered Salary]]&lt;=0,AVERAGE($I$2:$I$7166),Statistics_xlsx___Sheet1[[#This Row],[Offered Salary]])</f>
        <v>82887</v>
      </c>
      <c r="K3383" t="b">
        <f>OR((Statistics_xlsx___Sheet1[[#This Row],[updated offered salary]]&lt;$N$39),(Statistics_xlsx___Sheet1[[#This Row],[updated offered salary]]&gt;$N$40))</f>
        <v>0</v>
      </c>
    </row>
    <row r="3384" spans="1:11" x14ac:dyDescent="0.3">
      <c r="A3384">
        <v>440340</v>
      </c>
      <c r="B3384" t="s">
        <v>2946</v>
      </c>
      <c r="C3384" t="s">
        <v>8</v>
      </c>
      <c r="D3384" t="s">
        <v>9</v>
      </c>
      <c r="E3384" t="str">
        <f>IF(Statistics_xlsx___Sheet1[[#This Row],[event_name]]="-","Male",Statistics_xlsx___Sheet1[[#This Row],[event_name]])</f>
        <v>Male</v>
      </c>
      <c r="F3384" t="s">
        <v>166</v>
      </c>
      <c r="G3384" t="s">
        <v>36</v>
      </c>
      <c r="H3384" t="str">
        <f>IF(Statistics_xlsx___Sheet1[[#This Row],[Post Name]]="-",IF(G3385=0,G3383,G3385),Statistics_xlsx___Sheet1[[#This Row],[Post Name]])</f>
        <v>i5</v>
      </c>
      <c r="I3384">
        <v>92421</v>
      </c>
      <c r="J3384">
        <f>IF(Statistics_xlsx___Sheet1[[#This Row],[Offered Salary]]&lt;=0,AVERAGE($I$2:$I$7166),Statistics_xlsx___Sheet1[[#This Row],[Offered Salary]])</f>
        <v>92421</v>
      </c>
      <c r="K3384" t="b">
        <f>OR((Statistics_xlsx___Sheet1[[#This Row],[updated offered salary]]&lt;$N$39),(Statistics_xlsx___Sheet1[[#This Row],[updated offered salary]]&gt;$N$40))</f>
        <v>0</v>
      </c>
    </row>
    <row r="3385" spans="1:11" x14ac:dyDescent="0.3">
      <c r="A3385">
        <v>644551</v>
      </c>
      <c r="B3385" t="s">
        <v>2947</v>
      </c>
      <c r="C3385" t="s">
        <v>8</v>
      </c>
      <c r="D3385" t="s">
        <v>13</v>
      </c>
      <c r="E3385" t="str">
        <f>IF(Statistics_xlsx___Sheet1[[#This Row],[event_name]]="-","Male",Statistics_xlsx___Sheet1[[#This Row],[event_name]])</f>
        <v>Female</v>
      </c>
      <c r="F3385" t="s">
        <v>166</v>
      </c>
      <c r="G3385" t="s">
        <v>36</v>
      </c>
      <c r="H3385" t="str">
        <f>IF(Statistics_xlsx___Sheet1[[#This Row],[Post Name]]="-",IF(G3386=0,G3384,G3386),Statistics_xlsx___Sheet1[[#This Row],[Post Name]])</f>
        <v>i5</v>
      </c>
      <c r="I3385">
        <v>68769</v>
      </c>
      <c r="J3385">
        <f>IF(Statistics_xlsx___Sheet1[[#This Row],[Offered Salary]]&lt;=0,AVERAGE($I$2:$I$7166),Statistics_xlsx___Sheet1[[#This Row],[Offered Salary]])</f>
        <v>68769</v>
      </c>
      <c r="K3385" t="b">
        <f>OR((Statistics_xlsx___Sheet1[[#This Row],[updated offered salary]]&lt;$N$39),(Statistics_xlsx___Sheet1[[#This Row],[updated offered salary]]&gt;$N$40))</f>
        <v>0</v>
      </c>
    </row>
    <row r="3386" spans="1:11" x14ac:dyDescent="0.3">
      <c r="A3386">
        <v>538556</v>
      </c>
      <c r="B3386" t="s">
        <v>2944</v>
      </c>
      <c r="C3386" t="s">
        <v>8</v>
      </c>
      <c r="D3386" t="s">
        <v>13</v>
      </c>
      <c r="E3386" t="str">
        <f>IF(Statistics_xlsx___Sheet1[[#This Row],[event_name]]="-","Male",Statistics_xlsx___Sheet1[[#This Row],[event_name]])</f>
        <v>Female</v>
      </c>
      <c r="F3386" t="s">
        <v>166</v>
      </c>
      <c r="G3386" t="s">
        <v>36</v>
      </c>
      <c r="H3386" t="str">
        <f>IF(Statistics_xlsx___Sheet1[[#This Row],[Post Name]]="-",IF(G3387=0,G3385,G3387),Statistics_xlsx___Sheet1[[#This Row],[Post Name]])</f>
        <v>i5</v>
      </c>
      <c r="I3386">
        <v>7313</v>
      </c>
      <c r="J3386">
        <f>IF(Statistics_xlsx___Sheet1[[#This Row],[Offered Salary]]&lt;=0,AVERAGE($I$2:$I$7166),Statistics_xlsx___Sheet1[[#This Row],[Offered Salary]])</f>
        <v>7313</v>
      </c>
      <c r="K3386" t="b">
        <f>OR((Statistics_xlsx___Sheet1[[#This Row],[updated offered salary]]&lt;$N$39),(Statistics_xlsx___Sheet1[[#This Row],[updated offered salary]]&gt;$N$40))</f>
        <v>0</v>
      </c>
    </row>
    <row r="3387" spans="1:11" x14ac:dyDescent="0.3">
      <c r="A3387">
        <v>713246</v>
      </c>
      <c r="B3387" t="s">
        <v>2948</v>
      </c>
      <c r="C3387" t="s">
        <v>15</v>
      </c>
      <c r="D3387" t="s">
        <v>9</v>
      </c>
      <c r="E3387" t="str">
        <f>IF(Statistics_xlsx___Sheet1[[#This Row],[event_name]]="-","Male",Statistics_xlsx___Sheet1[[#This Row],[event_name]])</f>
        <v>Male</v>
      </c>
      <c r="F3387" t="s">
        <v>166</v>
      </c>
      <c r="G3387" t="s">
        <v>36</v>
      </c>
      <c r="H3387" t="str">
        <f>IF(Statistics_xlsx___Sheet1[[#This Row],[Post Name]]="-",IF(G3388=0,G3386,G3388),Statistics_xlsx___Sheet1[[#This Row],[Post Name]])</f>
        <v>i5</v>
      </c>
      <c r="I3387">
        <v>48995</v>
      </c>
      <c r="J3387">
        <f>IF(Statistics_xlsx___Sheet1[[#This Row],[Offered Salary]]&lt;=0,AVERAGE($I$2:$I$7166),Statistics_xlsx___Sheet1[[#This Row],[Offered Salary]])</f>
        <v>48995</v>
      </c>
      <c r="K3387" t="b">
        <f>OR((Statistics_xlsx___Sheet1[[#This Row],[updated offered salary]]&lt;$N$39),(Statistics_xlsx___Sheet1[[#This Row],[updated offered salary]]&gt;$N$40))</f>
        <v>0</v>
      </c>
    </row>
    <row r="3388" spans="1:11" x14ac:dyDescent="0.3">
      <c r="A3388">
        <v>808970</v>
      </c>
      <c r="B3388" t="s">
        <v>2949</v>
      </c>
      <c r="C3388" t="s">
        <v>8</v>
      </c>
      <c r="D3388" t="s">
        <v>9</v>
      </c>
      <c r="E3388" t="str">
        <f>IF(Statistics_xlsx___Sheet1[[#This Row],[event_name]]="-","Male",Statistics_xlsx___Sheet1[[#This Row],[event_name]])</f>
        <v>Male</v>
      </c>
      <c r="F3388" t="s">
        <v>166</v>
      </c>
      <c r="G3388" t="s">
        <v>36</v>
      </c>
      <c r="H3388" t="str">
        <f>IF(Statistics_xlsx___Sheet1[[#This Row],[Post Name]]="-",IF(G3389=0,G3387,G3389),Statistics_xlsx___Sheet1[[#This Row],[Post Name]])</f>
        <v>i5</v>
      </c>
      <c r="I3388">
        <v>73949</v>
      </c>
      <c r="J3388">
        <f>IF(Statistics_xlsx___Sheet1[[#This Row],[Offered Salary]]&lt;=0,AVERAGE($I$2:$I$7166),Statistics_xlsx___Sheet1[[#This Row],[Offered Salary]])</f>
        <v>73949</v>
      </c>
      <c r="K3388" t="b">
        <f>OR((Statistics_xlsx___Sheet1[[#This Row],[updated offered salary]]&lt;$N$39),(Statistics_xlsx___Sheet1[[#This Row],[updated offered salary]]&gt;$N$40))</f>
        <v>0</v>
      </c>
    </row>
    <row r="3389" spans="1:11" x14ac:dyDescent="0.3">
      <c r="A3389">
        <v>223386</v>
      </c>
      <c r="B3389" t="s">
        <v>2950</v>
      </c>
      <c r="C3389" t="s">
        <v>15</v>
      </c>
      <c r="D3389" t="s">
        <v>13</v>
      </c>
      <c r="E3389" t="str">
        <f>IF(Statistics_xlsx___Sheet1[[#This Row],[event_name]]="-","Male",Statistics_xlsx___Sheet1[[#This Row],[event_name]])</f>
        <v>Female</v>
      </c>
      <c r="F3389" t="s">
        <v>166</v>
      </c>
      <c r="G3389" t="s">
        <v>36</v>
      </c>
      <c r="H3389" t="str">
        <f>IF(Statistics_xlsx___Sheet1[[#This Row],[Post Name]]="-",IF(G3390=0,G3388,G3390),Statistics_xlsx___Sheet1[[#This Row],[Post Name]])</f>
        <v>i5</v>
      </c>
      <c r="I3389">
        <v>33123</v>
      </c>
      <c r="J3389">
        <f>IF(Statistics_xlsx___Sheet1[[#This Row],[Offered Salary]]&lt;=0,AVERAGE($I$2:$I$7166),Statistics_xlsx___Sheet1[[#This Row],[Offered Salary]])</f>
        <v>33123</v>
      </c>
      <c r="K3389" t="b">
        <f>OR((Statistics_xlsx___Sheet1[[#This Row],[updated offered salary]]&lt;$N$39),(Statistics_xlsx___Sheet1[[#This Row],[updated offered salary]]&gt;$N$40))</f>
        <v>0</v>
      </c>
    </row>
    <row r="3390" spans="1:11" x14ac:dyDescent="0.3">
      <c r="A3390">
        <v>610446</v>
      </c>
      <c r="B3390" t="s">
        <v>2951</v>
      </c>
      <c r="C3390" t="s">
        <v>8</v>
      </c>
      <c r="D3390" t="s">
        <v>9</v>
      </c>
      <c r="E3390" t="str">
        <f>IF(Statistics_xlsx___Sheet1[[#This Row],[event_name]]="-","Male",Statistics_xlsx___Sheet1[[#This Row],[event_name]])</f>
        <v>Male</v>
      </c>
      <c r="F3390" t="s">
        <v>166</v>
      </c>
      <c r="G3390" t="s">
        <v>36</v>
      </c>
      <c r="H3390" t="str">
        <f>IF(Statistics_xlsx___Sheet1[[#This Row],[Post Name]]="-",IF(G3391=0,G3389,G3391),Statistics_xlsx___Sheet1[[#This Row],[Post Name]])</f>
        <v>i5</v>
      </c>
      <c r="I3390">
        <v>7264</v>
      </c>
      <c r="J3390">
        <f>IF(Statistics_xlsx___Sheet1[[#This Row],[Offered Salary]]&lt;=0,AVERAGE($I$2:$I$7166),Statistics_xlsx___Sheet1[[#This Row],[Offered Salary]])</f>
        <v>7264</v>
      </c>
      <c r="K3390" t="b">
        <f>OR((Statistics_xlsx___Sheet1[[#This Row],[updated offered salary]]&lt;$N$39),(Statistics_xlsx___Sheet1[[#This Row],[updated offered salary]]&gt;$N$40))</f>
        <v>0</v>
      </c>
    </row>
    <row r="3391" spans="1:11" x14ac:dyDescent="0.3">
      <c r="A3391">
        <v>236922</v>
      </c>
      <c r="B3391" t="s">
        <v>2603</v>
      </c>
      <c r="C3391" t="s">
        <v>15</v>
      </c>
      <c r="D3391" t="s">
        <v>9</v>
      </c>
      <c r="E3391" t="str">
        <f>IF(Statistics_xlsx___Sheet1[[#This Row],[event_name]]="-","Male",Statistics_xlsx___Sheet1[[#This Row],[event_name]])</f>
        <v>Male</v>
      </c>
      <c r="F3391" t="s">
        <v>166</v>
      </c>
      <c r="G3391" t="s">
        <v>36</v>
      </c>
      <c r="H3391" t="str">
        <f>IF(Statistics_xlsx___Sheet1[[#This Row],[Post Name]]="-",IF(G3392=0,G3390,G3392),Statistics_xlsx___Sheet1[[#This Row],[Post Name]])</f>
        <v>i5</v>
      </c>
      <c r="I3391">
        <v>69383</v>
      </c>
      <c r="J3391">
        <f>IF(Statistics_xlsx___Sheet1[[#This Row],[Offered Salary]]&lt;=0,AVERAGE($I$2:$I$7166),Statistics_xlsx___Sheet1[[#This Row],[Offered Salary]])</f>
        <v>69383</v>
      </c>
      <c r="K3391" t="b">
        <f>OR((Statistics_xlsx___Sheet1[[#This Row],[updated offered salary]]&lt;$N$39),(Statistics_xlsx___Sheet1[[#This Row],[updated offered salary]]&gt;$N$40))</f>
        <v>0</v>
      </c>
    </row>
    <row r="3392" spans="1:11" x14ac:dyDescent="0.3">
      <c r="A3392">
        <v>415631</v>
      </c>
      <c r="B3392" t="s">
        <v>2952</v>
      </c>
      <c r="C3392" t="s">
        <v>15</v>
      </c>
      <c r="D3392" t="s">
        <v>9</v>
      </c>
      <c r="E3392" t="str">
        <f>IF(Statistics_xlsx___Sheet1[[#This Row],[event_name]]="-","Male",Statistics_xlsx___Sheet1[[#This Row],[event_name]])</f>
        <v>Male</v>
      </c>
      <c r="F3392" t="s">
        <v>166</v>
      </c>
      <c r="G3392" t="s">
        <v>36</v>
      </c>
      <c r="H3392" t="str">
        <f>IF(Statistics_xlsx___Sheet1[[#This Row],[Post Name]]="-",IF(G3393=0,G3391,G3393),Statistics_xlsx___Sheet1[[#This Row],[Post Name]])</f>
        <v>i5</v>
      </c>
      <c r="I3392">
        <v>39293</v>
      </c>
      <c r="J3392">
        <f>IF(Statistics_xlsx___Sheet1[[#This Row],[Offered Salary]]&lt;=0,AVERAGE($I$2:$I$7166),Statistics_xlsx___Sheet1[[#This Row],[Offered Salary]])</f>
        <v>39293</v>
      </c>
      <c r="K3392" t="b">
        <f>OR((Statistics_xlsx___Sheet1[[#This Row],[updated offered salary]]&lt;$N$39),(Statistics_xlsx___Sheet1[[#This Row],[updated offered salary]]&gt;$N$40))</f>
        <v>0</v>
      </c>
    </row>
    <row r="3393" spans="1:11" x14ac:dyDescent="0.3">
      <c r="A3393">
        <v>872631</v>
      </c>
      <c r="B3393" t="s">
        <v>2953</v>
      </c>
      <c r="C3393" t="s">
        <v>8</v>
      </c>
      <c r="D3393" t="s">
        <v>13</v>
      </c>
      <c r="E3393" t="str">
        <f>IF(Statistics_xlsx___Sheet1[[#This Row],[event_name]]="-","Male",Statistics_xlsx___Sheet1[[#This Row],[event_name]])</f>
        <v>Female</v>
      </c>
      <c r="F3393" t="s">
        <v>166</v>
      </c>
      <c r="G3393" t="s">
        <v>36</v>
      </c>
      <c r="H3393" t="str">
        <f>IF(Statistics_xlsx___Sheet1[[#This Row],[Post Name]]="-",IF(G3394=0,G3392,G3394),Statistics_xlsx___Sheet1[[#This Row],[Post Name]])</f>
        <v>i5</v>
      </c>
      <c r="I3393">
        <v>85723</v>
      </c>
      <c r="J3393">
        <f>IF(Statistics_xlsx___Sheet1[[#This Row],[Offered Salary]]&lt;=0,AVERAGE($I$2:$I$7166),Statistics_xlsx___Sheet1[[#This Row],[Offered Salary]])</f>
        <v>85723</v>
      </c>
      <c r="K3393" t="b">
        <f>OR((Statistics_xlsx___Sheet1[[#This Row],[updated offered salary]]&lt;$N$39),(Statistics_xlsx___Sheet1[[#This Row],[updated offered salary]]&gt;$N$40))</f>
        <v>0</v>
      </c>
    </row>
    <row r="3394" spans="1:11" x14ac:dyDescent="0.3">
      <c r="A3394">
        <v>662744</v>
      </c>
      <c r="B3394" t="s">
        <v>2153</v>
      </c>
      <c r="C3394" t="s">
        <v>8</v>
      </c>
      <c r="D3394" t="s">
        <v>13</v>
      </c>
      <c r="E3394" t="str">
        <f>IF(Statistics_xlsx___Sheet1[[#This Row],[event_name]]="-","Male",Statistics_xlsx___Sheet1[[#This Row],[event_name]])</f>
        <v>Female</v>
      </c>
      <c r="F3394" t="s">
        <v>166</v>
      </c>
      <c r="G3394" t="s">
        <v>36</v>
      </c>
      <c r="H3394" t="str">
        <f>IF(Statistics_xlsx___Sheet1[[#This Row],[Post Name]]="-",IF(G3395=0,G3393,G3395),Statistics_xlsx___Sheet1[[#This Row],[Post Name]])</f>
        <v>i5</v>
      </c>
      <c r="I3394">
        <v>30372</v>
      </c>
      <c r="J3394">
        <f>IF(Statistics_xlsx___Sheet1[[#This Row],[Offered Salary]]&lt;=0,AVERAGE($I$2:$I$7166),Statistics_xlsx___Sheet1[[#This Row],[Offered Salary]])</f>
        <v>30372</v>
      </c>
      <c r="K3394" t="b">
        <f>OR((Statistics_xlsx___Sheet1[[#This Row],[updated offered salary]]&lt;$N$39),(Statistics_xlsx___Sheet1[[#This Row],[updated offered salary]]&gt;$N$40))</f>
        <v>0</v>
      </c>
    </row>
    <row r="3395" spans="1:11" x14ac:dyDescent="0.3">
      <c r="A3395">
        <v>153327</v>
      </c>
      <c r="B3395" t="s">
        <v>2954</v>
      </c>
      <c r="C3395" t="s">
        <v>8</v>
      </c>
      <c r="D3395" t="s">
        <v>9</v>
      </c>
      <c r="E3395" t="str">
        <f>IF(Statistics_xlsx___Sheet1[[#This Row],[event_name]]="-","Male",Statistics_xlsx___Sheet1[[#This Row],[event_name]])</f>
        <v>Male</v>
      </c>
      <c r="F3395" t="s">
        <v>17</v>
      </c>
      <c r="G3395" t="s">
        <v>44</v>
      </c>
      <c r="H3395" t="str">
        <f>IF(Statistics_xlsx___Sheet1[[#This Row],[Post Name]]="-",IF(G3396=0,G3394,G3396),Statistics_xlsx___Sheet1[[#This Row],[Post Name]])</f>
        <v>i6</v>
      </c>
      <c r="I3395">
        <v>70088</v>
      </c>
      <c r="J3395">
        <f>IF(Statistics_xlsx___Sheet1[[#This Row],[Offered Salary]]&lt;=0,AVERAGE($I$2:$I$7166),Statistics_xlsx___Sheet1[[#This Row],[Offered Salary]])</f>
        <v>70088</v>
      </c>
      <c r="K3395" t="b">
        <f>OR((Statistics_xlsx___Sheet1[[#This Row],[updated offered salary]]&lt;$N$39),(Statistics_xlsx___Sheet1[[#This Row],[updated offered salary]]&gt;$N$40))</f>
        <v>0</v>
      </c>
    </row>
    <row r="3396" spans="1:11" x14ac:dyDescent="0.3">
      <c r="A3396">
        <v>574895</v>
      </c>
      <c r="B3396" t="s">
        <v>1291</v>
      </c>
      <c r="C3396" t="s">
        <v>8</v>
      </c>
      <c r="D3396" t="s">
        <v>13</v>
      </c>
      <c r="E3396" t="str">
        <f>IF(Statistics_xlsx___Sheet1[[#This Row],[event_name]]="-","Male",Statistics_xlsx___Sheet1[[#This Row],[event_name]])</f>
        <v>Female</v>
      </c>
      <c r="F3396" t="s">
        <v>17</v>
      </c>
      <c r="G3396" t="s">
        <v>14</v>
      </c>
      <c r="H3396" t="str">
        <f>IF(Statistics_xlsx___Sheet1[[#This Row],[Post Name]]="-",IF(G3397=0,G3395,G3397),Statistics_xlsx___Sheet1[[#This Row],[Post Name]])</f>
        <v>c5</v>
      </c>
      <c r="I3396">
        <v>89482</v>
      </c>
      <c r="J3396">
        <f>IF(Statistics_xlsx___Sheet1[[#This Row],[Offered Salary]]&lt;=0,AVERAGE($I$2:$I$7166),Statistics_xlsx___Sheet1[[#This Row],[Offered Salary]])</f>
        <v>89482</v>
      </c>
      <c r="K3396" t="b">
        <f>OR((Statistics_xlsx___Sheet1[[#This Row],[updated offered salary]]&lt;$N$39),(Statistics_xlsx___Sheet1[[#This Row],[updated offered salary]]&gt;$N$40))</f>
        <v>0</v>
      </c>
    </row>
    <row r="3397" spans="1:11" x14ac:dyDescent="0.3">
      <c r="A3397">
        <v>307227</v>
      </c>
      <c r="B3397" t="s">
        <v>1395</v>
      </c>
      <c r="C3397" t="s">
        <v>15</v>
      </c>
      <c r="D3397" t="s">
        <v>9</v>
      </c>
      <c r="E3397" t="str">
        <f>IF(Statistics_xlsx___Sheet1[[#This Row],[event_name]]="-","Male",Statistics_xlsx___Sheet1[[#This Row],[event_name]])</f>
        <v>Male</v>
      </c>
      <c r="F3397" t="s">
        <v>17</v>
      </c>
      <c r="G3397" t="s">
        <v>14</v>
      </c>
      <c r="H3397" t="str">
        <f>IF(Statistics_xlsx___Sheet1[[#This Row],[Post Name]]="-",IF(G3398=0,G3396,G3398),Statistics_xlsx___Sheet1[[#This Row],[Post Name]])</f>
        <v>c5</v>
      </c>
      <c r="I3397">
        <v>54160</v>
      </c>
      <c r="J3397">
        <f>IF(Statistics_xlsx___Sheet1[[#This Row],[Offered Salary]]&lt;=0,AVERAGE($I$2:$I$7166),Statistics_xlsx___Sheet1[[#This Row],[Offered Salary]])</f>
        <v>54160</v>
      </c>
      <c r="K3397" t="b">
        <f>OR((Statistics_xlsx___Sheet1[[#This Row],[updated offered salary]]&lt;$N$39),(Statistics_xlsx___Sheet1[[#This Row],[updated offered salary]]&gt;$N$40))</f>
        <v>0</v>
      </c>
    </row>
    <row r="3398" spans="1:11" x14ac:dyDescent="0.3">
      <c r="A3398">
        <v>473427</v>
      </c>
      <c r="B3398" t="s">
        <v>2955</v>
      </c>
      <c r="C3398" t="s">
        <v>8</v>
      </c>
      <c r="D3398" t="s">
        <v>9</v>
      </c>
      <c r="E3398" t="str">
        <f>IF(Statistics_xlsx___Sheet1[[#This Row],[event_name]]="-","Male",Statistics_xlsx___Sheet1[[#This Row],[event_name]])</f>
        <v>Male</v>
      </c>
      <c r="F3398" t="s">
        <v>17</v>
      </c>
      <c r="G3398" t="s">
        <v>14</v>
      </c>
      <c r="H3398" t="str">
        <f>IF(Statistics_xlsx___Sheet1[[#This Row],[Post Name]]="-",IF(G3399=0,G3397,G3399),Statistics_xlsx___Sheet1[[#This Row],[Post Name]])</f>
        <v>c5</v>
      </c>
      <c r="I3398">
        <v>24409</v>
      </c>
      <c r="J3398">
        <f>IF(Statistics_xlsx___Sheet1[[#This Row],[Offered Salary]]&lt;=0,AVERAGE($I$2:$I$7166),Statistics_xlsx___Sheet1[[#This Row],[Offered Salary]])</f>
        <v>24409</v>
      </c>
      <c r="K3398" t="b">
        <f>OR((Statistics_xlsx___Sheet1[[#This Row],[updated offered salary]]&lt;$N$39),(Statistics_xlsx___Sheet1[[#This Row],[updated offered salary]]&gt;$N$40))</f>
        <v>0</v>
      </c>
    </row>
    <row r="3399" spans="1:11" x14ac:dyDescent="0.3">
      <c r="A3399">
        <v>993206</v>
      </c>
      <c r="B3399" t="s">
        <v>2956</v>
      </c>
      <c r="C3399" t="s">
        <v>8</v>
      </c>
      <c r="D3399" t="s">
        <v>9</v>
      </c>
      <c r="E3399" t="str">
        <f>IF(Statistics_xlsx___Sheet1[[#This Row],[event_name]]="-","Male",Statistics_xlsx___Sheet1[[#This Row],[event_name]])</f>
        <v>Male</v>
      </c>
      <c r="F3399" t="s">
        <v>17</v>
      </c>
      <c r="G3399" t="s">
        <v>14</v>
      </c>
      <c r="H3399" t="str">
        <f>IF(Statistics_xlsx___Sheet1[[#This Row],[Post Name]]="-",IF(G3400=0,G3398,G3400),Statistics_xlsx___Sheet1[[#This Row],[Post Name]])</f>
        <v>c5</v>
      </c>
      <c r="I3399">
        <v>79742</v>
      </c>
      <c r="J3399">
        <f>IF(Statistics_xlsx___Sheet1[[#This Row],[Offered Salary]]&lt;=0,AVERAGE($I$2:$I$7166),Statistics_xlsx___Sheet1[[#This Row],[Offered Salary]])</f>
        <v>79742</v>
      </c>
      <c r="K3399" t="b">
        <f>OR((Statistics_xlsx___Sheet1[[#This Row],[updated offered salary]]&lt;$N$39),(Statistics_xlsx___Sheet1[[#This Row],[updated offered salary]]&gt;$N$40))</f>
        <v>0</v>
      </c>
    </row>
    <row r="3400" spans="1:11" x14ac:dyDescent="0.3">
      <c r="A3400">
        <v>609596</v>
      </c>
      <c r="B3400" t="s">
        <v>2957</v>
      </c>
      <c r="C3400" t="s">
        <v>15</v>
      </c>
      <c r="D3400" t="s">
        <v>9</v>
      </c>
      <c r="E3400" t="str">
        <f>IF(Statistics_xlsx___Sheet1[[#This Row],[event_name]]="-","Male",Statistics_xlsx___Sheet1[[#This Row],[event_name]])</f>
        <v>Male</v>
      </c>
      <c r="F3400" t="s">
        <v>17</v>
      </c>
      <c r="G3400" t="s">
        <v>14</v>
      </c>
      <c r="H3400" t="str">
        <f>IF(Statistics_xlsx___Sheet1[[#This Row],[Post Name]]="-",IF(G3401=0,G3399,G3401),Statistics_xlsx___Sheet1[[#This Row],[Post Name]])</f>
        <v>c5</v>
      </c>
      <c r="I3400">
        <v>95702</v>
      </c>
      <c r="J3400">
        <f>IF(Statistics_xlsx___Sheet1[[#This Row],[Offered Salary]]&lt;=0,AVERAGE($I$2:$I$7166),Statistics_xlsx___Sheet1[[#This Row],[Offered Salary]])</f>
        <v>95702</v>
      </c>
      <c r="K3400" t="b">
        <f>OR((Statistics_xlsx___Sheet1[[#This Row],[updated offered salary]]&lt;$N$39),(Statistics_xlsx___Sheet1[[#This Row],[updated offered salary]]&gt;$N$40))</f>
        <v>0</v>
      </c>
    </row>
    <row r="3401" spans="1:11" x14ac:dyDescent="0.3">
      <c r="A3401">
        <v>911832</v>
      </c>
      <c r="B3401" t="s">
        <v>2957</v>
      </c>
      <c r="C3401" t="s">
        <v>15</v>
      </c>
      <c r="D3401" t="s">
        <v>9</v>
      </c>
      <c r="E3401" t="str">
        <f>IF(Statistics_xlsx___Sheet1[[#This Row],[event_name]]="-","Male",Statistics_xlsx___Sheet1[[#This Row],[event_name]])</f>
        <v>Male</v>
      </c>
      <c r="F3401" t="s">
        <v>17</v>
      </c>
      <c r="G3401" t="s">
        <v>14</v>
      </c>
      <c r="H3401" t="str">
        <f>IF(Statistics_xlsx___Sheet1[[#This Row],[Post Name]]="-",IF(G3402=0,G3400,G3402),Statistics_xlsx___Sheet1[[#This Row],[Post Name]])</f>
        <v>c5</v>
      </c>
      <c r="I3401">
        <v>4665</v>
      </c>
      <c r="J3401">
        <f>IF(Statistics_xlsx___Sheet1[[#This Row],[Offered Salary]]&lt;=0,AVERAGE($I$2:$I$7166),Statistics_xlsx___Sheet1[[#This Row],[Offered Salary]])</f>
        <v>4665</v>
      </c>
      <c r="K3401" t="b">
        <f>OR((Statistics_xlsx___Sheet1[[#This Row],[updated offered salary]]&lt;$N$39),(Statistics_xlsx___Sheet1[[#This Row],[updated offered salary]]&gt;$N$40))</f>
        <v>0</v>
      </c>
    </row>
    <row r="3402" spans="1:11" x14ac:dyDescent="0.3">
      <c r="A3402">
        <v>203158</v>
      </c>
      <c r="B3402" t="s">
        <v>2958</v>
      </c>
      <c r="C3402" t="s">
        <v>15</v>
      </c>
      <c r="D3402" t="s">
        <v>9</v>
      </c>
      <c r="E3402" t="str">
        <f>IF(Statistics_xlsx___Sheet1[[#This Row],[event_name]]="-","Male",Statistics_xlsx___Sheet1[[#This Row],[event_name]])</f>
        <v>Male</v>
      </c>
      <c r="F3402" t="s">
        <v>17</v>
      </c>
      <c r="G3402" t="s">
        <v>345</v>
      </c>
      <c r="H3402" t="str">
        <f>IF(Statistics_xlsx___Sheet1[[#This Row],[Post Name]]="-",IF(G3403=0,G3401,G3403),Statistics_xlsx___Sheet1[[#This Row],[Post Name]])</f>
        <v>c9</v>
      </c>
      <c r="I3402">
        <v>81419</v>
      </c>
      <c r="J3402">
        <f>IF(Statistics_xlsx___Sheet1[[#This Row],[Offered Salary]]&lt;=0,AVERAGE($I$2:$I$7166),Statistics_xlsx___Sheet1[[#This Row],[Offered Salary]])</f>
        <v>81419</v>
      </c>
      <c r="K3402" t="b">
        <f>OR((Statistics_xlsx___Sheet1[[#This Row],[updated offered salary]]&lt;$N$39),(Statistics_xlsx___Sheet1[[#This Row],[updated offered salary]]&gt;$N$40))</f>
        <v>0</v>
      </c>
    </row>
    <row r="3403" spans="1:11" x14ac:dyDescent="0.3">
      <c r="A3403">
        <v>844634</v>
      </c>
      <c r="B3403" t="s">
        <v>2959</v>
      </c>
      <c r="C3403" t="s">
        <v>8</v>
      </c>
      <c r="D3403" t="s">
        <v>9</v>
      </c>
      <c r="E3403" t="str">
        <f>IF(Statistics_xlsx___Sheet1[[#This Row],[event_name]]="-","Male",Statistics_xlsx___Sheet1[[#This Row],[event_name]])</f>
        <v>Male</v>
      </c>
      <c r="F3403" t="s">
        <v>17</v>
      </c>
      <c r="G3403" t="s">
        <v>345</v>
      </c>
      <c r="H3403" t="str">
        <f>IF(Statistics_xlsx___Sheet1[[#This Row],[Post Name]]="-",IF(G3404=0,G3402,G3404),Statistics_xlsx___Sheet1[[#This Row],[Post Name]])</f>
        <v>c9</v>
      </c>
      <c r="I3403">
        <v>85902</v>
      </c>
      <c r="J3403">
        <f>IF(Statistics_xlsx___Sheet1[[#This Row],[Offered Salary]]&lt;=0,AVERAGE($I$2:$I$7166),Statistics_xlsx___Sheet1[[#This Row],[Offered Salary]])</f>
        <v>85902</v>
      </c>
      <c r="K3403" t="b">
        <f>OR((Statistics_xlsx___Sheet1[[#This Row],[updated offered salary]]&lt;$N$39),(Statistics_xlsx___Sheet1[[#This Row],[updated offered salary]]&gt;$N$40))</f>
        <v>0</v>
      </c>
    </row>
    <row r="3404" spans="1:11" x14ac:dyDescent="0.3">
      <c r="A3404">
        <v>142362</v>
      </c>
      <c r="B3404" t="s">
        <v>2960</v>
      </c>
      <c r="C3404" t="s">
        <v>15</v>
      </c>
      <c r="D3404" t="s">
        <v>13</v>
      </c>
      <c r="E3404" t="str">
        <f>IF(Statistics_xlsx___Sheet1[[#This Row],[event_name]]="-","Male",Statistics_xlsx___Sheet1[[#This Row],[event_name]])</f>
        <v>Female</v>
      </c>
      <c r="F3404" t="s">
        <v>17</v>
      </c>
      <c r="G3404" t="s">
        <v>345</v>
      </c>
      <c r="H3404" t="str">
        <f>IF(Statistics_xlsx___Sheet1[[#This Row],[Post Name]]="-",IF(G3405=0,G3403,G3405),Statistics_xlsx___Sheet1[[#This Row],[Post Name]])</f>
        <v>c9</v>
      </c>
      <c r="I3404">
        <v>75180</v>
      </c>
      <c r="J3404">
        <f>IF(Statistics_xlsx___Sheet1[[#This Row],[Offered Salary]]&lt;=0,AVERAGE($I$2:$I$7166),Statistics_xlsx___Sheet1[[#This Row],[Offered Salary]])</f>
        <v>75180</v>
      </c>
      <c r="K3404" t="b">
        <f>OR((Statistics_xlsx___Sheet1[[#This Row],[updated offered salary]]&lt;$N$39),(Statistics_xlsx___Sheet1[[#This Row],[updated offered salary]]&gt;$N$40))</f>
        <v>0</v>
      </c>
    </row>
    <row r="3405" spans="1:11" x14ac:dyDescent="0.3">
      <c r="A3405">
        <v>292591</v>
      </c>
      <c r="B3405" t="s">
        <v>2961</v>
      </c>
      <c r="C3405" t="s">
        <v>8</v>
      </c>
      <c r="D3405" t="s">
        <v>13</v>
      </c>
      <c r="E3405" t="str">
        <f>IF(Statistics_xlsx___Sheet1[[#This Row],[event_name]]="-","Male",Statistics_xlsx___Sheet1[[#This Row],[event_name]])</f>
        <v>Female</v>
      </c>
      <c r="F3405" t="s">
        <v>17</v>
      </c>
      <c r="G3405" t="s">
        <v>345</v>
      </c>
      <c r="H3405" t="str">
        <f>IF(Statistics_xlsx___Sheet1[[#This Row],[Post Name]]="-",IF(G3406=0,G3404,G3406),Statistics_xlsx___Sheet1[[#This Row],[Post Name]])</f>
        <v>c9</v>
      </c>
      <c r="I3405">
        <v>20789</v>
      </c>
      <c r="J3405">
        <f>IF(Statistics_xlsx___Sheet1[[#This Row],[Offered Salary]]&lt;=0,AVERAGE($I$2:$I$7166),Statistics_xlsx___Sheet1[[#This Row],[Offered Salary]])</f>
        <v>20789</v>
      </c>
      <c r="K3405" t="b">
        <f>OR((Statistics_xlsx___Sheet1[[#This Row],[updated offered salary]]&lt;$N$39),(Statistics_xlsx___Sheet1[[#This Row],[updated offered salary]]&gt;$N$40))</f>
        <v>0</v>
      </c>
    </row>
    <row r="3406" spans="1:11" x14ac:dyDescent="0.3">
      <c r="A3406">
        <v>950745</v>
      </c>
      <c r="B3406" t="s">
        <v>2958</v>
      </c>
      <c r="C3406" t="s">
        <v>15</v>
      </c>
      <c r="D3406" t="s">
        <v>42</v>
      </c>
      <c r="E3406" t="str">
        <f>IF(Statistics_xlsx___Sheet1[[#This Row],[event_name]]="-","Male",Statistics_xlsx___Sheet1[[#This Row],[event_name]])</f>
        <v>Don’t want to say</v>
      </c>
      <c r="F3406" t="s">
        <v>17</v>
      </c>
      <c r="G3406" t="s">
        <v>345</v>
      </c>
      <c r="H3406" t="str">
        <f>IF(Statistics_xlsx___Sheet1[[#This Row],[Post Name]]="-",IF(G3407=0,G3405,G3407),Statistics_xlsx___Sheet1[[#This Row],[Post Name]])</f>
        <v>c9</v>
      </c>
      <c r="I3406">
        <v>36897</v>
      </c>
      <c r="J3406">
        <f>IF(Statistics_xlsx___Sheet1[[#This Row],[Offered Salary]]&lt;=0,AVERAGE($I$2:$I$7166),Statistics_xlsx___Sheet1[[#This Row],[Offered Salary]])</f>
        <v>36897</v>
      </c>
      <c r="K3406" t="b">
        <f>OR((Statistics_xlsx___Sheet1[[#This Row],[updated offered salary]]&lt;$N$39),(Statistics_xlsx___Sheet1[[#This Row],[updated offered salary]]&gt;$N$40))</f>
        <v>0</v>
      </c>
    </row>
    <row r="3407" spans="1:11" x14ac:dyDescent="0.3">
      <c r="A3407">
        <v>407392</v>
      </c>
      <c r="B3407" t="s">
        <v>2962</v>
      </c>
      <c r="C3407" t="s">
        <v>8</v>
      </c>
      <c r="D3407" t="s">
        <v>9</v>
      </c>
      <c r="E3407" t="str">
        <f>IF(Statistics_xlsx___Sheet1[[#This Row],[event_name]]="-","Male",Statistics_xlsx___Sheet1[[#This Row],[event_name]])</f>
        <v>Male</v>
      </c>
      <c r="F3407" t="s">
        <v>17</v>
      </c>
      <c r="G3407" t="s">
        <v>345</v>
      </c>
      <c r="H3407" t="str">
        <f>IF(Statistics_xlsx___Sheet1[[#This Row],[Post Name]]="-",IF(G3408=0,G3406,G3408),Statistics_xlsx___Sheet1[[#This Row],[Post Name]])</f>
        <v>c9</v>
      </c>
      <c r="I3407">
        <v>33426</v>
      </c>
      <c r="J3407">
        <f>IF(Statistics_xlsx___Sheet1[[#This Row],[Offered Salary]]&lt;=0,AVERAGE($I$2:$I$7166),Statistics_xlsx___Sheet1[[#This Row],[Offered Salary]])</f>
        <v>33426</v>
      </c>
      <c r="K3407" t="b">
        <f>OR((Statistics_xlsx___Sheet1[[#This Row],[updated offered salary]]&lt;$N$39),(Statistics_xlsx___Sheet1[[#This Row],[updated offered salary]]&gt;$N$40))</f>
        <v>0</v>
      </c>
    </row>
    <row r="3408" spans="1:11" x14ac:dyDescent="0.3">
      <c r="A3408">
        <v>438945</v>
      </c>
      <c r="B3408" t="s">
        <v>2963</v>
      </c>
      <c r="C3408" t="s">
        <v>15</v>
      </c>
      <c r="D3408" t="s">
        <v>9</v>
      </c>
      <c r="E3408" t="str">
        <f>IF(Statistics_xlsx___Sheet1[[#This Row],[event_name]]="-","Male",Statistics_xlsx___Sheet1[[#This Row],[event_name]])</f>
        <v>Male</v>
      </c>
      <c r="F3408" t="s">
        <v>17</v>
      </c>
      <c r="G3408" t="s">
        <v>14</v>
      </c>
      <c r="H3408" t="str">
        <f>IF(Statistics_xlsx___Sheet1[[#This Row],[Post Name]]="-",IF(G3409=0,G3407,G3409),Statistics_xlsx___Sheet1[[#This Row],[Post Name]])</f>
        <v>c5</v>
      </c>
      <c r="I3408">
        <v>58513</v>
      </c>
      <c r="J3408">
        <f>IF(Statistics_xlsx___Sheet1[[#This Row],[Offered Salary]]&lt;=0,AVERAGE($I$2:$I$7166),Statistics_xlsx___Sheet1[[#This Row],[Offered Salary]])</f>
        <v>58513</v>
      </c>
      <c r="K3408" t="b">
        <f>OR((Statistics_xlsx___Sheet1[[#This Row],[updated offered salary]]&lt;$N$39),(Statistics_xlsx___Sheet1[[#This Row],[updated offered salary]]&gt;$N$40))</f>
        <v>0</v>
      </c>
    </row>
    <row r="3409" spans="1:11" x14ac:dyDescent="0.3">
      <c r="A3409">
        <v>346065</v>
      </c>
      <c r="B3409" t="s">
        <v>2963</v>
      </c>
      <c r="C3409" t="s">
        <v>8</v>
      </c>
      <c r="D3409" t="s">
        <v>9</v>
      </c>
      <c r="E3409" t="str">
        <f>IF(Statistics_xlsx___Sheet1[[#This Row],[event_name]]="-","Male",Statistics_xlsx___Sheet1[[#This Row],[event_name]])</f>
        <v>Male</v>
      </c>
      <c r="F3409" t="s">
        <v>17</v>
      </c>
      <c r="G3409" t="s">
        <v>14</v>
      </c>
      <c r="H3409" t="str">
        <f>IF(Statistics_xlsx___Sheet1[[#This Row],[Post Name]]="-",IF(G3410=0,G3408,G3410),Statistics_xlsx___Sheet1[[#This Row],[Post Name]])</f>
        <v>c5</v>
      </c>
      <c r="I3409">
        <v>88507</v>
      </c>
      <c r="J3409">
        <f>IF(Statistics_xlsx___Sheet1[[#This Row],[Offered Salary]]&lt;=0,AVERAGE($I$2:$I$7166),Statistics_xlsx___Sheet1[[#This Row],[Offered Salary]])</f>
        <v>88507</v>
      </c>
      <c r="K3409" t="b">
        <f>OR((Statistics_xlsx___Sheet1[[#This Row],[updated offered salary]]&lt;$N$39),(Statistics_xlsx___Sheet1[[#This Row],[updated offered salary]]&gt;$N$40))</f>
        <v>0</v>
      </c>
    </row>
    <row r="3410" spans="1:11" x14ac:dyDescent="0.3">
      <c r="A3410">
        <v>394250</v>
      </c>
      <c r="B3410" t="s">
        <v>917</v>
      </c>
      <c r="C3410" t="s">
        <v>15</v>
      </c>
      <c r="D3410" t="s">
        <v>9</v>
      </c>
      <c r="E3410" t="str">
        <f>IF(Statistics_xlsx___Sheet1[[#This Row],[event_name]]="-","Male",Statistics_xlsx___Sheet1[[#This Row],[event_name]])</f>
        <v>Male</v>
      </c>
      <c r="F3410" t="s">
        <v>17</v>
      </c>
      <c r="G3410" t="s">
        <v>14</v>
      </c>
      <c r="H3410" t="str">
        <f>IF(Statistics_xlsx___Sheet1[[#This Row],[Post Name]]="-",IF(G3411=0,G3409,G3411),Statistics_xlsx___Sheet1[[#This Row],[Post Name]])</f>
        <v>c5</v>
      </c>
      <c r="I3410">
        <v>54952</v>
      </c>
      <c r="J3410">
        <f>IF(Statistics_xlsx___Sheet1[[#This Row],[Offered Salary]]&lt;=0,AVERAGE($I$2:$I$7166),Statistics_xlsx___Sheet1[[#This Row],[Offered Salary]])</f>
        <v>54952</v>
      </c>
      <c r="K3410" t="b">
        <f>OR((Statistics_xlsx___Sheet1[[#This Row],[updated offered salary]]&lt;$N$39),(Statistics_xlsx___Sheet1[[#This Row],[updated offered salary]]&gt;$N$40))</f>
        <v>0</v>
      </c>
    </row>
    <row r="3411" spans="1:11" x14ac:dyDescent="0.3">
      <c r="A3411">
        <v>882084</v>
      </c>
      <c r="B3411" t="s">
        <v>2964</v>
      </c>
      <c r="C3411" t="s">
        <v>15</v>
      </c>
      <c r="D3411" t="s">
        <v>9</v>
      </c>
      <c r="E3411" t="str">
        <f>IF(Statistics_xlsx___Sheet1[[#This Row],[event_name]]="-","Male",Statistics_xlsx___Sheet1[[#This Row],[event_name]])</f>
        <v>Male</v>
      </c>
      <c r="F3411" t="s">
        <v>17</v>
      </c>
      <c r="G3411" t="s">
        <v>14</v>
      </c>
      <c r="H3411" t="str">
        <f>IF(Statistics_xlsx___Sheet1[[#This Row],[Post Name]]="-",IF(G3412=0,G3410,G3412),Statistics_xlsx___Sheet1[[#This Row],[Post Name]])</f>
        <v>c5</v>
      </c>
      <c r="I3411">
        <v>60226</v>
      </c>
      <c r="J3411">
        <f>IF(Statistics_xlsx___Sheet1[[#This Row],[Offered Salary]]&lt;=0,AVERAGE($I$2:$I$7166),Statistics_xlsx___Sheet1[[#This Row],[Offered Salary]])</f>
        <v>60226</v>
      </c>
      <c r="K3411" t="b">
        <f>OR((Statistics_xlsx___Sheet1[[#This Row],[updated offered salary]]&lt;$N$39),(Statistics_xlsx___Sheet1[[#This Row],[updated offered salary]]&gt;$N$40))</f>
        <v>0</v>
      </c>
    </row>
    <row r="3412" spans="1:11" x14ac:dyDescent="0.3">
      <c r="A3412">
        <v>181952</v>
      </c>
      <c r="B3412" t="s">
        <v>2965</v>
      </c>
      <c r="C3412" t="s">
        <v>8</v>
      </c>
      <c r="D3412" t="s">
        <v>9</v>
      </c>
      <c r="E3412" t="str">
        <f>IF(Statistics_xlsx___Sheet1[[#This Row],[event_name]]="-","Male",Statistics_xlsx___Sheet1[[#This Row],[event_name]])</f>
        <v>Male</v>
      </c>
      <c r="F3412" t="s">
        <v>17</v>
      </c>
      <c r="G3412" t="s">
        <v>345</v>
      </c>
      <c r="H3412" t="str">
        <f>IF(Statistics_xlsx___Sheet1[[#This Row],[Post Name]]="-",IF(G3413=0,G3411,G3413),Statistics_xlsx___Sheet1[[#This Row],[Post Name]])</f>
        <v>c9</v>
      </c>
      <c r="I3412">
        <v>1351</v>
      </c>
      <c r="J3412">
        <f>IF(Statistics_xlsx___Sheet1[[#This Row],[Offered Salary]]&lt;=0,AVERAGE($I$2:$I$7166),Statistics_xlsx___Sheet1[[#This Row],[Offered Salary]])</f>
        <v>1351</v>
      </c>
      <c r="K3412" t="b">
        <f>OR((Statistics_xlsx___Sheet1[[#This Row],[updated offered salary]]&lt;$N$39),(Statistics_xlsx___Sheet1[[#This Row],[updated offered salary]]&gt;$N$40))</f>
        <v>0</v>
      </c>
    </row>
    <row r="3413" spans="1:11" x14ac:dyDescent="0.3">
      <c r="A3413">
        <v>484669</v>
      </c>
      <c r="B3413" t="s">
        <v>2966</v>
      </c>
      <c r="C3413" t="s">
        <v>8</v>
      </c>
      <c r="D3413" t="s">
        <v>13</v>
      </c>
      <c r="E3413" t="str">
        <f>IF(Statistics_xlsx___Sheet1[[#This Row],[event_name]]="-","Male",Statistics_xlsx___Sheet1[[#This Row],[event_name]])</f>
        <v>Female</v>
      </c>
      <c r="F3413" t="s">
        <v>17</v>
      </c>
      <c r="G3413" t="s">
        <v>345</v>
      </c>
      <c r="H3413" t="str">
        <f>IF(Statistics_xlsx___Sheet1[[#This Row],[Post Name]]="-",IF(G3414=0,G3412,G3414),Statistics_xlsx___Sheet1[[#This Row],[Post Name]])</f>
        <v>c9</v>
      </c>
      <c r="I3413">
        <v>26156</v>
      </c>
      <c r="J3413">
        <f>IF(Statistics_xlsx___Sheet1[[#This Row],[Offered Salary]]&lt;=0,AVERAGE($I$2:$I$7166),Statistics_xlsx___Sheet1[[#This Row],[Offered Salary]])</f>
        <v>26156</v>
      </c>
      <c r="K3413" t="b">
        <f>OR((Statistics_xlsx___Sheet1[[#This Row],[updated offered salary]]&lt;$N$39),(Statistics_xlsx___Sheet1[[#This Row],[updated offered salary]]&gt;$N$40))</f>
        <v>0</v>
      </c>
    </row>
    <row r="3414" spans="1:11" x14ac:dyDescent="0.3">
      <c r="A3414">
        <v>152014</v>
      </c>
      <c r="B3414" t="s">
        <v>2967</v>
      </c>
      <c r="C3414" t="s">
        <v>8</v>
      </c>
      <c r="D3414" t="s">
        <v>9</v>
      </c>
      <c r="E3414" t="str">
        <f>IF(Statistics_xlsx___Sheet1[[#This Row],[event_name]]="-","Male",Statistics_xlsx___Sheet1[[#This Row],[event_name]])</f>
        <v>Male</v>
      </c>
      <c r="F3414" t="s">
        <v>17</v>
      </c>
      <c r="G3414" t="s">
        <v>345</v>
      </c>
      <c r="H3414" t="str">
        <f>IF(Statistics_xlsx___Sheet1[[#This Row],[Post Name]]="-",IF(G3415=0,G3413,G3415),Statistics_xlsx___Sheet1[[#This Row],[Post Name]])</f>
        <v>c9</v>
      </c>
      <c r="I3414">
        <v>1808</v>
      </c>
      <c r="J3414">
        <f>IF(Statistics_xlsx___Sheet1[[#This Row],[Offered Salary]]&lt;=0,AVERAGE($I$2:$I$7166),Statistics_xlsx___Sheet1[[#This Row],[Offered Salary]])</f>
        <v>1808</v>
      </c>
      <c r="K3414" t="b">
        <f>OR((Statistics_xlsx___Sheet1[[#This Row],[updated offered salary]]&lt;$N$39),(Statistics_xlsx___Sheet1[[#This Row],[updated offered salary]]&gt;$N$40))</f>
        <v>0</v>
      </c>
    </row>
    <row r="3415" spans="1:11" x14ac:dyDescent="0.3">
      <c r="A3415">
        <v>573438</v>
      </c>
      <c r="B3415" t="s">
        <v>2968</v>
      </c>
      <c r="C3415" t="s">
        <v>15</v>
      </c>
      <c r="D3415" t="s">
        <v>9</v>
      </c>
      <c r="E3415" t="str">
        <f>IF(Statistics_xlsx___Sheet1[[#This Row],[event_name]]="-","Male",Statistics_xlsx___Sheet1[[#This Row],[event_name]])</f>
        <v>Male</v>
      </c>
      <c r="F3415" t="s">
        <v>17</v>
      </c>
      <c r="G3415" t="s">
        <v>345</v>
      </c>
      <c r="H3415" t="str">
        <f>IF(Statistics_xlsx___Sheet1[[#This Row],[Post Name]]="-",IF(G3416=0,G3414,G3416),Statistics_xlsx___Sheet1[[#This Row],[Post Name]])</f>
        <v>c9</v>
      </c>
      <c r="I3415">
        <v>44750</v>
      </c>
      <c r="J3415">
        <f>IF(Statistics_xlsx___Sheet1[[#This Row],[Offered Salary]]&lt;=0,AVERAGE($I$2:$I$7166),Statistics_xlsx___Sheet1[[#This Row],[Offered Salary]])</f>
        <v>44750</v>
      </c>
      <c r="K3415" t="b">
        <f>OR((Statistics_xlsx___Sheet1[[#This Row],[updated offered salary]]&lt;$N$39),(Statistics_xlsx___Sheet1[[#This Row],[updated offered salary]]&gt;$N$40))</f>
        <v>0</v>
      </c>
    </row>
    <row r="3416" spans="1:11" x14ac:dyDescent="0.3">
      <c r="A3416">
        <v>340032</v>
      </c>
      <c r="B3416" t="s">
        <v>2969</v>
      </c>
      <c r="C3416" t="s">
        <v>8</v>
      </c>
      <c r="D3416" t="s">
        <v>9</v>
      </c>
      <c r="E3416" t="str">
        <f>IF(Statistics_xlsx___Sheet1[[#This Row],[event_name]]="-","Male",Statistics_xlsx___Sheet1[[#This Row],[event_name]])</f>
        <v>Male</v>
      </c>
      <c r="F3416" t="s">
        <v>17</v>
      </c>
      <c r="G3416" t="s">
        <v>345</v>
      </c>
      <c r="H3416" t="str">
        <f>IF(Statistics_xlsx___Sheet1[[#This Row],[Post Name]]="-",IF(G3417=0,G3415,G3417),Statistics_xlsx___Sheet1[[#This Row],[Post Name]])</f>
        <v>c9</v>
      </c>
      <c r="I3416">
        <v>73978</v>
      </c>
      <c r="J3416">
        <f>IF(Statistics_xlsx___Sheet1[[#This Row],[Offered Salary]]&lt;=0,AVERAGE($I$2:$I$7166),Statistics_xlsx___Sheet1[[#This Row],[Offered Salary]])</f>
        <v>73978</v>
      </c>
      <c r="K3416" t="b">
        <f>OR((Statistics_xlsx___Sheet1[[#This Row],[updated offered salary]]&lt;$N$39),(Statistics_xlsx___Sheet1[[#This Row],[updated offered salary]]&gt;$N$40))</f>
        <v>0</v>
      </c>
    </row>
    <row r="3417" spans="1:11" x14ac:dyDescent="0.3">
      <c r="A3417">
        <v>492572</v>
      </c>
      <c r="B3417" t="s">
        <v>2970</v>
      </c>
      <c r="C3417" t="s">
        <v>15</v>
      </c>
      <c r="D3417" t="s">
        <v>13</v>
      </c>
      <c r="E3417" t="str">
        <f>IF(Statistics_xlsx___Sheet1[[#This Row],[event_name]]="-","Male",Statistics_xlsx___Sheet1[[#This Row],[event_name]])</f>
        <v>Female</v>
      </c>
      <c r="F3417" t="s">
        <v>17</v>
      </c>
      <c r="G3417" t="s">
        <v>345</v>
      </c>
      <c r="H3417" t="str">
        <f>IF(Statistics_xlsx___Sheet1[[#This Row],[Post Name]]="-",IF(G3418=0,G3416,G3418),Statistics_xlsx___Sheet1[[#This Row],[Post Name]])</f>
        <v>c9</v>
      </c>
      <c r="I3417">
        <v>47467</v>
      </c>
      <c r="J3417">
        <f>IF(Statistics_xlsx___Sheet1[[#This Row],[Offered Salary]]&lt;=0,AVERAGE($I$2:$I$7166),Statistics_xlsx___Sheet1[[#This Row],[Offered Salary]])</f>
        <v>47467</v>
      </c>
      <c r="K3417" t="b">
        <f>OR((Statistics_xlsx___Sheet1[[#This Row],[updated offered salary]]&lt;$N$39),(Statistics_xlsx___Sheet1[[#This Row],[updated offered salary]]&gt;$N$40))</f>
        <v>0</v>
      </c>
    </row>
    <row r="3418" spans="1:11" x14ac:dyDescent="0.3">
      <c r="A3418">
        <v>865052</v>
      </c>
      <c r="B3418" t="s">
        <v>2971</v>
      </c>
      <c r="C3418" t="s">
        <v>15</v>
      </c>
      <c r="D3418" t="s">
        <v>13</v>
      </c>
      <c r="E3418" t="str">
        <f>IF(Statistics_xlsx___Sheet1[[#This Row],[event_name]]="-","Male",Statistics_xlsx___Sheet1[[#This Row],[event_name]])</f>
        <v>Female</v>
      </c>
      <c r="F3418" t="s">
        <v>17</v>
      </c>
      <c r="G3418" t="s">
        <v>345</v>
      </c>
      <c r="H3418" t="str">
        <f>IF(Statistics_xlsx___Sheet1[[#This Row],[Post Name]]="-",IF(G3419=0,G3417,G3419),Statistics_xlsx___Sheet1[[#This Row],[Post Name]])</f>
        <v>c9</v>
      </c>
      <c r="I3418">
        <v>18125</v>
      </c>
      <c r="J3418">
        <f>IF(Statistics_xlsx___Sheet1[[#This Row],[Offered Salary]]&lt;=0,AVERAGE($I$2:$I$7166),Statistics_xlsx___Sheet1[[#This Row],[Offered Salary]])</f>
        <v>18125</v>
      </c>
      <c r="K3418" t="b">
        <f>OR((Statistics_xlsx___Sheet1[[#This Row],[updated offered salary]]&lt;$N$39),(Statistics_xlsx___Sheet1[[#This Row],[updated offered salary]]&gt;$N$40))</f>
        <v>0</v>
      </c>
    </row>
    <row r="3419" spans="1:11" x14ac:dyDescent="0.3">
      <c r="A3419">
        <v>59309</v>
      </c>
      <c r="B3419" t="s">
        <v>2972</v>
      </c>
      <c r="C3419" t="s">
        <v>8</v>
      </c>
      <c r="D3419" t="s">
        <v>13</v>
      </c>
      <c r="E3419" t="str">
        <f>IF(Statistics_xlsx___Sheet1[[#This Row],[event_name]]="-","Male",Statistics_xlsx___Sheet1[[#This Row],[event_name]])</f>
        <v>Female</v>
      </c>
      <c r="F3419" t="s">
        <v>17</v>
      </c>
      <c r="G3419" t="s">
        <v>345</v>
      </c>
      <c r="H3419" t="str">
        <f>IF(Statistics_xlsx___Sheet1[[#This Row],[Post Name]]="-",IF(G3420=0,G3418,G3420),Statistics_xlsx___Sheet1[[#This Row],[Post Name]])</f>
        <v>c9</v>
      </c>
      <c r="I3419">
        <v>36217</v>
      </c>
      <c r="J3419">
        <f>IF(Statistics_xlsx___Sheet1[[#This Row],[Offered Salary]]&lt;=0,AVERAGE($I$2:$I$7166),Statistics_xlsx___Sheet1[[#This Row],[Offered Salary]])</f>
        <v>36217</v>
      </c>
      <c r="K3419" t="b">
        <f>OR((Statistics_xlsx___Sheet1[[#This Row],[updated offered salary]]&lt;$N$39),(Statistics_xlsx___Sheet1[[#This Row],[updated offered salary]]&gt;$N$40))</f>
        <v>0</v>
      </c>
    </row>
    <row r="3420" spans="1:11" x14ac:dyDescent="0.3">
      <c r="A3420">
        <v>280569</v>
      </c>
      <c r="B3420" t="s">
        <v>1210</v>
      </c>
      <c r="C3420" t="s">
        <v>8</v>
      </c>
      <c r="D3420" t="s">
        <v>13</v>
      </c>
      <c r="E3420" t="str">
        <f>IF(Statistics_xlsx___Sheet1[[#This Row],[event_name]]="-","Male",Statistics_xlsx___Sheet1[[#This Row],[event_name]])</f>
        <v>Female</v>
      </c>
      <c r="F3420" t="s">
        <v>33</v>
      </c>
      <c r="G3420" t="s">
        <v>345</v>
      </c>
      <c r="H3420" t="str">
        <f>IF(Statistics_xlsx___Sheet1[[#This Row],[Post Name]]="-",IF(G3421=0,G3419,G3421),Statistics_xlsx___Sheet1[[#This Row],[Post Name]])</f>
        <v>c9</v>
      </c>
      <c r="I3420">
        <v>45914</v>
      </c>
      <c r="J3420">
        <f>IF(Statistics_xlsx___Sheet1[[#This Row],[Offered Salary]]&lt;=0,AVERAGE($I$2:$I$7166),Statistics_xlsx___Sheet1[[#This Row],[Offered Salary]])</f>
        <v>45914</v>
      </c>
      <c r="K3420" t="b">
        <f>OR((Statistics_xlsx___Sheet1[[#This Row],[updated offered salary]]&lt;$N$39),(Statistics_xlsx___Sheet1[[#This Row],[updated offered salary]]&gt;$N$40))</f>
        <v>0</v>
      </c>
    </row>
    <row r="3421" spans="1:11" x14ac:dyDescent="0.3">
      <c r="A3421">
        <v>82756</v>
      </c>
      <c r="B3421" t="s">
        <v>2973</v>
      </c>
      <c r="C3421" t="s">
        <v>15</v>
      </c>
      <c r="D3421" t="s">
        <v>13</v>
      </c>
      <c r="E3421" t="str">
        <f>IF(Statistics_xlsx___Sheet1[[#This Row],[event_name]]="-","Male",Statistics_xlsx___Sheet1[[#This Row],[event_name]])</f>
        <v>Female</v>
      </c>
      <c r="F3421" t="s">
        <v>33</v>
      </c>
      <c r="G3421" t="s">
        <v>345</v>
      </c>
      <c r="H3421" t="str">
        <f>IF(Statistics_xlsx___Sheet1[[#This Row],[Post Name]]="-",IF(G3422=0,G3420,G3422),Statistics_xlsx___Sheet1[[#This Row],[Post Name]])</f>
        <v>c9</v>
      </c>
      <c r="I3421">
        <v>26560</v>
      </c>
      <c r="J3421">
        <f>IF(Statistics_xlsx___Sheet1[[#This Row],[Offered Salary]]&lt;=0,AVERAGE($I$2:$I$7166),Statistics_xlsx___Sheet1[[#This Row],[Offered Salary]])</f>
        <v>26560</v>
      </c>
      <c r="K3421" t="b">
        <f>OR((Statistics_xlsx___Sheet1[[#This Row],[updated offered salary]]&lt;$N$39),(Statistics_xlsx___Sheet1[[#This Row],[updated offered salary]]&gt;$N$40))</f>
        <v>0</v>
      </c>
    </row>
    <row r="3422" spans="1:11" x14ac:dyDescent="0.3">
      <c r="A3422">
        <v>440222</v>
      </c>
      <c r="B3422" t="s">
        <v>2974</v>
      </c>
      <c r="C3422" t="s">
        <v>8</v>
      </c>
      <c r="D3422" t="s">
        <v>13</v>
      </c>
      <c r="E3422" t="str">
        <f>IF(Statistics_xlsx___Sheet1[[#This Row],[event_name]]="-","Male",Statistics_xlsx___Sheet1[[#This Row],[event_name]])</f>
        <v>Female</v>
      </c>
      <c r="F3422" t="s">
        <v>33</v>
      </c>
      <c r="G3422" t="s">
        <v>345</v>
      </c>
      <c r="H3422" t="str">
        <f>IF(Statistics_xlsx___Sheet1[[#This Row],[Post Name]]="-",IF(G3423=0,G3421,G3423),Statistics_xlsx___Sheet1[[#This Row],[Post Name]])</f>
        <v>c9</v>
      </c>
      <c r="I3422">
        <v>45915</v>
      </c>
      <c r="J3422">
        <f>IF(Statistics_xlsx___Sheet1[[#This Row],[Offered Salary]]&lt;=0,AVERAGE($I$2:$I$7166),Statistics_xlsx___Sheet1[[#This Row],[Offered Salary]])</f>
        <v>45915</v>
      </c>
      <c r="K3422" t="b">
        <f>OR((Statistics_xlsx___Sheet1[[#This Row],[updated offered salary]]&lt;$N$39),(Statistics_xlsx___Sheet1[[#This Row],[updated offered salary]]&gt;$N$40))</f>
        <v>0</v>
      </c>
    </row>
    <row r="3423" spans="1:11" x14ac:dyDescent="0.3">
      <c r="A3423">
        <v>195831</v>
      </c>
      <c r="B3423" t="s">
        <v>2974</v>
      </c>
      <c r="C3423" t="s">
        <v>8</v>
      </c>
      <c r="D3423" t="s">
        <v>13</v>
      </c>
      <c r="E3423" t="str">
        <f>IF(Statistics_xlsx___Sheet1[[#This Row],[event_name]]="-","Male",Statistics_xlsx___Sheet1[[#This Row],[event_name]])</f>
        <v>Female</v>
      </c>
      <c r="F3423" t="s">
        <v>33</v>
      </c>
      <c r="G3423" t="s">
        <v>345</v>
      </c>
      <c r="H3423" t="str">
        <f>IF(Statistics_xlsx___Sheet1[[#This Row],[Post Name]]="-",IF(G3424=0,G3422,G3424),Statistics_xlsx___Sheet1[[#This Row],[Post Name]])</f>
        <v>c9</v>
      </c>
      <c r="I3423">
        <v>66002</v>
      </c>
      <c r="J3423">
        <f>IF(Statistics_xlsx___Sheet1[[#This Row],[Offered Salary]]&lt;=0,AVERAGE($I$2:$I$7166),Statistics_xlsx___Sheet1[[#This Row],[Offered Salary]])</f>
        <v>66002</v>
      </c>
      <c r="K3423" t="b">
        <f>OR((Statistics_xlsx___Sheet1[[#This Row],[updated offered salary]]&lt;$N$39),(Statistics_xlsx___Sheet1[[#This Row],[updated offered salary]]&gt;$N$40))</f>
        <v>0</v>
      </c>
    </row>
    <row r="3424" spans="1:11" x14ac:dyDescent="0.3">
      <c r="A3424">
        <v>587861</v>
      </c>
      <c r="B3424" t="s">
        <v>1187</v>
      </c>
      <c r="C3424" t="s">
        <v>8</v>
      </c>
      <c r="D3424" t="s">
        <v>9</v>
      </c>
      <c r="E3424" t="str">
        <f>IF(Statistics_xlsx___Sheet1[[#This Row],[event_name]]="-","Male",Statistics_xlsx___Sheet1[[#This Row],[event_name]])</f>
        <v>Male</v>
      </c>
      <c r="F3424" t="s">
        <v>17</v>
      </c>
      <c r="G3424" t="s">
        <v>14</v>
      </c>
      <c r="H3424" t="str">
        <f>IF(Statistics_xlsx___Sheet1[[#This Row],[Post Name]]="-",IF(G3425=0,G3423,G3425),Statistics_xlsx___Sheet1[[#This Row],[Post Name]])</f>
        <v>c5</v>
      </c>
      <c r="I3424">
        <v>86256</v>
      </c>
      <c r="J3424">
        <f>IF(Statistics_xlsx___Sheet1[[#This Row],[Offered Salary]]&lt;=0,AVERAGE($I$2:$I$7166),Statistics_xlsx___Sheet1[[#This Row],[Offered Salary]])</f>
        <v>86256</v>
      </c>
      <c r="K3424" t="b">
        <f>OR((Statistics_xlsx___Sheet1[[#This Row],[updated offered salary]]&lt;$N$39),(Statistics_xlsx___Sheet1[[#This Row],[updated offered salary]]&gt;$N$40))</f>
        <v>0</v>
      </c>
    </row>
    <row r="3425" spans="1:11" x14ac:dyDescent="0.3">
      <c r="A3425">
        <v>355986</v>
      </c>
      <c r="B3425" t="s">
        <v>1230</v>
      </c>
      <c r="C3425" t="s">
        <v>8</v>
      </c>
      <c r="D3425" t="s">
        <v>9</v>
      </c>
      <c r="E3425" t="str">
        <f>IF(Statistics_xlsx___Sheet1[[#This Row],[event_name]]="-","Male",Statistics_xlsx___Sheet1[[#This Row],[event_name]])</f>
        <v>Male</v>
      </c>
      <c r="F3425" t="s">
        <v>10</v>
      </c>
      <c r="G3425" t="s">
        <v>30</v>
      </c>
      <c r="H3425" t="str">
        <f>IF(Statistics_xlsx___Sheet1[[#This Row],[Post Name]]="-",IF(G3426=0,G3424,G3426),Statistics_xlsx___Sheet1[[#This Row],[Post Name]])</f>
        <v>b9</v>
      </c>
      <c r="I3425">
        <v>31623</v>
      </c>
      <c r="J3425">
        <f>IF(Statistics_xlsx___Sheet1[[#This Row],[Offered Salary]]&lt;=0,AVERAGE($I$2:$I$7166),Statistics_xlsx___Sheet1[[#This Row],[Offered Salary]])</f>
        <v>31623</v>
      </c>
      <c r="K3425" t="b">
        <f>OR((Statistics_xlsx___Sheet1[[#This Row],[updated offered salary]]&lt;$N$39),(Statistics_xlsx___Sheet1[[#This Row],[updated offered salary]]&gt;$N$40))</f>
        <v>0</v>
      </c>
    </row>
    <row r="3426" spans="1:11" x14ac:dyDescent="0.3">
      <c r="A3426">
        <v>706625</v>
      </c>
      <c r="B3426" t="s">
        <v>2975</v>
      </c>
      <c r="C3426" t="s">
        <v>15</v>
      </c>
      <c r="D3426" t="s">
        <v>13</v>
      </c>
      <c r="E3426" t="str">
        <f>IF(Statistics_xlsx___Sheet1[[#This Row],[event_name]]="-","Male",Statistics_xlsx___Sheet1[[#This Row],[event_name]])</f>
        <v>Female</v>
      </c>
      <c r="F3426" t="s">
        <v>10</v>
      </c>
      <c r="G3426" t="s">
        <v>30</v>
      </c>
      <c r="H3426" t="str">
        <f>IF(Statistics_xlsx___Sheet1[[#This Row],[Post Name]]="-",IF(G3427=0,G3425,G3427),Statistics_xlsx___Sheet1[[#This Row],[Post Name]])</f>
        <v>b9</v>
      </c>
      <c r="I3426">
        <v>40517</v>
      </c>
      <c r="J3426">
        <f>IF(Statistics_xlsx___Sheet1[[#This Row],[Offered Salary]]&lt;=0,AVERAGE($I$2:$I$7166),Statistics_xlsx___Sheet1[[#This Row],[Offered Salary]])</f>
        <v>40517</v>
      </c>
      <c r="K3426" t="b">
        <f>OR((Statistics_xlsx___Sheet1[[#This Row],[updated offered salary]]&lt;$N$39),(Statistics_xlsx___Sheet1[[#This Row],[updated offered salary]]&gt;$N$40))</f>
        <v>0</v>
      </c>
    </row>
    <row r="3427" spans="1:11" x14ac:dyDescent="0.3">
      <c r="A3427">
        <v>86320</v>
      </c>
      <c r="B3427" t="s">
        <v>2975</v>
      </c>
      <c r="C3427" t="s">
        <v>8</v>
      </c>
      <c r="D3427" t="s">
        <v>9</v>
      </c>
      <c r="E3427" t="str">
        <f>IF(Statistics_xlsx___Sheet1[[#This Row],[event_name]]="-","Male",Statistics_xlsx___Sheet1[[#This Row],[event_name]])</f>
        <v>Male</v>
      </c>
      <c r="F3427" t="s">
        <v>10</v>
      </c>
      <c r="G3427" t="s">
        <v>30</v>
      </c>
      <c r="H3427" t="str">
        <f>IF(Statistics_xlsx___Sheet1[[#This Row],[Post Name]]="-",IF(G3428=0,G3426,G3428),Statistics_xlsx___Sheet1[[#This Row],[Post Name]])</f>
        <v>b9</v>
      </c>
      <c r="I3427">
        <v>75379</v>
      </c>
      <c r="J3427">
        <f>IF(Statistics_xlsx___Sheet1[[#This Row],[Offered Salary]]&lt;=0,AVERAGE($I$2:$I$7166),Statistics_xlsx___Sheet1[[#This Row],[Offered Salary]])</f>
        <v>75379</v>
      </c>
      <c r="K3427" t="b">
        <f>OR((Statistics_xlsx___Sheet1[[#This Row],[updated offered salary]]&lt;$N$39),(Statistics_xlsx___Sheet1[[#This Row],[updated offered salary]]&gt;$N$40))</f>
        <v>0</v>
      </c>
    </row>
    <row r="3428" spans="1:11" x14ac:dyDescent="0.3">
      <c r="A3428">
        <v>858811</v>
      </c>
      <c r="B3428" t="s">
        <v>2976</v>
      </c>
      <c r="C3428" t="s">
        <v>15</v>
      </c>
      <c r="D3428" t="s">
        <v>9</v>
      </c>
      <c r="E3428" t="str">
        <f>IF(Statistics_xlsx___Sheet1[[#This Row],[event_name]]="-","Male",Statistics_xlsx___Sheet1[[#This Row],[event_name]])</f>
        <v>Male</v>
      </c>
      <c r="F3428" t="s">
        <v>10</v>
      </c>
      <c r="G3428" t="s">
        <v>30</v>
      </c>
      <c r="H3428" t="str">
        <f>IF(Statistics_xlsx___Sheet1[[#This Row],[Post Name]]="-",IF(G3429=0,G3427,G3429),Statistics_xlsx___Sheet1[[#This Row],[Post Name]])</f>
        <v>b9</v>
      </c>
      <c r="I3428">
        <v>37921</v>
      </c>
      <c r="J3428">
        <f>IF(Statistics_xlsx___Sheet1[[#This Row],[Offered Salary]]&lt;=0,AVERAGE($I$2:$I$7166),Statistics_xlsx___Sheet1[[#This Row],[Offered Salary]])</f>
        <v>37921</v>
      </c>
      <c r="K3428" t="b">
        <f>OR((Statistics_xlsx___Sheet1[[#This Row],[updated offered salary]]&lt;$N$39),(Statistics_xlsx___Sheet1[[#This Row],[updated offered salary]]&gt;$N$40))</f>
        <v>0</v>
      </c>
    </row>
    <row r="3429" spans="1:11" x14ac:dyDescent="0.3">
      <c r="A3429">
        <v>448438</v>
      </c>
      <c r="B3429" t="s">
        <v>2977</v>
      </c>
      <c r="C3429" t="s">
        <v>8</v>
      </c>
      <c r="D3429" t="s">
        <v>9</v>
      </c>
      <c r="E3429" t="str">
        <f>IF(Statistics_xlsx___Sheet1[[#This Row],[event_name]]="-","Male",Statistics_xlsx___Sheet1[[#This Row],[event_name]])</f>
        <v>Male</v>
      </c>
      <c r="F3429" t="s">
        <v>10</v>
      </c>
      <c r="G3429" t="s">
        <v>30</v>
      </c>
      <c r="H3429" t="str">
        <f>IF(Statistics_xlsx___Sheet1[[#This Row],[Post Name]]="-",IF(G3430=0,G3428,G3430),Statistics_xlsx___Sheet1[[#This Row],[Post Name]])</f>
        <v>b9</v>
      </c>
      <c r="I3429">
        <v>21848</v>
      </c>
      <c r="J3429">
        <f>IF(Statistics_xlsx___Sheet1[[#This Row],[Offered Salary]]&lt;=0,AVERAGE($I$2:$I$7166),Statistics_xlsx___Sheet1[[#This Row],[Offered Salary]])</f>
        <v>21848</v>
      </c>
      <c r="K3429" t="b">
        <f>OR((Statistics_xlsx___Sheet1[[#This Row],[updated offered salary]]&lt;$N$39),(Statistics_xlsx___Sheet1[[#This Row],[updated offered salary]]&gt;$N$40))</f>
        <v>0</v>
      </c>
    </row>
    <row r="3430" spans="1:11" x14ac:dyDescent="0.3">
      <c r="A3430">
        <v>509679</v>
      </c>
      <c r="B3430" t="s">
        <v>2978</v>
      </c>
      <c r="C3430" t="s">
        <v>8</v>
      </c>
      <c r="D3430" t="s">
        <v>13</v>
      </c>
      <c r="E3430" t="str">
        <f>IF(Statistics_xlsx___Sheet1[[#This Row],[event_name]]="-","Male",Statistics_xlsx___Sheet1[[#This Row],[event_name]])</f>
        <v>Female</v>
      </c>
      <c r="F3430" t="s">
        <v>10</v>
      </c>
      <c r="G3430" t="s">
        <v>30</v>
      </c>
      <c r="H3430" t="str">
        <f>IF(Statistics_xlsx___Sheet1[[#This Row],[Post Name]]="-",IF(G3431=0,G3429,G3431),Statistics_xlsx___Sheet1[[#This Row],[Post Name]])</f>
        <v>b9</v>
      </c>
      <c r="I3430">
        <v>38979</v>
      </c>
      <c r="J3430">
        <f>IF(Statistics_xlsx___Sheet1[[#This Row],[Offered Salary]]&lt;=0,AVERAGE($I$2:$I$7166),Statistics_xlsx___Sheet1[[#This Row],[Offered Salary]])</f>
        <v>38979</v>
      </c>
      <c r="K3430" t="b">
        <f>OR((Statistics_xlsx___Sheet1[[#This Row],[updated offered salary]]&lt;$N$39),(Statistics_xlsx___Sheet1[[#This Row],[updated offered salary]]&gt;$N$40))</f>
        <v>0</v>
      </c>
    </row>
    <row r="3431" spans="1:11" x14ac:dyDescent="0.3">
      <c r="A3431">
        <v>330851</v>
      </c>
      <c r="B3431" t="s">
        <v>2979</v>
      </c>
      <c r="C3431" t="s">
        <v>8</v>
      </c>
      <c r="D3431" t="s">
        <v>13</v>
      </c>
      <c r="E3431" t="str">
        <f>IF(Statistics_xlsx___Sheet1[[#This Row],[event_name]]="-","Male",Statistics_xlsx___Sheet1[[#This Row],[event_name]])</f>
        <v>Female</v>
      </c>
      <c r="F3431" t="s">
        <v>52</v>
      </c>
      <c r="G3431" t="s">
        <v>14</v>
      </c>
      <c r="H3431" t="str">
        <f>IF(Statistics_xlsx___Sheet1[[#This Row],[Post Name]]="-",IF(G3432=0,G3430,G3432),Statistics_xlsx___Sheet1[[#This Row],[Post Name]])</f>
        <v>c5</v>
      </c>
      <c r="I3431">
        <v>99086</v>
      </c>
      <c r="J3431">
        <f>IF(Statistics_xlsx___Sheet1[[#This Row],[Offered Salary]]&lt;=0,AVERAGE($I$2:$I$7166),Statistics_xlsx___Sheet1[[#This Row],[Offered Salary]])</f>
        <v>99086</v>
      </c>
      <c r="K3431" t="b">
        <f>OR((Statistics_xlsx___Sheet1[[#This Row],[updated offered salary]]&lt;$N$39),(Statistics_xlsx___Sheet1[[#This Row],[updated offered salary]]&gt;$N$40))</f>
        <v>0</v>
      </c>
    </row>
    <row r="3432" spans="1:11" x14ac:dyDescent="0.3">
      <c r="A3432">
        <v>482929</v>
      </c>
      <c r="B3432" t="s">
        <v>2979</v>
      </c>
      <c r="C3432" t="s">
        <v>15</v>
      </c>
      <c r="D3432" t="s">
        <v>9</v>
      </c>
      <c r="E3432" t="str">
        <f>IF(Statistics_xlsx___Sheet1[[#This Row],[event_name]]="-","Male",Statistics_xlsx___Sheet1[[#This Row],[event_name]])</f>
        <v>Male</v>
      </c>
      <c r="F3432" t="s">
        <v>52</v>
      </c>
      <c r="G3432" t="s">
        <v>14</v>
      </c>
      <c r="H3432" t="str">
        <f>IF(Statistics_xlsx___Sheet1[[#This Row],[Post Name]]="-",IF(G3433=0,G3431,G3433),Statistics_xlsx___Sheet1[[#This Row],[Post Name]])</f>
        <v>c5</v>
      </c>
      <c r="I3432">
        <v>27444</v>
      </c>
      <c r="J3432">
        <f>IF(Statistics_xlsx___Sheet1[[#This Row],[Offered Salary]]&lt;=0,AVERAGE($I$2:$I$7166),Statistics_xlsx___Sheet1[[#This Row],[Offered Salary]])</f>
        <v>27444</v>
      </c>
      <c r="K3432" t="b">
        <f>OR((Statistics_xlsx___Sheet1[[#This Row],[updated offered salary]]&lt;$N$39),(Statistics_xlsx___Sheet1[[#This Row],[updated offered salary]]&gt;$N$40))</f>
        <v>0</v>
      </c>
    </row>
    <row r="3433" spans="1:11" x14ac:dyDescent="0.3">
      <c r="A3433">
        <v>587398</v>
      </c>
      <c r="B3433" t="s">
        <v>2980</v>
      </c>
      <c r="C3433" t="s">
        <v>15</v>
      </c>
      <c r="D3433" t="s">
        <v>9</v>
      </c>
      <c r="E3433" t="str">
        <f>IF(Statistics_xlsx___Sheet1[[#This Row],[event_name]]="-","Male",Statistics_xlsx___Sheet1[[#This Row],[event_name]])</f>
        <v>Male</v>
      </c>
      <c r="F3433" t="s">
        <v>52</v>
      </c>
      <c r="G3433" t="s">
        <v>14</v>
      </c>
      <c r="H3433" t="str">
        <f>IF(Statistics_xlsx___Sheet1[[#This Row],[Post Name]]="-",IF(G3434=0,G3432,G3434),Statistics_xlsx___Sheet1[[#This Row],[Post Name]])</f>
        <v>c5</v>
      </c>
      <c r="I3433">
        <v>33554</v>
      </c>
      <c r="J3433">
        <f>IF(Statistics_xlsx___Sheet1[[#This Row],[Offered Salary]]&lt;=0,AVERAGE($I$2:$I$7166),Statistics_xlsx___Sheet1[[#This Row],[Offered Salary]])</f>
        <v>33554</v>
      </c>
      <c r="K3433" t="b">
        <f>OR((Statistics_xlsx___Sheet1[[#This Row],[updated offered salary]]&lt;$N$39),(Statistics_xlsx___Sheet1[[#This Row],[updated offered salary]]&gt;$N$40))</f>
        <v>0</v>
      </c>
    </row>
    <row r="3434" spans="1:11" x14ac:dyDescent="0.3">
      <c r="A3434">
        <v>448993</v>
      </c>
      <c r="B3434" t="s">
        <v>2980</v>
      </c>
      <c r="C3434" t="s">
        <v>15</v>
      </c>
      <c r="D3434" t="s">
        <v>13</v>
      </c>
      <c r="E3434" t="str">
        <f>IF(Statistics_xlsx___Sheet1[[#This Row],[event_name]]="-","Male",Statistics_xlsx___Sheet1[[#This Row],[event_name]])</f>
        <v>Female</v>
      </c>
      <c r="F3434" t="s">
        <v>52</v>
      </c>
      <c r="G3434" t="s">
        <v>14</v>
      </c>
      <c r="H3434" t="str">
        <f>IF(Statistics_xlsx___Sheet1[[#This Row],[Post Name]]="-",IF(G3435=0,G3433,G3435),Statistics_xlsx___Sheet1[[#This Row],[Post Name]])</f>
        <v>c5</v>
      </c>
      <c r="I3434">
        <v>75895</v>
      </c>
      <c r="J3434">
        <f>IF(Statistics_xlsx___Sheet1[[#This Row],[Offered Salary]]&lt;=0,AVERAGE($I$2:$I$7166),Statistics_xlsx___Sheet1[[#This Row],[Offered Salary]])</f>
        <v>75895</v>
      </c>
      <c r="K3434" t="b">
        <f>OR((Statistics_xlsx___Sheet1[[#This Row],[updated offered salary]]&lt;$N$39),(Statistics_xlsx___Sheet1[[#This Row],[updated offered salary]]&gt;$N$40))</f>
        <v>0</v>
      </c>
    </row>
    <row r="3435" spans="1:11" x14ac:dyDescent="0.3">
      <c r="A3435">
        <v>205250</v>
      </c>
      <c r="B3435" t="s">
        <v>2981</v>
      </c>
      <c r="C3435" t="s">
        <v>8</v>
      </c>
      <c r="D3435" t="s">
        <v>9</v>
      </c>
      <c r="E3435" t="str">
        <f>IF(Statistics_xlsx___Sheet1[[#This Row],[event_name]]="-","Male",Statistics_xlsx___Sheet1[[#This Row],[event_name]])</f>
        <v>Male</v>
      </c>
      <c r="F3435" t="s">
        <v>52</v>
      </c>
      <c r="G3435" t="s">
        <v>14</v>
      </c>
      <c r="H3435" t="str">
        <f>IF(Statistics_xlsx___Sheet1[[#This Row],[Post Name]]="-",IF(G3436=0,G3434,G3436),Statistics_xlsx___Sheet1[[#This Row],[Post Name]])</f>
        <v>c5</v>
      </c>
      <c r="I3435">
        <v>15482</v>
      </c>
      <c r="J3435">
        <f>IF(Statistics_xlsx___Sheet1[[#This Row],[Offered Salary]]&lt;=0,AVERAGE($I$2:$I$7166),Statistics_xlsx___Sheet1[[#This Row],[Offered Salary]])</f>
        <v>15482</v>
      </c>
      <c r="K3435" t="b">
        <f>OR((Statistics_xlsx___Sheet1[[#This Row],[updated offered salary]]&lt;$N$39),(Statistics_xlsx___Sheet1[[#This Row],[updated offered salary]]&gt;$N$40))</f>
        <v>0</v>
      </c>
    </row>
    <row r="3436" spans="1:11" x14ac:dyDescent="0.3">
      <c r="A3436">
        <v>266100</v>
      </c>
      <c r="B3436" t="s">
        <v>2982</v>
      </c>
      <c r="C3436" t="s">
        <v>8</v>
      </c>
      <c r="D3436" t="s">
        <v>9</v>
      </c>
      <c r="E3436" t="str">
        <f>IF(Statistics_xlsx___Sheet1[[#This Row],[event_name]]="-","Male",Statistics_xlsx___Sheet1[[#This Row],[event_name]])</f>
        <v>Male</v>
      </c>
      <c r="F3436" t="s">
        <v>52</v>
      </c>
      <c r="G3436" t="s">
        <v>14</v>
      </c>
      <c r="H3436" t="str">
        <f>IF(Statistics_xlsx___Sheet1[[#This Row],[Post Name]]="-",IF(G3437=0,G3435,G3437),Statistics_xlsx___Sheet1[[#This Row],[Post Name]])</f>
        <v>c5</v>
      </c>
      <c r="I3436">
        <v>88155</v>
      </c>
      <c r="J3436">
        <f>IF(Statistics_xlsx___Sheet1[[#This Row],[Offered Salary]]&lt;=0,AVERAGE($I$2:$I$7166),Statistics_xlsx___Sheet1[[#This Row],[Offered Salary]])</f>
        <v>88155</v>
      </c>
      <c r="K3436" t="b">
        <f>OR((Statistics_xlsx___Sheet1[[#This Row],[updated offered salary]]&lt;$N$39),(Statistics_xlsx___Sheet1[[#This Row],[updated offered salary]]&gt;$N$40))</f>
        <v>0</v>
      </c>
    </row>
    <row r="3437" spans="1:11" x14ac:dyDescent="0.3">
      <c r="A3437">
        <v>568466</v>
      </c>
      <c r="B3437" t="s">
        <v>2983</v>
      </c>
      <c r="C3437" t="s">
        <v>8</v>
      </c>
      <c r="D3437" t="s">
        <v>13</v>
      </c>
      <c r="E3437" t="str">
        <f>IF(Statistics_xlsx___Sheet1[[#This Row],[event_name]]="-","Male",Statistics_xlsx___Sheet1[[#This Row],[event_name]])</f>
        <v>Female</v>
      </c>
      <c r="F3437" t="s">
        <v>52</v>
      </c>
      <c r="G3437" t="s">
        <v>14</v>
      </c>
      <c r="H3437" t="str">
        <f>IF(Statistics_xlsx___Sheet1[[#This Row],[Post Name]]="-",IF(G3438=0,G3436,G3438),Statistics_xlsx___Sheet1[[#This Row],[Post Name]])</f>
        <v>c5</v>
      </c>
      <c r="I3437">
        <v>46479</v>
      </c>
      <c r="J3437">
        <f>IF(Statistics_xlsx___Sheet1[[#This Row],[Offered Salary]]&lt;=0,AVERAGE($I$2:$I$7166),Statistics_xlsx___Sheet1[[#This Row],[Offered Salary]])</f>
        <v>46479</v>
      </c>
      <c r="K3437" t="b">
        <f>OR((Statistics_xlsx___Sheet1[[#This Row],[updated offered salary]]&lt;$N$39),(Statistics_xlsx___Sheet1[[#This Row],[updated offered salary]]&gt;$N$40))</f>
        <v>0</v>
      </c>
    </row>
    <row r="3438" spans="1:11" x14ac:dyDescent="0.3">
      <c r="A3438">
        <v>119064</v>
      </c>
      <c r="B3438" t="s">
        <v>2984</v>
      </c>
      <c r="C3438" t="s">
        <v>15</v>
      </c>
      <c r="D3438" t="s">
        <v>9</v>
      </c>
      <c r="E3438" t="str">
        <f>IF(Statistics_xlsx___Sheet1[[#This Row],[event_name]]="-","Male",Statistics_xlsx___Sheet1[[#This Row],[event_name]])</f>
        <v>Male</v>
      </c>
      <c r="F3438" t="s">
        <v>52</v>
      </c>
      <c r="G3438" t="s">
        <v>14</v>
      </c>
      <c r="H3438" t="str">
        <f>IF(Statistics_xlsx___Sheet1[[#This Row],[Post Name]]="-",IF(G3439=0,G3437,G3439),Statistics_xlsx___Sheet1[[#This Row],[Post Name]])</f>
        <v>c5</v>
      </c>
      <c r="I3438">
        <v>14237</v>
      </c>
      <c r="J3438">
        <f>IF(Statistics_xlsx___Sheet1[[#This Row],[Offered Salary]]&lt;=0,AVERAGE($I$2:$I$7166),Statistics_xlsx___Sheet1[[#This Row],[Offered Salary]])</f>
        <v>14237</v>
      </c>
      <c r="K3438" t="b">
        <f>OR((Statistics_xlsx___Sheet1[[#This Row],[updated offered salary]]&lt;$N$39),(Statistics_xlsx___Sheet1[[#This Row],[updated offered salary]]&gt;$N$40))</f>
        <v>0</v>
      </c>
    </row>
    <row r="3439" spans="1:11" x14ac:dyDescent="0.3">
      <c r="A3439">
        <v>355731</v>
      </c>
      <c r="B3439" t="s">
        <v>2985</v>
      </c>
      <c r="C3439" t="s">
        <v>8</v>
      </c>
      <c r="D3439" t="s">
        <v>13</v>
      </c>
      <c r="E3439" t="str">
        <f>IF(Statistics_xlsx___Sheet1[[#This Row],[event_name]]="-","Male",Statistics_xlsx___Sheet1[[#This Row],[event_name]])</f>
        <v>Female</v>
      </c>
      <c r="F3439" t="s">
        <v>52</v>
      </c>
      <c r="G3439" t="s">
        <v>14</v>
      </c>
      <c r="H3439" t="str">
        <f>IF(Statistics_xlsx___Sheet1[[#This Row],[Post Name]]="-",IF(G3440=0,G3438,G3440),Statistics_xlsx___Sheet1[[#This Row],[Post Name]])</f>
        <v>c5</v>
      </c>
      <c r="I3439">
        <v>5301</v>
      </c>
      <c r="J3439">
        <f>IF(Statistics_xlsx___Sheet1[[#This Row],[Offered Salary]]&lt;=0,AVERAGE($I$2:$I$7166),Statistics_xlsx___Sheet1[[#This Row],[Offered Salary]])</f>
        <v>5301</v>
      </c>
      <c r="K3439" t="b">
        <f>OR((Statistics_xlsx___Sheet1[[#This Row],[updated offered salary]]&lt;$N$39),(Statistics_xlsx___Sheet1[[#This Row],[updated offered salary]]&gt;$N$40))</f>
        <v>0</v>
      </c>
    </row>
    <row r="3440" spans="1:11" x14ac:dyDescent="0.3">
      <c r="A3440">
        <v>96027</v>
      </c>
      <c r="B3440" t="s">
        <v>2986</v>
      </c>
      <c r="C3440" t="s">
        <v>15</v>
      </c>
      <c r="D3440" t="s">
        <v>9</v>
      </c>
      <c r="E3440" t="str">
        <f>IF(Statistics_xlsx___Sheet1[[#This Row],[event_name]]="-","Male",Statistics_xlsx___Sheet1[[#This Row],[event_name]])</f>
        <v>Male</v>
      </c>
      <c r="F3440" t="s">
        <v>10</v>
      </c>
      <c r="G3440" t="s">
        <v>14</v>
      </c>
      <c r="H3440" t="str">
        <f>IF(Statistics_xlsx___Sheet1[[#This Row],[Post Name]]="-",IF(G3441=0,G3439,G3441),Statistics_xlsx___Sheet1[[#This Row],[Post Name]])</f>
        <v>c5</v>
      </c>
      <c r="I3440">
        <v>26058</v>
      </c>
      <c r="J3440">
        <f>IF(Statistics_xlsx___Sheet1[[#This Row],[Offered Salary]]&lt;=0,AVERAGE($I$2:$I$7166),Statistics_xlsx___Sheet1[[#This Row],[Offered Salary]])</f>
        <v>26058</v>
      </c>
      <c r="K3440" t="b">
        <f>OR((Statistics_xlsx___Sheet1[[#This Row],[updated offered salary]]&lt;$N$39),(Statistics_xlsx___Sheet1[[#This Row],[updated offered salary]]&gt;$N$40))</f>
        <v>0</v>
      </c>
    </row>
    <row r="3441" spans="1:11" x14ac:dyDescent="0.3">
      <c r="A3441">
        <v>120567</v>
      </c>
      <c r="B3441" t="s">
        <v>2987</v>
      </c>
      <c r="C3441" t="s">
        <v>15</v>
      </c>
      <c r="D3441" t="s">
        <v>13</v>
      </c>
      <c r="E3441" t="str">
        <f>IF(Statistics_xlsx___Sheet1[[#This Row],[event_name]]="-","Male",Statistics_xlsx___Sheet1[[#This Row],[event_name]])</f>
        <v>Female</v>
      </c>
      <c r="F3441" t="s">
        <v>10</v>
      </c>
      <c r="G3441" t="s">
        <v>14</v>
      </c>
      <c r="H3441" t="str">
        <f>IF(Statistics_xlsx___Sheet1[[#This Row],[Post Name]]="-",IF(G3442=0,G3440,G3442),Statistics_xlsx___Sheet1[[#This Row],[Post Name]])</f>
        <v>c5</v>
      </c>
      <c r="I3441">
        <v>53350</v>
      </c>
      <c r="J3441">
        <f>IF(Statistics_xlsx___Sheet1[[#This Row],[Offered Salary]]&lt;=0,AVERAGE($I$2:$I$7166),Statistics_xlsx___Sheet1[[#This Row],[Offered Salary]])</f>
        <v>53350</v>
      </c>
      <c r="K3441" t="b">
        <f>OR((Statistics_xlsx___Sheet1[[#This Row],[updated offered salary]]&lt;$N$39),(Statistics_xlsx___Sheet1[[#This Row],[updated offered salary]]&gt;$N$40))</f>
        <v>0</v>
      </c>
    </row>
    <row r="3442" spans="1:11" x14ac:dyDescent="0.3">
      <c r="A3442">
        <v>926169</v>
      </c>
      <c r="B3442" t="s">
        <v>2988</v>
      </c>
      <c r="C3442" t="s">
        <v>8</v>
      </c>
      <c r="D3442" t="s">
        <v>9</v>
      </c>
      <c r="E3442" t="str">
        <f>IF(Statistics_xlsx___Sheet1[[#This Row],[event_name]]="-","Male",Statistics_xlsx___Sheet1[[#This Row],[event_name]])</f>
        <v>Male</v>
      </c>
      <c r="F3442" t="s">
        <v>17</v>
      </c>
      <c r="G3442" t="s">
        <v>11</v>
      </c>
      <c r="H3442" t="str">
        <f>IF(Statistics_xlsx___Sheet1[[#This Row],[Post Name]]="-",IF(G3443=0,G3441,G3443),Statistics_xlsx___Sheet1[[#This Row],[Post Name]])</f>
        <v>c8</v>
      </c>
      <c r="I3442">
        <v>74005</v>
      </c>
      <c r="J3442">
        <f>IF(Statistics_xlsx___Sheet1[[#This Row],[Offered Salary]]&lt;=0,AVERAGE($I$2:$I$7166),Statistics_xlsx___Sheet1[[#This Row],[Offered Salary]])</f>
        <v>74005</v>
      </c>
      <c r="K3442" t="b">
        <f>OR((Statistics_xlsx___Sheet1[[#This Row],[updated offered salary]]&lt;$N$39),(Statistics_xlsx___Sheet1[[#This Row],[updated offered salary]]&gt;$N$40))</f>
        <v>0</v>
      </c>
    </row>
    <row r="3443" spans="1:11" x14ac:dyDescent="0.3">
      <c r="A3443">
        <v>569868</v>
      </c>
      <c r="B3443" t="s">
        <v>2989</v>
      </c>
      <c r="C3443" t="s">
        <v>15</v>
      </c>
      <c r="D3443" t="s">
        <v>13</v>
      </c>
      <c r="E3443" t="str">
        <f>IF(Statistics_xlsx___Sheet1[[#This Row],[event_name]]="-","Male",Statistics_xlsx___Sheet1[[#This Row],[event_name]])</f>
        <v>Female</v>
      </c>
      <c r="F3443" t="s">
        <v>17</v>
      </c>
      <c r="G3443" t="s">
        <v>11</v>
      </c>
      <c r="H3443" t="str">
        <f>IF(Statistics_xlsx___Sheet1[[#This Row],[Post Name]]="-",IF(G3444=0,G3442,G3444),Statistics_xlsx___Sheet1[[#This Row],[Post Name]])</f>
        <v>c8</v>
      </c>
      <c r="I3443">
        <v>57447</v>
      </c>
      <c r="J3443">
        <f>IF(Statistics_xlsx___Sheet1[[#This Row],[Offered Salary]]&lt;=0,AVERAGE($I$2:$I$7166),Statistics_xlsx___Sheet1[[#This Row],[Offered Salary]])</f>
        <v>57447</v>
      </c>
      <c r="K3443" t="b">
        <f>OR((Statistics_xlsx___Sheet1[[#This Row],[updated offered salary]]&lt;$N$39),(Statistics_xlsx___Sheet1[[#This Row],[updated offered salary]]&gt;$N$40))</f>
        <v>0</v>
      </c>
    </row>
    <row r="3444" spans="1:11" x14ac:dyDescent="0.3">
      <c r="A3444">
        <v>118591</v>
      </c>
      <c r="B3444" t="s">
        <v>2990</v>
      </c>
      <c r="C3444" t="s">
        <v>8</v>
      </c>
      <c r="D3444" t="s">
        <v>9</v>
      </c>
      <c r="E3444" t="str">
        <f>IF(Statistics_xlsx___Sheet1[[#This Row],[event_name]]="-","Male",Statistics_xlsx___Sheet1[[#This Row],[event_name]])</f>
        <v>Male</v>
      </c>
      <c r="F3444" t="s">
        <v>17</v>
      </c>
      <c r="G3444" t="s">
        <v>11</v>
      </c>
      <c r="H3444" t="str">
        <f>IF(Statistics_xlsx___Sheet1[[#This Row],[Post Name]]="-",IF(G3445=0,G3443,G3445),Statistics_xlsx___Sheet1[[#This Row],[Post Name]])</f>
        <v>c8</v>
      </c>
      <c r="I3444">
        <v>42927</v>
      </c>
      <c r="J3444">
        <f>IF(Statistics_xlsx___Sheet1[[#This Row],[Offered Salary]]&lt;=0,AVERAGE($I$2:$I$7166),Statistics_xlsx___Sheet1[[#This Row],[Offered Salary]])</f>
        <v>42927</v>
      </c>
      <c r="K3444" t="b">
        <f>OR((Statistics_xlsx___Sheet1[[#This Row],[updated offered salary]]&lt;$N$39),(Statistics_xlsx___Sheet1[[#This Row],[updated offered salary]]&gt;$N$40))</f>
        <v>0</v>
      </c>
    </row>
    <row r="3445" spans="1:11" x14ac:dyDescent="0.3">
      <c r="A3445">
        <v>500344</v>
      </c>
      <c r="B3445" t="s">
        <v>2991</v>
      </c>
      <c r="C3445" t="s">
        <v>15</v>
      </c>
      <c r="D3445" t="s">
        <v>9</v>
      </c>
      <c r="E3445" t="str">
        <f>IF(Statistics_xlsx___Sheet1[[#This Row],[event_name]]="-","Male",Statistics_xlsx___Sheet1[[#This Row],[event_name]])</f>
        <v>Male</v>
      </c>
      <c r="F3445" t="s">
        <v>17</v>
      </c>
      <c r="G3445" t="s">
        <v>11</v>
      </c>
      <c r="H3445" t="str">
        <f>IF(Statistics_xlsx___Sheet1[[#This Row],[Post Name]]="-",IF(G3446=0,G3444,G3446),Statistics_xlsx___Sheet1[[#This Row],[Post Name]])</f>
        <v>c8</v>
      </c>
      <c r="I3445">
        <v>92701</v>
      </c>
      <c r="J3445">
        <f>IF(Statistics_xlsx___Sheet1[[#This Row],[Offered Salary]]&lt;=0,AVERAGE($I$2:$I$7166),Statistics_xlsx___Sheet1[[#This Row],[Offered Salary]])</f>
        <v>92701</v>
      </c>
      <c r="K3445" t="b">
        <f>OR((Statistics_xlsx___Sheet1[[#This Row],[updated offered salary]]&lt;$N$39),(Statistics_xlsx___Sheet1[[#This Row],[updated offered salary]]&gt;$N$40))</f>
        <v>0</v>
      </c>
    </row>
    <row r="3446" spans="1:11" x14ac:dyDescent="0.3">
      <c r="A3446">
        <v>651323</v>
      </c>
      <c r="B3446" t="s">
        <v>2992</v>
      </c>
      <c r="C3446" t="s">
        <v>15</v>
      </c>
      <c r="D3446" t="s">
        <v>13</v>
      </c>
      <c r="E3446" t="str">
        <f>IF(Statistics_xlsx___Sheet1[[#This Row],[event_name]]="-","Male",Statistics_xlsx___Sheet1[[#This Row],[event_name]])</f>
        <v>Female</v>
      </c>
      <c r="F3446" t="s">
        <v>17</v>
      </c>
      <c r="G3446" t="s">
        <v>11</v>
      </c>
      <c r="H3446" t="str">
        <f>IF(Statistics_xlsx___Sheet1[[#This Row],[Post Name]]="-",IF(G3447=0,G3445,G3447),Statistics_xlsx___Sheet1[[#This Row],[Post Name]])</f>
        <v>c8</v>
      </c>
      <c r="I3446">
        <v>72220</v>
      </c>
      <c r="J3446">
        <f>IF(Statistics_xlsx___Sheet1[[#This Row],[Offered Salary]]&lt;=0,AVERAGE($I$2:$I$7166),Statistics_xlsx___Sheet1[[#This Row],[Offered Salary]])</f>
        <v>72220</v>
      </c>
      <c r="K3446" t="b">
        <f>OR((Statistics_xlsx___Sheet1[[#This Row],[updated offered salary]]&lt;$N$39),(Statistics_xlsx___Sheet1[[#This Row],[updated offered salary]]&gt;$N$40))</f>
        <v>0</v>
      </c>
    </row>
    <row r="3447" spans="1:11" x14ac:dyDescent="0.3">
      <c r="A3447">
        <v>791199</v>
      </c>
      <c r="B3447" t="s">
        <v>2991</v>
      </c>
      <c r="C3447" t="s">
        <v>15</v>
      </c>
      <c r="D3447" t="s">
        <v>42</v>
      </c>
      <c r="E3447" t="str">
        <f>IF(Statistics_xlsx___Sheet1[[#This Row],[event_name]]="-","Male",Statistics_xlsx___Sheet1[[#This Row],[event_name]])</f>
        <v>Don’t want to say</v>
      </c>
      <c r="F3447" t="s">
        <v>17</v>
      </c>
      <c r="G3447" t="s">
        <v>11</v>
      </c>
      <c r="H3447" t="str">
        <f>IF(Statistics_xlsx___Sheet1[[#This Row],[Post Name]]="-",IF(G3448=0,G3446,G3448),Statistics_xlsx___Sheet1[[#This Row],[Post Name]])</f>
        <v>c8</v>
      </c>
      <c r="I3447">
        <v>33291</v>
      </c>
      <c r="J3447">
        <f>IF(Statistics_xlsx___Sheet1[[#This Row],[Offered Salary]]&lt;=0,AVERAGE($I$2:$I$7166),Statistics_xlsx___Sheet1[[#This Row],[Offered Salary]])</f>
        <v>33291</v>
      </c>
      <c r="K3447" t="b">
        <f>OR((Statistics_xlsx___Sheet1[[#This Row],[updated offered salary]]&lt;$N$39),(Statistics_xlsx___Sheet1[[#This Row],[updated offered salary]]&gt;$N$40))</f>
        <v>0</v>
      </c>
    </row>
    <row r="3448" spans="1:11" x14ac:dyDescent="0.3">
      <c r="A3448">
        <v>439089</v>
      </c>
      <c r="B3448" t="s">
        <v>2993</v>
      </c>
      <c r="C3448" t="s">
        <v>15</v>
      </c>
      <c r="D3448" t="s">
        <v>13</v>
      </c>
      <c r="E3448" t="str">
        <f>IF(Statistics_xlsx___Sheet1[[#This Row],[event_name]]="-","Male",Statistics_xlsx___Sheet1[[#This Row],[event_name]])</f>
        <v>Female</v>
      </c>
      <c r="F3448" t="s">
        <v>17</v>
      </c>
      <c r="G3448" t="s">
        <v>11</v>
      </c>
      <c r="H3448" t="str">
        <f>IF(Statistics_xlsx___Sheet1[[#This Row],[Post Name]]="-",IF(G3449=0,G3447,G3449),Statistics_xlsx___Sheet1[[#This Row],[Post Name]])</f>
        <v>c8</v>
      </c>
      <c r="I3448">
        <v>97711</v>
      </c>
      <c r="J3448">
        <f>IF(Statistics_xlsx___Sheet1[[#This Row],[Offered Salary]]&lt;=0,AVERAGE($I$2:$I$7166),Statistics_xlsx___Sheet1[[#This Row],[Offered Salary]])</f>
        <v>97711</v>
      </c>
      <c r="K3448" t="b">
        <f>OR((Statistics_xlsx___Sheet1[[#This Row],[updated offered salary]]&lt;$N$39),(Statistics_xlsx___Sheet1[[#This Row],[updated offered salary]]&gt;$N$40))</f>
        <v>0</v>
      </c>
    </row>
    <row r="3449" spans="1:11" x14ac:dyDescent="0.3">
      <c r="A3449">
        <v>441573</v>
      </c>
      <c r="B3449" t="s">
        <v>2994</v>
      </c>
      <c r="C3449" t="s">
        <v>15</v>
      </c>
      <c r="D3449" t="s">
        <v>13</v>
      </c>
      <c r="E3449" t="str">
        <f>IF(Statistics_xlsx___Sheet1[[#This Row],[event_name]]="-","Male",Statistics_xlsx___Sheet1[[#This Row],[event_name]])</f>
        <v>Female</v>
      </c>
      <c r="F3449" t="s">
        <v>17</v>
      </c>
      <c r="G3449" t="s">
        <v>11</v>
      </c>
      <c r="H3449" t="str">
        <f>IF(Statistics_xlsx___Sheet1[[#This Row],[Post Name]]="-",IF(G3450=0,G3448,G3450),Statistics_xlsx___Sheet1[[#This Row],[Post Name]])</f>
        <v>c8</v>
      </c>
      <c r="I3449">
        <v>45833</v>
      </c>
      <c r="J3449">
        <f>IF(Statistics_xlsx___Sheet1[[#This Row],[Offered Salary]]&lt;=0,AVERAGE($I$2:$I$7166),Statistics_xlsx___Sheet1[[#This Row],[Offered Salary]])</f>
        <v>45833</v>
      </c>
      <c r="K3449" t="b">
        <f>OR((Statistics_xlsx___Sheet1[[#This Row],[updated offered salary]]&lt;$N$39),(Statistics_xlsx___Sheet1[[#This Row],[updated offered salary]]&gt;$N$40))</f>
        <v>0</v>
      </c>
    </row>
    <row r="3450" spans="1:11" x14ac:dyDescent="0.3">
      <c r="A3450">
        <v>534643</v>
      </c>
      <c r="B3450" t="s">
        <v>2993</v>
      </c>
      <c r="C3450" t="s">
        <v>15</v>
      </c>
      <c r="D3450" t="s">
        <v>42</v>
      </c>
      <c r="E3450" t="str">
        <f>IF(Statistics_xlsx___Sheet1[[#This Row],[event_name]]="-","Male",Statistics_xlsx___Sheet1[[#This Row],[event_name]])</f>
        <v>Don’t want to say</v>
      </c>
      <c r="F3450" t="s">
        <v>17</v>
      </c>
      <c r="G3450" t="s">
        <v>11</v>
      </c>
      <c r="H3450" t="str">
        <f>IF(Statistics_xlsx___Sheet1[[#This Row],[Post Name]]="-",IF(G3451=0,G3449,G3451),Statistics_xlsx___Sheet1[[#This Row],[Post Name]])</f>
        <v>c8</v>
      </c>
      <c r="I3450">
        <v>38669</v>
      </c>
      <c r="J3450">
        <f>IF(Statistics_xlsx___Sheet1[[#This Row],[Offered Salary]]&lt;=0,AVERAGE($I$2:$I$7166),Statistics_xlsx___Sheet1[[#This Row],[Offered Salary]])</f>
        <v>38669</v>
      </c>
      <c r="K3450" t="b">
        <f>OR((Statistics_xlsx___Sheet1[[#This Row],[updated offered salary]]&lt;$N$39),(Statistics_xlsx___Sheet1[[#This Row],[updated offered salary]]&gt;$N$40))</f>
        <v>0</v>
      </c>
    </row>
    <row r="3451" spans="1:11" x14ac:dyDescent="0.3">
      <c r="A3451">
        <v>387342</v>
      </c>
      <c r="B3451" t="s">
        <v>2993</v>
      </c>
      <c r="C3451" t="s">
        <v>8</v>
      </c>
      <c r="D3451" t="s">
        <v>42</v>
      </c>
      <c r="E3451" t="str">
        <f>IF(Statistics_xlsx___Sheet1[[#This Row],[event_name]]="-","Male",Statistics_xlsx___Sheet1[[#This Row],[event_name]])</f>
        <v>Don’t want to say</v>
      </c>
      <c r="F3451" t="s">
        <v>17</v>
      </c>
      <c r="G3451" t="s">
        <v>11</v>
      </c>
      <c r="H3451" t="str">
        <f>IF(Statistics_xlsx___Sheet1[[#This Row],[Post Name]]="-",IF(G3452=0,G3450,G3452),Statistics_xlsx___Sheet1[[#This Row],[Post Name]])</f>
        <v>c8</v>
      </c>
      <c r="I3451">
        <v>4639</v>
      </c>
      <c r="J3451">
        <f>IF(Statistics_xlsx___Sheet1[[#This Row],[Offered Salary]]&lt;=0,AVERAGE($I$2:$I$7166),Statistics_xlsx___Sheet1[[#This Row],[Offered Salary]])</f>
        <v>4639</v>
      </c>
      <c r="K3451" t="b">
        <f>OR((Statistics_xlsx___Sheet1[[#This Row],[updated offered salary]]&lt;$N$39),(Statistics_xlsx___Sheet1[[#This Row],[updated offered salary]]&gt;$N$40))</f>
        <v>0</v>
      </c>
    </row>
    <row r="3452" spans="1:11" x14ac:dyDescent="0.3">
      <c r="A3452">
        <v>749064</v>
      </c>
      <c r="B3452" t="s">
        <v>2995</v>
      </c>
      <c r="C3452" t="s">
        <v>15</v>
      </c>
      <c r="D3452" t="s">
        <v>9</v>
      </c>
      <c r="E3452" t="str">
        <f>IF(Statistics_xlsx___Sheet1[[#This Row],[event_name]]="-","Male",Statistics_xlsx___Sheet1[[#This Row],[event_name]])</f>
        <v>Male</v>
      </c>
      <c r="F3452" t="s">
        <v>52</v>
      </c>
      <c r="G3452" t="s">
        <v>345</v>
      </c>
      <c r="H3452" t="str">
        <f>IF(Statistics_xlsx___Sheet1[[#This Row],[Post Name]]="-",IF(G3453=0,G3451,G3453),Statistics_xlsx___Sheet1[[#This Row],[Post Name]])</f>
        <v>c9</v>
      </c>
      <c r="I3452">
        <v>70857</v>
      </c>
      <c r="J3452">
        <f>IF(Statistics_xlsx___Sheet1[[#This Row],[Offered Salary]]&lt;=0,AVERAGE($I$2:$I$7166),Statistics_xlsx___Sheet1[[#This Row],[Offered Salary]])</f>
        <v>70857</v>
      </c>
      <c r="K3452" t="b">
        <f>OR((Statistics_xlsx___Sheet1[[#This Row],[updated offered salary]]&lt;$N$39),(Statistics_xlsx___Sheet1[[#This Row],[updated offered salary]]&gt;$N$40))</f>
        <v>0</v>
      </c>
    </row>
    <row r="3453" spans="1:11" x14ac:dyDescent="0.3">
      <c r="A3453">
        <v>986093</v>
      </c>
      <c r="B3453" t="s">
        <v>2996</v>
      </c>
      <c r="C3453" t="s">
        <v>8</v>
      </c>
      <c r="D3453" t="s">
        <v>9</v>
      </c>
      <c r="E3453" t="str">
        <f>IF(Statistics_xlsx___Sheet1[[#This Row],[event_name]]="-","Male",Statistics_xlsx___Sheet1[[#This Row],[event_name]])</f>
        <v>Male</v>
      </c>
      <c r="F3453" t="s">
        <v>52</v>
      </c>
      <c r="G3453" t="s">
        <v>345</v>
      </c>
      <c r="H3453" t="str">
        <f>IF(Statistics_xlsx___Sheet1[[#This Row],[Post Name]]="-",IF(G3454=0,G3452,G3454),Statistics_xlsx___Sheet1[[#This Row],[Post Name]])</f>
        <v>c9</v>
      </c>
      <c r="I3453">
        <v>90933</v>
      </c>
      <c r="J3453">
        <f>IF(Statistics_xlsx___Sheet1[[#This Row],[Offered Salary]]&lt;=0,AVERAGE($I$2:$I$7166),Statistics_xlsx___Sheet1[[#This Row],[Offered Salary]])</f>
        <v>90933</v>
      </c>
      <c r="K3453" t="b">
        <f>OR((Statistics_xlsx___Sheet1[[#This Row],[updated offered salary]]&lt;$N$39),(Statistics_xlsx___Sheet1[[#This Row],[updated offered salary]]&gt;$N$40))</f>
        <v>0</v>
      </c>
    </row>
    <row r="3454" spans="1:11" x14ac:dyDescent="0.3">
      <c r="A3454">
        <v>950771</v>
      </c>
      <c r="B3454" t="s">
        <v>1240</v>
      </c>
      <c r="C3454" t="s">
        <v>15</v>
      </c>
      <c r="D3454" t="s">
        <v>9</v>
      </c>
      <c r="E3454" t="str">
        <f>IF(Statistics_xlsx___Sheet1[[#This Row],[event_name]]="-","Male",Statistics_xlsx___Sheet1[[#This Row],[event_name]])</f>
        <v>Male</v>
      </c>
      <c r="F3454" t="s">
        <v>52</v>
      </c>
      <c r="G3454" t="s">
        <v>11</v>
      </c>
      <c r="H3454" t="str">
        <f>IF(Statistics_xlsx___Sheet1[[#This Row],[Post Name]]="-",IF(G3455=0,G3453,G3455),Statistics_xlsx___Sheet1[[#This Row],[Post Name]])</f>
        <v>c8</v>
      </c>
      <c r="I3454">
        <v>17845</v>
      </c>
      <c r="J3454">
        <f>IF(Statistics_xlsx___Sheet1[[#This Row],[Offered Salary]]&lt;=0,AVERAGE($I$2:$I$7166),Statistics_xlsx___Sheet1[[#This Row],[Offered Salary]])</f>
        <v>17845</v>
      </c>
      <c r="K3454" t="b">
        <f>OR((Statistics_xlsx___Sheet1[[#This Row],[updated offered salary]]&lt;$N$39),(Statistics_xlsx___Sheet1[[#This Row],[updated offered salary]]&gt;$N$40))</f>
        <v>0</v>
      </c>
    </row>
    <row r="3455" spans="1:11" x14ac:dyDescent="0.3">
      <c r="A3455">
        <v>354179</v>
      </c>
      <c r="B3455" t="s">
        <v>2997</v>
      </c>
      <c r="C3455" t="s">
        <v>8</v>
      </c>
      <c r="D3455" t="s">
        <v>9</v>
      </c>
      <c r="E3455" t="str">
        <f>IF(Statistics_xlsx___Sheet1[[#This Row],[event_name]]="-","Male",Statistics_xlsx___Sheet1[[#This Row],[event_name]])</f>
        <v>Male</v>
      </c>
      <c r="F3455" t="s">
        <v>52</v>
      </c>
      <c r="G3455" t="s">
        <v>11</v>
      </c>
      <c r="H3455" t="str">
        <f>IF(Statistics_xlsx___Sheet1[[#This Row],[Post Name]]="-",IF(G3456=0,G3454,G3456),Statistics_xlsx___Sheet1[[#This Row],[Post Name]])</f>
        <v>c8</v>
      </c>
      <c r="I3455">
        <v>57885</v>
      </c>
      <c r="J3455">
        <f>IF(Statistics_xlsx___Sheet1[[#This Row],[Offered Salary]]&lt;=0,AVERAGE($I$2:$I$7166),Statistics_xlsx___Sheet1[[#This Row],[Offered Salary]])</f>
        <v>57885</v>
      </c>
      <c r="K3455" t="b">
        <f>OR((Statistics_xlsx___Sheet1[[#This Row],[updated offered salary]]&lt;$N$39),(Statistics_xlsx___Sheet1[[#This Row],[updated offered salary]]&gt;$N$40))</f>
        <v>0</v>
      </c>
    </row>
    <row r="3456" spans="1:11" x14ac:dyDescent="0.3">
      <c r="A3456">
        <v>632495</v>
      </c>
      <c r="B3456" t="s">
        <v>1639</v>
      </c>
      <c r="C3456" t="s">
        <v>15</v>
      </c>
      <c r="D3456" t="s">
        <v>9</v>
      </c>
      <c r="E3456" t="str">
        <f>IF(Statistics_xlsx___Sheet1[[#This Row],[event_name]]="-","Male",Statistics_xlsx___Sheet1[[#This Row],[event_name]])</f>
        <v>Male</v>
      </c>
      <c r="F3456" t="s">
        <v>52</v>
      </c>
      <c r="G3456" t="s">
        <v>345</v>
      </c>
      <c r="H3456" t="str">
        <f>IF(Statistics_xlsx___Sheet1[[#This Row],[Post Name]]="-",IF(G3457=0,G3455,G3457),Statistics_xlsx___Sheet1[[#This Row],[Post Name]])</f>
        <v>c9</v>
      </c>
      <c r="I3456">
        <v>70824</v>
      </c>
      <c r="J3456">
        <f>IF(Statistics_xlsx___Sheet1[[#This Row],[Offered Salary]]&lt;=0,AVERAGE($I$2:$I$7166),Statistics_xlsx___Sheet1[[#This Row],[Offered Salary]])</f>
        <v>70824</v>
      </c>
      <c r="K3456" t="b">
        <f>OR((Statistics_xlsx___Sheet1[[#This Row],[updated offered salary]]&lt;$N$39),(Statistics_xlsx___Sheet1[[#This Row],[updated offered salary]]&gt;$N$40))</f>
        <v>0</v>
      </c>
    </row>
    <row r="3457" spans="1:11" x14ac:dyDescent="0.3">
      <c r="A3457">
        <v>217137</v>
      </c>
      <c r="B3457" t="s">
        <v>2998</v>
      </c>
      <c r="C3457" t="s">
        <v>8</v>
      </c>
      <c r="D3457" t="s">
        <v>9</v>
      </c>
      <c r="E3457" t="str">
        <f>IF(Statistics_xlsx___Sheet1[[#This Row],[event_name]]="-","Male",Statistics_xlsx___Sheet1[[#This Row],[event_name]])</f>
        <v>Male</v>
      </c>
      <c r="F3457" t="s">
        <v>52</v>
      </c>
      <c r="G3457" t="s">
        <v>345</v>
      </c>
      <c r="H3457" t="str">
        <f>IF(Statistics_xlsx___Sheet1[[#This Row],[Post Name]]="-",IF(G3458=0,G3456,G3458),Statistics_xlsx___Sheet1[[#This Row],[Post Name]])</f>
        <v>c9</v>
      </c>
      <c r="I3457">
        <v>84008</v>
      </c>
      <c r="J3457">
        <f>IF(Statistics_xlsx___Sheet1[[#This Row],[Offered Salary]]&lt;=0,AVERAGE($I$2:$I$7166),Statistics_xlsx___Sheet1[[#This Row],[Offered Salary]])</f>
        <v>84008</v>
      </c>
      <c r="K3457" t="b">
        <f>OR((Statistics_xlsx___Sheet1[[#This Row],[updated offered salary]]&lt;$N$39),(Statistics_xlsx___Sheet1[[#This Row],[updated offered salary]]&gt;$N$40))</f>
        <v>0</v>
      </c>
    </row>
    <row r="3458" spans="1:11" x14ac:dyDescent="0.3">
      <c r="A3458">
        <v>414677</v>
      </c>
      <c r="B3458" t="s">
        <v>1629</v>
      </c>
      <c r="C3458" t="s">
        <v>15</v>
      </c>
      <c r="D3458" t="s">
        <v>9</v>
      </c>
      <c r="E3458" t="str">
        <f>IF(Statistics_xlsx___Sheet1[[#This Row],[event_name]]="-","Male",Statistics_xlsx___Sheet1[[#This Row],[event_name]])</f>
        <v>Male</v>
      </c>
      <c r="F3458" t="s">
        <v>10</v>
      </c>
      <c r="G3458" t="s">
        <v>345</v>
      </c>
      <c r="H3458" t="str">
        <f>IF(Statistics_xlsx___Sheet1[[#This Row],[Post Name]]="-",IF(G3459=0,G3457,G3459),Statistics_xlsx___Sheet1[[#This Row],[Post Name]])</f>
        <v>c9</v>
      </c>
      <c r="I3458">
        <v>11887</v>
      </c>
      <c r="J3458">
        <f>IF(Statistics_xlsx___Sheet1[[#This Row],[Offered Salary]]&lt;=0,AVERAGE($I$2:$I$7166),Statistics_xlsx___Sheet1[[#This Row],[Offered Salary]])</f>
        <v>11887</v>
      </c>
      <c r="K3458" t="b">
        <f>OR((Statistics_xlsx___Sheet1[[#This Row],[updated offered salary]]&lt;$N$39),(Statistics_xlsx___Sheet1[[#This Row],[updated offered salary]]&gt;$N$40))</f>
        <v>0</v>
      </c>
    </row>
    <row r="3459" spans="1:11" x14ac:dyDescent="0.3">
      <c r="A3459">
        <v>914171</v>
      </c>
      <c r="B3459" t="s">
        <v>1640</v>
      </c>
      <c r="C3459" t="s">
        <v>8</v>
      </c>
      <c r="D3459" t="s">
        <v>9</v>
      </c>
      <c r="E3459" t="str">
        <f>IF(Statistics_xlsx___Sheet1[[#This Row],[event_name]]="-","Male",Statistics_xlsx___Sheet1[[#This Row],[event_name]])</f>
        <v>Male</v>
      </c>
      <c r="F3459" t="s">
        <v>10</v>
      </c>
      <c r="G3459" t="s">
        <v>345</v>
      </c>
      <c r="H3459" t="str">
        <f>IF(Statistics_xlsx___Sheet1[[#This Row],[Post Name]]="-",IF(G3460=0,G3458,G3460),Statistics_xlsx___Sheet1[[#This Row],[Post Name]])</f>
        <v>c9</v>
      </c>
      <c r="I3459">
        <v>83231</v>
      </c>
      <c r="J3459">
        <f>IF(Statistics_xlsx___Sheet1[[#This Row],[Offered Salary]]&lt;=0,AVERAGE($I$2:$I$7166),Statistics_xlsx___Sheet1[[#This Row],[Offered Salary]])</f>
        <v>83231</v>
      </c>
      <c r="K3459" t="b">
        <f>OR((Statistics_xlsx___Sheet1[[#This Row],[updated offered salary]]&lt;$N$39),(Statistics_xlsx___Sheet1[[#This Row],[updated offered salary]]&gt;$N$40))</f>
        <v>0</v>
      </c>
    </row>
    <row r="3460" spans="1:11" x14ac:dyDescent="0.3">
      <c r="A3460">
        <v>434519</v>
      </c>
      <c r="B3460" t="s">
        <v>2524</v>
      </c>
      <c r="C3460" t="s">
        <v>15</v>
      </c>
      <c r="D3460" t="s">
        <v>9</v>
      </c>
      <c r="E3460" t="str">
        <f>IF(Statistics_xlsx___Sheet1[[#This Row],[event_name]]="-","Male",Statistics_xlsx___Sheet1[[#This Row],[event_name]])</f>
        <v>Male</v>
      </c>
      <c r="F3460" t="s">
        <v>10</v>
      </c>
      <c r="G3460" t="s">
        <v>345</v>
      </c>
      <c r="H3460" t="str">
        <f>IF(Statistics_xlsx___Sheet1[[#This Row],[Post Name]]="-",IF(G3461=0,G3459,G3461),Statistics_xlsx___Sheet1[[#This Row],[Post Name]])</f>
        <v>c9</v>
      </c>
      <c r="I3460">
        <v>69911</v>
      </c>
      <c r="J3460">
        <f>IF(Statistics_xlsx___Sheet1[[#This Row],[Offered Salary]]&lt;=0,AVERAGE($I$2:$I$7166),Statistics_xlsx___Sheet1[[#This Row],[Offered Salary]])</f>
        <v>69911</v>
      </c>
      <c r="K3460" t="b">
        <f>OR((Statistics_xlsx___Sheet1[[#This Row],[updated offered salary]]&lt;$N$39),(Statistics_xlsx___Sheet1[[#This Row],[updated offered salary]]&gt;$N$40))</f>
        <v>0</v>
      </c>
    </row>
    <row r="3461" spans="1:11" x14ac:dyDescent="0.3">
      <c r="A3461">
        <v>324829</v>
      </c>
      <c r="B3461" t="s">
        <v>2999</v>
      </c>
      <c r="C3461" t="s">
        <v>8</v>
      </c>
      <c r="D3461" t="s">
        <v>9</v>
      </c>
      <c r="E3461" t="str">
        <f>IF(Statistics_xlsx___Sheet1[[#This Row],[event_name]]="-","Male",Statistics_xlsx___Sheet1[[#This Row],[event_name]])</f>
        <v>Male</v>
      </c>
      <c r="F3461" t="s">
        <v>10</v>
      </c>
      <c r="G3461" t="s">
        <v>345</v>
      </c>
      <c r="H3461" t="str">
        <f>IF(Statistics_xlsx___Sheet1[[#This Row],[Post Name]]="-",IF(G3462=0,G3460,G3462),Statistics_xlsx___Sheet1[[#This Row],[Post Name]])</f>
        <v>c9</v>
      </c>
      <c r="I3461">
        <v>41816</v>
      </c>
      <c r="J3461">
        <f>IF(Statistics_xlsx___Sheet1[[#This Row],[Offered Salary]]&lt;=0,AVERAGE($I$2:$I$7166),Statistics_xlsx___Sheet1[[#This Row],[Offered Salary]])</f>
        <v>41816</v>
      </c>
      <c r="K3461" t="b">
        <f>OR((Statistics_xlsx___Sheet1[[#This Row],[updated offered salary]]&lt;$N$39),(Statistics_xlsx___Sheet1[[#This Row],[updated offered salary]]&gt;$N$40))</f>
        <v>0</v>
      </c>
    </row>
    <row r="3462" spans="1:11" x14ac:dyDescent="0.3">
      <c r="A3462">
        <v>547772</v>
      </c>
      <c r="B3462" t="s">
        <v>3000</v>
      </c>
      <c r="C3462" t="s">
        <v>15</v>
      </c>
      <c r="D3462" t="s">
        <v>9</v>
      </c>
      <c r="E3462" t="str">
        <f>IF(Statistics_xlsx___Sheet1[[#This Row],[event_name]]="-","Male",Statistics_xlsx___Sheet1[[#This Row],[event_name]])</f>
        <v>Male</v>
      </c>
      <c r="F3462" t="s">
        <v>10</v>
      </c>
      <c r="G3462" t="s">
        <v>345</v>
      </c>
      <c r="H3462" t="str">
        <f>IF(Statistics_xlsx___Sheet1[[#This Row],[Post Name]]="-",IF(G3463=0,G3461,G3463),Statistics_xlsx___Sheet1[[#This Row],[Post Name]])</f>
        <v>c9</v>
      </c>
      <c r="I3462">
        <v>15518</v>
      </c>
      <c r="J3462">
        <f>IF(Statistics_xlsx___Sheet1[[#This Row],[Offered Salary]]&lt;=0,AVERAGE($I$2:$I$7166),Statistics_xlsx___Sheet1[[#This Row],[Offered Salary]])</f>
        <v>15518</v>
      </c>
      <c r="K3462" t="b">
        <f>OR((Statistics_xlsx___Sheet1[[#This Row],[updated offered salary]]&lt;$N$39),(Statistics_xlsx___Sheet1[[#This Row],[updated offered salary]]&gt;$N$40))</f>
        <v>0</v>
      </c>
    </row>
    <row r="3463" spans="1:11" x14ac:dyDescent="0.3">
      <c r="A3463">
        <v>140769</v>
      </c>
      <c r="B3463" t="s">
        <v>3001</v>
      </c>
      <c r="C3463" t="s">
        <v>8</v>
      </c>
      <c r="D3463" t="s">
        <v>9</v>
      </c>
      <c r="E3463" t="str">
        <f>IF(Statistics_xlsx___Sheet1[[#This Row],[event_name]]="-","Male",Statistics_xlsx___Sheet1[[#This Row],[event_name]])</f>
        <v>Male</v>
      </c>
      <c r="F3463" t="s">
        <v>10</v>
      </c>
      <c r="G3463" t="s">
        <v>345</v>
      </c>
      <c r="H3463" t="str">
        <f>IF(Statistics_xlsx___Sheet1[[#This Row],[Post Name]]="-",IF(G3464=0,G3462,G3464),Statistics_xlsx___Sheet1[[#This Row],[Post Name]])</f>
        <v>c9</v>
      </c>
      <c r="I3463">
        <v>40844</v>
      </c>
      <c r="J3463">
        <f>IF(Statistics_xlsx___Sheet1[[#This Row],[Offered Salary]]&lt;=0,AVERAGE($I$2:$I$7166),Statistics_xlsx___Sheet1[[#This Row],[Offered Salary]])</f>
        <v>40844</v>
      </c>
      <c r="K3463" t="b">
        <f>OR((Statistics_xlsx___Sheet1[[#This Row],[updated offered salary]]&lt;$N$39),(Statistics_xlsx___Sheet1[[#This Row],[updated offered salary]]&gt;$N$40))</f>
        <v>0</v>
      </c>
    </row>
    <row r="3464" spans="1:11" x14ac:dyDescent="0.3">
      <c r="A3464">
        <v>738594</v>
      </c>
      <c r="B3464" t="s">
        <v>3002</v>
      </c>
      <c r="C3464" t="s">
        <v>8</v>
      </c>
      <c r="D3464" t="s">
        <v>9</v>
      </c>
      <c r="E3464" t="str">
        <f>IF(Statistics_xlsx___Sheet1[[#This Row],[event_name]]="-","Male",Statistics_xlsx___Sheet1[[#This Row],[event_name]])</f>
        <v>Male</v>
      </c>
      <c r="F3464" t="s">
        <v>10</v>
      </c>
      <c r="G3464" t="s">
        <v>14</v>
      </c>
      <c r="H3464" t="str">
        <f>IF(Statistics_xlsx___Sheet1[[#This Row],[Post Name]]="-",IF(G3465=0,G3463,G3465),Statistics_xlsx___Sheet1[[#This Row],[Post Name]])</f>
        <v>c5</v>
      </c>
      <c r="I3464">
        <v>54437</v>
      </c>
      <c r="J3464">
        <f>IF(Statistics_xlsx___Sheet1[[#This Row],[Offered Salary]]&lt;=0,AVERAGE($I$2:$I$7166),Statistics_xlsx___Sheet1[[#This Row],[Offered Salary]])</f>
        <v>54437</v>
      </c>
      <c r="K3464" t="b">
        <f>OR((Statistics_xlsx___Sheet1[[#This Row],[updated offered salary]]&lt;$N$39),(Statistics_xlsx___Sheet1[[#This Row],[updated offered salary]]&gt;$N$40))</f>
        <v>0</v>
      </c>
    </row>
    <row r="3465" spans="1:11" x14ac:dyDescent="0.3">
      <c r="A3465">
        <v>375007</v>
      </c>
      <c r="B3465" t="s">
        <v>3003</v>
      </c>
      <c r="C3465" t="s">
        <v>15</v>
      </c>
      <c r="D3465" t="s">
        <v>9</v>
      </c>
      <c r="E3465" t="str">
        <f>IF(Statistics_xlsx___Sheet1[[#This Row],[event_name]]="-","Male",Statistics_xlsx___Sheet1[[#This Row],[event_name]])</f>
        <v>Male</v>
      </c>
      <c r="F3465" t="s">
        <v>21</v>
      </c>
      <c r="G3465" t="s">
        <v>11</v>
      </c>
      <c r="H3465" t="str">
        <f>IF(Statistics_xlsx___Sheet1[[#This Row],[Post Name]]="-",IF(G3466=0,G3464,G3466),Statistics_xlsx___Sheet1[[#This Row],[Post Name]])</f>
        <v>c8</v>
      </c>
      <c r="I3465">
        <v>25106</v>
      </c>
      <c r="J3465">
        <f>IF(Statistics_xlsx___Sheet1[[#This Row],[Offered Salary]]&lt;=0,AVERAGE($I$2:$I$7166),Statistics_xlsx___Sheet1[[#This Row],[Offered Salary]])</f>
        <v>25106</v>
      </c>
      <c r="K3465" t="b">
        <f>OR((Statistics_xlsx___Sheet1[[#This Row],[updated offered salary]]&lt;$N$39),(Statistics_xlsx___Sheet1[[#This Row],[updated offered salary]]&gt;$N$40))</f>
        <v>0</v>
      </c>
    </row>
    <row r="3466" spans="1:11" x14ac:dyDescent="0.3">
      <c r="A3466">
        <v>351440</v>
      </c>
      <c r="B3466" t="s">
        <v>3004</v>
      </c>
      <c r="C3466" t="s">
        <v>15</v>
      </c>
      <c r="D3466" t="s">
        <v>13</v>
      </c>
      <c r="E3466" t="str">
        <f>IF(Statistics_xlsx___Sheet1[[#This Row],[event_name]]="-","Male",Statistics_xlsx___Sheet1[[#This Row],[event_name]])</f>
        <v>Female</v>
      </c>
      <c r="F3466" t="s">
        <v>21</v>
      </c>
      <c r="G3466" t="s">
        <v>11</v>
      </c>
      <c r="H3466" t="str">
        <f>IF(Statistics_xlsx___Sheet1[[#This Row],[Post Name]]="-",IF(G3467=0,G3465,G3467),Statistics_xlsx___Sheet1[[#This Row],[Post Name]])</f>
        <v>c8</v>
      </c>
      <c r="I3466">
        <v>56131</v>
      </c>
      <c r="J3466">
        <f>IF(Statistics_xlsx___Sheet1[[#This Row],[Offered Salary]]&lt;=0,AVERAGE($I$2:$I$7166),Statistics_xlsx___Sheet1[[#This Row],[Offered Salary]])</f>
        <v>56131</v>
      </c>
      <c r="K3466" t="b">
        <f>OR((Statistics_xlsx___Sheet1[[#This Row],[updated offered salary]]&lt;$N$39),(Statistics_xlsx___Sheet1[[#This Row],[updated offered salary]]&gt;$N$40))</f>
        <v>0</v>
      </c>
    </row>
    <row r="3467" spans="1:11" x14ac:dyDescent="0.3">
      <c r="A3467">
        <v>580428</v>
      </c>
      <c r="B3467" t="s">
        <v>3005</v>
      </c>
      <c r="C3467" t="s">
        <v>8</v>
      </c>
      <c r="D3467" t="s">
        <v>9</v>
      </c>
      <c r="E3467" t="str">
        <f>IF(Statistics_xlsx___Sheet1[[#This Row],[event_name]]="-","Male",Statistics_xlsx___Sheet1[[#This Row],[event_name]])</f>
        <v>Male</v>
      </c>
      <c r="F3467" t="s">
        <v>21</v>
      </c>
      <c r="G3467" t="s">
        <v>11</v>
      </c>
      <c r="H3467" t="str">
        <f>IF(Statistics_xlsx___Sheet1[[#This Row],[Post Name]]="-",IF(G3468=0,G3466,G3468),Statistics_xlsx___Sheet1[[#This Row],[Post Name]])</f>
        <v>c8</v>
      </c>
      <c r="I3467">
        <v>25602</v>
      </c>
      <c r="J3467">
        <f>IF(Statistics_xlsx___Sheet1[[#This Row],[Offered Salary]]&lt;=0,AVERAGE($I$2:$I$7166),Statistics_xlsx___Sheet1[[#This Row],[Offered Salary]])</f>
        <v>25602</v>
      </c>
      <c r="K3467" t="b">
        <f>OR((Statistics_xlsx___Sheet1[[#This Row],[updated offered salary]]&lt;$N$39),(Statistics_xlsx___Sheet1[[#This Row],[updated offered salary]]&gt;$N$40))</f>
        <v>0</v>
      </c>
    </row>
    <row r="3468" spans="1:11" x14ac:dyDescent="0.3">
      <c r="A3468">
        <v>404793</v>
      </c>
      <c r="B3468" t="s">
        <v>3006</v>
      </c>
      <c r="C3468" t="s">
        <v>8</v>
      </c>
      <c r="D3468" t="s">
        <v>9</v>
      </c>
      <c r="E3468" t="str">
        <f>IF(Statistics_xlsx___Sheet1[[#This Row],[event_name]]="-","Male",Statistics_xlsx___Sheet1[[#This Row],[event_name]])</f>
        <v>Male</v>
      </c>
      <c r="F3468" t="s">
        <v>21</v>
      </c>
      <c r="G3468" t="s">
        <v>11</v>
      </c>
      <c r="H3468" t="str">
        <f>IF(Statistics_xlsx___Sheet1[[#This Row],[Post Name]]="-",IF(G3469=0,G3467,G3469),Statistics_xlsx___Sheet1[[#This Row],[Post Name]])</f>
        <v>c8</v>
      </c>
      <c r="I3468">
        <v>48910</v>
      </c>
      <c r="J3468">
        <f>IF(Statistics_xlsx___Sheet1[[#This Row],[Offered Salary]]&lt;=0,AVERAGE($I$2:$I$7166),Statistics_xlsx___Sheet1[[#This Row],[Offered Salary]])</f>
        <v>48910</v>
      </c>
      <c r="K3468" t="b">
        <f>OR((Statistics_xlsx___Sheet1[[#This Row],[updated offered salary]]&lt;$N$39),(Statistics_xlsx___Sheet1[[#This Row],[updated offered salary]]&gt;$N$40))</f>
        <v>0</v>
      </c>
    </row>
    <row r="3469" spans="1:11" x14ac:dyDescent="0.3">
      <c r="A3469">
        <v>635529</v>
      </c>
      <c r="B3469" t="s">
        <v>3007</v>
      </c>
      <c r="C3469" t="s">
        <v>8</v>
      </c>
      <c r="D3469" t="s">
        <v>13</v>
      </c>
      <c r="E3469" t="str">
        <f>IF(Statistics_xlsx___Sheet1[[#This Row],[event_name]]="-","Male",Statistics_xlsx___Sheet1[[#This Row],[event_name]])</f>
        <v>Female</v>
      </c>
      <c r="F3469" t="s">
        <v>21</v>
      </c>
      <c r="G3469" t="s">
        <v>11</v>
      </c>
      <c r="H3469" t="str">
        <f>IF(Statistics_xlsx___Sheet1[[#This Row],[Post Name]]="-",IF(G3470=0,G3468,G3470),Statistics_xlsx___Sheet1[[#This Row],[Post Name]])</f>
        <v>c8</v>
      </c>
      <c r="I3469">
        <v>2641</v>
      </c>
      <c r="J3469">
        <f>IF(Statistics_xlsx___Sheet1[[#This Row],[Offered Salary]]&lt;=0,AVERAGE($I$2:$I$7166),Statistics_xlsx___Sheet1[[#This Row],[Offered Salary]])</f>
        <v>2641</v>
      </c>
      <c r="K3469" t="b">
        <f>OR((Statistics_xlsx___Sheet1[[#This Row],[updated offered salary]]&lt;$N$39),(Statistics_xlsx___Sheet1[[#This Row],[updated offered salary]]&gt;$N$40))</f>
        <v>0</v>
      </c>
    </row>
    <row r="3470" spans="1:11" x14ac:dyDescent="0.3">
      <c r="A3470">
        <v>266248</v>
      </c>
      <c r="B3470" t="s">
        <v>3008</v>
      </c>
      <c r="C3470" t="s">
        <v>8</v>
      </c>
      <c r="D3470" t="s">
        <v>9</v>
      </c>
      <c r="E3470" t="str">
        <f>IF(Statistics_xlsx___Sheet1[[#This Row],[event_name]]="-","Male",Statistics_xlsx___Sheet1[[#This Row],[event_name]])</f>
        <v>Male</v>
      </c>
      <c r="F3470" t="s">
        <v>21</v>
      </c>
      <c r="G3470" t="s">
        <v>11</v>
      </c>
      <c r="H3470" t="str">
        <f>IF(Statistics_xlsx___Sheet1[[#This Row],[Post Name]]="-",IF(G3471=0,G3469,G3471),Statistics_xlsx___Sheet1[[#This Row],[Post Name]])</f>
        <v>c8</v>
      </c>
      <c r="I3470">
        <v>80984</v>
      </c>
      <c r="J3470">
        <f>IF(Statistics_xlsx___Sheet1[[#This Row],[Offered Salary]]&lt;=0,AVERAGE($I$2:$I$7166),Statistics_xlsx___Sheet1[[#This Row],[Offered Salary]])</f>
        <v>80984</v>
      </c>
      <c r="K3470" t="b">
        <f>OR((Statistics_xlsx___Sheet1[[#This Row],[updated offered salary]]&lt;$N$39),(Statistics_xlsx___Sheet1[[#This Row],[updated offered salary]]&gt;$N$40))</f>
        <v>0</v>
      </c>
    </row>
    <row r="3471" spans="1:11" x14ac:dyDescent="0.3">
      <c r="A3471">
        <v>288734</v>
      </c>
      <c r="B3471" t="s">
        <v>1237</v>
      </c>
      <c r="C3471" t="s">
        <v>8</v>
      </c>
      <c r="D3471" t="s">
        <v>9</v>
      </c>
      <c r="E3471" t="str">
        <f>IF(Statistics_xlsx___Sheet1[[#This Row],[event_name]]="-","Male",Statistics_xlsx___Sheet1[[#This Row],[event_name]])</f>
        <v>Male</v>
      </c>
      <c r="F3471" t="s">
        <v>21</v>
      </c>
      <c r="G3471" t="s">
        <v>11</v>
      </c>
      <c r="H3471" t="str">
        <f>IF(Statistics_xlsx___Sheet1[[#This Row],[Post Name]]="-",IF(G3472=0,G3470,G3472),Statistics_xlsx___Sheet1[[#This Row],[Post Name]])</f>
        <v>c8</v>
      </c>
      <c r="I3471">
        <v>84331</v>
      </c>
      <c r="J3471">
        <f>IF(Statistics_xlsx___Sheet1[[#This Row],[Offered Salary]]&lt;=0,AVERAGE($I$2:$I$7166),Statistics_xlsx___Sheet1[[#This Row],[Offered Salary]])</f>
        <v>84331</v>
      </c>
      <c r="K3471" t="b">
        <f>OR((Statistics_xlsx___Sheet1[[#This Row],[updated offered salary]]&lt;$N$39),(Statistics_xlsx___Sheet1[[#This Row],[updated offered salary]]&gt;$N$40))</f>
        <v>0</v>
      </c>
    </row>
    <row r="3472" spans="1:11" x14ac:dyDescent="0.3">
      <c r="A3472">
        <v>280722</v>
      </c>
      <c r="B3472" t="s">
        <v>3009</v>
      </c>
      <c r="C3472" t="s">
        <v>8</v>
      </c>
      <c r="D3472" t="s">
        <v>13</v>
      </c>
      <c r="E3472" t="str">
        <f>IF(Statistics_xlsx___Sheet1[[#This Row],[event_name]]="-","Male",Statistics_xlsx___Sheet1[[#This Row],[event_name]])</f>
        <v>Female</v>
      </c>
      <c r="F3472" t="s">
        <v>21</v>
      </c>
      <c r="G3472" t="s">
        <v>11</v>
      </c>
      <c r="H3472" t="str">
        <f>IF(Statistics_xlsx___Sheet1[[#This Row],[Post Name]]="-",IF(G3473=0,G3471,G3473),Statistics_xlsx___Sheet1[[#This Row],[Post Name]])</f>
        <v>c8</v>
      </c>
      <c r="I3472">
        <v>6329</v>
      </c>
      <c r="J3472">
        <f>IF(Statistics_xlsx___Sheet1[[#This Row],[Offered Salary]]&lt;=0,AVERAGE($I$2:$I$7166),Statistics_xlsx___Sheet1[[#This Row],[Offered Salary]])</f>
        <v>6329</v>
      </c>
      <c r="K3472" t="b">
        <f>OR((Statistics_xlsx___Sheet1[[#This Row],[updated offered salary]]&lt;$N$39),(Statistics_xlsx___Sheet1[[#This Row],[updated offered salary]]&gt;$N$40))</f>
        <v>0</v>
      </c>
    </row>
    <row r="3473" spans="1:11" x14ac:dyDescent="0.3">
      <c r="A3473">
        <v>369763</v>
      </c>
      <c r="B3473" t="s">
        <v>3010</v>
      </c>
      <c r="C3473" t="s">
        <v>8</v>
      </c>
      <c r="D3473" t="s">
        <v>13</v>
      </c>
      <c r="E3473" t="str">
        <f>IF(Statistics_xlsx___Sheet1[[#This Row],[event_name]]="-","Male",Statistics_xlsx___Sheet1[[#This Row],[event_name]])</f>
        <v>Female</v>
      </c>
      <c r="F3473" t="s">
        <v>21</v>
      </c>
      <c r="G3473" t="s">
        <v>11</v>
      </c>
      <c r="H3473" t="str">
        <f>IF(Statistics_xlsx___Sheet1[[#This Row],[Post Name]]="-",IF(G3474=0,G3472,G3474),Statistics_xlsx___Sheet1[[#This Row],[Post Name]])</f>
        <v>c8</v>
      </c>
      <c r="I3473">
        <v>40828</v>
      </c>
      <c r="J3473">
        <f>IF(Statistics_xlsx___Sheet1[[#This Row],[Offered Salary]]&lt;=0,AVERAGE($I$2:$I$7166),Statistics_xlsx___Sheet1[[#This Row],[Offered Salary]])</f>
        <v>40828</v>
      </c>
      <c r="K3473" t="b">
        <f>OR((Statistics_xlsx___Sheet1[[#This Row],[updated offered salary]]&lt;$N$39),(Statistics_xlsx___Sheet1[[#This Row],[updated offered salary]]&gt;$N$40))</f>
        <v>0</v>
      </c>
    </row>
    <row r="3474" spans="1:11" x14ac:dyDescent="0.3">
      <c r="A3474">
        <v>890690</v>
      </c>
      <c r="B3474" t="s">
        <v>3011</v>
      </c>
      <c r="C3474" t="s">
        <v>8</v>
      </c>
      <c r="D3474" t="s">
        <v>9</v>
      </c>
      <c r="E3474" t="str">
        <f>IF(Statistics_xlsx___Sheet1[[#This Row],[event_name]]="-","Male",Statistics_xlsx___Sheet1[[#This Row],[event_name]])</f>
        <v>Male</v>
      </c>
      <c r="F3474" t="s">
        <v>17</v>
      </c>
      <c r="G3474" t="s">
        <v>11</v>
      </c>
      <c r="H3474" t="str">
        <f>IF(Statistics_xlsx___Sheet1[[#This Row],[Post Name]]="-",IF(G3475=0,G3473,G3475),Statistics_xlsx___Sheet1[[#This Row],[Post Name]])</f>
        <v>c8</v>
      </c>
      <c r="I3474">
        <v>67278</v>
      </c>
      <c r="J3474">
        <f>IF(Statistics_xlsx___Sheet1[[#This Row],[Offered Salary]]&lt;=0,AVERAGE($I$2:$I$7166),Statistics_xlsx___Sheet1[[#This Row],[Offered Salary]])</f>
        <v>67278</v>
      </c>
      <c r="K3474" t="b">
        <f>OR((Statistics_xlsx___Sheet1[[#This Row],[updated offered salary]]&lt;$N$39),(Statistics_xlsx___Sheet1[[#This Row],[updated offered salary]]&gt;$N$40))</f>
        <v>0</v>
      </c>
    </row>
    <row r="3475" spans="1:11" x14ac:dyDescent="0.3">
      <c r="A3475">
        <v>50851</v>
      </c>
      <c r="B3475" t="s">
        <v>3012</v>
      </c>
      <c r="C3475" t="s">
        <v>8</v>
      </c>
      <c r="D3475" t="s">
        <v>9</v>
      </c>
      <c r="E3475" t="str">
        <f>IF(Statistics_xlsx___Sheet1[[#This Row],[event_name]]="-","Male",Statistics_xlsx___Sheet1[[#This Row],[event_name]])</f>
        <v>Male</v>
      </c>
      <c r="F3475" t="s">
        <v>17</v>
      </c>
      <c r="G3475" t="s">
        <v>11</v>
      </c>
      <c r="H3475" t="str">
        <f>IF(Statistics_xlsx___Sheet1[[#This Row],[Post Name]]="-",IF(G3476=0,G3474,G3476),Statistics_xlsx___Sheet1[[#This Row],[Post Name]])</f>
        <v>c8</v>
      </c>
      <c r="I3475">
        <v>54399</v>
      </c>
      <c r="J3475">
        <f>IF(Statistics_xlsx___Sheet1[[#This Row],[Offered Salary]]&lt;=0,AVERAGE($I$2:$I$7166),Statistics_xlsx___Sheet1[[#This Row],[Offered Salary]])</f>
        <v>54399</v>
      </c>
      <c r="K3475" t="b">
        <f>OR((Statistics_xlsx___Sheet1[[#This Row],[updated offered salary]]&lt;$N$39),(Statistics_xlsx___Sheet1[[#This Row],[updated offered salary]]&gt;$N$40))</f>
        <v>0</v>
      </c>
    </row>
    <row r="3476" spans="1:11" x14ac:dyDescent="0.3">
      <c r="A3476">
        <v>482193</v>
      </c>
      <c r="B3476" t="s">
        <v>3013</v>
      </c>
      <c r="C3476" t="s">
        <v>15</v>
      </c>
      <c r="D3476" t="s">
        <v>42</v>
      </c>
      <c r="E3476" t="str">
        <f>IF(Statistics_xlsx___Sheet1[[#This Row],[event_name]]="-","Male",Statistics_xlsx___Sheet1[[#This Row],[event_name]])</f>
        <v>Don’t want to say</v>
      </c>
      <c r="F3476" t="s">
        <v>17</v>
      </c>
      <c r="G3476" t="s">
        <v>11</v>
      </c>
      <c r="H3476" t="str">
        <f>IF(Statistics_xlsx___Sheet1[[#This Row],[Post Name]]="-",IF(G3477=0,G3475,G3477),Statistics_xlsx___Sheet1[[#This Row],[Post Name]])</f>
        <v>c8</v>
      </c>
      <c r="I3476">
        <v>4341</v>
      </c>
      <c r="J3476">
        <f>IF(Statistics_xlsx___Sheet1[[#This Row],[Offered Salary]]&lt;=0,AVERAGE($I$2:$I$7166),Statistics_xlsx___Sheet1[[#This Row],[Offered Salary]])</f>
        <v>4341</v>
      </c>
      <c r="K3476" t="b">
        <f>OR((Statistics_xlsx___Sheet1[[#This Row],[updated offered salary]]&lt;$N$39),(Statistics_xlsx___Sheet1[[#This Row],[updated offered salary]]&gt;$N$40))</f>
        <v>0</v>
      </c>
    </row>
    <row r="3477" spans="1:11" x14ac:dyDescent="0.3">
      <c r="A3477">
        <v>248927</v>
      </c>
      <c r="B3477" t="s">
        <v>3014</v>
      </c>
      <c r="C3477" t="s">
        <v>8</v>
      </c>
      <c r="D3477" t="s">
        <v>9</v>
      </c>
      <c r="E3477" t="str">
        <f>IF(Statistics_xlsx___Sheet1[[#This Row],[event_name]]="-","Male",Statistics_xlsx___Sheet1[[#This Row],[event_name]])</f>
        <v>Male</v>
      </c>
      <c r="F3477" t="s">
        <v>17</v>
      </c>
      <c r="G3477" t="s">
        <v>11</v>
      </c>
      <c r="H3477" t="str">
        <f>IF(Statistics_xlsx___Sheet1[[#This Row],[Post Name]]="-",IF(G3478=0,G3476,G3478),Statistics_xlsx___Sheet1[[#This Row],[Post Name]])</f>
        <v>c8</v>
      </c>
      <c r="I3477">
        <v>65670</v>
      </c>
      <c r="J3477">
        <f>IF(Statistics_xlsx___Sheet1[[#This Row],[Offered Salary]]&lt;=0,AVERAGE($I$2:$I$7166),Statistics_xlsx___Sheet1[[#This Row],[Offered Salary]])</f>
        <v>65670</v>
      </c>
      <c r="K3477" t="b">
        <f>OR((Statistics_xlsx___Sheet1[[#This Row],[updated offered salary]]&lt;$N$39),(Statistics_xlsx___Sheet1[[#This Row],[updated offered salary]]&gt;$N$40))</f>
        <v>0</v>
      </c>
    </row>
    <row r="3478" spans="1:11" x14ac:dyDescent="0.3">
      <c r="A3478">
        <v>161102</v>
      </c>
      <c r="B3478" t="s">
        <v>3015</v>
      </c>
      <c r="C3478" t="s">
        <v>15</v>
      </c>
      <c r="D3478" t="s">
        <v>9</v>
      </c>
      <c r="E3478" t="str">
        <f>IF(Statistics_xlsx___Sheet1[[#This Row],[event_name]]="-","Male",Statistics_xlsx___Sheet1[[#This Row],[event_name]])</f>
        <v>Male</v>
      </c>
      <c r="F3478" t="s">
        <v>17</v>
      </c>
      <c r="G3478" t="s">
        <v>11</v>
      </c>
      <c r="H3478" t="str">
        <f>IF(Statistics_xlsx___Sheet1[[#This Row],[Post Name]]="-",IF(G3479=0,G3477,G3479),Statistics_xlsx___Sheet1[[#This Row],[Post Name]])</f>
        <v>c8</v>
      </c>
      <c r="I3478">
        <v>82259</v>
      </c>
      <c r="J3478">
        <f>IF(Statistics_xlsx___Sheet1[[#This Row],[Offered Salary]]&lt;=0,AVERAGE($I$2:$I$7166),Statistics_xlsx___Sheet1[[#This Row],[Offered Salary]])</f>
        <v>82259</v>
      </c>
      <c r="K3478" t="b">
        <f>OR((Statistics_xlsx___Sheet1[[#This Row],[updated offered salary]]&lt;$N$39),(Statistics_xlsx___Sheet1[[#This Row],[updated offered salary]]&gt;$N$40))</f>
        <v>0</v>
      </c>
    </row>
    <row r="3479" spans="1:11" x14ac:dyDescent="0.3">
      <c r="A3479">
        <v>581490</v>
      </c>
      <c r="B3479" t="s">
        <v>2028</v>
      </c>
      <c r="C3479" t="s">
        <v>8</v>
      </c>
      <c r="D3479" t="s">
        <v>13</v>
      </c>
      <c r="E3479" t="str">
        <f>IF(Statistics_xlsx___Sheet1[[#This Row],[event_name]]="-","Male",Statistics_xlsx___Sheet1[[#This Row],[event_name]])</f>
        <v>Female</v>
      </c>
      <c r="F3479" t="s">
        <v>113</v>
      </c>
      <c r="G3479" t="s">
        <v>14</v>
      </c>
      <c r="H3479" t="str">
        <f>IF(Statistics_xlsx___Sheet1[[#This Row],[Post Name]]="-",IF(G3480=0,G3478,G3480),Statistics_xlsx___Sheet1[[#This Row],[Post Name]])</f>
        <v>c5</v>
      </c>
      <c r="I3479">
        <v>74944</v>
      </c>
      <c r="J3479">
        <f>IF(Statistics_xlsx___Sheet1[[#This Row],[Offered Salary]]&lt;=0,AVERAGE($I$2:$I$7166),Statistics_xlsx___Sheet1[[#This Row],[Offered Salary]])</f>
        <v>74944</v>
      </c>
      <c r="K3479" t="b">
        <f>OR((Statistics_xlsx___Sheet1[[#This Row],[updated offered salary]]&lt;$N$39),(Statistics_xlsx___Sheet1[[#This Row],[updated offered salary]]&gt;$N$40))</f>
        <v>0</v>
      </c>
    </row>
    <row r="3480" spans="1:11" x14ac:dyDescent="0.3">
      <c r="A3480">
        <v>998680</v>
      </c>
      <c r="B3480" t="s">
        <v>1521</v>
      </c>
      <c r="C3480" t="s">
        <v>8</v>
      </c>
      <c r="D3480" t="s">
        <v>9</v>
      </c>
      <c r="E3480" t="str">
        <f>IF(Statistics_xlsx___Sheet1[[#This Row],[event_name]]="-","Male",Statistics_xlsx___Sheet1[[#This Row],[event_name]])</f>
        <v>Male</v>
      </c>
      <c r="F3480" t="s">
        <v>10</v>
      </c>
      <c r="G3480" t="s">
        <v>14</v>
      </c>
      <c r="H3480" t="str">
        <f>IF(Statistics_xlsx___Sheet1[[#This Row],[Post Name]]="-",IF(G3481=0,G3479,G3481),Statistics_xlsx___Sheet1[[#This Row],[Post Name]])</f>
        <v>c5</v>
      </c>
      <c r="I3480">
        <v>75715</v>
      </c>
      <c r="J3480">
        <f>IF(Statistics_xlsx___Sheet1[[#This Row],[Offered Salary]]&lt;=0,AVERAGE($I$2:$I$7166),Statistics_xlsx___Sheet1[[#This Row],[Offered Salary]])</f>
        <v>75715</v>
      </c>
      <c r="K3480" t="b">
        <f>OR((Statistics_xlsx___Sheet1[[#This Row],[updated offered salary]]&lt;$N$39),(Statistics_xlsx___Sheet1[[#This Row],[updated offered salary]]&gt;$N$40))</f>
        <v>0</v>
      </c>
    </row>
    <row r="3481" spans="1:11" x14ac:dyDescent="0.3">
      <c r="A3481">
        <v>43618</v>
      </c>
      <c r="B3481" t="s">
        <v>1366</v>
      </c>
      <c r="C3481" t="s">
        <v>15</v>
      </c>
      <c r="D3481" t="s">
        <v>13</v>
      </c>
      <c r="E3481" t="str">
        <f>IF(Statistics_xlsx___Sheet1[[#This Row],[event_name]]="-","Male",Statistics_xlsx___Sheet1[[#This Row],[event_name]])</f>
        <v>Female</v>
      </c>
      <c r="F3481" t="s">
        <v>10</v>
      </c>
      <c r="G3481" t="s">
        <v>14</v>
      </c>
      <c r="H3481" t="str">
        <f>IF(Statistics_xlsx___Sheet1[[#This Row],[Post Name]]="-",IF(G3482=0,G3480,G3482),Statistics_xlsx___Sheet1[[#This Row],[Post Name]])</f>
        <v>c5</v>
      </c>
      <c r="I3481">
        <v>52349</v>
      </c>
      <c r="J3481">
        <f>IF(Statistics_xlsx___Sheet1[[#This Row],[Offered Salary]]&lt;=0,AVERAGE($I$2:$I$7166),Statistics_xlsx___Sheet1[[#This Row],[Offered Salary]])</f>
        <v>52349</v>
      </c>
      <c r="K3481" t="b">
        <f>OR((Statistics_xlsx___Sheet1[[#This Row],[updated offered salary]]&lt;$N$39),(Statistics_xlsx___Sheet1[[#This Row],[updated offered salary]]&gt;$N$40))</f>
        <v>0</v>
      </c>
    </row>
    <row r="3482" spans="1:11" x14ac:dyDescent="0.3">
      <c r="A3482">
        <v>697349</v>
      </c>
      <c r="B3482" t="s">
        <v>2027</v>
      </c>
      <c r="C3482" t="s">
        <v>8</v>
      </c>
      <c r="D3482" t="s">
        <v>9</v>
      </c>
      <c r="E3482" t="str">
        <f>IF(Statistics_xlsx___Sheet1[[#This Row],[event_name]]="-","Male",Statistics_xlsx___Sheet1[[#This Row],[event_name]])</f>
        <v>Male</v>
      </c>
      <c r="F3482" t="s">
        <v>52</v>
      </c>
      <c r="G3482" t="s">
        <v>14</v>
      </c>
      <c r="H3482" t="str">
        <f>IF(Statistics_xlsx___Sheet1[[#This Row],[Post Name]]="-",IF(G3483=0,G3481,G3483),Statistics_xlsx___Sheet1[[#This Row],[Post Name]])</f>
        <v>c5</v>
      </c>
      <c r="I3482">
        <v>6018</v>
      </c>
      <c r="J3482">
        <f>IF(Statistics_xlsx___Sheet1[[#This Row],[Offered Salary]]&lt;=0,AVERAGE($I$2:$I$7166),Statistics_xlsx___Sheet1[[#This Row],[Offered Salary]])</f>
        <v>6018</v>
      </c>
      <c r="K3482" t="b">
        <f>OR((Statistics_xlsx___Sheet1[[#This Row],[updated offered salary]]&lt;$N$39),(Statistics_xlsx___Sheet1[[#This Row],[updated offered salary]]&gt;$N$40))</f>
        <v>0</v>
      </c>
    </row>
    <row r="3483" spans="1:11" x14ac:dyDescent="0.3">
      <c r="A3483">
        <v>546459</v>
      </c>
      <c r="B3483" t="s">
        <v>3016</v>
      </c>
      <c r="C3483" t="s">
        <v>8</v>
      </c>
      <c r="D3483" t="s">
        <v>13</v>
      </c>
      <c r="E3483" t="str">
        <f>IF(Statistics_xlsx___Sheet1[[#This Row],[event_name]]="-","Male",Statistics_xlsx___Sheet1[[#This Row],[event_name]])</f>
        <v>Female</v>
      </c>
      <c r="F3483" t="s">
        <v>52</v>
      </c>
      <c r="G3483" t="s">
        <v>14</v>
      </c>
      <c r="H3483" t="str">
        <f>IF(Statistics_xlsx___Sheet1[[#This Row],[Post Name]]="-",IF(G3484=0,G3482,G3484),Statistics_xlsx___Sheet1[[#This Row],[Post Name]])</f>
        <v>c5</v>
      </c>
      <c r="I3483">
        <v>24050</v>
      </c>
      <c r="J3483">
        <f>IF(Statistics_xlsx___Sheet1[[#This Row],[Offered Salary]]&lt;=0,AVERAGE($I$2:$I$7166),Statistics_xlsx___Sheet1[[#This Row],[Offered Salary]])</f>
        <v>24050</v>
      </c>
      <c r="K3483" t="b">
        <f>OR((Statistics_xlsx___Sheet1[[#This Row],[updated offered salary]]&lt;$N$39),(Statistics_xlsx___Sheet1[[#This Row],[updated offered salary]]&gt;$N$40))</f>
        <v>0</v>
      </c>
    </row>
    <row r="3484" spans="1:11" x14ac:dyDescent="0.3">
      <c r="A3484">
        <v>489333</v>
      </c>
      <c r="B3484" t="s">
        <v>3017</v>
      </c>
      <c r="C3484" t="s">
        <v>15</v>
      </c>
      <c r="D3484" t="s">
        <v>9</v>
      </c>
      <c r="E3484" t="str">
        <f>IF(Statistics_xlsx___Sheet1[[#This Row],[event_name]]="-","Male",Statistics_xlsx___Sheet1[[#This Row],[event_name]])</f>
        <v>Male</v>
      </c>
      <c r="F3484" t="s">
        <v>52</v>
      </c>
      <c r="G3484" t="s">
        <v>14</v>
      </c>
      <c r="H3484" t="str">
        <f>IF(Statistics_xlsx___Sheet1[[#This Row],[Post Name]]="-",IF(G3485=0,G3483,G3485),Statistics_xlsx___Sheet1[[#This Row],[Post Name]])</f>
        <v>c5</v>
      </c>
      <c r="I3484">
        <v>29794</v>
      </c>
      <c r="J3484">
        <f>IF(Statistics_xlsx___Sheet1[[#This Row],[Offered Salary]]&lt;=0,AVERAGE($I$2:$I$7166),Statistics_xlsx___Sheet1[[#This Row],[Offered Salary]])</f>
        <v>29794</v>
      </c>
      <c r="K3484" t="b">
        <f>OR((Statistics_xlsx___Sheet1[[#This Row],[updated offered salary]]&lt;$N$39),(Statistics_xlsx___Sheet1[[#This Row],[updated offered salary]]&gt;$N$40))</f>
        <v>0</v>
      </c>
    </row>
    <row r="3485" spans="1:11" x14ac:dyDescent="0.3">
      <c r="A3485">
        <v>408311</v>
      </c>
      <c r="B3485" t="s">
        <v>3017</v>
      </c>
      <c r="C3485" t="s">
        <v>8</v>
      </c>
      <c r="D3485" t="s">
        <v>9</v>
      </c>
      <c r="E3485" t="str">
        <f>IF(Statistics_xlsx___Sheet1[[#This Row],[event_name]]="-","Male",Statistics_xlsx___Sheet1[[#This Row],[event_name]])</f>
        <v>Male</v>
      </c>
      <c r="F3485" t="s">
        <v>52</v>
      </c>
      <c r="G3485" t="s">
        <v>14</v>
      </c>
      <c r="H3485" t="str">
        <f>IF(Statistics_xlsx___Sheet1[[#This Row],[Post Name]]="-",IF(G3486=0,G3484,G3486),Statistics_xlsx___Sheet1[[#This Row],[Post Name]])</f>
        <v>c5</v>
      </c>
      <c r="I3485">
        <v>50973</v>
      </c>
      <c r="J3485">
        <f>IF(Statistics_xlsx___Sheet1[[#This Row],[Offered Salary]]&lt;=0,AVERAGE($I$2:$I$7166),Statistics_xlsx___Sheet1[[#This Row],[Offered Salary]])</f>
        <v>50973</v>
      </c>
      <c r="K3485" t="b">
        <f>OR((Statistics_xlsx___Sheet1[[#This Row],[updated offered salary]]&lt;$N$39),(Statistics_xlsx___Sheet1[[#This Row],[updated offered salary]]&gt;$N$40))</f>
        <v>0</v>
      </c>
    </row>
    <row r="3486" spans="1:11" x14ac:dyDescent="0.3">
      <c r="A3486">
        <v>729470</v>
      </c>
      <c r="B3486" t="s">
        <v>3018</v>
      </c>
      <c r="C3486" t="s">
        <v>15</v>
      </c>
      <c r="D3486" t="s">
        <v>13</v>
      </c>
      <c r="E3486" t="str">
        <f>IF(Statistics_xlsx___Sheet1[[#This Row],[event_name]]="-","Male",Statistics_xlsx___Sheet1[[#This Row],[event_name]])</f>
        <v>Female</v>
      </c>
      <c r="F3486" t="s">
        <v>52</v>
      </c>
      <c r="G3486" t="s">
        <v>345</v>
      </c>
      <c r="H3486" t="str">
        <f>IF(Statistics_xlsx___Sheet1[[#This Row],[Post Name]]="-",IF(G3487=0,G3485,G3487),Statistics_xlsx___Sheet1[[#This Row],[Post Name]])</f>
        <v>c9</v>
      </c>
      <c r="I3486">
        <v>2229</v>
      </c>
      <c r="J3486">
        <f>IF(Statistics_xlsx___Sheet1[[#This Row],[Offered Salary]]&lt;=0,AVERAGE($I$2:$I$7166),Statistics_xlsx___Sheet1[[#This Row],[Offered Salary]])</f>
        <v>2229</v>
      </c>
      <c r="K3486" t="b">
        <f>OR((Statistics_xlsx___Sheet1[[#This Row],[updated offered salary]]&lt;$N$39),(Statistics_xlsx___Sheet1[[#This Row],[updated offered salary]]&gt;$N$40))</f>
        <v>0</v>
      </c>
    </row>
    <row r="3487" spans="1:11" x14ac:dyDescent="0.3">
      <c r="A3487">
        <v>656502</v>
      </c>
      <c r="B3487" t="s">
        <v>1863</v>
      </c>
      <c r="C3487" t="s">
        <v>8</v>
      </c>
      <c r="D3487" t="s">
        <v>13</v>
      </c>
      <c r="E3487" t="str">
        <f>IF(Statistics_xlsx___Sheet1[[#This Row],[event_name]]="-","Male",Statistics_xlsx___Sheet1[[#This Row],[event_name]])</f>
        <v>Female</v>
      </c>
      <c r="F3487" t="s">
        <v>52</v>
      </c>
      <c r="G3487" t="s">
        <v>345</v>
      </c>
      <c r="H3487" t="str">
        <f>IF(Statistics_xlsx___Sheet1[[#This Row],[Post Name]]="-",IF(G3488=0,G3486,G3488),Statistics_xlsx___Sheet1[[#This Row],[Post Name]])</f>
        <v>c9</v>
      </c>
      <c r="I3487">
        <v>57388</v>
      </c>
      <c r="J3487">
        <f>IF(Statistics_xlsx___Sheet1[[#This Row],[Offered Salary]]&lt;=0,AVERAGE($I$2:$I$7166),Statistics_xlsx___Sheet1[[#This Row],[Offered Salary]])</f>
        <v>57388</v>
      </c>
      <c r="K3487" t="b">
        <f>OR((Statistics_xlsx___Sheet1[[#This Row],[updated offered salary]]&lt;$N$39),(Statistics_xlsx___Sheet1[[#This Row],[updated offered salary]]&gt;$N$40))</f>
        <v>0</v>
      </c>
    </row>
    <row r="3488" spans="1:11" x14ac:dyDescent="0.3">
      <c r="A3488">
        <v>996016</v>
      </c>
      <c r="B3488" t="s">
        <v>3019</v>
      </c>
      <c r="C3488" t="s">
        <v>8</v>
      </c>
      <c r="D3488" t="s">
        <v>9</v>
      </c>
      <c r="E3488" t="str">
        <f>IF(Statistics_xlsx___Sheet1[[#This Row],[event_name]]="-","Male",Statistics_xlsx___Sheet1[[#This Row],[event_name]])</f>
        <v>Male</v>
      </c>
      <c r="F3488" t="s">
        <v>52</v>
      </c>
      <c r="G3488" t="s">
        <v>14</v>
      </c>
      <c r="H3488" t="str">
        <f>IF(Statistics_xlsx___Sheet1[[#This Row],[Post Name]]="-",IF(G3489=0,G3487,G3489),Statistics_xlsx___Sheet1[[#This Row],[Post Name]])</f>
        <v>c5</v>
      </c>
      <c r="I3488">
        <v>78167</v>
      </c>
      <c r="J3488">
        <f>IF(Statistics_xlsx___Sheet1[[#This Row],[Offered Salary]]&lt;=0,AVERAGE($I$2:$I$7166),Statistics_xlsx___Sheet1[[#This Row],[Offered Salary]])</f>
        <v>78167</v>
      </c>
      <c r="K3488" t="b">
        <f>OR((Statistics_xlsx___Sheet1[[#This Row],[updated offered salary]]&lt;$N$39),(Statistics_xlsx___Sheet1[[#This Row],[updated offered salary]]&gt;$N$40))</f>
        <v>0</v>
      </c>
    </row>
    <row r="3489" spans="1:11" x14ac:dyDescent="0.3">
      <c r="A3489">
        <v>83297</v>
      </c>
      <c r="B3489" t="s">
        <v>3020</v>
      </c>
      <c r="C3489" t="s">
        <v>8</v>
      </c>
      <c r="D3489" t="s">
        <v>9</v>
      </c>
      <c r="E3489" t="str">
        <f>IF(Statistics_xlsx___Sheet1[[#This Row],[event_name]]="-","Male",Statistics_xlsx___Sheet1[[#This Row],[event_name]])</f>
        <v>Male</v>
      </c>
      <c r="F3489" t="s">
        <v>52</v>
      </c>
      <c r="G3489" t="s">
        <v>14</v>
      </c>
      <c r="H3489" t="str">
        <f>IF(Statistics_xlsx___Sheet1[[#This Row],[Post Name]]="-",IF(G3490=0,G3488,G3490),Statistics_xlsx___Sheet1[[#This Row],[Post Name]])</f>
        <v>c5</v>
      </c>
      <c r="I3489">
        <v>25911</v>
      </c>
      <c r="J3489">
        <f>IF(Statistics_xlsx___Sheet1[[#This Row],[Offered Salary]]&lt;=0,AVERAGE($I$2:$I$7166),Statistics_xlsx___Sheet1[[#This Row],[Offered Salary]])</f>
        <v>25911</v>
      </c>
      <c r="K3489" t="b">
        <f>OR((Statistics_xlsx___Sheet1[[#This Row],[updated offered salary]]&lt;$N$39),(Statistics_xlsx___Sheet1[[#This Row],[updated offered salary]]&gt;$N$40))</f>
        <v>0</v>
      </c>
    </row>
    <row r="3490" spans="1:11" x14ac:dyDescent="0.3">
      <c r="A3490">
        <v>998767</v>
      </c>
      <c r="B3490" t="s">
        <v>3021</v>
      </c>
      <c r="C3490" t="s">
        <v>15</v>
      </c>
      <c r="D3490" t="s">
        <v>13</v>
      </c>
      <c r="E3490" t="str">
        <f>IF(Statistics_xlsx___Sheet1[[#This Row],[event_name]]="-","Male",Statistics_xlsx___Sheet1[[#This Row],[event_name]])</f>
        <v>Female</v>
      </c>
      <c r="F3490" t="s">
        <v>52</v>
      </c>
      <c r="G3490" t="s">
        <v>14</v>
      </c>
      <c r="H3490" t="str">
        <f>IF(Statistics_xlsx___Sheet1[[#This Row],[Post Name]]="-",IF(G3491=0,G3489,G3491),Statistics_xlsx___Sheet1[[#This Row],[Post Name]])</f>
        <v>c5</v>
      </c>
      <c r="I3490">
        <v>99178</v>
      </c>
      <c r="J3490">
        <f>IF(Statistics_xlsx___Sheet1[[#This Row],[Offered Salary]]&lt;=0,AVERAGE($I$2:$I$7166),Statistics_xlsx___Sheet1[[#This Row],[Offered Salary]])</f>
        <v>99178</v>
      </c>
      <c r="K3490" t="b">
        <f>OR((Statistics_xlsx___Sheet1[[#This Row],[updated offered salary]]&lt;$N$39),(Statistics_xlsx___Sheet1[[#This Row],[updated offered salary]]&gt;$N$40))</f>
        <v>0</v>
      </c>
    </row>
    <row r="3491" spans="1:11" x14ac:dyDescent="0.3">
      <c r="A3491">
        <v>93533</v>
      </c>
      <c r="B3491" t="s">
        <v>3022</v>
      </c>
      <c r="C3491" t="s">
        <v>8</v>
      </c>
      <c r="D3491" t="s">
        <v>9</v>
      </c>
      <c r="E3491" t="str">
        <f>IF(Statistics_xlsx___Sheet1[[#This Row],[event_name]]="-","Male",Statistics_xlsx___Sheet1[[#This Row],[event_name]])</f>
        <v>Male</v>
      </c>
      <c r="F3491" t="s">
        <v>52</v>
      </c>
      <c r="G3491" t="s">
        <v>14</v>
      </c>
      <c r="H3491" t="str">
        <f>IF(Statistics_xlsx___Sheet1[[#This Row],[Post Name]]="-",IF(G3492=0,G3490,G3492),Statistics_xlsx___Sheet1[[#This Row],[Post Name]])</f>
        <v>c5</v>
      </c>
      <c r="I3491">
        <v>45429</v>
      </c>
      <c r="J3491">
        <f>IF(Statistics_xlsx___Sheet1[[#This Row],[Offered Salary]]&lt;=0,AVERAGE($I$2:$I$7166),Statistics_xlsx___Sheet1[[#This Row],[Offered Salary]])</f>
        <v>45429</v>
      </c>
      <c r="K3491" t="b">
        <f>OR((Statistics_xlsx___Sheet1[[#This Row],[updated offered salary]]&lt;$N$39),(Statistics_xlsx___Sheet1[[#This Row],[updated offered salary]]&gt;$N$40))</f>
        <v>0</v>
      </c>
    </row>
    <row r="3492" spans="1:11" x14ac:dyDescent="0.3">
      <c r="A3492">
        <v>208383</v>
      </c>
      <c r="B3492" t="s">
        <v>3023</v>
      </c>
      <c r="C3492" t="s">
        <v>8</v>
      </c>
      <c r="D3492" t="s">
        <v>9</v>
      </c>
      <c r="E3492" t="str">
        <f>IF(Statistics_xlsx___Sheet1[[#This Row],[event_name]]="-","Male",Statistics_xlsx___Sheet1[[#This Row],[event_name]])</f>
        <v>Male</v>
      </c>
      <c r="F3492" t="s">
        <v>52</v>
      </c>
      <c r="G3492" t="s">
        <v>14</v>
      </c>
      <c r="H3492" t="str">
        <f>IF(Statistics_xlsx___Sheet1[[#This Row],[Post Name]]="-",IF(G3493=0,G3491,G3493),Statistics_xlsx___Sheet1[[#This Row],[Post Name]])</f>
        <v>c5</v>
      </c>
      <c r="I3492">
        <v>94033</v>
      </c>
      <c r="J3492">
        <f>IF(Statistics_xlsx___Sheet1[[#This Row],[Offered Salary]]&lt;=0,AVERAGE($I$2:$I$7166),Statistics_xlsx___Sheet1[[#This Row],[Offered Salary]])</f>
        <v>94033</v>
      </c>
      <c r="K3492" t="b">
        <f>OR((Statistics_xlsx___Sheet1[[#This Row],[updated offered salary]]&lt;$N$39),(Statistics_xlsx___Sheet1[[#This Row],[updated offered salary]]&gt;$N$40))</f>
        <v>0</v>
      </c>
    </row>
    <row r="3493" spans="1:11" x14ac:dyDescent="0.3">
      <c r="A3493">
        <v>979283</v>
      </c>
      <c r="B3493" t="s">
        <v>1505</v>
      </c>
      <c r="C3493" t="s">
        <v>8</v>
      </c>
      <c r="D3493" t="s">
        <v>9</v>
      </c>
      <c r="E3493" t="str">
        <f>IF(Statistics_xlsx___Sheet1[[#This Row],[event_name]]="-","Male",Statistics_xlsx___Sheet1[[#This Row],[event_name]])</f>
        <v>Male</v>
      </c>
      <c r="F3493" t="s">
        <v>52</v>
      </c>
      <c r="G3493" t="s">
        <v>14</v>
      </c>
      <c r="H3493" t="str">
        <f>IF(Statistics_xlsx___Sheet1[[#This Row],[Post Name]]="-",IF(G3494=0,G3492,G3494),Statistics_xlsx___Sheet1[[#This Row],[Post Name]])</f>
        <v>c5</v>
      </c>
      <c r="I3493">
        <v>49733</v>
      </c>
      <c r="J3493">
        <f>IF(Statistics_xlsx___Sheet1[[#This Row],[Offered Salary]]&lt;=0,AVERAGE($I$2:$I$7166),Statistics_xlsx___Sheet1[[#This Row],[Offered Salary]])</f>
        <v>49733</v>
      </c>
      <c r="K3493" t="b">
        <f>OR((Statistics_xlsx___Sheet1[[#This Row],[updated offered salary]]&lt;$N$39),(Statistics_xlsx___Sheet1[[#This Row],[updated offered salary]]&gt;$N$40))</f>
        <v>0</v>
      </c>
    </row>
    <row r="3494" spans="1:11" x14ac:dyDescent="0.3">
      <c r="A3494">
        <v>339547</v>
      </c>
      <c r="B3494" t="s">
        <v>1505</v>
      </c>
      <c r="C3494" t="s">
        <v>8</v>
      </c>
      <c r="D3494" t="s">
        <v>13</v>
      </c>
      <c r="E3494" t="str">
        <f>IF(Statistics_xlsx___Sheet1[[#This Row],[event_name]]="-","Male",Statistics_xlsx___Sheet1[[#This Row],[event_name]])</f>
        <v>Female</v>
      </c>
      <c r="F3494" t="s">
        <v>52</v>
      </c>
      <c r="G3494" t="s">
        <v>14</v>
      </c>
      <c r="H3494" t="str">
        <f>IF(Statistics_xlsx___Sheet1[[#This Row],[Post Name]]="-",IF(G3495=0,G3493,G3495),Statistics_xlsx___Sheet1[[#This Row],[Post Name]])</f>
        <v>c5</v>
      </c>
      <c r="I3494">
        <v>56545</v>
      </c>
      <c r="J3494">
        <f>IF(Statistics_xlsx___Sheet1[[#This Row],[Offered Salary]]&lt;=0,AVERAGE($I$2:$I$7166),Statistics_xlsx___Sheet1[[#This Row],[Offered Salary]])</f>
        <v>56545</v>
      </c>
      <c r="K3494" t="b">
        <f>OR((Statistics_xlsx___Sheet1[[#This Row],[updated offered salary]]&lt;$N$39),(Statistics_xlsx___Sheet1[[#This Row],[updated offered salary]]&gt;$N$40))</f>
        <v>0</v>
      </c>
    </row>
    <row r="3495" spans="1:11" x14ac:dyDescent="0.3">
      <c r="A3495">
        <v>715346</v>
      </c>
      <c r="B3495" t="s">
        <v>2885</v>
      </c>
      <c r="C3495" t="s">
        <v>8</v>
      </c>
      <c r="D3495" t="s">
        <v>13</v>
      </c>
      <c r="E3495" t="str">
        <f>IF(Statistics_xlsx___Sheet1[[#This Row],[event_name]]="-","Male",Statistics_xlsx___Sheet1[[#This Row],[event_name]])</f>
        <v>Female</v>
      </c>
      <c r="F3495" t="s">
        <v>52</v>
      </c>
      <c r="G3495" t="s">
        <v>14</v>
      </c>
      <c r="H3495" t="str">
        <f>IF(Statistics_xlsx___Sheet1[[#This Row],[Post Name]]="-",IF(G3496=0,G3494,G3496),Statistics_xlsx___Sheet1[[#This Row],[Post Name]])</f>
        <v>c5</v>
      </c>
      <c r="I3495">
        <v>71548</v>
      </c>
      <c r="J3495">
        <f>IF(Statistics_xlsx___Sheet1[[#This Row],[Offered Salary]]&lt;=0,AVERAGE($I$2:$I$7166),Statistics_xlsx___Sheet1[[#This Row],[Offered Salary]])</f>
        <v>71548</v>
      </c>
      <c r="K3495" t="b">
        <f>OR((Statistics_xlsx___Sheet1[[#This Row],[updated offered salary]]&lt;$N$39),(Statistics_xlsx___Sheet1[[#This Row],[updated offered salary]]&gt;$N$40))</f>
        <v>0</v>
      </c>
    </row>
    <row r="3496" spans="1:11" x14ac:dyDescent="0.3">
      <c r="A3496">
        <v>738113</v>
      </c>
      <c r="B3496" t="s">
        <v>3024</v>
      </c>
      <c r="C3496" t="s">
        <v>8</v>
      </c>
      <c r="D3496" t="s">
        <v>13</v>
      </c>
      <c r="E3496" t="str">
        <f>IF(Statistics_xlsx___Sheet1[[#This Row],[event_name]]="-","Male",Statistics_xlsx___Sheet1[[#This Row],[event_name]])</f>
        <v>Female</v>
      </c>
      <c r="F3496" t="s">
        <v>21</v>
      </c>
      <c r="G3496" t="s">
        <v>11</v>
      </c>
      <c r="H3496" t="str">
        <f>IF(Statistics_xlsx___Sheet1[[#This Row],[Post Name]]="-",IF(G3497=0,G3495,G3497),Statistics_xlsx___Sheet1[[#This Row],[Post Name]])</f>
        <v>c8</v>
      </c>
      <c r="I3496">
        <v>36205</v>
      </c>
      <c r="J3496">
        <f>IF(Statistics_xlsx___Sheet1[[#This Row],[Offered Salary]]&lt;=0,AVERAGE($I$2:$I$7166),Statistics_xlsx___Sheet1[[#This Row],[Offered Salary]])</f>
        <v>36205</v>
      </c>
      <c r="K3496" t="b">
        <f>OR((Statistics_xlsx___Sheet1[[#This Row],[updated offered salary]]&lt;$N$39),(Statistics_xlsx___Sheet1[[#This Row],[updated offered salary]]&gt;$N$40))</f>
        <v>0</v>
      </c>
    </row>
    <row r="3497" spans="1:11" x14ac:dyDescent="0.3">
      <c r="A3497">
        <v>869596</v>
      </c>
      <c r="B3497" t="s">
        <v>3025</v>
      </c>
      <c r="C3497" t="s">
        <v>8</v>
      </c>
      <c r="D3497" t="s">
        <v>13</v>
      </c>
      <c r="E3497" t="str">
        <f>IF(Statistics_xlsx___Sheet1[[#This Row],[event_name]]="-","Male",Statistics_xlsx___Sheet1[[#This Row],[event_name]])</f>
        <v>Female</v>
      </c>
      <c r="F3497" t="s">
        <v>21</v>
      </c>
      <c r="G3497" t="s">
        <v>11</v>
      </c>
      <c r="H3497" t="str">
        <f>IF(Statistics_xlsx___Sheet1[[#This Row],[Post Name]]="-",IF(G3498=0,G3496,G3498),Statistics_xlsx___Sheet1[[#This Row],[Post Name]])</f>
        <v>c8</v>
      </c>
      <c r="I3497">
        <v>23770</v>
      </c>
      <c r="J3497">
        <f>IF(Statistics_xlsx___Sheet1[[#This Row],[Offered Salary]]&lt;=0,AVERAGE($I$2:$I$7166),Statistics_xlsx___Sheet1[[#This Row],[Offered Salary]])</f>
        <v>23770</v>
      </c>
      <c r="K3497" t="b">
        <f>OR((Statistics_xlsx___Sheet1[[#This Row],[updated offered salary]]&lt;$N$39),(Statistics_xlsx___Sheet1[[#This Row],[updated offered salary]]&gt;$N$40))</f>
        <v>0</v>
      </c>
    </row>
    <row r="3498" spans="1:11" x14ac:dyDescent="0.3">
      <c r="A3498">
        <v>484750</v>
      </c>
      <c r="B3498" t="s">
        <v>3026</v>
      </c>
      <c r="C3498" t="s">
        <v>15</v>
      </c>
      <c r="D3498" t="s">
        <v>13</v>
      </c>
      <c r="E3498" t="str">
        <f>IF(Statistics_xlsx___Sheet1[[#This Row],[event_name]]="-","Male",Statistics_xlsx___Sheet1[[#This Row],[event_name]])</f>
        <v>Female</v>
      </c>
      <c r="F3498" t="s">
        <v>21</v>
      </c>
      <c r="G3498" t="s">
        <v>11</v>
      </c>
      <c r="H3498" t="str">
        <f>IF(Statistics_xlsx___Sheet1[[#This Row],[Post Name]]="-",IF(G3499=0,G3497,G3499),Statistics_xlsx___Sheet1[[#This Row],[Post Name]])</f>
        <v>c8</v>
      </c>
      <c r="I3498">
        <v>70206</v>
      </c>
      <c r="J3498">
        <f>IF(Statistics_xlsx___Sheet1[[#This Row],[Offered Salary]]&lt;=0,AVERAGE($I$2:$I$7166),Statistics_xlsx___Sheet1[[#This Row],[Offered Salary]])</f>
        <v>70206</v>
      </c>
      <c r="K3498" t="b">
        <f>OR((Statistics_xlsx___Sheet1[[#This Row],[updated offered salary]]&lt;$N$39),(Statistics_xlsx___Sheet1[[#This Row],[updated offered salary]]&gt;$N$40))</f>
        <v>0</v>
      </c>
    </row>
    <row r="3499" spans="1:11" x14ac:dyDescent="0.3">
      <c r="A3499">
        <v>994801</v>
      </c>
      <c r="B3499" t="s">
        <v>3027</v>
      </c>
      <c r="C3499" t="s">
        <v>8</v>
      </c>
      <c r="D3499" t="s">
        <v>13</v>
      </c>
      <c r="E3499" t="str">
        <f>IF(Statistics_xlsx___Sheet1[[#This Row],[event_name]]="-","Male",Statistics_xlsx___Sheet1[[#This Row],[event_name]])</f>
        <v>Female</v>
      </c>
      <c r="F3499" t="s">
        <v>21</v>
      </c>
      <c r="G3499" t="s">
        <v>11</v>
      </c>
      <c r="H3499" t="str">
        <f>IF(Statistics_xlsx___Sheet1[[#This Row],[Post Name]]="-",IF(G3500=0,G3498,G3500),Statistics_xlsx___Sheet1[[#This Row],[Post Name]])</f>
        <v>c8</v>
      </c>
      <c r="I3499">
        <v>37277</v>
      </c>
      <c r="J3499">
        <f>IF(Statistics_xlsx___Sheet1[[#This Row],[Offered Salary]]&lt;=0,AVERAGE($I$2:$I$7166),Statistics_xlsx___Sheet1[[#This Row],[Offered Salary]])</f>
        <v>37277</v>
      </c>
      <c r="K3499" t="b">
        <f>OR((Statistics_xlsx___Sheet1[[#This Row],[updated offered salary]]&lt;$N$39),(Statistics_xlsx___Sheet1[[#This Row],[updated offered salary]]&gt;$N$40))</f>
        <v>0</v>
      </c>
    </row>
    <row r="3500" spans="1:11" x14ac:dyDescent="0.3">
      <c r="A3500">
        <v>327634</v>
      </c>
      <c r="B3500" t="s">
        <v>3028</v>
      </c>
      <c r="C3500" t="s">
        <v>15</v>
      </c>
      <c r="D3500" t="s">
        <v>13</v>
      </c>
      <c r="E3500" t="str">
        <f>IF(Statistics_xlsx___Sheet1[[#This Row],[event_name]]="-","Male",Statistics_xlsx___Sheet1[[#This Row],[event_name]])</f>
        <v>Female</v>
      </c>
      <c r="F3500" t="s">
        <v>21</v>
      </c>
      <c r="G3500" t="s">
        <v>11</v>
      </c>
      <c r="H3500" t="str">
        <f>IF(Statistics_xlsx___Sheet1[[#This Row],[Post Name]]="-",IF(G3501=0,G3499,G3501),Statistics_xlsx___Sheet1[[#This Row],[Post Name]])</f>
        <v>c8</v>
      </c>
      <c r="I3500">
        <v>58294</v>
      </c>
      <c r="J3500">
        <f>IF(Statistics_xlsx___Sheet1[[#This Row],[Offered Salary]]&lt;=0,AVERAGE($I$2:$I$7166),Statistics_xlsx___Sheet1[[#This Row],[Offered Salary]])</f>
        <v>58294</v>
      </c>
      <c r="K3500" t="b">
        <f>OR((Statistics_xlsx___Sheet1[[#This Row],[updated offered salary]]&lt;$N$39),(Statistics_xlsx___Sheet1[[#This Row],[updated offered salary]]&gt;$N$40))</f>
        <v>0</v>
      </c>
    </row>
    <row r="3501" spans="1:11" x14ac:dyDescent="0.3">
      <c r="A3501">
        <v>560195</v>
      </c>
      <c r="B3501" t="s">
        <v>3029</v>
      </c>
      <c r="C3501" t="s">
        <v>8</v>
      </c>
      <c r="D3501" t="s">
        <v>13</v>
      </c>
      <c r="E3501" t="str">
        <f>IF(Statistics_xlsx___Sheet1[[#This Row],[event_name]]="-","Male",Statistics_xlsx___Sheet1[[#This Row],[event_name]])</f>
        <v>Female</v>
      </c>
      <c r="F3501" t="s">
        <v>21</v>
      </c>
      <c r="G3501" t="s">
        <v>11</v>
      </c>
      <c r="H3501" t="str">
        <f>IF(Statistics_xlsx___Sheet1[[#This Row],[Post Name]]="-",IF(G3502=0,G3500,G3502),Statistics_xlsx___Sheet1[[#This Row],[Post Name]])</f>
        <v>c8</v>
      </c>
      <c r="I3501">
        <v>88998</v>
      </c>
      <c r="J3501">
        <f>IF(Statistics_xlsx___Sheet1[[#This Row],[Offered Salary]]&lt;=0,AVERAGE($I$2:$I$7166),Statistics_xlsx___Sheet1[[#This Row],[Offered Salary]])</f>
        <v>88998</v>
      </c>
      <c r="K3501" t="b">
        <f>OR((Statistics_xlsx___Sheet1[[#This Row],[updated offered salary]]&lt;$N$39),(Statistics_xlsx___Sheet1[[#This Row],[updated offered salary]]&gt;$N$40))</f>
        <v>0</v>
      </c>
    </row>
    <row r="3502" spans="1:11" x14ac:dyDescent="0.3">
      <c r="A3502">
        <v>249505</v>
      </c>
      <c r="B3502" t="s">
        <v>3030</v>
      </c>
      <c r="C3502" t="s">
        <v>8</v>
      </c>
      <c r="D3502" t="s">
        <v>9</v>
      </c>
      <c r="E3502" t="str">
        <f>IF(Statistics_xlsx___Sheet1[[#This Row],[event_name]]="-","Male",Statistics_xlsx___Sheet1[[#This Row],[event_name]])</f>
        <v>Male</v>
      </c>
      <c r="F3502" t="s">
        <v>21</v>
      </c>
      <c r="G3502" t="s">
        <v>11</v>
      </c>
      <c r="H3502" t="str">
        <f>IF(Statistics_xlsx___Sheet1[[#This Row],[Post Name]]="-",IF(G3503=0,G3501,G3503),Statistics_xlsx___Sheet1[[#This Row],[Post Name]])</f>
        <v>c8</v>
      </c>
      <c r="I3502">
        <v>91251</v>
      </c>
      <c r="J3502">
        <f>IF(Statistics_xlsx___Sheet1[[#This Row],[Offered Salary]]&lt;=0,AVERAGE($I$2:$I$7166),Statistics_xlsx___Sheet1[[#This Row],[Offered Salary]])</f>
        <v>91251</v>
      </c>
      <c r="K3502" t="b">
        <f>OR((Statistics_xlsx___Sheet1[[#This Row],[updated offered salary]]&lt;$N$39),(Statistics_xlsx___Sheet1[[#This Row],[updated offered salary]]&gt;$N$40))</f>
        <v>0</v>
      </c>
    </row>
    <row r="3503" spans="1:11" x14ac:dyDescent="0.3">
      <c r="A3503">
        <v>973017</v>
      </c>
      <c r="B3503" t="s">
        <v>3031</v>
      </c>
      <c r="C3503" t="s">
        <v>8</v>
      </c>
      <c r="D3503" t="s">
        <v>9</v>
      </c>
      <c r="E3503" t="str">
        <f>IF(Statistics_xlsx___Sheet1[[#This Row],[event_name]]="-","Male",Statistics_xlsx___Sheet1[[#This Row],[event_name]])</f>
        <v>Male</v>
      </c>
      <c r="F3503" t="s">
        <v>21</v>
      </c>
      <c r="G3503" t="s">
        <v>11</v>
      </c>
      <c r="H3503" t="str">
        <f>IF(Statistics_xlsx___Sheet1[[#This Row],[Post Name]]="-",IF(G3504=0,G3502,G3504),Statistics_xlsx___Sheet1[[#This Row],[Post Name]])</f>
        <v>c8</v>
      </c>
      <c r="I3503">
        <v>8803</v>
      </c>
      <c r="J3503">
        <f>IF(Statistics_xlsx___Sheet1[[#This Row],[Offered Salary]]&lt;=0,AVERAGE($I$2:$I$7166),Statistics_xlsx___Sheet1[[#This Row],[Offered Salary]])</f>
        <v>8803</v>
      </c>
      <c r="K3503" t="b">
        <f>OR((Statistics_xlsx___Sheet1[[#This Row],[updated offered salary]]&lt;$N$39),(Statistics_xlsx___Sheet1[[#This Row],[updated offered salary]]&gt;$N$40))</f>
        <v>0</v>
      </c>
    </row>
    <row r="3504" spans="1:11" x14ac:dyDescent="0.3">
      <c r="A3504">
        <v>896284</v>
      </c>
      <c r="B3504" t="s">
        <v>3032</v>
      </c>
      <c r="C3504" t="s">
        <v>15</v>
      </c>
      <c r="D3504" t="s">
        <v>9</v>
      </c>
      <c r="E3504" t="str">
        <f>IF(Statistics_xlsx___Sheet1[[#This Row],[event_name]]="-","Male",Statistics_xlsx___Sheet1[[#This Row],[event_name]])</f>
        <v>Male</v>
      </c>
      <c r="F3504" t="s">
        <v>21</v>
      </c>
      <c r="G3504" t="s">
        <v>11</v>
      </c>
      <c r="H3504" t="str">
        <f>IF(Statistics_xlsx___Sheet1[[#This Row],[Post Name]]="-",IF(G3505=0,G3503,G3505),Statistics_xlsx___Sheet1[[#This Row],[Post Name]])</f>
        <v>c8</v>
      </c>
      <c r="I3504">
        <v>81268</v>
      </c>
      <c r="J3504">
        <f>IF(Statistics_xlsx___Sheet1[[#This Row],[Offered Salary]]&lt;=0,AVERAGE($I$2:$I$7166),Statistics_xlsx___Sheet1[[#This Row],[Offered Salary]])</f>
        <v>81268</v>
      </c>
      <c r="K3504" t="b">
        <f>OR((Statistics_xlsx___Sheet1[[#This Row],[updated offered salary]]&lt;$N$39),(Statistics_xlsx___Sheet1[[#This Row],[updated offered salary]]&gt;$N$40))</f>
        <v>0</v>
      </c>
    </row>
    <row r="3505" spans="1:11" x14ac:dyDescent="0.3">
      <c r="A3505">
        <v>314661</v>
      </c>
      <c r="B3505" t="s">
        <v>3033</v>
      </c>
      <c r="C3505" t="s">
        <v>8</v>
      </c>
      <c r="D3505" t="s">
        <v>9</v>
      </c>
      <c r="E3505" t="str">
        <f>IF(Statistics_xlsx___Sheet1[[#This Row],[event_name]]="-","Male",Statistics_xlsx___Sheet1[[#This Row],[event_name]])</f>
        <v>Male</v>
      </c>
      <c r="F3505" t="s">
        <v>21</v>
      </c>
      <c r="G3505" t="s">
        <v>11</v>
      </c>
      <c r="H3505" t="str">
        <f>IF(Statistics_xlsx___Sheet1[[#This Row],[Post Name]]="-",IF(G3506=0,G3504,G3506),Statistics_xlsx___Sheet1[[#This Row],[Post Name]])</f>
        <v>c8</v>
      </c>
      <c r="I3505">
        <v>30905</v>
      </c>
      <c r="J3505">
        <f>IF(Statistics_xlsx___Sheet1[[#This Row],[Offered Salary]]&lt;=0,AVERAGE($I$2:$I$7166),Statistics_xlsx___Sheet1[[#This Row],[Offered Salary]])</f>
        <v>30905</v>
      </c>
      <c r="K3505" t="b">
        <f>OR((Statistics_xlsx___Sheet1[[#This Row],[updated offered salary]]&lt;$N$39),(Statistics_xlsx___Sheet1[[#This Row],[updated offered salary]]&gt;$N$40))</f>
        <v>0</v>
      </c>
    </row>
    <row r="3506" spans="1:11" x14ac:dyDescent="0.3">
      <c r="A3506">
        <v>719581</v>
      </c>
      <c r="B3506" t="s">
        <v>3034</v>
      </c>
      <c r="C3506" t="s">
        <v>15</v>
      </c>
      <c r="D3506" t="s">
        <v>9</v>
      </c>
      <c r="E3506" t="str">
        <f>IF(Statistics_xlsx___Sheet1[[#This Row],[event_name]]="-","Male",Statistics_xlsx___Sheet1[[#This Row],[event_name]])</f>
        <v>Male</v>
      </c>
      <c r="F3506" t="s">
        <v>10</v>
      </c>
      <c r="G3506" t="s">
        <v>345</v>
      </c>
      <c r="H3506" t="str">
        <f>IF(Statistics_xlsx___Sheet1[[#This Row],[Post Name]]="-",IF(G3507=0,G3505,G3507),Statistics_xlsx___Sheet1[[#This Row],[Post Name]])</f>
        <v>c9</v>
      </c>
      <c r="I3506">
        <v>40726</v>
      </c>
      <c r="J3506">
        <f>IF(Statistics_xlsx___Sheet1[[#This Row],[Offered Salary]]&lt;=0,AVERAGE($I$2:$I$7166),Statistics_xlsx___Sheet1[[#This Row],[Offered Salary]])</f>
        <v>40726</v>
      </c>
      <c r="K3506" t="b">
        <f>OR((Statistics_xlsx___Sheet1[[#This Row],[updated offered salary]]&lt;$N$39),(Statistics_xlsx___Sheet1[[#This Row],[updated offered salary]]&gt;$N$40))</f>
        <v>0</v>
      </c>
    </row>
    <row r="3507" spans="1:11" x14ac:dyDescent="0.3">
      <c r="A3507">
        <v>913942</v>
      </c>
      <c r="B3507" t="s">
        <v>3035</v>
      </c>
      <c r="C3507" t="s">
        <v>15</v>
      </c>
      <c r="D3507" t="s">
        <v>9</v>
      </c>
      <c r="E3507" t="str">
        <f>IF(Statistics_xlsx___Sheet1[[#This Row],[event_name]]="-","Male",Statistics_xlsx___Sheet1[[#This Row],[event_name]])</f>
        <v>Male</v>
      </c>
      <c r="F3507" t="s">
        <v>86</v>
      </c>
      <c r="G3507" t="s">
        <v>14</v>
      </c>
      <c r="H3507" t="str">
        <f>IF(Statistics_xlsx___Sheet1[[#This Row],[Post Name]]="-",IF(G3508=0,G3506,G3508),Statistics_xlsx___Sheet1[[#This Row],[Post Name]])</f>
        <v>c5</v>
      </c>
      <c r="I3507">
        <v>15926</v>
      </c>
      <c r="J3507">
        <f>IF(Statistics_xlsx___Sheet1[[#This Row],[Offered Salary]]&lt;=0,AVERAGE($I$2:$I$7166),Statistics_xlsx___Sheet1[[#This Row],[Offered Salary]])</f>
        <v>15926</v>
      </c>
      <c r="K3507" t="b">
        <f>OR((Statistics_xlsx___Sheet1[[#This Row],[updated offered salary]]&lt;$N$39),(Statistics_xlsx___Sheet1[[#This Row],[updated offered salary]]&gt;$N$40))</f>
        <v>0</v>
      </c>
    </row>
    <row r="3508" spans="1:11" x14ac:dyDescent="0.3">
      <c r="A3508">
        <v>475175</v>
      </c>
      <c r="B3508" t="s">
        <v>3036</v>
      </c>
      <c r="C3508" t="s">
        <v>15</v>
      </c>
      <c r="D3508" t="s">
        <v>13</v>
      </c>
      <c r="E3508" t="str">
        <f>IF(Statistics_xlsx___Sheet1[[#This Row],[event_name]]="-","Male",Statistics_xlsx___Sheet1[[#This Row],[event_name]])</f>
        <v>Female</v>
      </c>
      <c r="F3508" t="s">
        <v>86</v>
      </c>
      <c r="G3508" t="s">
        <v>14</v>
      </c>
      <c r="H3508" t="str">
        <f>IF(Statistics_xlsx___Sheet1[[#This Row],[Post Name]]="-",IF(G3509=0,G3507,G3509),Statistics_xlsx___Sheet1[[#This Row],[Post Name]])</f>
        <v>c5</v>
      </c>
      <c r="I3508">
        <v>8553</v>
      </c>
      <c r="J3508">
        <f>IF(Statistics_xlsx___Sheet1[[#This Row],[Offered Salary]]&lt;=0,AVERAGE($I$2:$I$7166),Statistics_xlsx___Sheet1[[#This Row],[Offered Salary]])</f>
        <v>8553</v>
      </c>
      <c r="K3508" t="b">
        <f>OR((Statistics_xlsx___Sheet1[[#This Row],[updated offered salary]]&lt;$N$39),(Statistics_xlsx___Sheet1[[#This Row],[updated offered salary]]&gt;$N$40))</f>
        <v>0</v>
      </c>
    </row>
    <row r="3509" spans="1:11" x14ac:dyDescent="0.3">
      <c r="A3509">
        <v>821934</v>
      </c>
      <c r="B3509" t="s">
        <v>3037</v>
      </c>
      <c r="C3509" t="s">
        <v>15</v>
      </c>
      <c r="D3509" t="s">
        <v>13</v>
      </c>
      <c r="E3509" t="str">
        <f>IF(Statistics_xlsx___Sheet1[[#This Row],[event_name]]="-","Male",Statistics_xlsx___Sheet1[[#This Row],[event_name]])</f>
        <v>Female</v>
      </c>
      <c r="F3509" t="s">
        <v>86</v>
      </c>
      <c r="G3509" t="s">
        <v>345</v>
      </c>
      <c r="H3509" t="str">
        <f>IF(Statistics_xlsx___Sheet1[[#This Row],[Post Name]]="-",IF(G3510=0,G3508,G3510),Statistics_xlsx___Sheet1[[#This Row],[Post Name]])</f>
        <v>c9</v>
      </c>
      <c r="I3509">
        <v>9142</v>
      </c>
      <c r="J3509">
        <f>IF(Statistics_xlsx___Sheet1[[#This Row],[Offered Salary]]&lt;=0,AVERAGE($I$2:$I$7166),Statistics_xlsx___Sheet1[[#This Row],[Offered Salary]])</f>
        <v>9142</v>
      </c>
      <c r="K3509" t="b">
        <f>OR((Statistics_xlsx___Sheet1[[#This Row],[updated offered salary]]&lt;$N$39),(Statistics_xlsx___Sheet1[[#This Row],[updated offered salary]]&gt;$N$40))</f>
        <v>0</v>
      </c>
    </row>
    <row r="3510" spans="1:11" x14ac:dyDescent="0.3">
      <c r="A3510">
        <v>120099</v>
      </c>
      <c r="B3510" t="s">
        <v>3038</v>
      </c>
      <c r="C3510" t="s">
        <v>8</v>
      </c>
      <c r="D3510" t="s">
        <v>9</v>
      </c>
      <c r="E3510" t="str">
        <f>IF(Statistics_xlsx___Sheet1[[#This Row],[event_name]]="-","Male",Statistics_xlsx___Sheet1[[#This Row],[event_name]])</f>
        <v>Male</v>
      </c>
      <c r="F3510" t="s">
        <v>86</v>
      </c>
      <c r="G3510" t="s">
        <v>345</v>
      </c>
      <c r="H3510" t="str">
        <f>IF(Statistics_xlsx___Sheet1[[#This Row],[Post Name]]="-",IF(G3511=0,G3509,G3511),Statistics_xlsx___Sheet1[[#This Row],[Post Name]])</f>
        <v>c9</v>
      </c>
      <c r="I3510">
        <v>5379</v>
      </c>
      <c r="J3510">
        <f>IF(Statistics_xlsx___Sheet1[[#This Row],[Offered Salary]]&lt;=0,AVERAGE($I$2:$I$7166),Statistics_xlsx___Sheet1[[#This Row],[Offered Salary]])</f>
        <v>5379</v>
      </c>
      <c r="K3510" t="b">
        <f>OR((Statistics_xlsx___Sheet1[[#This Row],[updated offered salary]]&lt;$N$39),(Statistics_xlsx___Sheet1[[#This Row],[updated offered salary]]&gt;$N$40))</f>
        <v>0</v>
      </c>
    </row>
    <row r="3511" spans="1:11" x14ac:dyDescent="0.3">
      <c r="A3511">
        <v>61387</v>
      </c>
      <c r="B3511" t="s">
        <v>3039</v>
      </c>
      <c r="C3511" t="s">
        <v>15</v>
      </c>
      <c r="D3511" t="s">
        <v>42</v>
      </c>
      <c r="E3511" t="str">
        <f>IF(Statistics_xlsx___Sheet1[[#This Row],[event_name]]="-","Male",Statistics_xlsx___Sheet1[[#This Row],[event_name]])</f>
        <v>Don’t want to say</v>
      </c>
      <c r="F3511" t="s">
        <v>17</v>
      </c>
      <c r="G3511" t="s">
        <v>44</v>
      </c>
      <c r="H3511" t="str">
        <f>IF(Statistics_xlsx___Sheet1[[#This Row],[Post Name]]="-",IF(G3512=0,G3510,G3512),Statistics_xlsx___Sheet1[[#This Row],[Post Name]])</f>
        <v>i6</v>
      </c>
      <c r="I3511">
        <v>5757</v>
      </c>
      <c r="J3511">
        <f>IF(Statistics_xlsx___Sheet1[[#This Row],[Offered Salary]]&lt;=0,AVERAGE($I$2:$I$7166),Statistics_xlsx___Sheet1[[#This Row],[Offered Salary]])</f>
        <v>5757</v>
      </c>
      <c r="K3511" t="b">
        <f>OR((Statistics_xlsx___Sheet1[[#This Row],[updated offered salary]]&lt;$N$39),(Statistics_xlsx___Sheet1[[#This Row],[updated offered salary]]&gt;$N$40))</f>
        <v>0</v>
      </c>
    </row>
    <row r="3512" spans="1:11" x14ac:dyDescent="0.3">
      <c r="A3512">
        <v>756858</v>
      </c>
      <c r="B3512" t="s">
        <v>1452</v>
      </c>
      <c r="C3512" t="s">
        <v>8</v>
      </c>
      <c r="D3512" t="s">
        <v>13</v>
      </c>
      <c r="E3512" t="str">
        <f>IF(Statistics_xlsx___Sheet1[[#This Row],[event_name]]="-","Male",Statistics_xlsx___Sheet1[[#This Row],[event_name]])</f>
        <v>Female</v>
      </c>
      <c r="F3512" t="s">
        <v>17</v>
      </c>
      <c r="G3512" t="s">
        <v>44</v>
      </c>
      <c r="H3512" t="str">
        <f>IF(Statistics_xlsx___Sheet1[[#This Row],[Post Name]]="-",IF(G3513=0,G3511,G3513),Statistics_xlsx___Sheet1[[#This Row],[Post Name]])</f>
        <v>i6</v>
      </c>
      <c r="I3512">
        <v>49903</v>
      </c>
      <c r="J3512">
        <f>IF(Statistics_xlsx___Sheet1[[#This Row],[Offered Salary]]&lt;=0,AVERAGE($I$2:$I$7166),Statistics_xlsx___Sheet1[[#This Row],[Offered Salary]])</f>
        <v>49903</v>
      </c>
      <c r="K3512" t="b">
        <f>OR((Statistics_xlsx___Sheet1[[#This Row],[updated offered salary]]&lt;$N$39),(Statistics_xlsx___Sheet1[[#This Row],[updated offered salary]]&gt;$N$40))</f>
        <v>0</v>
      </c>
    </row>
    <row r="3513" spans="1:11" x14ac:dyDescent="0.3">
      <c r="A3513">
        <v>770131</v>
      </c>
      <c r="B3513" t="s">
        <v>1348</v>
      </c>
      <c r="C3513" t="s">
        <v>8</v>
      </c>
      <c r="D3513" t="s">
        <v>13</v>
      </c>
      <c r="E3513" t="str">
        <f>IF(Statistics_xlsx___Sheet1[[#This Row],[event_name]]="-","Male",Statistics_xlsx___Sheet1[[#This Row],[event_name]])</f>
        <v>Female</v>
      </c>
      <c r="F3513" t="s">
        <v>10</v>
      </c>
      <c r="G3513" t="s">
        <v>44</v>
      </c>
      <c r="H3513" t="str">
        <f>IF(Statistics_xlsx___Sheet1[[#This Row],[Post Name]]="-",IF(G3514=0,G3512,G3514),Statistics_xlsx___Sheet1[[#This Row],[Post Name]])</f>
        <v>i6</v>
      </c>
      <c r="I3513">
        <v>40540</v>
      </c>
      <c r="J3513">
        <f>IF(Statistics_xlsx___Sheet1[[#This Row],[Offered Salary]]&lt;=0,AVERAGE($I$2:$I$7166),Statistics_xlsx___Sheet1[[#This Row],[Offered Salary]])</f>
        <v>40540</v>
      </c>
      <c r="K3513" t="b">
        <f>OR((Statistics_xlsx___Sheet1[[#This Row],[updated offered salary]]&lt;$N$39),(Statistics_xlsx___Sheet1[[#This Row],[updated offered salary]]&gt;$N$40))</f>
        <v>0</v>
      </c>
    </row>
    <row r="3514" spans="1:11" x14ac:dyDescent="0.3">
      <c r="A3514">
        <v>649883</v>
      </c>
      <c r="B3514" t="s">
        <v>3040</v>
      </c>
      <c r="C3514" t="s">
        <v>8</v>
      </c>
      <c r="D3514" t="s">
        <v>9</v>
      </c>
      <c r="E3514" t="str">
        <f>IF(Statistics_xlsx___Sheet1[[#This Row],[event_name]]="-","Male",Statistics_xlsx___Sheet1[[#This Row],[event_name]])</f>
        <v>Male</v>
      </c>
      <c r="F3514" t="s">
        <v>10</v>
      </c>
      <c r="G3514" t="s">
        <v>44</v>
      </c>
      <c r="H3514" t="str">
        <f>IF(Statistics_xlsx___Sheet1[[#This Row],[Post Name]]="-",IF(G3515=0,G3513,G3515),Statistics_xlsx___Sheet1[[#This Row],[Post Name]])</f>
        <v>i6</v>
      </c>
      <c r="I3514">
        <v>3595</v>
      </c>
      <c r="J3514">
        <f>IF(Statistics_xlsx___Sheet1[[#This Row],[Offered Salary]]&lt;=0,AVERAGE($I$2:$I$7166),Statistics_xlsx___Sheet1[[#This Row],[Offered Salary]])</f>
        <v>3595</v>
      </c>
      <c r="K3514" t="b">
        <f>OR((Statistics_xlsx___Sheet1[[#This Row],[updated offered salary]]&lt;$N$39),(Statistics_xlsx___Sheet1[[#This Row],[updated offered salary]]&gt;$N$40))</f>
        <v>0</v>
      </c>
    </row>
    <row r="3515" spans="1:11" x14ac:dyDescent="0.3">
      <c r="A3515">
        <v>306825</v>
      </c>
      <c r="B3515" t="s">
        <v>3041</v>
      </c>
      <c r="C3515" t="s">
        <v>15</v>
      </c>
      <c r="D3515" t="s">
        <v>9</v>
      </c>
      <c r="E3515" t="str">
        <f>IF(Statistics_xlsx___Sheet1[[#This Row],[event_name]]="-","Male",Statistics_xlsx___Sheet1[[#This Row],[event_name]])</f>
        <v>Male</v>
      </c>
      <c r="F3515" t="s">
        <v>17</v>
      </c>
      <c r="G3515" t="s">
        <v>11</v>
      </c>
      <c r="H3515" t="str">
        <f>IF(Statistics_xlsx___Sheet1[[#This Row],[Post Name]]="-",IF(G3516=0,G3514,G3516),Statistics_xlsx___Sheet1[[#This Row],[Post Name]])</f>
        <v>c8</v>
      </c>
      <c r="I3515">
        <v>14794</v>
      </c>
      <c r="J3515">
        <f>IF(Statistics_xlsx___Sheet1[[#This Row],[Offered Salary]]&lt;=0,AVERAGE($I$2:$I$7166),Statistics_xlsx___Sheet1[[#This Row],[Offered Salary]])</f>
        <v>14794</v>
      </c>
      <c r="K3515" t="b">
        <f>OR((Statistics_xlsx___Sheet1[[#This Row],[updated offered salary]]&lt;$N$39),(Statistics_xlsx___Sheet1[[#This Row],[updated offered salary]]&gt;$N$40))</f>
        <v>0</v>
      </c>
    </row>
    <row r="3516" spans="1:11" x14ac:dyDescent="0.3">
      <c r="A3516">
        <v>942408</v>
      </c>
      <c r="B3516" t="s">
        <v>3042</v>
      </c>
      <c r="C3516" t="s">
        <v>8</v>
      </c>
      <c r="D3516" t="s">
        <v>9</v>
      </c>
      <c r="E3516" t="str">
        <f>IF(Statistics_xlsx___Sheet1[[#This Row],[event_name]]="-","Male",Statistics_xlsx___Sheet1[[#This Row],[event_name]])</f>
        <v>Male</v>
      </c>
      <c r="F3516" t="s">
        <v>10</v>
      </c>
      <c r="G3516" t="s">
        <v>14</v>
      </c>
      <c r="H3516" t="str">
        <f>IF(Statistics_xlsx___Sheet1[[#This Row],[Post Name]]="-",IF(G3517=0,G3515,G3517),Statistics_xlsx___Sheet1[[#This Row],[Post Name]])</f>
        <v>c5</v>
      </c>
      <c r="I3516">
        <v>84735</v>
      </c>
      <c r="J3516">
        <f>IF(Statistics_xlsx___Sheet1[[#This Row],[Offered Salary]]&lt;=0,AVERAGE($I$2:$I$7166),Statistics_xlsx___Sheet1[[#This Row],[Offered Salary]])</f>
        <v>84735</v>
      </c>
      <c r="K3516" t="b">
        <f>OR((Statistics_xlsx___Sheet1[[#This Row],[updated offered salary]]&lt;$N$39),(Statistics_xlsx___Sheet1[[#This Row],[updated offered salary]]&gt;$N$40))</f>
        <v>0</v>
      </c>
    </row>
    <row r="3517" spans="1:11" x14ac:dyDescent="0.3">
      <c r="A3517">
        <v>669080</v>
      </c>
      <c r="B3517" t="s">
        <v>3043</v>
      </c>
      <c r="C3517" t="s">
        <v>15</v>
      </c>
      <c r="D3517" t="s">
        <v>9</v>
      </c>
      <c r="E3517" t="str">
        <f>IF(Statistics_xlsx___Sheet1[[#This Row],[event_name]]="-","Male",Statistics_xlsx___Sheet1[[#This Row],[event_name]])</f>
        <v>Male</v>
      </c>
      <c r="F3517" t="s">
        <v>10</v>
      </c>
      <c r="G3517" t="s">
        <v>14</v>
      </c>
      <c r="H3517" t="str">
        <f>IF(Statistics_xlsx___Sheet1[[#This Row],[Post Name]]="-",IF(G3518=0,G3516,G3518),Statistics_xlsx___Sheet1[[#This Row],[Post Name]])</f>
        <v>c5</v>
      </c>
      <c r="I3517">
        <v>37286</v>
      </c>
      <c r="J3517">
        <f>IF(Statistics_xlsx___Sheet1[[#This Row],[Offered Salary]]&lt;=0,AVERAGE($I$2:$I$7166),Statistics_xlsx___Sheet1[[#This Row],[Offered Salary]])</f>
        <v>37286</v>
      </c>
      <c r="K3517" t="b">
        <f>OR((Statistics_xlsx___Sheet1[[#This Row],[updated offered salary]]&lt;$N$39),(Statistics_xlsx___Sheet1[[#This Row],[updated offered salary]]&gt;$N$40))</f>
        <v>0</v>
      </c>
    </row>
    <row r="3518" spans="1:11" x14ac:dyDescent="0.3">
      <c r="A3518">
        <v>178137</v>
      </c>
      <c r="B3518" t="s">
        <v>3044</v>
      </c>
      <c r="C3518" t="s">
        <v>15</v>
      </c>
      <c r="D3518" t="s">
        <v>9</v>
      </c>
      <c r="E3518" t="str">
        <f>IF(Statistics_xlsx___Sheet1[[#This Row],[event_name]]="-","Male",Statistics_xlsx___Sheet1[[#This Row],[event_name]])</f>
        <v>Male</v>
      </c>
      <c r="F3518" t="s">
        <v>10</v>
      </c>
      <c r="G3518" t="s">
        <v>14</v>
      </c>
      <c r="H3518" t="str">
        <f>IF(Statistics_xlsx___Sheet1[[#This Row],[Post Name]]="-",IF(G3519=0,G3517,G3519),Statistics_xlsx___Sheet1[[#This Row],[Post Name]])</f>
        <v>c5</v>
      </c>
      <c r="I3518">
        <v>91614</v>
      </c>
      <c r="J3518">
        <f>IF(Statistics_xlsx___Sheet1[[#This Row],[Offered Salary]]&lt;=0,AVERAGE($I$2:$I$7166),Statistics_xlsx___Sheet1[[#This Row],[Offered Salary]])</f>
        <v>91614</v>
      </c>
      <c r="K3518" t="b">
        <f>OR((Statistics_xlsx___Sheet1[[#This Row],[updated offered salary]]&lt;$N$39),(Statistics_xlsx___Sheet1[[#This Row],[updated offered salary]]&gt;$N$40))</f>
        <v>0</v>
      </c>
    </row>
    <row r="3519" spans="1:11" x14ac:dyDescent="0.3">
      <c r="A3519">
        <v>521320</v>
      </c>
      <c r="B3519" t="s">
        <v>3045</v>
      </c>
      <c r="C3519" t="s">
        <v>15</v>
      </c>
      <c r="D3519" t="s">
        <v>9</v>
      </c>
      <c r="E3519" t="str">
        <f>IF(Statistics_xlsx___Sheet1[[#This Row],[event_name]]="-","Male",Statistics_xlsx___Sheet1[[#This Row],[event_name]])</f>
        <v>Male</v>
      </c>
      <c r="F3519" t="s">
        <v>10</v>
      </c>
      <c r="G3519" t="s">
        <v>14</v>
      </c>
      <c r="H3519" t="str">
        <f>IF(Statistics_xlsx___Sheet1[[#This Row],[Post Name]]="-",IF(G3520=0,G3518,G3520),Statistics_xlsx___Sheet1[[#This Row],[Post Name]])</f>
        <v>c5</v>
      </c>
      <c r="I3519">
        <v>45554</v>
      </c>
      <c r="J3519">
        <f>IF(Statistics_xlsx___Sheet1[[#This Row],[Offered Salary]]&lt;=0,AVERAGE($I$2:$I$7166),Statistics_xlsx___Sheet1[[#This Row],[Offered Salary]])</f>
        <v>45554</v>
      </c>
      <c r="K3519" t="b">
        <f>OR((Statistics_xlsx___Sheet1[[#This Row],[updated offered salary]]&lt;$N$39),(Statistics_xlsx___Sheet1[[#This Row],[updated offered salary]]&gt;$N$40))</f>
        <v>0</v>
      </c>
    </row>
    <row r="3520" spans="1:11" x14ac:dyDescent="0.3">
      <c r="A3520">
        <v>160361</v>
      </c>
      <c r="B3520" t="s">
        <v>3046</v>
      </c>
      <c r="C3520" t="s">
        <v>8</v>
      </c>
      <c r="D3520" t="s">
        <v>9</v>
      </c>
      <c r="E3520" t="str">
        <f>IF(Statistics_xlsx___Sheet1[[#This Row],[event_name]]="-","Male",Statistics_xlsx___Sheet1[[#This Row],[event_name]])</f>
        <v>Male</v>
      </c>
      <c r="F3520" t="s">
        <v>10</v>
      </c>
      <c r="G3520" t="s">
        <v>14</v>
      </c>
      <c r="H3520" t="str">
        <f>IF(Statistics_xlsx___Sheet1[[#This Row],[Post Name]]="-",IF(G3521=0,G3519,G3521),Statistics_xlsx___Sheet1[[#This Row],[Post Name]])</f>
        <v>c5</v>
      </c>
      <c r="I3520">
        <v>77907</v>
      </c>
      <c r="J3520">
        <f>IF(Statistics_xlsx___Sheet1[[#This Row],[Offered Salary]]&lt;=0,AVERAGE($I$2:$I$7166),Statistics_xlsx___Sheet1[[#This Row],[Offered Salary]])</f>
        <v>77907</v>
      </c>
      <c r="K3520" t="b">
        <f>OR((Statistics_xlsx___Sheet1[[#This Row],[updated offered salary]]&lt;$N$39),(Statistics_xlsx___Sheet1[[#This Row],[updated offered salary]]&gt;$N$40))</f>
        <v>0</v>
      </c>
    </row>
    <row r="3521" spans="1:11" x14ac:dyDescent="0.3">
      <c r="A3521">
        <v>282540</v>
      </c>
      <c r="B3521" t="s">
        <v>3047</v>
      </c>
      <c r="C3521" t="s">
        <v>8</v>
      </c>
      <c r="D3521" t="s">
        <v>13</v>
      </c>
      <c r="E3521" t="str">
        <f>IF(Statistics_xlsx___Sheet1[[#This Row],[event_name]]="-","Male",Statistics_xlsx___Sheet1[[#This Row],[event_name]])</f>
        <v>Female</v>
      </c>
      <c r="F3521" t="s">
        <v>10</v>
      </c>
      <c r="G3521" t="s">
        <v>14</v>
      </c>
      <c r="H3521" t="str">
        <f>IF(Statistics_xlsx___Sheet1[[#This Row],[Post Name]]="-",IF(G3522=0,G3520,G3522),Statistics_xlsx___Sheet1[[#This Row],[Post Name]])</f>
        <v>c5</v>
      </c>
      <c r="I3521">
        <v>52319</v>
      </c>
      <c r="J3521">
        <f>IF(Statistics_xlsx___Sheet1[[#This Row],[Offered Salary]]&lt;=0,AVERAGE($I$2:$I$7166),Statistics_xlsx___Sheet1[[#This Row],[Offered Salary]])</f>
        <v>52319</v>
      </c>
      <c r="K3521" t="b">
        <f>OR((Statistics_xlsx___Sheet1[[#This Row],[updated offered salary]]&lt;$N$39),(Statistics_xlsx___Sheet1[[#This Row],[updated offered salary]]&gt;$N$40))</f>
        <v>0</v>
      </c>
    </row>
    <row r="3522" spans="1:11" x14ac:dyDescent="0.3">
      <c r="A3522">
        <v>123721</v>
      </c>
      <c r="B3522" t="s">
        <v>3048</v>
      </c>
      <c r="C3522" t="s">
        <v>8</v>
      </c>
      <c r="D3522" t="s">
        <v>13</v>
      </c>
      <c r="E3522" t="str">
        <f>IF(Statistics_xlsx___Sheet1[[#This Row],[event_name]]="-","Male",Statistics_xlsx___Sheet1[[#This Row],[event_name]])</f>
        <v>Female</v>
      </c>
      <c r="F3522" t="s">
        <v>17</v>
      </c>
      <c r="G3522" t="s">
        <v>39</v>
      </c>
      <c r="H3522" t="str">
        <f>IF(Statistics_xlsx___Sheet1[[#This Row],[Post Name]]="-",IF(G3523=0,G3521,G3523),Statistics_xlsx___Sheet1[[#This Row],[Post Name]])</f>
        <v>i1</v>
      </c>
      <c r="I3522">
        <v>55487</v>
      </c>
      <c r="J3522">
        <f>IF(Statistics_xlsx___Sheet1[[#This Row],[Offered Salary]]&lt;=0,AVERAGE($I$2:$I$7166),Statistics_xlsx___Sheet1[[#This Row],[Offered Salary]])</f>
        <v>55487</v>
      </c>
      <c r="K3522" t="b">
        <f>OR((Statistics_xlsx___Sheet1[[#This Row],[updated offered salary]]&lt;$N$39),(Statistics_xlsx___Sheet1[[#This Row],[updated offered salary]]&gt;$N$40))</f>
        <v>0</v>
      </c>
    </row>
    <row r="3523" spans="1:11" x14ac:dyDescent="0.3">
      <c r="A3523">
        <v>306163</v>
      </c>
      <c r="B3523" t="s">
        <v>3049</v>
      </c>
      <c r="C3523" t="s">
        <v>8</v>
      </c>
      <c r="D3523" t="s">
        <v>9</v>
      </c>
      <c r="E3523" t="str">
        <f>IF(Statistics_xlsx___Sheet1[[#This Row],[event_name]]="-","Male",Statistics_xlsx___Sheet1[[#This Row],[event_name]])</f>
        <v>Male</v>
      </c>
      <c r="F3523" t="s">
        <v>17</v>
      </c>
      <c r="G3523" t="s">
        <v>39</v>
      </c>
      <c r="H3523" t="str">
        <f>IF(Statistics_xlsx___Sheet1[[#This Row],[Post Name]]="-",IF(G3524=0,G3522,G3524),Statistics_xlsx___Sheet1[[#This Row],[Post Name]])</f>
        <v>i1</v>
      </c>
      <c r="I3523">
        <v>12105</v>
      </c>
      <c r="J3523">
        <f>IF(Statistics_xlsx___Sheet1[[#This Row],[Offered Salary]]&lt;=0,AVERAGE($I$2:$I$7166),Statistics_xlsx___Sheet1[[#This Row],[Offered Salary]])</f>
        <v>12105</v>
      </c>
      <c r="K3523" t="b">
        <f>OR((Statistics_xlsx___Sheet1[[#This Row],[updated offered salary]]&lt;$N$39),(Statistics_xlsx___Sheet1[[#This Row],[updated offered salary]]&gt;$N$40))</f>
        <v>0</v>
      </c>
    </row>
    <row r="3524" spans="1:11" x14ac:dyDescent="0.3">
      <c r="A3524">
        <v>141433</v>
      </c>
      <c r="B3524" t="s">
        <v>2371</v>
      </c>
      <c r="C3524" t="s">
        <v>8</v>
      </c>
      <c r="D3524" t="s">
        <v>9</v>
      </c>
      <c r="E3524" t="str">
        <f>IF(Statistics_xlsx___Sheet1[[#This Row],[event_name]]="-","Male",Statistics_xlsx___Sheet1[[#This Row],[event_name]])</f>
        <v>Male</v>
      </c>
      <c r="F3524" t="s">
        <v>17</v>
      </c>
      <c r="G3524" t="s">
        <v>14</v>
      </c>
      <c r="H3524" t="str">
        <f>IF(Statistics_xlsx___Sheet1[[#This Row],[Post Name]]="-",IF(G3525=0,G3523,G3525),Statistics_xlsx___Sheet1[[#This Row],[Post Name]])</f>
        <v>c5</v>
      </c>
      <c r="I3524">
        <v>89135</v>
      </c>
      <c r="J3524">
        <f>IF(Statistics_xlsx___Sheet1[[#This Row],[Offered Salary]]&lt;=0,AVERAGE($I$2:$I$7166),Statistics_xlsx___Sheet1[[#This Row],[Offered Salary]])</f>
        <v>89135</v>
      </c>
      <c r="K3524" t="b">
        <f>OR((Statistics_xlsx___Sheet1[[#This Row],[updated offered salary]]&lt;$N$39),(Statistics_xlsx___Sheet1[[#This Row],[updated offered salary]]&gt;$N$40))</f>
        <v>0</v>
      </c>
    </row>
    <row r="3525" spans="1:11" x14ac:dyDescent="0.3">
      <c r="A3525">
        <v>503081</v>
      </c>
      <c r="B3525" t="s">
        <v>1052</v>
      </c>
      <c r="C3525" t="s">
        <v>8</v>
      </c>
      <c r="D3525" t="s">
        <v>9</v>
      </c>
      <c r="E3525" t="str">
        <f>IF(Statistics_xlsx___Sheet1[[#This Row],[event_name]]="-","Male",Statistics_xlsx___Sheet1[[#This Row],[event_name]])</f>
        <v>Male</v>
      </c>
      <c r="F3525" t="s">
        <v>17</v>
      </c>
      <c r="G3525" t="s">
        <v>14</v>
      </c>
      <c r="H3525" t="str">
        <f>IF(Statistics_xlsx___Sheet1[[#This Row],[Post Name]]="-",IF(G3526=0,G3524,G3526),Statistics_xlsx___Sheet1[[#This Row],[Post Name]])</f>
        <v>c5</v>
      </c>
      <c r="I3525">
        <v>17512</v>
      </c>
      <c r="J3525">
        <f>IF(Statistics_xlsx___Sheet1[[#This Row],[Offered Salary]]&lt;=0,AVERAGE($I$2:$I$7166),Statistics_xlsx___Sheet1[[#This Row],[Offered Salary]])</f>
        <v>17512</v>
      </c>
      <c r="K3525" t="b">
        <f>OR((Statistics_xlsx___Sheet1[[#This Row],[updated offered salary]]&lt;$N$39),(Statistics_xlsx___Sheet1[[#This Row],[updated offered salary]]&gt;$N$40))</f>
        <v>0</v>
      </c>
    </row>
    <row r="3526" spans="1:11" x14ac:dyDescent="0.3">
      <c r="A3526">
        <v>976197</v>
      </c>
      <c r="B3526" t="s">
        <v>3050</v>
      </c>
      <c r="C3526" t="s">
        <v>8</v>
      </c>
      <c r="D3526" t="s">
        <v>13</v>
      </c>
      <c r="E3526" t="str">
        <f>IF(Statistics_xlsx___Sheet1[[#This Row],[event_name]]="-","Male",Statistics_xlsx___Sheet1[[#This Row],[event_name]])</f>
        <v>Female</v>
      </c>
      <c r="F3526" t="s">
        <v>17</v>
      </c>
      <c r="G3526" t="s">
        <v>14</v>
      </c>
      <c r="H3526" t="str">
        <f>IF(Statistics_xlsx___Sheet1[[#This Row],[Post Name]]="-",IF(G3527=0,G3525,G3527),Statistics_xlsx___Sheet1[[#This Row],[Post Name]])</f>
        <v>c5</v>
      </c>
      <c r="I3526">
        <v>41667</v>
      </c>
      <c r="J3526">
        <f>IF(Statistics_xlsx___Sheet1[[#This Row],[Offered Salary]]&lt;=0,AVERAGE($I$2:$I$7166),Statistics_xlsx___Sheet1[[#This Row],[Offered Salary]])</f>
        <v>41667</v>
      </c>
      <c r="K3526" t="b">
        <f>OR((Statistics_xlsx___Sheet1[[#This Row],[updated offered salary]]&lt;$N$39),(Statistics_xlsx___Sheet1[[#This Row],[updated offered salary]]&gt;$N$40))</f>
        <v>0</v>
      </c>
    </row>
    <row r="3527" spans="1:11" x14ac:dyDescent="0.3">
      <c r="A3527">
        <v>729174</v>
      </c>
      <c r="B3527" t="s">
        <v>2372</v>
      </c>
      <c r="C3527" t="s">
        <v>8</v>
      </c>
      <c r="D3527" t="s">
        <v>9</v>
      </c>
      <c r="E3527" t="str">
        <f>IF(Statistics_xlsx___Sheet1[[#This Row],[event_name]]="-","Male",Statistics_xlsx___Sheet1[[#This Row],[event_name]])</f>
        <v>Male</v>
      </c>
      <c r="F3527" t="s">
        <v>17</v>
      </c>
      <c r="G3527" t="s">
        <v>14</v>
      </c>
      <c r="H3527" t="str">
        <f>IF(Statistics_xlsx___Sheet1[[#This Row],[Post Name]]="-",IF(G3528=0,G3526,G3528),Statistics_xlsx___Sheet1[[#This Row],[Post Name]])</f>
        <v>c5</v>
      </c>
      <c r="I3527">
        <v>56352</v>
      </c>
      <c r="J3527">
        <f>IF(Statistics_xlsx___Sheet1[[#This Row],[Offered Salary]]&lt;=0,AVERAGE($I$2:$I$7166),Statistics_xlsx___Sheet1[[#This Row],[Offered Salary]])</f>
        <v>56352</v>
      </c>
      <c r="K3527" t="b">
        <f>OR((Statistics_xlsx___Sheet1[[#This Row],[updated offered salary]]&lt;$N$39),(Statistics_xlsx___Sheet1[[#This Row],[updated offered salary]]&gt;$N$40))</f>
        <v>0</v>
      </c>
    </row>
    <row r="3528" spans="1:11" x14ac:dyDescent="0.3">
      <c r="A3528">
        <v>937152</v>
      </c>
      <c r="B3528" t="s">
        <v>1716</v>
      </c>
      <c r="C3528" t="s">
        <v>15</v>
      </c>
      <c r="D3528" t="s">
        <v>9</v>
      </c>
      <c r="E3528" t="str">
        <f>IF(Statistics_xlsx___Sheet1[[#This Row],[event_name]]="-","Male",Statistics_xlsx___Sheet1[[#This Row],[event_name]])</f>
        <v>Male</v>
      </c>
      <c r="F3528" t="s">
        <v>17</v>
      </c>
      <c r="G3528" t="s">
        <v>345</v>
      </c>
      <c r="H3528" t="str">
        <f>IF(Statistics_xlsx___Sheet1[[#This Row],[Post Name]]="-",IF(G3529=0,G3527,G3529),Statistics_xlsx___Sheet1[[#This Row],[Post Name]])</f>
        <v>c9</v>
      </c>
      <c r="I3528">
        <v>71803</v>
      </c>
      <c r="J3528">
        <f>IF(Statistics_xlsx___Sheet1[[#This Row],[Offered Salary]]&lt;=0,AVERAGE($I$2:$I$7166),Statistics_xlsx___Sheet1[[#This Row],[Offered Salary]])</f>
        <v>71803</v>
      </c>
      <c r="K3528" t="b">
        <f>OR((Statistics_xlsx___Sheet1[[#This Row],[updated offered salary]]&lt;$N$39),(Statistics_xlsx___Sheet1[[#This Row],[updated offered salary]]&gt;$N$40))</f>
        <v>0</v>
      </c>
    </row>
    <row r="3529" spans="1:11" x14ac:dyDescent="0.3">
      <c r="A3529">
        <v>798215</v>
      </c>
      <c r="B3529" t="s">
        <v>3051</v>
      </c>
      <c r="C3529" t="s">
        <v>15</v>
      </c>
      <c r="D3529" t="s">
        <v>13</v>
      </c>
      <c r="E3529" t="str">
        <f>IF(Statistics_xlsx___Sheet1[[#This Row],[event_name]]="-","Male",Statistics_xlsx___Sheet1[[#This Row],[event_name]])</f>
        <v>Female</v>
      </c>
      <c r="F3529" t="s">
        <v>17</v>
      </c>
      <c r="G3529" t="s">
        <v>345</v>
      </c>
      <c r="H3529" t="str">
        <f>IF(Statistics_xlsx___Sheet1[[#This Row],[Post Name]]="-",IF(G3530=0,G3528,G3530),Statistics_xlsx___Sheet1[[#This Row],[Post Name]])</f>
        <v>c9</v>
      </c>
      <c r="I3529">
        <v>18475</v>
      </c>
      <c r="J3529">
        <f>IF(Statistics_xlsx___Sheet1[[#This Row],[Offered Salary]]&lt;=0,AVERAGE($I$2:$I$7166),Statistics_xlsx___Sheet1[[#This Row],[Offered Salary]])</f>
        <v>18475</v>
      </c>
      <c r="K3529" t="b">
        <f>OR((Statistics_xlsx___Sheet1[[#This Row],[updated offered salary]]&lt;$N$39),(Statistics_xlsx___Sheet1[[#This Row],[updated offered salary]]&gt;$N$40))</f>
        <v>0</v>
      </c>
    </row>
    <row r="3530" spans="1:11" x14ac:dyDescent="0.3">
      <c r="A3530">
        <v>188079</v>
      </c>
      <c r="B3530" t="s">
        <v>3051</v>
      </c>
      <c r="C3530" t="s">
        <v>8</v>
      </c>
      <c r="D3530" t="s">
        <v>42</v>
      </c>
      <c r="E3530" t="str">
        <f>IF(Statistics_xlsx___Sheet1[[#This Row],[event_name]]="-","Male",Statistics_xlsx___Sheet1[[#This Row],[event_name]])</f>
        <v>Don’t want to say</v>
      </c>
      <c r="F3530" t="s">
        <v>17</v>
      </c>
      <c r="G3530" t="s">
        <v>345</v>
      </c>
      <c r="H3530" t="str">
        <f>IF(Statistics_xlsx___Sheet1[[#This Row],[Post Name]]="-",IF(G3531=0,G3529,G3531),Statistics_xlsx___Sheet1[[#This Row],[Post Name]])</f>
        <v>c9</v>
      </c>
      <c r="I3530">
        <v>86347</v>
      </c>
      <c r="J3530">
        <f>IF(Statistics_xlsx___Sheet1[[#This Row],[Offered Salary]]&lt;=0,AVERAGE($I$2:$I$7166),Statistics_xlsx___Sheet1[[#This Row],[Offered Salary]])</f>
        <v>86347</v>
      </c>
      <c r="K3530" t="b">
        <f>OR((Statistics_xlsx___Sheet1[[#This Row],[updated offered salary]]&lt;$N$39),(Statistics_xlsx___Sheet1[[#This Row],[updated offered salary]]&gt;$N$40))</f>
        <v>0</v>
      </c>
    </row>
    <row r="3531" spans="1:11" x14ac:dyDescent="0.3">
      <c r="A3531">
        <v>571355</v>
      </c>
      <c r="B3531" t="s">
        <v>3052</v>
      </c>
      <c r="C3531" t="s">
        <v>8</v>
      </c>
      <c r="D3531" t="s">
        <v>13</v>
      </c>
      <c r="E3531" t="str">
        <f>IF(Statistics_xlsx___Sheet1[[#This Row],[event_name]]="-","Male",Statistics_xlsx___Sheet1[[#This Row],[event_name]])</f>
        <v>Female</v>
      </c>
      <c r="F3531" t="s">
        <v>17</v>
      </c>
      <c r="G3531" t="s">
        <v>345</v>
      </c>
      <c r="H3531" t="str">
        <f>IF(Statistics_xlsx___Sheet1[[#This Row],[Post Name]]="-",IF(G3532=0,G3530,G3532),Statistics_xlsx___Sheet1[[#This Row],[Post Name]])</f>
        <v>c9</v>
      </c>
      <c r="I3531">
        <v>19117</v>
      </c>
      <c r="J3531">
        <f>IF(Statistics_xlsx___Sheet1[[#This Row],[Offered Salary]]&lt;=0,AVERAGE($I$2:$I$7166),Statistics_xlsx___Sheet1[[#This Row],[Offered Salary]])</f>
        <v>19117</v>
      </c>
      <c r="K3531" t="b">
        <f>OR((Statistics_xlsx___Sheet1[[#This Row],[updated offered salary]]&lt;$N$39),(Statistics_xlsx___Sheet1[[#This Row],[updated offered salary]]&gt;$N$40))</f>
        <v>0</v>
      </c>
    </row>
    <row r="3532" spans="1:11" x14ac:dyDescent="0.3">
      <c r="A3532">
        <v>990783</v>
      </c>
      <c r="B3532" t="s">
        <v>3052</v>
      </c>
      <c r="C3532" t="s">
        <v>15</v>
      </c>
      <c r="D3532" t="s">
        <v>9</v>
      </c>
      <c r="E3532" t="str">
        <f>IF(Statistics_xlsx___Sheet1[[#This Row],[event_name]]="-","Male",Statistics_xlsx___Sheet1[[#This Row],[event_name]])</f>
        <v>Male</v>
      </c>
      <c r="F3532" t="s">
        <v>17</v>
      </c>
      <c r="G3532" t="s">
        <v>345</v>
      </c>
      <c r="H3532" t="str">
        <f>IF(Statistics_xlsx___Sheet1[[#This Row],[Post Name]]="-",IF(G3533=0,G3531,G3533),Statistics_xlsx___Sheet1[[#This Row],[Post Name]])</f>
        <v>c9</v>
      </c>
      <c r="I3532">
        <v>1326</v>
      </c>
      <c r="J3532">
        <f>IF(Statistics_xlsx___Sheet1[[#This Row],[Offered Salary]]&lt;=0,AVERAGE($I$2:$I$7166),Statistics_xlsx___Sheet1[[#This Row],[Offered Salary]])</f>
        <v>1326</v>
      </c>
      <c r="K3532" t="b">
        <f>OR((Statistics_xlsx___Sheet1[[#This Row],[updated offered salary]]&lt;$N$39),(Statistics_xlsx___Sheet1[[#This Row],[updated offered salary]]&gt;$N$40))</f>
        <v>0</v>
      </c>
    </row>
    <row r="3533" spans="1:11" x14ac:dyDescent="0.3">
      <c r="A3533">
        <v>513992</v>
      </c>
      <c r="B3533" t="s">
        <v>3053</v>
      </c>
      <c r="C3533" t="s">
        <v>8</v>
      </c>
      <c r="D3533" t="s">
        <v>9</v>
      </c>
      <c r="E3533" t="str">
        <f>IF(Statistics_xlsx___Sheet1[[#This Row],[event_name]]="-","Male",Statistics_xlsx___Sheet1[[#This Row],[event_name]])</f>
        <v>Male</v>
      </c>
      <c r="F3533" t="s">
        <v>17</v>
      </c>
      <c r="G3533" t="s">
        <v>345</v>
      </c>
      <c r="H3533" t="str">
        <f>IF(Statistics_xlsx___Sheet1[[#This Row],[Post Name]]="-",IF(G3534=0,G3532,G3534),Statistics_xlsx___Sheet1[[#This Row],[Post Name]])</f>
        <v>c9</v>
      </c>
      <c r="I3533">
        <v>3701</v>
      </c>
      <c r="J3533">
        <f>IF(Statistics_xlsx___Sheet1[[#This Row],[Offered Salary]]&lt;=0,AVERAGE($I$2:$I$7166),Statistics_xlsx___Sheet1[[#This Row],[Offered Salary]])</f>
        <v>3701</v>
      </c>
      <c r="K3533" t="b">
        <f>OR((Statistics_xlsx___Sheet1[[#This Row],[updated offered salary]]&lt;$N$39),(Statistics_xlsx___Sheet1[[#This Row],[updated offered salary]]&gt;$N$40))</f>
        <v>0</v>
      </c>
    </row>
    <row r="3534" spans="1:11" x14ac:dyDescent="0.3">
      <c r="A3534">
        <v>198610</v>
      </c>
      <c r="B3534" t="s">
        <v>3054</v>
      </c>
      <c r="C3534" t="s">
        <v>8</v>
      </c>
      <c r="D3534" t="s">
        <v>9</v>
      </c>
      <c r="E3534" t="str">
        <f>IF(Statistics_xlsx___Sheet1[[#This Row],[event_name]]="-","Male",Statistics_xlsx___Sheet1[[#This Row],[event_name]])</f>
        <v>Male</v>
      </c>
      <c r="F3534" t="s">
        <v>17</v>
      </c>
      <c r="G3534" t="s">
        <v>345</v>
      </c>
      <c r="H3534" t="str">
        <f>IF(Statistics_xlsx___Sheet1[[#This Row],[Post Name]]="-",IF(G3535=0,G3533,G3535),Statistics_xlsx___Sheet1[[#This Row],[Post Name]])</f>
        <v>c9</v>
      </c>
      <c r="I3534">
        <v>27219</v>
      </c>
      <c r="J3534">
        <f>IF(Statistics_xlsx___Sheet1[[#This Row],[Offered Salary]]&lt;=0,AVERAGE($I$2:$I$7166),Statistics_xlsx___Sheet1[[#This Row],[Offered Salary]])</f>
        <v>27219</v>
      </c>
      <c r="K3534" t="b">
        <f>OR((Statistics_xlsx___Sheet1[[#This Row],[updated offered salary]]&lt;$N$39),(Statistics_xlsx___Sheet1[[#This Row],[updated offered salary]]&gt;$N$40))</f>
        <v>0</v>
      </c>
    </row>
    <row r="3535" spans="1:11" x14ac:dyDescent="0.3">
      <c r="A3535">
        <v>671060</v>
      </c>
      <c r="B3535" t="s">
        <v>3055</v>
      </c>
      <c r="C3535" t="s">
        <v>8</v>
      </c>
      <c r="D3535" t="s">
        <v>9</v>
      </c>
      <c r="E3535" t="str">
        <f>IF(Statistics_xlsx___Sheet1[[#This Row],[event_name]]="-","Male",Statistics_xlsx___Sheet1[[#This Row],[event_name]])</f>
        <v>Male</v>
      </c>
      <c r="F3535" t="s">
        <v>17</v>
      </c>
      <c r="G3535" t="s">
        <v>345</v>
      </c>
      <c r="H3535" t="str">
        <f>IF(Statistics_xlsx___Sheet1[[#This Row],[Post Name]]="-",IF(G3536=0,G3534,G3536),Statistics_xlsx___Sheet1[[#This Row],[Post Name]])</f>
        <v>c9</v>
      </c>
      <c r="I3535">
        <v>88285</v>
      </c>
      <c r="J3535">
        <f>IF(Statistics_xlsx___Sheet1[[#This Row],[Offered Salary]]&lt;=0,AVERAGE($I$2:$I$7166),Statistics_xlsx___Sheet1[[#This Row],[Offered Salary]])</f>
        <v>88285</v>
      </c>
      <c r="K3535" t="b">
        <f>OR((Statistics_xlsx___Sheet1[[#This Row],[updated offered salary]]&lt;$N$39),(Statistics_xlsx___Sheet1[[#This Row],[updated offered salary]]&gt;$N$40))</f>
        <v>0</v>
      </c>
    </row>
    <row r="3536" spans="1:11" x14ac:dyDescent="0.3">
      <c r="A3536">
        <v>16811</v>
      </c>
      <c r="B3536" t="s">
        <v>2862</v>
      </c>
      <c r="C3536" t="s">
        <v>8</v>
      </c>
      <c r="D3536" t="s">
        <v>13</v>
      </c>
      <c r="E3536" t="str">
        <f>IF(Statistics_xlsx___Sheet1[[#This Row],[event_name]]="-","Male",Statistics_xlsx___Sheet1[[#This Row],[event_name]])</f>
        <v>Female</v>
      </c>
      <c r="F3536" t="s">
        <v>10</v>
      </c>
      <c r="G3536" t="s">
        <v>14</v>
      </c>
      <c r="H3536" t="str">
        <f>IF(Statistics_xlsx___Sheet1[[#This Row],[Post Name]]="-",IF(G3537=0,G3535,G3537),Statistics_xlsx___Sheet1[[#This Row],[Post Name]])</f>
        <v>c5</v>
      </c>
      <c r="I3536">
        <v>4083</v>
      </c>
      <c r="J3536">
        <f>IF(Statistics_xlsx___Sheet1[[#This Row],[Offered Salary]]&lt;=0,AVERAGE($I$2:$I$7166),Statistics_xlsx___Sheet1[[#This Row],[Offered Salary]])</f>
        <v>4083</v>
      </c>
      <c r="K3536" t="b">
        <f>OR((Statistics_xlsx___Sheet1[[#This Row],[updated offered salary]]&lt;$N$39),(Statistics_xlsx___Sheet1[[#This Row],[updated offered salary]]&gt;$N$40))</f>
        <v>0</v>
      </c>
    </row>
    <row r="3537" spans="1:11" x14ac:dyDescent="0.3">
      <c r="A3537">
        <v>162703</v>
      </c>
      <c r="B3537" t="s">
        <v>3056</v>
      </c>
      <c r="C3537" t="s">
        <v>15</v>
      </c>
      <c r="D3537" t="s">
        <v>13</v>
      </c>
      <c r="E3537" t="str">
        <f>IF(Statistics_xlsx___Sheet1[[#This Row],[event_name]]="-","Male",Statistics_xlsx___Sheet1[[#This Row],[event_name]])</f>
        <v>Female</v>
      </c>
      <c r="F3537" t="s">
        <v>10</v>
      </c>
      <c r="G3537" t="s">
        <v>14</v>
      </c>
      <c r="H3537" t="str">
        <f>IF(Statistics_xlsx___Sheet1[[#This Row],[Post Name]]="-",IF(G3538=0,G3536,G3538),Statistics_xlsx___Sheet1[[#This Row],[Post Name]])</f>
        <v>c5</v>
      </c>
      <c r="I3537">
        <v>6345</v>
      </c>
      <c r="J3537">
        <f>IF(Statistics_xlsx___Sheet1[[#This Row],[Offered Salary]]&lt;=0,AVERAGE($I$2:$I$7166),Statistics_xlsx___Sheet1[[#This Row],[Offered Salary]])</f>
        <v>6345</v>
      </c>
      <c r="K3537" t="b">
        <f>OR((Statistics_xlsx___Sheet1[[#This Row],[updated offered salary]]&lt;$N$39),(Statistics_xlsx___Sheet1[[#This Row],[updated offered salary]]&gt;$N$40))</f>
        <v>0</v>
      </c>
    </row>
    <row r="3538" spans="1:11" x14ac:dyDescent="0.3">
      <c r="A3538">
        <v>114187</v>
      </c>
      <c r="B3538" t="s">
        <v>3057</v>
      </c>
      <c r="C3538" t="s">
        <v>15</v>
      </c>
      <c r="D3538" t="s">
        <v>9</v>
      </c>
      <c r="E3538" t="str">
        <f>IF(Statistics_xlsx___Sheet1[[#This Row],[event_name]]="-","Male",Statistics_xlsx___Sheet1[[#This Row],[event_name]])</f>
        <v>Male</v>
      </c>
      <c r="F3538" t="s">
        <v>10</v>
      </c>
      <c r="G3538" t="s">
        <v>14</v>
      </c>
      <c r="H3538" t="str">
        <f>IF(Statistics_xlsx___Sheet1[[#This Row],[Post Name]]="-",IF(G3539=0,G3537,G3539),Statistics_xlsx___Sheet1[[#This Row],[Post Name]])</f>
        <v>c5</v>
      </c>
      <c r="I3538">
        <v>13732</v>
      </c>
      <c r="J3538">
        <f>IF(Statistics_xlsx___Sheet1[[#This Row],[Offered Salary]]&lt;=0,AVERAGE($I$2:$I$7166),Statistics_xlsx___Sheet1[[#This Row],[Offered Salary]])</f>
        <v>13732</v>
      </c>
      <c r="K3538" t="b">
        <f>OR((Statistics_xlsx___Sheet1[[#This Row],[updated offered salary]]&lt;$N$39),(Statistics_xlsx___Sheet1[[#This Row],[updated offered salary]]&gt;$N$40))</f>
        <v>0</v>
      </c>
    </row>
    <row r="3539" spans="1:11" x14ac:dyDescent="0.3">
      <c r="A3539">
        <v>993049</v>
      </c>
      <c r="B3539" t="s">
        <v>3058</v>
      </c>
      <c r="C3539" t="s">
        <v>8</v>
      </c>
      <c r="D3539" t="s">
        <v>13</v>
      </c>
      <c r="E3539" t="str">
        <f>IF(Statistics_xlsx___Sheet1[[#This Row],[event_name]]="-","Male",Statistics_xlsx___Sheet1[[#This Row],[event_name]])</f>
        <v>Female</v>
      </c>
      <c r="F3539" t="s">
        <v>10</v>
      </c>
      <c r="G3539" t="s">
        <v>14</v>
      </c>
      <c r="H3539" t="str">
        <f>IF(Statistics_xlsx___Sheet1[[#This Row],[Post Name]]="-",IF(G3540=0,G3538,G3540),Statistics_xlsx___Sheet1[[#This Row],[Post Name]])</f>
        <v>c5</v>
      </c>
      <c r="I3539">
        <v>58033</v>
      </c>
      <c r="J3539">
        <f>IF(Statistics_xlsx___Sheet1[[#This Row],[Offered Salary]]&lt;=0,AVERAGE($I$2:$I$7166),Statistics_xlsx___Sheet1[[#This Row],[Offered Salary]])</f>
        <v>58033</v>
      </c>
      <c r="K3539" t="b">
        <f>OR((Statistics_xlsx___Sheet1[[#This Row],[updated offered salary]]&lt;$N$39),(Statistics_xlsx___Sheet1[[#This Row],[updated offered salary]]&gt;$N$40))</f>
        <v>0</v>
      </c>
    </row>
    <row r="3540" spans="1:11" x14ac:dyDescent="0.3">
      <c r="A3540">
        <v>987712</v>
      </c>
      <c r="B3540" t="s">
        <v>3059</v>
      </c>
      <c r="C3540" t="s">
        <v>15</v>
      </c>
      <c r="D3540" t="s">
        <v>9</v>
      </c>
      <c r="E3540" t="str">
        <f>IF(Statistics_xlsx___Sheet1[[#This Row],[event_name]]="-","Male",Statistics_xlsx___Sheet1[[#This Row],[event_name]])</f>
        <v>Male</v>
      </c>
      <c r="F3540" t="s">
        <v>10</v>
      </c>
      <c r="G3540" t="s">
        <v>345</v>
      </c>
      <c r="H3540" t="str">
        <f>IF(Statistics_xlsx___Sheet1[[#This Row],[Post Name]]="-",IF(G3541=0,G3539,G3541),Statistics_xlsx___Sheet1[[#This Row],[Post Name]])</f>
        <v>c9</v>
      </c>
      <c r="I3540">
        <v>74931</v>
      </c>
      <c r="J3540">
        <f>IF(Statistics_xlsx___Sheet1[[#This Row],[Offered Salary]]&lt;=0,AVERAGE($I$2:$I$7166),Statistics_xlsx___Sheet1[[#This Row],[Offered Salary]])</f>
        <v>74931</v>
      </c>
      <c r="K3540" t="b">
        <f>OR((Statistics_xlsx___Sheet1[[#This Row],[updated offered salary]]&lt;$N$39),(Statistics_xlsx___Sheet1[[#This Row],[updated offered salary]]&gt;$N$40))</f>
        <v>0</v>
      </c>
    </row>
    <row r="3541" spans="1:11" x14ac:dyDescent="0.3">
      <c r="A3541">
        <v>342038</v>
      </c>
      <c r="B3541" t="s">
        <v>3060</v>
      </c>
      <c r="C3541" t="s">
        <v>15</v>
      </c>
      <c r="D3541" t="s">
        <v>13</v>
      </c>
      <c r="E3541" t="str">
        <f>IF(Statistics_xlsx___Sheet1[[#This Row],[event_name]]="-","Male",Statistics_xlsx___Sheet1[[#This Row],[event_name]])</f>
        <v>Female</v>
      </c>
      <c r="F3541" t="s">
        <v>10</v>
      </c>
      <c r="G3541" t="s">
        <v>14</v>
      </c>
      <c r="H3541" t="str">
        <f>IF(Statistics_xlsx___Sheet1[[#This Row],[Post Name]]="-",IF(G3542=0,G3540,G3542),Statistics_xlsx___Sheet1[[#This Row],[Post Name]])</f>
        <v>c5</v>
      </c>
      <c r="I3541">
        <v>73062</v>
      </c>
      <c r="J3541">
        <f>IF(Statistics_xlsx___Sheet1[[#This Row],[Offered Salary]]&lt;=0,AVERAGE($I$2:$I$7166),Statistics_xlsx___Sheet1[[#This Row],[Offered Salary]])</f>
        <v>73062</v>
      </c>
      <c r="K3541" t="b">
        <f>OR((Statistics_xlsx___Sheet1[[#This Row],[updated offered salary]]&lt;$N$39),(Statistics_xlsx___Sheet1[[#This Row],[updated offered salary]]&gt;$N$40))</f>
        <v>0</v>
      </c>
    </row>
    <row r="3542" spans="1:11" x14ac:dyDescent="0.3">
      <c r="A3542">
        <v>201002</v>
      </c>
      <c r="B3542" t="s">
        <v>3061</v>
      </c>
      <c r="C3542" t="s">
        <v>8</v>
      </c>
      <c r="D3542" t="s">
        <v>9</v>
      </c>
      <c r="E3542" t="str">
        <f>IF(Statistics_xlsx___Sheet1[[#This Row],[event_name]]="-","Male",Statistics_xlsx___Sheet1[[#This Row],[event_name]])</f>
        <v>Male</v>
      </c>
      <c r="F3542" t="s">
        <v>10</v>
      </c>
      <c r="G3542" t="s">
        <v>345</v>
      </c>
      <c r="H3542" t="str">
        <f>IF(Statistics_xlsx___Sheet1[[#This Row],[Post Name]]="-",IF(G3543=0,G3541,G3543),Statistics_xlsx___Sheet1[[#This Row],[Post Name]])</f>
        <v>c9</v>
      </c>
      <c r="I3542">
        <v>59009</v>
      </c>
      <c r="J3542">
        <f>IF(Statistics_xlsx___Sheet1[[#This Row],[Offered Salary]]&lt;=0,AVERAGE($I$2:$I$7166),Statistics_xlsx___Sheet1[[#This Row],[Offered Salary]])</f>
        <v>59009</v>
      </c>
      <c r="K3542" t="b">
        <f>OR((Statistics_xlsx___Sheet1[[#This Row],[updated offered salary]]&lt;$N$39),(Statistics_xlsx___Sheet1[[#This Row],[updated offered salary]]&gt;$N$40))</f>
        <v>0</v>
      </c>
    </row>
    <row r="3543" spans="1:11" x14ac:dyDescent="0.3">
      <c r="A3543">
        <v>758129</v>
      </c>
      <c r="B3543" t="s">
        <v>3062</v>
      </c>
      <c r="C3543" t="s">
        <v>8</v>
      </c>
      <c r="D3543" t="s">
        <v>9</v>
      </c>
      <c r="E3543" t="str">
        <f>IF(Statistics_xlsx___Sheet1[[#This Row],[event_name]]="-","Male",Statistics_xlsx___Sheet1[[#This Row],[event_name]])</f>
        <v>Male</v>
      </c>
      <c r="F3543" t="s">
        <v>10</v>
      </c>
      <c r="G3543" t="s">
        <v>345</v>
      </c>
      <c r="H3543" t="str">
        <f>IF(Statistics_xlsx___Sheet1[[#This Row],[Post Name]]="-",IF(G3544=0,G3542,G3544),Statistics_xlsx___Sheet1[[#This Row],[Post Name]])</f>
        <v>c9</v>
      </c>
      <c r="I3543">
        <v>73556</v>
      </c>
      <c r="J3543">
        <f>IF(Statistics_xlsx___Sheet1[[#This Row],[Offered Salary]]&lt;=0,AVERAGE($I$2:$I$7166),Statistics_xlsx___Sheet1[[#This Row],[Offered Salary]])</f>
        <v>73556</v>
      </c>
      <c r="K3543" t="b">
        <f>OR((Statistics_xlsx___Sheet1[[#This Row],[updated offered salary]]&lt;$N$39),(Statistics_xlsx___Sheet1[[#This Row],[updated offered salary]]&gt;$N$40))</f>
        <v>0</v>
      </c>
    </row>
    <row r="3544" spans="1:11" x14ac:dyDescent="0.3">
      <c r="A3544">
        <v>610135</v>
      </c>
      <c r="B3544" t="s">
        <v>3063</v>
      </c>
      <c r="C3544" t="s">
        <v>8</v>
      </c>
      <c r="D3544" t="s">
        <v>13</v>
      </c>
      <c r="E3544" t="str">
        <f>IF(Statistics_xlsx___Sheet1[[#This Row],[event_name]]="-","Male",Statistics_xlsx___Sheet1[[#This Row],[event_name]])</f>
        <v>Female</v>
      </c>
      <c r="F3544" t="s">
        <v>10</v>
      </c>
      <c r="G3544" t="s">
        <v>345</v>
      </c>
      <c r="H3544" t="str">
        <f>IF(Statistics_xlsx___Sheet1[[#This Row],[Post Name]]="-",IF(G3545=0,G3543,G3545),Statistics_xlsx___Sheet1[[#This Row],[Post Name]])</f>
        <v>c9</v>
      </c>
      <c r="I3544">
        <v>70146</v>
      </c>
      <c r="J3544">
        <f>IF(Statistics_xlsx___Sheet1[[#This Row],[Offered Salary]]&lt;=0,AVERAGE($I$2:$I$7166),Statistics_xlsx___Sheet1[[#This Row],[Offered Salary]])</f>
        <v>70146</v>
      </c>
      <c r="K3544" t="b">
        <f>OR((Statistics_xlsx___Sheet1[[#This Row],[updated offered salary]]&lt;$N$39),(Statistics_xlsx___Sheet1[[#This Row],[updated offered salary]]&gt;$N$40))</f>
        <v>0</v>
      </c>
    </row>
    <row r="3545" spans="1:11" x14ac:dyDescent="0.3">
      <c r="A3545">
        <v>752352</v>
      </c>
      <c r="B3545" t="s">
        <v>3064</v>
      </c>
      <c r="C3545" t="s">
        <v>15</v>
      </c>
      <c r="D3545" t="s">
        <v>42</v>
      </c>
      <c r="E3545" t="str">
        <f>IF(Statistics_xlsx___Sheet1[[#This Row],[event_name]]="-","Male",Statistics_xlsx___Sheet1[[#This Row],[event_name]])</f>
        <v>Don’t want to say</v>
      </c>
      <c r="F3545" t="s">
        <v>10</v>
      </c>
      <c r="G3545" t="s">
        <v>14</v>
      </c>
      <c r="H3545" t="str">
        <f>IF(Statistics_xlsx___Sheet1[[#This Row],[Post Name]]="-",IF(G3546=0,G3544,G3546),Statistics_xlsx___Sheet1[[#This Row],[Post Name]])</f>
        <v>c5</v>
      </c>
      <c r="I3545">
        <v>5227</v>
      </c>
      <c r="J3545">
        <f>IF(Statistics_xlsx___Sheet1[[#This Row],[Offered Salary]]&lt;=0,AVERAGE($I$2:$I$7166),Statistics_xlsx___Sheet1[[#This Row],[Offered Salary]])</f>
        <v>5227</v>
      </c>
      <c r="K3545" t="b">
        <f>OR((Statistics_xlsx___Sheet1[[#This Row],[updated offered salary]]&lt;$N$39),(Statistics_xlsx___Sheet1[[#This Row],[updated offered salary]]&gt;$N$40))</f>
        <v>0</v>
      </c>
    </row>
    <row r="3546" spans="1:11" x14ac:dyDescent="0.3">
      <c r="A3546">
        <v>553291</v>
      </c>
      <c r="B3546" t="s">
        <v>3065</v>
      </c>
      <c r="C3546" t="s">
        <v>15</v>
      </c>
      <c r="D3546" t="s">
        <v>9</v>
      </c>
      <c r="E3546" t="str">
        <f>IF(Statistics_xlsx___Sheet1[[#This Row],[event_name]]="-","Male",Statistics_xlsx___Sheet1[[#This Row],[event_name]])</f>
        <v>Male</v>
      </c>
      <c r="F3546" t="s">
        <v>10</v>
      </c>
      <c r="G3546" t="s">
        <v>14</v>
      </c>
      <c r="H3546" t="str">
        <f>IF(Statistics_xlsx___Sheet1[[#This Row],[Post Name]]="-",IF(G3547=0,G3545,G3547),Statistics_xlsx___Sheet1[[#This Row],[Post Name]])</f>
        <v>c5</v>
      </c>
      <c r="I3546">
        <v>36761</v>
      </c>
      <c r="J3546">
        <f>IF(Statistics_xlsx___Sheet1[[#This Row],[Offered Salary]]&lt;=0,AVERAGE($I$2:$I$7166),Statistics_xlsx___Sheet1[[#This Row],[Offered Salary]])</f>
        <v>36761</v>
      </c>
      <c r="K3546" t="b">
        <f>OR((Statistics_xlsx___Sheet1[[#This Row],[updated offered salary]]&lt;$N$39),(Statistics_xlsx___Sheet1[[#This Row],[updated offered salary]]&gt;$N$40))</f>
        <v>0</v>
      </c>
    </row>
    <row r="3547" spans="1:11" x14ac:dyDescent="0.3">
      <c r="A3547">
        <v>742503</v>
      </c>
      <c r="B3547" t="s">
        <v>3066</v>
      </c>
      <c r="C3547" t="s">
        <v>8</v>
      </c>
      <c r="D3547" t="s">
        <v>13</v>
      </c>
      <c r="E3547" t="str">
        <f>IF(Statistics_xlsx___Sheet1[[#This Row],[event_name]]="-","Male",Statistics_xlsx___Sheet1[[#This Row],[event_name]])</f>
        <v>Female</v>
      </c>
      <c r="F3547" t="s">
        <v>10</v>
      </c>
      <c r="G3547" t="s">
        <v>14</v>
      </c>
      <c r="H3547" t="str">
        <f>IF(Statistics_xlsx___Sheet1[[#This Row],[Post Name]]="-",IF(G3548=0,G3546,G3548),Statistics_xlsx___Sheet1[[#This Row],[Post Name]])</f>
        <v>c5</v>
      </c>
      <c r="I3547">
        <v>83910</v>
      </c>
      <c r="J3547">
        <f>IF(Statistics_xlsx___Sheet1[[#This Row],[Offered Salary]]&lt;=0,AVERAGE($I$2:$I$7166),Statistics_xlsx___Sheet1[[#This Row],[Offered Salary]])</f>
        <v>83910</v>
      </c>
      <c r="K3547" t="b">
        <f>OR((Statistics_xlsx___Sheet1[[#This Row],[updated offered salary]]&lt;$N$39),(Statistics_xlsx___Sheet1[[#This Row],[updated offered salary]]&gt;$N$40))</f>
        <v>0</v>
      </c>
    </row>
    <row r="3548" spans="1:11" x14ac:dyDescent="0.3">
      <c r="A3548">
        <v>256604</v>
      </c>
      <c r="B3548" t="s">
        <v>3067</v>
      </c>
      <c r="C3548" t="s">
        <v>8</v>
      </c>
      <c r="D3548" t="s">
        <v>13</v>
      </c>
      <c r="E3548" t="str">
        <f>IF(Statistics_xlsx___Sheet1[[#This Row],[event_name]]="-","Male",Statistics_xlsx___Sheet1[[#This Row],[event_name]])</f>
        <v>Female</v>
      </c>
      <c r="F3548" t="s">
        <v>10</v>
      </c>
      <c r="G3548" t="s">
        <v>14</v>
      </c>
      <c r="H3548" t="str">
        <f>IF(Statistics_xlsx___Sheet1[[#This Row],[Post Name]]="-",IF(G3549=0,G3547,G3549),Statistics_xlsx___Sheet1[[#This Row],[Post Name]])</f>
        <v>c5</v>
      </c>
      <c r="I3548">
        <v>9963</v>
      </c>
      <c r="J3548">
        <f>IF(Statistics_xlsx___Sheet1[[#This Row],[Offered Salary]]&lt;=0,AVERAGE($I$2:$I$7166),Statistics_xlsx___Sheet1[[#This Row],[Offered Salary]])</f>
        <v>9963</v>
      </c>
      <c r="K3548" t="b">
        <f>OR((Statistics_xlsx___Sheet1[[#This Row],[updated offered salary]]&lt;$N$39),(Statistics_xlsx___Sheet1[[#This Row],[updated offered salary]]&gt;$N$40))</f>
        <v>0</v>
      </c>
    </row>
    <row r="3549" spans="1:11" x14ac:dyDescent="0.3">
      <c r="A3549">
        <v>470979</v>
      </c>
      <c r="B3549" t="s">
        <v>1552</v>
      </c>
      <c r="C3549" t="s">
        <v>8</v>
      </c>
      <c r="D3549" t="s">
        <v>13</v>
      </c>
      <c r="E3549" t="str">
        <f>IF(Statistics_xlsx___Sheet1[[#This Row],[event_name]]="-","Male",Statistics_xlsx___Sheet1[[#This Row],[event_name]])</f>
        <v>Female</v>
      </c>
      <c r="F3549" t="s">
        <v>10</v>
      </c>
      <c r="G3549" t="s">
        <v>14</v>
      </c>
      <c r="H3549" t="str">
        <f>IF(Statistics_xlsx___Sheet1[[#This Row],[Post Name]]="-",IF(G3550=0,G3548,G3550),Statistics_xlsx___Sheet1[[#This Row],[Post Name]])</f>
        <v>c5</v>
      </c>
      <c r="I3549">
        <v>33791</v>
      </c>
      <c r="J3549">
        <f>IF(Statistics_xlsx___Sheet1[[#This Row],[Offered Salary]]&lt;=0,AVERAGE($I$2:$I$7166),Statistics_xlsx___Sheet1[[#This Row],[Offered Salary]])</f>
        <v>33791</v>
      </c>
      <c r="K3549" t="b">
        <f>OR((Statistics_xlsx___Sheet1[[#This Row],[updated offered salary]]&lt;$N$39),(Statistics_xlsx___Sheet1[[#This Row],[updated offered salary]]&gt;$N$40))</f>
        <v>0</v>
      </c>
    </row>
    <row r="3550" spans="1:11" x14ac:dyDescent="0.3">
      <c r="A3550">
        <v>995423</v>
      </c>
      <c r="B3550" t="s">
        <v>1552</v>
      </c>
      <c r="C3550" t="s">
        <v>8</v>
      </c>
      <c r="D3550" t="s">
        <v>9</v>
      </c>
      <c r="E3550" t="str">
        <f>IF(Statistics_xlsx___Sheet1[[#This Row],[event_name]]="-","Male",Statistics_xlsx___Sheet1[[#This Row],[event_name]])</f>
        <v>Male</v>
      </c>
      <c r="F3550" t="s">
        <v>10</v>
      </c>
      <c r="G3550" t="s">
        <v>14</v>
      </c>
      <c r="H3550" t="str">
        <f>IF(Statistics_xlsx___Sheet1[[#This Row],[Post Name]]="-",IF(G3551=0,G3549,G3551),Statistics_xlsx___Sheet1[[#This Row],[Post Name]])</f>
        <v>c5</v>
      </c>
      <c r="I3550">
        <v>37655</v>
      </c>
      <c r="J3550">
        <f>IF(Statistics_xlsx___Sheet1[[#This Row],[Offered Salary]]&lt;=0,AVERAGE($I$2:$I$7166),Statistics_xlsx___Sheet1[[#This Row],[Offered Salary]])</f>
        <v>37655</v>
      </c>
      <c r="K3550" t="b">
        <f>OR((Statistics_xlsx___Sheet1[[#This Row],[updated offered salary]]&lt;$N$39),(Statistics_xlsx___Sheet1[[#This Row],[updated offered salary]]&gt;$N$40))</f>
        <v>0</v>
      </c>
    </row>
    <row r="3551" spans="1:11" x14ac:dyDescent="0.3">
      <c r="A3551">
        <v>322860</v>
      </c>
      <c r="B3551" t="s">
        <v>3068</v>
      </c>
      <c r="C3551" t="s">
        <v>8</v>
      </c>
      <c r="D3551" t="s">
        <v>42</v>
      </c>
      <c r="E3551" t="str">
        <f>IF(Statistics_xlsx___Sheet1[[#This Row],[event_name]]="-","Male",Statistics_xlsx___Sheet1[[#This Row],[event_name]])</f>
        <v>Don’t want to say</v>
      </c>
      <c r="F3551" t="s">
        <v>10</v>
      </c>
      <c r="G3551" t="s">
        <v>14</v>
      </c>
      <c r="H3551" t="str">
        <f>IF(Statistics_xlsx___Sheet1[[#This Row],[Post Name]]="-",IF(G3552=0,G3550,G3552),Statistics_xlsx___Sheet1[[#This Row],[Post Name]])</f>
        <v>c5</v>
      </c>
      <c r="I3551">
        <v>42972</v>
      </c>
      <c r="J3551">
        <f>IF(Statistics_xlsx___Sheet1[[#This Row],[Offered Salary]]&lt;=0,AVERAGE($I$2:$I$7166),Statistics_xlsx___Sheet1[[#This Row],[Offered Salary]])</f>
        <v>42972</v>
      </c>
      <c r="K3551" t="b">
        <f>OR((Statistics_xlsx___Sheet1[[#This Row],[updated offered salary]]&lt;$N$39),(Statistics_xlsx___Sheet1[[#This Row],[updated offered salary]]&gt;$N$40))</f>
        <v>0</v>
      </c>
    </row>
    <row r="3552" spans="1:11" x14ac:dyDescent="0.3">
      <c r="A3552">
        <v>469009</v>
      </c>
      <c r="B3552" t="s">
        <v>3069</v>
      </c>
      <c r="C3552" t="s">
        <v>15</v>
      </c>
      <c r="D3552" t="s">
        <v>9</v>
      </c>
      <c r="E3552" t="str">
        <f>IF(Statistics_xlsx___Sheet1[[#This Row],[event_name]]="-","Male",Statistics_xlsx___Sheet1[[#This Row],[event_name]])</f>
        <v>Male</v>
      </c>
      <c r="F3552" t="s">
        <v>10</v>
      </c>
      <c r="G3552" t="s">
        <v>14</v>
      </c>
      <c r="H3552" t="str">
        <f>IF(Statistics_xlsx___Sheet1[[#This Row],[Post Name]]="-",IF(G3553=0,G3551,G3553),Statistics_xlsx___Sheet1[[#This Row],[Post Name]])</f>
        <v>c5</v>
      </c>
      <c r="I3552">
        <v>62982</v>
      </c>
      <c r="J3552">
        <f>IF(Statistics_xlsx___Sheet1[[#This Row],[Offered Salary]]&lt;=0,AVERAGE($I$2:$I$7166),Statistics_xlsx___Sheet1[[#This Row],[Offered Salary]])</f>
        <v>62982</v>
      </c>
      <c r="K3552" t="b">
        <f>OR((Statistics_xlsx___Sheet1[[#This Row],[updated offered salary]]&lt;$N$39),(Statistics_xlsx___Sheet1[[#This Row],[updated offered salary]]&gt;$N$40))</f>
        <v>0</v>
      </c>
    </row>
    <row r="3553" spans="1:11" x14ac:dyDescent="0.3">
      <c r="A3553">
        <v>604024</v>
      </c>
      <c r="B3553" t="s">
        <v>3070</v>
      </c>
      <c r="C3553" t="s">
        <v>8</v>
      </c>
      <c r="D3553" t="s">
        <v>9</v>
      </c>
      <c r="E3553" t="str">
        <f>IF(Statistics_xlsx___Sheet1[[#This Row],[event_name]]="-","Male",Statistics_xlsx___Sheet1[[#This Row],[event_name]])</f>
        <v>Male</v>
      </c>
      <c r="F3553" t="s">
        <v>10</v>
      </c>
      <c r="G3553" t="s">
        <v>14</v>
      </c>
      <c r="H3553" t="str">
        <f>IF(Statistics_xlsx___Sheet1[[#This Row],[Post Name]]="-",IF(G3554=0,G3552,G3554),Statistics_xlsx___Sheet1[[#This Row],[Post Name]])</f>
        <v>c5</v>
      </c>
      <c r="I3553">
        <v>99345</v>
      </c>
      <c r="J3553">
        <f>IF(Statistics_xlsx___Sheet1[[#This Row],[Offered Salary]]&lt;=0,AVERAGE($I$2:$I$7166),Statistics_xlsx___Sheet1[[#This Row],[Offered Salary]])</f>
        <v>99345</v>
      </c>
      <c r="K3553" t="b">
        <f>OR((Statistics_xlsx___Sheet1[[#This Row],[updated offered salary]]&lt;$N$39),(Statistics_xlsx___Sheet1[[#This Row],[updated offered salary]]&gt;$N$40))</f>
        <v>0</v>
      </c>
    </row>
    <row r="3554" spans="1:11" x14ac:dyDescent="0.3">
      <c r="A3554">
        <v>21822</v>
      </c>
      <c r="B3554" t="s">
        <v>3071</v>
      </c>
      <c r="C3554" t="s">
        <v>8</v>
      </c>
      <c r="D3554" t="s">
        <v>13</v>
      </c>
      <c r="E3554" t="str">
        <f>IF(Statistics_xlsx___Sheet1[[#This Row],[event_name]]="-","Male",Statistics_xlsx___Sheet1[[#This Row],[event_name]])</f>
        <v>Female</v>
      </c>
      <c r="F3554" t="s">
        <v>10</v>
      </c>
      <c r="G3554" t="s">
        <v>24</v>
      </c>
      <c r="H3554" t="str">
        <f>IF(Statistics_xlsx___Sheet1[[#This Row],[Post Name]]="-",IF(G3555=0,G3553,G3555),Statistics_xlsx___Sheet1[[#This Row],[Post Name]])</f>
        <v>i7</v>
      </c>
      <c r="I3554">
        <v>57333</v>
      </c>
      <c r="J3554">
        <f>IF(Statistics_xlsx___Sheet1[[#This Row],[Offered Salary]]&lt;=0,AVERAGE($I$2:$I$7166),Statistics_xlsx___Sheet1[[#This Row],[Offered Salary]])</f>
        <v>57333</v>
      </c>
      <c r="K3554" t="b">
        <f>OR((Statistics_xlsx___Sheet1[[#This Row],[updated offered salary]]&lt;$N$39),(Statistics_xlsx___Sheet1[[#This Row],[updated offered salary]]&gt;$N$40))</f>
        <v>0</v>
      </c>
    </row>
    <row r="3555" spans="1:11" x14ac:dyDescent="0.3">
      <c r="A3555">
        <v>420095</v>
      </c>
      <c r="B3555" t="s">
        <v>2602</v>
      </c>
      <c r="C3555" t="s">
        <v>15</v>
      </c>
      <c r="D3555" t="s">
        <v>9</v>
      </c>
      <c r="E3555" t="str">
        <f>IF(Statistics_xlsx___Sheet1[[#This Row],[event_name]]="-","Male",Statistics_xlsx___Sheet1[[#This Row],[event_name]])</f>
        <v>Male</v>
      </c>
      <c r="F3555" t="s">
        <v>10</v>
      </c>
      <c r="G3555" t="s">
        <v>24</v>
      </c>
      <c r="H3555" t="str">
        <f>IF(Statistics_xlsx___Sheet1[[#This Row],[Post Name]]="-",IF(G3556=0,G3554,G3556),Statistics_xlsx___Sheet1[[#This Row],[Post Name]])</f>
        <v>i7</v>
      </c>
      <c r="I3555">
        <v>14745</v>
      </c>
      <c r="J3555">
        <f>IF(Statistics_xlsx___Sheet1[[#This Row],[Offered Salary]]&lt;=0,AVERAGE($I$2:$I$7166),Statistics_xlsx___Sheet1[[#This Row],[Offered Salary]])</f>
        <v>14745</v>
      </c>
      <c r="K3555" t="b">
        <f>OR((Statistics_xlsx___Sheet1[[#This Row],[updated offered salary]]&lt;$N$39),(Statistics_xlsx___Sheet1[[#This Row],[updated offered salary]]&gt;$N$40))</f>
        <v>0</v>
      </c>
    </row>
    <row r="3556" spans="1:11" x14ac:dyDescent="0.3">
      <c r="A3556">
        <v>356027</v>
      </c>
      <c r="B3556" t="s">
        <v>3072</v>
      </c>
      <c r="C3556" t="s">
        <v>8</v>
      </c>
      <c r="D3556" t="s">
        <v>13</v>
      </c>
      <c r="E3556" t="str">
        <f>IF(Statistics_xlsx___Sheet1[[#This Row],[event_name]]="-","Male",Statistics_xlsx___Sheet1[[#This Row],[event_name]])</f>
        <v>Female</v>
      </c>
      <c r="F3556" t="s">
        <v>10</v>
      </c>
      <c r="G3556" t="s">
        <v>24</v>
      </c>
      <c r="H3556" t="str">
        <f>IF(Statistics_xlsx___Sheet1[[#This Row],[Post Name]]="-",IF(G3557=0,G3555,G3557),Statistics_xlsx___Sheet1[[#This Row],[Post Name]])</f>
        <v>i7</v>
      </c>
      <c r="I3556">
        <v>81124</v>
      </c>
      <c r="J3556">
        <f>IF(Statistics_xlsx___Sheet1[[#This Row],[Offered Salary]]&lt;=0,AVERAGE($I$2:$I$7166),Statistics_xlsx___Sheet1[[#This Row],[Offered Salary]])</f>
        <v>81124</v>
      </c>
      <c r="K3556" t="b">
        <f>OR((Statistics_xlsx___Sheet1[[#This Row],[updated offered salary]]&lt;$N$39),(Statistics_xlsx___Sheet1[[#This Row],[updated offered salary]]&gt;$N$40))</f>
        <v>0</v>
      </c>
    </row>
    <row r="3557" spans="1:11" x14ac:dyDescent="0.3">
      <c r="A3557">
        <v>655082</v>
      </c>
      <c r="B3557" t="s">
        <v>3073</v>
      </c>
      <c r="C3557" t="s">
        <v>15</v>
      </c>
      <c r="D3557" t="s">
        <v>9</v>
      </c>
      <c r="E3557" t="str">
        <f>IF(Statistics_xlsx___Sheet1[[#This Row],[event_name]]="-","Male",Statistics_xlsx___Sheet1[[#This Row],[event_name]])</f>
        <v>Male</v>
      </c>
      <c r="F3557" t="s">
        <v>10</v>
      </c>
      <c r="G3557" t="s">
        <v>24</v>
      </c>
      <c r="H3557" t="str">
        <f>IF(Statistics_xlsx___Sheet1[[#This Row],[Post Name]]="-",IF(G3558=0,G3556,G3558),Statistics_xlsx___Sheet1[[#This Row],[Post Name]])</f>
        <v>i7</v>
      </c>
      <c r="I3557">
        <v>63777</v>
      </c>
      <c r="J3557">
        <f>IF(Statistics_xlsx___Sheet1[[#This Row],[Offered Salary]]&lt;=0,AVERAGE($I$2:$I$7166),Statistics_xlsx___Sheet1[[#This Row],[Offered Salary]])</f>
        <v>63777</v>
      </c>
      <c r="K3557" t="b">
        <f>OR((Statistics_xlsx___Sheet1[[#This Row],[updated offered salary]]&lt;$N$39),(Statistics_xlsx___Sheet1[[#This Row],[updated offered salary]]&gt;$N$40))</f>
        <v>0</v>
      </c>
    </row>
    <row r="3558" spans="1:11" x14ac:dyDescent="0.3">
      <c r="A3558">
        <v>970300</v>
      </c>
      <c r="B3558" t="s">
        <v>3074</v>
      </c>
      <c r="C3558" t="s">
        <v>8</v>
      </c>
      <c r="D3558" t="s">
        <v>9</v>
      </c>
      <c r="E3558" t="str">
        <f>IF(Statistics_xlsx___Sheet1[[#This Row],[event_name]]="-","Male",Statistics_xlsx___Sheet1[[#This Row],[event_name]])</f>
        <v>Male</v>
      </c>
      <c r="F3558" t="s">
        <v>10</v>
      </c>
      <c r="G3558" t="s">
        <v>24</v>
      </c>
      <c r="H3558" t="str">
        <f>IF(Statistics_xlsx___Sheet1[[#This Row],[Post Name]]="-",IF(G3559=0,G3557,G3559),Statistics_xlsx___Sheet1[[#This Row],[Post Name]])</f>
        <v>i7</v>
      </c>
      <c r="I3558">
        <v>36932</v>
      </c>
      <c r="J3558">
        <f>IF(Statistics_xlsx___Sheet1[[#This Row],[Offered Salary]]&lt;=0,AVERAGE($I$2:$I$7166),Statistics_xlsx___Sheet1[[#This Row],[Offered Salary]])</f>
        <v>36932</v>
      </c>
      <c r="K3558" t="b">
        <f>OR((Statistics_xlsx___Sheet1[[#This Row],[updated offered salary]]&lt;$N$39),(Statistics_xlsx___Sheet1[[#This Row],[updated offered salary]]&gt;$N$40))</f>
        <v>0</v>
      </c>
    </row>
    <row r="3559" spans="1:11" x14ac:dyDescent="0.3">
      <c r="A3559">
        <v>607770</v>
      </c>
      <c r="B3559" t="s">
        <v>3075</v>
      </c>
      <c r="C3559" t="s">
        <v>8</v>
      </c>
      <c r="D3559" t="s">
        <v>13</v>
      </c>
      <c r="E3559" t="str">
        <f>IF(Statistics_xlsx___Sheet1[[#This Row],[event_name]]="-","Male",Statistics_xlsx___Sheet1[[#This Row],[event_name]])</f>
        <v>Female</v>
      </c>
      <c r="F3559" t="s">
        <v>10</v>
      </c>
      <c r="G3559" t="s">
        <v>24</v>
      </c>
      <c r="H3559" t="str">
        <f>IF(Statistics_xlsx___Sheet1[[#This Row],[Post Name]]="-",IF(G3560=0,G3558,G3560),Statistics_xlsx___Sheet1[[#This Row],[Post Name]])</f>
        <v>i7</v>
      </c>
      <c r="I3559">
        <v>81106</v>
      </c>
      <c r="J3559">
        <f>IF(Statistics_xlsx___Sheet1[[#This Row],[Offered Salary]]&lt;=0,AVERAGE($I$2:$I$7166),Statistics_xlsx___Sheet1[[#This Row],[Offered Salary]])</f>
        <v>81106</v>
      </c>
      <c r="K3559" t="b">
        <f>OR((Statistics_xlsx___Sheet1[[#This Row],[updated offered salary]]&lt;$N$39),(Statistics_xlsx___Sheet1[[#This Row],[updated offered salary]]&gt;$N$40))</f>
        <v>0</v>
      </c>
    </row>
    <row r="3560" spans="1:11" x14ac:dyDescent="0.3">
      <c r="A3560">
        <v>346303</v>
      </c>
      <c r="B3560" t="s">
        <v>3076</v>
      </c>
      <c r="C3560" t="s">
        <v>8</v>
      </c>
      <c r="D3560" t="s">
        <v>13</v>
      </c>
      <c r="E3560" t="str">
        <f>IF(Statistics_xlsx___Sheet1[[#This Row],[event_name]]="-","Male",Statistics_xlsx___Sheet1[[#This Row],[event_name]])</f>
        <v>Female</v>
      </c>
      <c r="F3560" t="s">
        <v>10</v>
      </c>
      <c r="G3560" t="s">
        <v>24</v>
      </c>
      <c r="H3560" t="str">
        <f>IF(Statistics_xlsx___Sheet1[[#This Row],[Post Name]]="-",IF(G3561=0,G3559,G3561),Statistics_xlsx___Sheet1[[#This Row],[Post Name]])</f>
        <v>i7</v>
      </c>
      <c r="I3560">
        <v>55056</v>
      </c>
      <c r="J3560">
        <f>IF(Statistics_xlsx___Sheet1[[#This Row],[Offered Salary]]&lt;=0,AVERAGE($I$2:$I$7166),Statistics_xlsx___Sheet1[[#This Row],[Offered Salary]])</f>
        <v>55056</v>
      </c>
      <c r="K3560" t="b">
        <f>OR((Statistics_xlsx___Sheet1[[#This Row],[updated offered salary]]&lt;$N$39),(Statistics_xlsx___Sheet1[[#This Row],[updated offered salary]]&gt;$N$40))</f>
        <v>0</v>
      </c>
    </row>
    <row r="3561" spans="1:11" x14ac:dyDescent="0.3">
      <c r="A3561">
        <v>961113</v>
      </c>
      <c r="B3561" t="s">
        <v>3077</v>
      </c>
      <c r="C3561" t="s">
        <v>8</v>
      </c>
      <c r="D3561" t="s">
        <v>9</v>
      </c>
      <c r="E3561" t="str">
        <f>IF(Statistics_xlsx___Sheet1[[#This Row],[event_name]]="-","Male",Statistics_xlsx___Sheet1[[#This Row],[event_name]])</f>
        <v>Male</v>
      </c>
      <c r="F3561" t="s">
        <v>10</v>
      </c>
      <c r="G3561" t="s">
        <v>24</v>
      </c>
      <c r="H3561" t="str">
        <f>IF(Statistics_xlsx___Sheet1[[#This Row],[Post Name]]="-",IF(G3562=0,G3560,G3562),Statistics_xlsx___Sheet1[[#This Row],[Post Name]])</f>
        <v>i7</v>
      </c>
      <c r="I3561">
        <v>47856</v>
      </c>
      <c r="J3561">
        <f>IF(Statistics_xlsx___Sheet1[[#This Row],[Offered Salary]]&lt;=0,AVERAGE($I$2:$I$7166),Statistics_xlsx___Sheet1[[#This Row],[Offered Salary]])</f>
        <v>47856</v>
      </c>
      <c r="K3561" t="b">
        <f>OR((Statistics_xlsx___Sheet1[[#This Row],[updated offered salary]]&lt;$N$39),(Statistics_xlsx___Sheet1[[#This Row],[updated offered salary]]&gt;$N$40))</f>
        <v>0</v>
      </c>
    </row>
    <row r="3562" spans="1:11" x14ac:dyDescent="0.3">
      <c r="A3562">
        <v>517292</v>
      </c>
      <c r="B3562" t="s">
        <v>3078</v>
      </c>
      <c r="C3562" t="s">
        <v>8</v>
      </c>
      <c r="D3562" t="s">
        <v>9</v>
      </c>
      <c r="E3562" t="str">
        <f>IF(Statistics_xlsx___Sheet1[[#This Row],[event_name]]="-","Male",Statistics_xlsx___Sheet1[[#This Row],[event_name]])</f>
        <v>Male</v>
      </c>
      <c r="F3562" t="s">
        <v>10</v>
      </c>
      <c r="G3562" t="s">
        <v>24</v>
      </c>
      <c r="H3562" t="str">
        <f>IF(Statistics_xlsx___Sheet1[[#This Row],[Post Name]]="-",IF(G3563=0,G3561,G3563),Statistics_xlsx___Sheet1[[#This Row],[Post Name]])</f>
        <v>i7</v>
      </c>
      <c r="I3562">
        <v>94052</v>
      </c>
      <c r="J3562">
        <f>IF(Statistics_xlsx___Sheet1[[#This Row],[Offered Salary]]&lt;=0,AVERAGE($I$2:$I$7166),Statistics_xlsx___Sheet1[[#This Row],[Offered Salary]])</f>
        <v>94052</v>
      </c>
      <c r="K3562" t="b">
        <f>OR((Statistics_xlsx___Sheet1[[#This Row],[updated offered salary]]&lt;$N$39),(Statistics_xlsx___Sheet1[[#This Row],[updated offered salary]]&gt;$N$40))</f>
        <v>0</v>
      </c>
    </row>
    <row r="3563" spans="1:11" x14ac:dyDescent="0.3">
      <c r="A3563">
        <v>141631</v>
      </c>
      <c r="B3563" t="s">
        <v>3079</v>
      </c>
      <c r="C3563" t="s">
        <v>8</v>
      </c>
      <c r="D3563" t="s">
        <v>13</v>
      </c>
      <c r="E3563" t="str">
        <f>IF(Statistics_xlsx___Sheet1[[#This Row],[event_name]]="-","Male",Statistics_xlsx___Sheet1[[#This Row],[event_name]])</f>
        <v>Female</v>
      </c>
      <c r="F3563" t="s">
        <v>10</v>
      </c>
      <c r="G3563" t="s">
        <v>24</v>
      </c>
      <c r="H3563" t="str">
        <f>IF(Statistics_xlsx___Sheet1[[#This Row],[Post Name]]="-",IF(G3564=0,G3562,G3564),Statistics_xlsx___Sheet1[[#This Row],[Post Name]])</f>
        <v>i7</v>
      </c>
      <c r="I3563">
        <v>5534</v>
      </c>
      <c r="J3563">
        <f>IF(Statistics_xlsx___Sheet1[[#This Row],[Offered Salary]]&lt;=0,AVERAGE($I$2:$I$7166),Statistics_xlsx___Sheet1[[#This Row],[Offered Salary]])</f>
        <v>5534</v>
      </c>
      <c r="K3563" t="b">
        <f>OR((Statistics_xlsx___Sheet1[[#This Row],[updated offered salary]]&lt;$N$39),(Statistics_xlsx___Sheet1[[#This Row],[updated offered salary]]&gt;$N$40))</f>
        <v>0</v>
      </c>
    </row>
    <row r="3564" spans="1:11" x14ac:dyDescent="0.3">
      <c r="A3564">
        <v>347699</v>
      </c>
      <c r="B3564" t="s">
        <v>3080</v>
      </c>
      <c r="C3564" t="s">
        <v>15</v>
      </c>
      <c r="D3564" t="s">
        <v>42</v>
      </c>
      <c r="E3564" t="str">
        <f>IF(Statistics_xlsx___Sheet1[[#This Row],[event_name]]="-","Male",Statistics_xlsx___Sheet1[[#This Row],[event_name]])</f>
        <v>Don’t want to say</v>
      </c>
      <c r="F3564" t="s">
        <v>10</v>
      </c>
      <c r="G3564" t="s">
        <v>24</v>
      </c>
      <c r="H3564" t="str">
        <f>IF(Statistics_xlsx___Sheet1[[#This Row],[Post Name]]="-",IF(G3565=0,G3563,G3565),Statistics_xlsx___Sheet1[[#This Row],[Post Name]])</f>
        <v>i7</v>
      </c>
      <c r="I3564">
        <v>14617</v>
      </c>
      <c r="J3564">
        <f>IF(Statistics_xlsx___Sheet1[[#This Row],[Offered Salary]]&lt;=0,AVERAGE($I$2:$I$7166),Statistics_xlsx___Sheet1[[#This Row],[Offered Salary]])</f>
        <v>14617</v>
      </c>
      <c r="K3564" t="b">
        <f>OR((Statistics_xlsx___Sheet1[[#This Row],[updated offered salary]]&lt;$N$39),(Statistics_xlsx___Sheet1[[#This Row],[updated offered salary]]&gt;$N$40))</f>
        <v>0</v>
      </c>
    </row>
    <row r="3565" spans="1:11" x14ac:dyDescent="0.3">
      <c r="A3565">
        <v>58230</v>
      </c>
      <c r="B3565" t="s">
        <v>1520</v>
      </c>
      <c r="C3565" t="s">
        <v>8</v>
      </c>
      <c r="D3565" t="s">
        <v>9</v>
      </c>
      <c r="E3565" t="str">
        <f>IF(Statistics_xlsx___Sheet1[[#This Row],[event_name]]="-","Male",Statistics_xlsx___Sheet1[[#This Row],[event_name]])</f>
        <v>Male</v>
      </c>
      <c r="F3565" t="s">
        <v>17</v>
      </c>
      <c r="G3565" t="s">
        <v>14</v>
      </c>
      <c r="H3565" t="str">
        <f>IF(Statistics_xlsx___Sheet1[[#This Row],[Post Name]]="-",IF(G3566=0,G3564,G3566),Statistics_xlsx___Sheet1[[#This Row],[Post Name]])</f>
        <v>c5</v>
      </c>
      <c r="I3565">
        <v>99343</v>
      </c>
      <c r="J3565">
        <f>IF(Statistics_xlsx___Sheet1[[#This Row],[Offered Salary]]&lt;=0,AVERAGE($I$2:$I$7166),Statistics_xlsx___Sheet1[[#This Row],[Offered Salary]])</f>
        <v>99343</v>
      </c>
      <c r="K3565" t="b">
        <f>OR((Statistics_xlsx___Sheet1[[#This Row],[updated offered salary]]&lt;$N$39),(Statistics_xlsx___Sheet1[[#This Row],[updated offered salary]]&gt;$N$40))</f>
        <v>0</v>
      </c>
    </row>
    <row r="3566" spans="1:11" x14ac:dyDescent="0.3">
      <c r="A3566">
        <v>366376</v>
      </c>
      <c r="B3566" t="s">
        <v>2671</v>
      </c>
      <c r="C3566" t="s">
        <v>15</v>
      </c>
      <c r="D3566" t="s">
        <v>9</v>
      </c>
      <c r="E3566" t="str">
        <f>IF(Statistics_xlsx___Sheet1[[#This Row],[event_name]]="-","Male",Statistics_xlsx___Sheet1[[#This Row],[event_name]])</f>
        <v>Male</v>
      </c>
      <c r="F3566" t="s">
        <v>17</v>
      </c>
      <c r="G3566" t="s">
        <v>14</v>
      </c>
      <c r="H3566" t="str">
        <f>IF(Statistics_xlsx___Sheet1[[#This Row],[Post Name]]="-",IF(G3567=0,G3565,G3567),Statistics_xlsx___Sheet1[[#This Row],[Post Name]])</f>
        <v>c5</v>
      </c>
      <c r="I3566">
        <v>69100</v>
      </c>
      <c r="J3566">
        <f>IF(Statistics_xlsx___Sheet1[[#This Row],[Offered Salary]]&lt;=0,AVERAGE($I$2:$I$7166),Statistics_xlsx___Sheet1[[#This Row],[Offered Salary]])</f>
        <v>69100</v>
      </c>
      <c r="K3566" t="b">
        <f>OR((Statistics_xlsx___Sheet1[[#This Row],[updated offered salary]]&lt;$N$39),(Statistics_xlsx___Sheet1[[#This Row],[updated offered salary]]&gt;$N$40))</f>
        <v>0</v>
      </c>
    </row>
    <row r="3567" spans="1:11" x14ac:dyDescent="0.3">
      <c r="A3567">
        <v>752726</v>
      </c>
      <c r="B3567" t="s">
        <v>3081</v>
      </c>
      <c r="C3567" t="s">
        <v>8</v>
      </c>
      <c r="D3567" t="s">
        <v>9</v>
      </c>
      <c r="E3567" t="str">
        <f>IF(Statistics_xlsx___Sheet1[[#This Row],[event_name]]="-","Male",Statistics_xlsx___Sheet1[[#This Row],[event_name]])</f>
        <v>Male</v>
      </c>
      <c r="F3567" t="s">
        <v>21</v>
      </c>
      <c r="G3567" t="s">
        <v>345</v>
      </c>
      <c r="H3567" t="str">
        <f>IF(Statistics_xlsx___Sheet1[[#This Row],[Post Name]]="-",IF(G3568=0,G3566,G3568),Statistics_xlsx___Sheet1[[#This Row],[Post Name]])</f>
        <v>c9</v>
      </c>
      <c r="I3567">
        <v>96405</v>
      </c>
      <c r="J3567">
        <f>IF(Statistics_xlsx___Sheet1[[#This Row],[Offered Salary]]&lt;=0,AVERAGE($I$2:$I$7166),Statistics_xlsx___Sheet1[[#This Row],[Offered Salary]])</f>
        <v>96405</v>
      </c>
      <c r="K3567" t="b">
        <f>OR((Statistics_xlsx___Sheet1[[#This Row],[updated offered salary]]&lt;$N$39),(Statistics_xlsx___Sheet1[[#This Row],[updated offered salary]]&gt;$N$40))</f>
        <v>0</v>
      </c>
    </row>
    <row r="3568" spans="1:11" x14ac:dyDescent="0.3">
      <c r="A3568">
        <v>783920</v>
      </c>
      <c r="B3568" t="s">
        <v>3082</v>
      </c>
      <c r="C3568" t="s">
        <v>15</v>
      </c>
      <c r="D3568" t="s">
        <v>9</v>
      </c>
      <c r="E3568" t="str">
        <f>IF(Statistics_xlsx___Sheet1[[#This Row],[event_name]]="-","Male",Statistics_xlsx___Sheet1[[#This Row],[event_name]])</f>
        <v>Male</v>
      </c>
      <c r="F3568" t="s">
        <v>21</v>
      </c>
      <c r="G3568" t="s">
        <v>345</v>
      </c>
      <c r="H3568" t="str">
        <f>IF(Statistics_xlsx___Sheet1[[#This Row],[Post Name]]="-",IF(G3569=0,G3567,G3569),Statistics_xlsx___Sheet1[[#This Row],[Post Name]])</f>
        <v>c9</v>
      </c>
      <c r="I3568">
        <v>45721</v>
      </c>
      <c r="J3568">
        <f>IF(Statistics_xlsx___Sheet1[[#This Row],[Offered Salary]]&lt;=0,AVERAGE($I$2:$I$7166),Statistics_xlsx___Sheet1[[#This Row],[Offered Salary]])</f>
        <v>45721</v>
      </c>
      <c r="K3568" t="b">
        <f>OR((Statistics_xlsx___Sheet1[[#This Row],[updated offered salary]]&lt;$N$39),(Statistics_xlsx___Sheet1[[#This Row],[updated offered salary]]&gt;$N$40))</f>
        <v>0</v>
      </c>
    </row>
    <row r="3569" spans="1:11" x14ac:dyDescent="0.3">
      <c r="A3569">
        <v>520387</v>
      </c>
      <c r="B3569" t="s">
        <v>3083</v>
      </c>
      <c r="C3569" t="s">
        <v>8</v>
      </c>
      <c r="D3569" t="s">
        <v>13</v>
      </c>
      <c r="E3569" t="str">
        <f>IF(Statistics_xlsx___Sheet1[[#This Row],[event_name]]="-","Male",Statistics_xlsx___Sheet1[[#This Row],[event_name]])</f>
        <v>Female</v>
      </c>
      <c r="F3569" t="s">
        <v>21</v>
      </c>
      <c r="G3569" t="s">
        <v>14</v>
      </c>
      <c r="H3569" t="str">
        <f>IF(Statistics_xlsx___Sheet1[[#This Row],[Post Name]]="-",IF(G3570=0,G3568,G3570),Statistics_xlsx___Sheet1[[#This Row],[Post Name]])</f>
        <v>c5</v>
      </c>
      <c r="I3569">
        <v>79271</v>
      </c>
      <c r="J3569">
        <f>IF(Statistics_xlsx___Sheet1[[#This Row],[Offered Salary]]&lt;=0,AVERAGE($I$2:$I$7166),Statistics_xlsx___Sheet1[[#This Row],[Offered Salary]])</f>
        <v>79271</v>
      </c>
      <c r="K3569" t="b">
        <f>OR((Statistics_xlsx___Sheet1[[#This Row],[updated offered salary]]&lt;$N$39),(Statistics_xlsx___Sheet1[[#This Row],[updated offered salary]]&gt;$N$40))</f>
        <v>0</v>
      </c>
    </row>
    <row r="3570" spans="1:11" x14ac:dyDescent="0.3">
      <c r="A3570">
        <v>853118</v>
      </c>
      <c r="B3570" t="s">
        <v>3084</v>
      </c>
      <c r="C3570" t="s">
        <v>8</v>
      </c>
      <c r="D3570" t="s">
        <v>9</v>
      </c>
      <c r="E3570" t="str">
        <f>IF(Statistics_xlsx___Sheet1[[#This Row],[event_name]]="-","Male",Statistics_xlsx___Sheet1[[#This Row],[event_name]])</f>
        <v>Male</v>
      </c>
      <c r="F3570" t="s">
        <v>21</v>
      </c>
      <c r="G3570" t="s">
        <v>14</v>
      </c>
      <c r="H3570" t="str">
        <f>IF(Statistics_xlsx___Sheet1[[#This Row],[Post Name]]="-",IF(G3571=0,G3569,G3571),Statistics_xlsx___Sheet1[[#This Row],[Post Name]])</f>
        <v>c5</v>
      </c>
      <c r="I3570">
        <v>61301</v>
      </c>
      <c r="J3570">
        <f>IF(Statistics_xlsx___Sheet1[[#This Row],[Offered Salary]]&lt;=0,AVERAGE($I$2:$I$7166),Statistics_xlsx___Sheet1[[#This Row],[Offered Salary]])</f>
        <v>61301</v>
      </c>
      <c r="K3570" t="b">
        <f>OR((Statistics_xlsx___Sheet1[[#This Row],[updated offered salary]]&lt;$N$39),(Statistics_xlsx___Sheet1[[#This Row],[updated offered salary]]&gt;$N$40))</f>
        <v>0</v>
      </c>
    </row>
    <row r="3571" spans="1:11" x14ac:dyDescent="0.3">
      <c r="A3571">
        <v>501928</v>
      </c>
      <c r="B3571" t="s">
        <v>3085</v>
      </c>
      <c r="C3571" t="s">
        <v>15</v>
      </c>
      <c r="D3571" t="s">
        <v>13</v>
      </c>
      <c r="E3571" t="str">
        <f>IF(Statistics_xlsx___Sheet1[[#This Row],[event_name]]="-","Male",Statistics_xlsx___Sheet1[[#This Row],[event_name]])</f>
        <v>Female</v>
      </c>
      <c r="F3571" t="s">
        <v>21</v>
      </c>
      <c r="G3571" t="s">
        <v>14</v>
      </c>
      <c r="H3571" t="str">
        <f>IF(Statistics_xlsx___Sheet1[[#This Row],[Post Name]]="-",IF(G3572=0,G3570,G3572),Statistics_xlsx___Sheet1[[#This Row],[Post Name]])</f>
        <v>c5</v>
      </c>
      <c r="I3571">
        <v>21961</v>
      </c>
      <c r="J3571">
        <f>IF(Statistics_xlsx___Sheet1[[#This Row],[Offered Salary]]&lt;=0,AVERAGE($I$2:$I$7166),Statistics_xlsx___Sheet1[[#This Row],[Offered Salary]])</f>
        <v>21961</v>
      </c>
      <c r="K3571" t="b">
        <f>OR((Statistics_xlsx___Sheet1[[#This Row],[updated offered salary]]&lt;$N$39),(Statistics_xlsx___Sheet1[[#This Row],[updated offered salary]]&gt;$N$40))</f>
        <v>0</v>
      </c>
    </row>
    <row r="3572" spans="1:11" x14ac:dyDescent="0.3">
      <c r="A3572">
        <v>58373</v>
      </c>
      <c r="B3572" t="s">
        <v>3086</v>
      </c>
      <c r="C3572" t="s">
        <v>8</v>
      </c>
      <c r="D3572" t="s">
        <v>9</v>
      </c>
      <c r="E3572" t="str">
        <f>IF(Statistics_xlsx___Sheet1[[#This Row],[event_name]]="-","Male",Statistics_xlsx___Sheet1[[#This Row],[event_name]])</f>
        <v>Male</v>
      </c>
      <c r="F3572" t="s">
        <v>21</v>
      </c>
      <c r="G3572" t="s">
        <v>345</v>
      </c>
      <c r="H3572" t="str">
        <f>IF(Statistics_xlsx___Sheet1[[#This Row],[Post Name]]="-",IF(G3573=0,G3571,G3573),Statistics_xlsx___Sheet1[[#This Row],[Post Name]])</f>
        <v>c9</v>
      </c>
      <c r="I3572">
        <v>7745</v>
      </c>
      <c r="J3572">
        <f>IF(Statistics_xlsx___Sheet1[[#This Row],[Offered Salary]]&lt;=0,AVERAGE($I$2:$I$7166),Statistics_xlsx___Sheet1[[#This Row],[Offered Salary]])</f>
        <v>7745</v>
      </c>
      <c r="K3572" t="b">
        <f>OR((Statistics_xlsx___Sheet1[[#This Row],[updated offered salary]]&lt;$N$39),(Statistics_xlsx___Sheet1[[#This Row],[updated offered salary]]&gt;$N$40))</f>
        <v>0</v>
      </c>
    </row>
    <row r="3573" spans="1:11" x14ac:dyDescent="0.3">
      <c r="A3573">
        <v>523831</v>
      </c>
      <c r="B3573" t="s">
        <v>3087</v>
      </c>
      <c r="C3573" t="s">
        <v>8</v>
      </c>
      <c r="D3573" t="s">
        <v>13</v>
      </c>
      <c r="E3573" t="str">
        <f>IF(Statistics_xlsx___Sheet1[[#This Row],[event_name]]="-","Male",Statistics_xlsx___Sheet1[[#This Row],[event_name]])</f>
        <v>Female</v>
      </c>
      <c r="F3573" t="s">
        <v>21</v>
      </c>
      <c r="G3573" t="s">
        <v>345</v>
      </c>
      <c r="H3573" t="str">
        <f>IF(Statistics_xlsx___Sheet1[[#This Row],[Post Name]]="-",IF(G3574=0,G3572,G3574),Statistics_xlsx___Sheet1[[#This Row],[Post Name]])</f>
        <v>c9</v>
      </c>
      <c r="I3573">
        <v>87802</v>
      </c>
      <c r="J3573">
        <f>IF(Statistics_xlsx___Sheet1[[#This Row],[Offered Salary]]&lt;=0,AVERAGE($I$2:$I$7166),Statistics_xlsx___Sheet1[[#This Row],[Offered Salary]])</f>
        <v>87802</v>
      </c>
      <c r="K3573" t="b">
        <f>OR((Statistics_xlsx___Sheet1[[#This Row],[updated offered salary]]&lt;$N$39),(Statistics_xlsx___Sheet1[[#This Row],[updated offered salary]]&gt;$N$40))</f>
        <v>0</v>
      </c>
    </row>
    <row r="3574" spans="1:11" x14ac:dyDescent="0.3">
      <c r="A3574">
        <v>949606</v>
      </c>
      <c r="B3574" t="s">
        <v>3088</v>
      </c>
      <c r="C3574" t="s">
        <v>8</v>
      </c>
      <c r="D3574" t="s">
        <v>13</v>
      </c>
      <c r="E3574" t="str">
        <f>IF(Statistics_xlsx___Sheet1[[#This Row],[event_name]]="-","Male",Statistics_xlsx___Sheet1[[#This Row],[event_name]])</f>
        <v>Female</v>
      </c>
      <c r="F3574" t="s">
        <v>21</v>
      </c>
      <c r="G3574" t="s">
        <v>345</v>
      </c>
      <c r="H3574" t="str">
        <f>IF(Statistics_xlsx___Sheet1[[#This Row],[Post Name]]="-",IF(G3575=0,G3573,G3575),Statistics_xlsx___Sheet1[[#This Row],[Post Name]])</f>
        <v>c9</v>
      </c>
      <c r="I3574">
        <v>45966</v>
      </c>
      <c r="J3574">
        <f>IF(Statistics_xlsx___Sheet1[[#This Row],[Offered Salary]]&lt;=0,AVERAGE($I$2:$I$7166),Statistics_xlsx___Sheet1[[#This Row],[Offered Salary]])</f>
        <v>45966</v>
      </c>
      <c r="K3574" t="b">
        <f>OR((Statistics_xlsx___Sheet1[[#This Row],[updated offered salary]]&lt;$N$39),(Statistics_xlsx___Sheet1[[#This Row],[updated offered salary]]&gt;$N$40))</f>
        <v>0</v>
      </c>
    </row>
    <row r="3575" spans="1:11" x14ac:dyDescent="0.3">
      <c r="A3575">
        <v>488008</v>
      </c>
      <c r="B3575" t="s">
        <v>3089</v>
      </c>
      <c r="C3575" t="s">
        <v>8</v>
      </c>
      <c r="D3575" t="s">
        <v>9</v>
      </c>
      <c r="E3575" t="str">
        <f>IF(Statistics_xlsx___Sheet1[[#This Row],[event_name]]="-","Male",Statistics_xlsx___Sheet1[[#This Row],[event_name]])</f>
        <v>Male</v>
      </c>
      <c r="F3575" t="s">
        <v>21</v>
      </c>
      <c r="G3575" t="s">
        <v>345</v>
      </c>
      <c r="H3575" t="str">
        <f>IF(Statistics_xlsx___Sheet1[[#This Row],[Post Name]]="-",IF(G3576=0,G3574,G3576),Statistics_xlsx___Sheet1[[#This Row],[Post Name]])</f>
        <v>c9</v>
      </c>
      <c r="I3575">
        <v>10712</v>
      </c>
      <c r="J3575">
        <f>IF(Statistics_xlsx___Sheet1[[#This Row],[Offered Salary]]&lt;=0,AVERAGE($I$2:$I$7166),Statistics_xlsx___Sheet1[[#This Row],[Offered Salary]])</f>
        <v>10712</v>
      </c>
      <c r="K3575" t="b">
        <f>OR((Statistics_xlsx___Sheet1[[#This Row],[updated offered salary]]&lt;$N$39),(Statistics_xlsx___Sheet1[[#This Row],[updated offered salary]]&gt;$N$40))</f>
        <v>0</v>
      </c>
    </row>
    <row r="3576" spans="1:11" x14ac:dyDescent="0.3">
      <c r="A3576">
        <v>476269</v>
      </c>
      <c r="B3576" t="s">
        <v>3090</v>
      </c>
      <c r="C3576" t="s">
        <v>15</v>
      </c>
      <c r="D3576" t="s">
        <v>9</v>
      </c>
      <c r="E3576" t="str">
        <f>IF(Statistics_xlsx___Sheet1[[#This Row],[event_name]]="-","Male",Statistics_xlsx___Sheet1[[#This Row],[event_name]])</f>
        <v>Male</v>
      </c>
      <c r="F3576" t="s">
        <v>21</v>
      </c>
      <c r="G3576" t="s">
        <v>345</v>
      </c>
      <c r="H3576" t="str">
        <f>IF(Statistics_xlsx___Sheet1[[#This Row],[Post Name]]="-",IF(G3577=0,G3575,G3577),Statistics_xlsx___Sheet1[[#This Row],[Post Name]])</f>
        <v>c9</v>
      </c>
      <c r="I3576">
        <v>15227</v>
      </c>
      <c r="J3576">
        <f>IF(Statistics_xlsx___Sheet1[[#This Row],[Offered Salary]]&lt;=0,AVERAGE($I$2:$I$7166),Statistics_xlsx___Sheet1[[#This Row],[Offered Salary]])</f>
        <v>15227</v>
      </c>
      <c r="K3576" t="b">
        <f>OR((Statistics_xlsx___Sheet1[[#This Row],[updated offered salary]]&lt;$N$39),(Statistics_xlsx___Sheet1[[#This Row],[updated offered salary]]&gt;$N$40))</f>
        <v>0</v>
      </c>
    </row>
    <row r="3577" spans="1:11" x14ac:dyDescent="0.3">
      <c r="A3577">
        <v>165558</v>
      </c>
      <c r="B3577" t="s">
        <v>3091</v>
      </c>
      <c r="C3577" t="s">
        <v>8</v>
      </c>
      <c r="D3577" t="s">
        <v>13</v>
      </c>
      <c r="E3577" t="str">
        <f>IF(Statistics_xlsx___Sheet1[[#This Row],[event_name]]="-","Male",Statistics_xlsx___Sheet1[[#This Row],[event_name]])</f>
        <v>Female</v>
      </c>
      <c r="F3577" t="s">
        <v>17</v>
      </c>
      <c r="G3577" t="s">
        <v>30</v>
      </c>
      <c r="H3577" t="str">
        <f>IF(Statistics_xlsx___Sheet1[[#This Row],[Post Name]]="-",IF(G3578=0,G3576,G3578),Statistics_xlsx___Sheet1[[#This Row],[Post Name]])</f>
        <v>b9</v>
      </c>
      <c r="I3577">
        <v>77540</v>
      </c>
      <c r="J3577">
        <f>IF(Statistics_xlsx___Sheet1[[#This Row],[Offered Salary]]&lt;=0,AVERAGE($I$2:$I$7166),Statistics_xlsx___Sheet1[[#This Row],[Offered Salary]])</f>
        <v>77540</v>
      </c>
      <c r="K3577" t="b">
        <f>OR((Statistics_xlsx___Sheet1[[#This Row],[updated offered salary]]&lt;$N$39),(Statistics_xlsx___Sheet1[[#This Row],[updated offered salary]]&gt;$N$40))</f>
        <v>0</v>
      </c>
    </row>
    <row r="3578" spans="1:11" x14ac:dyDescent="0.3">
      <c r="A3578">
        <v>63476</v>
      </c>
      <c r="B3578" t="s">
        <v>3092</v>
      </c>
      <c r="C3578" t="s">
        <v>15</v>
      </c>
      <c r="D3578" t="s">
        <v>9</v>
      </c>
      <c r="E3578" t="str">
        <f>IF(Statistics_xlsx___Sheet1[[#This Row],[event_name]]="-","Male",Statistics_xlsx___Sheet1[[#This Row],[event_name]])</f>
        <v>Male</v>
      </c>
      <c r="F3578" t="s">
        <v>17</v>
      </c>
      <c r="G3578" t="s">
        <v>30</v>
      </c>
      <c r="H3578" t="str">
        <f>IF(Statistics_xlsx___Sheet1[[#This Row],[Post Name]]="-",IF(G3579=0,G3577,G3579),Statistics_xlsx___Sheet1[[#This Row],[Post Name]])</f>
        <v>b9</v>
      </c>
      <c r="I3578">
        <v>52833</v>
      </c>
      <c r="J3578">
        <f>IF(Statistics_xlsx___Sheet1[[#This Row],[Offered Salary]]&lt;=0,AVERAGE($I$2:$I$7166),Statistics_xlsx___Sheet1[[#This Row],[Offered Salary]])</f>
        <v>52833</v>
      </c>
      <c r="K3578" t="b">
        <f>OR((Statistics_xlsx___Sheet1[[#This Row],[updated offered salary]]&lt;$N$39),(Statistics_xlsx___Sheet1[[#This Row],[updated offered salary]]&gt;$N$40))</f>
        <v>0</v>
      </c>
    </row>
    <row r="3579" spans="1:11" x14ac:dyDescent="0.3">
      <c r="A3579">
        <v>793418</v>
      </c>
      <c r="B3579" t="s">
        <v>1369</v>
      </c>
      <c r="C3579" t="s">
        <v>8</v>
      </c>
      <c r="D3579" t="s">
        <v>9</v>
      </c>
      <c r="E3579" t="str">
        <f>IF(Statistics_xlsx___Sheet1[[#This Row],[event_name]]="-","Male",Statistics_xlsx___Sheet1[[#This Row],[event_name]])</f>
        <v>Male</v>
      </c>
      <c r="F3579" t="s">
        <v>10</v>
      </c>
      <c r="G3579" t="s">
        <v>44</v>
      </c>
      <c r="H3579" t="str">
        <f>IF(Statistics_xlsx___Sheet1[[#This Row],[Post Name]]="-",IF(G3580=0,G3578,G3580),Statistics_xlsx___Sheet1[[#This Row],[Post Name]])</f>
        <v>i6</v>
      </c>
      <c r="I3579">
        <v>79712</v>
      </c>
      <c r="J3579">
        <f>IF(Statistics_xlsx___Sheet1[[#This Row],[Offered Salary]]&lt;=0,AVERAGE($I$2:$I$7166),Statistics_xlsx___Sheet1[[#This Row],[Offered Salary]])</f>
        <v>79712</v>
      </c>
      <c r="K3579" t="b">
        <f>OR((Statistics_xlsx___Sheet1[[#This Row],[updated offered salary]]&lt;$N$39),(Statistics_xlsx___Sheet1[[#This Row],[updated offered salary]]&gt;$N$40))</f>
        <v>0</v>
      </c>
    </row>
    <row r="3580" spans="1:11" x14ac:dyDescent="0.3">
      <c r="A3580">
        <v>719478</v>
      </c>
      <c r="B3580" t="s">
        <v>3093</v>
      </c>
      <c r="C3580" t="s">
        <v>15</v>
      </c>
      <c r="D3580" t="s">
        <v>9</v>
      </c>
      <c r="E3580" t="str">
        <f>IF(Statistics_xlsx___Sheet1[[#This Row],[event_name]]="-","Male",Statistics_xlsx___Sheet1[[#This Row],[event_name]])</f>
        <v>Male</v>
      </c>
      <c r="F3580" t="s">
        <v>17</v>
      </c>
      <c r="G3580" t="s">
        <v>44</v>
      </c>
      <c r="H3580" t="str">
        <f>IF(Statistics_xlsx___Sheet1[[#This Row],[Post Name]]="-",IF(G3581=0,G3579,G3581),Statistics_xlsx___Sheet1[[#This Row],[Post Name]])</f>
        <v>i6</v>
      </c>
      <c r="I3580">
        <v>5553</v>
      </c>
      <c r="J3580">
        <f>IF(Statistics_xlsx___Sheet1[[#This Row],[Offered Salary]]&lt;=0,AVERAGE($I$2:$I$7166),Statistics_xlsx___Sheet1[[#This Row],[Offered Salary]])</f>
        <v>5553</v>
      </c>
      <c r="K3580" t="b">
        <f>OR((Statistics_xlsx___Sheet1[[#This Row],[updated offered salary]]&lt;$N$39),(Statistics_xlsx___Sheet1[[#This Row],[updated offered salary]]&gt;$N$40))</f>
        <v>0</v>
      </c>
    </row>
    <row r="3581" spans="1:11" x14ac:dyDescent="0.3">
      <c r="A3581">
        <v>664697</v>
      </c>
      <c r="B3581" t="s">
        <v>3094</v>
      </c>
      <c r="C3581" t="s">
        <v>8</v>
      </c>
      <c r="D3581" t="s">
        <v>9</v>
      </c>
      <c r="E3581" t="str">
        <f>IF(Statistics_xlsx___Sheet1[[#This Row],[event_name]]="-","Male",Statistics_xlsx___Sheet1[[#This Row],[event_name]])</f>
        <v>Male</v>
      </c>
      <c r="F3581" t="s">
        <v>17</v>
      </c>
      <c r="G3581" t="s">
        <v>44</v>
      </c>
      <c r="H3581" t="str">
        <f>IF(Statistics_xlsx___Sheet1[[#This Row],[Post Name]]="-",IF(G3582=0,G3580,G3582),Statistics_xlsx___Sheet1[[#This Row],[Post Name]])</f>
        <v>i6</v>
      </c>
      <c r="I3581">
        <v>28257</v>
      </c>
      <c r="J3581">
        <f>IF(Statistics_xlsx___Sheet1[[#This Row],[Offered Salary]]&lt;=0,AVERAGE($I$2:$I$7166),Statistics_xlsx___Sheet1[[#This Row],[Offered Salary]])</f>
        <v>28257</v>
      </c>
      <c r="K3581" t="b">
        <f>OR((Statistics_xlsx___Sheet1[[#This Row],[updated offered salary]]&lt;$N$39),(Statistics_xlsx___Sheet1[[#This Row],[updated offered salary]]&gt;$N$40))</f>
        <v>0</v>
      </c>
    </row>
    <row r="3582" spans="1:11" x14ac:dyDescent="0.3">
      <c r="A3582">
        <v>766137</v>
      </c>
      <c r="B3582" t="s">
        <v>3094</v>
      </c>
      <c r="C3582" t="s">
        <v>8</v>
      </c>
      <c r="D3582" t="s">
        <v>13</v>
      </c>
      <c r="E3582" t="str">
        <f>IF(Statistics_xlsx___Sheet1[[#This Row],[event_name]]="-","Male",Statistics_xlsx___Sheet1[[#This Row],[event_name]])</f>
        <v>Female</v>
      </c>
      <c r="F3582" t="s">
        <v>17</v>
      </c>
      <c r="G3582" t="s">
        <v>44</v>
      </c>
      <c r="H3582" t="str">
        <f>IF(Statistics_xlsx___Sheet1[[#This Row],[Post Name]]="-",IF(G3583=0,G3581,G3583),Statistics_xlsx___Sheet1[[#This Row],[Post Name]])</f>
        <v>i6</v>
      </c>
      <c r="I3582">
        <v>78187</v>
      </c>
      <c r="J3582">
        <f>IF(Statistics_xlsx___Sheet1[[#This Row],[Offered Salary]]&lt;=0,AVERAGE($I$2:$I$7166),Statistics_xlsx___Sheet1[[#This Row],[Offered Salary]])</f>
        <v>78187</v>
      </c>
      <c r="K3582" t="b">
        <f>OR((Statistics_xlsx___Sheet1[[#This Row],[updated offered salary]]&lt;$N$39),(Statistics_xlsx___Sheet1[[#This Row],[updated offered salary]]&gt;$N$40))</f>
        <v>0</v>
      </c>
    </row>
    <row r="3583" spans="1:11" x14ac:dyDescent="0.3">
      <c r="A3583">
        <v>690257</v>
      </c>
      <c r="B3583" t="s">
        <v>3095</v>
      </c>
      <c r="C3583" t="s">
        <v>15</v>
      </c>
      <c r="D3583" t="s">
        <v>13</v>
      </c>
      <c r="E3583" t="str">
        <f>IF(Statistics_xlsx___Sheet1[[#This Row],[event_name]]="-","Male",Statistics_xlsx___Sheet1[[#This Row],[event_name]])</f>
        <v>Female</v>
      </c>
      <c r="F3583" t="s">
        <v>17</v>
      </c>
      <c r="G3583" t="s">
        <v>44</v>
      </c>
      <c r="H3583" t="str">
        <f>IF(Statistics_xlsx___Sheet1[[#This Row],[Post Name]]="-",IF(G3584=0,G3582,G3584),Statistics_xlsx___Sheet1[[#This Row],[Post Name]])</f>
        <v>i6</v>
      </c>
      <c r="I3583">
        <v>57304</v>
      </c>
      <c r="J3583">
        <f>IF(Statistics_xlsx___Sheet1[[#This Row],[Offered Salary]]&lt;=0,AVERAGE($I$2:$I$7166),Statistics_xlsx___Sheet1[[#This Row],[Offered Salary]])</f>
        <v>57304</v>
      </c>
      <c r="K3583" t="b">
        <f>OR((Statistics_xlsx___Sheet1[[#This Row],[updated offered salary]]&lt;$N$39),(Statistics_xlsx___Sheet1[[#This Row],[updated offered salary]]&gt;$N$40))</f>
        <v>0</v>
      </c>
    </row>
    <row r="3584" spans="1:11" x14ac:dyDescent="0.3">
      <c r="A3584">
        <v>881053</v>
      </c>
      <c r="B3584" t="s">
        <v>3095</v>
      </c>
      <c r="C3584" t="s">
        <v>8</v>
      </c>
      <c r="D3584" t="s">
        <v>9</v>
      </c>
      <c r="E3584" t="str">
        <f>IF(Statistics_xlsx___Sheet1[[#This Row],[event_name]]="-","Male",Statistics_xlsx___Sheet1[[#This Row],[event_name]])</f>
        <v>Male</v>
      </c>
      <c r="F3584" t="s">
        <v>17</v>
      </c>
      <c r="G3584" t="s">
        <v>44</v>
      </c>
      <c r="H3584" t="str">
        <f>IF(Statistics_xlsx___Sheet1[[#This Row],[Post Name]]="-",IF(G3585=0,G3583,G3585),Statistics_xlsx___Sheet1[[#This Row],[Post Name]])</f>
        <v>i6</v>
      </c>
      <c r="I3584">
        <v>97560</v>
      </c>
      <c r="J3584">
        <f>IF(Statistics_xlsx___Sheet1[[#This Row],[Offered Salary]]&lt;=0,AVERAGE($I$2:$I$7166),Statistics_xlsx___Sheet1[[#This Row],[Offered Salary]])</f>
        <v>97560</v>
      </c>
      <c r="K3584" t="b">
        <f>OR((Statistics_xlsx___Sheet1[[#This Row],[updated offered salary]]&lt;$N$39),(Statistics_xlsx___Sheet1[[#This Row],[updated offered salary]]&gt;$N$40))</f>
        <v>0</v>
      </c>
    </row>
    <row r="3585" spans="1:11" x14ac:dyDescent="0.3">
      <c r="A3585">
        <v>121902</v>
      </c>
      <c r="B3585" t="s">
        <v>3095</v>
      </c>
      <c r="C3585" t="s">
        <v>8</v>
      </c>
      <c r="D3585" t="s">
        <v>9</v>
      </c>
      <c r="E3585" t="str">
        <f>IF(Statistics_xlsx___Sheet1[[#This Row],[event_name]]="-","Male",Statistics_xlsx___Sheet1[[#This Row],[event_name]])</f>
        <v>Male</v>
      </c>
      <c r="F3585" t="s">
        <v>17</v>
      </c>
      <c r="G3585" t="s">
        <v>44</v>
      </c>
      <c r="H3585" t="str">
        <f>IF(Statistics_xlsx___Sheet1[[#This Row],[Post Name]]="-",IF(G3586=0,G3584,G3586),Statistics_xlsx___Sheet1[[#This Row],[Post Name]])</f>
        <v>i6</v>
      </c>
      <c r="I3585">
        <v>25403</v>
      </c>
      <c r="J3585">
        <f>IF(Statistics_xlsx___Sheet1[[#This Row],[Offered Salary]]&lt;=0,AVERAGE($I$2:$I$7166),Statistics_xlsx___Sheet1[[#This Row],[Offered Salary]])</f>
        <v>25403</v>
      </c>
      <c r="K3585" t="b">
        <f>OR((Statistics_xlsx___Sheet1[[#This Row],[updated offered salary]]&lt;$N$39),(Statistics_xlsx___Sheet1[[#This Row],[updated offered salary]]&gt;$N$40))</f>
        <v>0</v>
      </c>
    </row>
    <row r="3586" spans="1:11" x14ac:dyDescent="0.3">
      <c r="A3586">
        <v>572267</v>
      </c>
      <c r="B3586" t="s">
        <v>3096</v>
      </c>
      <c r="C3586" t="s">
        <v>15</v>
      </c>
      <c r="D3586" t="s">
        <v>13</v>
      </c>
      <c r="E3586" t="str">
        <f>IF(Statistics_xlsx___Sheet1[[#This Row],[event_name]]="-","Male",Statistics_xlsx___Sheet1[[#This Row],[event_name]])</f>
        <v>Female</v>
      </c>
      <c r="F3586" t="s">
        <v>17</v>
      </c>
      <c r="G3586" t="s">
        <v>44</v>
      </c>
      <c r="H3586" t="str">
        <f>IF(Statistics_xlsx___Sheet1[[#This Row],[Post Name]]="-",IF(G3587=0,G3585,G3587),Statistics_xlsx___Sheet1[[#This Row],[Post Name]])</f>
        <v>i6</v>
      </c>
      <c r="I3586">
        <v>34974</v>
      </c>
      <c r="J3586">
        <f>IF(Statistics_xlsx___Sheet1[[#This Row],[Offered Salary]]&lt;=0,AVERAGE($I$2:$I$7166),Statistics_xlsx___Sheet1[[#This Row],[Offered Salary]])</f>
        <v>34974</v>
      </c>
      <c r="K3586" t="b">
        <f>OR((Statistics_xlsx___Sheet1[[#This Row],[updated offered salary]]&lt;$N$39),(Statistics_xlsx___Sheet1[[#This Row],[updated offered salary]]&gt;$N$40))</f>
        <v>0</v>
      </c>
    </row>
    <row r="3587" spans="1:11" x14ac:dyDescent="0.3">
      <c r="A3587">
        <v>750370</v>
      </c>
      <c r="B3587" t="s">
        <v>3096</v>
      </c>
      <c r="C3587" t="s">
        <v>15</v>
      </c>
      <c r="D3587" t="s">
        <v>9</v>
      </c>
      <c r="E3587" t="str">
        <f>IF(Statistics_xlsx___Sheet1[[#This Row],[event_name]]="-","Male",Statistics_xlsx___Sheet1[[#This Row],[event_name]])</f>
        <v>Male</v>
      </c>
      <c r="F3587" t="s">
        <v>17</v>
      </c>
      <c r="G3587" t="s">
        <v>44</v>
      </c>
      <c r="H3587" t="str">
        <f>IF(Statistics_xlsx___Sheet1[[#This Row],[Post Name]]="-",IF(G3588=0,G3586,G3588),Statistics_xlsx___Sheet1[[#This Row],[Post Name]])</f>
        <v>i6</v>
      </c>
      <c r="I3587">
        <v>85237</v>
      </c>
      <c r="J3587">
        <f>IF(Statistics_xlsx___Sheet1[[#This Row],[Offered Salary]]&lt;=0,AVERAGE($I$2:$I$7166),Statistics_xlsx___Sheet1[[#This Row],[Offered Salary]])</f>
        <v>85237</v>
      </c>
      <c r="K3587" t="b">
        <f>OR((Statistics_xlsx___Sheet1[[#This Row],[updated offered salary]]&lt;$N$39),(Statistics_xlsx___Sheet1[[#This Row],[updated offered salary]]&gt;$N$40))</f>
        <v>0</v>
      </c>
    </row>
    <row r="3588" spans="1:11" x14ac:dyDescent="0.3">
      <c r="A3588">
        <v>72946</v>
      </c>
      <c r="B3588" t="s">
        <v>3097</v>
      </c>
      <c r="C3588" t="s">
        <v>8</v>
      </c>
      <c r="D3588" t="s">
        <v>9</v>
      </c>
      <c r="E3588" t="str">
        <f>IF(Statistics_xlsx___Sheet1[[#This Row],[event_name]]="-","Male",Statistics_xlsx___Sheet1[[#This Row],[event_name]])</f>
        <v>Male</v>
      </c>
      <c r="F3588" t="s">
        <v>17</v>
      </c>
      <c r="G3588" t="s">
        <v>44</v>
      </c>
      <c r="H3588" t="str">
        <f>IF(Statistics_xlsx___Sheet1[[#This Row],[Post Name]]="-",IF(G3589=0,G3587,G3589),Statistics_xlsx___Sheet1[[#This Row],[Post Name]])</f>
        <v>i6</v>
      </c>
      <c r="I3588">
        <v>79985</v>
      </c>
      <c r="J3588">
        <f>IF(Statistics_xlsx___Sheet1[[#This Row],[Offered Salary]]&lt;=0,AVERAGE($I$2:$I$7166),Statistics_xlsx___Sheet1[[#This Row],[Offered Salary]])</f>
        <v>79985</v>
      </c>
      <c r="K3588" t="b">
        <f>OR((Statistics_xlsx___Sheet1[[#This Row],[updated offered salary]]&lt;$N$39),(Statistics_xlsx___Sheet1[[#This Row],[updated offered salary]]&gt;$N$40))</f>
        <v>0</v>
      </c>
    </row>
    <row r="3589" spans="1:11" x14ac:dyDescent="0.3">
      <c r="A3589">
        <v>104284</v>
      </c>
      <c r="B3589" t="s">
        <v>2029</v>
      </c>
      <c r="C3589" t="s">
        <v>15</v>
      </c>
      <c r="D3589" t="s">
        <v>9</v>
      </c>
      <c r="E3589" t="str">
        <f>IF(Statistics_xlsx___Sheet1[[#This Row],[event_name]]="-","Male",Statistics_xlsx___Sheet1[[#This Row],[event_name]])</f>
        <v>Male</v>
      </c>
      <c r="F3589" t="s">
        <v>17</v>
      </c>
      <c r="G3589" t="s">
        <v>44</v>
      </c>
      <c r="H3589" t="str">
        <f>IF(Statistics_xlsx___Sheet1[[#This Row],[Post Name]]="-",IF(G3590=0,G3588,G3590),Statistics_xlsx___Sheet1[[#This Row],[Post Name]])</f>
        <v>i6</v>
      </c>
      <c r="I3589">
        <v>67822</v>
      </c>
      <c r="J3589">
        <f>IF(Statistics_xlsx___Sheet1[[#This Row],[Offered Salary]]&lt;=0,AVERAGE($I$2:$I$7166),Statistics_xlsx___Sheet1[[#This Row],[Offered Salary]])</f>
        <v>67822</v>
      </c>
      <c r="K3589" t="b">
        <f>OR((Statistics_xlsx___Sheet1[[#This Row],[updated offered salary]]&lt;$N$39),(Statistics_xlsx___Sheet1[[#This Row],[updated offered salary]]&gt;$N$40))</f>
        <v>0</v>
      </c>
    </row>
    <row r="3590" spans="1:11" x14ac:dyDescent="0.3">
      <c r="A3590">
        <v>938023</v>
      </c>
      <c r="B3590" t="s">
        <v>3098</v>
      </c>
      <c r="C3590" t="s">
        <v>15</v>
      </c>
      <c r="D3590" t="s">
        <v>9</v>
      </c>
      <c r="E3590" t="str">
        <f>IF(Statistics_xlsx___Sheet1[[#This Row],[event_name]]="-","Male",Statistics_xlsx___Sheet1[[#This Row],[event_name]])</f>
        <v>Male</v>
      </c>
      <c r="F3590" t="s">
        <v>17</v>
      </c>
      <c r="G3590" t="s">
        <v>44</v>
      </c>
      <c r="H3590" t="str">
        <f>IF(Statistics_xlsx___Sheet1[[#This Row],[Post Name]]="-",IF(G3591=0,G3589,G3591),Statistics_xlsx___Sheet1[[#This Row],[Post Name]])</f>
        <v>i6</v>
      </c>
      <c r="I3590">
        <v>78911</v>
      </c>
      <c r="J3590">
        <f>IF(Statistics_xlsx___Sheet1[[#This Row],[Offered Salary]]&lt;=0,AVERAGE($I$2:$I$7166),Statistics_xlsx___Sheet1[[#This Row],[Offered Salary]])</f>
        <v>78911</v>
      </c>
      <c r="K3590" t="b">
        <f>OR((Statistics_xlsx___Sheet1[[#This Row],[updated offered salary]]&lt;$N$39),(Statistics_xlsx___Sheet1[[#This Row],[updated offered salary]]&gt;$N$40))</f>
        <v>0</v>
      </c>
    </row>
    <row r="3591" spans="1:11" x14ac:dyDescent="0.3">
      <c r="A3591">
        <v>945961</v>
      </c>
      <c r="B3591" t="s">
        <v>3098</v>
      </c>
      <c r="C3591" t="s">
        <v>8</v>
      </c>
      <c r="D3591" t="s">
        <v>13</v>
      </c>
      <c r="E3591" t="str">
        <f>IF(Statistics_xlsx___Sheet1[[#This Row],[event_name]]="-","Male",Statistics_xlsx___Sheet1[[#This Row],[event_name]])</f>
        <v>Female</v>
      </c>
      <c r="F3591" t="s">
        <v>17</v>
      </c>
      <c r="G3591" t="s">
        <v>44</v>
      </c>
      <c r="H3591" t="str">
        <f>IF(Statistics_xlsx___Sheet1[[#This Row],[Post Name]]="-",IF(G3592=0,G3590,G3592),Statistics_xlsx___Sheet1[[#This Row],[Post Name]])</f>
        <v>i6</v>
      </c>
      <c r="I3591">
        <v>91185</v>
      </c>
      <c r="J3591">
        <f>IF(Statistics_xlsx___Sheet1[[#This Row],[Offered Salary]]&lt;=0,AVERAGE($I$2:$I$7166),Statistics_xlsx___Sheet1[[#This Row],[Offered Salary]])</f>
        <v>91185</v>
      </c>
      <c r="K3591" t="b">
        <f>OR((Statistics_xlsx___Sheet1[[#This Row],[updated offered salary]]&lt;$N$39),(Statistics_xlsx___Sheet1[[#This Row],[updated offered salary]]&gt;$N$40))</f>
        <v>0</v>
      </c>
    </row>
    <row r="3592" spans="1:11" x14ac:dyDescent="0.3">
      <c r="A3592">
        <v>789972</v>
      </c>
      <c r="B3592" t="s">
        <v>3099</v>
      </c>
      <c r="C3592" t="s">
        <v>15</v>
      </c>
      <c r="D3592" t="s">
        <v>9</v>
      </c>
      <c r="E3592" t="str">
        <f>IF(Statistics_xlsx___Sheet1[[#This Row],[event_name]]="-","Male",Statistics_xlsx___Sheet1[[#This Row],[event_name]])</f>
        <v>Male</v>
      </c>
      <c r="F3592" t="s">
        <v>17</v>
      </c>
      <c r="G3592" t="s">
        <v>345</v>
      </c>
      <c r="H3592" t="str">
        <f>IF(Statistics_xlsx___Sheet1[[#This Row],[Post Name]]="-",IF(G3593=0,G3591,G3593),Statistics_xlsx___Sheet1[[#This Row],[Post Name]])</f>
        <v>c9</v>
      </c>
      <c r="I3592">
        <v>47837</v>
      </c>
      <c r="J3592">
        <f>IF(Statistics_xlsx___Sheet1[[#This Row],[Offered Salary]]&lt;=0,AVERAGE($I$2:$I$7166),Statistics_xlsx___Sheet1[[#This Row],[Offered Salary]])</f>
        <v>47837</v>
      </c>
      <c r="K3592" t="b">
        <f>OR((Statistics_xlsx___Sheet1[[#This Row],[updated offered salary]]&lt;$N$39),(Statistics_xlsx___Sheet1[[#This Row],[updated offered salary]]&gt;$N$40))</f>
        <v>0</v>
      </c>
    </row>
    <row r="3593" spans="1:11" x14ac:dyDescent="0.3">
      <c r="A3593">
        <v>203714</v>
      </c>
      <c r="B3593" t="s">
        <v>3100</v>
      </c>
      <c r="C3593" t="s">
        <v>8</v>
      </c>
      <c r="D3593" t="s">
        <v>9</v>
      </c>
      <c r="E3593" t="str">
        <f>IF(Statistics_xlsx___Sheet1[[#This Row],[event_name]]="-","Male",Statistics_xlsx___Sheet1[[#This Row],[event_name]])</f>
        <v>Male</v>
      </c>
      <c r="F3593" t="s">
        <v>17</v>
      </c>
      <c r="G3593" t="s">
        <v>345</v>
      </c>
      <c r="H3593" t="str">
        <f>IF(Statistics_xlsx___Sheet1[[#This Row],[Post Name]]="-",IF(G3594=0,G3592,G3594),Statistics_xlsx___Sheet1[[#This Row],[Post Name]])</f>
        <v>c9</v>
      </c>
      <c r="I3593">
        <v>75116</v>
      </c>
      <c r="J3593">
        <f>IF(Statistics_xlsx___Sheet1[[#This Row],[Offered Salary]]&lt;=0,AVERAGE($I$2:$I$7166),Statistics_xlsx___Sheet1[[#This Row],[Offered Salary]])</f>
        <v>75116</v>
      </c>
      <c r="K3593" t="b">
        <f>OR((Statistics_xlsx___Sheet1[[#This Row],[updated offered salary]]&lt;$N$39),(Statistics_xlsx___Sheet1[[#This Row],[updated offered salary]]&gt;$N$40))</f>
        <v>0</v>
      </c>
    </row>
    <row r="3594" spans="1:11" x14ac:dyDescent="0.3">
      <c r="A3594">
        <v>286879</v>
      </c>
      <c r="B3594" t="s">
        <v>2394</v>
      </c>
      <c r="C3594" t="s">
        <v>15</v>
      </c>
      <c r="D3594" t="s">
        <v>13</v>
      </c>
      <c r="E3594" t="str">
        <f>IF(Statistics_xlsx___Sheet1[[#This Row],[event_name]]="-","Male",Statistics_xlsx___Sheet1[[#This Row],[event_name]])</f>
        <v>Female</v>
      </c>
      <c r="F3594" t="s">
        <v>10</v>
      </c>
      <c r="G3594" t="s">
        <v>36</v>
      </c>
      <c r="H3594" t="str">
        <f>IF(Statistics_xlsx___Sheet1[[#This Row],[Post Name]]="-",IF(G3595=0,G3593,G3595),Statistics_xlsx___Sheet1[[#This Row],[Post Name]])</f>
        <v>i5</v>
      </c>
      <c r="I3594">
        <v>7763</v>
      </c>
      <c r="J3594">
        <f>IF(Statistics_xlsx___Sheet1[[#This Row],[Offered Salary]]&lt;=0,AVERAGE($I$2:$I$7166),Statistics_xlsx___Sheet1[[#This Row],[Offered Salary]])</f>
        <v>7763</v>
      </c>
      <c r="K3594" t="b">
        <f>OR((Statistics_xlsx___Sheet1[[#This Row],[updated offered salary]]&lt;$N$39),(Statistics_xlsx___Sheet1[[#This Row],[updated offered salary]]&gt;$N$40))</f>
        <v>0</v>
      </c>
    </row>
    <row r="3595" spans="1:11" x14ac:dyDescent="0.3">
      <c r="A3595">
        <v>542343</v>
      </c>
      <c r="B3595" t="s">
        <v>1640</v>
      </c>
      <c r="C3595" t="s">
        <v>15</v>
      </c>
      <c r="D3595" t="s">
        <v>9</v>
      </c>
      <c r="E3595" t="str">
        <f>IF(Statistics_xlsx___Sheet1[[#This Row],[event_name]]="-","Male",Statistics_xlsx___Sheet1[[#This Row],[event_name]])</f>
        <v>Male</v>
      </c>
      <c r="F3595" t="s">
        <v>10</v>
      </c>
      <c r="G3595" t="s">
        <v>14</v>
      </c>
      <c r="H3595" t="str">
        <f>IF(Statistics_xlsx___Sheet1[[#This Row],[Post Name]]="-",IF(G3596=0,G3594,G3596),Statistics_xlsx___Sheet1[[#This Row],[Post Name]])</f>
        <v>c5</v>
      </c>
      <c r="I3595">
        <v>14251</v>
      </c>
      <c r="J3595">
        <f>IF(Statistics_xlsx___Sheet1[[#This Row],[Offered Salary]]&lt;=0,AVERAGE($I$2:$I$7166),Statistics_xlsx___Sheet1[[#This Row],[Offered Salary]])</f>
        <v>14251</v>
      </c>
      <c r="K3595" t="b">
        <f>OR((Statistics_xlsx___Sheet1[[#This Row],[updated offered salary]]&lt;$N$39),(Statistics_xlsx___Sheet1[[#This Row],[updated offered salary]]&gt;$N$40))</f>
        <v>0</v>
      </c>
    </row>
    <row r="3596" spans="1:11" x14ac:dyDescent="0.3">
      <c r="A3596">
        <v>873237</v>
      </c>
      <c r="B3596" t="s">
        <v>3101</v>
      </c>
      <c r="C3596" t="s">
        <v>8</v>
      </c>
      <c r="D3596" t="s">
        <v>13</v>
      </c>
      <c r="E3596" t="str">
        <f>IF(Statistics_xlsx___Sheet1[[#This Row],[event_name]]="-","Male",Statistics_xlsx___Sheet1[[#This Row],[event_name]])</f>
        <v>Female</v>
      </c>
      <c r="F3596" t="s">
        <v>10</v>
      </c>
      <c r="G3596" t="s">
        <v>14</v>
      </c>
      <c r="H3596" t="str">
        <f>IF(Statistics_xlsx___Sheet1[[#This Row],[Post Name]]="-",IF(G3597=0,G3595,G3597),Statistics_xlsx___Sheet1[[#This Row],[Post Name]])</f>
        <v>c5</v>
      </c>
      <c r="I3596">
        <v>18555</v>
      </c>
      <c r="J3596">
        <f>IF(Statistics_xlsx___Sheet1[[#This Row],[Offered Salary]]&lt;=0,AVERAGE($I$2:$I$7166),Statistics_xlsx___Sheet1[[#This Row],[Offered Salary]])</f>
        <v>18555</v>
      </c>
      <c r="K3596" t="b">
        <f>OR((Statistics_xlsx___Sheet1[[#This Row],[updated offered salary]]&lt;$N$39),(Statistics_xlsx___Sheet1[[#This Row],[updated offered salary]]&gt;$N$40))</f>
        <v>0</v>
      </c>
    </row>
    <row r="3597" spans="1:11" x14ac:dyDescent="0.3">
      <c r="A3597">
        <v>365081</v>
      </c>
      <c r="B3597" t="s">
        <v>3101</v>
      </c>
      <c r="C3597" t="s">
        <v>8</v>
      </c>
      <c r="D3597" t="s">
        <v>9</v>
      </c>
      <c r="E3597" t="str">
        <f>IF(Statistics_xlsx___Sheet1[[#This Row],[event_name]]="-","Male",Statistics_xlsx___Sheet1[[#This Row],[event_name]])</f>
        <v>Male</v>
      </c>
      <c r="F3597" t="s">
        <v>10</v>
      </c>
      <c r="G3597" t="s">
        <v>14</v>
      </c>
      <c r="H3597" t="str">
        <f>IF(Statistics_xlsx___Sheet1[[#This Row],[Post Name]]="-",IF(G3598=0,G3596,G3598),Statistics_xlsx___Sheet1[[#This Row],[Post Name]])</f>
        <v>c5</v>
      </c>
      <c r="I3597">
        <v>92097</v>
      </c>
      <c r="J3597">
        <f>IF(Statistics_xlsx___Sheet1[[#This Row],[Offered Salary]]&lt;=0,AVERAGE($I$2:$I$7166),Statistics_xlsx___Sheet1[[#This Row],[Offered Salary]])</f>
        <v>92097</v>
      </c>
      <c r="K3597" t="b">
        <f>OR((Statistics_xlsx___Sheet1[[#This Row],[updated offered salary]]&lt;$N$39),(Statistics_xlsx___Sheet1[[#This Row],[updated offered salary]]&gt;$N$40))</f>
        <v>0</v>
      </c>
    </row>
    <row r="3598" spans="1:11" x14ac:dyDescent="0.3">
      <c r="A3598">
        <v>777804</v>
      </c>
      <c r="B3598" t="s">
        <v>3102</v>
      </c>
      <c r="C3598" t="s">
        <v>8</v>
      </c>
      <c r="D3598" t="s">
        <v>9</v>
      </c>
      <c r="E3598" t="str">
        <f>IF(Statistics_xlsx___Sheet1[[#This Row],[event_name]]="-","Male",Statistics_xlsx___Sheet1[[#This Row],[event_name]])</f>
        <v>Male</v>
      </c>
      <c r="F3598" t="s">
        <v>17</v>
      </c>
      <c r="G3598" t="s">
        <v>345</v>
      </c>
      <c r="H3598" t="str">
        <f>IF(Statistics_xlsx___Sheet1[[#This Row],[Post Name]]="-",IF(G3599=0,G3597,G3599),Statistics_xlsx___Sheet1[[#This Row],[Post Name]])</f>
        <v>c9</v>
      </c>
      <c r="I3598">
        <v>19035</v>
      </c>
      <c r="J3598">
        <f>IF(Statistics_xlsx___Sheet1[[#This Row],[Offered Salary]]&lt;=0,AVERAGE($I$2:$I$7166),Statistics_xlsx___Sheet1[[#This Row],[Offered Salary]])</f>
        <v>19035</v>
      </c>
      <c r="K3598" t="b">
        <f>OR((Statistics_xlsx___Sheet1[[#This Row],[updated offered salary]]&lt;$N$39),(Statistics_xlsx___Sheet1[[#This Row],[updated offered salary]]&gt;$N$40))</f>
        <v>0</v>
      </c>
    </row>
    <row r="3599" spans="1:11" x14ac:dyDescent="0.3">
      <c r="A3599">
        <v>936259</v>
      </c>
      <c r="B3599" t="s">
        <v>3103</v>
      </c>
      <c r="C3599" t="s">
        <v>15</v>
      </c>
      <c r="D3599" t="s">
        <v>13</v>
      </c>
      <c r="E3599" t="str">
        <f>IF(Statistics_xlsx___Sheet1[[#This Row],[event_name]]="-","Male",Statistics_xlsx___Sheet1[[#This Row],[event_name]])</f>
        <v>Female</v>
      </c>
      <c r="F3599" t="s">
        <v>17</v>
      </c>
      <c r="G3599" t="s">
        <v>345</v>
      </c>
      <c r="H3599" t="str">
        <f>IF(Statistics_xlsx___Sheet1[[#This Row],[Post Name]]="-",IF(G3600=0,G3598,G3600),Statistics_xlsx___Sheet1[[#This Row],[Post Name]])</f>
        <v>c9</v>
      </c>
      <c r="I3599">
        <v>38306</v>
      </c>
      <c r="J3599">
        <f>IF(Statistics_xlsx___Sheet1[[#This Row],[Offered Salary]]&lt;=0,AVERAGE($I$2:$I$7166),Statistics_xlsx___Sheet1[[#This Row],[Offered Salary]])</f>
        <v>38306</v>
      </c>
      <c r="K3599" t="b">
        <f>OR((Statistics_xlsx___Sheet1[[#This Row],[updated offered salary]]&lt;$N$39),(Statistics_xlsx___Sheet1[[#This Row],[updated offered salary]]&gt;$N$40))</f>
        <v>0</v>
      </c>
    </row>
    <row r="3600" spans="1:11" x14ac:dyDescent="0.3">
      <c r="A3600">
        <v>574541</v>
      </c>
      <c r="B3600" t="s">
        <v>1243</v>
      </c>
      <c r="C3600" t="s">
        <v>8</v>
      </c>
      <c r="D3600" t="s">
        <v>9</v>
      </c>
      <c r="E3600" t="str">
        <f>IF(Statistics_xlsx___Sheet1[[#This Row],[event_name]]="-","Male",Statistics_xlsx___Sheet1[[#This Row],[event_name]])</f>
        <v>Male</v>
      </c>
      <c r="F3600" t="s">
        <v>10</v>
      </c>
      <c r="G3600" t="s">
        <v>14</v>
      </c>
      <c r="H3600" t="str">
        <f>IF(Statistics_xlsx___Sheet1[[#This Row],[Post Name]]="-",IF(G3601=0,G3599,G3601),Statistics_xlsx___Sheet1[[#This Row],[Post Name]])</f>
        <v>c5</v>
      </c>
      <c r="I3600">
        <v>71065</v>
      </c>
      <c r="J3600">
        <f>IF(Statistics_xlsx___Sheet1[[#This Row],[Offered Salary]]&lt;=0,AVERAGE($I$2:$I$7166),Statistics_xlsx___Sheet1[[#This Row],[Offered Salary]])</f>
        <v>71065</v>
      </c>
      <c r="K3600" t="b">
        <f>OR((Statistics_xlsx___Sheet1[[#This Row],[updated offered salary]]&lt;$N$39),(Statistics_xlsx___Sheet1[[#This Row],[updated offered salary]]&gt;$N$40))</f>
        <v>0</v>
      </c>
    </row>
    <row r="3601" spans="1:11" x14ac:dyDescent="0.3">
      <c r="A3601">
        <v>320750</v>
      </c>
      <c r="B3601" t="s">
        <v>3104</v>
      </c>
      <c r="C3601" t="s">
        <v>8</v>
      </c>
      <c r="D3601" t="s">
        <v>9</v>
      </c>
      <c r="E3601" t="str">
        <f>IF(Statistics_xlsx___Sheet1[[#This Row],[event_name]]="-","Male",Statistics_xlsx___Sheet1[[#This Row],[event_name]])</f>
        <v>Male</v>
      </c>
      <c r="F3601" t="s">
        <v>86</v>
      </c>
      <c r="G3601" t="s">
        <v>345</v>
      </c>
      <c r="H3601" t="str">
        <f>IF(Statistics_xlsx___Sheet1[[#This Row],[Post Name]]="-",IF(G3602=0,G3600,G3602),Statistics_xlsx___Sheet1[[#This Row],[Post Name]])</f>
        <v>c9</v>
      </c>
      <c r="I3601">
        <v>83315</v>
      </c>
      <c r="J3601">
        <f>IF(Statistics_xlsx___Sheet1[[#This Row],[Offered Salary]]&lt;=0,AVERAGE($I$2:$I$7166),Statistics_xlsx___Sheet1[[#This Row],[Offered Salary]])</f>
        <v>83315</v>
      </c>
      <c r="K3601" t="b">
        <f>OR((Statistics_xlsx___Sheet1[[#This Row],[updated offered salary]]&lt;$N$39),(Statistics_xlsx___Sheet1[[#This Row],[updated offered salary]]&gt;$N$40))</f>
        <v>0</v>
      </c>
    </row>
    <row r="3602" spans="1:11" x14ac:dyDescent="0.3">
      <c r="A3602">
        <v>654726</v>
      </c>
      <c r="B3602" t="s">
        <v>3105</v>
      </c>
      <c r="C3602" t="s">
        <v>8</v>
      </c>
      <c r="D3602" t="s">
        <v>42</v>
      </c>
      <c r="E3602" t="str">
        <f>IF(Statistics_xlsx___Sheet1[[#This Row],[event_name]]="-","Male",Statistics_xlsx___Sheet1[[#This Row],[event_name]])</f>
        <v>Don’t want to say</v>
      </c>
      <c r="F3602" t="s">
        <v>86</v>
      </c>
      <c r="G3602" t="s">
        <v>345</v>
      </c>
      <c r="H3602" t="str">
        <f>IF(Statistics_xlsx___Sheet1[[#This Row],[Post Name]]="-",IF(G3603=0,G3601,G3603),Statistics_xlsx___Sheet1[[#This Row],[Post Name]])</f>
        <v>c9</v>
      </c>
      <c r="I3602">
        <v>52826</v>
      </c>
      <c r="J3602">
        <f>IF(Statistics_xlsx___Sheet1[[#This Row],[Offered Salary]]&lt;=0,AVERAGE($I$2:$I$7166),Statistics_xlsx___Sheet1[[#This Row],[Offered Salary]])</f>
        <v>52826</v>
      </c>
      <c r="K3602" t="b">
        <f>OR((Statistics_xlsx___Sheet1[[#This Row],[updated offered salary]]&lt;$N$39),(Statistics_xlsx___Sheet1[[#This Row],[updated offered salary]]&gt;$N$40))</f>
        <v>0</v>
      </c>
    </row>
    <row r="3603" spans="1:11" x14ac:dyDescent="0.3">
      <c r="A3603">
        <v>25694</v>
      </c>
      <c r="B3603" t="s">
        <v>1518</v>
      </c>
      <c r="C3603" t="s">
        <v>8</v>
      </c>
      <c r="D3603" t="s">
        <v>42</v>
      </c>
      <c r="E3603" t="str">
        <f>IF(Statistics_xlsx___Sheet1[[#This Row],[event_name]]="-","Male",Statistics_xlsx___Sheet1[[#This Row],[event_name]])</f>
        <v>Don’t want to say</v>
      </c>
      <c r="F3603" t="s">
        <v>10</v>
      </c>
      <c r="G3603" t="s">
        <v>24</v>
      </c>
      <c r="H3603" t="str">
        <f>IF(Statistics_xlsx___Sheet1[[#This Row],[Post Name]]="-",IF(G3604=0,G3602,G3604),Statistics_xlsx___Sheet1[[#This Row],[Post Name]])</f>
        <v>i7</v>
      </c>
      <c r="I3603">
        <v>77478</v>
      </c>
      <c r="J3603">
        <f>IF(Statistics_xlsx___Sheet1[[#This Row],[Offered Salary]]&lt;=0,AVERAGE($I$2:$I$7166),Statistics_xlsx___Sheet1[[#This Row],[Offered Salary]])</f>
        <v>77478</v>
      </c>
      <c r="K3603" t="b">
        <f>OR((Statistics_xlsx___Sheet1[[#This Row],[updated offered salary]]&lt;$N$39),(Statistics_xlsx___Sheet1[[#This Row],[updated offered salary]]&gt;$N$40))</f>
        <v>0</v>
      </c>
    </row>
    <row r="3604" spans="1:11" x14ac:dyDescent="0.3">
      <c r="A3604">
        <v>51662</v>
      </c>
      <c r="B3604" t="s">
        <v>3106</v>
      </c>
      <c r="C3604" t="s">
        <v>8</v>
      </c>
      <c r="D3604" t="s">
        <v>13</v>
      </c>
      <c r="E3604" t="str">
        <f>IF(Statistics_xlsx___Sheet1[[#This Row],[event_name]]="-","Male",Statistics_xlsx___Sheet1[[#This Row],[event_name]])</f>
        <v>Female</v>
      </c>
      <c r="F3604" t="s">
        <v>10</v>
      </c>
      <c r="G3604" t="s">
        <v>24</v>
      </c>
      <c r="H3604" t="str">
        <f>IF(Statistics_xlsx___Sheet1[[#This Row],[Post Name]]="-",IF(G3605=0,G3603,G3605),Statistics_xlsx___Sheet1[[#This Row],[Post Name]])</f>
        <v>i7</v>
      </c>
      <c r="I3604">
        <v>98662</v>
      </c>
      <c r="J3604">
        <f>IF(Statistics_xlsx___Sheet1[[#This Row],[Offered Salary]]&lt;=0,AVERAGE($I$2:$I$7166),Statistics_xlsx___Sheet1[[#This Row],[Offered Salary]])</f>
        <v>98662</v>
      </c>
      <c r="K3604" t="b">
        <f>OR((Statistics_xlsx___Sheet1[[#This Row],[updated offered salary]]&lt;$N$39),(Statistics_xlsx___Sheet1[[#This Row],[updated offered salary]]&gt;$N$40))</f>
        <v>0</v>
      </c>
    </row>
    <row r="3605" spans="1:11" x14ac:dyDescent="0.3">
      <c r="A3605">
        <v>829481</v>
      </c>
      <c r="B3605" t="s">
        <v>3107</v>
      </c>
      <c r="C3605" t="s">
        <v>8</v>
      </c>
      <c r="D3605" t="s">
        <v>9</v>
      </c>
      <c r="E3605" t="str">
        <f>IF(Statistics_xlsx___Sheet1[[#This Row],[event_name]]="-","Male",Statistics_xlsx___Sheet1[[#This Row],[event_name]])</f>
        <v>Male</v>
      </c>
      <c r="F3605" t="s">
        <v>10</v>
      </c>
      <c r="G3605" t="s">
        <v>24</v>
      </c>
      <c r="H3605" t="str">
        <f>IF(Statistics_xlsx___Sheet1[[#This Row],[Post Name]]="-",IF(G3606=0,G3604,G3606),Statistics_xlsx___Sheet1[[#This Row],[Post Name]])</f>
        <v>i7</v>
      </c>
      <c r="I3605">
        <v>69017</v>
      </c>
      <c r="J3605">
        <f>IF(Statistics_xlsx___Sheet1[[#This Row],[Offered Salary]]&lt;=0,AVERAGE($I$2:$I$7166),Statistics_xlsx___Sheet1[[#This Row],[Offered Salary]])</f>
        <v>69017</v>
      </c>
      <c r="K3605" t="b">
        <f>OR((Statistics_xlsx___Sheet1[[#This Row],[updated offered salary]]&lt;$N$39),(Statistics_xlsx___Sheet1[[#This Row],[updated offered salary]]&gt;$N$40))</f>
        <v>0</v>
      </c>
    </row>
    <row r="3606" spans="1:11" x14ac:dyDescent="0.3">
      <c r="A3606">
        <v>726699</v>
      </c>
      <c r="B3606" t="s">
        <v>3108</v>
      </c>
      <c r="C3606" t="s">
        <v>8</v>
      </c>
      <c r="D3606" t="s">
        <v>13</v>
      </c>
      <c r="E3606" t="str">
        <f>IF(Statistics_xlsx___Sheet1[[#This Row],[event_name]]="-","Male",Statistics_xlsx___Sheet1[[#This Row],[event_name]])</f>
        <v>Female</v>
      </c>
      <c r="F3606" t="s">
        <v>10</v>
      </c>
      <c r="G3606" t="s">
        <v>24</v>
      </c>
      <c r="H3606" t="str">
        <f>IF(Statistics_xlsx___Sheet1[[#This Row],[Post Name]]="-",IF(G3607=0,G3605,G3607),Statistics_xlsx___Sheet1[[#This Row],[Post Name]])</f>
        <v>i7</v>
      </c>
      <c r="I3606">
        <v>31542</v>
      </c>
      <c r="J3606">
        <f>IF(Statistics_xlsx___Sheet1[[#This Row],[Offered Salary]]&lt;=0,AVERAGE($I$2:$I$7166),Statistics_xlsx___Sheet1[[#This Row],[Offered Salary]])</f>
        <v>31542</v>
      </c>
      <c r="K3606" t="b">
        <f>OR((Statistics_xlsx___Sheet1[[#This Row],[updated offered salary]]&lt;$N$39),(Statistics_xlsx___Sheet1[[#This Row],[updated offered salary]]&gt;$N$40))</f>
        <v>0</v>
      </c>
    </row>
    <row r="3607" spans="1:11" x14ac:dyDescent="0.3">
      <c r="A3607">
        <v>866875</v>
      </c>
      <c r="B3607" t="s">
        <v>3108</v>
      </c>
      <c r="C3607" t="s">
        <v>15</v>
      </c>
      <c r="D3607" t="s">
        <v>9</v>
      </c>
      <c r="E3607" t="str">
        <f>IF(Statistics_xlsx___Sheet1[[#This Row],[event_name]]="-","Male",Statistics_xlsx___Sheet1[[#This Row],[event_name]])</f>
        <v>Male</v>
      </c>
      <c r="F3607" t="s">
        <v>10</v>
      </c>
      <c r="G3607" t="s">
        <v>24</v>
      </c>
      <c r="H3607" t="str">
        <f>IF(Statistics_xlsx___Sheet1[[#This Row],[Post Name]]="-",IF(G3608=0,G3606,G3608),Statistics_xlsx___Sheet1[[#This Row],[Post Name]])</f>
        <v>i7</v>
      </c>
      <c r="I3607">
        <v>61401</v>
      </c>
      <c r="J3607">
        <f>IF(Statistics_xlsx___Sheet1[[#This Row],[Offered Salary]]&lt;=0,AVERAGE($I$2:$I$7166),Statistics_xlsx___Sheet1[[#This Row],[Offered Salary]])</f>
        <v>61401</v>
      </c>
      <c r="K3607" t="b">
        <f>OR((Statistics_xlsx___Sheet1[[#This Row],[updated offered salary]]&lt;$N$39),(Statistics_xlsx___Sheet1[[#This Row],[updated offered salary]]&gt;$N$40))</f>
        <v>0</v>
      </c>
    </row>
    <row r="3608" spans="1:11" x14ac:dyDescent="0.3">
      <c r="A3608">
        <v>721414</v>
      </c>
      <c r="B3608" t="s">
        <v>2702</v>
      </c>
      <c r="C3608" t="s">
        <v>15</v>
      </c>
      <c r="D3608" t="s">
        <v>9</v>
      </c>
      <c r="E3608" t="str">
        <f>IF(Statistics_xlsx___Sheet1[[#This Row],[event_name]]="-","Male",Statistics_xlsx___Sheet1[[#This Row],[event_name]])</f>
        <v>Male</v>
      </c>
      <c r="F3608" t="s">
        <v>17</v>
      </c>
      <c r="G3608" t="s">
        <v>14</v>
      </c>
      <c r="H3608" t="str">
        <f>IF(Statistics_xlsx___Sheet1[[#This Row],[Post Name]]="-",IF(G3609=0,G3607,G3609),Statistics_xlsx___Sheet1[[#This Row],[Post Name]])</f>
        <v>c5</v>
      </c>
      <c r="I3608">
        <v>75544</v>
      </c>
      <c r="J3608">
        <f>IF(Statistics_xlsx___Sheet1[[#This Row],[Offered Salary]]&lt;=0,AVERAGE($I$2:$I$7166),Statistics_xlsx___Sheet1[[#This Row],[Offered Salary]])</f>
        <v>75544</v>
      </c>
      <c r="K3608" t="b">
        <f>OR((Statistics_xlsx___Sheet1[[#This Row],[updated offered salary]]&lt;$N$39),(Statistics_xlsx___Sheet1[[#This Row],[updated offered salary]]&gt;$N$40))</f>
        <v>0</v>
      </c>
    </row>
    <row r="3609" spans="1:11" x14ac:dyDescent="0.3">
      <c r="A3609">
        <v>386336</v>
      </c>
      <c r="B3609" t="s">
        <v>3109</v>
      </c>
      <c r="C3609" t="s">
        <v>15</v>
      </c>
      <c r="D3609" t="s">
        <v>9</v>
      </c>
      <c r="E3609" t="str">
        <f>IF(Statistics_xlsx___Sheet1[[#This Row],[event_name]]="-","Male",Statistics_xlsx___Sheet1[[#This Row],[event_name]])</f>
        <v>Male</v>
      </c>
      <c r="F3609" t="s">
        <v>17</v>
      </c>
      <c r="G3609" t="s">
        <v>14</v>
      </c>
      <c r="H3609" t="str">
        <f>IF(Statistics_xlsx___Sheet1[[#This Row],[Post Name]]="-",IF(G3610=0,G3608,G3610),Statistics_xlsx___Sheet1[[#This Row],[Post Name]])</f>
        <v>c5</v>
      </c>
      <c r="I3609">
        <v>11142</v>
      </c>
      <c r="J3609">
        <f>IF(Statistics_xlsx___Sheet1[[#This Row],[Offered Salary]]&lt;=0,AVERAGE($I$2:$I$7166),Statistics_xlsx___Sheet1[[#This Row],[Offered Salary]])</f>
        <v>11142</v>
      </c>
      <c r="K3609" t="b">
        <f>OR((Statistics_xlsx___Sheet1[[#This Row],[updated offered salary]]&lt;$N$39),(Statistics_xlsx___Sheet1[[#This Row],[updated offered salary]]&gt;$N$40))</f>
        <v>0</v>
      </c>
    </row>
    <row r="3610" spans="1:11" x14ac:dyDescent="0.3">
      <c r="A3610">
        <v>149551</v>
      </c>
      <c r="B3610" t="s">
        <v>1563</v>
      </c>
      <c r="C3610" t="s">
        <v>8</v>
      </c>
      <c r="D3610" t="s">
        <v>9</v>
      </c>
      <c r="E3610" t="str">
        <f>IF(Statistics_xlsx___Sheet1[[#This Row],[event_name]]="-","Male",Statistics_xlsx___Sheet1[[#This Row],[event_name]])</f>
        <v>Male</v>
      </c>
      <c r="F3610" t="s">
        <v>17</v>
      </c>
      <c r="G3610" t="s">
        <v>14</v>
      </c>
      <c r="H3610" t="str">
        <f>IF(Statistics_xlsx___Sheet1[[#This Row],[Post Name]]="-",IF(G3611=0,G3609,G3611),Statistics_xlsx___Sheet1[[#This Row],[Post Name]])</f>
        <v>c5</v>
      </c>
      <c r="I3610">
        <v>15887</v>
      </c>
      <c r="J3610">
        <f>IF(Statistics_xlsx___Sheet1[[#This Row],[Offered Salary]]&lt;=0,AVERAGE($I$2:$I$7166),Statistics_xlsx___Sheet1[[#This Row],[Offered Salary]])</f>
        <v>15887</v>
      </c>
      <c r="K3610" t="b">
        <f>OR((Statistics_xlsx___Sheet1[[#This Row],[updated offered salary]]&lt;$N$39),(Statistics_xlsx___Sheet1[[#This Row],[updated offered salary]]&gt;$N$40))</f>
        <v>0</v>
      </c>
    </row>
    <row r="3611" spans="1:11" x14ac:dyDescent="0.3">
      <c r="A3611">
        <v>201882</v>
      </c>
      <c r="B3611" t="s">
        <v>1563</v>
      </c>
      <c r="C3611" t="s">
        <v>8</v>
      </c>
      <c r="D3611" t="s">
        <v>13</v>
      </c>
      <c r="E3611" t="str">
        <f>IF(Statistics_xlsx___Sheet1[[#This Row],[event_name]]="-","Male",Statistics_xlsx___Sheet1[[#This Row],[event_name]])</f>
        <v>Female</v>
      </c>
      <c r="F3611" t="s">
        <v>17</v>
      </c>
      <c r="G3611" t="s">
        <v>14</v>
      </c>
      <c r="H3611" t="str">
        <f>IF(Statistics_xlsx___Sheet1[[#This Row],[Post Name]]="-",IF(G3612=0,G3610,G3612),Statistics_xlsx___Sheet1[[#This Row],[Post Name]])</f>
        <v>c5</v>
      </c>
      <c r="I3611">
        <v>93106</v>
      </c>
      <c r="J3611">
        <f>IF(Statistics_xlsx___Sheet1[[#This Row],[Offered Salary]]&lt;=0,AVERAGE($I$2:$I$7166),Statistics_xlsx___Sheet1[[#This Row],[Offered Salary]])</f>
        <v>93106</v>
      </c>
      <c r="K3611" t="b">
        <f>OR((Statistics_xlsx___Sheet1[[#This Row],[updated offered salary]]&lt;$N$39),(Statistics_xlsx___Sheet1[[#This Row],[updated offered salary]]&gt;$N$40))</f>
        <v>0</v>
      </c>
    </row>
    <row r="3612" spans="1:11" x14ac:dyDescent="0.3">
      <c r="A3612">
        <v>595148</v>
      </c>
      <c r="B3612" t="s">
        <v>3110</v>
      </c>
      <c r="C3612" t="s">
        <v>8</v>
      </c>
      <c r="D3612" t="s">
        <v>9</v>
      </c>
      <c r="E3612" t="str">
        <f>IF(Statistics_xlsx___Sheet1[[#This Row],[event_name]]="-","Male",Statistics_xlsx___Sheet1[[#This Row],[event_name]])</f>
        <v>Male</v>
      </c>
      <c r="F3612" t="s">
        <v>17</v>
      </c>
      <c r="G3612" t="s">
        <v>14</v>
      </c>
      <c r="H3612" t="str">
        <f>IF(Statistics_xlsx___Sheet1[[#This Row],[Post Name]]="-",IF(G3613=0,G3611,G3613),Statistics_xlsx___Sheet1[[#This Row],[Post Name]])</f>
        <v>c5</v>
      </c>
      <c r="I3612">
        <v>3251</v>
      </c>
      <c r="J3612">
        <f>IF(Statistics_xlsx___Sheet1[[#This Row],[Offered Salary]]&lt;=0,AVERAGE($I$2:$I$7166),Statistics_xlsx___Sheet1[[#This Row],[Offered Salary]])</f>
        <v>3251</v>
      </c>
      <c r="K3612" t="b">
        <f>OR((Statistics_xlsx___Sheet1[[#This Row],[updated offered salary]]&lt;$N$39),(Statistics_xlsx___Sheet1[[#This Row],[updated offered salary]]&gt;$N$40))</f>
        <v>0</v>
      </c>
    </row>
    <row r="3613" spans="1:11" x14ac:dyDescent="0.3">
      <c r="A3613">
        <v>434492</v>
      </c>
      <c r="B3613" t="s">
        <v>3111</v>
      </c>
      <c r="C3613" t="s">
        <v>15</v>
      </c>
      <c r="D3613" t="s">
        <v>13</v>
      </c>
      <c r="E3613" t="str">
        <f>IF(Statistics_xlsx___Sheet1[[#This Row],[event_name]]="-","Male",Statistics_xlsx___Sheet1[[#This Row],[event_name]])</f>
        <v>Female</v>
      </c>
      <c r="F3613" t="s">
        <v>17</v>
      </c>
      <c r="G3613" t="s">
        <v>14</v>
      </c>
      <c r="H3613" t="str">
        <f>IF(Statistics_xlsx___Sheet1[[#This Row],[Post Name]]="-",IF(G3614=0,G3612,G3614),Statistics_xlsx___Sheet1[[#This Row],[Post Name]])</f>
        <v>c5</v>
      </c>
      <c r="I3613">
        <v>51865</v>
      </c>
      <c r="J3613">
        <f>IF(Statistics_xlsx___Sheet1[[#This Row],[Offered Salary]]&lt;=0,AVERAGE($I$2:$I$7166),Statistics_xlsx___Sheet1[[#This Row],[Offered Salary]])</f>
        <v>51865</v>
      </c>
      <c r="K3613" t="b">
        <f>OR((Statistics_xlsx___Sheet1[[#This Row],[updated offered salary]]&lt;$N$39),(Statistics_xlsx___Sheet1[[#This Row],[updated offered salary]]&gt;$N$40))</f>
        <v>0</v>
      </c>
    </row>
    <row r="3614" spans="1:11" x14ac:dyDescent="0.3">
      <c r="A3614">
        <v>149844</v>
      </c>
      <c r="B3614" t="s">
        <v>3112</v>
      </c>
      <c r="C3614" t="s">
        <v>8</v>
      </c>
      <c r="D3614" t="s">
        <v>9</v>
      </c>
      <c r="E3614" t="str">
        <f>IF(Statistics_xlsx___Sheet1[[#This Row],[event_name]]="-","Male",Statistics_xlsx___Sheet1[[#This Row],[event_name]])</f>
        <v>Male</v>
      </c>
      <c r="F3614" t="s">
        <v>17</v>
      </c>
      <c r="G3614" t="s">
        <v>14</v>
      </c>
      <c r="H3614" t="str">
        <f>IF(Statistics_xlsx___Sheet1[[#This Row],[Post Name]]="-",IF(G3615=0,G3613,G3615),Statistics_xlsx___Sheet1[[#This Row],[Post Name]])</f>
        <v>c5</v>
      </c>
      <c r="I3614">
        <v>95833</v>
      </c>
      <c r="J3614">
        <f>IF(Statistics_xlsx___Sheet1[[#This Row],[Offered Salary]]&lt;=0,AVERAGE($I$2:$I$7166),Statistics_xlsx___Sheet1[[#This Row],[Offered Salary]])</f>
        <v>95833</v>
      </c>
      <c r="K3614" t="b">
        <f>OR((Statistics_xlsx___Sheet1[[#This Row],[updated offered salary]]&lt;$N$39),(Statistics_xlsx___Sheet1[[#This Row],[updated offered salary]]&gt;$N$40))</f>
        <v>0</v>
      </c>
    </row>
    <row r="3615" spans="1:11" x14ac:dyDescent="0.3">
      <c r="A3615">
        <v>641503</v>
      </c>
      <c r="B3615" t="s">
        <v>3113</v>
      </c>
      <c r="C3615" t="s">
        <v>15</v>
      </c>
      <c r="D3615" t="s">
        <v>13</v>
      </c>
      <c r="E3615" t="str">
        <f>IF(Statistics_xlsx___Sheet1[[#This Row],[event_name]]="-","Male",Statistics_xlsx___Sheet1[[#This Row],[event_name]])</f>
        <v>Female</v>
      </c>
      <c r="F3615" t="s">
        <v>17</v>
      </c>
      <c r="G3615" t="s">
        <v>14</v>
      </c>
      <c r="H3615" t="str">
        <f>IF(Statistics_xlsx___Sheet1[[#This Row],[Post Name]]="-",IF(G3616=0,G3614,G3616),Statistics_xlsx___Sheet1[[#This Row],[Post Name]])</f>
        <v>c5</v>
      </c>
      <c r="I3615">
        <v>28413</v>
      </c>
      <c r="J3615">
        <f>IF(Statistics_xlsx___Sheet1[[#This Row],[Offered Salary]]&lt;=0,AVERAGE($I$2:$I$7166),Statistics_xlsx___Sheet1[[#This Row],[Offered Salary]])</f>
        <v>28413</v>
      </c>
      <c r="K3615" t="b">
        <f>OR((Statistics_xlsx___Sheet1[[#This Row],[updated offered salary]]&lt;$N$39),(Statistics_xlsx___Sheet1[[#This Row],[updated offered salary]]&gt;$N$40))</f>
        <v>0</v>
      </c>
    </row>
    <row r="3616" spans="1:11" x14ac:dyDescent="0.3">
      <c r="A3616">
        <v>37024</v>
      </c>
      <c r="B3616" t="s">
        <v>3114</v>
      </c>
      <c r="C3616" t="s">
        <v>15</v>
      </c>
      <c r="D3616" t="s">
        <v>13</v>
      </c>
      <c r="E3616" t="str">
        <f>IF(Statistics_xlsx___Sheet1[[#This Row],[event_name]]="-","Male",Statistics_xlsx___Sheet1[[#This Row],[event_name]])</f>
        <v>Female</v>
      </c>
      <c r="F3616" t="s">
        <v>17</v>
      </c>
      <c r="G3616" t="s">
        <v>14</v>
      </c>
      <c r="H3616" t="str">
        <f>IF(Statistics_xlsx___Sheet1[[#This Row],[Post Name]]="-",IF(G3617=0,G3615,G3617),Statistics_xlsx___Sheet1[[#This Row],[Post Name]])</f>
        <v>c5</v>
      </c>
      <c r="I3616">
        <v>73512</v>
      </c>
      <c r="J3616">
        <f>IF(Statistics_xlsx___Sheet1[[#This Row],[Offered Salary]]&lt;=0,AVERAGE($I$2:$I$7166),Statistics_xlsx___Sheet1[[#This Row],[Offered Salary]])</f>
        <v>73512</v>
      </c>
      <c r="K3616" t="b">
        <f>OR((Statistics_xlsx___Sheet1[[#This Row],[updated offered salary]]&lt;$N$39),(Statistics_xlsx___Sheet1[[#This Row],[updated offered salary]]&gt;$N$40))</f>
        <v>0</v>
      </c>
    </row>
    <row r="3617" spans="1:11" x14ac:dyDescent="0.3">
      <c r="A3617">
        <v>508595</v>
      </c>
      <c r="B3617" t="s">
        <v>3115</v>
      </c>
      <c r="C3617" t="s">
        <v>15</v>
      </c>
      <c r="D3617" t="s">
        <v>13</v>
      </c>
      <c r="E3617" t="str">
        <f>IF(Statistics_xlsx___Sheet1[[#This Row],[event_name]]="-","Male",Statistics_xlsx___Sheet1[[#This Row],[event_name]])</f>
        <v>Female</v>
      </c>
      <c r="F3617" t="s">
        <v>17</v>
      </c>
      <c r="G3617" t="s">
        <v>14</v>
      </c>
      <c r="H3617" t="str">
        <f>IF(Statistics_xlsx___Sheet1[[#This Row],[Post Name]]="-",IF(G3618=0,G3616,G3618),Statistics_xlsx___Sheet1[[#This Row],[Post Name]])</f>
        <v>c5</v>
      </c>
      <c r="I3617">
        <v>52875</v>
      </c>
      <c r="J3617">
        <f>IF(Statistics_xlsx___Sheet1[[#This Row],[Offered Salary]]&lt;=0,AVERAGE($I$2:$I$7166),Statistics_xlsx___Sheet1[[#This Row],[Offered Salary]])</f>
        <v>52875</v>
      </c>
      <c r="K3617" t="b">
        <f>OR((Statistics_xlsx___Sheet1[[#This Row],[updated offered salary]]&lt;$N$39),(Statistics_xlsx___Sheet1[[#This Row],[updated offered salary]]&gt;$N$40))</f>
        <v>0</v>
      </c>
    </row>
    <row r="3618" spans="1:11" x14ac:dyDescent="0.3">
      <c r="A3618">
        <v>604590</v>
      </c>
      <c r="B3618" t="s">
        <v>3116</v>
      </c>
      <c r="C3618" t="s">
        <v>15</v>
      </c>
      <c r="D3618" t="s">
        <v>9</v>
      </c>
      <c r="E3618" t="str">
        <f>IF(Statistics_xlsx___Sheet1[[#This Row],[event_name]]="-","Male",Statistics_xlsx___Sheet1[[#This Row],[event_name]])</f>
        <v>Male</v>
      </c>
      <c r="F3618" t="s">
        <v>17</v>
      </c>
      <c r="G3618" t="s">
        <v>14</v>
      </c>
      <c r="H3618" t="str">
        <f>IF(Statistics_xlsx___Sheet1[[#This Row],[Post Name]]="-",IF(G3619=0,G3617,G3619),Statistics_xlsx___Sheet1[[#This Row],[Post Name]])</f>
        <v>c5</v>
      </c>
      <c r="I3618">
        <v>78962</v>
      </c>
      <c r="J3618">
        <f>IF(Statistics_xlsx___Sheet1[[#This Row],[Offered Salary]]&lt;=0,AVERAGE($I$2:$I$7166),Statistics_xlsx___Sheet1[[#This Row],[Offered Salary]])</f>
        <v>78962</v>
      </c>
      <c r="K3618" t="b">
        <f>OR((Statistics_xlsx___Sheet1[[#This Row],[updated offered salary]]&lt;$N$39),(Statistics_xlsx___Sheet1[[#This Row],[updated offered salary]]&gt;$N$40))</f>
        <v>0</v>
      </c>
    </row>
    <row r="3619" spans="1:11" x14ac:dyDescent="0.3">
      <c r="A3619">
        <v>461013</v>
      </c>
      <c r="B3619" t="s">
        <v>3117</v>
      </c>
      <c r="C3619" t="s">
        <v>8</v>
      </c>
      <c r="D3619" t="s">
        <v>9</v>
      </c>
      <c r="E3619" t="str">
        <f>IF(Statistics_xlsx___Sheet1[[#This Row],[event_name]]="-","Male",Statistics_xlsx___Sheet1[[#This Row],[event_name]])</f>
        <v>Male</v>
      </c>
      <c r="F3619" t="s">
        <v>17</v>
      </c>
      <c r="G3619" t="s">
        <v>14</v>
      </c>
      <c r="H3619" t="str">
        <f>IF(Statistics_xlsx___Sheet1[[#This Row],[Post Name]]="-",IF(G3620=0,G3618,G3620),Statistics_xlsx___Sheet1[[#This Row],[Post Name]])</f>
        <v>c5</v>
      </c>
      <c r="I3619">
        <v>27465</v>
      </c>
      <c r="J3619">
        <f>IF(Statistics_xlsx___Sheet1[[#This Row],[Offered Salary]]&lt;=0,AVERAGE($I$2:$I$7166),Statistics_xlsx___Sheet1[[#This Row],[Offered Salary]])</f>
        <v>27465</v>
      </c>
      <c r="K3619" t="b">
        <f>OR((Statistics_xlsx___Sheet1[[#This Row],[updated offered salary]]&lt;$N$39),(Statistics_xlsx___Sheet1[[#This Row],[updated offered salary]]&gt;$N$40))</f>
        <v>0</v>
      </c>
    </row>
    <row r="3620" spans="1:11" x14ac:dyDescent="0.3">
      <c r="A3620">
        <v>844190</v>
      </c>
      <c r="B3620" t="s">
        <v>3118</v>
      </c>
      <c r="C3620" t="s">
        <v>8</v>
      </c>
      <c r="D3620" t="s">
        <v>9</v>
      </c>
      <c r="E3620" t="str">
        <f>IF(Statistics_xlsx___Sheet1[[#This Row],[event_name]]="-","Male",Statistics_xlsx___Sheet1[[#This Row],[event_name]])</f>
        <v>Male</v>
      </c>
      <c r="F3620" t="s">
        <v>17</v>
      </c>
      <c r="G3620" t="s">
        <v>14</v>
      </c>
      <c r="H3620" t="str">
        <f>IF(Statistics_xlsx___Sheet1[[#This Row],[Post Name]]="-",IF(G3621=0,G3619,G3621),Statistics_xlsx___Sheet1[[#This Row],[Post Name]])</f>
        <v>c5</v>
      </c>
      <c r="I3620">
        <v>40744</v>
      </c>
      <c r="J3620">
        <f>IF(Statistics_xlsx___Sheet1[[#This Row],[Offered Salary]]&lt;=0,AVERAGE($I$2:$I$7166),Statistics_xlsx___Sheet1[[#This Row],[Offered Salary]])</f>
        <v>40744</v>
      </c>
      <c r="K3620" t="b">
        <f>OR((Statistics_xlsx___Sheet1[[#This Row],[updated offered salary]]&lt;$N$39),(Statistics_xlsx___Sheet1[[#This Row],[updated offered salary]]&gt;$N$40))</f>
        <v>0</v>
      </c>
    </row>
    <row r="3621" spans="1:11" x14ac:dyDescent="0.3">
      <c r="A3621">
        <v>684558</v>
      </c>
      <c r="B3621" t="s">
        <v>3119</v>
      </c>
      <c r="C3621" t="s">
        <v>15</v>
      </c>
      <c r="D3621" t="s">
        <v>9</v>
      </c>
      <c r="E3621" t="str">
        <f>IF(Statistics_xlsx___Sheet1[[#This Row],[event_name]]="-","Male",Statistics_xlsx___Sheet1[[#This Row],[event_name]])</f>
        <v>Male</v>
      </c>
      <c r="F3621" t="s">
        <v>17</v>
      </c>
      <c r="G3621" t="s">
        <v>14</v>
      </c>
      <c r="H3621" t="str">
        <f>IF(Statistics_xlsx___Sheet1[[#This Row],[Post Name]]="-",IF(G3622=0,G3620,G3622),Statistics_xlsx___Sheet1[[#This Row],[Post Name]])</f>
        <v>c5</v>
      </c>
      <c r="I3621">
        <v>58001</v>
      </c>
      <c r="J3621">
        <f>IF(Statistics_xlsx___Sheet1[[#This Row],[Offered Salary]]&lt;=0,AVERAGE($I$2:$I$7166),Statistics_xlsx___Sheet1[[#This Row],[Offered Salary]])</f>
        <v>58001</v>
      </c>
      <c r="K3621" t="b">
        <f>OR((Statistics_xlsx___Sheet1[[#This Row],[updated offered salary]]&lt;$N$39),(Statistics_xlsx___Sheet1[[#This Row],[updated offered salary]]&gt;$N$40))</f>
        <v>0</v>
      </c>
    </row>
    <row r="3622" spans="1:11" x14ac:dyDescent="0.3">
      <c r="A3622">
        <v>707322</v>
      </c>
      <c r="B3622" t="s">
        <v>3120</v>
      </c>
      <c r="C3622" t="s">
        <v>8</v>
      </c>
      <c r="D3622" t="s">
        <v>13</v>
      </c>
      <c r="E3622" t="str">
        <f>IF(Statistics_xlsx___Sheet1[[#This Row],[event_name]]="-","Male",Statistics_xlsx___Sheet1[[#This Row],[event_name]])</f>
        <v>Female</v>
      </c>
      <c r="F3622" t="s">
        <v>17</v>
      </c>
      <c r="G3622" t="s">
        <v>14</v>
      </c>
      <c r="H3622" t="str">
        <f>IF(Statistics_xlsx___Sheet1[[#This Row],[Post Name]]="-",IF(G3623=0,G3621,G3623),Statistics_xlsx___Sheet1[[#This Row],[Post Name]])</f>
        <v>c5</v>
      </c>
      <c r="I3622">
        <v>52191</v>
      </c>
      <c r="J3622">
        <f>IF(Statistics_xlsx___Sheet1[[#This Row],[Offered Salary]]&lt;=0,AVERAGE($I$2:$I$7166),Statistics_xlsx___Sheet1[[#This Row],[Offered Salary]])</f>
        <v>52191</v>
      </c>
      <c r="K3622" t="b">
        <f>OR((Statistics_xlsx___Sheet1[[#This Row],[updated offered salary]]&lt;$N$39),(Statistics_xlsx___Sheet1[[#This Row],[updated offered salary]]&gt;$N$40))</f>
        <v>0</v>
      </c>
    </row>
    <row r="3623" spans="1:11" x14ac:dyDescent="0.3">
      <c r="A3623">
        <v>801707</v>
      </c>
      <c r="B3623" t="s">
        <v>3121</v>
      </c>
      <c r="C3623" t="s">
        <v>15</v>
      </c>
      <c r="D3623" t="s">
        <v>9</v>
      </c>
      <c r="E3623" t="str">
        <f>IF(Statistics_xlsx___Sheet1[[#This Row],[event_name]]="-","Male",Statistics_xlsx___Sheet1[[#This Row],[event_name]])</f>
        <v>Male</v>
      </c>
      <c r="F3623" t="s">
        <v>17</v>
      </c>
      <c r="G3623" t="s">
        <v>14</v>
      </c>
      <c r="H3623" t="str">
        <f>IF(Statistics_xlsx___Sheet1[[#This Row],[Post Name]]="-",IF(G3624=0,G3622,G3624),Statistics_xlsx___Sheet1[[#This Row],[Post Name]])</f>
        <v>c5</v>
      </c>
      <c r="I3623">
        <v>15641</v>
      </c>
      <c r="J3623">
        <f>IF(Statistics_xlsx___Sheet1[[#This Row],[Offered Salary]]&lt;=0,AVERAGE($I$2:$I$7166),Statistics_xlsx___Sheet1[[#This Row],[Offered Salary]])</f>
        <v>15641</v>
      </c>
      <c r="K3623" t="b">
        <f>OR((Statistics_xlsx___Sheet1[[#This Row],[updated offered salary]]&lt;$N$39),(Statistics_xlsx___Sheet1[[#This Row],[updated offered salary]]&gt;$N$40))</f>
        <v>0</v>
      </c>
    </row>
    <row r="3624" spans="1:11" x14ac:dyDescent="0.3">
      <c r="A3624">
        <v>592371</v>
      </c>
      <c r="B3624" t="s">
        <v>3122</v>
      </c>
      <c r="C3624" t="s">
        <v>15</v>
      </c>
      <c r="D3624" t="s">
        <v>9</v>
      </c>
      <c r="E3624" t="str">
        <f>IF(Statistics_xlsx___Sheet1[[#This Row],[event_name]]="-","Male",Statistics_xlsx___Sheet1[[#This Row],[event_name]])</f>
        <v>Male</v>
      </c>
      <c r="F3624" t="s">
        <v>17</v>
      </c>
      <c r="G3624" t="s">
        <v>14</v>
      </c>
      <c r="H3624" t="str">
        <f>IF(Statistics_xlsx___Sheet1[[#This Row],[Post Name]]="-",IF(G3625=0,G3623,G3625),Statistics_xlsx___Sheet1[[#This Row],[Post Name]])</f>
        <v>c5</v>
      </c>
      <c r="I3624">
        <v>28415</v>
      </c>
      <c r="J3624">
        <f>IF(Statistics_xlsx___Sheet1[[#This Row],[Offered Salary]]&lt;=0,AVERAGE($I$2:$I$7166),Statistics_xlsx___Sheet1[[#This Row],[Offered Salary]])</f>
        <v>28415</v>
      </c>
      <c r="K3624" t="b">
        <f>OR((Statistics_xlsx___Sheet1[[#This Row],[updated offered salary]]&lt;$N$39),(Statistics_xlsx___Sheet1[[#This Row],[updated offered salary]]&gt;$N$40))</f>
        <v>0</v>
      </c>
    </row>
    <row r="3625" spans="1:11" x14ac:dyDescent="0.3">
      <c r="A3625">
        <v>283689</v>
      </c>
      <c r="B3625" t="s">
        <v>3123</v>
      </c>
      <c r="C3625" t="s">
        <v>8</v>
      </c>
      <c r="D3625" t="s">
        <v>9</v>
      </c>
      <c r="E3625" t="str">
        <f>IF(Statistics_xlsx___Sheet1[[#This Row],[event_name]]="-","Male",Statistics_xlsx___Sheet1[[#This Row],[event_name]])</f>
        <v>Male</v>
      </c>
      <c r="F3625" t="s">
        <v>17</v>
      </c>
      <c r="G3625" t="s">
        <v>14</v>
      </c>
      <c r="H3625" t="str">
        <f>IF(Statistics_xlsx___Sheet1[[#This Row],[Post Name]]="-",IF(G3626=0,G3624,G3626),Statistics_xlsx___Sheet1[[#This Row],[Post Name]])</f>
        <v>c5</v>
      </c>
      <c r="I3625">
        <v>2654</v>
      </c>
      <c r="J3625">
        <f>IF(Statistics_xlsx___Sheet1[[#This Row],[Offered Salary]]&lt;=0,AVERAGE($I$2:$I$7166),Statistics_xlsx___Sheet1[[#This Row],[Offered Salary]])</f>
        <v>2654</v>
      </c>
      <c r="K3625" t="b">
        <f>OR((Statistics_xlsx___Sheet1[[#This Row],[updated offered salary]]&lt;$N$39),(Statistics_xlsx___Sheet1[[#This Row],[updated offered salary]]&gt;$N$40))</f>
        <v>0</v>
      </c>
    </row>
    <row r="3626" spans="1:11" x14ac:dyDescent="0.3">
      <c r="A3626">
        <v>651680</v>
      </c>
      <c r="B3626" t="s">
        <v>3124</v>
      </c>
      <c r="C3626" t="s">
        <v>15</v>
      </c>
      <c r="D3626" t="s">
        <v>9</v>
      </c>
      <c r="E3626" t="str">
        <f>IF(Statistics_xlsx___Sheet1[[#This Row],[event_name]]="-","Male",Statistics_xlsx___Sheet1[[#This Row],[event_name]])</f>
        <v>Male</v>
      </c>
      <c r="F3626" t="s">
        <v>21</v>
      </c>
      <c r="G3626" t="s">
        <v>44</v>
      </c>
      <c r="H3626" t="str">
        <f>IF(Statistics_xlsx___Sheet1[[#This Row],[Post Name]]="-",IF(G3627=0,G3625,G3627),Statistics_xlsx___Sheet1[[#This Row],[Post Name]])</f>
        <v>i6</v>
      </c>
      <c r="I3626">
        <v>17318</v>
      </c>
      <c r="J3626">
        <f>IF(Statistics_xlsx___Sheet1[[#This Row],[Offered Salary]]&lt;=0,AVERAGE($I$2:$I$7166),Statistics_xlsx___Sheet1[[#This Row],[Offered Salary]])</f>
        <v>17318</v>
      </c>
      <c r="K3626" t="b">
        <f>OR((Statistics_xlsx___Sheet1[[#This Row],[updated offered salary]]&lt;$N$39),(Statistics_xlsx___Sheet1[[#This Row],[updated offered salary]]&gt;$N$40))</f>
        <v>0</v>
      </c>
    </row>
    <row r="3627" spans="1:11" x14ac:dyDescent="0.3">
      <c r="A3627">
        <v>915258</v>
      </c>
      <c r="B3627" t="s">
        <v>3125</v>
      </c>
      <c r="C3627" t="s">
        <v>15</v>
      </c>
      <c r="D3627" t="s">
        <v>13</v>
      </c>
      <c r="E3627" t="str">
        <f>IF(Statistics_xlsx___Sheet1[[#This Row],[event_name]]="-","Male",Statistics_xlsx___Sheet1[[#This Row],[event_name]])</f>
        <v>Female</v>
      </c>
      <c r="F3627" t="s">
        <v>21</v>
      </c>
      <c r="G3627" t="s">
        <v>44</v>
      </c>
      <c r="H3627" t="str">
        <f>IF(Statistics_xlsx___Sheet1[[#This Row],[Post Name]]="-",IF(G3628=0,G3626,G3628),Statistics_xlsx___Sheet1[[#This Row],[Post Name]])</f>
        <v>i6</v>
      </c>
      <c r="I3627">
        <v>11600</v>
      </c>
      <c r="J3627">
        <f>IF(Statistics_xlsx___Sheet1[[#This Row],[Offered Salary]]&lt;=0,AVERAGE($I$2:$I$7166),Statistics_xlsx___Sheet1[[#This Row],[Offered Salary]])</f>
        <v>11600</v>
      </c>
      <c r="K3627" t="b">
        <f>OR((Statistics_xlsx___Sheet1[[#This Row],[updated offered salary]]&lt;$N$39),(Statistics_xlsx___Sheet1[[#This Row],[updated offered salary]]&gt;$N$40))</f>
        <v>0</v>
      </c>
    </row>
    <row r="3628" spans="1:11" x14ac:dyDescent="0.3">
      <c r="A3628">
        <v>609394</v>
      </c>
      <c r="B3628" t="s">
        <v>3126</v>
      </c>
      <c r="C3628" t="s">
        <v>8</v>
      </c>
      <c r="D3628" t="s">
        <v>13</v>
      </c>
      <c r="E3628" t="str">
        <f>IF(Statistics_xlsx___Sheet1[[#This Row],[event_name]]="-","Male",Statistics_xlsx___Sheet1[[#This Row],[event_name]])</f>
        <v>Female</v>
      </c>
      <c r="F3628" t="s">
        <v>21</v>
      </c>
      <c r="G3628" t="s">
        <v>44</v>
      </c>
      <c r="H3628" t="str">
        <f>IF(Statistics_xlsx___Sheet1[[#This Row],[Post Name]]="-",IF(G3629=0,G3627,G3629),Statistics_xlsx___Sheet1[[#This Row],[Post Name]])</f>
        <v>i6</v>
      </c>
      <c r="I3628">
        <v>43241</v>
      </c>
      <c r="J3628">
        <f>IF(Statistics_xlsx___Sheet1[[#This Row],[Offered Salary]]&lt;=0,AVERAGE($I$2:$I$7166),Statistics_xlsx___Sheet1[[#This Row],[Offered Salary]])</f>
        <v>43241</v>
      </c>
      <c r="K3628" t="b">
        <f>OR((Statistics_xlsx___Sheet1[[#This Row],[updated offered salary]]&lt;$N$39),(Statistics_xlsx___Sheet1[[#This Row],[updated offered salary]]&gt;$N$40))</f>
        <v>0</v>
      </c>
    </row>
    <row r="3629" spans="1:11" x14ac:dyDescent="0.3">
      <c r="A3629">
        <v>106616</v>
      </c>
      <c r="B3629" t="s">
        <v>3127</v>
      </c>
      <c r="C3629" t="s">
        <v>15</v>
      </c>
      <c r="D3629" t="s">
        <v>13</v>
      </c>
      <c r="E3629" t="str">
        <f>IF(Statistics_xlsx___Sheet1[[#This Row],[event_name]]="-","Male",Statistics_xlsx___Sheet1[[#This Row],[event_name]])</f>
        <v>Female</v>
      </c>
      <c r="F3629" t="s">
        <v>21</v>
      </c>
      <c r="G3629" t="s">
        <v>44</v>
      </c>
      <c r="H3629" t="str">
        <f>IF(Statistics_xlsx___Sheet1[[#This Row],[Post Name]]="-",IF(G3630=0,G3628,G3630),Statistics_xlsx___Sheet1[[#This Row],[Post Name]])</f>
        <v>i6</v>
      </c>
      <c r="I3629">
        <v>62097</v>
      </c>
      <c r="J3629">
        <f>IF(Statistics_xlsx___Sheet1[[#This Row],[Offered Salary]]&lt;=0,AVERAGE($I$2:$I$7166),Statistics_xlsx___Sheet1[[#This Row],[Offered Salary]])</f>
        <v>62097</v>
      </c>
      <c r="K3629" t="b">
        <f>OR((Statistics_xlsx___Sheet1[[#This Row],[updated offered salary]]&lt;$N$39),(Statistics_xlsx___Sheet1[[#This Row],[updated offered salary]]&gt;$N$40))</f>
        <v>0</v>
      </c>
    </row>
    <row r="3630" spans="1:11" x14ac:dyDescent="0.3">
      <c r="A3630">
        <v>620338</v>
      </c>
      <c r="B3630" t="s">
        <v>2331</v>
      </c>
      <c r="C3630" t="s">
        <v>8</v>
      </c>
      <c r="D3630" t="s">
        <v>9</v>
      </c>
      <c r="E3630" t="str">
        <f>IF(Statistics_xlsx___Sheet1[[#This Row],[event_name]]="-","Male",Statistics_xlsx___Sheet1[[#This Row],[event_name]])</f>
        <v>Male</v>
      </c>
      <c r="F3630" t="s">
        <v>17</v>
      </c>
      <c r="G3630" t="s">
        <v>24</v>
      </c>
      <c r="H3630" t="str">
        <f>IF(Statistics_xlsx___Sheet1[[#This Row],[Post Name]]="-",IF(G3631=0,G3629,G3631),Statistics_xlsx___Sheet1[[#This Row],[Post Name]])</f>
        <v>i7</v>
      </c>
      <c r="I3630">
        <v>91273</v>
      </c>
      <c r="J3630">
        <f>IF(Statistics_xlsx___Sheet1[[#This Row],[Offered Salary]]&lt;=0,AVERAGE($I$2:$I$7166),Statistics_xlsx___Sheet1[[#This Row],[Offered Salary]])</f>
        <v>91273</v>
      </c>
      <c r="K3630" t="b">
        <f>OR((Statistics_xlsx___Sheet1[[#This Row],[updated offered salary]]&lt;$N$39),(Statistics_xlsx___Sheet1[[#This Row],[updated offered salary]]&gt;$N$40))</f>
        <v>0</v>
      </c>
    </row>
    <row r="3631" spans="1:11" x14ac:dyDescent="0.3">
      <c r="A3631">
        <v>514881</v>
      </c>
      <c r="B3631" t="s">
        <v>3128</v>
      </c>
      <c r="C3631" t="s">
        <v>15</v>
      </c>
      <c r="D3631" t="s">
        <v>42</v>
      </c>
      <c r="E3631" t="str">
        <f>IF(Statistics_xlsx___Sheet1[[#This Row],[event_name]]="-","Male",Statistics_xlsx___Sheet1[[#This Row],[event_name]])</f>
        <v>Don’t want to say</v>
      </c>
      <c r="F3631" t="s">
        <v>17</v>
      </c>
      <c r="G3631" t="s">
        <v>24</v>
      </c>
      <c r="H3631" t="str">
        <f>IF(Statistics_xlsx___Sheet1[[#This Row],[Post Name]]="-",IF(G3632=0,G3630,G3632),Statistics_xlsx___Sheet1[[#This Row],[Post Name]])</f>
        <v>i7</v>
      </c>
      <c r="I3631">
        <v>63585</v>
      </c>
      <c r="J3631">
        <f>IF(Statistics_xlsx___Sheet1[[#This Row],[Offered Salary]]&lt;=0,AVERAGE($I$2:$I$7166),Statistics_xlsx___Sheet1[[#This Row],[Offered Salary]])</f>
        <v>63585</v>
      </c>
      <c r="K3631" t="b">
        <f>OR((Statistics_xlsx___Sheet1[[#This Row],[updated offered salary]]&lt;$N$39),(Statistics_xlsx___Sheet1[[#This Row],[updated offered salary]]&gt;$N$40))</f>
        <v>0</v>
      </c>
    </row>
    <row r="3632" spans="1:11" x14ac:dyDescent="0.3">
      <c r="A3632">
        <v>662089</v>
      </c>
      <c r="B3632" t="s">
        <v>3129</v>
      </c>
      <c r="C3632" t="s">
        <v>8</v>
      </c>
      <c r="D3632" t="s">
        <v>9</v>
      </c>
      <c r="E3632" t="str">
        <f>IF(Statistics_xlsx___Sheet1[[#This Row],[event_name]]="-","Male",Statistics_xlsx___Sheet1[[#This Row],[event_name]])</f>
        <v>Male</v>
      </c>
      <c r="F3632" t="s">
        <v>17</v>
      </c>
      <c r="G3632" t="s">
        <v>24</v>
      </c>
      <c r="H3632" t="str">
        <f>IF(Statistics_xlsx___Sheet1[[#This Row],[Post Name]]="-",IF(G3633=0,G3631,G3633),Statistics_xlsx___Sheet1[[#This Row],[Post Name]])</f>
        <v>i7</v>
      </c>
      <c r="I3632">
        <v>29896</v>
      </c>
      <c r="J3632">
        <f>IF(Statistics_xlsx___Sheet1[[#This Row],[Offered Salary]]&lt;=0,AVERAGE($I$2:$I$7166),Statistics_xlsx___Sheet1[[#This Row],[Offered Salary]])</f>
        <v>29896</v>
      </c>
      <c r="K3632" t="b">
        <f>OR((Statistics_xlsx___Sheet1[[#This Row],[updated offered salary]]&lt;$N$39),(Statistics_xlsx___Sheet1[[#This Row],[updated offered salary]]&gt;$N$40))</f>
        <v>0</v>
      </c>
    </row>
    <row r="3633" spans="1:11" x14ac:dyDescent="0.3">
      <c r="A3633">
        <v>282188</v>
      </c>
      <c r="B3633" t="s">
        <v>3129</v>
      </c>
      <c r="C3633" t="s">
        <v>8</v>
      </c>
      <c r="D3633" t="s">
        <v>9</v>
      </c>
      <c r="E3633" t="str">
        <f>IF(Statistics_xlsx___Sheet1[[#This Row],[event_name]]="-","Male",Statistics_xlsx___Sheet1[[#This Row],[event_name]])</f>
        <v>Male</v>
      </c>
      <c r="F3633" t="s">
        <v>17</v>
      </c>
      <c r="G3633" t="s">
        <v>24</v>
      </c>
      <c r="H3633" t="str">
        <f>IF(Statistics_xlsx___Sheet1[[#This Row],[Post Name]]="-",IF(G3634=0,G3632,G3634),Statistics_xlsx___Sheet1[[#This Row],[Post Name]])</f>
        <v>i7</v>
      </c>
      <c r="I3633">
        <v>67135</v>
      </c>
      <c r="J3633">
        <f>IF(Statistics_xlsx___Sheet1[[#This Row],[Offered Salary]]&lt;=0,AVERAGE($I$2:$I$7166),Statistics_xlsx___Sheet1[[#This Row],[Offered Salary]])</f>
        <v>67135</v>
      </c>
      <c r="K3633" t="b">
        <f>OR((Statistics_xlsx___Sheet1[[#This Row],[updated offered salary]]&lt;$N$39),(Statistics_xlsx___Sheet1[[#This Row],[updated offered salary]]&gt;$N$40))</f>
        <v>0</v>
      </c>
    </row>
    <row r="3634" spans="1:11" x14ac:dyDescent="0.3">
      <c r="A3634">
        <v>563335</v>
      </c>
      <c r="B3634" t="s">
        <v>3130</v>
      </c>
      <c r="C3634" t="s">
        <v>8</v>
      </c>
      <c r="D3634" t="s">
        <v>13</v>
      </c>
      <c r="E3634" t="str">
        <f>IF(Statistics_xlsx___Sheet1[[#This Row],[event_name]]="-","Male",Statistics_xlsx___Sheet1[[#This Row],[event_name]])</f>
        <v>Female</v>
      </c>
      <c r="F3634" t="s">
        <v>17</v>
      </c>
      <c r="G3634" t="s">
        <v>24</v>
      </c>
      <c r="H3634" t="str">
        <f>IF(Statistics_xlsx___Sheet1[[#This Row],[Post Name]]="-",IF(G3635=0,G3633,G3635),Statistics_xlsx___Sheet1[[#This Row],[Post Name]])</f>
        <v>i7</v>
      </c>
      <c r="I3634">
        <v>24723</v>
      </c>
      <c r="J3634">
        <f>IF(Statistics_xlsx___Sheet1[[#This Row],[Offered Salary]]&lt;=0,AVERAGE($I$2:$I$7166),Statistics_xlsx___Sheet1[[#This Row],[Offered Salary]])</f>
        <v>24723</v>
      </c>
      <c r="K3634" t="b">
        <f>OR((Statistics_xlsx___Sheet1[[#This Row],[updated offered salary]]&lt;$N$39),(Statistics_xlsx___Sheet1[[#This Row],[updated offered salary]]&gt;$N$40))</f>
        <v>0</v>
      </c>
    </row>
    <row r="3635" spans="1:11" x14ac:dyDescent="0.3">
      <c r="A3635">
        <v>579155</v>
      </c>
      <c r="B3635" t="s">
        <v>3131</v>
      </c>
      <c r="C3635" t="s">
        <v>15</v>
      </c>
      <c r="D3635" t="s">
        <v>9</v>
      </c>
      <c r="E3635" t="str">
        <f>IF(Statistics_xlsx___Sheet1[[#This Row],[event_name]]="-","Male",Statistics_xlsx___Sheet1[[#This Row],[event_name]])</f>
        <v>Male</v>
      </c>
      <c r="F3635" t="s">
        <v>17</v>
      </c>
      <c r="G3635" t="s">
        <v>24</v>
      </c>
      <c r="H3635" t="str">
        <f>IF(Statistics_xlsx___Sheet1[[#This Row],[Post Name]]="-",IF(G3636=0,G3634,G3636),Statistics_xlsx___Sheet1[[#This Row],[Post Name]])</f>
        <v>i7</v>
      </c>
      <c r="I3635">
        <v>47646</v>
      </c>
      <c r="J3635">
        <f>IF(Statistics_xlsx___Sheet1[[#This Row],[Offered Salary]]&lt;=0,AVERAGE($I$2:$I$7166),Statistics_xlsx___Sheet1[[#This Row],[Offered Salary]])</f>
        <v>47646</v>
      </c>
      <c r="K3635" t="b">
        <f>OR((Statistics_xlsx___Sheet1[[#This Row],[updated offered salary]]&lt;$N$39),(Statistics_xlsx___Sheet1[[#This Row],[updated offered salary]]&gt;$N$40))</f>
        <v>0</v>
      </c>
    </row>
    <row r="3636" spans="1:11" x14ac:dyDescent="0.3">
      <c r="A3636">
        <v>53039</v>
      </c>
      <c r="B3636" t="s">
        <v>3132</v>
      </c>
      <c r="C3636" t="s">
        <v>8</v>
      </c>
      <c r="D3636" t="s">
        <v>9</v>
      </c>
      <c r="E3636" t="str">
        <f>IF(Statistics_xlsx___Sheet1[[#This Row],[event_name]]="-","Male",Statistics_xlsx___Sheet1[[#This Row],[event_name]])</f>
        <v>Male</v>
      </c>
      <c r="F3636" t="s">
        <v>10</v>
      </c>
      <c r="G3636" t="s">
        <v>11</v>
      </c>
      <c r="H3636" t="str">
        <f>IF(Statistics_xlsx___Sheet1[[#This Row],[Post Name]]="-",IF(G3637=0,G3635,G3637),Statistics_xlsx___Sheet1[[#This Row],[Post Name]])</f>
        <v>c8</v>
      </c>
      <c r="I3636">
        <v>38704</v>
      </c>
      <c r="J3636">
        <f>IF(Statistics_xlsx___Sheet1[[#This Row],[Offered Salary]]&lt;=0,AVERAGE($I$2:$I$7166),Statistics_xlsx___Sheet1[[#This Row],[Offered Salary]])</f>
        <v>38704</v>
      </c>
      <c r="K3636" t="b">
        <f>OR((Statistics_xlsx___Sheet1[[#This Row],[updated offered salary]]&lt;$N$39),(Statistics_xlsx___Sheet1[[#This Row],[updated offered salary]]&gt;$N$40))</f>
        <v>0</v>
      </c>
    </row>
    <row r="3637" spans="1:11" x14ac:dyDescent="0.3">
      <c r="A3637">
        <v>71209</v>
      </c>
      <c r="B3637" t="s">
        <v>2547</v>
      </c>
      <c r="C3637" t="s">
        <v>15</v>
      </c>
      <c r="D3637" t="s">
        <v>9</v>
      </c>
      <c r="E3637" t="str">
        <f>IF(Statistics_xlsx___Sheet1[[#This Row],[event_name]]="-","Male",Statistics_xlsx___Sheet1[[#This Row],[event_name]])</f>
        <v>Male</v>
      </c>
      <c r="F3637" t="s">
        <v>10</v>
      </c>
      <c r="G3637" t="s">
        <v>14</v>
      </c>
      <c r="H3637" t="str">
        <f>IF(Statistics_xlsx___Sheet1[[#This Row],[Post Name]]="-",IF(G3638=0,G3636,G3638),Statistics_xlsx___Sheet1[[#This Row],[Post Name]])</f>
        <v>c5</v>
      </c>
      <c r="I3637">
        <v>37788</v>
      </c>
      <c r="J3637">
        <f>IF(Statistics_xlsx___Sheet1[[#This Row],[Offered Salary]]&lt;=0,AVERAGE($I$2:$I$7166),Statistics_xlsx___Sheet1[[#This Row],[Offered Salary]])</f>
        <v>37788</v>
      </c>
      <c r="K3637" t="b">
        <f>OR((Statistics_xlsx___Sheet1[[#This Row],[updated offered salary]]&lt;$N$39),(Statistics_xlsx___Sheet1[[#This Row],[updated offered salary]]&gt;$N$40))</f>
        <v>0</v>
      </c>
    </row>
    <row r="3638" spans="1:11" x14ac:dyDescent="0.3">
      <c r="A3638">
        <v>703701</v>
      </c>
      <c r="B3638" t="s">
        <v>3133</v>
      </c>
      <c r="C3638" t="s">
        <v>15</v>
      </c>
      <c r="D3638" t="s">
        <v>13</v>
      </c>
      <c r="E3638" t="str">
        <f>IF(Statistics_xlsx___Sheet1[[#This Row],[event_name]]="-","Male",Statistics_xlsx___Sheet1[[#This Row],[event_name]])</f>
        <v>Female</v>
      </c>
      <c r="F3638" t="s">
        <v>10</v>
      </c>
      <c r="G3638" t="s">
        <v>14</v>
      </c>
      <c r="H3638" t="str">
        <f>IF(Statistics_xlsx___Sheet1[[#This Row],[Post Name]]="-",IF(G3639=0,G3637,G3639),Statistics_xlsx___Sheet1[[#This Row],[Post Name]])</f>
        <v>c5</v>
      </c>
      <c r="I3638">
        <v>82292</v>
      </c>
      <c r="J3638">
        <f>IF(Statistics_xlsx___Sheet1[[#This Row],[Offered Salary]]&lt;=0,AVERAGE($I$2:$I$7166),Statistics_xlsx___Sheet1[[#This Row],[Offered Salary]])</f>
        <v>82292</v>
      </c>
      <c r="K3638" t="b">
        <f>OR((Statistics_xlsx___Sheet1[[#This Row],[updated offered salary]]&lt;$N$39),(Statistics_xlsx___Sheet1[[#This Row],[updated offered salary]]&gt;$N$40))</f>
        <v>0</v>
      </c>
    </row>
    <row r="3639" spans="1:11" x14ac:dyDescent="0.3">
      <c r="A3639">
        <v>25908</v>
      </c>
      <c r="B3639" t="s">
        <v>3134</v>
      </c>
      <c r="C3639" t="s">
        <v>15</v>
      </c>
      <c r="D3639" t="s">
        <v>9</v>
      </c>
      <c r="E3639" t="str">
        <f>IF(Statistics_xlsx___Sheet1[[#This Row],[event_name]]="-","Male",Statistics_xlsx___Sheet1[[#This Row],[event_name]])</f>
        <v>Male</v>
      </c>
      <c r="F3639" t="s">
        <v>17</v>
      </c>
      <c r="G3639" t="s">
        <v>44</v>
      </c>
      <c r="H3639" t="str">
        <f>IF(Statistics_xlsx___Sheet1[[#This Row],[Post Name]]="-",IF(G3640=0,G3638,G3640),Statistics_xlsx___Sheet1[[#This Row],[Post Name]])</f>
        <v>i6</v>
      </c>
      <c r="I3639">
        <v>80073</v>
      </c>
      <c r="J3639">
        <f>IF(Statistics_xlsx___Sheet1[[#This Row],[Offered Salary]]&lt;=0,AVERAGE($I$2:$I$7166),Statistics_xlsx___Sheet1[[#This Row],[Offered Salary]])</f>
        <v>80073</v>
      </c>
      <c r="K3639" t="b">
        <f>OR((Statistics_xlsx___Sheet1[[#This Row],[updated offered salary]]&lt;$N$39),(Statistics_xlsx___Sheet1[[#This Row],[updated offered salary]]&gt;$N$40))</f>
        <v>0</v>
      </c>
    </row>
    <row r="3640" spans="1:11" x14ac:dyDescent="0.3">
      <c r="A3640">
        <v>863065</v>
      </c>
      <c r="B3640" t="s">
        <v>3135</v>
      </c>
      <c r="C3640" t="s">
        <v>15</v>
      </c>
      <c r="D3640" t="s">
        <v>42</v>
      </c>
      <c r="E3640" t="str">
        <f>IF(Statistics_xlsx___Sheet1[[#This Row],[event_name]]="-","Male",Statistics_xlsx___Sheet1[[#This Row],[event_name]])</f>
        <v>Don’t want to say</v>
      </c>
      <c r="F3640" t="s">
        <v>10</v>
      </c>
      <c r="G3640" t="s">
        <v>345</v>
      </c>
      <c r="H3640" t="str">
        <f>IF(Statistics_xlsx___Sheet1[[#This Row],[Post Name]]="-",IF(G3641=0,G3639,G3641),Statistics_xlsx___Sheet1[[#This Row],[Post Name]])</f>
        <v>c9</v>
      </c>
      <c r="I3640">
        <v>36377</v>
      </c>
      <c r="J3640">
        <f>IF(Statistics_xlsx___Sheet1[[#This Row],[Offered Salary]]&lt;=0,AVERAGE($I$2:$I$7166),Statistics_xlsx___Sheet1[[#This Row],[Offered Salary]])</f>
        <v>36377</v>
      </c>
      <c r="K3640" t="b">
        <f>OR((Statistics_xlsx___Sheet1[[#This Row],[updated offered salary]]&lt;$N$39),(Statistics_xlsx___Sheet1[[#This Row],[updated offered salary]]&gt;$N$40))</f>
        <v>0</v>
      </c>
    </row>
    <row r="3641" spans="1:11" x14ac:dyDescent="0.3">
      <c r="A3641">
        <v>24745</v>
      </c>
      <c r="B3641" t="s">
        <v>3136</v>
      </c>
      <c r="C3641" t="s">
        <v>15</v>
      </c>
      <c r="D3641" t="s">
        <v>13</v>
      </c>
      <c r="E3641" t="str">
        <f>IF(Statistics_xlsx___Sheet1[[#This Row],[event_name]]="-","Male",Statistics_xlsx___Sheet1[[#This Row],[event_name]])</f>
        <v>Female</v>
      </c>
      <c r="F3641" t="s">
        <v>10</v>
      </c>
      <c r="G3641" t="s">
        <v>11</v>
      </c>
      <c r="H3641" t="str">
        <f>IF(Statistics_xlsx___Sheet1[[#This Row],[Post Name]]="-",IF(G3642=0,G3640,G3642),Statistics_xlsx___Sheet1[[#This Row],[Post Name]])</f>
        <v>c8</v>
      </c>
      <c r="I3641">
        <v>63523</v>
      </c>
      <c r="J3641">
        <f>IF(Statistics_xlsx___Sheet1[[#This Row],[Offered Salary]]&lt;=0,AVERAGE($I$2:$I$7166),Statistics_xlsx___Sheet1[[#This Row],[Offered Salary]])</f>
        <v>63523</v>
      </c>
      <c r="K3641" t="b">
        <f>OR((Statistics_xlsx___Sheet1[[#This Row],[updated offered salary]]&lt;$N$39),(Statistics_xlsx___Sheet1[[#This Row],[updated offered salary]]&gt;$N$40))</f>
        <v>0</v>
      </c>
    </row>
    <row r="3642" spans="1:11" x14ac:dyDescent="0.3">
      <c r="A3642">
        <v>671181</v>
      </c>
      <c r="B3642" t="s">
        <v>3137</v>
      </c>
      <c r="C3642" t="s">
        <v>15</v>
      </c>
      <c r="D3642" t="s">
        <v>13</v>
      </c>
      <c r="E3642" t="str">
        <f>IF(Statistics_xlsx___Sheet1[[#This Row],[event_name]]="-","Male",Statistics_xlsx___Sheet1[[#This Row],[event_name]])</f>
        <v>Female</v>
      </c>
      <c r="F3642" t="s">
        <v>10</v>
      </c>
      <c r="G3642" t="s">
        <v>11</v>
      </c>
      <c r="H3642" t="str">
        <f>IF(Statistics_xlsx___Sheet1[[#This Row],[Post Name]]="-",IF(G3643=0,G3641,G3643),Statistics_xlsx___Sheet1[[#This Row],[Post Name]])</f>
        <v>c8</v>
      </c>
      <c r="I3642">
        <v>81792</v>
      </c>
      <c r="J3642">
        <f>IF(Statistics_xlsx___Sheet1[[#This Row],[Offered Salary]]&lt;=0,AVERAGE($I$2:$I$7166),Statistics_xlsx___Sheet1[[#This Row],[Offered Salary]])</f>
        <v>81792</v>
      </c>
      <c r="K3642" t="b">
        <f>OR((Statistics_xlsx___Sheet1[[#This Row],[updated offered salary]]&lt;$N$39),(Statistics_xlsx___Sheet1[[#This Row],[updated offered salary]]&gt;$N$40))</f>
        <v>0</v>
      </c>
    </row>
    <row r="3643" spans="1:11" x14ac:dyDescent="0.3">
      <c r="A3643">
        <v>460744</v>
      </c>
      <c r="B3643" t="s">
        <v>3138</v>
      </c>
      <c r="C3643" t="s">
        <v>8</v>
      </c>
      <c r="D3643" t="s">
        <v>9</v>
      </c>
      <c r="E3643" t="str">
        <f>IF(Statistics_xlsx___Sheet1[[#This Row],[event_name]]="-","Male",Statistics_xlsx___Sheet1[[#This Row],[event_name]])</f>
        <v>Male</v>
      </c>
      <c r="F3643" t="s">
        <v>10</v>
      </c>
      <c r="G3643" t="s">
        <v>11</v>
      </c>
      <c r="H3643" t="str">
        <f>IF(Statistics_xlsx___Sheet1[[#This Row],[Post Name]]="-",IF(G3644=0,G3642,G3644),Statistics_xlsx___Sheet1[[#This Row],[Post Name]])</f>
        <v>c8</v>
      </c>
      <c r="I3643">
        <v>62673</v>
      </c>
      <c r="J3643">
        <f>IF(Statistics_xlsx___Sheet1[[#This Row],[Offered Salary]]&lt;=0,AVERAGE($I$2:$I$7166),Statistics_xlsx___Sheet1[[#This Row],[Offered Salary]])</f>
        <v>62673</v>
      </c>
      <c r="K3643" t="b">
        <f>OR((Statistics_xlsx___Sheet1[[#This Row],[updated offered salary]]&lt;$N$39),(Statistics_xlsx___Sheet1[[#This Row],[updated offered salary]]&gt;$N$40))</f>
        <v>0</v>
      </c>
    </row>
    <row r="3644" spans="1:11" x14ac:dyDescent="0.3">
      <c r="A3644">
        <v>597345</v>
      </c>
      <c r="B3644" t="s">
        <v>3139</v>
      </c>
      <c r="C3644" t="s">
        <v>8</v>
      </c>
      <c r="D3644" t="s">
        <v>9</v>
      </c>
      <c r="E3644" t="str">
        <f>IF(Statistics_xlsx___Sheet1[[#This Row],[event_name]]="-","Male",Statistics_xlsx___Sheet1[[#This Row],[event_name]])</f>
        <v>Male</v>
      </c>
      <c r="F3644" t="s">
        <v>10</v>
      </c>
      <c r="G3644" t="s">
        <v>11</v>
      </c>
      <c r="H3644" t="str">
        <f>IF(Statistics_xlsx___Sheet1[[#This Row],[Post Name]]="-",IF(G3645=0,G3643,G3645),Statistics_xlsx___Sheet1[[#This Row],[Post Name]])</f>
        <v>c8</v>
      </c>
      <c r="I3644">
        <v>49159</v>
      </c>
      <c r="J3644">
        <f>IF(Statistics_xlsx___Sheet1[[#This Row],[Offered Salary]]&lt;=0,AVERAGE($I$2:$I$7166),Statistics_xlsx___Sheet1[[#This Row],[Offered Salary]])</f>
        <v>49159</v>
      </c>
      <c r="K3644" t="b">
        <f>OR((Statistics_xlsx___Sheet1[[#This Row],[updated offered salary]]&lt;$N$39),(Statistics_xlsx___Sheet1[[#This Row],[updated offered salary]]&gt;$N$40))</f>
        <v>0</v>
      </c>
    </row>
    <row r="3645" spans="1:11" x14ac:dyDescent="0.3">
      <c r="A3645">
        <v>777203</v>
      </c>
      <c r="B3645" t="s">
        <v>3140</v>
      </c>
      <c r="C3645" t="s">
        <v>8</v>
      </c>
      <c r="D3645" t="s">
        <v>9</v>
      </c>
      <c r="E3645" t="str">
        <f>IF(Statistics_xlsx___Sheet1[[#This Row],[event_name]]="-","Male",Statistics_xlsx___Sheet1[[#This Row],[event_name]])</f>
        <v>Male</v>
      </c>
      <c r="F3645" t="s">
        <v>10</v>
      </c>
      <c r="G3645" t="s">
        <v>11</v>
      </c>
      <c r="H3645" t="str">
        <f>IF(Statistics_xlsx___Sheet1[[#This Row],[Post Name]]="-",IF(G3646=0,G3644,G3646),Statistics_xlsx___Sheet1[[#This Row],[Post Name]])</f>
        <v>c8</v>
      </c>
      <c r="I3645">
        <v>98583</v>
      </c>
      <c r="J3645">
        <f>IF(Statistics_xlsx___Sheet1[[#This Row],[Offered Salary]]&lt;=0,AVERAGE($I$2:$I$7166),Statistics_xlsx___Sheet1[[#This Row],[Offered Salary]])</f>
        <v>98583</v>
      </c>
      <c r="K3645" t="b">
        <f>OR((Statistics_xlsx___Sheet1[[#This Row],[updated offered salary]]&lt;$N$39),(Statistics_xlsx___Sheet1[[#This Row],[updated offered salary]]&gt;$N$40))</f>
        <v>0</v>
      </c>
    </row>
    <row r="3646" spans="1:11" x14ac:dyDescent="0.3">
      <c r="A3646">
        <v>525233</v>
      </c>
      <c r="B3646" t="s">
        <v>3140</v>
      </c>
      <c r="C3646" t="s">
        <v>15</v>
      </c>
      <c r="D3646" t="s">
        <v>9</v>
      </c>
      <c r="E3646" t="str">
        <f>IF(Statistics_xlsx___Sheet1[[#This Row],[event_name]]="-","Male",Statistics_xlsx___Sheet1[[#This Row],[event_name]])</f>
        <v>Male</v>
      </c>
      <c r="F3646" t="s">
        <v>10</v>
      </c>
      <c r="G3646" t="s">
        <v>11</v>
      </c>
      <c r="H3646" t="str">
        <f>IF(Statistics_xlsx___Sheet1[[#This Row],[Post Name]]="-",IF(G3647=0,G3645,G3647),Statistics_xlsx___Sheet1[[#This Row],[Post Name]])</f>
        <v>c8</v>
      </c>
      <c r="I3646">
        <v>16398</v>
      </c>
      <c r="J3646">
        <f>IF(Statistics_xlsx___Sheet1[[#This Row],[Offered Salary]]&lt;=0,AVERAGE($I$2:$I$7166),Statistics_xlsx___Sheet1[[#This Row],[Offered Salary]])</f>
        <v>16398</v>
      </c>
      <c r="K3646" t="b">
        <f>OR((Statistics_xlsx___Sheet1[[#This Row],[updated offered salary]]&lt;$N$39),(Statistics_xlsx___Sheet1[[#This Row],[updated offered salary]]&gt;$N$40))</f>
        <v>0</v>
      </c>
    </row>
    <row r="3647" spans="1:11" x14ac:dyDescent="0.3">
      <c r="A3647">
        <v>671784</v>
      </c>
      <c r="B3647" t="s">
        <v>3141</v>
      </c>
      <c r="C3647" t="s">
        <v>8</v>
      </c>
      <c r="D3647" t="s">
        <v>9</v>
      </c>
      <c r="E3647" t="str">
        <f>IF(Statistics_xlsx___Sheet1[[#This Row],[event_name]]="-","Male",Statistics_xlsx___Sheet1[[#This Row],[event_name]])</f>
        <v>Male</v>
      </c>
      <c r="F3647" t="s">
        <v>10</v>
      </c>
      <c r="G3647" t="s">
        <v>11</v>
      </c>
      <c r="H3647" t="str">
        <f>IF(Statistics_xlsx___Sheet1[[#This Row],[Post Name]]="-",IF(G3648=0,G3646,G3648),Statistics_xlsx___Sheet1[[#This Row],[Post Name]])</f>
        <v>c8</v>
      </c>
      <c r="I3647">
        <v>39972</v>
      </c>
      <c r="J3647">
        <f>IF(Statistics_xlsx___Sheet1[[#This Row],[Offered Salary]]&lt;=0,AVERAGE($I$2:$I$7166),Statistics_xlsx___Sheet1[[#This Row],[Offered Salary]])</f>
        <v>39972</v>
      </c>
      <c r="K3647" t="b">
        <f>OR((Statistics_xlsx___Sheet1[[#This Row],[updated offered salary]]&lt;$N$39),(Statistics_xlsx___Sheet1[[#This Row],[updated offered salary]]&gt;$N$40))</f>
        <v>0</v>
      </c>
    </row>
    <row r="3648" spans="1:11" x14ac:dyDescent="0.3">
      <c r="A3648">
        <v>612796</v>
      </c>
      <c r="B3648" t="s">
        <v>3142</v>
      </c>
      <c r="C3648" t="s">
        <v>8</v>
      </c>
      <c r="D3648" t="s">
        <v>9</v>
      </c>
      <c r="E3648" t="str">
        <f>IF(Statistics_xlsx___Sheet1[[#This Row],[event_name]]="-","Male",Statistics_xlsx___Sheet1[[#This Row],[event_name]])</f>
        <v>Male</v>
      </c>
      <c r="F3648" t="s">
        <v>10</v>
      </c>
      <c r="G3648" t="s">
        <v>11</v>
      </c>
      <c r="H3648" t="str">
        <f>IF(Statistics_xlsx___Sheet1[[#This Row],[Post Name]]="-",IF(G3649=0,G3647,G3649),Statistics_xlsx___Sheet1[[#This Row],[Post Name]])</f>
        <v>c8</v>
      </c>
      <c r="I3648">
        <v>36097</v>
      </c>
      <c r="J3648">
        <f>IF(Statistics_xlsx___Sheet1[[#This Row],[Offered Salary]]&lt;=0,AVERAGE($I$2:$I$7166),Statistics_xlsx___Sheet1[[#This Row],[Offered Salary]])</f>
        <v>36097</v>
      </c>
      <c r="K3648" t="b">
        <f>OR((Statistics_xlsx___Sheet1[[#This Row],[updated offered salary]]&lt;$N$39),(Statistics_xlsx___Sheet1[[#This Row],[updated offered salary]]&gt;$N$40))</f>
        <v>0</v>
      </c>
    </row>
    <row r="3649" spans="1:11" x14ac:dyDescent="0.3">
      <c r="A3649">
        <v>220918</v>
      </c>
      <c r="B3649" t="s">
        <v>3143</v>
      </c>
      <c r="C3649" t="s">
        <v>8</v>
      </c>
      <c r="D3649" t="s">
        <v>13</v>
      </c>
      <c r="E3649" t="str">
        <f>IF(Statistics_xlsx___Sheet1[[#This Row],[event_name]]="-","Male",Statistics_xlsx___Sheet1[[#This Row],[event_name]])</f>
        <v>Female</v>
      </c>
      <c r="F3649" t="s">
        <v>10</v>
      </c>
      <c r="G3649" t="s">
        <v>11</v>
      </c>
      <c r="H3649" t="str">
        <f>IF(Statistics_xlsx___Sheet1[[#This Row],[Post Name]]="-",IF(G3650=0,G3648,G3650),Statistics_xlsx___Sheet1[[#This Row],[Post Name]])</f>
        <v>c8</v>
      </c>
      <c r="I3649">
        <v>85690</v>
      </c>
      <c r="J3649">
        <f>IF(Statistics_xlsx___Sheet1[[#This Row],[Offered Salary]]&lt;=0,AVERAGE($I$2:$I$7166),Statistics_xlsx___Sheet1[[#This Row],[Offered Salary]])</f>
        <v>85690</v>
      </c>
      <c r="K3649" t="b">
        <f>OR((Statistics_xlsx___Sheet1[[#This Row],[updated offered salary]]&lt;$N$39),(Statistics_xlsx___Sheet1[[#This Row],[updated offered salary]]&gt;$N$40))</f>
        <v>0</v>
      </c>
    </row>
    <row r="3650" spans="1:11" x14ac:dyDescent="0.3">
      <c r="A3650">
        <v>82002</v>
      </c>
      <c r="B3650" t="s">
        <v>3144</v>
      </c>
      <c r="C3650" t="s">
        <v>8</v>
      </c>
      <c r="D3650" t="s">
        <v>9</v>
      </c>
      <c r="E3650" t="str">
        <f>IF(Statistics_xlsx___Sheet1[[#This Row],[event_name]]="-","Male",Statistics_xlsx___Sheet1[[#This Row],[event_name]])</f>
        <v>Male</v>
      </c>
      <c r="F3650" t="s">
        <v>10</v>
      </c>
      <c r="G3650" t="s">
        <v>11</v>
      </c>
      <c r="H3650" t="str">
        <f>IF(Statistics_xlsx___Sheet1[[#This Row],[Post Name]]="-",IF(G3651=0,G3649,G3651),Statistics_xlsx___Sheet1[[#This Row],[Post Name]])</f>
        <v>c8</v>
      </c>
      <c r="I3650">
        <v>31165</v>
      </c>
      <c r="J3650">
        <f>IF(Statistics_xlsx___Sheet1[[#This Row],[Offered Salary]]&lt;=0,AVERAGE($I$2:$I$7166),Statistics_xlsx___Sheet1[[#This Row],[Offered Salary]])</f>
        <v>31165</v>
      </c>
      <c r="K3650" t="b">
        <f>OR((Statistics_xlsx___Sheet1[[#This Row],[updated offered salary]]&lt;$N$39),(Statistics_xlsx___Sheet1[[#This Row],[updated offered salary]]&gt;$N$40))</f>
        <v>0</v>
      </c>
    </row>
    <row r="3651" spans="1:11" x14ac:dyDescent="0.3">
      <c r="A3651">
        <v>220656</v>
      </c>
      <c r="B3651" t="s">
        <v>3145</v>
      </c>
      <c r="C3651" t="s">
        <v>15</v>
      </c>
      <c r="D3651" t="s">
        <v>13</v>
      </c>
      <c r="E3651" t="str">
        <f>IF(Statistics_xlsx___Sheet1[[#This Row],[event_name]]="-","Male",Statistics_xlsx___Sheet1[[#This Row],[event_name]])</f>
        <v>Female</v>
      </c>
      <c r="F3651" t="s">
        <v>10</v>
      </c>
      <c r="G3651" t="s">
        <v>39</v>
      </c>
      <c r="H3651" t="str">
        <f>IF(Statistics_xlsx___Sheet1[[#This Row],[Post Name]]="-",IF(G3652=0,G3650,G3652),Statistics_xlsx___Sheet1[[#This Row],[Post Name]])</f>
        <v>i1</v>
      </c>
      <c r="I3651">
        <v>28224</v>
      </c>
      <c r="J3651">
        <f>IF(Statistics_xlsx___Sheet1[[#This Row],[Offered Salary]]&lt;=0,AVERAGE($I$2:$I$7166),Statistics_xlsx___Sheet1[[#This Row],[Offered Salary]])</f>
        <v>28224</v>
      </c>
      <c r="K3651" t="b">
        <f>OR((Statistics_xlsx___Sheet1[[#This Row],[updated offered salary]]&lt;$N$39),(Statistics_xlsx___Sheet1[[#This Row],[updated offered salary]]&gt;$N$40))</f>
        <v>0</v>
      </c>
    </row>
    <row r="3652" spans="1:11" x14ac:dyDescent="0.3">
      <c r="A3652">
        <v>688724</v>
      </c>
      <c r="B3652" t="s">
        <v>3146</v>
      </c>
      <c r="C3652" t="s">
        <v>8</v>
      </c>
      <c r="D3652" t="s">
        <v>9</v>
      </c>
      <c r="E3652" t="str">
        <f>IF(Statistics_xlsx___Sheet1[[#This Row],[event_name]]="-","Male",Statistics_xlsx___Sheet1[[#This Row],[event_name]])</f>
        <v>Male</v>
      </c>
      <c r="F3652" t="s">
        <v>10</v>
      </c>
      <c r="G3652" t="s">
        <v>39</v>
      </c>
      <c r="H3652" t="str">
        <f>IF(Statistics_xlsx___Sheet1[[#This Row],[Post Name]]="-",IF(G3653=0,G3651,G3653),Statistics_xlsx___Sheet1[[#This Row],[Post Name]])</f>
        <v>i1</v>
      </c>
      <c r="I3652">
        <v>13036</v>
      </c>
      <c r="J3652">
        <f>IF(Statistics_xlsx___Sheet1[[#This Row],[Offered Salary]]&lt;=0,AVERAGE($I$2:$I$7166),Statistics_xlsx___Sheet1[[#This Row],[Offered Salary]])</f>
        <v>13036</v>
      </c>
      <c r="K3652" t="b">
        <f>OR((Statistics_xlsx___Sheet1[[#This Row],[updated offered salary]]&lt;$N$39),(Statistics_xlsx___Sheet1[[#This Row],[updated offered salary]]&gt;$N$40))</f>
        <v>0</v>
      </c>
    </row>
    <row r="3653" spans="1:11" x14ac:dyDescent="0.3">
      <c r="A3653">
        <v>893990</v>
      </c>
      <c r="B3653" t="s">
        <v>3147</v>
      </c>
      <c r="C3653" t="s">
        <v>15</v>
      </c>
      <c r="D3653" t="s">
        <v>9</v>
      </c>
      <c r="E3653" t="str">
        <f>IF(Statistics_xlsx___Sheet1[[#This Row],[event_name]]="-","Male",Statistics_xlsx___Sheet1[[#This Row],[event_name]])</f>
        <v>Male</v>
      </c>
      <c r="F3653" t="s">
        <v>10</v>
      </c>
      <c r="G3653" t="s">
        <v>39</v>
      </c>
      <c r="H3653" t="str">
        <f>IF(Statistics_xlsx___Sheet1[[#This Row],[Post Name]]="-",IF(G3654=0,G3652,G3654),Statistics_xlsx___Sheet1[[#This Row],[Post Name]])</f>
        <v>i1</v>
      </c>
      <c r="I3653">
        <v>71044</v>
      </c>
      <c r="J3653">
        <f>IF(Statistics_xlsx___Sheet1[[#This Row],[Offered Salary]]&lt;=0,AVERAGE($I$2:$I$7166),Statistics_xlsx___Sheet1[[#This Row],[Offered Salary]])</f>
        <v>71044</v>
      </c>
      <c r="K3653" t="b">
        <f>OR((Statistics_xlsx___Sheet1[[#This Row],[updated offered salary]]&lt;$N$39),(Statistics_xlsx___Sheet1[[#This Row],[updated offered salary]]&gt;$N$40))</f>
        <v>0</v>
      </c>
    </row>
    <row r="3654" spans="1:11" x14ac:dyDescent="0.3">
      <c r="A3654">
        <v>508655</v>
      </c>
      <c r="B3654" t="s">
        <v>3148</v>
      </c>
      <c r="C3654" t="s">
        <v>8</v>
      </c>
      <c r="D3654" t="s">
        <v>13</v>
      </c>
      <c r="E3654" t="str">
        <f>IF(Statistics_xlsx___Sheet1[[#This Row],[event_name]]="-","Male",Statistics_xlsx___Sheet1[[#This Row],[event_name]])</f>
        <v>Female</v>
      </c>
      <c r="F3654" t="s">
        <v>10</v>
      </c>
      <c r="G3654" t="s">
        <v>39</v>
      </c>
      <c r="H3654" t="str">
        <f>IF(Statistics_xlsx___Sheet1[[#This Row],[Post Name]]="-",IF(G3655=0,G3653,G3655),Statistics_xlsx___Sheet1[[#This Row],[Post Name]])</f>
        <v>i1</v>
      </c>
      <c r="I3654">
        <v>52526</v>
      </c>
      <c r="J3654">
        <f>IF(Statistics_xlsx___Sheet1[[#This Row],[Offered Salary]]&lt;=0,AVERAGE($I$2:$I$7166),Statistics_xlsx___Sheet1[[#This Row],[Offered Salary]])</f>
        <v>52526</v>
      </c>
      <c r="K3654" t="b">
        <f>OR((Statistics_xlsx___Sheet1[[#This Row],[updated offered salary]]&lt;$N$39),(Statistics_xlsx___Sheet1[[#This Row],[updated offered salary]]&gt;$N$40))</f>
        <v>0</v>
      </c>
    </row>
    <row r="3655" spans="1:11" x14ac:dyDescent="0.3">
      <c r="A3655">
        <v>465892</v>
      </c>
      <c r="B3655" t="s">
        <v>3147</v>
      </c>
      <c r="C3655" t="s">
        <v>15</v>
      </c>
      <c r="D3655" t="s">
        <v>13</v>
      </c>
      <c r="E3655" t="str">
        <f>IF(Statistics_xlsx___Sheet1[[#This Row],[event_name]]="-","Male",Statistics_xlsx___Sheet1[[#This Row],[event_name]])</f>
        <v>Female</v>
      </c>
      <c r="F3655" t="s">
        <v>10</v>
      </c>
      <c r="G3655" t="s">
        <v>39</v>
      </c>
      <c r="H3655" t="str">
        <f>IF(Statistics_xlsx___Sheet1[[#This Row],[Post Name]]="-",IF(G3656=0,G3654,G3656),Statistics_xlsx___Sheet1[[#This Row],[Post Name]])</f>
        <v>i1</v>
      </c>
      <c r="I3655">
        <v>90091</v>
      </c>
      <c r="J3655">
        <f>IF(Statistics_xlsx___Sheet1[[#This Row],[Offered Salary]]&lt;=0,AVERAGE($I$2:$I$7166),Statistics_xlsx___Sheet1[[#This Row],[Offered Salary]])</f>
        <v>90091</v>
      </c>
      <c r="K3655" t="b">
        <f>OR((Statistics_xlsx___Sheet1[[#This Row],[updated offered salary]]&lt;$N$39),(Statistics_xlsx___Sheet1[[#This Row],[updated offered salary]]&gt;$N$40))</f>
        <v>0</v>
      </c>
    </row>
    <row r="3656" spans="1:11" x14ac:dyDescent="0.3">
      <c r="A3656">
        <v>875078</v>
      </c>
      <c r="B3656" t="s">
        <v>3149</v>
      </c>
      <c r="C3656" t="s">
        <v>15</v>
      </c>
      <c r="D3656" t="s">
        <v>13</v>
      </c>
      <c r="E3656" t="str">
        <f>IF(Statistics_xlsx___Sheet1[[#This Row],[event_name]]="-","Male",Statistics_xlsx___Sheet1[[#This Row],[event_name]])</f>
        <v>Female</v>
      </c>
      <c r="F3656" t="s">
        <v>10</v>
      </c>
      <c r="G3656" t="s">
        <v>39</v>
      </c>
      <c r="H3656" t="str">
        <f>IF(Statistics_xlsx___Sheet1[[#This Row],[Post Name]]="-",IF(G3657=0,G3655,G3657),Statistics_xlsx___Sheet1[[#This Row],[Post Name]])</f>
        <v>i1</v>
      </c>
      <c r="I3656">
        <v>45885</v>
      </c>
      <c r="J3656">
        <f>IF(Statistics_xlsx___Sheet1[[#This Row],[Offered Salary]]&lt;=0,AVERAGE($I$2:$I$7166),Statistics_xlsx___Sheet1[[#This Row],[Offered Salary]])</f>
        <v>45885</v>
      </c>
      <c r="K3656" t="b">
        <f>OR((Statistics_xlsx___Sheet1[[#This Row],[updated offered salary]]&lt;$N$39),(Statistics_xlsx___Sheet1[[#This Row],[updated offered salary]]&gt;$N$40))</f>
        <v>0</v>
      </c>
    </row>
    <row r="3657" spans="1:11" x14ac:dyDescent="0.3">
      <c r="A3657">
        <v>131063</v>
      </c>
      <c r="B3657" t="s">
        <v>3150</v>
      </c>
      <c r="C3657" t="s">
        <v>15</v>
      </c>
      <c r="D3657" t="s">
        <v>13</v>
      </c>
      <c r="E3657" t="str">
        <f>IF(Statistics_xlsx___Sheet1[[#This Row],[event_name]]="-","Male",Statistics_xlsx___Sheet1[[#This Row],[event_name]])</f>
        <v>Female</v>
      </c>
      <c r="F3657" t="s">
        <v>10</v>
      </c>
      <c r="G3657" t="s">
        <v>39</v>
      </c>
      <c r="H3657" t="str">
        <f>IF(Statistics_xlsx___Sheet1[[#This Row],[Post Name]]="-",IF(G3658=0,G3656,G3658),Statistics_xlsx___Sheet1[[#This Row],[Post Name]])</f>
        <v>i1</v>
      </c>
      <c r="I3657">
        <v>77873</v>
      </c>
      <c r="J3657">
        <f>IF(Statistics_xlsx___Sheet1[[#This Row],[Offered Salary]]&lt;=0,AVERAGE($I$2:$I$7166),Statistics_xlsx___Sheet1[[#This Row],[Offered Salary]])</f>
        <v>77873</v>
      </c>
      <c r="K3657" t="b">
        <f>OR((Statistics_xlsx___Sheet1[[#This Row],[updated offered salary]]&lt;$N$39),(Statistics_xlsx___Sheet1[[#This Row],[updated offered salary]]&gt;$N$40))</f>
        <v>0</v>
      </c>
    </row>
    <row r="3658" spans="1:11" x14ac:dyDescent="0.3">
      <c r="A3658">
        <v>82215</v>
      </c>
      <c r="B3658" t="s">
        <v>3150</v>
      </c>
      <c r="C3658" t="s">
        <v>8</v>
      </c>
      <c r="D3658" t="s">
        <v>13</v>
      </c>
      <c r="E3658" t="str">
        <f>IF(Statistics_xlsx___Sheet1[[#This Row],[event_name]]="-","Male",Statistics_xlsx___Sheet1[[#This Row],[event_name]])</f>
        <v>Female</v>
      </c>
      <c r="F3658" t="s">
        <v>10</v>
      </c>
      <c r="G3658" t="s">
        <v>39</v>
      </c>
      <c r="H3658" t="str">
        <f>IF(Statistics_xlsx___Sheet1[[#This Row],[Post Name]]="-",IF(G3659=0,G3657,G3659),Statistics_xlsx___Sheet1[[#This Row],[Post Name]])</f>
        <v>i1</v>
      </c>
      <c r="I3658">
        <v>86491</v>
      </c>
      <c r="J3658">
        <f>IF(Statistics_xlsx___Sheet1[[#This Row],[Offered Salary]]&lt;=0,AVERAGE($I$2:$I$7166),Statistics_xlsx___Sheet1[[#This Row],[Offered Salary]])</f>
        <v>86491</v>
      </c>
      <c r="K3658" t="b">
        <f>OR((Statistics_xlsx___Sheet1[[#This Row],[updated offered salary]]&lt;$N$39),(Statistics_xlsx___Sheet1[[#This Row],[updated offered salary]]&gt;$N$40))</f>
        <v>0</v>
      </c>
    </row>
    <row r="3659" spans="1:11" x14ac:dyDescent="0.3">
      <c r="A3659">
        <v>23223</v>
      </c>
      <c r="B3659" t="s">
        <v>3151</v>
      </c>
      <c r="C3659" t="s">
        <v>8</v>
      </c>
      <c r="D3659" t="s">
        <v>9</v>
      </c>
      <c r="E3659" t="str">
        <f>IF(Statistics_xlsx___Sheet1[[#This Row],[event_name]]="-","Male",Statistics_xlsx___Sheet1[[#This Row],[event_name]])</f>
        <v>Male</v>
      </c>
      <c r="F3659" t="s">
        <v>10</v>
      </c>
      <c r="G3659" t="s">
        <v>39</v>
      </c>
      <c r="H3659" t="str">
        <f>IF(Statistics_xlsx___Sheet1[[#This Row],[Post Name]]="-",IF(G3660=0,G3658,G3660),Statistics_xlsx___Sheet1[[#This Row],[Post Name]])</f>
        <v>i1</v>
      </c>
      <c r="I3659">
        <v>81439</v>
      </c>
      <c r="J3659">
        <f>IF(Statistics_xlsx___Sheet1[[#This Row],[Offered Salary]]&lt;=0,AVERAGE($I$2:$I$7166),Statistics_xlsx___Sheet1[[#This Row],[Offered Salary]])</f>
        <v>81439</v>
      </c>
      <c r="K3659" t="b">
        <f>OR((Statistics_xlsx___Sheet1[[#This Row],[updated offered salary]]&lt;$N$39),(Statistics_xlsx___Sheet1[[#This Row],[updated offered salary]]&gt;$N$40))</f>
        <v>0</v>
      </c>
    </row>
    <row r="3660" spans="1:11" x14ac:dyDescent="0.3">
      <c r="A3660">
        <v>493696</v>
      </c>
      <c r="B3660" t="s">
        <v>3152</v>
      </c>
      <c r="C3660" t="s">
        <v>15</v>
      </c>
      <c r="D3660" t="s">
        <v>9</v>
      </c>
      <c r="E3660" t="str">
        <f>IF(Statistics_xlsx___Sheet1[[#This Row],[event_name]]="-","Male",Statistics_xlsx___Sheet1[[#This Row],[event_name]])</f>
        <v>Male</v>
      </c>
      <c r="F3660" t="s">
        <v>10</v>
      </c>
      <c r="G3660" t="s">
        <v>39</v>
      </c>
      <c r="H3660" t="str">
        <f>IF(Statistics_xlsx___Sheet1[[#This Row],[Post Name]]="-",IF(G3661=0,G3659,G3661),Statistics_xlsx___Sheet1[[#This Row],[Post Name]])</f>
        <v>i1</v>
      </c>
      <c r="I3660">
        <v>28168</v>
      </c>
      <c r="J3660">
        <f>IF(Statistics_xlsx___Sheet1[[#This Row],[Offered Salary]]&lt;=0,AVERAGE($I$2:$I$7166),Statistics_xlsx___Sheet1[[#This Row],[Offered Salary]])</f>
        <v>28168</v>
      </c>
      <c r="K3660" t="b">
        <f>OR((Statistics_xlsx___Sheet1[[#This Row],[updated offered salary]]&lt;$N$39),(Statistics_xlsx___Sheet1[[#This Row],[updated offered salary]]&gt;$N$40))</f>
        <v>0</v>
      </c>
    </row>
    <row r="3661" spans="1:11" x14ac:dyDescent="0.3">
      <c r="A3661">
        <v>90917</v>
      </c>
      <c r="B3661" t="s">
        <v>1315</v>
      </c>
      <c r="C3661" t="s">
        <v>15</v>
      </c>
      <c r="D3661" t="s">
        <v>13</v>
      </c>
      <c r="E3661" t="str">
        <f>IF(Statistics_xlsx___Sheet1[[#This Row],[event_name]]="-","Male",Statistics_xlsx___Sheet1[[#This Row],[event_name]])</f>
        <v>Female</v>
      </c>
      <c r="F3661" t="s">
        <v>10</v>
      </c>
      <c r="G3661" t="s">
        <v>24</v>
      </c>
      <c r="H3661" t="str">
        <f>IF(Statistics_xlsx___Sheet1[[#This Row],[Post Name]]="-",IF(G3662=0,G3660,G3662),Statistics_xlsx___Sheet1[[#This Row],[Post Name]])</f>
        <v>i7</v>
      </c>
      <c r="I3661">
        <v>51580</v>
      </c>
      <c r="J3661">
        <f>IF(Statistics_xlsx___Sheet1[[#This Row],[Offered Salary]]&lt;=0,AVERAGE($I$2:$I$7166),Statistics_xlsx___Sheet1[[#This Row],[Offered Salary]])</f>
        <v>51580</v>
      </c>
      <c r="K3661" t="b">
        <f>OR((Statistics_xlsx___Sheet1[[#This Row],[updated offered salary]]&lt;$N$39),(Statistics_xlsx___Sheet1[[#This Row],[updated offered salary]]&gt;$N$40))</f>
        <v>0</v>
      </c>
    </row>
    <row r="3662" spans="1:11" x14ac:dyDescent="0.3">
      <c r="A3662">
        <v>685934</v>
      </c>
      <c r="B3662" t="s">
        <v>3153</v>
      </c>
      <c r="C3662" t="s">
        <v>15</v>
      </c>
      <c r="D3662" t="s">
        <v>9</v>
      </c>
      <c r="E3662" t="str">
        <f>IF(Statistics_xlsx___Sheet1[[#This Row],[event_name]]="-","Male",Statistics_xlsx___Sheet1[[#This Row],[event_name]])</f>
        <v>Male</v>
      </c>
      <c r="F3662" t="s">
        <v>17</v>
      </c>
      <c r="G3662" t="s">
        <v>36</v>
      </c>
      <c r="H3662" t="str">
        <f>IF(Statistics_xlsx___Sheet1[[#This Row],[Post Name]]="-",IF(G3663=0,G3661,G3663),Statistics_xlsx___Sheet1[[#This Row],[Post Name]])</f>
        <v>i5</v>
      </c>
      <c r="I3662">
        <v>63577</v>
      </c>
      <c r="J3662">
        <f>IF(Statistics_xlsx___Sheet1[[#This Row],[Offered Salary]]&lt;=0,AVERAGE($I$2:$I$7166),Statistics_xlsx___Sheet1[[#This Row],[Offered Salary]])</f>
        <v>63577</v>
      </c>
      <c r="K3662" t="b">
        <f>OR((Statistics_xlsx___Sheet1[[#This Row],[updated offered salary]]&lt;$N$39),(Statistics_xlsx___Sheet1[[#This Row],[updated offered salary]]&gt;$N$40))</f>
        <v>0</v>
      </c>
    </row>
    <row r="3663" spans="1:11" x14ac:dyDescent="0.3">
      <c r="A3663">
        <v>844493</v>
      </c>
      <c r="B3663" t="s">
        <v>1509</v>
      </c>
      <c r="C3663" t="s">
        <v>8</v>
      </c>
      <c r="D3663" t="s">
        <v>9</v>
      </c>
      <c r="E3663" t="str">
        <f>IF(Statistics_xlsx___Sheet1[[#This Row],[event_name]]="-","Male",Statistics_xlsx___Sheet1[[#This Row],[event_name]])</f>
        <v>Male</v>
      </c>
      <c r="F3663" t="s">
        <v>17</v>
      </c>
      <c r="G3663" t="s">
        <v>36</v>
      </c>
      <c r="H3663" t="str">
        <f>IF(Statistics_xlsx___Sheet1[[#This Row],[Post Name]]="-",IF(G3664=0,G3662,G3664),Statistics_xlsx___Sheet1[[#This Row],[Post Name]])</f>
        <v>i5</v>
      </c>
      <c r="I3663">
        <v>84470</v>
      </c>
      <c r="J3663">
        <f>IF(Statistics_xlsx___Sheet1[[#This Row],[Offered Salary]]&lt;=0,AVERAGE($I$2:$I$7166),Statistics_xlsx___Sheet1[[#This Row],[Offered Salary]])</f>
        <v>84470</v>
      </c>
      <c r="K3663" t="b">
        <f>OR((Statistics_xlsx___Sheet1[[#This Row],[updated offered salary]]&lt;$N$39),(Statistics_xlsx___Sheet1[[#This Row],[updated offered salary]]&gt;$N$40))</f>
        <v>0</v>
      </c>
    </row>
    <row r="3664" spans="1:11" x14ac:dyDescent="0.3">
      <c r="A3664">
        <v>233446</v>
      </c>
      <c r="B3664" t="s">
        <v>3154</v>
      </c>
      <c r="C3664" t="s">
        <v>8</v>
      </c>
      <c r="D3664" t="s">
        <v>13</v>
      </c>
      <c r="E3664" t="str">
        <f>IF(Statistics_xlsx___Sheet1[[#This Row],[event_name]]="-","Male",Statistics_xlsx___Sheet1[[#This Row],[event_name]])</f>
        <v>Female</v>
      </c>
      <c r="F3664" t="s">
        <v>17</v>
      </c>
      <c r="G3664" t="s">
        <v>11</v>
      </c>
      <c r="H3664" t="str">
        <f>IF(Statistics_xlsx___Sheet1[[#This Row],[Post Name]]="-",IF(G3665=0,G3663,G3665),Statistics_xlsx___Sheet1[[#This Row],[Post Name]])</f>
        <v>c8</v>
      </c>
      <c r="I3664">
        <v>46708</v>
      </c>
      <c r="J3664">
        <f>IF(Statistics_xlsx___Sheet1[[#This Row],[Offered Salary]]&lt;=0,AVERAGE($I$2:$I$7166),Statistics_xlsx___Sheet1[[#This Row],[Offered Salary]])</f>
        <v>46708</v>
      </c>
      <c r="K3664" t="b">
        <f>OR((Statistics_xlsx___Sheet1[[#This Row],[updated offered salary]]&lt;$N$39),(Statistics_xlsx___Sheet1[[#This Row],[updated offered salary]]&gt;$N$40))</f>
        <v>0</v>
      </c>
    </row>
    <row r="3665" spans="1:11" x14ac:dyDescent="0.3">
      <c r="A3665">
        <v>233095</v>
      </c>
      <c r="B3665" t="s">
        <v>3155</v>
      </c>
      <c r="C3665" t="s">
        <v>15</v>
      </c>
      <c r="D3665" t="s">
        <v>9</v>
      </c>
      <c r="E3665" t="str">
        <f>IF(Statistics_xlsx___Sheet1[[#This Row],[event_name]]="-","Male",Statistics_xlsx___Sheet1[[#This Row],[event_name]])</f>
        <v>Male</v>
      </c>
      <c r="F3665" t="s">
        <v>17</v>
      </c>
      <c r="G3665" t="s">
        <v>11</v>
      </c>
      <c r="H3665" t="str">
        <f>IF(Statistics_xlsx___Sheet1[[#This Row],[Post Name]]="-",IF(G3666=0,G3664,G3666),Statistics_xlsx___Sheet1[[#This Row],[Post Name]])</f>
        <v>c8</v>
      </c>
      <c r="I3665">
        <v>57238</v>
      </c>
      <c r="J3665">
        <f>IF(Statistics_xlsx___Sheet1[[#This Row],[Offered Salary]]&lt;=0,AVERAGE($I$2:$I$7166),Statistics_xlsx___Sheet1[[#This Row],[Offered Salary]])</f>
        <v>57238</v>
      </c>
      <c r="K3665" t="b">
        <f>OR((Statistics_xlsx___Sheet1[[#This Row],[updated offered salary]]&lt;$N$39),(Statistics_xlsx___Sheet1[[#This Row],[updated offered salary]]&gt;$N$40))</f>
        <v>0</v>
      </c>
    </row>
    <row r="3666" spans="1:11" x14ac:dyDescent="0.3">
      <c r="A3666">
        <v>62277</v>
      </c>
      <c r="B3666" t="s">
        <v>3156</v>
      </c>
      <c r="C3666" t="s">
        <v>15</v>
      </c>
      <c r="D3666" t="s">
        <v>9</v>
      </c>
      <c r="E3666" t="str">
        <f>IF(Statistics_xlsx___Sheet1[[#This Row],[event_name]]="-","Male",Statistics_xlsx___Sheet1[[#This Row],[event_name]])</f>
        <v>Male</v>
      </c>
      <c r="F3666" t="s">
        <v>10</v>
      </c>
      <c r="G3666" t="s">
        <v>14</v>
      </c>
      <c r="H3666" t="str">
        <f>IF(Statistics_xlsx___Sheet1[[#This Row],[Post Name]]="-",IF(G3667=0,G3665,G3667),Statistics_xlsx___Sheet1[[#This Row],[Post Name]])</f>
        <v>c5</v>
      </c>
      <c r="I3666">
        <v>11906</v>
      </c>
      <c r="J3666">
        <f>IF(Statistics_xlsx___Sheet1[[#This Row],[Offered Salary]]&lt;=0,AVERAGE($I$2:$I$7166),Statistics_xlsx___Sheet1[[#This Row],[Offered Salary]])</f>
        <v>11906</v>
      </c>
      <c r="K3666" t="b">
        <f>OR((Statistics_xlsx___Sheet1[[#This Row],[updated offered salary]]&lt;$N$39),(Statistics_xlsx___Sheet1[[#This Row],[updated offered salary]]&gt;$N$40))</f>
        <v>0</v>
      </c>
    </row>
    <row r="3667" spans="1:11" x14ac:dyDescent="0.3">
      <c r="A3667">
        <v>428368</v>
      </c>
      <c r="B3667" t="s">
        <v>1651</v>
      </c>
      <c r="C3667" t="s">
        <v>8</v>
      </c>
      <c r="D3667" t="s">
        <v>13</v>
      </c>
      <c r="E3667" t="str">
        <f>IF(Statistics_xlsx___Sheet1[[#This Row],[event_name]]="-","Male",Statistics_xlsx___Sheet1[[#This Row],[event_name]])</f>
        <v>Female</v>
      </c>
      <c r="F3667" t="s">
        <v>10</v>
      </c>
      <c r="G3667" t="s">
        <v>14</v>
      </c>
      <c r="H3667" t="str">
        <f>IF(Statistics_xlsx___Sheet1[[#This Row],[Post Name]]="-",IF(G3668=0,G3666,G3668),Statistics_xlsx___Sheet1[[#This Row],[Post Name]])</f>
        <v>c5</v>
      </c>
      <c r="I3667">
        <v>38848</v>
      </c>
      <c r="J3667">
        <f>IF(Statistics_xlsx___Sheet1[[#This Row],[Offered Salary]]&lt;=0,AVERAGE($I$2:$I$7166),Statistics_xlsx___Sheet1[[#This Row],[Offered Salary]])</f>
        <v>38848</v>
      </c>
      <c r="K3667" t="b">
        <f>OR((Statistics_xlsx___Sheet1[[#This Row],[updated offered salary]]&lt;$N$39),(Statistics_xlsx___Sheet1[[#This Row],[updated offered salary]]&gt;$N$40))</f>
        <v>0</v>
      </c>
    </row>
    <row r="3668" spans="1:11" x14ac:dyDescent="0.3">
      <c r="A3668">
        <v>106645</v>
      </c>
      <c r="B3668" t="s">
        <v>3157</v>
      </c>
      <c r="C3668" t="s">
        <v>15</v>
      </c>
      <c r="D3668" t="s">
        <v>13</v>
      </c>
      <c r="E3668" t="str">
        <f>IF(Statistics_xlsx___Sheet1[[#This Row],[event_name]]="-","Male",Statistics_xlsx___Sheet1[[#This Row],[event_name]])</f>
        <v>Female</v>
      </c>
      <c r="F3668" t="s">
        <v>10</v>
      </c>
      <c r="G3668" t="s">
        <v>14</v>
      </c>
      <c r="H3668" t="str">
        <f>IF(Statistics_xlsx___Sheet1[[#This Row],[Post Name]]="-",IF(G3669=0,G3667,G3669),Statistics_xlsx___Sheet1[[#This Row],[Post Name]])</f>
        <v>c5</v>
      </c>
      <c r="I3668">
        <v>63329</v>
      </c>
      <c r="J3668">
        <f>IF(Statistics_xlsx___Sheet1[[#This Row],[Offered Salary]]&lt;=0,AVERAGE($I$2:$I$7166),Statistics_xlsx___Sheet1[[#This Row],[Offered Salary]])</f>
        <v>63329</v>
      </c>
      <c r="K3668" t="b">
        <f>OR((Statistics_xlsx___Sheet1[[#This Row],[updated offered salary]]&lt;$N$39),(Statistics_xlsx___Sheet1[[#This Row],[updated offered salary]]&gt;$N$40))</f>
        <v>0</v>
      </c>
    </row>
    <row r="3669" spans="1:11" x14ac:dyDescent="0.3">
      <c r="A3669">
        <v>254722</v>
      </c>
      <c r="B3669" t="s">
        <v>3158</v>
      </c>
      <c r="C3669" t="s">
        <v>8</v>
      </c>
      <c r="D3669" t="s">
        <v>9</v>
      </c>
      <c r="E3669" t="str">
        <f>IF(Statistics_xlsx___Sheet1[[#This Row],[event_name]]="-","Male",Statistics_xlsx___Sheet1[[#This Row],[event_name]])</f>
        <v>Male</v>
      </c>
      <c r="F3669" t="s">
        <v>10</v>
      </c>
      <c r="G3669" t="s">
        <v>14</v>
      </c>
      <c r="H3669" t="str">
        <f>IF(Statistics_xlsx___Sheet1[[#This Row],[Post Name]]="-",IF(G3670=0,G3668,G3670),Statistics_xlsx___Sheet1[[#This Row],[Post Name]])</f>
        <v>c5</v>
      </c>
      <c r="I3669">
        <v>1686</v>
      </c>
      <c r="J3669">
        <f>IF(Statistics_xlsx___Sheet1[[#This Row],[Offered Salary]]&lt;=0,AVERAGE($I$2:$I$7166),Statistics_xlsx___Sheet1[[#This Row],[Offered Salary]])</f>
        <v>1686</v>
      </c>
      <c r="K3669" t="b">
        <f>OR((Statistics_xlsx___Sheet1[[#This Row],[updated offered salary]]&lt;$N$39),(Statistics_xlsx___Sheet1[[#This Row],[updated offered salary]]&gt;$N$40))</f>
        <v>0</v>
      </c>
    </row>
    <row r="3670" spans="1:11" x14ac:dyDescent="0.3">
      <c r="A3670">
        <v>267483</v>
      </c>
      <c r="B3670" t="s">
        <v>3159</v>
      </c>
      <c r="C3670" t="s">
        <v>15</v>
      </c>
      <c r="D3670" t="s">
        <v>13</v>
      </c>
      <c r="E3670" t="str">
        <f>IF(Statistics_xlsx___Sheet1[[#This Row],[event_name]]="-","Male",Statistics_xlsx___Sheet1[[#This Row],[event_name]])</f>
        <v>Female</v>
      </c>
      <c r="F3670" t="s">
        <v>10</v>
      </c>
      <c r="G3670" t="s">
        <v>14</v>
      </c>
      <c r="H3670" t="str">
        <f>IF(Statistics_xlsx___Sheet1[[#This Row],[Post Name]]="-",IF(G3671=0,G3669,G3671),Statistics_xlsx___Sheet1[[#This Row],[Post Name]])</f>
        <v>c5</v>
      </c>
      <c r="I3670">
        <v>27000</v>
      </c>
      <c r="J3670">
        <f>IF(Statistics_xlsx___Sheet1[[#This Row],[Offered Salary]]&lt;=0,AVERAGE($I$2:$I$7166),Statistics_xlsx___Sheet1[[#This Row],[Offered Salary]])</f>
        <v>27000</v>
      </c>
      <c r="K3670" t="b">
        <f>OR((Statistics_xlsx___Sheet1[[#This Row],[updated offered salary]]&lt;$N$39),(Statistics_xlsx___Sheet1[[#This Row],[updated offered salary]]&gt;$N$40))</f>
        <v>0</v>
      </c>
    </row>
    <row r="3671" spans="1:11" x14ac:dyDescent="0.3">
      <c r="A3671">
        <v>851416</v>
      </c>
      <c r="B3671" t="s">
        <v>3160</v>
      </c>
      <c r="C3671" t="s">
        <v>15</v>
      </c>
      <c r="D3671" t="s">
        <v>42</v>
      </c>
      <c r="E3671" t="str">
        <f>IF(Statistics_xlsx___Sheet1[[#This Row],[event_name]]="-","Male",Statistics_xlsx___Sheet1[[#This Row],[event_name]])</f>
        <v>Don’t want to say</v>
      </c>
      <c r="F3671" t="s">
        <v>10</v>
      </c>
      <c r="G3671" t="s">
        <v>14</v>
      </c>
      <c r="H3671" t="str">
        <f>IF(Statistics_xlsx___Sheet1[[#This Row],[Post Name]]="-",IF(G3672=0,G3670,G3672),Statistics_xlsx___Sheet1[[#This Row],[Post Name]])</f>
        <v>c5</v>
      </c>
      <c r="I3671">
        <v>90172</v>
      </c>
      <c r="J3671">
        <f>IF(Statistics_xlsx___Sheet1[[#This Row],[Offered Salary]]&lt;=0,AVERAGE($I$2:$I$7166),Statistics_xlsx___Sheet1[[#This Row],[Offered Salary]])</f>
        <v>90172</v>
      </c>
      <c r="K3671" t="b">
        <f>OR((Statistics_xlsx___Sheet1[[#This Row],[updated offered salary]]&lt;$N$39),(Statistics_xlsx___Sheet1[[#This Row],[updated offered salary]]&gt;$N$40))</f>
        <v>0</v>
      </c>
    </row>
    <row r="3672" spans="1:11" x14ac:dyDescent="0.3">
      <c r="A3672">
        <v>593322</v>
      </c>
      <c r="B3672" t="s">
        <v>3161</v>
      </c>
      <c r="C3672" t="s">
        <v>15</v>
      </c>
      <c r="D3672" t="s">
        <v>9</v>
      </c>
      <c r="E3672" t="str">
        <f>IF(Statistics_xlsx___Sheet1[[#This Row],[event_name]]="-","Male",Statistics_xlsx___Sheet1[[#This Row],[event_name]])</f>
        <v>Male</v>
      </c>
      <c r="F3672" t="s">
        <v>10</v>
      </c>
      <c r="G3672" t="s">
        <v>14</v>
      </c>
      <c r="H3672" t="str">
        <f>IF(Statistics_xlsx___Sheet1[[#This Row],[Post Name]]="-",IF(G3673=0,G3671,G3673),Statistics_xlsx___Sheet1[[#This Row],[Post Name]])</f>
        <v>c5</v>
      </c>
      <c r="I3672">
        <v>94846</v>
      </c>
      <c r="J3672">
        <f>IF(Statistics_xlsx___Sheet1[[#This Row],[Offered Salary]]&lt;=0,AVERAGE($I$2:$I$7166),Statistics_xlsx___Sheet1[[#This Row],[Offered Salary]])</f>
        <v>94846</v>
      </c>
      <c r="K3672" t="b">
        <f>OR((Statistics_xlsx___Sheet1[[#This Row],[updated offered salary]]&lt;$N$39),(Statistics_xlsx___Sheet1[[#This Row],[updated offered salary]]&gt;$N$40))</f>
        <v>0</v>
      </c>
    </row>
    <row r="3673" spans="1:11" x14ac:dyDescent="0.3">
      <c r="A3673">
        <v>755633</v>
      </c>
      <c r="B3673" t="s">
        <v>3162</v>
      </c>
      <c r="C3673" t="s">
        <v>15</v>
      </c>
      <c r="D3673" t="s">
        <v>13</v>
      </c>
      <c r="E3673" t="str">
        <f>IF(Statistics_xlsx___Sheet1[[#This Row],[event_name]]="-","Male",Statistics_xlsx___Sheet1[[#This Row],[event_name]])</f>
        <v>Female</v>
      </c>
      <c r="F3673" t="s">
        <v>10</v>
      </c>
      <c r="G3673" t="s">
        <v>14</v>
      </c>
      <c r="H3673" t="str">
        <f>IF(Statistics_xlsx___Sheet1[[#This Row],[Post Name]]="-",IF(G3674=0,G3672,G3674),Statistics_xlsx___Sheet1[[#This Row],[Post Name]])</f>
        <v>c5</v>
      </c>
      <c r="I3673">
        <v>87873</v>
      </c>
      <c r="J3673">
        <f>IF(Statistics_xlsx___Sheet1[[#This Row],[Offered Salary]]&lt;=0,AVERAGE($I$2:$I$7166),Statistics_xlsx___Sheet1[[#This Row],[Offered Salary]])</f>
        <v>87873</v>
      </c>
      <c r="K3673" t="b">
        <f>OR((Statistics_xlsx___Sheet1[[#This Row],[updated offered salary]]&lt;$N$39),(Statistics_xlsx___Sheet1[[#This Row],[updated offered salary]]&gt;$N$40))</f>
        <v>0</v>
      </c>
    </row>
    <row r="3674" spans="1:11" x14ac:dyDescent="0.3">
      <c r="A3674">
        <v>286810</v>
      </c>
      <c r="B3674" t="s">
        <v>3162</v>
      </c>
      <c r="C3674" t="s">
        <v>8</v>
      </c>
      <c r="D3674" t="s">
        <v>9</v>
      </c>
      <c r="E3674" t="str">
        <f>IF(Statistics_xlsx___Sheet1[[#This Row],[event_name]]="-","Male",Statistics_xlsx___Sheet1[[#This Row],[event_name]])</f>
        <v>Male</v>
      </c>
      <c r="F3674" t="s">
        <v>10</v>
      </c>
      <c r="G3674" t="s">
        <v>14</v>
      </c>
      <c r="H3674" t="str">
        <f>IF(Statistics_xlsx___Sheet1[[#This Row],[Post Name]]="-",IF(G3675=0,G3673,G3675),Statistics_xlsx___Sheet1[[#This Row],[Post Name]])</f>
        <v>c5</v>
      </c>
      <c r="I3674">
        <v>68890</v>
      </c>
      <c r="J3674">
        <f>IF(Statistics_xlsx___Sheet1[[#This Row],[Offered Salary]]&lt;=0,AVERAGE($I$2:$I$7166),Statistics_xlsx___Sheet1[[#This Row],[Offered Salary]])</f>
        <v>68890</v>
      </c>
      <c r="K3674" t="b">
        <f>OR((Statistics_xlsx___Sheet1[[#This Row],[updated offered salary]]&lt;$N$39),(Statistics_xlsx___Sheet1[[#This Row],[updated offered salary]]&gt;$N$40))</f>
        <v>0</v>
      </c>
    </row>
    <row r="3675" spans="1:11" x14ac:dyDescent="0.3">
      <c r="A3675">
        <v>272792</v>
      </c>
      <c r="B3675" t="s">
        <v>3163</v>
      </c>
      <c r="C3675" t="s">
        <v>8</v>
      </c>
      <c r="D3675" t="s">
        <v>13</v>
      </c>
      <c r="E3675" t="str">
        <f>IF(Statistics_xlsx___Sheet1[[#This Row],[event_name]]="-","Male",Statistics_xlsx___Sheet1[[#This Row],[event_name]])</f>
        <v>Female</v>
      </c>
      <c r="F3675" t="s">
        <v>10</v>
      </c>
      <c r="G3675" t="s">
        <v>14</v>
      </c>
      <c r="H3675" t="str">
        <f>IF(Statistics_xlsx___Sheet1[[#This Row],[Post Name]]="-",IF(G3676=0,G3674,G3676),Statistics_xlsx___Sheet1[[#This Row],[Post Name]])</f>
        <v>c5</v>
      </c>
      <c r="I3675">
        <v>51993</v>
      </c>
      <c r="J3675">
        <f>IF(Statistics_xlsx___Sheet1[[#This Row],[Offered Salary]]&lt;=0,AVERAGE($I$2:$I$7166),Statistics_xlsx___Sheet1[[#This Row],[Offered Salary]])</f>
        <v>51993</v>
      </c>
      <c r="K3675" t="b">
        <f>OR((Statistics_xlsx___Sheet1[[#This Row],[updated offered salary]]&lt;$N$39),(Statistics_xlsx___Sheet1[[#This Row],[updated offered salary]]&gt;$N$40))</f>
        <v>0</v>
      </c>
    </row>
    <row r="3676" spans="1:11" x14ac:dyDescent="0.3">
      <c r="A3676">
        <v>231924</v>
      </c>
      <c r="B3676" t="s">
        <v>3164</v>
      </c>
      <c r="C3676" t="s">
        <v>8</v>
      </c>
      <c r="D3676" t="s">
        <v>13</v>
      </c>
      <c r="E3676" t="str">
        <f>IF(Statistics_xlsx___Sheet1[[#This Row],[event_name]]="-","Male",Statistics_xlsx___Sheet1[[#This Row],[event_name]])</f>
        <v>Female</v>
      </c>
      <c r="F3676" t="s">
        <v>10</v>
      </c>
      <c r="G3676" t="s">
        <v>14</v>
      </c>
      <c r="H3676" t="str">
        <f>IF(Statistics_xlsx___Sheet1[[#This Row],[Post Name]]="-",IF(G3677=0,G3675,G3677),Statistics_xlsx___Sheet1[[#This Row],[Post Name]])</f>
        <v>c5</v>
      </c>
      <c r="I3676">
        <v>89458</v>
      </c>
      <c r="J3676">
        <f>IF(Statistics_xlsx___Sheet1[[#This Row],[Offered Salary]]&lt;=0,AVERAGE($I$2:$I$7166),Statistics_xlsx___Sheet1[[#This Row],[Offered Salary]])</f>
        <v>89458</v>
      </c>
      <c r="K3676" t="b">
        <f>OR((Statistics_xlsx___Sheet1[[#This Row],[updated offered salary]]&lt;$N$39),(Statistics_xlsx___Sheet1[[#This Row],[updated offered salary]]&gt;$N$40))</f>
        <v>0</v>
      </c>
    </row>
    <row r="3677" spans="1:11" x14ac:dyDescent="0.3">
      <c r="A3677">
        <v>522338</v>
      </c>
      <c r="B3677" t="s">
        <v>3165</v>
      </c>
      <c r="C3677" t="s">
        <v>8</v>
      </c>
      <c r="D3677" t="s">
        <v>13</v>
      </c>
      <c r="E3677" t="str">
        <f>IF(Statistics_xlsx___Sheet1[[#This Row],[event_name]]="-","Male",Statistics_xlsx___Sheet1[[#This Row],[event_name]])</f>
        <v>Female</v>
      </c>
      <c r="F3677" t="s">
        <v>10</v>
      </c>
      <c r="G3677" t="s">
        <v>14</v>
      </c>
      <c r="H3677" t="str">
        <f>IF(Statistics_xlsx___Sheet1[[#This Row],[Post Name]]="-",IF(G3678=0,G3676,G3678),Statistics_xlsx___Sheet1[[#This Row],[Post Name]])</f>
        <v>c5</v>
      </c>
      <c r="I3677">
        <v>44529</v>
      </c>
      <c r="J3677">
        <f>IF(Statistics_xlsx___Sheet1[[#This Row],[Offered Salary]]&lt;=0,AVERAGE($I$2:$I$7166),Statistics_xlsx___Sheet1[[#This Row],[Offered Salary]])</f>
        <v>44529</v>
      </c>
      <c r="K3677" t="b">
        <f>OR((Statistics_xlsx___Sheet1[[#This Row],[updated offered salary]]&lt;$N$39),(Statistics_xlsx___Sheet1[[#This Row],[updated offered salary]]&gt;$N$40))</f>
        <v>0</v>
      </c>
    </row>
    <row r="3678" spans="1:11" x14ac:dyDescent="0.3">
      <c r="A3678">
        <v>840292</v>
      </c>
      <c r="B3678" t="s">
        <v>2071</v>
      </c>
      <c r="C3678" t="s">
        <v>15</v>
      </c>
      <c r="D3678" t="s">
        <v>13</v>
      </c>
      <c r="E3678" t="str">
        <f>IF(Statistics_xlsx___Sheet1[[#This Row],[event_name]]="-","Male",Statistics_xlsx___Sheet1[[#This Row],[event_name]])</f>
        <v>Female</v>
      </c>
      <c r="F3678" t="s">
        <v>10</v>
      </c>
      <c r="G3678" t="s">
        <v>345</v>
      </c>
      <c r="H3678" t="str">
        <f>IF(Statistics_xlsx___Sheet1[[#This Row],[Post Name]]="-",IF(G3679=0,G3677,G3679),Statistics_xlsx___Sheet1[[#This Row],[Post Name]])</f>
        <v>c9</v>
      </c>
      <c r="I3678">
        <v>65419</v>
      </c>
      <c r="J3678">
        <f>IF(Statistics_xlsx___Sheet1[[#This Row],[Offered Salary]]&lt;=0,AVERAGE($I$2:$I$7166),Statistics_xlsx___Sheet1[[#This Row],[Offered Salary]])</f>
        <v>65419</v>
      </c>
      <c r="K3678" t="b">
        <f>OR((Statistics_xlsx___Sheet1[[#This Row],[updated offered salary]]&lt;$N$39),(Statistics_xlsx___Sheet1[[#This Row],[updated offered salary]]&gt;$N$40))</f>
        <v>0</v>
      </c>
    </row>
    <row r="3679" spans="1:11" x14ac:dyDescent="0.3">
      <c r="A3679">
        <v>662487</v>
      </c>
      <c r="B3679" t="s">
        <v>1640</v>
      </c>
      <c r="C3679" t="s">
        <v>8</v>
      </c>
      <c r="D3679" t="s">
        <v>9</v>
      </c>
      <c r="E3679" t="str">
        <f>IF(Statistics_xlsx___Sheet1[[#This Row],[event_name]]="-","Male",Statistics_xlsx___Sheet1[[#This Row],[event_name]])</f>
        <v>Male</v>
      </c>
      <c r="F3679" t="s">
        <v>17</v>
      </c>
      <c r="G3679" t="s">
        <v>345</v>
      </c>
      <c r="H3679" t="str">
        <f>IF(Statistics_xlsx___Sheet1[[#This Row],[Post Name]]="-",IF(G3680=0,G3678,G3680),Statistics_xlsx___Sheet1[[#This Row],[Post Name]])</f>
        <v>c9</v>
      </c>
      <c r="I3679">
        <v>80916</v>
      </c>
      <c r="J3679">
        <f>IF(Statistics_xlsx___Sheet1[[#This Row],[Offered Salary]]&lt;=0,AVERAGE($I$2:$I$7166),Statistics_xlsx___Sheet1[[#This Row],[Offered Salary]])</f>
        <v>80916</v>
      </c>
      <c r="K3679" t="b">
        <f>OR((Statistics_xlsx___Sheet1[[#This Row],[updated offered salary]]&lt;$N$39),(Statistics_xlsx___Sheet1[[#This Row],[updated offered salary]]&gt;$N$40))</f>
        <v>0</v>
      </c>
    </row>
    <row r="3680" spans="1:11" x14ac:dyDescent="0.3">
      <c r="A3680">
        <v>131773</v>
      </c>
      <c r="B3680" t="s">
        <v>3166</v>
      </c>
      <c r="C3680" t="s">
        <v>15</v>
      </c>
      <c r="D3680" t="s">
        <v>9</v>
      </c>
      <c r="E3680" t="str">
        <f>IF(Statistics_xlsx___Sheet1[[#This Row],[event_name]]="-","Male",Statistics_xlsx___Sheet1[[#This Row],[event_name]])</f>
        <v>Male</v>
      </c>
      <c r="F3680" t="s">
        <v>17</v>
      </c>
      <c r="G3680" t="s">
        <v>345</v>
      </c>
      <c r="H3680" t="str">
        <f>IF(Statistics_xlsx___Sheet1[[#This Row],[Post Name]]="-",IF(G3681=0,G3679,G3681),Statistics_xlsx___Sheet1[[#This Row],[Post Name]])</f>
        <v>c9</v>
      </c>
      <c r="I3680">
        <v>69933</v>
      </c>
      <c r="J3680">
        <f>IF(Statistics_xlsx___Sheet1[[#This Row],[Offered Salary]]&lt;=0,AVERAGE($I$2:$I$7166),Statistics_xlsx___Sheet1[[#This Row],[Offered Salary]])</f>
        <v>69933</v>
      </c>
      <c r="K3680" t="b">
        <f>OR((Statistics_xlsx___Sheet1[[#This Row],[updated offered salary]]&lt;$N$39),(Statistics_xlsx___Sheet1[[#This Row],[updated offered salary]]&gt;$N$40))</f>
        <v>0</v>
      </c>
    </row>
    <row r="3681" spans="1:11" x14ac:dyDescent="0.3">
      <c r="A3681">
        <v>830960</v>
      </c>
      <c r="B3681" t="s">
        <v>3167</v>
      </c>
      <c r="C3681" t="s">
        <v>15</v>
      </c>
      <c r="D3681" t="s">
        <v>42</v>
      </c>
      <c r="E3681" t="str">
        <f>IF(Statistics_xlsx___Sheet1[[#This Row],[event_name]]="-","Male",Statistics_xlsx___Sheet1[[#This Row],[event_name]])</f>
        <v>Don’t want to say</v>
      </c>
      <c r="F3681" t="s">
        <v>17</v>
      </c>
      <c r="G3681" t="s">
        <v>345</v>
      </c>
      <c r="H3681" t="str">
        <f>IF(Statistics_xlsx___Sheet1[[#This Row],[Post Name]]="-",IF(G3682=0,G3680,G3682),Statistics_xlsx___Sheet1[[#This Row],[Post Name]])</f>
        <v>c9</v>
      </c>
      <c r="I3681">
        <v>80857</v>
      </c>
      <c r="J3681">
        <f>IF(Statistics_xlsx___Sheet1[[#This Row],[Offered Salary]]&lt;=0,AVERAGE($I$2:$I$7166),Statistics_xlsx___Sheet1[[#This Row],[Offered Salary]])</f>
        <v>80857</v>
      </c>
      <c r="K3681" t="b">
        <f>OR((Statistics_xlsx___Sheet1[[#This Row],[updated offered salary]]&lt;$N$39),(Statistics_xlsx___Sheet1[[#This Row],[updated offered salary]]&gt;$N$40))</f>
        <v>0</v>
      </c>
    </row>
    <row r="3682" spans="1:11" x14ac:dyDescent="0.3">
      <c r="A3682">
        <v>803879</v>
      </c>
      <c r="B3682" t="s">
        <v>3168</v>
      </c>
      <c r="C3682" t="s">
        <v>8</v>
      </c>
      <c r="D3682" t="s">
        <v>9</v>
      </c>
      <c r="E3682" t="str">
        <f>IF(Statistics_xlsx___Sheet1[[#This Row],[event_name]]="-","Male",Statistics_xlsx___Sheet1[[#This Row],[event_name]])</f>
        <v>Male</v>
      </c>
      <c r="F3682" t="s">
        <v>52</v>
      </c>
      <c r="G3682" t="s">
        <v>44</v>
      </c>
      <c r="H3682" t="str">
        <f>IF(Statistics_xlsx___Sheet1[[#This Row],[Post Name]]="-",IF(G3683=0,G3681,G3683),Statistics_xlsx___Sheet1[[#This Row],[Post Name]])</f>
        <v>i6</v>
      </c>
      <c r="I3682">
        <v>59043</v>
      </c>
      <c r="J3682">
        <f>IF(Statistics_xlsx___Sheet1[[#This Row],[Offered Salary]]&lt;=0,AVERAGE($I$2:$I$7166),Statistics_xlsx___Sheet1[[#This Row],[Offered Salary]])</f>
        <v>59043</v>
      </c>
      <c r="K3682" t="b">
        <f>OR((Statistics_xlsx___Sheet1[[#This Row],[updated offered salary]]&lt;$N$39),(Statistics_xlsx___Sheet1[[#This Row],[updated offered salary]]&gt;$N$40))</f>
        <v>0</v>
      </c>
    </row>
    <row r="3683" spans="1:11" x14ac:dyDescent="0.3">
      <c r="A3683">
        <v>926957</v>
      </c>
      <c r="B3683" t="s">
        <v>3169</v>
      </c>
      <c r="C3683" t="s">
        <v>8</v>
      </c>
      <c r="D3683" t="s">
        <v>9</v>
      </c>
      <c r="E3683" t="str">
        <f>IF(Statistics_xlsx___Sheet1[[#This Row],[event_name]]="-","Male",Statistics_xlsx___Sheet1[[#This Row],[event_name]])</f>
        <v>Male</v>
      </c>
      <c r="F3683" t="s">
        <v>17</v>
      </c>
      <c r="G3683" t="s">
        <v>44</v>
      </c>
      <c r="H3683" t="str">
        <f>IF(Statistics_xlsx___Sheet1[[#This Row],[Post Name]]="-",IF(G3684=0,G3682,G3684),Statistics_xlsx___Sheet1[[#This Row],[Post Name]])</f>
        <v>i6</v>
      </c>
      <c r="I3683">
        <v>66430</v>
      </c>
      <c r="J3683">
        <f>IF(Statistics_xlsx___Sheet1[[#This Row],[Offered Salary]]&lt;=0,AVERAGE($I$2:$I$7166),Statistics_xlsx___Sheet1[[#This Row],[Offered Salary]])</f>
        <v>66430</v>
      </c>
      <c r="K3683" t="b">
        <f>OR((Statistics_xlsx___Sheet1[[#This Row],[updated offered salary]]&lt;$N$39),(Statistics_xlsx___Sheet1[[#This Row],[updated offered salary]]&gt;$N$40))</f>
        <v>0</v>
      </c>
    </row>
    <row r="3684" spans="1:11" x14ac:dyDescent="0.3">
      <c r="A3684">
        <v>818752</v>
      </c>
      <c r="B3684" t="s">
        <v>3170</v>
      </c>
      <c r="C3684" t="s">
        <v>8</v>
      </c>
      <c r="D3684" t="s">
        <v>13</v>
      </c>
      <c r="E3684" t="str">
        <f>IF(Statistics_xlsx___Sheet1[[#This Row],[event_name]]="-","Male",Statistics_xlsx___Sheet1[[#This Row],[event_name]])</f>
        <v>Female</v>
      </c>
      <c r="F3684" t="s">
        <v>17</v>
      </c>
      <c r="G3684" t="s">
        <v>24</v>
      </c>
      <c r="H3684" t="str">
        <f>IF(Statistics_xlsx___Sheet1[[#This Row],[Post Name]]="-",IF(G3685=0,G3683,G3685),Statistics_xlsx___Sheet1[[#This Row],[Post Name]])</f>
        <v>i7</v>
      </c>
      <c r="I3684">
        <v>59012</v>
      </c>
      <c r="J3684">
        <f>IF(Statistics_xlsx___Sheet1[[#This Row],[Offered Salary]]&lt;=0,AVERAGE($I$2:$I$7166),Statistics_xlsx___Sheet1[[#This Row],[Offered Salary]])</f>
        <v>59012</v>
      </c>
      <c r="K3684" t="b">
        <f>OR((Statistics_xlsx___Sheet1[[#This Row],[updated offered salary]]&lt;$N$39),(Statistics_xlsx___Sheet1[[#This Row],[updated offered salary]]&gt;$N$40))</f>
        <v>0</v>
      </c>
    </row>
    <row r="3685" spans="1:11" x14ac:dyDescent="0.3">
      <c r="A3685">
        <v>554427</v>
      </c>
      <c r="B3685" t="s">
        <v>3170</v>
      </c>
      <c r="C3685" t="s">
        <v>8</v>
      </c>
      <c r="D3685" t="s">
        <v>9</v>
      </c>
      <c r="E3685" t="str">
        <f>IF(Statistics_xlsx___Sheet1[[#This Row],[event_name]]="-","Male",Statistics_xlsx___Sheet1[[#This Row],[event_name]])</f>
        <v>Male</v>
      </c>
      <c r="F3685" t="s">
        <v>17</v>
      </c>
      <c r="G3685" t="s">
        <v>24</v>
      </c>
      <c r="H3685" t="str">
        <f>IF(Statistics_xlsx___Sheet1[[#This Row],[Post Name]]="-",IF(G3686=0,G3684,G3686),Statistics_xlsx___Sheet1[[#This Row],[Post Name]])</f>
        <v>i7</v>
      </c>
      <c r="I3685">
        <v>5107</v>
      </c>
      <c r="J3685">
        <f>IF(Statistics_xlsx___Sheet1[[#This Row],[Offered Salary]]&lt;=0,AVERAGE($I$2:$I$7166),Statistics_xlsx___Sheet1[[#This Row],[Offered Salary]])</f>
        <v>5107</v>
      </c>
      <c r="K3685" t="b">
        <f>OR((Statistics_xlsx___Sheet1[[#This Row],[updated offered salary]]&lt;$N$39),(Statistics_xlsx___Sheet1[[#This Row],[updated offered salary]]&gt;$N$40))</f>
        <v>0</v>
      </c>
    </row>
    <row r="3686" spans="1:11" x14ac:dyDescent="0.3">
      <c r="A3686">
        <v>281882</v>
      </c>
      <c r="B3686" t="s">
        <v>3171</v>
      </c>
      <c r="C3686" t="s">
        <v>15</v>
      </c>
      <c r="D3686" t="s">
        <v>13</v>
      </c>
      <c r="E3686" t="str">
        <f>IF(Statistics_xlsx___Sheet1[[#This Row],[event_name]]="-","Male",Statistics_xlsx___Sheet1[[#This Row],[event_name]])</f>
        <v>Female</v>
      </c>
      <c r="F3686" t="s">
        <v>17</v>
      </c>
      <c r="G3686" t="s">
        <v>24</v>
      </c>
      <c r="H3686" t="str">
        <f>IF(Statistics_xlsx___Sheet1[[#This Row],[Post Name]]="-",IF(G3687=0,G3685,G3687),Statistics_xlsx___Sheet1[[#This Row],[Post Name]])</f>
        <v>i7</v>
      </c>
      <c r="I3686">
        <v>99408</v>
      </c>
      <c r="J3686">
        <f>IF(Statistics_xlsx___Sheet1[[#This Row],[Offered Salary]]&lt;=0,AVERAGE($I$2:$I$7166),Statistics_xlsx___Sheet1[[#This Row],[Offered Salary]])</f>
        <v>99408</v>
      </c>
      <c r="K3686" t="b">
        <f>OR((Statistics_xlsx___Sheet1[[#This Row],[updated offered salary]]&lt;$N$39),(Statistics_xlsx___Sheet1[[#This Row],[updated offered salary]]&gt;$N$40))</f>
        <v>0</v>
      </c>
    </row>
    <row r="3687" spans="1:11" x14ac:dyDescent="0.3">
      <c r="A3687">
        <v>262806</v>
      </c>
      <c r="B3687" t="s">
        <v>3170</v>
      </c>
      <c r="C3687" t="s">
        <v>8</v>
      </c>
      <c r="D3687" t="s">
        <v>42</v>
      </c>
      <c r="E3687" t="str">
        <f>IF(Statistics_xlsx___Sheet1[[#This Row],[event_name]]="-","Male",Statistics_xlsx___Sheet1[[#This Row],[event_name]])</f>
        <v>Don’t want to say</v>
      </c>
      <c r="F3687" t="s">
        <v>17</v>
      </c>
      <c r="G3687" t="s">
        <v>24</v>
      </c>
      <c r="H3687" t="str">
        <f>IF(Statistics_xlsx___Sheet1[[#This Row],[Post Name]]="-",IF(G3688=0,G3686,G3688),Statistics_xlsx___Sheet1[[#This Row],[Post Name]])</f>
        <v>i7</v>
      </c>
      <c r="I3687">
        <v>87327</v>
      </c>
      <c r="J3687">
        <f>IF(Statistics_xlsx___Sheet1[[#This Row],[Offered Salary]]&lt;=0,AVERAGE($I$2:$I$7166),Statistics_xlsx___Sheet1[[#This Row],[Offered Salary]])</f>
        <v>87327</v>
      </c>
      <c r="K3687" t="b">
        <f>OR((Statistics_xlsx___Sheet1[[#This Row],[updated offered salary]]&lt;$N$39),(Statistics_xlsx___Sheet1[[#This Row],[updated offered salary]]&gt;$N$40))</f>
        <v>0</v>
      </c>
    </row>
    <row r="3688" spans="1:11" x14ac:dyDescent="0.3">
      <c r="A3688">
        <v>691563</v>
      </c>
      <c r="B3688" t="s">
        <v>3068</v>
      </c>
      <c r="C3688" t="s">
        <v>8</v>
      </c>
      <c r="D3688" t="s">
        <v>9</v>
      </c>
      <c r="E3688" t="str">
        <f>IF(Statistics_xlsx___Sheet1[[#This Row],[event_name]]="-","Male",Statistics_xlsx___Sheet1[[#This Row],[event_name]])</f>
        <v>Male</v>
      </c>
      <c r="F3688" t="s">
        <v>17</v>
      </c>
      <c r="G3688" t="s">
        <v>24</v>
      </c>
      <c r="H3688" t="str">
        <f>IF(Statistics_xlsx___Sheet1[[#This Row],[Post Name]]="-",IF(G3689=0,G3687,G3689),Statistics_xlsx___Sheet1[[#This Row],[Post Name]])</f>
        <v>i7</v>
      </c>
      <c r="I3688">
        <v>68344</v>
      </c>
      <c r="J3688">
        <f>IF(Statistics_xlsx___Sheet1[[#This Row],[Offered Salary]]&lt;=0,AVERAGE($I$2:$I$7166),Statistics_xlsx___Sheet1[[#This Row],[Offered Salary]])</f>
        <v>68344</v>
      </c>
      <c r="K3688" t="b">
        <f>OR((Statistics_xlsx___Sheet1[[#This Row],[updated offered salary]]&lt;$N$39),(Statistics_xlsx___Sheet1[[#This Row],[updated offered salary]]&gt;$N$40))</f>
        <v>0</v>
      </c>
    </row>
    <row r="3689" spans="1:11" x14ac:dyDescent="0.3">
      <c r="A3689">
        <v>42630</v>
      </c>
      <c r="B3689" t="s">
        <v>1465</v>
      </c>
      <c r="C3689" t="s">
        <v>15</v>
      </c>
      <c r="D3689" t="s">
        <v>9</v>
      </c>
      <c r="E3689" t="str">
        <f>IF(Statistics_xlsx___Sheet1[[#This Row],[event_name]]="-","Male",Statistics_xlsx___Sheet1[[#This Row],[event_name]])</f>
        <v>Male</v>
      </c>
      <c r="F3689" t="s">
        <v>17</v>
      </c>
      <c r="G3689" t="s">
        <v>24</v>
      </c>
      <c r="H3689" t="str">
        <f>IF(Statistics_xlsx___Sheet1[[#This Row],[Post Name]]="-",IF(G3690=0,G3688,G3690),Statistics_xlsx___Sheet1[[#This Row],[Post Name]])</f>
        <v>i7</v>
      </c>
      <c r="I3689">
        <v>7149</v>
      </c>
      <c r="J3689">
        <f>IF(Statistics_xlsx___Sheet1[[#This Row],[Offered Salary]]&lt;=0,AVERAGE($I$2:$I$7166),Statistics_xlsx___Sheet1[[#This Row],[Offered Salary]])</f>
        <v>7149</v>
      </c>
      <c r="K3689" t="b">
        <f>OR((Statistics_xlsx___Sheet1[[#This Row],[updated offered salary]]&lt;$N$39),(Statistics_xlsx___Sheet1[[#This Row],[updated offered salary]]&gt;$N$40))</f>
        <v>0</v>
      </c>
    </row>
    <row r="3690" spans="1:11" x14ac:dyDescent="0.3">
      <c r="A3690">
        <v>145654</v>
      </c>
      <c r="B3690" t="s">
        <v>1743</v>
      </c>
      <c r="C3690" t="s">
        <v>8</v>
      </c>
      <c r="D3690" t="s">
        <v>13</v>
      </c>
      <c r="E3690" t="str">
        <f>IF(Statistics_xlsx___Sheet1[[#This Row],[event_name]]="-","Male",Statistics_xlsx___Sheet1[[#This Row],[event_name]])</f>
        <v>Female</v>
      </c>
      <c r="F3690" t="s">
        <v>10</v>
      </c>
      <c r="G3690" t="s">
        <v>24</v>
      </c>
      <c r="H3690" t="str">
        <f>IF(Statistics_xlsx___Sheet1[[#This Row],[Post Name]]="-",IF(G3691=0,G3689,G3691),Statistics_xlsx___Sheet1[[#This Row],[Post Name]])</f>
        <v>i7</v>
      </c>
      <c r="I3690">
        <v>79265</v>
      </c>
      <c r="J3690">
        <f>IF(Statistics_xlsx___Sheet1[[#This Row],[Offered Salary]]&lt;=0,AVERAGE($I$2:$I$7166),Statistics_xlsx___Sheet1[[#This Row],[Offered Salary]])</f>
        <v>79265</v>
      </c>
      <c r="K3690" t="b">
        <f>OR((Statistics_xlsx___Sheet1[[#This Row],[updated offered salary]]&lt;$N$39),(Statistics_xlsx___Sheet1[[#This Row],[updated offered salary]]&gt;$N$40))</f>
        <v>0</v>
      </c>
    </row>
    <row r="3691" spans="1:11" x14ac:dyDescent="0.3">
      <c r="A3691">
        <v>450068</v>
      </c>
      <c r="B3691" t="s">
        <v>3172</v>
      </c>
      <c r="C3691" t="s">
        <v>8</v>
      </c>
      <c r="D3691" t="s">
        <v>9</v>
      </c>
      <c r="E3691" t="str">
        <f>IF(Statistics_xlsx___Sheet1[[#This Row],[event_name]]="-","Male",Statistics_xlsx___Sheet1[[#This Row],[event_name]])</f>
        <v>Male</v>
      </c>
      <c r="F3691" t="s">
        <v>10</v>
      </c>
      <c r="G3691" t="s">
        <v>36</v>
      </c>
      <c r="H3691" t="str">
        <f>IF(Statistics_xlsx___Sheet1[[#This Row],[Post Name]]="-",IF(G3692=0,G3690,G3692),Statistics_xlsx___Sheet1[[#This Row],[Post Name]])</f>
        <v>i5</v>
      </c>
      <c r="I3691">
        <v>98599</v>
      </c>
      <c r="J3691">
        <f>IF(Statistics_xlsx___Sheet1[[#This Row],[Offered Salary]]&lt;=0,AVERAGE($I$2:$I$7166),Statistics_xlsx___Sheet1[[#This Row],[Offered Salary]])</f>
        <v>98599</v>
      </c>
      <c r="K3691" t="b">
        <f>OR((Statistics_xlsx___Sheet1[[#This Row],[updated offered salary]]&lt;$N$39),(Statistics_xlsx___Sheet1[[#This Row],[updated offered salary]]&gt;$N$40))</f>
        <v>0</v>
      </c>
    </row>
    <row r="3692" spans="1:11" x14ac:dyDescent="0.3">
      <c r="A3692">
        <v>991377</v>
      </c>
      <c r="B3692" t="s">
        <v>3173</v>
      </c>
      <c r="C3692" t="s">
        <v>8</v>
      </c>
      <c r="D3692" t="s">
        <v>9</v>
      </c>
      <c r="E3692" t="str">
        <f>IF(Statistics_xlsx___Sheet1[[#This Row],[event_name]]="-","Male",Statistics_xlsx___Sheet1[[#This Row],[event_name]])</f>
        <v>Male</v>
      </c>
      <c r="F3692" t="s">
        <v>21</v>
      </c>
      <c r="G3692" t="s">
        <v>39</v>
      </c>
      <c r="H3692" t="str">
        <f>IF(Statistics_xlsx___Sheet1[[#This Row],[Post Name]]="-",IF(G3693=0,G3691,G3693),Statistics_xlsx___Sheet1[[#This Row],[Post Name]])</f>
        <v>i1</v>
      </c>
      <c r="I3692">
        <v>5776</v>
      </c>
      <c r="J3692">
        <f>IF(Statistics_xlsx___Sheet1[[#This Row],[Offered Salary]]&lt;=0,AVERAGE($I$2:$I$7166),Statistics_xlsx___Sheet1[[#This Row],[Offered Salary]])</f>
        <v>5776</v>
      </c>
      <c r="K3692" t="b">
        <f>OR((Statistics_xlsx___Sheet1[[#This Row],[updated offered salary]]&lt;$N$39),(Statistics_xlsx___Sheet1[[#This Row],[updated offered salary]]&gt;$N$40))</f>
        <v>0</v>
      </c>
    </row>
    <row r="3693" spans="1:11" x14ac:dyDescent="0.3">
      <c r="A3693">
        <v>972418</v>
      </c>
      <c r="B3693" t="s">
        <v>3174</v>
      </c>
      <c r="C3693" t="s">
        <v>8</v>
      </c>
      <c r="D3693" t="s">
        <v>9</v>
      </c>
      <c r="E3693" t="str">
        <f>IF(Statistics_xlsx___Sheet1[[#This Row],[event_name]]="-","Male",Statistics_xlsx___Sheet1[[#This Row],[event_name]])</f>
        <v>Male</v>
      </c>
      <c r="F3693" t="s">
        <v>21</v>
      </c>
      <c r="G3693" t="s">
        <v>345</v>
      </c>
      <c r="H3693" t="str">
        <f>IF(Statistics_xlsx___Sheet1[[#This Row],[Post Name]]="-",IF(G3694=0,G3692,G3694),Statistics_xlsx___Sheet1[[#This Row],[Post Name]])</f>
        <v>c9</v>
      </c>
      <c r="I3693">
        <v>17920</v>
      </c>
      <c r="J3693">
        <f>IF(Statistics_xlsx___Sheet1[[#This Row],[Offered Salary]]&lt;=0,AVERAGE($I$2:$I$7166),Statistics_xlsx___Sheet1[[#This Row],[Offered Salary]])</f>
        <v>17920</v>
      </c>
      <c r="K3693" t="b">
        <f>OR((Statistics_xlsx___Sheet1[[#This Row],[updated offered salary]]&lt;$N$39),(Statistics_xlsx___Sheet1[[#This Row],[updated offered salary]]&gt;$N$40))</f>
        <v>0</v>
      </c>
    </row>
    <row r="3694" spans="1:11" x14ac:dyDescent="0.3">
      <c r="A3694">
        <v>758770</v>
      </c>
      <c r="B3694" t="s">
        <v>3175</v>
      </c>
      <c r="C3694" t="s">
        <v>8</v>
      </c>
      <c r="D3694" t="s">
        <v>9</v>
      </c>
      <c r="E3694" t="str">
        <f>IF(Statistics_xlsx___Sheet1[[#This Row],[event_name]]="-","Male",Statistics_xlsx___Sheet1[[#This Row],[event_name]])</f>
        <v>Male</v>
      </c>
      <c r="F3694" t="s">
        <v>21</v>
      </c>
      <c r="G3694" t="s">
        <v>345</v>
      </c>
      <c r="H3694" t="str">
        <f>IF(Statistics_xlsx___Sheet1[[#This Row],[Post Name]]="-",IF(G3695=0,G3693,G3695),Statistics_xlsx___Sheet1[[#This Row],[Post Name]])</f>
        <v>c9</v>
      </c>
      <c r="I3694">
        <v>26390</v>
      </c>
      <c r="J3694">
        <f>IF(Statistics_xlsx___Sheet1[[#This Row],[Offered Salary]]&lt;=0,AVERAGE($I$2:$I$7166),Statistics_xlsx___Sheet1[[#This Row],[Offered Salary]])</f>
        <v>26390</v>
      </c>
      <c r="K3694" t="b">
        <f>OR((Statistics_xlsx___Sheet1[[#This Row],[updated offered salary]]&lt;$N$39),(Statistics_xlsx___Sheet1[[#This Row],[updated offered salary]]&gt;$N$40))</f>
        <v>0</v>
      </c>
    </row>
    <row r="3695" spans="1:11" x14ac:dyDescent="0.3">
      <c r="A3695">
        <v>339709</v>
      </c>
      <c r="B3695" t="s">
        <v>3176</v>
      </c>
      <c r="C3695" t="s">
        <v>8</v>
      </c>
      <c r="D3695" t="s">
        <v>9</v>
      </c>
      <c r="E3695" t="str">
        <f>IF(Statistics_xlsx___Sheet1[[#This Row],[event_name]]="-","Male",Statistics_xlsx___Sheet1[[#This Row],[event_name]])</f>
        <v>Male</v>
      </c>
      <c r="F3695" t="s">
        <v>21</v>
      </c>
      <c r="G3695" t="s">
        <v>345</v>
      </c>
      <c r="H3695" t="str">
        <f>IF(Statistics_xlsx___Sheet1[[#This Row],[Post Name]]="-",IF(G3696=0,G3694,G3696),Statistics_xlsx___Sheet1[[#This Row],[Post Name]])</f>
        <v>c9</v>
      </c>
      <c r="I3695">
        <v>41454</v>
      </c>
      <c r="J3695">
        <f>IF(Statistics_xlsx___Sheet1[[#This Row],[Offered Salary]]&lt;=0,AVERAGE($I$2:$I$7166),Statistics_xlsx___Sheet1[[#This Row],[Offered Salary]])</f>
        <v>41454</v>
      </c>
      <c r="K3695" t="b">
        <f>OR((Statistics_xlsx___Sheet1[[#This Row],[updated offered salary]]&lt;$N$39),(Statistics_xlsx___Sheet1[[#This Row],[updated offered salary]]&gt;$N$40))</f>
        <v>0</v>
      </c>
    </row>
    <row r="3696" spans="1:11" x14ac:dyDescent="0.3">
      <c r="A3696">
        <v>665151</v>
      </c>
      <c r="B3696" t="s">
        <v>1230</v>
      </c>
      <c r="C3696" t="s">
        <v>8</v>
      </c>
      <c r="D3696" t="s">
        <v>9</v>
      </c>
      <c r="E3696" t="str">
        <f>IF(Statistics_xlsx___Sheet1[[#This Row],[event_name]]="-","Male",Statistics_xlsx___Sheet1[[#This Row],[event_name]])</f>
        <v>Male</v>
      </c>
      <c r="F3696" t="s">
        <v>10</v>
      </c>
      <c r="G3696" t="s">
        <v>44</v>
      </c>
      <c r="H3696" t="str">
        <f>IF(Statistics_xlsx___Sheet1[[#This Row],[Post Name]]="-",IF(G3697=0,G3695,G3697),Statistics_xlsx___Sheet1[[#This Row],[Post Name]])</f>
        <v>i6</v>
      </c>
      <c r="I3696">
        <v>57695</v>
      </c>
      <c r="J3696">
        <f>IF(Statistics_xlsx___Sheet1[[#This Row],[Offered Salary]]&lt;=0,AVERAGE($I$2:$I$7166),Statistics_xlsx___Sheet1[[#This Row],[Offered Salary]])</f>
        <v>57695</v>
      </c>
      <c r="K3696" t="b">
        <f>OR((Statistics_xlsx___Sheet1[[#This Row],[updated offered salary]]&lt;$N$39),(Statistics_xlsx___Sheet1[[#This Row],[updated offered salary]]&gt;$N$40))</f>
        <v>0</v>
      </c>
    </row>
    <row r="3697" spans="1:11" x14ac:dyDescent="0.3">
      <c r="A3697">
        <v>425591</v>
      </c>
      <c r="B3697" t="s">
        <v>3177</v>
      </c>
      <c r="C3697" t="s">
        <v>15</v>
      </c>
      <c r="D3697" t="s">
        <v>9</v>
      </c>
      <c r="E3697" t="str">
        <f>IF(Statistics_xlsx___Sheet1[[#This Row],[event_name]]="-","Male",Statistics_xlsx___Sheet1[[#This Row],[event_name]])</f>
        <v>Male</v>
      </c>
      <c r="F3697" t="s">
        <v>10</v>
      </c>
      <c r="G3697" t="s">
        <v>44</v>
      </c>
      <c r="H3697" t="str">
        <f>IF(Statistics_xlsx___Sheet1[[#This Row],[Post Name]]="-",IF(G3698=0,G3696,G3698),Statistics_xlsx___Sheet1[[#This Row],[Post Name]])</f>
        <v>i6</v>
      </c>
      <c r="I3697">
        <v>52882</v>
      </c>
      <c r="J3697">
        <f>IF(Statistics_xlsx___Sheet1[[#This Row],[Offered Salary]]&lt;=0,AVERAGE($I$2:$I$7166),Statistics_xlsx___Sheet1[[#This Row],[Offered Salary]])</f>
        <v>52882</v>
      </c>
      <c r="K3697" t="b">
        <f>OR((Statistics_xlsx___Sheet1[[#This Row],[updated offered salary]]&lt;$N$39),(Statistics_xlsx___Sheet1[[#This Row],[updated offered salary]]&gt;$N$40))</f>
        <v>0</v>
      </c>
    </row>
    <row r="3698" spans="1:11" x14ac:dyDescent="0.3">
      <c r="A3698">
        <v>918977</v>
      </c>
      <c r="B3698" t="s">
        <v>3177</v>
      </c>
      <c r="C3698" t="s">
        <v>8</v>
      </c>
      <c r="D3698" t="s">
        <v>9</v>
      </c>
      <c r="E3698" t="str">
        <f>IF(Statistics_xlsx___Sheet1[[#This Row],[event_name]]="-","Male",Statistics_xlsx___Sheet1[[#This Row],[event_name]])</f>
        <v>Male</v>
      </c>
      <c r="F3698" t="s">
        <v>10</v>
      </c>
      <c r="G3698" t="s">
        <v>44</v>
      </c>
      <c r="H3698" t="str">
        <f>IF(Statistics_xlsx___Sheet1[[#This Row],[Post Name]]="-",IF(G3699=0,G3697,G3699),Statistics_xlsx___Sheet1[[#This Row],[Post Name]])</f>
        <v>i6</v>
      </c>
      <c r="I3698">
        <v>61359</v>
      </c>
      <c r="J3698">
        <f>IF(Statistics_xlsx___Sheet1[[#This Row],[Offered Salary]]&lt;=0,AVERAGE($I$2:$I$7166),Statistics_xlsx___Sheet1[[#This Row],[Offered Salary]])</f>
        <v>61359</v>
      </c>
      <c r="K3698" t="b">
        <f>OR((Statistics_xlsx___Sheet1[[#This Row],[updated offered salary]]&lt;$N$39),(Statistics_xlsx___Sheet1[[#This Row],[updated offered salary]]&gt;$N$40))</f>
        <v>0</v>
      </c>
    </row>
    <row r="3699" spans="1:11" x14ac:dyDescent="0.3">
      <c r="A3699">
        <v>91761</v>
      </c>
      <c r="B3699" t="s">
        <v>3178</v>
      </c>
      <c r="C3699" t="s">
        <v>15</v>
      </c>
      <c r="D3699" t="s">
        <v>13</v>
      </c>
      <c r="E3699" t="str">
        <f>IF(Statistics_xlsx___Sheet1[[#This Row],[event_name]]="-","Male",Statistics_xlsx___Sheet1[[#This Row],[event_name]])</f>
        <v>Female</v>
      </c>
      <c r="F3699" t="s">
        <v>10</v>
      </c>
      <c r="G3699" t="s">
        <v>44</v>
      </c>
      <c r="H3699" t="str">
        <f>IF(Statistics_xlsx___Sheet1[[#This Row],[Post Name]]="-",IF(G3700=0,G3698,G3700),Statistics_xlsx___Sheet1[[#This Row],[Post Name]])</f>
        <v>i6</v>
      </c>
      <c r="I3699">
        <v>83626</v>
      </c>
      <c r="J3699">
        <f>IF(Statistics_xlsx___Sheet1[[#This Row],[Offered Salary]]&lt;=0,AVERAGE($I$2:$I$7166),Statistics_xlsx___Sheet1[[#This Row],[Offered Salary]])</f>
        <v>83626</v>
      </c>
      <c r="K3699" t="b">
        <f>OR((Statistics_xlsx___Sheet1[[#This Row],[updated offered salary]]&lt;$N$39),(Statistics_xlsx___Sheet1[[#This Row],[updated offered salary]]&gt;$N$40))</f>
        <v>0</v>
      </c>
    </row>
    <row r="3700" spans="1:11" x14ac:dyDescent="0.3">
      <c r="A3700">
        <v>59571</v>
      </c>
      <c r="B3700" t="s">
        <v>3179</v>
      </c>
      <c r="C3700" t="s">
        <v>8</v>
      </c>
      <c r="D3700" t="s">
        <v>13</v>
      </c>
      <c r="E3700" t="str">
        <f>IF(Statistics_xlsx___Sheet1[[#This Row],[event_name]]="-","Male",Statistics_xlsx___Sheet1[[#This Row],[event_name]])</f>
        <v>Female</v>
      </c>
      <c r="F3700" t="s">
        <v>10</v>
      </c>
      <c r="G3700" t="s">
        <v>44</v>
      </c>
      <c r="H3700" t="str">
        <f>IF(Statistics_xlsx___Sheet1[[#This Row],[Post Name]]="-",IF(G3701=0,G3699,G3701),Statistics_xlsx___Sheet1[[#This Row],[Post Name]])</f>
        <v>i6</v>
      </c>
      <c r="I3700">
        <v>44515</v>
      </c>
      <c r="J3700">
        <f>IF(Statistics_xlsx___Sheet1[[#This Row],[Offered Salary]]&lt;=0,AVERAGE($I$2:$I$7166),Statistics_xlsx___Sheet1[[#This Row],[Offered Salary]])</f>
        <v>44515</v>
      </c>
      <c r="K3700" t="b">
        <f>OR((Statistics_xlsx___Sheet1[[#This Row],[updated offered salary]]&lt;$N$39),(Statistics_xlsx___Sheet1[[#This Row],[updated offered salary]]&gt;$N$40))</f>
        <v>0</v>
      </c>
    </row>
    <row r="3701" spans="1:11" x14ac:dyDescent="0.3">
      <c r="A3701">
        <v>763575</v>
      </c>
      <c r="B3701" t="s">
        <v>3180</v>
      </c>
      <c r="C3701" t="s">
        <v>8</v>
      </c>
      <c r="D3701" t="s">
        <v>9</v>
      </c>
      <c r="E3701" t="str">
        <f>IF(Statistics_xlsx___Sheet1[[#This Row],[event_name]]="-","Male",Statistics_xlsx___Sheet1[[#This Row],[event_name]])</f>
        <v>Male</v>
      </c>
      <c r="F3701" t="s">
        <v>10</v>
      </c>
      <c r="G3701" t="s">
        <v>30</v>
      </c>
      <c r="H3701" t="str">
        <f>IF(Statistics_xlsx___Sheet1[[#This Row],[Post Name]]="-",IF(G3702=0,G3700,G3702),Statistics_xlsx___Sheet1[[#This Row],[Post Name]])</f>
        <v>b9</v>
      </c>
      <c r="I3701">
        <v>79839</v>
      </c>
      <c r="J3701">
        <f>IF(Statistics_xlsx___Sheet1[[#This Row],[Offered Salary]]&lt;=0,AVERAGE($I$2:$I$7166),Statistics_xlsx___Sheet1[[#This Row],[Offered Salary]])</f>
        <v>79839</v>
      </c>
      <c r="K3701" t="b">
        <f>OR((Statistics_xlsx___Sheet1[[#This Row],[updated offered salary]]&lt;$N$39),(Statistics_xlsx___Sheet1[[#This Row],[updated offered salary]]&gt;$N$40))</f>
        <v>0</v>
      </c>
    </row>
    <row r="3702" spans="1:11" x14ac:dyDescent="0.3">
      <c r="A3702">
        <v>907089</v>
      </c>
      <c r="B3702" t="s">
        <v>3181</v>
      </c>
      <c r="C3702" t="s">
        <v>8</v>
      </c>
      <c r="D3702" t="s">
        <v>9</v>
      </c>
      <c r="E3702" t="str">
        <f>IF(Statistics_xlsx___Sheet1[[#This Row],[event_name]]="-","Male",Statistics_xlsx___Sheet1[[#This Row],[event_name]])</f>
        <v>Male</v>
      </c>
      <c r="F3702" t="s">
        <v>10</v>
      </c>
      <c r="G3702" t="s">
        <v>345</v>
      </c>
      <c r="H3702" t="str">
        <f>IF(Statistics_xlsx___Sheet1[[#This Row],[Post Name]]="-",IF(G3703=0,G3701,G3703),Statistics_xlsx___Sheet1[[#This Row],[Post Name]])</f>
        <v>c9</v>
      </c>
      <c r="I3702">
        <v>4882</v>
      </c>
      <c r="J3702">
        <f>IF(Statistics_xlsx___Sheet1[[#This Row],[Offered Salary]]&lt;=0,AVERAGE($I$2:$I$7166),Statistics_xlsx___Sheet1[[#This Row],[Offered Salary]])</f>
        <v>4882</v>
      </c>
      <c r="K3702" t="b">
        <f>OR((Statistics_xlsx___Sheet1[[#This Row],[updated offered salary]]&lt;$N$39),(Statistics_xlsx___Sheet1[[#This Row],[updated offered salary]]&gt;$N$40))</f>
        <v>0</v>
      </c>
    </row>
    <row r="3703" spans="1:11" x14ac:dyDescent="0.3">
      <c r="A3703">
        <v>327925</v>
      </c>
      <c r="B3703" t="s">
        <v>3182</v>
      </c>
      <c r="C3703" t="s">
        <v>8</v>
      </c>
      <c r="D3703" t="s">
        <v>42</v>
      </c>
      <c r="E3703" t="str">
        <f>IF(Statistics_xlsx___Sheet1[[#This Row],[event_name]]="-","Male",Statistics_xlsx___Sheet1[[#This Row],[event_name]])</f>
        <v>Don’t want to say</v>
      </c>
      <c r="F3703" t="s">
        <v>10</v>
      </c>
      <c r="G3703" t="s">
        <v>345</v>
      </c>
      <c r="H3703" t="str">
        <f>IF(Statistics_xlsx___Sheet1[[#This Row],[Post Name]]="-",IF(G3704=0,G3702,G3704),Statistics_xlsx___Sheet1[[#This Row],[Post Name]])</f>
        <v>c9</v>
      </c>
      <c r="I3703">
        <v>85704</v>
      </c>
      <c r="J3703">
        <f>IF(Statistics_xlsx___Sheet1[[#This Row],[Offered Salary]]&lt;=0,AVERAGE($I$2:$I$7166),Statistics_xlsx___Sheet1[[#This Row],[Offered Salary]])</f>
        <v>85704</v>
      </c>
      <c r="K3703" t="b">
        <f>OR((Statistics_xlsx___Sheet1[[#This Row],[updated offered salary]]&lt;$N$39),(Statistics_xlsx___Sheet1[[#This Row],[updated offered salary]]&gt;$N$40))</f>
        <v>0</v>
      </c>
    </row>
    <row r="3704" spans="1:11" x14ac:dyDescent="0.3">
      <c r="A3704">
        <v>828285</v>
      </c>
      <c r="B3704" t="s">
        <v>354</v>
      </c>
      <c r="C3704" t="s">
        <v>8</v>
      </c>
      <c r="D3704" t="s">
        <v>9</v>
      </c>
      <c r="E3704" t="str">
        <f>IF(Statistics_xlsx___Sheet1[[#This Row],[event_name]]="-","Male",Statistics_xlsx___Sheet1[[#This Row],[event_name]])</f>
        <v>Male</v>
      </c>
      <c r="F3704" t="s">
        <v>10</v>
      </c>
      <c r="G3704" t="s">
        <v>345</v>
      </c>
      <c r="H3704" t="str">
        <f>IF(Statistics_xlsx___Sheet1[[#This Row],[Post Name]]="-",IF(G3705=0,G3703,G3705),Statistics_xlsx___Sheet1[[#This Row],[Post Name]])</f>
        <v>c9</v>
      </c>
      <c r="I3704">
        <v>24144</v>
      </c>
      <c r="J3704">
        <f>IF(Statistics_xlsx___Sheet1[[#This Row],[Offered Salary]]&lt;=0,AVERAGE($I$2:$I$7166),Statistics_xlsx___Sheet1[[#This Row],[Offered Salary]])</f>
        <v>24144</v>
      </c>
      <c r="K3704" t="b">
        <f>OR((Statistics_xlsx___Sheet1[[#This Row],[updated offered salary]]&lt;$N$39),(Statistics_xlsx___Sheet1[[#This Row],[updated offered salary]]&gt;$N$40))</f>
        <v>0</v>
      </c>
    </row>
    <row r="3705" spans="1:11" x14ac:dyDescent="0.3">
      <c r="A3705">
        <v>464131</v>
      </c>
      <c r="B3705" t="s">
        <v>354</v>
      </c>
      <c r="C3705" t="s">
        <v>8</v>
      </c>
      <c r="D3705" t="s">
        <v>9</v>
      </c>
      <c r="E3705" t="str">
        <f>IF(Statistics_xlsx___Sheet1[[#This Row],[event_name]]="-","Male",Statistics_xlsx___Sheet1[[#This Row],[event_name]])</f>
        <v>Male</v>
      </c>
      <c r="F3705" t="s">
        <v>10</v>
      </c>
      <c r="G3705" t="s">
        <v>345</v>
      </c>
      <c r="H3705" t="str">
        <f>IF(Statistics_xlsx___Sheet1[[#This Row],[Post Name]]="-",IF(G3706=0,G3704,G3706),Statistics_xlsx___Sheet1[[#This Row],[Post Name]])</f>
        <v>c9</v>
      </c>
      <c r="I3705">
        <v>71756</v>
      </c>
      <c r="J3705">
        <f>IF(Statistics_xlsx___Sheet1[[#This Row],[Offered Salary]]&lt;=0,AVERAGE($I$2:$I$7166),Statistics_xlsx___Sheet1[[#This Row],[Offered Salary]])</f>
        <v>71756</v>
      </c>
      <c r="K3705" t="b">
        <f>OR((Statistics_xlsx___Sheet1[[#This Row],[updated offered salary]]&lt;$N$39),(Statistics_xlsx___Sheet1[[#This Row],[updated offered salary]]&gt;$N$40))</f>
        <v>0</v>
      </c>
    </row>
    <row r="3706" spans="1:11" x14ac:dyDescent="0.3">
      <c r="A3706">
        <v>974929</v>
      </c>
      <c r="B3706" t="s">
        <v>1366</v>
      </c>
      <c r="C3706" t="s">
        <v>15</v>
      </c>
      <c r="D3706" t="s">
        <v>9</v>
      </c>
      <c r="E3706" t="str">
        <f>IF(Statistics_xlsx___Sheet1[[#This Row],[event_name]]="-","Male",Statistics_xlsx___Sheet1[[#This Row],[event_name]])</f>
        <v>Male</v>
      </c>
      <c r="F3706" t="s">
        <v>10</v>
      </c>
      <c r="G3706" t="s">
        <v>345</v>
      </c>
      <c r="H3706" t="str">
        <f>IF(Statistics_xlsx___Sheet1[[#This Row],[Post Name]]="-",IF(G3707=0,G3705,G3707),Statistics_xlsx___Sheet1[[#This Row],[Post Name]])</f>
        <v>c9</v>
      </c>
      <c r="I3706">
        <v>75979</v>
      </c>
      <c r="J3706">
        <f>IF(Statistics_xlsx___Sheet1[[#This Row],[Offered Salary]]&lt;=0,AVERAGE($I$2:$I$7166),Statistics_xlsx___Sheet1[[#This Row],[Offered Salary]])</f>
        <v>75979</v>
      </c>
      <c r="K3706" t="b">
        <f>OR((Statistics_xlsx___Sheet1[[#This Row],[updated offered salary]]&lt;$N$39),(Statistics_xlsx___Sheet1[[#This Row],[updated offered salary]]&gt;$N$40))</f>
        <v>0</v>
      </c>
    </row>
    <row r="3707" spans="1:11" x14ac:dyDescent="0.3">
      <c r="A3707">
        <v>936032</v>
      </c>
      <c r="B3707" t="s">
        <v>3183</v>
      </c>
      <c r="C3707" t="s">
        <v>8</v>
      </c>
      <c r="D3707" t="s">
        <v>9</v>
      </c>
      <c r="E3707" t="str">
        <f>IF(Statistics_xlsx___Sheet1[[#This Row],[event_name]]="-","Male",Statistics_xlsx___Sheet1[[#This Row],[event_name]])</f>
        <v>Male</v>
      </c>
      <c r="F3707" t="s">
        <v>10</v>
      </c>
      <c r="G3707" t="s">
        <v>30</v>
      </c>
      <c r="H3707" t="str">
        <f>IF(Statistics_xlsx___Sheet1[[#This Row],[Post Name]]="-",IF(G3708=0,G3706,G3708),Statistics_xlsx___Sheet1[[#This Row],[Post Name]])</f>
        <v>b9</v>
      </c>
      <c r="I3707">
        <v>14929</v>
      </c>
      <c r="J3707">
        <f>IF(Statistics_xlsx___Sheet1[[#This Row],[Offered Salary]]&lt;=0,AVERAGE($I$2:$I$7166),Statistics_xlsx___Sheet1[[#This Row],[Offered Salary]])</f>
        <v>14929</v>
      </c>
      <c r="K3707" t="b">
        <f>OR((Statistics_xlsx___Sheet1[[#This Row],[updated offered salary]]&lt;$N$39),(Statistics_xlsx___Sheet1[[#This Row],[updated offered salary]]&gt;$N$40))</f>
        <v>0</v>
      </c>
    </row>
    <row r="3708" spans="1:11" x14ac:dyDescent="0.3">
      <c r="A3708">
        <v>373434</v>
      </c>
      <c r="B3708" t="s">
        <v>2205</v>
      </c>
      <c r="C3708" t="s">
        <v>15</v>
      </c>
      <c r="D3708" t="s">
        <v>9</v>
      </c>
      <c r="E3708" t="str">
        <f>IF(Statistics_xlsx___Sheet1[[#This Row],[event_name]]="-","Male",Statistics_xlsx___Sheet1[[#This Row],[event_name]])</f>
        <v>Male</v>
      </c>
      <c r="F3708" t="s">
        <v>52</v>
      </c>
      <c r="G3708" t="s">
        <v>345</v>
      </c>
      <c r="H3708" t="str">
        <f>IF(Statistics_xlsx___Sheet1[[#This Row],[Post Name]]="-",IF(G3709=0,G3707,G3709),Statistics_xlsx___Sheet1[[#This Row],[Post Name]])</f>
        <v>c9</v>
      </c>
      <c r="I3708">
        <v>30239</v>
      </c>
      <c r="J3708">
        <f>IF(Statistics_xlsx___Sheet1[[#This Row],[Offered Salary]]&lt;=0,AVERAGE($I$2:$I$7166),Statistics_xlsx___Sheet1[[#This Row],[Offered Salary]])</f>
        <v>30239</v>
      </c>
      <c r="K3708" t="b">
        <f>OR((Statistics_xlsx___Sheet1[[#This Row],[updated offered salary]]&lt;$N$39),(Statistics_xlsx___Sheet1[[#This Row],[updated offered salary]]&gt;$N$40))</f>
        <v>0</v>
      </c>
    </row>
    <row r="3709" spans="1:11" x14ac:dyDescent="0.3">
      <c r="A3709">
        <v>512510</v>
      </c>
      <c r="B3709" t="s">
        <v>3184</v>
      </c>
      <c r="C3709" t="s">
        <v>8</v>
      </c>
      <c r="D3709" t="s">
        <v>13</v>
      </c>
      <c r="E3709" t="str">
        <f>IF(Statistics_xlsx___Sheet1[[#This Row],[event_name]]="-","Male",Statistics_xlsx___Sheet1[[#This Row],[event_name]])</f>
        <v>Female</v>
      </c>
      <c r="F3709" t="s">
        <v>52</v>
      </c>
      <c r="G3709" t="s">
        <v>345</v>
      </c>
      <c r="H3709" t="str">
        <f>IF(Statistics_xlsx___Sheet1[[#This Row],[Post Name]]="-",IF(G3710=0,G3708,G3710),Statistics_xlsx___Sheet1[[#This Row],[Post Name]])</f>
        <v>c9</v>
      </c>
      <c r="I3709">
        <v>29908</v>
      </c>
      <c r="J3709">
        <f>IF(Statistics_xlsx___Sheet1[[#This Row],[Offered Salary]]&lt;=0,AVERAGE($I$2:$I$7166),Statistics_xlsx___Sheet1[[#This Row],[Offered Salary]])</f>
        <v>29908</v>
      </c>
      <c r="K3709" t="b">
        <f>OR((Statistics_xlsx___Sheet1[[#This Row],[updated offered salary]]&lt;$N$39),(Statistics_xlsx___Sheet1[[#This Row],[updated offered salary]]&gt;$N$40))</f>
        <v>0</v>
      </c>
    </row>
    <row r="3710" spans="1:11" x14ac:dyDescent="0.3">
      <c r="A3710">
        <v>45706</v>
      </c>
      <c r="B3710" t="s">
        <v>3185</v>
      </c>
      <c r="C3710" t="s">
        <v>8</v>
      </c>
      <c r="D3710" t="s">
        <v>9</v>
      </c>
      <c r="E3710" t="str">
        <f>IF(Statistics_xlsx___Sheet1[[#This Row],[event_name]]="-","Male",Statistics_xlsx___Sheet1[[#This Row],[event_name]])</f>
        <v>Male</v>
      </c>
      <c r="F3710" t="s">
        <v>52</v>
      </c>
      <c r="G3710" t="s">
        <v>345</v>
      </c>
      <c r="H3710" t="str">
        <f>IF(Statistics_xlsx___Sheet1[[#This Row],[Post Name]]="-",IF(G3711=0,G3709,G3711),Statistics_xlsx___Sheet1[[#This Row],[Post Name]])</f>
        <v>c9</v>
      </c>
      <c r="I3710">
        <v>69338</v>
      </c>
      <c r="J3710">
        <f>IF(Statistics_xlsx___Sheet1[[#This Row],[Offered Salary]]&lt;=0,AVERAGE($I$2:$I$7166),Statistics_xlsx___Sheet1[[#This Row],[Offered Salary]])</f>
        <v>69338</v>
      </c>
      <c r="K3710" t="b">
        <f>OR((Statistics_xlsx___Sheet1[[#This Row],[updated offered salary]]&lt;$N$39),(Statistics_xlsx___Sheet1[[#This Row],[updated offered salary]]&gt;$N$40))</f>
        <v>0</v>
      </c>
    </row>
    <row r="3711" spans="1:11" x14ac:dyDescent="0.3">
      <c r="A3711">
        <v>548266</v>
      </c>
      <c r="B3711" t="s">
        <v>3186</v>
      </c>
      <c r="C3711" t="s">
        <v>15</v>
      </c>
      <c r="D3711" t="s">
        <v>9</v>
      </c>
      <c r="E3711" t="str">
        <f>IF(Statistics_xlsx___Sheet1[[#This Row],[event_name]]="-","Male",Statistics_xlsx___Sheet1[[#This Row],[event_name]])</f>
        <v>Male</v>
      </c>
      <c r="F3711" t="s">
        <v>52</v>
      </c>
      <c r="G3711" t="s">
        <v>345</v>
      </c>
      <c r="H3711" t="str">
        <f>IF(Statistics_xlsx___Sheet1[[#This Row],[Post Name]]="-",IF(G3712=0,G3710,G3712),Statistics_xlsx___Sheet1[[#This Row],[Post Name]])</f>
        <v>c9</v>
      </c>
      <c r="I3711">
        <v>72531</v>
      </c>
      <c r="J3711">
        <f>IF(Statistics_xlsx___Sheet1[[#This Row],[Offered Salary]]&lt;=0,AVERAGE($I$2:$I$7166),Statistics_xlsx___Sheet1[[#This Row],[Offered Salary]])</f>
        <v>72531</v>
      </c>
      <c r="K3711" t="b">
        <f>OR((Statistics_xlsx___Sheet1[[#This Row],[updated offered salary]]&lt;$N$39),(Statistics_xlsx___Sheet1[[#This Row],[updated offered salary]]&gt;$N$40))</f>
        <v>0</v>
      </c>
    </row>
    <row r="3712" spans="1:11" x14ac:dyDescent="0.3">
      <c r="A3712">
        <v>604191</v>
      </c>
      <c r="B3712" t="s">
        <v>3187</v>
      </c>
      <c r="C3712" t="s">
        <v>8</v>
      </c>
      <c r="D3712" t="s">
        <v>13</v>
      </c>
      <c r="E3712" t="str">
        <f>IF(Statistics_xlsx___Sheet1[[#This Row],[event_name]]="-","Male",Statistics_xlsx___Sheet1[[#This Row],[event_name]])</f>
        <v>Female</v>
      </c>
      <c r="F3712" t="s">
        <v>52</v>
      </c>
      <c r="G3712" t="s">
        <v>345</v>
      </c>
      <c r="H3712" t="str">
        <f>IF(Statistics_xlsx___Sheet1[[#This Row],[Post Name]]="-",IF(G3713=0,G3711,G3713),Statistics_xlsx___Sheet1[[#This Row],[Post Name]])</f>
        <v>c9</v>
      </c>
      <c r="I3712">
        <v>7769</v>
      </c>
      <c r="J3712">
        <f>IF(Statistics_xlsx___Sheet1[[#This Row],[Offered Salary]]&lt;=0,AVERAGE($I$2:$I$7166),Statistics_xlsx___Sheet1[[#This Row],[Offered Salary]])</f>
        <v>7769</v>
      </c>
      <c r="K3712" t="b">
        <f>OR((Statistics_xlsx___Sheet1[[#This Row],[updated offered salary]]&lt;$N$39),(Statistics_xlsx___Sheet1[[#This Row],[updated offered salary]]&gt;$N$40))</f>
        <v>0</v>
      </c>
    </row>
    <row r="3713" spans="1:11" x14ac:dyDescent="0.3">
      <c r="A3713">
        <v>127094</v>
      </c>
      <c r="B3713" t="s">
        <v>3188</v>
      </c>
      <c r="C3713" t="s">
        <v>15</v>
      </c>
      <c r="D3713" t="s">
        <v>13</v>
      </c>
      <c r="E3713" t="str">
        <f>IF(Statistics_xlsx___Sheet1[[#This Row],[event_name]]="-","Male",Statistics_xlsx___Sheet1[[#This Row],[event_name]])</f>
        <v>Female</v>
      </c>
      <c r="F3713" t="s">
        <v>52</v>
      </c>
      <c r="G3713" t="s">
        <v>345</v>
      </c>
      <c r="H3713" t="str">
        <f>IF(Statistics_xlsx___Sheet1[[#This Row],[Post Name]]="-",IF(G3714=0,G3712,G3714),Statistics_xlsx___Sheet1[[#This Row],[Post Name]])</f>
        <v>c9</v>
      </c>
      <c r="I3713">
        <v>76330</v>
      </c>
      <c r="J3713">
        <f>IF(Statistics_xlsx___Sheet1[[#This Row],[Offered Salary]]&lt;=0,AVERAGE($I$2:$I$7166),Statistics_xlsx___Sheet1[[#This Row],[Offered Salary]])</f>
        <v>76330</v>
      </c>
      <c r="K3713" t="b">
        <f>OR((Statistics_xlsx___Sheet1[[#This Row],[updated offered salary]]&lt;$N$39),(Statistics_xlsx___Sheet1[[#This Row],[updated offered salary]]&gt;$N$40))</f>
        <v>0</v>
      </c>
    </row>
    <row r="3714" spans="1:11" x14ac:dyDescent="0.3">
      <c r="A3714">
        <v>695887</v>
      </c>
      <c r="B3714" t="s">
        <v>2914</v>
      </c>
      <c r="C3714" t="s">
        <v>15</v>
      </c>
      <c r="D3714" t="s">
        <v>9</v>
      </c>
      <c r="E3714" t="str">
        <f>IF(Statistics_xlsx___Sheet1[[#This Row],[event_name]]="-","Male",Statistics_xlsx___Sheet1[[#This Row],[event_name]])</f>
        <v>Male</v>
      </c>
      <c r="F3714" t="s">
        <v>17</v>
      </c>
      <c r="G3714" t="s">
        <v>345</v>
      </c>
      <c r="H3714" t="str">
        <f>IF(Statistics_xlsx___Sheet1[[#This Row],[Post Name]]="-",IF(G3715=0,G3713,G3715),Statistics_xlsx___Sheet1[[#This Row],[Post Name]])</f>
        <v>c9</v>
      </c>
      <c r="I3714">
        <v>50191</v>
      </c>
      <c r="J3714">
        <f>IF(Statistics_xlsx___Sheet1[[#This Row],[Offered Salary]]&lt;=0,AVERAGE($I$2:$I$7166),Statistics_xlsx___Sheet1[[#This Row],[Offered Salary]])</f>
        <v>50191</v>
      </c>
      <c r="K3714" t="b">
        <f>OR((Statistics_xlsx___Sheet1[[#This Row],[updated offered salary]]&lt;$N$39),(Statistics_xlsx___Sheet1[[#This Row],[updated offered salary]]&gt;$N$40))</f>
        <v>0</v>
      </c>
    </row>
    <row r="3715" spans="1:11" x14ac:dyDescent="0.3">
      <c r="A3715">
        <v>137208</v>
      </c>
      <c r="B3715" t="s">
        <v>3189</v>
      </c>
      <c r="C3715" t="s">
        <v>15</v>
      </c>
      <c r="D3715" t="s">
        <v>9</v>
      </c>
      <c r="E3715" t="str">
        <f>IF(Statistics_xlsx___Sheet1[[#This Row],[event_name]]="-","Male",Statistics_xlsx___Sheet1[[#This Row],[event_name]])</f>
        <v>Male</v>
      </c>
      <c r="F3715" t="s">
        <v>10</v>
      </c>
      <c r="G3715" t="s">
        <v>14</v>
      </c>
      <c r="H3715" t="str">
        <f>IF(Statistics_xlsx___Sheet1[[#This Row],[Post Name]]="-",IF(G3716=0,G3714,G3716),Statistics_xlsx___Sheet1[[#This Row],[Post Name]])</f>
        <v>c5</v>
      </c>
      <c r="I3715">
        <v>19665</v>
      </c>
      <c r="J3715">
        <f>IF(Statistics_xlsx___Sheet1[[#This Row],[Offered Salary]]&lt;=0,AVERAGE($I$2:$I$7166),Statistics_xlsx___Sheet1[[#This Row],[Offered Salary]])</f>
        <v>19665</v>
      </c>
      <c r="K3715" t="b">
        <f>OR((Statistics_xlsx___Sheet1[[#This Row],[updated offered salary]]&lt;$N$39),(Statistics_xlsx___Sheet1[[#This Row],[updated offered salary]]&gt;$N$40))</f>
        <v>0</v>
      </c>
    </row>
    <row r="3716" spans="1:11" x14ac:dyDescent="0.3">
      <c r="A3716">
        <v>295614</v>
      </c>
      <c r="B3716" t="s">
        <v>1811</v>
      </c>
      <c r="C3716" t="s">
        <v>15</v>
      </c>
      <c r="D3716" t="s">
        <v>13</v>
      </c>
      <c r="E3716" t="str">
        <f>IF(Statistics_xlsx___Sheet1[[#This Row],[event_name]]="-","Male",Statistics_xlsx___Sheet1[[#This Row],[event_name]])</f>
        <v>Female</v>
      </c>
      <c r="F3716" t="s">
        <v>33</v>
      </c>
      <c r="G3716" t="s">
        <v>14</v>
      </c>
      <c r="H3716" t="str">
        <f>IF(Statistics_xlsx___Sheet1[[#This Row],[Post Name]]="-",IF(G3717=0,G3715,G3717),Statistics_xlsx___Sheet1[[#This Row],[Post Name]])</f>
        <v>c5</v>
      </c>
      <c r="I3716">
        <v>96621</v>
      </c>
      <c r="J3716">
        <f>IF(Statistics_xlsx___Sheet1[[#This Row],[Offered Salary]]&lt;=0,AVERAGE($I$2:$I$7166),Statistics_xlsx___Sheet1[[#This Row],[Offered Salary]])</f>
        <v>96621</v>
      </c>
      <c r="K3716" t="b">
        <f>OR((Statistics_xlsx___Sheet1[[#This Row],[updated offered salary]]&lt;$N$39),(Statistics_xlsx___Sheet1[[#This Row],[updated offered salary]]&gt;$N$40))</f>
        <v>0</v>
      </c>
    </row>
    <row r="3717" spans="1:11" x14ac:dyDescent="0.3">
      <c r="A3717">
        <v>638258</v>
      </c>
      <c r="B3717" t="s">
        <v>3190</v>
      </c>
      <c r="C3717" t="s">
        <v>8</v>
      </c>
      <c r="D3717" t="s">
        <v>13</v>
      </c>
      <c r="E3717" t="str">
        <f>IF(Statistics_xlsx___Sheet1[[#This Row],[event_name]]="-","Male",Statistics_xlsx___Sheet1[[#This Row],[event_name]])</f>
        <v>Female</v>
      </c>
      <c r="F3717" t="s">
        <v>33</v>
      </c>
      <c r="G3717" t="s">
        <v>14</v>
      </c>
      <c r="H3717" t="str">
        <f>IF(Statistics_xlsx___Sheet1[[#This Row],[Post Name]]="-",IF(G3718=0,G3716,G3718),Statistics_xlsx___Sheet1[[#This Row],[Post Name]])</f>
        <v>c5</v>
      </c>
      <c r="I3717">
        <v>28497</v>
      </c>
      <c r="J3717">
        <f>IF(Statistics_xlsx___Sheet1[[#This Row],[Offered Salary]]&lt;=0,AVERAGE($I$2:$I$7166),Statistics_xlsx___Sheet1[[#This Row],[Offered Salary]])</f>
        <v>28497</v>
      </c>
      <c r="K3717" t="b">
        <f>OR((Statistics_xlsx___Sheet1[[#This Row],[updated offered salary]]&lt;$N$39),(Statistics_xlsx___Sheet1[[#This Row],[updated offered salary]]&gt;$N$40))</f>
        <v>0</v>
      </c>
    </row>
    <row r="3718" spans="1:11" x14ac:dyDescent="0.3">
      <c r="A3718">
        <v>581201</v>
      </c>
      <c r="B3718" t="s">
        <v>3191</v>
      </c>
      <c r="C3718" t="s">
        <v>8</v>
      </c>
      <c r="D3718" t="s">
        <v>13</v>
      </c>
      <c r="E3718" t="str">
        <f>IF(Statistics_xlsx___Sheet1[[#This Row],[event_name]]="-","Male",Statistics_xlsx___Sheet1[[#This Row],[event_name]])</f>
        <v>Female</v>
      </c>
      <c r="F3718" t="s">
        <v>17</v>
      </c>
      <c r="G3718" t="s">
        <v>44</v>
      </c>
      <c r="H3718" t="str">
        <f>IF(Statistics_xlsx___Sheet1[[#This Row],[Post Name]]="-",IF(G3719=0,G3717,G3719),Statistics_xlsx___Sheet1[[#This Row],[Post Name]])</f>
        <v>i6</v>
      </c>
      <c r="I3718">
        <v>18067</v>
      </c>
      <c r="J3718">
        <f>IF(Statistics_xlsx___Sheet1[[#This Row],[Offered Salary]]&lt;=0,AVERAGE($I$2:$I$7166),Statistics_xlsx___Sheet1[[#This Row],[Offered Salary]])</f>
        <v>18067</v>
      </c>
      <c r="K3718" t="b">
        <f>OR((Statistics_xlsx___Sheet1[[#This Row],[updated offered salary]]&lt;$N$39),(Statistics_xlsx___Sheet1[[#This Row],[updated offered salary]]&gt;$N$40))</f>
        <v>0</v>
      </c>
    </row>
    <row r="3719" spans="1:11" x14ac:dyDescent="0.3">
      <c r="A3719">
        <v>771782</v>
      </c>
      <c r="B3719" t="s">
        <v>3192</v>
      </c>
      <c r="C3719" t="s">
        <v>8</v>
      </c>
      <c r="D3719" t="s">
        <v>13</v>
      </c>
      <c r="E3719" t="str">
        <f>IF(Statistics_xlsx___Sheet1[[#This Row],[event_name]]="-","Male",Statistics_xlsx___Sheet1[[#This Row],[event_name]])</f>
        <v>Female</v>
      </c>
      <c r="F3719" t="s">
        <v>113</v>
      </c>
      <c r="G3719" t="s">
        <v>24</v>
      </c>
      <c r="H3719" t="str">
        <f>IF(Statistics_xlsx___Sheet1[[#This Row],[Post Name]]="-",IF(G3720=0,G3718,G3720),Statistics_xlsx___Sheet1[[#This Row],[Post Name]])</f>
        <v>i7</v>
      </c>
      <c r="I3719">
        <v>14603</v>
      </c>
      <c r="J3719">
        <f>IF(Statistics_xlsx___Sheet1[[#This Row],[Offered Salary]]&lt;=0,AVERAGE($I$2:$I$7166),Statistics_xlsx___Sheet1[[#This Row],[Offered Salary]])</f>
        <v>14603</v>
      </c>
      <c r="K3719" t="b">
        <f>OR((Statistics_xlsx___Sheet1[[#This Row],[updated offered salary]]&lt;$N$39),(Statistics_xlsx___Sheet1[[#This Row],[updated offered salary]]&gt;$N$40))</f>
        <v>0</v>
      </c>
    </row>
    <row r="3720" spans="1:11" x14ac:dyDescent="0.3">
      <c r="A3720">
        <v>539267</v>
      </c>
      <c r="B3720" t="s">
        <v>3193</v>
      </c>
      <c r="C3720" t="s">
        <v>8</v>
      </c>
      <c r="D3720" t="s">
        <v>9</v>
      </c>
      <c r="E3720" t="str">
        <f>IF(Statistics_xlsx___Sheet1[[#This Row],[event_name]]="-","Male",Statistics_xlsx___Sheet1[[#This Row],[event_name]])</f>
        <v>Male</v>
      </c>
      <c r="F3720" t="s">
        <v>69</v>
      </c>
      <c r="G3720" t="s">
        <v>14</v>
      </c>
      <c r="H3720" t="str">
        <f>IF(Statistics_xlsx___Sheet1[[#This Row],[Post Name]]="-",IF(G3721=0,G3719,G3721),Statistics_xlsx___Sheet1[[#This Row],[Post Name]])</f>
        <v>c5</v>
      </c>
      <c r="I3720">
        <v>59472</v>
      </c>
      <c r="J3720">
        <f>IF(Statistics_xlsx___Sheet1[[#This Row],[Offered Salary]]&lt;=0,AVERAGE($I$2:$I$7166),Statistics_xlsx___Sheet1[[#This Row],[Offered Salary]])</f>
        <v>59472</v>
      </c>
      <c r="K3720" t="b">
        <f>OR((Statistics_xlsx___Sheet1[[#This Row],[updated offered salary]]&lt;$N$39),(Statistics_xlsx___Sheet1[[#This Row],[updated offered salary]]&gt;$N$40))</f>
        <v>0</v>
      </c>
    </row>
    <row r="3721" spans="1:11" x14ac:dyDescent="0.3">
      <c r="A3721">
        <v>708635</v>
      </c>
      <c r="B3721" t="s">
        <v>3194</v>
      </c>
      <c r="C3721" t="s">
        <v>15</v>
      </c>
      <c r="D3721" t="s">
        <v>13</v>
      </c>
      <c r="E3721" t="str">
        <f>IF(Statistics_xlsx___Sheet1[[#This Row],[event_name]]="-","Male",Statistics_xlsx___Sheet1[[#This Row],[event_name]])</f>
        <v>Female</v>
      </c>
      <c r="F3721" t="s">
        <v>69</v>
      </c>
      <c r="G3721" t="s">
        <v>14</v>
      </c>
      <c r="H3721" t="str">
        <f>IF(Statistics_xlsx___Sheet1[[#This Row],[Post Name]]="-",IF(G3722=0,G3720,G3722),Statistics_xlsx___Sheet1[[#This Row],[Post Name]])</f>
        <v>c5</v>
      </c>
      <c r="I3721">
        <v>59436</v>
      </c>
      <c r="J3721">
        <f>IF(Statistics_xlsx___Sheet1[[#This Row],[Offered Salary]]&lt;=0,AVERAGE($I$2:$I$7166),Statistics_xlsx___Sheet1[[#This Row],[Offered Salary]])</f>
        <v>59436</v>
      </c>
      <c r="K3721" t="b">
        <f>OR((Statistics_xlsx___Sheet1[[#This Row],[updated offered salary]]&lt;$N$39),(Statistics_xlsx___Sheet1[[#This Row],[updated offered salary]]&gt;$N$40))</f>
        <v>0</v>
      </c>
    </row>
    <row r="3722" spans="1:11" x14ac:dyDescent="0.3">
      <c r="A3722">
        <v>282409</v>
      </c>
      <c r="B3722" t="s">
        <v>3195</v>
      </c>
      <c r="C3722" t="s">
        <v>8</v>
      </c>
      <c r="D3722" t="s">
        <v>13</v>
      </c>
      <c r="E3722" t="str">
        <f>IF(Statistics_xlsx___Sheet1[[#This Row],[event_name]]="-","Male",Statistics_xlsx___Sheet1[[#This Row],[event_name]])</f>
        <v>Female</v>
      </c>
      <c r="F3722" t="s">
        <v>69</v>
      </c>
      <c r="G3722" t="s">
        <v>14</v>
      </c>
      <c r="H3722" t="str">
        <f>IF(Statistics_xlsx___Sheet1[[#This Row],[Post Name]]="-",IF(G3723=0,G3721,G3723),Statistics_xlsx___Sheet1[[#This Row],[Post Name]])</f>
        <v>c5</v>
      </c>
      <c r="I3722">
        <v>78804</v>
      </c>
      <c r="J3722">
        <f>IF(Statistics_xlsx___Sheet1[[#This Row],[Offered Salary]]&lt;=0,AVERAGE($I$2:$I$7166),Statistics_xlsx___Sheet1[[#This Row],[Offered Salary]])</f>
        <v>78804</v>
      </c>
      <c r="K3722" t="b">
        <f>OR((Statistics_xlsx___Sheet1[[#This Row],[updated offered salary]]&lt;$N$39),(Statistics_xlsx___Sheet1[[#This Row],[updated offered salary]]&gt;$N$40))</f>
        <v>0</v>
      </c>
    </row>
    <row r="3723" spans="1:11" x14ac:dyDescent="0.3">
      <c r="A3723">
        <v>967490</v>
      </c>
      <c r="B3723" t="s">
        <v>3196</v>
      </c>
      <c r="C3723" t="s">
        <v>8</v>
      </c>
      <c r="D3723" t="s">
        <v>9</v>
      </c>
      <c r="E3723" t="str">
        <f>IF(Statistics_xlsx___Sheet1[[#This Row],[event_name]]="-","Male",Statistics_xlsx___Sheet1[[#This Row],[event_name]])</f>
        <v>Male</v>
      </c>
      <c r="F3723" t="s">
        <v>69</v>
      </c>
      <c r="G3723" t="s">
        <v>14</v>
      </c>
      <c r="H3723" t="str">
        <f>IF(Statistics_xlsx___Sheet1[[#This Row],[Post Name]]="-",IF(G3724=0,G3722,G3724),Statistics_xlsx___Sheet1[[#This Row],[Post Name]])</f>
        <v>c5</v>
      </c>
      <c r="I3723">
        <v>65576</v>
      </c>
      <c r="J3723">
        <f>IF(Statistics_xlsx___Sheet1[[#This Row],[Offered Salary]]&lt;=0,AVERAGE($I$2:$I$7166),Statistics_xlsx___Sheet1[[#This Row],[Offered Salary]])</f>
        <v>65576</v>
      </c>
      <c r="K3723" t="b">
        <f>OR((Statistics_xlsx___Sheet1[[#This Row],[updated offered salary]]&lt;$N$39),(Statistics_xlsx___Sheet1[[#This Row],[updated offered salary]]&gt;$N$40))</f>
        <v>0</v>
      </c>
    </row>
    <row r="3724" spans="1:11" x14ac:dyDescent="0.3">
      <c r="A3724">
        <v>901147</v>
      </c>
      <c r="B3724" t="s">
        <v>3197</v>
      </c>
      <c r="C3724" t="s">
        <v>15</v>
      </c>
      <c r="D3724" t="s">
        <v>13</v>
      </c>
      <c r="E3724" t="str">
        <f>IF(Statistics_xlsx___Sheet1[[#This Row],[event_name]]="-","Male",Statistics_xlsx___Sheet1[[#This Row],[event_name]])</f>
        <v>Female</v>
      </c>
      <c r="F3724" t="s">
        <v>69</v>
      </c>
      <c r="G3724" t="s">
        <v>14</v>
      </c>
      <c r="H3724" t="str">
        <f>IF(Statistics_xlsx___Sheet1[[#This Row],[Post Name]]="-",IF(G3725=0,G3723,G3725),Statistics_xlsx___Sheet1[[#This Row],[Post Name]])</f>
        <v>c5</v>
      </c>
      <c r="I3724">
        <v>61290</v>
      </c>
      <c r="J3724">
        <f>IF(Statistics_xlsx___Sheet1[[#This Row],[Offered Salary]]&lt;=0,AVERAGE($I$2:$I$7166),Statistics_xlsx___Sheet1[[#This Row],[Offered Salary]])</f>
        <v>61290</v>
      </c>
      <c r="K3724" t="b">
        <f>OR((Statistics_xlsx___Sheet1[[#This Row],[updated offered salary]]&lt;$N$39),(Statistics_xlsx___Sheet1[[#This Row],[updated offered salary]]&gt;$N$40))</f>
        <v>0</v>
      </c>
    </row>
    <row r="3725" spans="1:11" x14ac:dyDescent="0.3">
      <c r="A3725">
        <v>450797</v>
      </c>
      <c r="B3725" t="s">
        <v>1465</v>
      </c>
      <c r="C3725" t="s">
        <v>8</v>
      </c>
      <c r="D3725" t="s">
        <v>9</v>
      </c>
      <c r="E3725" t="str">
        <f>IF(Statistics_xlsx___Sheet1[[#This Row],[event_name]]="-","Male",Statistics_xlsx___Sheet1[[#This Row],[event_name]])</f>
        <v>Male</v>
      </c>
      <c r="F3725" t="s">
        <v>52</v>
      </c>
      <c r="G3725" t="s">
        <v>24</v>
      </c>
      <c r="H3725" t="str">
        <f>IF(Statistics_xlsx___Sheet1[[#This Row],[Post Name]]="-",IF(G3726=0,G3724,G3726),Statistics_xlsx___Sheet1[[#This Row],[Post Name]])</f>
        <v>i7</v>
      </c>
      <c r="I3725">
        <v>15586</v>
      </c>
      <c r="J3725">
        <f>IF(Statistics_xlsx___Sheet1[[#This Row],[Offered Salary]]&lt;=0,AVERAGE($I$2:$I$7166),Statistics_xlsx___Sheet1[[#This Row],[Offered Salary]])</f>
        <v>15586</v>
      </c>
      <c r="K3725" t="b">
        <f>OR((Statistics_xlsx___Sheet1[[#This Row],[updated offered salary]]&lt;$N$39),(Statistics_xlsx___Sheet1[[#This Row],[updated offered salary]]&gt;$N$40))</f>
        <v>0</v>
      </c>
    </row>
    <row r="3726" spans="1:11" x14ac:dyDescent="0.3">
      <c r="A3726">
        <v>355389</v>
      </c>
      <c r="B3726" t="s">
        <v>1460</v>
      </c>
      <c r="C3726" t="s">
        <v>15</v>
      </c>
      <c r="D3726" t="s">
        <v>9</v>
      </c>
      <c r="E3726" t="str">
        <f>IF(Statistics_xlsx___Sheet1[[#This Row],[event_name]]="-","Male",Statistics_xlsx___Sheet1[[#This Row],[event_name]])</f>
        <v>Male</v>
      </c>
      <c r="F3726" t="s">
        <v>52</v>
      </c>
      <c r="G3726" t="s">
        <v>24</v>
      </c>
      <c r="H3726" t="str">
        <f>IF(Statistics_xlsx___Sheet1[[#This Row],[Post Name]]="-",IF(G3727=0,G3725,G3727),Statistics_xlsx___Sheet1[[#This Row],[Post Name]])</f>
        <v>i7</v>
      </c>
      <c r="I3726">
        <v>8577</v>
      </c>
      <c r="J3726">
        <f>IF(Statistics_xlsx___Sheet1[[#This Row],[Offered Salary]]&lt;=0,AVERAGE($I$2:$I$7166),Statistics_xlsx___Sheet1[[#This Row],[Offered Salary]])</f>
        <v>8577</v>
      </c>
      <c r="K3726" t="b">
        <f>OR((Statistics_xlsx___Sheet1[[#This Row],[updated offered salary]]&lt;$N$39),(Statistics_xlsx___Sheet1[[#This Row],[updated offered salary]]&gt;$N$40))</f>
        <v>0</v>
      </c>
    </row>
    <row r="3727" spans="1:11" x14ac:dyDescent="0.3">
      <c r="A3727">
        <v>176038</v>
      </c>
      <c r="B3727" t="s">
        <v>1838</v>
      </c>
      <c r="C3727" t="s">
        <v>8</v>
      </c>
      <c r="D3727" t="s">
        <v>13</v>
      </c>
      <c r="E3727" t="str">
        <f>IF(Statistics_xlsx___Sheet1[[#This Row],[event_name]]="-","Male",Statistics_xlsx___Sheet1[[#This Row],[event_name]])</f>
        <v>Female</v>
      </c>
      <c r="F3727" t="s">
        <v>52</v>
      </c>
      <c r="G3727" t="s">
        <v>24</v>
      </c>
      <c r="H3727" t="str">
        <f>IF(Statistics_xlsx___Sheet1[[#This Row],[Post Name]]="-",IF(G3728=0,G3726,G3728),Statistics_xlsx___Sheet1[[#This Row],[Post Name]])</f>
        <v>i7</v>
      </c>
      <c r="I3727">
        <v>51636</v>
      </c>
      <c r="J3727">
        <f>IF(Statistics_xlsx___Sheet1[[#This Row],[Offered Salary]]&lt;=0,AVERAGE($I$2:$I$7166),Statistics_xlsx___Sheet1[[#This Row],[Offered Salary]])</f>
        <v>51636</v>
      </c>
      <c r="K3727" t="b">
        <f>OR((Statistics_xlsx___Sheet1[[#This Row],[updated offered salary]]&lt;$N$39),(Statistics_xlsx___Sheet1[[#This Row],[updated offered salary]]&gt;$N$40))</f>
        <v>0</v>
      </c>
    </row>
    <row r="3728" spans="1:11" x14ac:dyDescent="0.3">
      <c r="A3728">
        <v>288349</v>
      </c>
      <c r="B3728" t="s">
        <v>3198</v>
      </c>
      <c r="C3728" t="s">
        <v>15</v>
      </c>
      <c r="D3728" t="s">
        <v>42</v>
      </c>
      <c r="E3728" t="str">
        <f>IF(Statistics_xlsx___Sheet1[[#This Row],[event_name]]="-","Male",Statistics_xlsx___Sheet1[[#This Row],[event_name]])</f>
        <v>Don’t want to say</v>
      </c>
      <c r="F3728" t="s">
        <v>17</v>
      </c>
      <c r="G3728" t="s">
        <v>14</v>
      </c>
      <c r="H3728" t="str">
        <f>IF(Statistics_xlsx___Sheet1[[#This Row],[Post Name]]="-",IF(G3729=0,G3727,G3729),Statistics_xlsx___Sheet1[[#This Row],[Post Name]])</f>
        <v>c5</v>
      </c>
      <c r="I3728">
        <v>36109</v>
      </c>
      <c r="J3728">
        <f>IF(Statistics_xlsx___Sheet1[[#This Row],[Offered Salary]]&lt;=0,AVERAGE($I$2:$I$7166),Statistics_xlsx___Sheet1[[#This Row],[Offered Salary]])</f>
        <v>36109</v>
      </c>
      <c r="K3728" t="b">
        <f>OR((Statistics_xlsx___Sheet1[[#This Row],[updated offered salary]]&lt;$N$39),(Statistics_xlsx___Sheet1[[#This Row],[updated offered salary]]&gt;$N$40))</f>
        <v>0</v>
      </c>
    </row>
    <row r="3729" spans="1:11" x14ac:dyDescent="0.3">
      <c r="A3729">
        <v>899385</v>
      </c>
      <c r="B3729" t="s">
        <v>3199</v>
      </c>
      <c r="C3729" t="s">
        <v>15</v>
      </c>
      <c r="D3729" t="s">
        <v>13</v>
      </c>
      <c r="E3729" t="str">
        <f>IF(Statistics_xlsx___Sheet1[[#This Row],[event_name]]="-","Male",Statistics_xlsx___Sheet1[[#This Row],[event_name]])</f>
        <v>Female</v>
      </c>
      <c r="F3729" t="s">
        <v>21</v>
      </c>
      <c r="G3729" t="s">
        <v>11</v>
      </c>
      <c r="H3729" t="str">
        <f>IF(Statistics_xlsx___Sheet1[[#This Row],[Post Name]]="-",IF(G3730=0,G3728,G3730),Statistics_xlsx___Sheet1[[#This Row],[Post Name]])</f>
        <v>c8</v>
      </c>
      <c r="I3729">
        <v>52454</v>
      </c>
      <c r="J3729">
        <f>IF(Statistics_xlsx___Sheet1[[#This Row],[Offered Salary]]&lt;=0,AVERAGE($I$2:$I$7166),Statistics_xlsx___Sheet1[[#This Row],[Offered Salary]])</f>
        <v>52454</v>
      </c>
      <c r="K3729" t="b">
        <f>OR((Statistics_xlsx___Sheet1[[#This Row],[updated offered salary]]&lt;$N$39),(Statistics_xlsx___Sheet1[[#This Row],[updated offered salary]]&gt;$N$40))</f>
        <v>0</v>
      </c>
    </row>
    <row r="3730" spans="1:11" x14ac:dyDescent="0.3">
      <c r="A3730">
        <v>448071</v>
      </c>
      <c r="B3730" t="s">
        <v>3200</v>
      </c>
      <c r="C3730" t="s">
        <v>8</v>
      </c>
      <c r="D3730" t="s">
        <v>9</v>
      </c>
      <c r="E3730" t="str">
        <f>IF(Statistics_xlsx___Sheet1[[#This Row],[event_name]]="-","Male",Statistics_xlsx___Sheet1[[#This Row],[event_name]])</f>
        <v>Male</v>
      </c>
      <c r="F3730" t="s">
        <v>21</v>
      </c>
      <c r="G3730" t="s">
        <v>11</v>
      </c>
      <c r="H3730" t="str">
        <f>IF(Statistics_xlsx___Sheet1[[#This Row],[Post Name]]="-",IF(G3731=0,G3729,G3731),Statistics_xlsx___Sheet1[[#This Row],[Post Name]])</f>
        <v>c8</v>
      </c>
      <c r="I3730">
        <v>13399</v>
      </c>
      <c r="J3730">
        <f>IF(Statistics_xlsx___Sheet1[[#This Row],[Offered Salary]]&lt;=0,AVERAGE($I$2:$I$7166),Statistics_xlsx___Sheet1[[#This Row],[Offered Salary]])</f>
        <v>13399</v>
      </c>
      <c r="K3730" t="b">
        <f>OR((Statistics_xlsx___Sheet1[[#This Row],[updated offered salary]]&lt;$N$39),(Statistics_xlsx___Sheet1[[#This Row],[updated offered salary]]&gt;$N$40))</f>
        <v>0</v>
      </c>
    </row>
    <row r="3731" spans="1:11" x14ac:dyDescent="0.3">
      <c r="A3731">
        <v>198021</v>
      </c>
      <c r="B3731" t="s">
        <v>3201</v>
      </c>
      <c r="C3731" t="s">
        <v>15</v>
      </c>
      <c r="D3731" t="s">
        <v>9</v>
      </c>
      <c r="E3731" t="str">
        <f>IF(Statistics_xlsx___Sheet1[[#This Row],[event_name]]="-","Male",Statistics_xlsx___Sheet1[[#This Row],[event_name]])</f>
        <v>Male</v>
      </c>
      <c r="F3731" t="s">
        <v>21</v>
      </c>
      <c r="G3731" t="s">
        <v>11</v>
      </c>
      <c r="H3731" t="str">
        <f>IF(Statistics_xlsx___Sheet1[[#This Row],[Post Name]]="-",IF(G3732=0,G3730,G3732),Statistics_xlsx___Sheet1[[#This Row],[Post Name]])</f>
        <v>c8</v>
      </c>
      <c r="I3731">
        <v>16821</v>
      </c>
      <c r="J3731">
        <f>IF(Statistics_xlsx___Sheet1[[#This Row],[Offered Salary]]&lt;=0,AVERAGE($I$2:$I$7166),Statistics_xlsx___Sheet1[[#This Row],[Offered Salary]])</f>
        <v>16821</v>
      </c>
      <c r="K3731" t="b">
        <f>OR((Statistics_xlsx___Sheet1[[#This Row],[updated offered salary]]&lt;$N$39),(Statistics_xlsx___Sheet1[[#This Row],[updated offered salary]]&gt;$N$40))</f>
        <v>0</v>
      </c>
    </row>
    <row r="3732" spans="1:11" x14ac:dyDescent="0.3">
      <c r="A3732">
        <v>834760</v>
      </c>
      <c r="B3732" t="s">
        <v>3202</v>
      </c>
      <c r="C3732" t="s">
        <v>8</v>
      </c>
      <c r="D3732" t="s">
        <v>13</v>
      </c>
      <c r="E3732" t="str">
        <f>IF(Statistics_xlsx___Sheet1[[#This Row],[event_name]]="-","Male",Statistics_xlsx___Sheet1[[#This Row],[event_name]])</f>
        <v>Female</v>
      </c>
      <c r="F3732" t="s">
        <v>21</v>
      </c>
      <c r="G3732" t="s">
        <v>11</v>
      </c>
      <c r="H3732" t="str">
        <f>IF(Statistics_xlsx___Sheet1[[#This Row],[Post Name]]="-",IF(G3733=0,G3731,G3733),Statistics_xlsx___Sheet1[[#This Row],[Post Name]])</f>
        <v>c8</v>
      </c>
      <c r="I3732">
        <v>5776</v>
      </c>
      <c r="J3732">
        <f>IF(Statistics_xlsx___Sheet1[[#This Row],[Offered Salary]]&lt;=0,AVERAGE($I$2:$I$7166),Statistics_xlsx___Sheet1[[#This Row],[Offered Salary]])</f>
        <v>5776</v>
      </c>
      <c r="K3732" t="b">
        <f>OR((Statistics_xlsx___Sheet1[[#This Row],[updated offered salary]]&lt;$N$39),(Statistics_xlsx___Sheet1[[#This Row],[updated offered salary]]&gt;$N$40))</f>
        <v>0</v>
      </c>
    </row>
    <row r="3733" spans="1:11" x14ac:dyDescent="0.3">
      <c r="A3733">
        <v>46552</v>
      </c>
      <c r="B3733" t="s">
        <v>1559</v>
      </c>
      <c r="C3733" t="s">
        <v>8</v>
      </c>
      <c r="D3733" t="s">
        <v>9</v>
      </c>
      <c r="E3733" t="str">
        <f>IF(Statistics_xlsx___Sheet1[[#This Row],[event_name]]="-","Male",Statistics_xlsx___Sheet1[[#This Row],[event_name]])</f>
        <v>Male</v>
      </c>
      <c r="F3733" t="s">
        <v>21</v>
      </c>
      <c r="G3733" t="s">
        <v>14</v>
      </c>
      <c r="H3733" t="str">
        <f>IF(Statistics_xlsx___Sheet1[[#This Row],[Post Name]]="-",IF(G3734=0,G3732,G3734),Statistics_xlsx___Sheet1[[#This Row],[Post Name]])</f>
        <v>c5</v>
      </c>
      <c r="I3733">
        <v>14363</v>
      </c>
      <c r="J3733">
        <f>IF(Statistics_xlsx___Sheet1[[#This Row],[Offered Salary]]&lt;=0,AVERAGE($I$2:$I$7166),Statistics_xlsx___Sheet1[[#This Row],[Offered Salary]])</f>
        <v>14363</v>
      </c>
      <c r="K3733" t="b">
        <f>OR((Statistics_xlsx___Sheet1[[#This Row],[updated offered salary]]&lt;$N$39),(Statistics_xlsx___Sheet1[[#This Row],[updated offered salary]]&gt;$N$40))</f>
        <v>0</v>
      </c>
    </row>
    <row r="3734" spans="1:11" x14ac:dyDescent="0.3">
      <c r="A3734">
        <v>313780</v>
      </c>
      <c r="B3734" t="s">
        <v>3203</v>
      </c>
      <c r="C3734" t="s">
        <v>8</v>
      </c>
      <c r="D3734" t="s">
        <v>9</v>
      </c>
      <c r="E3734" t="str">
        <f>IF(Statistics_xlsx___Sheet1[[#This Row],[event_name]]="-","Male",Statistics_xlsx___Sheet1[[#This Row],[event_name]])</f>
        <v>Male</v>
      </c>
      <c r="F3734" t="s">
        <v>21</v>
      </c>
      <c r="G3734" t="s">
        <v>14</v>
      </c>
      <c r="H3734" t="str">
        <f>IF(Statistics_xlsx___Sheet1[[#This Row],[Post Name]]="-",IF(G3735=0,G3733,G3735),Statistics_xlsx___Sheet1[[#This Row],[Post Name]])</f>
        <v>c5</v>
      </c>
      <c r="I3734">
        <v>53084</v>
      </c>
      <c r="J3734">
        <f>IF(Statistics_xlsx___Sheet1[[#This Row],[Offered Salary]]&lt;=0,AVERAGE($I$2:$I$7166),Statistics_xlsx___Sheet1[[#This Row],[Offered Salary]])</f>
        <v>53084</v>
      </c>
      <c r="K3734" t="b">
        <f>OR((Statistics_xlsx___Sheet1[[#This Row],[updated offered salary]]&lt;$N$39),(Statistics_xlsx___Sheet1[[#This Row],[updated offered salary]]&gt;$N$40))</f>
        <v>0</v>
      </c>
    </row>
    <row r="3735" spans="1:11" x14ac:dyDescent="0.3">
      <c r="A3735">
        <v>751383</v>
      </c>
      <c r="B3735" t="s">
        <v>3204</v>
      </c>
      <c r="C3735" t="s">
        <v>8</v>
      </c>
      <c r="D3735" t="s">
        <v>9</v>
      </c>
      <c r="E3735" t="str">
        <f>IF(Statistics_xlsx___Sheet1[[#This Row],[event_name]]="-","Male",Statistics_xlsx___Sheet1[[#This Row],[event_name]])</f>
        <v>Male</v>
      </c>
      <c r="F3735" t="s">
        <v>21</v>
      </c>
      <c r="G3735" t="s">
        <v>14</v>
      </c>
      <c r="H3735" t="str">
        <f>IF(Statistics_xlsx___Sheet1[[#This Row],[Post Name]]="-",IF(G3736=0,G3734,G3736),Statistics_xlsx___Sheet1[[#This Row],[Post Name]])</f>
        <v>c5</v>
      </c>
      <c r="I3735">
        <v>42628</v>
      </c>
      <c r="J3735">
        <f>IF(Statistics_xlsx___Sheet1[[#This Row],[Offered Salary]]&lt;=0,AVERAGE($I$2:$I$7166),Statistics_xlsx___Sheet1[[#This Row],[Offered Salary]])</f>
        <v>42628</v>
      </c>
      <c r="K3735" t="b">
        <f>OR((Statistics_xlsx___Sheet1[[#This Row],[updated offered salary]]&lt;$N$39),(Statistics_xlsx___Sheet1[[#This Row],[updated offered salary]]&gt;$N$40))</f>
        <v>0</v>
      </c>
    </row>
    <row r="3736" spans="1:11" x14ac:dyDescent="0.3">
      <c r="A3736">
        <v>511866</v>
      </c>
      <c r="B3736" t="s">
        <v>3205</v>
      </c>
      <c r="C3736" t="s">
        <v>8</v>
      </c>
      <c r="D3736" t="s">
        <v>13</v>
      </c>
      <c r="E3736" t="str">
        <f>IF(Statistics_xlsx___Sheet1[[#This Row],[event_name]]="-","Male",Statistics_xlsx___Sheet1[[#This Row],[event_name]])</f>
        <v>Female</v>
      </c>
      <c r="F3736" t="s">
        <v>21</v>
      </c>
      <c r="G3736" t="s">
        <v>14</v>
      </c>
      <c r="H3736" t="str">
        <f>IF(Statistics_xlsx___Sheet1[[#This Row],[Post Name]]="-",IF(G3737=0,G3735,G3737),Statistics_xlsx___Sheet1[[#This Row],[Post Name]])</f>
        <v>c5</v>
      </c>
      <c r="I3736">
        <v>18669</v>
      </c>
      <c r="J3736">
        <f>IF(Statistics_xlsx___Sheet1[[#This Row],[Offered Salary]]&lt;=0,AVERAGE($I$2:$I$7166),Statistics_xlsx___Sheet1[[#This Row],[Offered Salary]])</f>
        <v>18669</v>
      </c>
      <c r="K3736" t="b">
        <f>OR((Statistics_xlsx___Sheet1[[#This Row],[updated offered salary]]&lt;$N$39),(Statistics_xlsx___Sheet1[[#This Row],[updated offered salary]]&gt;$N$40))</f>
        <v>0</v>
      </c>
    </row>
    <row r="3737" spans="1:11" x14ac:dyDescent="0.3">
      <c r="A3737">
        <v>164053</v>
      </c>
      <c r="B3737" t="s">
        <v>3205</v>
      </c>
      <c r="C3737" t="s">
        <v>15</v>
      </c>
      <c r="D3737" t="s">
        <v>9</v>
      </c>
      <c r="E3737" t="str">
        <f>IF(Statistics_xlsx___Sheet1[[#This Row],[event_name]]="-","Male",Statistics_xlsx___Sheet1[[#This Row],[event_name]])</f>
        <v>Male</v>
      </c>
      <c r="F3737" t="s">
        <v>21</v>
      </c>
      <c r="G3737" t="s">
        <v>14</v>
      </c>
      <c r="H3737" t="str">
        <f>IF(Statistics_xlsx___Sheet1[[#This Row],[Post Name]]="-",IF(G3738=0,G3736,G3738),Statistics_xlsx___Sheet1[[#This Row],[Post Name]])</f>
        <v>c5</v>
      </c>
      <c r="I3737">
        <v>90777</v>
      </c>
      <c r="J3737">
        <f>IF(Statistics_xlsx___Sheet1[[#This Row],[Offered Salary]]&lt;=0,AVERAGE($I$2:$I$7166),Statistics_xlsx___Sheet1[[#This Row],[Offered Salary]])</f>
        <v>90777</v>
      </c>
      <c r="K3737" t="b">
        <f>OR((Statistics_xlsx___Sheet1[[#This Row],[updated offered salary]]&lt;$N$39),(Statistics_xlsx___Sheet1[[#This Row],[updated offered salary]]&gt;$N$40))</f>
        <v>0</v>
      </c>
    </row>
    <row r="3738" spans="1:11" x14ac:dyDescent="0.3">
      <c r="A3738">
        <v>440123</v>
      </c>
      <c r="B3738" t="s">
        <v>3206</v>
      </c>
      <c r="C3738" t="s">
        <v>8</v>
      </c>
      <c r="D3738" t="s">
        <v>13</v>
      </c>
      <c r="E3738" t="str">
        <f>IF(Statistics_xlsx___Sheet1[[#This Row],[event_name]]="-","Male",Statistics_xlsx___Sheet1[[#This Row],[event_name]])</f>
        <v>Female</v>
      </c>
      <c r="F3738" t="s">
        <v>21</v>
      </c>
      <c r="G3738" t="s">
        <v>14</v>
      </c>
      <c r="H3738" t="str">
        <f>IF(Statistics_xlsx___Sheet1[[#This Row],[Post Name]]="-",IF(G3739=0,G3737,G3739),Statistics_xlsx___Sheet1[[#This Row],[Post Name]])</f>
        <v>c5</v>
      </c>
      <c r="I3738">
        <v>41469</v>
      </c>
      <c r="J3738">
        <f>IF(Statistics_xlsx___Sheet1[[#This Row],[Offered Salary]]&lt;=0,AVERAGE($I$2:$I$7166),Statistics_xlsx___Sheet1[[#This Row],[Offered Salary]])</f>
        <v>41469</v>
      </c>
      <c r="K3738" t="b">
        <f>OR((Statistics_xlsx___Sheet1[[#This Row],[updated offered salary]]&lt;$N$39),(Statistics_xlsx___Sheet1[[#This Row],[updated offered salary]]&gt;$N$40))</f>
        <v>0</v>
      </c>
    </row>
    <row r="3739" spans="1:11" x14ac:dyDescent="0.3">
      <c r="A3739">
        <v>552123</v>
      </c>
      <c r="B3739" t="s">
        <v>3207</v>
      </c>
      <c r="C3739" t="s">
        <v>15</v>
      </c>
      <c r="D3739" t="s">
        <v>9</v>
      </c>
      <c r="E3739" t="str">
        <f>IF(Statistics_xlsx___Sheet1[[#This Row],[event_name]]="-","Male",Statistics_xlsx___Sheet1[[#This Row],[event_name]])</f>
        <v>Male</v>
      </c>
      <c r="F3739" t="s">
        <v>21</v>
      </c>
      <c r="G3739" t="s">
        <v>14</v>
      </c>
      <c r="H3739" t="str">
        <f>IF(Statistics_xlsx___Sheet1[[#This Row],[Post Name]]="-",IF(G3740=0,G3738,G3740),Statistics_xlsx___Sheet1[[#This Row],[Post Name]])</f>
        <v>c5</v>
      </c>
      <c r="I3739">
        <v>71525</v>
      </c>
      <c r="J3739">
        <f>IF(Statistics_xlsx___Sheet1[[#This Row],[Offered Salary]]&lt;=0,AVERAGE($I$2:$I$7166),Statistics_xlsx___Sheet1[[#This Row],[Offered Salary]])</f>
        <v>71525</v>
      </c>
      <c r="K3739" t="b">
        <f>OR((Statistics_xlsx___Sheet1[[#This Row],[updated offered salary]]&lt;$N$39),(Statistics_xlsx___Sheet1[[#This Row],[updated offered salary]]&gt;$N$40))</f>
        <v>0</v>
      </c>
    </row>
    <row r="3740" spans="1:11" x14ac:dyDescent="0.3">
      <c r="A3740">
        <v>716926</v>
      </c>
      <c r="B3740" t="s">
        <v>3208</v>
      </c>
      <c r="C3740" t="s">
        <v>8</v>
      </c>
      <c r="D3740" t="s">
        <v>9</v>
      </c>
      <c r="E3740" t="str">
        <f>IF(Statistics_xlsx___Sheet1[[#This Row],[event_name]]="-","Male",Statistics_xlsx___Sheet1[[#This Row],[event_name]])</f>
        <v>Male</v>
      </c>
      <c r="F3740" t="s">
        <v>21</v>
      </c>
      <c r="G3740" t="s">
        <v>14</v>
      </c>
      <c r="H3740" t="str">
        <f>IF(Statistics_xlsx___Sheet1[[#This Row],[Post Name]]="-",IF(G3741=0,G3739,G3741),Statistics_xlsx___Sheet1[[#This Row],[Post Name]])</f>
        <v>c5</v>
      </c>
      <c r="I3740">
        <v>2102</v>
      </c>
      <c r="J3740">
        <f>IF(Statistics_xlsx___Sheet1[[#This Row],[Offered Salary]]&lt;=0,AVERAGE($I$2:$I$7166),Statistics_xlsx___Sheet1[[#This Row],[Offered Salary]])</f>
        <v>2102</v>
      </c>
      <c r="K3740" t="b">
        <f>OR((Statistics_xlsx___Sheet1[[#This Row],[updated offered salary]]&lt;$N$39),(Statistics_xlsx___Sheet1[[#This Row],[updated offered salary]]&gt;$N$40))</f>
        <v>0</v>
      </c>
    </row>
    <row r="3741" spans="1:11" x14ac:dyDescent="0.3">
      <c r="A3741">
        <v>469866</v>
      </c>
      <c r="B3741" t="s">
        <v>3209</v>
      </c>
      <c r="C3741" t="s">
        <v>15</v>
      </c>
      <c r="D3741" t="s">
        <v>13</v>
      </c>
      <c r="E3741" t="str">
        <f>IF(Statistics_xlsx___Sheet1[[#This Row],[event_name]]="-","Male",Statistics_xlsx___Sheet1[[#This Row],[event_name]])</f>
        <v>Female</v>
      </c>
      <c r="F3741" t="s">
        <v>21</v>
      </c>
      <c r="G3741" t="s">
        <v>14</v>
      </c>
      <c r="H3741" t="str">
        <f>IF(Statistics_xlsx___Sheet1[[#This Row],[Post Name]]="-",IF(G3742=0,G3740,G3742),Statistics_xlsx___Sheet1[[#This Row],[Post Name]])</f>
        <v>c5</v>
      </c>
      <c r="I3741">
        <v>60471</v>
      </c>
      <c r="J3741">
        <f>IF(Statistics_xlsx___Sheet1[[#This Row],[Offered Salary]]&lt;=0,AVERAGE($I$2:$I$7166),Statistics_xlsx___Sheet1[[#This Row],[Offered Salary]])</f>
        <v>60471</v>
      </c>
      <c r="K3741" t="b">
        <f>OR((Statistics_xlsx___Sheet1[[#This Row],[updated offered salary]]&lt;$N$39),(Statistics_xlsx___Sheet1[[#This Row],[updated offered salary]]&gt;$N$40))</f>
        <v>0</v>
      </c>
    </row>
    <row r="3742" spans="1:11" x14ac:dyDescent="0.3">
      <c r="A3742">
        <v>721500</v>
      </c>
      <c r="B3742" t="s">
        <v>1844</v>
      </c>
      <c r="C3742" t="s">
        <v>8</v>
      </c>
      <c r="D3742" t="s">
        <v>9</v>
      </c>
      <c r="E3742" t="str">
        <f>IF(Statistics_xlsx___Sheet1[[#This Row],[event_name]]="-","Male",Statistics_xlsx___Sheet1[[#This Row],[event_name]])</f>
        <v>Male</v>
      </c>
      <c r="F3742" t="s">
        <v>21</v>
      </c>
      <c r="G3742" t="s">
        <v>14</v>
      </c>
      <c r="H3742" t="str">
        <f>IF(Statistics_xlsx___Sheet1[[#This Row],[Post Name]]="-",IF(G3743=0,G3741,G3743),Statistics_xlsx___Sheet1[[#This Row],[Post Name]])</f>
        <v>c5</v>
      </c>
      <c r="I3742">
        <v>30608</v>
      </c>
      <c r="J3742">
        <f>IF(Statistics_xlsx___Sheet1[[#This Row],[Offered Salary]]&lt;=0,AVERAGE($I$2:$I$7166),Statistics_xlsx___Sheet1[[#This Row],[Offered Salary]])</f>
        <v>30608</v>
      </c>
      <c r="K3742" t="b">
        <f>OR((Statistics_xlsx___Sheet1[[#This Row],[updated offered salary]]&lt;$N$39),(Statistics_xlsx___Sheet1[[#This Row],[updated offered salary]]&gt;$N$40))</f>
        <v>0</v>
      </c>
    </row>
    <row r="3743" spans="1:11" x14ac:dyDescent="0.3">
      <c r="A3743">
        <v>175237</v>
      </c>
      <c r="B3743" t="s">
        <v>3210</v>
      </c>
      <c r="C3743" t="s">
        <v>15</v>
      </c>
      <c r="D3743" t="s">
        <v>13</v>
      </c>
      <c r="E3743" t="str">
        <f>IF(Statistics_xlsx___Sheet1[[#This Row],[event_name]]="-","Male",Statistics_xlsx___Sheet1[[#This Row],[event_name]])</f>
        <v>Female</v>
      </c>
      <c r="F3743" t="s">
        <v>21</v>
      </c>
      <c r="G3743" t="s">
        <v>14</v>
      </c>
      <c r="H3743" t="str">
        <f>IF(Statistics_xlsx___Sheet1[[#This Row],[Post Name]]="-",IF(G3744=0,G3742,G3744),Statistics_xlsx___Sheet1[[#This Row],[Post Name]])</f>
        <v>c5</v>
      </c>
      <c r="I3743">
        <v>68598</v>
      </c>
      <c r="J3743">
        <f>IF(Statistics_xlsx___Sheet1[[#This Row],[Offered Salary]]&lt;=0,AVERAGE($I$2:$I$7166),Statistics_xlsx___Sheet1[[#This Row],[Offered Salary]])</f>
        <v>68598</v>
      </c>
      <c r="K3743" t="b">
        <f>OR((Statistics_xlsx___Sheet1[[#This Row],[updated offered salary]]&lt;$N$39),(Statistics_xlsx___Sheet1[[#This Row],[updated offered salary]]&gt;$N$40))</f>
        <v>0</v>
      </c>
    </row>
    <row r="3744" spans="1:11" x14ac:dyDescent="0.3">
      <c r="A3744">
        <v>256965</v>
      </c>
      <c r="B3744" t="s">
        <v>1902</v>
      </c>
      <c r="C3744" t="s">
        <v>8</v>
      </c>
      <c r="D3744" t="s">
        <v>9</v>
      </c>
      <c r="E3744" t="str">
        <f>IF(Statistics_xlsx___Sheet1[[#This Row],[event_name]]="-","Male",Statistics_xlsx___Sheet1[[#This Row],[event_name]])</f>
        <v>Male</v>
      </c>
      <c r="F3744" t="s">
        <v>21</v>
      </c>
      <c r="G3744" t="s">
        <v>14</v>
      </c>
      <c r="H3744" t="str">
        <f>IF(Statistics_xlsx___Sheet1[[#This Row],[Post Name]]="-",IF(G3745=0,G3743,G3745),Statistics_xlsx___Sheet1[[#This Row],[Post Name]])</f>
        <v>c5</v>
      </c>
      <c r="I3744">
        <v>16789</v>
      </c>
      <c r="J3744">
        <f>IF(Statistics_xlsx___Sheet1[[#This Row],[Offered Salary]]&lt;=0,AVERAGE($I$2:$I$7166),Statistics_xlsx___Sheet1[[#This Row],[Offered Salary]])</f>
        <v>16789</v>
      </c>
      <c r="K3744" t="b">
        <f>OR((Statistics_xlsx___Sheet1[[#This Row],[updated offered salary]]&lt;$N$39),(Statistics_xlsx___Sheet1[[#This Row],[updated offered salary]]&gt;$N$40))</f>
        <v>0</v>
      </c>
    </row>
    <row r="3745" spans="1:11" x14ac:dyDescent="0.3">
      <c r="A3745">
        <v>708129</v>
      </c>
      <c r="B3745" t="s">
        <v>3211</v>
      </c>
      <c r="C3745" t="s">
        <v>8</v>
      </c>
      <c r="D3745" t="s">
        <v>13</v>
      </c>
      <c r="E3745" t="str">
        <f>IF(Statistics_xlsx___Sheet1[[#This Row],[event_name]]="-","Male",Statistics_xlsx___Sheet1[[#This Row],[event_name]])</f>
        <v>Female</v>
      </c>
      <c r="F3745" t="s">
        <v>21</v>
      </c>
      <c r="G3745" t="s">
        <v>14</v>
      </c>
      <c r="H3745" t="str">
        <f>IF(Statistics_xlsx___Sheet1[[#This Row],[Post Name]]="-",IF(G3746=0,G3744,G3746),Statistics_xlsx___Sheet1[[#This Row],[Post Name]])</f>
        <v>c5</v>
      </c>
      <c r="I3745">
        <v>20821</v>
      </c>
      <c r="J3745">
        <f>IF(Statistics_xlsx___Sheet1[[#This Row],[Offered Salary]]&lt;=0,AVERAGE($I$2:$I$7166),Statistics_xlsx___Sheet1[[#This Row],[Offered Salary]])</f>
        <v>20821</v>
      </c>
      <c r="K3745" t="b">
        <f>OR((Statistics_xlsx___Sheet1[[#This Row],[updated offered salary]]&lt;$N$39),(Statistics_xlsx___Sheet1[[#This Row],[updated offered salary]]&gt;$N$40))</f>
        <v>0</v>
      </c>
    </row>
    <row r="3746" spans="1:11" x14ac:dyDescent="0.3">
      <c r="A3746">
        <v>426077</v>
      </c>
      <c r="B3746" t="s">
        <v>3212</v>
      </c>
      <c r="C3746" t="s">
        <v>15</v>
      </c>
      <c r="D3746" t="s">
        <v>13</v>
      </c>
      <c r="E3746" t="str">
        <f>IF(Statistics_xlsx___Sheet1[[#This Row],[event_name]]="-","Male",Statistics_xlsx___Sheet1[[#This Row],[event_name]])</f>
        <v>Female</v>
      </c>
      <c r="F3746" t="s">
        <v>21</v>
      </c>
      <c r="G3746" t="s">
        <v>14</v>
      </c>
      <c r="H3746" t="str">
        <f>IF(Statistics_xlsx___Sheet1[[#This Row],[Post Name]]="-",IF(G3747=0,G3745,G3747),Statistics_xlsx___Sheet1[[#This Row],[Post Name]])</f>
        <v>c5</v>
      </c>
      <c r="I3746">
        <v>58588</v>
      </c>
      <c r="J3746">
        <f>IF(Statistics_xlsx___Sheet1[[#This Row],[Offered Salary]]&lt;=0,AVERAGE($I$2:$I$7166),Statistics_xlsx___Sheet1[[#This Row],[Offered Salary]])</f>
        <v>58588</v>
      </c>
      <c r="K3746" t="b">
        <f>OR((Statistics_xlsx___Sheet1[[#This Row],[updated offered salary]]&lt;$N$39),(Statistics_xlsx___Sheet1[[#This Row],[updated offered salary]]&gt;$N$40))</f>
        <v>0</v>
      </c>
    </row>
    <row r="3747" spans="1:11" x14ac:dyDescent="0.3">
      <c r="A3747">
        <v>438671</v>
      </c>
      <c r="B3747" t="s">
        <v>3213</v>
      </c>
      <c r="C3747" t="s">
        <v>15</v>
      </c>
      <c r="D3747" t="s">
        <v>9</v>
      </c>
      <c r="E3747" t="str">
        <f>IF(Statistics_xlsx___Sheet1[[#This Row],[event_name]]="-","Male",Statistics_xlsx___Sheet1[[#This Row],[event_name]])</f>
        <v>Male</v>
      </c>
      <c r="F3747" t="s">
        <v>52</v>
      </c>
      <c r="G3747" t="s">
        <v>36</v>
      </c>
      <c r="H3747" t="str">
        <f>IF(Statistics_xlsx___Sheet1[[#This Row],[Post Name]]="-",IF(G3748=0,G3746,G3748),Statistics_xlsx___Sheet1[[#This Row],[Post Name]])</f>
        <v>i5</v>
      </c>
      <c r="I3747">
        <v>31090</v>
      </c>
      <c r="J3747">
        <f>IF(Statistics_xlsx___Sheet1[[#This Row],[Offered Salary]]&lt;=0,AVERAGE($I$2:$I$7166),Statistics_xlsx___Sheet1[[#This Row],[Offered Salary]])</f>
        <v>31090</v>
      </c>
      <c r="K3747" t="b">
        <f>OR((Statistics_xlsx___Sheet1[[#This Row],[updated offered salary]]&lt;$N$39),(Statistics_xlsx___Sheet1[[#This Row],[updated offered salary]]&gt;$N$40))</f>
        <v>0</v>
      </c>
    </row>
    <row r="3748" spans="1:11" x14ac:dyDescent="0.3">
      <c r="A3748">
        <v>493681</v>
      </c>
      <c r="B3748" t="s">
        <v>3214</v>
      </c>
      <c r="C3748" t="s">
        <v>8</v>
      </c>
      <c r="D3748" t="s">
        <v>9</v>
      </c>
      <c r="E3748" t="str">
        <f>IF(Statistics_xlsx___Sheet1[[#This Row],[event_name]]="-","Male",Statistics_xlsx___Sheet1[[#This Row],[event_name]])</f>
        <v>Male</v>
      </c>
      <c r="F3748" t="s">
        <v>52</v>
      </c>
      <c r="G3748" t="s">
        <v>36</v>
      </c>
      <c r="H3748" t="str">
        <f>IF(Statistics_xlsx___Sheet1[[#This Row],[Post Name]]="-",IF(G3749=0,G3747,G3749),Statistics_xlsx___Sheet1[[#This Row],[Post Name]])</f>
        <v>i5</v>
      </c>
      <c r="I3748">
        <v>58292</v>
      </c>
      <c r="J3748">
        <f>IF(Statistics_xlsx___Sheet1[[#This Row],[Offered Salary]]&lt;=0,AVERAGE($I$2:$I$7166),Statistics_xlsx___Sheet1[[#This Row],[Offered Salary]])</f>
        <v>58292</v>
      </c>
      <c r="K3748" t="b">
        <f>OR((Statistics_xlsx___Sheet1[[#This Row],[updated offered salary]]&lt;$N$39),(Statistics_xlsx___Sheet1[[#This Row],[updated offered salary]]&gt;$N$40))</f>
        <v>0</v>
      </c>
    </row>
    <row r="3749" spans="1:11" x14ac:dyDescent="0.3">
      <c r="A3749">
        <v>163682</v>
      </c>
      <c r="B3749" t="s">
        <v>3215</v>
      </c>
      <c r="C3749" t="s">
        <v>8</v>
      </c>
      <c r="D3749" t="s">
        <v>9</v>
      </c>
      <c r="E3749" t="str">
        <f>IF(Statistics_xlsx___Sheet1[[#This Row],[event_name]]="-","Male",Statistics_xlsx___Sheet1[[#This Row],[event_name]])</f>
        <v>Male</v>
      </c>
      <c r="F3749" t="s">
        <v>17</v>
      </c>
      <c r="G3749" t="s">
        <v>14</v>
      </c>
      <c r="H3749" t="str">
        <f>IF(Statistics_xlsx___Sheet1[[#This Row],[Post Name]]="-",IF(G3750=0,G3748,G3750),Statistics_xlsx___Sheet1[[#This Row],[Post Name]])</f>
        <v>c5</v>
      </c>
      <c r="I3749">
        <v>78826</v>
      </c>
      <c r="J3749">
        <f>IF(Statistics_xlsx___Sheet1[[#This Row],[Offered Salary]]&lt;=0,AVERAGE($I$2:$I$7166),Statistics_xlsx___Sheet1[[#This Row],[Offered Salary]])</f>
        <v>78826</v>
      </c>
      <c r="K3749" t="b">
        <f>OR((Statistics_xlsx___Sheet1[[#This Row],[updated offered salary]]&lt;$N$39),(Statistics_xlsx___Sheet1[[#This Row],[updated offered salary]]&gt;$N$40))</f>
        <v>0</v>
      </c>
    </row>
    <row r="3750" spans="1:11" x14ac:dyDescent="0.3">
      <c r="A3750">
        <v>690427</v>
      </c>
      <c r="B3750" t="s">
        <v>3216</v>
      </c>
      <c r="C3750" t="s">
        <v>8</v>
      </c>
      <c r="D3750" t="s">
        <v>9</v>
      </c>
      <c r="E3750" t="str">
        <f>IF(Statistics_xlsx___Sheet1[[#This Row],[event_name]]="-","Male",Statistics_xlsx___Sheet1[[#This Row],[event_name]])</f>
        <v>Male</v>
      </c>
      <c r="F3750" t="s">
        <v>17</v>
      </c>
      <c r="G3750" t="s">
        <v>14</v>
      </c>
      <c r="H3750" t="str">
        <f>IF(Statistics_xlsx___Sheet1[[#This Row],[Post Name]]="-",IF(G3751=0,G3749,G3751),Statistics_xlsx___Sheet1[[#This Row],[Post Name]])</f>
        <v>c5</v>
      </c>
      <c r="I3750">
        <v>99948</v>
      </c>
      <c r="J3750">
        <f>IF(Statistics_xlsx___Sheet1[[#This Row],[Offered Salary]]&lt;=0,AVERAGE($I$2:$I$7166),Statistics_xlsx___Sheet1[[#This Row],[Offered Salary]])</f>
        <v>99948</v>
      </c>
      <c r="K3750" t="b">
        <f>OR((Statistics_xlsx___Sheet1[[#This Row],[updated offered salary]]&lt;$N$39),(Statistics_xlsx___Sheet1[[#This Row],[updated offered salary]]&gt;$N$40))</f>
        <v>0</v>
      </c>
    </row>
    <row r="3751" spans="1:11" x14ac:dyDescent="0.3">
      <c r="A3751">
        <v>526126</v>
      </c>
      <c r="B3751" t="s">
        <v>3217</v>
      </c>
      <c r="C3751" t="s">
        <v>8</v>
      </c>
      <c r="D3751" t="s">
        <v>13</v>
      </c>
      <c r="E3751" t="str">
        <f>IF(Statistics_xlsx___Sheet1[[#This Row],[event_name]]="-","Male",Statistics_xlsx___Sheet1[[#This Row],[event_name]])</f>
        <v>Female</v>
      </c>
      <c r="F3751" t="s">
        <v>17</v>
      </c>
      <c r="G3751" t="s">
        <v>14</v>
      </c>
      <c r="H3751" t="str">
        <f>IF(Statistics_xlsx___Sheet1[[#This Row],[Post Name]]="-",IF(G3752=0,G3750,G3752),Statistics_xlsx___Sheet1[[#This Row],[Post Name]])</f>
        <v>c5</v>
      </c>
      <c r="I3751">
        <v>86706</v>
      </c>
      <c r="J3751">
        <f>IF(Statistics_xlsx___Sheet1[[#This Row],[Offered Salary]]&lt;=0,AVERAGE($I$2:$I$7166),Statistics_xlsx___Sheet1[[#This Row],[Offered Salary]])</f>
        <v>86706</v>
      </c>
      <c r="K3751" t="b">
        <f>OR((Statistics_xlsx___Sheet1[[#This Row],[updated offered salary]]&lt;$N$39),(Statistics_xlsx___Sheet1[[#This Row],[updated offered salary]]&gt;$N$40))</f>
        <v>0</v>
      </c>
    </row>
    <row r="3752" spans="1:11" x14ac:dyDescent="0.3">
      <c r="A3752">
        <v>303583</v>
      </c>
      <c r="B3752" t="s">
        <v>3218</v>
      </c>
      <c r="C3752" t="s">
        <v>8</v>
      </c>
      <c r="D3752" t="s">
        <v>9</v>
      </c>
      <c r="E3752" t="str">
        <f>IF(Statistics_xlsx___Sheet1[[#This Row],[event_name]]="-","Male",Statistics_xlsx___Sheet1[[#This Row],[event_name]])</f>
        <v>Male</v>
      </c>
      <c r="F3752" t="s">
        <v>17</v>
      </c>
      <c r="G3752" t="s">
        <v>14</v>
      </c>
      <c r="H3752" t="str">
        <f>IF(Statistics_xlsx___Sheet1[[#This Row],[Post Name]]="-",IF(G3753=0,G3751,G3753),Statistics_xlsx___Sheet1[[#This Row],[Post Name]])</f>
        <v>c5</v>
      </c>
      <c r="I3752">
        <v>91305</v>
      </c>
      <c r="J3752">
        <f>IF(Statistics_xlsx___Sheet1[[#This Row],[Offered Salary]]&lt;=0,AVERAGE($I$2:$I$7166),Statistics_xlsx___Sheet1[[#This Row],[Offered Salary]])</f>
        <v>91305</v>
      </c>
      <c r="K3752" t="b">
        <f>OR((Statistics_xlsx___Sheet1[[#This Row],[updated offered salary]]&lt;$N$39),(Statistics_xlsx___Sheet1[[#This Row],[updated offered salary]]&gt;$N$40))</f>
        <v>0</v>
      </c>
    </row>
    <row r="3753" spans="1:11" x14ac:dyDescent="0.3">
      <c r="A3753">
        <v>852401</v>
      </c>
      <c r="B3753" t="s">
        <v>3218</v>
      </c>
      <c r="C3753" t="s">
        <v>8</v>
      </c>
      <c r="D3753" t="s">
        <v>13</v>
      </c>
      <c r="E3753" t="str">
        <f>IF(Statistics_xlsx___Sheet1[[#This Row],[event_name]]="-","Male",Statistics_xlsx___Sheet1[[#This Row],[event_name]])</f>
        <v>Female</v>
      </c>
      <c r="F3753" t="s">
        <v>17</v>
      </c>
      <c r="G3753" t="s">
        <v>14</v>
      </c>
      <c r="H3753" t="str">
        <f>IF(Statistics_xlsx___Sheet1[[#This Row],[Post Name]]="-",IF(G3754=0,G3752,G3754),Statistics_xlsx___Sheet1[[#This Row],[Post Name]])</f>
        <v>c5</v>
      </c>
      <c r="I3753">
        <v>81579</v>
      </c>
      <c r="J3753">
        <f>IF(Statistics_xlsx___Sheet1[[#This Row],[Offered Salary]]&lt;=0,AVERAGE($I$2:$I$7166),Statistics_xlsx___Sheet1[[#This Row],[Offered Salary]])</f>
        <v>81579</v>
      </c>
      <c r="K3753" t="b">
        <f>OR((Statistics_xlsx___Sheet1[[#This Row],[updated offered salary]]&lt;$N$39),(Statistics_xlsx___Sheet1[[#This Row],[updated offered salary]]&gt;$N$40))</f>
        <v>0</v>
      </c>
    </row>
    <row r="3754" spans="1:11" x14ac:dyDescent="0.3">
      <c r="A3754">
        <v>494189</v>
      </c>
      <c r="B3754" t="s">
        <v>3219</v>
      </c>
      <c r="C3754" t="s">
        <v>8</v>
      </c>
      <c r="D3754" t="s">
        <v>9</v>
      </c>
      <c r="E3754" t="str">
        <f>IF(Statistics_xlsx___Sheet1[[#This Row],[event_name]]="-","Male",Statistics_xlsx___Sheet1[[#This Row],[event_name]])</f>
        <v>Male</v>
      </c>
      <c r="F3754" t="s">
        <v>17</v>
      </c>
      <c r="G3754" t="s">
        <v>345</v>
      </c>
      <c r="H3754" t="str">
        <f>IF(Statistics_xlsx___Sheet1[[#This Row],[Post Name]]="-",IF(G3755=0,G3753,G3755),Statistics_xlsx___Sheet1[[#This Row],[Post Name]])</f>
        <v>c9</v>
      </c>
      <c r="I3754">
        <v>92741</v>
      </c>
      <c r="J3754">
        <f>IF(Statistics_xlsx___Sheet1[[#This Row],[Offered Salary]]&lt;=0,AVERAGE($I$2:$I$7166),Statistics_xlsx___Sheet1[[#This Row],[Offered Salary]])</f>
        <v>92741</v>
      </c>
      <c r="K3754" t="b">
        <f>OR((Statistics_xlsx___Sheet1[[#This Row],[updated offered salary]]&lt;$N$39),(Statistics_xlsx___Sheet1[[#This Row],[updated offered salary]]&gt;$N$40))</f>
        <v>0</v>
      </c>
    </row>
    <row r="3755" spans="1:11" x14ac:dyDescent="0.3">
      <c r="A3755">
        <v>873066</v>
      </c>
      <c r="B3755" t="s">
        <v>1590</v>
      </c>
      <c r="C3755" t="s">
        <v>8</v>
      </c>
      <c r="D3755" t="s">
        <v>9</v>
      </c>
      <c r="E3755" t="str">
        <f>IF(Statistics_xlsx___Sheet1[[#This Row],[event_name]]="-","Male",Statistics_xlsx___Sheet1[[#This Row],[event_name]])</f>
        <v>Male</v>
      </c>
      <c r="F3755" t="s">
        <v>17</v>
      </c>
      <c r="G3755" t="s">
        <v>345</v>
      </c>
      <c r="H3755" t="str">
        <f>IF(Statistics_xlsx___Sheet1[[#This Row],[Post Name]]="-",IF(G3756=0,G3754,G3756),Statistics_xlsx___Sheet1[[#This Row],[Post Name]])</f>
        <v>c9</v>
      </c>
      <c r="I3755">
        <v>81960</v>
      </c>
      <c r="J3755">
        <f>IF(Statistics_xlsx___Sheet1[[#This Row],[Offered Salary]]&lt;=0,AVERAGE($I$2:$I$7166),Statistics_xlsx___Sheet1[[#This Row],[Offered Salary]])</f>
        <v>81960</v>
      </c>
      <c r="K3755" t="b">
        <f>OR((Statistics_xlsx___Sheet1[[#This Row],[updated offered salary]]&lt;$N$39),(Statistics_xlsx___Sheet1[[#This Row],[updated offered salary]]&gt;$N$40))</f>
        <v>0</v>
      </c>
    </row>
    <row r="3756" spans="1:11" x14ac:dyDescent="0.3">
      <c r="A3756">
        <v>846549</v>
      </c>
      <c r="B3756" t="s">
        <v>3220</v>
      </c>
      <c r="C3756" t="s">
        <v>15</v>
      </c>
      <c r="D3756" t="s">
        <v>13</v>
      </c>
      <c r="E3756" t="str">
        <f>IF(Statistics_xlsx___Sheet1[[#This Row],[event_name]]="-","Male",Statistics_xlsx___Sheet1[[#This Row],[event_name]])</f>
        <v>Female</v>
      </c>
      <c r="F3756" t="s">
        <v>10</v>
      </c>
      <c r="G3756" t="s">
        <v>345</v>
      </c>
      <c r="H3756" t="str">
        <f>IF(Statistics_xlsx___Sheet1[[#This Row],[Post Name]]="-",IF(G3757=0,G3755,G3757),Statistics_xlsx___Sheet1[[#This Row],[Post Name]])</f>
        <v>c9</v>
      </c>
      <c r="I3756">
        <v>49155</v>
      </c>
      <c r="J3756">
        <f>IF(Statistics_xlsx___Sheet1[[#This Row],[Offered Salary]]&lt;=0,AVERAGE($I$2:$I$7166),Statistics_xlsx___Sheet1[[#This Row],[Offered Salary]])</f>
        <v>49155</v>
      </c>
      <c r="K3756" t="b">
        <f>OR((Statistics_xlsx___Sheet1[[#This Row],[updated offered salary]]&lt;$N$39),(Statistics_xlsx___Sheet1[[#This Row],[updated offered salary]]&gt;$N$40))</f>
        <v>0</v>
      </c>
    </row>
    <row r="3757" spans="1:11" x14ac:dyDescent="0.3">
      <c r="A3757">
        <v>89706</v>
      </c>
      <c r="B3757" t="s">
        <v>1981</v>
      </c>
      <c r="C3757" t="s">
        <v>15</v>
      </c>
      <c r="D3757" t="s">
        <v>13</v>
      </c>
      <c r="E3757" t="str">
        <f>IF(Statistics_xlsx___Sheet1[[#This Row],[event_name]]="-","Male",Statistics_xlsx___Sheet1[[#This Row],[event_name]])</f>
        <v>Female</v>
      </c>
      <c r="F3757" t="s">
        <v>33</v>
      </c>
      <c r="G3757" t="s">
        <v>24</v>
      </c>
      <c r="H3757" t="str">
        <f>IF(Statistics_xlsx___Sheet1[[#This Row],[Post Name]]="-",IF(G3758=0,G3756,G3758),Statistics_xlsx___Sheet1[[#This Row],[Post Name]])</f>
        <v>i7</v>
      </c>
      <c r="I3757">
        <v>45386</v>
      </c>
      <c r="J3757">
        <f>IF(Statistics_xlsx___Sheet1[[#This Row],[Offered Salary]]&lt;=0,AVERAGE($I$2:$I$7166),Statistics_xlsx___Sheet1[[#This Row],[Offered Salary]])</f>
        <v>45386</v>
      </c>
      <c r="K3757" t="b">
        <f>OR((Statistics_xlsx___Sheet1[[#This Row],[updated offered salary]]&lt;$N$39),(Statistics_xlsx___Sheet1[[#This Row],[updated offered salary]]&gt;$N$40))</f>
        <v>0</v>
      </c>
    </row>
    <row r="3758" spans="1:11" x14ac:dyDescent="0.3">
      <c r="A3758">
        <v>700473</v>
      </c>
      <c r="B3758" t="s">
        <v>2709</v>
      </c>
      <c r="C3758" t="s">
        <v>15</v>
      </c>
      <c r="D3758" t="s">
        <v>13</v>
      </c>
      <c r="E3758" t="str">
        <f>IF(Statistics_xlsx___Sheet1[[#This Row],[event_name]]="-","Male",Statistics_xlsx___Sheet1[[#This Row],[event_name]])</f>
        <v>Female</v>
      </c>
      <c r="F3758" t="s">
        <v>33</v>
      </c>
      <c r="G3758" t="s">
        <v>24</v>
      </c>
      <c r="H3758" t="str">
        <f>IF(Statistics_xlsx___Sheet1[[#This Row],[Post Name]]="-",IF(G3759=0,G3757,G3759),Statistics_xlsx___Sheet1[[#This Row],[Post Name]])</f>
        <v>i7</v>
      </c>
      <c r="I3758">
        <v>15600</v>
      </c>
      <c r="J3758">
        <f>IF(Statistics_xlsx___Sheet1[[#This Row],[Offered Salary]]&lt;=0,AVERAGE($I$2:$I$7166),Statistics_xlsx___Sheet1[[#This Row],[Offered Salary]])</f>
        <v>15600</v>
      </c>
      <c r="K3758" t="b">
        <f>OR((Statistics_xlsx___Sheet1[[#This Row],[updated offered salary]]&lt;$N$39),(Statistics_xlsx___Sheet1[[#This Row],[updated offered salary]]&gt;$N$40))</f>
        <v>0</v>
      </c>
    </row>
    <row r="3759" spans="1:11" x14ac:dyDescent="0.3">
      <c r="A3759">
        <v>655848</v>
      </c>
      <c r="B3759" t="s">
        <v>1898</v>
      </c>
      <c r="C3759" t="s">
        <v>8</v>
      </c>
      <c r="D3759" t="s">
        <v>42</v>
      </c>
      <c r="E3759" t="str">
        <f>IF(Statistics_xlsx___Sheet1[[#This Row],[event_name]]="-","Male",Statistics_xlsx___Sheet1[[#This Row],[event_name]])</f>
        <v>Don’t want to say</v>
      </c>
      <c r="F3759" t="s">
        <v>33</v>
      </c>
      <c r="G3759" t="s">
        <v>24</v>
      </c>
      <c r="H3759" t="str">
        <f>IF(Statistics_xlsx___Sheet1[[#This Row],[Post Name]]="-",IF(G3760=0,G3758,G3760),Statistics_xlsx___Sheet1[[#This Row],[Post Name]])</f>
        <v>i7</v>
      </c>
      <c r="I3759">
        <v>34584</v>
      </c>
      <c r="J3759">
        <f>IF(Statistics_xlsx___Sheet1[[#This Row],[Offered Salary]]&lt;=0,AVERAGE($I$2:$I$7166),Statistics_xlsx___Sheet1[[#This Row],[Offered Salary]])</f>
        <v>34584</v>
      </c>
      <c r="K3759" t="b">
        <f>OR((Statistics_xlsx___Sheet1[[#This Row],[updated offered salary]]&lt;$N$39),(Statistics_xlsx___Sheet1[[#This Row],[updated offered salary]]&gt;$N$40))</f>
        <v>0</v>
      </c>
    </row>
    <row r="3760" spans="1:11" x14ac:dyDescent="0.3">
      <c r="A3760">
        <v>458862</v>
      </c>
      <c r="B3760" t="s">
        <v>3221</v>
      </c>
      <c r="C3760" t="s">
        <v>15</v>
      </c>
      <c r="D3760" t="s">
        <v>13</v>
      </c>
      <c r="E3760" t="str">
        <f>IF(Statistics_xlsx___Sheet1[[#This Row],[event_name]]="-","Male",Statistics_xlsx___Sheet1[[#This Row],[event_name]])</f>
        <v>Female</v>
      </c>
      <c r="F3760" t="s">
        <v>33</v>
      </c>
      <c r="G3760" t="s">
        <v>24</v>
      </c>
      <c r="H3760" t="str">
        <f>IF(Statistics_xlsx___Sheet1[[#This Row],[Post Name]]="-",IF(G3761=0,G3759,G3761),Statistics_xlsx___Sheet1[[#This Row],[Post Name]])</f>
        <v>i7</v>
      </c>
      <c r="I3760">
        <v>60897</v>
      </c>
      <c r="J3760">
        <f>IF(Statistics_xlsx___Sheet1[[#This Row],[Offered Salary]]&lt;=0,AVERAGE($I$2:$I$7166),Statistics_xlsx___Sheet1[[#This Row],[Offered Salary]])</f>
        <v>60897</v>
      </c>
      <c r="K3760" t="b">
        <f>OR((Statistics_xlsx___Sheet1[[#This Row],[updated offered salary]]&lt;$N$39),(Statistics_xlsx___Sheet1[[#This Row],[updated offered salary]]&gt;$N$40))</f>
        <v>0</v>
      </c>
    </row>
    <row r="3761" spans="1:11" x14ac:dyDescent="0.3">
      <c r="A3761">
        <v>499184</v>
      </c>
      <c r="B3761" t="s">
        <v>3222</v>
      </c>
      <c r="C3761" t="s">
        <v>15</v>
      </c>
      <c r="D3761" t="s">
        <v>13</v>
      </c>
      <c r="E3761" t="str">
        <f>IF(Statistics_xlsx___Sheet1[[#This Row],[event_name]]="-","Male",Statistics_xlsx___Sheet1[[#This Row],[event_name]])</f>
        <v>Female</v>
      </c>
      <c r="F3761" t="s">
        <v>33</v>
      </c>
      <c r="G3761" t="s">
        <v>24</v>
      </c>
      <c r="H3761" t="str">
        <f>IF(Statistics_xlsx___Sheet1[[#This Row],[Post Name]]="-",IF(G3762=0,G3760,G3762),Statistics_xlsx___Sheet1[[#This Row],[Post Name]])</f>
        <v>i7</v>
      </c>
      <c r="I3761">
        <v>67018</v>
      </c>
      <c r="J3761">
        <f>IF(Statistics_xlsx___Sheet1[[#This Row],[Offered Salary]]&lt;=0,AVERAGE($I$2:$I$7166),Statistics_xlsx___Sheet1[[#This Row],[Offered Salary]])</f>
        <v>67018</v>
      </c>
      <c r="K3761" t="b">
        <f>OR((Statistics_xlsx___Sheet1[[#This Row],[updated offered salary]]&lt;$N$39),(Statistics_xlsx___Sheet1[[#This Row],[updated offered salary]]&gt;$N$40))</f>
        <v>0</v>
      </c>
    </row>
    <row r="3762" spans="1:11" x14ac:dyDescent="0.3">
      <c r="A3762">
        <v>502192</v>
      </c>
      <c r="B3762" t="s">
        <v>3223</v>
      </c>
      <c r="C3762" t="s">
        <v>8</v>
      </c>
      <c r="D3762" t="s">
        <v>13</v>
      </c>
      <c r="E3762" t="str">
        <f>IF(Statistics_xlsx___Sheet1[[#This Row],[event_name]]="-","Male",Statistics_xlsx___Sheet1[[#This Row],[event_name]])</f>
        <v>Female</v>
      </c>
      <c r="F3762" t="s">
        <v>33</v>
      </c>
      <c r="G3762" t="s">
        <v>24</v>
      </c>
      <c r="H3762" t="str">
        <f>IF(Statistics_xlsx___Sheet1[[#This Row],[Post Name]]="-",IF(G3763=0,G3761,G3763),Statistics_xlsx___Sheet1[[#This Row],[Post Name]])</f>
        <v>i7</v>
      </c>
      <c r="I3762">
        <v>24664</v>
      </c>
      <c r="J3762">
        <f>IF(Statistics_xlsx___Sheet1[[#This Row],[Offered Salary]]&lt;=0,AVERAGE($I$2:$I$7166),Statistics_xlsx___Sheet1[[#This Row],[Offered Salary]])</f>
        <v>24664</v>
      </c>
      <c r="K3762" t="b">
        <f>OR((Statistics_xlsx___Sheet1[[#This Row],[updated offered salary]]&lt;$N$39),(Statistics_xlsx___Sheet1[[#This Row],[updated offered salary]]&gt;$N$40))</f>
        <v>0</v>
      </c>
    </row>
    <row r="3763" spans="1:11" x14ac:dyDescent="0.3">
      <c r="A3763">
        <v>496087</v>
      </c>
      <c r="B3763" t="s">
        <v>3224</v>
      </c>
      <c r="C3763" t="s">
        <v>8</v>
      </c>
      <c r="D3763" t="s">
        <v>13</v>
      </c>
      <c r="E3763" t="str">
        <f>IF(Statistics_xlsx___Sheet1[[#This Row],[event_name]]="-","Male",Statistics_xlsx___Sheet1[[#This Row],[event_name]])</f>
        <v>Female</v>
      </c>
      <c r="F3763" t="s">
        <v>113</v>
      </c>
      <c r="G3763" t="s">
        <v>14</v>
      </c>
      <c r="H3763" t="str">
        <f>IF(Statistics_xlsx___Sheet1[[#This Row],[Post Name]]="-",IF(G3764=0,G3762,G3764),Statistics_xlsx___Sheet1[[#This Row],[Post Name]])</f>
        <v>c5</v>
      </c>
      <c r="I3763">
        <v>67205</v>
      </c>
      <c r="J3763">
        <f>IF(Statistics_xlsx___Sheet1[[#This Row],[Offered Salary]]&lt;=0,AVERAGE($I$2:$I$7166),Statistics_xlsx___Sheet1[[#This Row],[Offered Salary]])</f>
        <v>67205</v>
      </c>
      <c r="K3763" t="b">
        <f>OR((Statistics_xlsx___Sheet1[[#This Row],[updated offered salary]]&lt;$N$39),(Statistics_xlsx___Sheet1[[#This Row],[updated offered salary]]&gt;$N$40))</f>
        <v>0</v>
      </c>
    </row>
    <row r="3764" spans="1:11" x14ac:dyDescent="0.3">
      <c r="A3764">
        <v>216538</v>
      </c>
      <c r="B3764" t="s">
        <v>2547</v>
      </c>
      <c r="C3764" t="s">
        <v>15</v>
      </c>
      <c r="D3764" t="s">
        <v>13</v>
      </c>
      <c r="E3764" t="str">
        <f>IF(Statistics_xlsx___Sheet1[[#This Row],[event_name]]="-","Male",Statistics_xlsx___Sheet1[[#This Row],[event_name]])</f>
        <v>Female</v>
      </c>
      <c r="F3764" t="s">
        <v>113</v>
      </c>
      <c r="G3764" t="s">
        <v>14</v>
      </c>
      <c r="H3764" t="str">
        <f>IF(Statistics_xlsx___Sheet1[[#This Row],[Post Name]]="-",IF(G3765=0,G3763,G3765),Statistics_xlsx___Sheet1[[#This Row],[Post Name]])</f>
        <v>c5</v>
      </c>
      <c r="I3764">
        <v>28841</v>
      </c>
      <c r="J3764">
        <f>IF(Statistics_xlsx___Sheet1[[#This Row],[Offered Salary]]&lt;=0,AVERAGE($I$2:$I$7166),Statistics_xlsx___Sheet1[[#This Row],[Offered Salary]])</f>
        <v>28841</v>
      </c>
      <c r="K3764" t="b">
        <f>OR((Statistics_xlsx___Sheet1[[#This Row],[updated offered salary]]&lt;$N$39),(Statistics_xlsx___Sheet1[[#This Row],[updated offered salary]]&gt;$N$40))</f>
        <v>0</v>
      </c>
    </row>
    <row r="3765" spans="1:11" x14ac:dyDescent="0.3">
      <c r="A3765">
        <v>269459</v>
      </c>
      <c r="B3765" t="s">
        <v>2548</v>
      </c>
      <c r="C3765" t="s">
        <v>8</v>
      </c>
      <c r="D3765" t="s">
        <v>13</v>
      </c>
      <c r="E3765" t="str">
        <f>IF(Statistics_xlsx___Sheet1[[#This Row],[event_name]]="-","Male",Statistics_xlsx___Sheet1[[#This Row],[event_name]])</f>
        <v>Female</v>
      </c>
      <c r="F3765" t="s">
        <v>113</v>
      </c>
      <c r="G3765" t="s">
        <v>14</v>
      </c>
      <c r="H3765" t="str">
        <f>IF(Statistics_xlsx___Sheet1[[#This Row],[Post Name]]="-",IF(G3766=0,G3764,G3766),Statistics_xlsx___Sheet1[[#This Row],[Post Name]])</f>
        <v>c5</v>
      </c>
      <c r="I3765">
        <v>36784</v>
      </c>
      <c r="J3765">
        <f>IF(Statistics_xlsx___Sheet1[[#This Row],[Offered Salary]]&lt;=0,AVERAGE($I$2:$I$7166),Statistics_xlsx___Sheet1[[#This Row],[Offered Salary]])</f>
        <v>36784</v>
      </c>
      <c r="K3765" t="b">
        <f>OR((Statistics_xlsx___Sheet1[[#This Row],[updated offered salary]]&lt;$N$39),(Statistics_xlsx___Sheet1[[#This Row],[updated offered salary]]&gt;$N$40))</f>
        <v>0</v>
      </c>
    </row>
    <row r="3766" spans="1:11" x14ac:dyDescent="0.3">
      <c r="A3766">
        <v>426605</v>
      </c>
      <c r="B3766" t="s">
        <v>1256</v>
      </c>
      <c r="C3766" t="s">
        <v>8</v>
      </c>
      <c r="D3766" t="s">
        <v>13</v>
      </c>
      <c r="E3766" t="str">
        <f>IF(Statistics_xlsx___Sheet1[[#This Row],[event_name]]="-","Male",Statistics_xlsx___Sheet1[[#This Row],[event_name]])</f>
        <v>Female</v>
      </c>
      <c r="F3766" t="s">
        <v>113</v>
      </c>
      <c r="G3766" t="s">
        <v>14</v>
      </c>
      <c r="H3766" t="str">
        <f>IF(Statistics_xlsx___Sheet1[[#This Row],[Post Name]]="-",IF(G3767=0,G3765,G3767),Statistics_xlsx___Sheet1[[#This Row],[Post Name]])</f>
        <v>c5</v>
      </c>
      <c r="I3766">
        <v>79450</v>
      </c>
      <c r="J3766">
        <f>IF(Statistics_xlsx___Sheet1[[#This Row],[Offered Salary]]&lt;=0,AVERAGE($I$2:$I$7166),Statistics_xlsx___Sheet1[[#This Row],[Offered Salary]])</f>
        <v>79450</v>
      </c>
      <c r="K3766" t="b">
        <f>OR((Statistics_xlsx___Sheet1[[#This Row],[updated offered salary]]&lt;$N$39),(Statistics_xlsx___Sheet1[[#This Row],[updated offered salary]]&gt;$N$40))</f>
        <v>0</v>
      </c>
    </row>
    <row r="3767" spans="1:11" x14ac:dyDescent="0.3">
      <c r="A3767">
        <v>965697</v>
      </c>
      <c r="B3767" t="s">
        <v>2603</v>
      </c>
      <c r="C3767" t="s">
        <v>8</v>
      </c>
      <c r="D3767" t="s">
        <v>9</v>
      </c>
      <c r="E3767" t="str">
        <f>IF(Statistics_xlsx___Sheet1[[#This Row],[event_name]]="-","Male",Statistics_xlsx___Sheet1[[#This Row],[event_name]])</f>
        <v>Male</v>
      </c>
      <c r="F3767" t="s">
        <v>10</v>
      </c>
      <c r="G3767" t="s">
        <v>30</v>
      </c>
      <c r="H3767" t="str">
        <f>IF(Statistics_xlsx___Sheet1[[#This Row],[Post Name]]="-",IF(G3768=0,G3766,G3768),Statistics_xlsx___Sheet1[[#This Row],[Post Name]])</f>
        <v>b9</v>
      </c>
      <c r="I3767">
        <v>77969</v>
      </c>
      <c r="J3767">
        <f>IF(Statistics_xlsx___Sheet1[[#This Row],[Offered Salary]]&lt;=0,AVERAGE($I$2:$I$7166),Statistics_xlsx___Sheet1[[#This Row],[Offered Salary]])</f>
        <v>77969</v>
      </c>
      <c r="K3767" t="b">
        <f>OR((Statistics_xlsx___Sheet1[[#This Row],[updated offered salary]]&lt;$N$39),(Statistics_xlsx___Sheet1[[#This Row],[updated offered salary]]&gt;$N$40))</f>
        <v>0</v>
      </c>
    </row>
    <row r="3768" spans="1:11" x14ac:dyDescent="0.3">
      <c r="A3768">
        <v>766041</v>
      </c>
      <c r="B3768" t="s">
        <v>1663</v>
      </c>
      <c r="C3768" t="s">
        <v>15</v>
      </c>
      <c r="D3768" t="s">
        <v>9</v>
      </c>
      <c r="E3768" t="str">
        <f>IF(Statistics_xlsx___Sheet1[[#This Row],[event_name]]="-","Male",Statistics_xlsx___Sheet1[[#This Row],[event_name]])</f>
        <v>Male</v>
      </c>
      <c r="F3768" t="s">
        <v>10</v>
      </c>
      <c r="G3768" t="s">
        <v>44</v>
      </c>
      <c r="H3768" t="str">
        <f>IF(Statistics_xlsx___Sheet1[[#This Row],[Post Name]]="-",IF(G3769=0,G3767,G3769),Statistics_xlsx___Sheet1[[#This Row],[Post Name]])</f>
        <v>i6</v>
      </c>
      <c r="I3768">
        <v>1074</v>
      </c>
      <c r="J3768">
        <f>IF(Statistics_xlsx___Sheet1[[#This Row],[Offered Salary]]&lt;=0,AVERAGE($I$2:$I$7166),Statistics_xlsx___Sheet1[[#This Row],[Offered Salary]])</f>
        <v>1074</v>
      </c>
      <c r="K3768" t="b">
        <f>OR((Statistics_xlsx___Sheet1[[#This Row],[updated offered salary]]&lt;$N$39),(Statistics_xlsx___Sheet1[[#This Row],[updated offered salary]]&gt;$N$40))</f>
        <v>0</v>
      </c>
    </row>
    <row r="3769" spans="1:11" x14ac:dyDescent="0.3">
      <c r="A3769">
        <v>273938</v>
      </c>
      <c r="B3769" t="s">
        <v>2550</v>
      </c>
      <c r="C3769" t="s">
        <v>8</v>
      </c>
      <c r="D3769" t="s">
        <v>13</v>
      </c>
      <c r="E3769" t="str">
        <f>IF(Statistics_xlsx___Sheet1[[#This Row],[event_name]]="-","Male",Statistics_xlsx___Sheet1[[#This Row],[event_name]])</f>
        <v>Female</v>
      </c>
      <c r="F3769" t="s">
        <v>10</v>
      </c>
      <c r="G3769" t="s">
        <v>36</v>
      </c>
      <c r="H3769" t="str">
        <f>IF(Statistics_xlsx___Sheet1[[#This Row],[Post Name]]="-",IF(G3770=0,G3768,G3770),Statistics_xlsx___Sheet1[[#This Row],[Post Name]])</f>
        <v>i5</v>
      </c>
      <c r="I3769">
        <v>4408</v>
      </c>
      <c r="J3769">
        <f>IF(Statistics_xlsx___Sheet1[[#This Row],[Offered Salary]]&lt;=0,AVERAGE($I$2:$I$7166),Statistics_xlsx___Sheet1[[#This Row],[Offered Salary]])</f>
        <v>4408</v>
      </c>
      <c r="K3769" t="b">
        <f>OR((Statistics_xlsx___Sheet1[[#This Row],[updated offered salary]]&lt;$N$39),(Statistics_xlsx___Sheet1[[#This Row],[updated offered salary]]&gt;$N$40))</f>
        <v>0</v>
      </c>
    </row>
    <row r="3770" spans="1:11" x14ac:dyDescent="0.3">
      <c r="A3770">
        <v>563699</v>
      </c>
      <c r="B3770" t="s">
        <v>3225</v>
      </c>
      <c r="C3770" t="s">
        <v>15</v>
      </c>
      <c r="D3770" t="s">
        <v>9</v>
      </c>
      <c r="E3770" t="str">
        <f>IF(Statistics_xlsx___Sheet1[[#This Row],[event_name]]="-","Male",Statistics_xlsx___Sheet1[[#This Row],[event_name]])</f>
        <v>Male</v>
      </c>
      <c r="F3770" t="s">
        <v>10</v>
      </c>
      <c r="G3770" t="s">
        <v>36</v>
      </c>
      <c r="H3770" t="str">
        <f>IF(Statistics_xlsx___Sheet1[[#This Row],[Post Name]]="-",IF(G3771=0,G3769,G3771),Statistics_xlsx___Sheet1[[#This Row],[Post Name]])</f>
        <v>i5</v>
      </c>
      <c r="I3770">
        <v>63585</v>
      </c>
      <c r="J3770">
        <f>IF(Statistics_xlsx___Sheet1[[#This Row],[Offered Salary]]&lt;=0,AVERAGE($I$2:$I$7166),Statistics_xlsx___Sheet1[[#This Row],[Offered Salary]])</f>
        <v>63585</v>
      </c>
      <c r="K3770" t="b">
        <f>OR((Statistics_xlsx___Sheet1[[#This Row],[updated offered salary]]&lt;$N$39),(Statistics_xlsx___Sheet1[[#This Row],[updated offered salary]]&gt;$N$40))</f>
        <v>0</v>
      </c>
    </row>
    <row r="3771" spans="1:11" x14ac:dyDescent="0.3">
      <c r="A3771">
        <v>890060</v>
      </c>
      <c r="B3771" t="s">
        <v>3226</v>
      </c>
      <c r="C3771" t="s">
        <v>15</v>
      </c>
      <c r="D3771" t="s">
        <v>13</v>
      </c>
      <c r="E3771" t="str">
        <f>IF(Statistics_xlsx___Sheet1[[#This Row],[event_name]]="-","Male",Statistics_xlsx___Sheet1[[#This Row],[event_name]])</f>
        <v>Female</v>
      </c>
      <c r="F3771" t="s">
        <v>10</v>
      </c>
      <c r="G3771" t="s">
        <v>36</v>
      </c>
      <c r="H3771" t="str">
        <f>IF(Statistics_xlsx___Sheet1[[#This Row],[Post Name]]="-",IF(G3772=0,G3770,G3772),Statistics_xlsx___Sheet1[[#This Row],[Post Name]])</f>
        <v>i5</v>
      </c>
      <c r="I3771">
        <v>66603</v>
      </c>
      <c r="J3771">
        <f>IF(Statistics_xlsx___Sheet1[[#This Row],[Offered Salary]]&lt;=0,AVERAGE($I$2:$I$7166),Statistics_xlsx___Sheet1[[#This Row],[Offered Salary]])</f>
        <v>66603</v>
      </c>
      <c r="K3771" t="b">
        <f>OR((Statistics_xlsx___Sheet1[[#This Row],[updated offered salary]]&lt;$N$39),(Statistics_xlsx___Sheet1[[#This Row],[updated offered salary]]&gt;$N$40))</f>
        <v>0</v>
      </c>
    </row>
    <row r="3772" spans="1:11" x14ac:dyDescent="0.3">
      <c r="A3772">
        <v>901127</v>
      </c>
      <c r="B3772" t="s">
        <v>3227</v>
      </c>
      <c r="C3772" t="s">
        <v>15</v>
      </c>
      <c r="D3772" t="s">
        <v>9</v>
      </c>
      <c r="E3772" t="str">
        <f>IF(Statistics_xlsx___Sheet1[[#This Row],[event_name]]="-","Male",Statistics_xlsx___Sheet1[[#This Row],[event_name]])</f>
        <v>Male</v>
      </c>
      <c r="F3772" t="s">
        <v>10</v>
      </c>
      <c r="G3772" t="s">
        <v>36</v>
      </c>
      <c r="H3772" t="str">
        <f>IF(Statistics_xlsx___Sheet1[[#This Row],[Post Name]]="-",IF(G3773=0,G3771,G3773),Statistics_xlsx___Sheet1[[#This Row],[Post Name]])</f>
        <v>i5</v>
      </c>
      <c r="I3772">
        <v>80789</v>
      </c>
      <c r="J3772">
        <f>IF(Statistics_xlsx___Sheet1[[#This Row],[Offered Salary]]&lt;=0,AVERAGE($I$2:$I$7166),Statistics_xlsx___Sheet1[[#This Row],[Offered Salary]])</f>
        <v>80789</v>
      </c>
      <c r="K3772" t="b">
        <f>OR((Statistics_xlsx___Sheet1[[#This Row],[updated offered salary]]&lt;$N$39),(Statistics_xlsx___Sheet1[[#This Row],[updated offered salary]]&gt;$N$40))</f>
        <v>0</v>
      </c>
    </row>
    <row r="3773" spans="1:11" x14ac:dyDescent="0.3">
      <c r="A3773">
        <v>526795</v>
      </c>
      <c r="B3773" t="s">
        <v>2027</v>
      </c>
      <c r="C3773" t="s">
        <v>15</v>
      </c>
      <c r="D3773" t="s">
        <v>13</v>
      </c>
      <c r="E3773" t="str">
        <f>IF(Statistics_xlsx___Sheet1[[#This Row],[event_name]]="-","Male",Statistics_xlsx___Sheet1[[#This Row],[event_name]])</f>
        <v>Female</v>
      </c>
      <c r="F3773" t="s">
        <v>17</v>
      </c>
      <c r="G3773" t="s">
        <v>30</v>
      </c>
      <c r="H3773" t="str">
        <f>IF(Statistics_xlsx___Sheet1[[#This Row],[Post Name]]="-",IF(G3774=0,G3772,G3774),Statistics_xlsx___Sheet1[[#This Row],[Post Name]])</f>
        <v>b9</v>
      </c>
      <c r="I3773">
        <v>30441</v>
      </c>
      <c r="J3773">
        <f>IF(Statistics_xlsx___Sheet1[[#This Row],[Offered Salary]]&lt;=0,AVERAGE($I$2:$I$7166),Statistics_xlsx___Sheet1[[#This Row],[Offered Salary]])</f>
        <v>30441</v>
      </c>
      <c r="K3773" t="b">
        <f>OR((Statistics_xlsx___Sheet1[[#This Row],[updated offered salary]]&lt;$N$39),(Statistics_xlsx___Sheet1[[#This Row],[updated offered salary]]&gt;$N$40))</f>
        <v>0</v>
      </c>
    </row>
    <row r="3774" spans="1:11" x14ac:dyDescent="0.3">
      <c r="A3774">
        <v>661250</v>
      </c>
      <c r="B3774" t="s">
        <v>2028</v>
      </c>
      <c r="C3774" t="s">
        <v>15</v>
      </c>
      <c r="D3774" t="s">
        <v>13</v>
      </c>
      <c r="E3774" t="str">
        <f>IF(Statistics_xlsx___Sheet1[[#This Row],[event_name]]="-","Male",Statistics_xlsx___Sheet1[[#This Row],[event_name]])</f>
        <v>Female</v>
      </c>
      <c r="F3774" t="s">
        <v>17</v>
      </c>
      <c r="G3774" t="s">
        <v>30</v>
      </c>
      <c r="H3774" t="str">
        <f>IF(Statistics_xlsx___Sheet1[[#This Row],[Post Name]]="-",IF(G3775=0,G3773,G3775),Statistics_xlsx___Sheet1[[#This Row],[Post Name]])</f>
        <v>b9</v>
      </c>
      <c r="I3774">
        <v>80845</v>
      </c>
      <c r="J3774">
        <f>IF(Statistics_xlsx___Sheet1[[#This Row],[Offered Salary]]&lt;=0,AVERAGE($I$2:$I$7166),Statistics_xlsx___Sheet1[[#This Row],[Offered Salary]])</f>
        <v>80845</v>
      </c>
      <c r="K3774" t="b">
        <f>OR((Statistics_xlsx___Sheet1[[#This Row],[updated offered salary]]&lt;$N$39),(Statistics_xlsx___Sheet1[[#This Row],[updated offered salary]]&gt;$N$40))</f>
        <v>0</v>
      </c>
    </row>
    <row r="3775" spans="1:11" x14ac:dyDescent="0.3">
      <c r="A3775">
        <v>941070</v>
      </c>
      <c r="B3775" t="s">
        <v>3228</v>
      </c>
      <c r="C3775" t="s">
        <v>15</v>
      </c>
      <c r="D3775" t="s">
        <v>9</v>
      </c>
      <c r="E3775" t="str">
        <f>IF(Statistics_xlsx___Sheet1[[#This Row],[event_name]]="-","Male",Statistics_xlsx___Sheet1[[#This Row],[event_name]])</f>
        <v>Male</v>
      </c>
      <c r="F3775" t="s">
        <v>17</v>
      </c>
      <c r="G3775" t="s">
        <v>14</v>
      </c>
      <c r="H3775" t="str">
        <f>IF(Statistics_xlsx___Sheet1[[#This Row],[Post Name]]="-",IF(G3776=0,G3774,G3776),Statistics_xlsx___Sheet1[[#This Row],[Post Name]])</f>
        <v>c5</v>
      </c>
      <c r="I3775">
        <v>44468</v>
      </c>
      <c r="J3775">
        <f>IF(Statistics_xlsx___Sheet1[[#This Row],[Offered Salary]]&lt;=0,AVERAGE($I$2:$I$7166),Statistics_xlsx___Sheet1[[#This Row],[Offered Salary]])</f>
        <v>44468</v>
      </c>
      <c r="K3775" t="b">
        <f>OR((Statistics_xlsx___Sheet1[[#This Row],[updated offered salary]]&lt;$N$39),(Statistics_xlsx___Sheet1[[#This Row],[updated offered salary]]&gt;$N$40))</f>
        <v>0</v>
      </c>
    </row>
    <row r="3776" spans="1:11" x14ac:dyDescent="0.3">
      <c r="A3776">
        <v>372091</v>
      </c>
      <c r="B3776" t="s">
        <v>3228</v>
      </c>
      <c r="C3776" t="s">
        <v>15</v>
      </c>
      <c r="D3776" t="s">
        <v>9</v>
      </c>
      <c r="E3776" t="str">
        <f>IF(Statistics_xlsx___Sheet1[[#This Row],[event_name]]="-","Male",Statistics_xlsx___Sheet1[[#This Row],[event_name]])</f>
        <v>Male</v>
      </c>
      <c r="F3776" t="s">
        <v>17</v>
      </c>
      <c r="G3776" t="s">
        <v>14</v>
      </c>
      <c r="H3776" t="str">
        <f>IF(Statistics_xlsx___Sheet1[[#This Row],[Post Name]]="-",IF(G3777=0,G3775,G3777),Statistics_xlsx___Sheet1[[#This Row],[Post Name]])</f>
        <v>c5</v>
      </c>
      <c r="I3776">
        <v>14577</v>
      </c>
      <c r="J3776">
        <f>IF(Statistics_xlsx___Sheet1[[#This Row],[Offered Salary]]&lt;=0,AVERAGE($I$2:$I$7166),Statistics_xlsx___Sheet1[[#This Row],[Offered Salary]])</f>
        <v>14577</v>
      </c>
      <c r="K3776" t="b">
        <f>OR((Statistics_xlsx___Sheet1[[#This Row],[updated offered salary]]&lt;$N$39),(Statistics_xlsx___Sheet1[[#This Row],[updated offered salary]]&gt;$N$40))</f>
        <v>0</v>
      </c>
    </row>
    <row r="3777" spans="1:11" x14ac:dyDescent="0.3">
      <c r="A3777">
        <v>208725</v>
      </c>
      <c r="B3777" t="s">
        <v>3229</v>
      </c>
      <c r="C3777" t="s">
        <v>15</v>
      </c>
      <c r="D3777" t="s">
        <v>9</v>
      </c>
      <c r="E3777" t="str">
        <f>IF(Statistics_xlsx___Sheet1[[#This Row],[event_name]]="-","Male",Statistics_xlsx___Sheet1[[#This Row],[event_name]])</f>
        <v>Male</v>
      </c>
      <c r="F3777" t="s">
        <v>17</v>
      </c>
      <c r="G3777" t="s">
        <v>14</v>
      </c>
      <c r="H3777" t="str">
        <f>IF(Statistics_xlsx___Sheet1[[#This Row],[Post Name]]="-",IF(G3778=0,G3776,G3778),Statistics_xlsx___Sheet1[[#This Row],[Post Name]])</f>
        <v>c5</v>
      </c>
      <c r="I3777">
        <v>5043</v>
      </c>
      <c r="J3777">
        <f>IF(Statistics_xlsx___Sheet1[[#This Row],[Offered Salary]]&lt;=0,AVERAGE($I$2:$I$7166),Statistics_xlsx___Sheet1[[#This Row],[Offered Salary]])</f>
        <v>5043</v>
      </c>
      <c r="K3777" t="b">
        <f>OR((Statistics_xlsx___Sheet1[[#This Row],[updated offered salary]]&lt;$N$39),(Statistics_xlsx___Sheet1[[#This Row],[updated offered salary]]&gt;$N$40))</f>
        <v>0</v>
      </c>
    </row>
    <row r="3778" spans="1:11" x14ac:dyDescent="0.3">
      <c r="A3778">
        <v>512042</v>
      </c>
      <c r="B3778" t="s">
        <v>3230</v>
      </c>
      <c r="C3778" t="s">
        <v>15</v>
      </c>
      <c r="D3778" t="s">
        <v>42</v>
      </c>
      <c r="E3778" t="str">
        <f>IF(Statistics_xlsx___Sheet1[[#This Row],[event_name]]="-","Male",Statistics_xlsx___Sheet1[[#This Row],[event_name]])</f>
        <v>Don’t want to say</v>
      </c>
      <c r="F3778" t="s">
        <v>21</v>
      </c>
      <c r="G3778" t="s">
        <v>24</v>
      </c>
      <c r="H3778" t="str">
        <f>IF(Statistics_xlsx___Sheet1[[#This Row],[Post Name]]="-",IF(G3779=0,G3777,G3779),Statistics_xlsx___Sheet1[[#This Row],[Post Name]])</f>
        <v>i7</v>
      </c>
      <c r="I3778">
        <v>16215</v>
      </c>
      <c r="J3778">
        <f>IF(Statistics_xlsx___Sheet1[[#This Row],[Offered Salary]]&lt;=0,AVERAGE($I$2:$I$7166),Statistics_xlsx___Sheet1[[#This Row],[Offered Salary]])</f>
        <v>16215</v>
      </c>
      <c r="K3778" t="b">
        <f>OR((Statistics_xlsx___Sheet1[[#This Row],[updated offered salary]]&lt;$N$39),(Statistics_xlsx___Sheet1[[#This Row],[updated offered salary]]&gt;$N$40))</f>
        <v>0</v>
      </c>
    </row>
    <row r="3779" spans="1:11" x14ac:dyDescent="0.3">
      <c r="A3779">
        <v>502562</v>
      </c>
      <c r="B3779" t="s">
        <v>3230</v>
      </c>
      <c r="C3779" t="s">
        <v>8</v>
      </c>
      <c r="D3779" t="s">
        <v>42</v>
      </c>
      <c r="E3779" t="str">
        <f>IF(Statistics_xlsx___Sheet1[[#This Row],[event_name]]="-","Male",Statistics_xlsx___Sheet1[[#This Row],[event_name]])</f>
        <v>Don’t want to say</v>
      </c>
      <c r="F3779" t="s">
        <v>21</v>
      </c>
      <c r="G3779" t="s">
        <v>24</v>
      </c>
      <c r="H3779" t="str">
        <f>IF(Statistics_xlsx___Sheet1[[#This Row],[Post Name]]="-",IF(G3780=0,G3778,G3780),Statistics_xlsx___Sheet1[[#This Row],[Post Name]])</f>
        <v>i7</v>
      </c>
      <c r="I3779">
        <v>70851</v>
      </c>
      <c r="J3779">
        <f>IF(Statistics_xlsx___Sheet1[[#This Row],[Offered Salary]]&lt;=0,AVERAGE($I$2:$I$7166),Statistics_xlsx___Sheet1[[#This Row],[Offered Salary]])</f>
        <v>70851</v>
      </c>
      <c r="K3779" t="b">
        <f>OR((Statistics_xlsx___Sheet1[[#This Row],[updated offered salary]]&lt;$N$39),(Statistics_xlsx___Sheet1[[#This Row],[updated offered salary]]&gt;$N$40))</f>
        <v>0</v>
      </c>
    </row>
    <row r="3780" spans="1:11" x14ac:dyDescent="0.3">
      <c r="A3780">
        <v>710677</v>
      </c>
      <c r="B3780" t="s">
        <v>3231</v>
      </c>
      <c r="C3780" t="s">
        <v>15</v>
      </c>
      <c r="D3780" t="s">
        <v>9</v>
      </c>
      <c r="E3780" t="str">
        <f>IF(Statistics_xlsx___Sheet1[[#This Row],[event_name]]="-","Male",Statistics_xlsx___Sheet1[[#This Row],[event_name]])</f>
        <v>Male</v>
      </c>
      <c r="F3780" t="s">
        <v>21</v>
      </c>
      <c r="G3780" t="s">
        <v>24</v>
      </c>
      <c r="H3780" t="str">
        <f>IF(Statistics_xlsx___Sheet1[[#This Row],[Post Name]]="-",IF(G3781=0,G3779,G3781),Statistics_xlsx___Sheet1[[#This Row],[Post Name]])</f>
        <v>i7</v>
      </c>
      <c r="I3780">
        <v>21016</v>
      </c>
      <c r="J3780">
        <f>IF(Statistics_xlsx___Sheet1[[#This Row],[Offered Salary]]&lt;=0,AVERAGE($I$2:$I$7166),Statistics_xlsx___Sheet1[[#This Row],[Offered Salary]])</f>
        <v>21016</v>
      </c>
      <c r="K3780" t="b">
        <f>OR((Statistics_xlsx___Sheet1[[#This Row],[updated offered salary]]&lt;$N$39),(Statistics_xlsx___Sheet1[[#This Row],[updated offered salary]]&gt;$N$40))</f>
        <v>0</v>
      </c>
    </row>
    <row r="3781" spans="1:11" x14ac:dyDescent="0.3">
      <c r="A3781">
        <v>838240</v>
      </c>
      <c r="B3781" t="s">
        <v>3232</v>
      </c>
      <c r="C3781" t="s">
        <v>8</v>
      </c>
      <c r="D3781" t="s">
        <v>13</v>
      </c>
      <c r="E3781" t="str">
        <f>IF(Statistics_xlsx___Sheet1[[#This Row],[event_name]]="-","Male",Statistics_xlsx___Sheet1[[#This Row],[event_name]])</f>
        <v>Female</v>
      </c>
      <c r="F3781" t="s">
        <v>21</v>
      </c>
      <c r="G3781" t="s">
        <v>24</v>
      </c>
      <c r="H3781" t="str">
        <f>IF(Statistics_xlsx___Sheet1[[#This Row],[Post Name]]="-",IF(G3782=0,G3780,G3782),Statistics_xlsx___Sheet1[[#This Row],[Post Name]])</f>
        <v>i7</v>
      </c>
      <c r="I3781">
        <v>17473</v>
      </c>
      <c r="J3781">
        <f>IF(Statistics_xlsx___Sheet1[[#This Row],[Offered Salary]]&lt;=0,AVERAGE($I$2:$I$7166),Statistics_xlsx___Sheet1[[#This Row],[Offered Salary]])</f>
        <v>17473</v>
      </c>
      <c r="K3781" t="b">
        <f>OR((Statistics_xlsx___Sheet1[[#This Row],[updated offered salary]]&lt;$N$39),(Statistics_xlsx___Sheet1[[#This Row],[updated offered salary]]&gt;$N$40))</f>
        <v>0</v>
      </c>
    </row>
    <row r="3782" spans="1:11" x14ac:dyDescent="0.3">
      <c r="A3782">
        <v>301382</v>
      </c>
      <c r="B3782" t="s">
        <v>2613</v>
      </c>
      <c r="C3782" t="s">
        <v>8</v>
      </c>
      <c r="D3782" t="s">
        <v>13</v>
      </c>
      <c r="E3782" t="str">
        <f>IF(Statistics_xlsx___Sheet1[[#This Row],[event_name]]="-","Male",Statistics_xlsx___Sheet1[[#This Row],[event_name]])</f>
        <v>Female</v>
      </c>
      <c r="F3782" t="s">
        <v>17</v>
      </c>
      <c r="G3782" t="s">
        <v>24</v>
      </c>
      <c r="H3782" t="str">
        <f>IF(Statistics_xlsx___Sheet1[[#This Row],[Post Name]]="-",IF(G3783=0,G3781,G3783),Statistics_xlsx___Sheet1[[#This Row],[Post Name]])</f>
        <v>i7</v>
      </c>
      <c r="I3782">
        <v>52816</v>
      </c>
      <c r="J3782">
        <f>IF(Statistics_xlsx___Sheet1[[#This Row],[Offered Salary]]&lt;=0,AVERAGE($I$2:$I$7166),Statistics_xlsx___Sheet1[[#This Row],[Offered Salary]])</f>
        <v>52816</v>
      </c>
      <c r="K3782" t="b">
        <f>OR((Statistics_xlsx___Sheet1[[#This Row],[updated offered salary]]&lt;$N$39),(Statistics_xlsx___Sheet1[[#This Row],[updated offered salary]]&gt;$N$40))</f>
        <v>0</v>
      </c>
    </row>
    <row r="3783" spans="1:11" x14ac:dyDescent="0.3">
      <c r="A3783">
        <v>314905</v>
      </c>
      <c r="B3783" t="s">
        <v>3233</v>
      </c>
      <c r="C3783" t="s">
        <v>15</v>
      </c>
      <c r="D3783" t="s">
        <v>9</v>
      </c>
      <c r="E3783" t="str">
        <f>IF(Statistics_xlsx___Sheet1[[#This Row],[event_name]]="-","Male",Statistics_xlsx___Sheet1[[#This Row],[event_name]])</f>
        <v>Male</v>
      </c>
      <c r="F3783" t="s">
        <v>17</v>
      </c>
      <c r="G3783" t="s">
        <v>39</v>
      </c>
      <c r="H3783" t="str">
        <f>IF(Statistics_xlsx___Sheet1[[#This Row],[Post Name]]="-",IF(G3784=0,G3782,G3784),Statistics_xlsx___Sheet1[[#This Row],[Post Name]])</f>
        <v>i1</v>
      </c>
      <c r="I3783">
        <v>54283</v>
      </c>
      <c r="J3783">
        <f>IF(Statistics_xlsx___Sheet1[[#This Row],[Offered Salary]]&lt;=0,AVERAGE($I$2:$I$7166),Statistics_xlsx___Sheet1[[#This Row],[Offered Salary]])</f>
        <v>54283</v>
      </c>
      <c r="K3783" t="b">
        <f>OR((Statistics_xlsx___Sheet1[[#This Row],[updated offered salary]]&lt;$N$39),(Statistics_xlsx___Sheet1[[#This Row],[updated offered salary]]&gt;$N$40))</f>
        <v>0</v>
      </c>
    </row>
    <row r="3784" spans="1:11" x14ac:dyDescent="0.3">
      <c r="A3784">
        <v>841929</v>
      </c>
      <c r="B3784" t="s">
        <v>3234</v>
      </c>
      <c r="C3784" t="s">
        <v>8</v>
      </c>
      <c r="D3784" t="s">
        <v>13</v>
      </c>
      <c r="E3784" t="str">
        <f>IF(Statistics_xlsx___Sheet1[[#This Row],[event_name]]="-","Male",Statistics_xlsx___Sheet1[[#This Row],[event_name]])</f>
        <v>Female</v>
      </c>
      <c r="F3784" t="s">
        <v>17</v>
      </c>
      <c r="G3784" t="s">
        <v>24</v>
      </c>
      <c r="H3784" t="str">
        <f>IF(Statistics_xlsx___Sheet1[[#This Row],[Post Name]]="-",IF(G3785=0,G3783,G3785),Statistics_xlsx___Sheet1[[#This Row],[Post Name]])</f>
        <v>i7</v>
      </c>
      <c r="I3784">
        <v>54176</v>
      </c>
      <c r="J3784">
        <f>IF(Statistics_xlsx___Sheet1[[#This Row],[Offered Salary]]&lt;=0,AVERAGE($I$2:$I$7166),Statistics_xlsx___Sheet1[[#This Row],[Offered Salary]])</f>
        <v>54176</v>
      </c>
      <c r="K3784" t="b">
        <f>OR((Statistics_xlsx___Sheet1[[#This Row],[updated offered salary]]&lt;$N$39),(Statistics_xlsx___Sheet1[[#This Row],[updated offered salary]]&gt;$N$40))</f>
        <v>0</v>
      </c>
    </row>
    <row r="3785" spans="1:11" x14ac:dyDescent="0.3">
      <c r="A3785">
        <v>338221</v>
      </c>
      <c r="B3785" t="s">
        <v>3235</v>
      </c>
      <c r="C3785" t="s">
        <v>8</v>
      </c>
      <c r="D3785" t="s">
        <v>13</v>
      </c>
      <c r="E3785" t="str">
        <f>IF(Statistics_xlsx___Sheet1[[#This Row],[event_name]]="-","Male",Statistics_xlsx___Sheet1[[#This Row],[event_name]])</f>
        <v>Female</v>
      </c>
      <c r="F3785" t="s">
        <v>17</v>
      </c>
      <c r="G3785" t="s">
        <v>24</v>
      </c>
      <c r="H3785" t="str">
        <f>IF(Statistics_xlsx___Sheet1[[#This Row],[Post Name]]="-",IF(G3786=0,G3784,G3786),Statistics_xlsx___Sheet1[[#This Row],[Post Name]])</f>
        <v>i7</v>
      </c>
      <c r="I3785">
        <v>58527</v>
      </c>
      <c r="J3785">
        <f>IF(Statistics_xlsx___Sheet1[[#This Row],[Offered Salary]]&lt;=0,AVERAGE($I$2:$I$7166),Statistics_xlsx___Sheet1[[#This Row],[Offered Salary]])</f>
        <v>58527</v>
      </c>
      <c r="K3785" t="b">
        <f>OR((Statistics_xlsx___Sheet1[[#This Row],[updated offered salary]]&lt;$N$39),(Statistics_xlsx___Sheet1[[#This Row],[updated offered salary]]&gt;$N$40))</f>
        <v>0</v>
      </c>
    </row>
    <row r="3786" spans="1:11" x14ac:dyDescent="0.3">
      <c r="A3786">
        <v>394323</v>
      </c>
      <c r="B3786" t="s">
        <v>3236</v>
      </c>
      <c r="C3786" t="s">
        <v>8</v>
      </c>
      <c r="D3786" t="s">
        <v>9</v>
      </c>
      <c r="E3786" t="str">
        <f>IF(Statistics_xlsx___Sheet1[[#This Row],[event_name]]="-","Male",Statistics_xlsx___Sheet1[[#This Row],[event_name]])</f>
        <v>Male</v>
      </c>
      <c r="F3786" t="s">
        <v>17</v>
      </c>
      <c r="G3786" t="s">
        <v>345</v>
      </c>
      <c r="H3786" t="str">
        <f>IF(Statistics_xlsx___Sheet1[[#This Row],[Post Name]]="-",IF(G3787=0,G3785,G3787),Statistics_xlsx___Sheet1[[#This Row],[Post Name]])</f>
        <v>c9</v>
      </c>
      <c r="I3786">
        <v>57181</v>
      </c>
      <c r="J3786">
        <f>IF(Statistics_xlsx___Sheet1[[#This Row],[Offered Salary]]&lt;=0,AVERAGE($I$2:$I$7166),Statistics_xlsx___Sheet1[[#This Row],[Offered Salary]])</f>
        <v>57181</v>
      </c>
      <c r="K3786" t="b">
        <f>OR((Statistics_xlsx___Sheet1[[#This Row],[updated offered salary]]&lt;$N$39),(Statistics_xlsx___Sheet1[[#This Row],[updated offered salary]]&gt;$N$40))</f>
        <v>0</v>
      </c>
    </row>
    <row r="3787" spans="1:11" x14ac:dyDescent="0.3">
      <c r="A3787">
        <v>583920</v>
      </c>
      <c r="B3787" t="s">
        <v>2533</v>
      </c>
      <c r="C3787" t="s">
        <v>8</v>
      </c>
      <c r="D3787" t="s">
        <v>9</v>
      </c>
      <c r="E3787" t="str">
        <f>IF(Statistics_xlsx___Sheet1[[#This Row],[event_name]]="-","Male",Statistics_xlsx___Sheet1[[#This Row],[event_name]])</f>
        <v>Male</v>
      </c>
      <c r="F3787" t="s">
        <v>17</v>
      </c>
      <c r="G3787" t="s">
        <v>345</v>
      </c>
      <c r="H3787" t="str">
        <f>IF(Statistics_xlsx___Sheet1[[#This Row],[Post Name]]="-",IF(G3788=0,G3786,G3788),Statistics_xlsx___Sheet1[[#This Row],[Post Name]])</f>
        <v>c9</v>
      </c>
      <c r="I3787">
        <v>25059</v>
      </c>
      <c r="J3787">
        <f>IF(Statistics_xlsx___Sheet1[[#This Row],[Offered Salary]]&lt;=0,AVERAGE($I$2:$I$7166),Statistics_xlsx___Sheet1[[#This Row],[Offered Salary]])</f>
        <v>25059</v>
      </c>
      <c r="K3787" t="b">
        <f>OR((Statistics_xlsx___Sheet1[[#This Row],[updated offered salary]]&lt;$N$39),(Statistics_xlsx___Sheet1[[#This Row],[updated offered salary]]&gt;$N$40))</f>
        <v>0</v>
      </c>
    </row>
    <row r="3788" spans="1:11" x14ac:dyDescent="0.3">
      <c r="A3788">
        <v>849885</v>
      </c>
      <c r="B3788" t="s">
        <v>3237</v>
      </c>
      <c r="C3788" t="s">
        <v>8</v>
      </c>
      <c r="D3788" t="s">
        <v>9</v>
      </c>
      <c r="E3788" t="str">
        <f>IF(Statistics_xlsx___Sheet1[[#This Row],[event_name]]="-","Male",Statistics_xlsx___Sheet1[[#This Row],[event_name]])</f>
        <v>Male</v>
      </c>
      <c r="F3788" t="s">
        <v>17</v>
      </c>
      <c r="G3788" t="s">
        <v>39</v>
      </c>
      <c r="H3788" t="str">
        <f>IF(Statistics_xlsx___Sheet1[[#This Row],[Post Name]]="-",IF(G3789=0,G3787,G3789),Statistics_xlsx___Sheet1[[#This Row],[Post Name]])</f>
        <v>i1</v>
      </c>
      <c r="I3788">
        <v>2626</v>
      </c>
      <c r="J3788">
        <f>IF(Statistics_xlsx___Sheet1[[#This Row],[Offered Salary]]&lt;=0,AVERAGE($I$2:$I$7166),Statistics_xlsx___Sheet1[[#This Row],[Offered Salary]])</f>
        <v>2626</v>
      </c>
      <c r="K3788" t="b">
        <f>OR((Statistics_xlsx___Sheet1[[#This Row],[updated offered salary]]&lt;$N$39),(Statistics_xlsx___Sheet1[[#This Row],[updated offered salary]]&gt;$N$40))</f>
        <v>0</v>
      </c>
    </row>
    <row r="3789" spans="1:11" x14ac:dyDescent="0.3">
      <c r="A3789">
        <v>540241</v>
      </c>
      <c r="B3789" t="s">
        <v>3238</v>
      </c>
      <c r="C3789" t="s">
        <v>8</v>
      </c>
      <c r="D3789" t="s">
        <v>9</v>
      </c>
      <c r="E3789" t="str">
        <f>IF(Statistics_xlsx___Sheet1[[#This Row],[event_name]]="-","Male",Statistics_xlsx___Sheet1[[#This Row],[event_name]])</f>
        <v>Male</v>
      </c>
      <c r="F3789" t="s">
        <v>17</v>
      </c>
      <c r="G3789" t="s">
        <v>24</v>
      </c>
      <c r="H3789" t="str">
        <f>IF(Statistics_xlsx___Sheet1[[#This Row],[Post Name]]="-",IF(G3790=0,G3788,G3790),Statistics_xlsx___Sheet1[[#This Row],[Post Name]])</f>
        <v>i7</v>
      </c>
      <c r="I3789">
        <v>8433</v>
      </c>
      <c r="J3789">
        <f>IF(Statistics_xlsx___Sheet1[[#This Row],[Offered Salary]]&lt;=0,AVERAGE($I$2:$I$7166),Statistics_xlsx___Sheet1[[#This Row],[Offered Salary]])</f>
        <v>8433</v>
      </c>
      <c r="K3789" t="b">
        <f>OR((Statistics_xlsx___Sheet1[[#This Row],[updated offered salary]]&lt;$N$39),(Statistics_xlsx___Sheet1[[#This Row],[updated offered salary]]&gt;$N$40))</f>
        <v>0</v>
      </c>
    </row>
    <row r="3790" spans="1:11" x14ac:dyDescent="0.3">
      <c r="A3790">
        <v>491692</v>
      </c>
      <c r="B3790" t="s">
        <v>2781</v>
      </c>
      <c r="C3790" t="s">
        <v>15</v>
      </c>
      <c r="D3790" t="s">
        <v>13</v>
      </c>
      <c r="E3790" t="str">
        <f>IF(Statistics_xlsx___Sheet1[[#This Row],[event_name]]="-","Male",Statistics_xlsx___Sheet1[[#This Row],[event_name]])</f>
        <v>Female</v>
      </c>
      <c r="F3790" t="s">
        <v>10</v>
      </c>
      <c r="G3790" t="s">
        <v>345</v>
      </c>
      <c r="H3790" t="str">
        <f>IF(Statistics_xlsx___Sheet1[[#This Row],[Post Name]]="-",IF(G3791=0,G3789,G3791),Statistics_xlsx___Sheet1[[#This Row],[Post Name]])</f>
        <v>c9</v>
      </c>
      <c r="I3790">
        <v>57291</v>
      </c>
      <c r="J3790">
        <f>IF(Statistics_xlsx___Sheet1[[#This Row],[Offered Salary]]&lt;=0,AVERAGE($I$2:$I$7166),Statistics_xlsx___Sheet1[[#This Row],[Offered Salary]])</f>
        <v>57291</v>
      </c>
      <c r="K3790" t="b">
        <f>OR((Statistics_xlsx___Sheet1[[#This Row],[updated offered salary]]&lt;$N$39),(Statistics_xlsx___Sheet1[[#This Row],[updated offered salary]]&gt;$N$40))</f>
        <v>0</v>
      </c>
    </row>
    <row r="3791" spans="1:11" x14ac:dyDescent="0.3">
      <c r="A3791">
        <v>715095</v>
      </c>
      <c r="B3791" t="s">
        <v>3239</v>
      </c>
      <c r="C3791" t="s">
        <v>8</v>
      </c>
      <c r="D3791" t="s">
        <v>9</v>
      </c>
      <c r="E3791" t="str">
        <f>IF(Statistics_xlsx___Sheet1[[#This Row],[event_name]]="-","Male",Statistics_xlsx___Sheet1[[#This Row],[event_name]])</f>
        <v>Male</v>
      </c>
      <c r="F3791" t="s">
        <v>17</v>
      </c>
      <c r="G3791" t="s">
        <v>24</v>
      </c>
      <c r="H3791" t="str">
        <f>IF(Statistics_xlsx___Sheet1[[#This Row],[Post Name]]="-",IF(G3792=0,G3790,G3792),Statistics_xlsx___Sheet1[[#This Row],[Post Name]])</f>
        <v>i7</v>
      </c>
      <c r="I3791">
        <v>65169</v>
      </c>
      <c r="J3791">
        <f>IF(Statistics_xlsx___Sheet1[[#This Row],[Offered Salary]]&lt;=0,AVERAGE($I$2:$I$7166),Statistics_xlsx___Sheet1[[#This Row],[Offered Salary]])</f>
        <v>65169</v>
      </c>
      <c r="K3791" t="b">
        <f>OR((Statistics_xlsx___Sheet1[[#This Row],[updated offered salary]]&lt;$N$39),(Statistics_xlsx___Sheet1[[#This Row],[updated offered salary]]&gt;$N$40))</f>
        <v>0</v>
      </c>
    </row>
    <row r="3792" spans="1:11" x14ac:dyDescent="0.3">
      <c r="A3792">
        <v>188572</v>
      </c>
      <c r="B3792" t="s">
        <v>1318</v>
      </c>
      <c r="C3792" t="s">
        <v>8</v>
      </c>
      <c r="D3792" t="s">
        <v>9</v>
      </c>
      <c r="E3792" t="str">
        <f>IF(Statistics_xlsx___Sheet1[[#This Row],[event_name]]="-","Male",Statistics_xlsx___Sheet1[[#This Row],[event_name]])</f>
        <v>Male</v>
      </c>
      <c r="F3792" t="s">
        <v>17</v>
      </c>
      <c r="G3792" t="s">
        <v>24</v>
      </c>
      <c r="H3792" t="str">
        <f>IF(Statistics_xlsx___Sheet1[[#This Row],[Post Name]]="-",IF(G3793=0,G3791,G3793),Statistics_xlsx___Sheet1[[#This Row],[Post Name]])</f>
        <v>i7</v>
      </c>
      <c r="I3792">
        <v>26028</v>
      </c>
      <c r="J3792">
        <f>IF(Statistics_xlsx___Sheet1[[#This Row],[Offered Salary]]&lt;=0,AVERAGE($I$2:$I$7166),Statistics_xlsx___Sheet1[[#This Row],[Offered Salary]])</f>
        <v>26028</v>
      </c>
      <c r="K3792" t="b">
        <f>OR((Statistics_xlsx___Sheet1[[#This Row],[updated offered salary]]&lt;$N$39),(Statistics_xlsx___Sheet1[[#This Row],[updated offered salary]]&gt;$N$40))</f>
        <v>0</v>
      </c>
    </row>
    <row r="3793" spans="1:11" x14ac:dyDescent="0.3">
      <c r="A3793">
        <v>836201</v>
      </c>
      <c r="B3793" t="s">
        <v>1237</v>
      </c>
      <c r="C3793" t="s">
        <v>8</v>
      </c>
      <c r="D3793" t="s">
        <v>13</v>
      </c>
      <c r="E3793" t="str">
        <f>IF(Statistics_xlsx___Sheet1[[#This Row],[event_name]]="-","Male",Statistics_xlsx___Sheet1[[#This Row],[event_name]])</f>
        <v>Female</v>
      </c>
      <c r="F3793" t="s">
        <v>10</v>
      </c>
      <c r="G3793" t="s">
        <v>345</v>
      </c>
      <c r="H3793" t="str">
        <f>IF(Statistics_xlsx___Sheet1[[#This Row],[Post Name]]="-",IF(G3794=0,G3792,G3794),Statistics_xlsx___Sheet1[[#This Row],[Post Name]])</f>
        <v>c9</v>
      </c>
      <c r="I3793">
        <v>48402</v>
      </c>
      <c r="J3793">
        <f>IF(Statistics_xlsx___Sheet1[[#This Row],[Offered Salary]]&lt;=0,AVERAGE($I$2:$I$7166),Statistics_xlsx___Sheet1[[#This Row],[Offered Salary]])</f>
        <v>48402</v>
      </c>
      <c r="K3793" t="b">
        <f>OR((Statistics_xlsx___Sheet1[[#This Row],[updated offered salary]]&lt;$N$39),(Statistics_xlsx___Sheet1[[#This Row],[updated offered salary]]&gt;$N$40))</f>
        <v>0</v>
      </c>
    </row>
    <row r="3794" spans="1:11" x14ac:dyDescent="0.3">
      <c r="A3794">
        <v>399899</v>
      </c>
      <c r="B3794" t="s">
        <v>1237</v>
      </c>
      <c r="C3794" t="s">
        <v>8</v>
      </c>
      <c r="D3794" t="s">
        <v>9</v>
      </c>
      <c r="E3794" t="str">
        <f>IF(Statistics_xlsx___Sheet1[[#This Row],[event_name]]="-","Male",Statistics_xlsx___Sheet1[[#This Row],[event_name]])</f>
        <v>Male</v>
      </c>
      <c r="F3794" t="s">
        <v>10</v>
      </c>
      <c r="G3794" t="s">
        <v>345</v>
      </c>
      <c r="H3794" t="str">
        <f>IF(Statistics_xlsx___Sheet1[[#This Row],[Post Name]]="-",IF(G3795=0,G3793,G3795),Statistics_xlsx___Sheet1[[#This Row],[Post Name]])</f>
        <v>c9</v>
      </c>
      <c r="I3794">
        <v>41353</v>
      </c>
      <c r="J3794">
        <f>IF(Statistics_xlsx___Sheet1[[#This Row],[Offered Salary]]&lt;=0,AVERAGE($I$2:$I$7166),Statistics_xlsx___Sheet1[[#This Row],[Offered Salary]])</f>
        <v>41353</v>
      </c>
      <c r="K3794" t="b">
        <f>OR((Statistics_xlsx___Sheet1[[#This Row],[updated offered salary]]&lt;$N$39),(Statistics_xlsx___Sheet1[[#This Row],[updated offered salary]]&gt;$N$40))</f>
        <v>0</v>
      </c>
    </row>
    <row r="3795" spans="1:11" x14ac:dyDescent="0.3">
      <c r="A3795">
        <v>799492</v>
      </c>
      <c r="B3795" t="s">
        <v>1237</v>
      </c>
      <c r="C3795" t="s">
        <v>8</v>
      </c>
      <c r="D3795" t="s">
        <v>42</v>
      </c>
      <c r="E3795" t="str">
        <f>IF(Statistics_xlsx___Sheet1[[#This Row],[event_name]]="-","Male",Statistics_xlsx___Sheet1[[#This Row],[event_name]])</f>
        <v>Don’t want to say</v>
      </c>
      <c r="F3795" t="s">
        <v>10</v>
      </c>
      <c r="G3795" t="s">
        <v>345</v>
      </c>
      <c r="H3795" t="str">
        <f>IF(Statistics_xlsx___Sheet1[[#This Row],[Post Name]]="-",IF(G3796=0,G3794,G3796),Statistics_xlsx___Sheet1[[#This Row],[Post Name]])</f>
        <v>c9</v>
      </c>
      <c r="I3795">
        <v>9449</v>
      </c>
      <c r="J3795">
        <f>IF(Statistics_xlsx___Sheet1[[#This Row],[Offered Salary]]&lt;=0,AVERAGE($I$2:$I$7166),Statistics_xlsx___Sheet1[[#This Row],[Offered Salary]])</f>
        <v>9449</v>
      </c>
      <c r="K3795" t="b">
        <f>OR((Statistics_xlsx___Sheet1[[#This Row],[updated offered salary]]&lt;$N$39),(Statistics_xlsx___Sheet1[[#This Row],[updated offered salary]]&gt;$N$40))</f>
        <v>0</v>
      </c>
    </row>
    <row r="3796" spans="1:11" x14ac:dyDescent="0.3">
      <c r="A3796">
        <v>410407</v>
      </c>
      <c r="B3796" t="s">
        <v>3240</v>
      </c>
      <c r="C3796" t="s">
        <v>15</v>
      </c>
      <c r="D3796" t="s">
        <v>9</v>
      </c>
      <c r="E3796" t="str">
        <f>IF(Statistics_xlsx___Sheet1[[#This Row],[event_name]]="-","Male",Statistics_xlsx___Sheet1[[#This Row],[event_name]])</f>
        <v>Male</v>
      </c>
      <c r="F3796" t="s">
        <v>10</v>
      </c>
      <c r="G3796" t="s">
        <v>345</v>
      </c>
      <c r="H3796" t="str">
        <f>IF(Statistics_xlsx___Sheet1[[#This Row],[Post Name]]="-",IF(G3797=0,G3795,G3797),Statistics_xlsx___Sheet1[[#This Row],[Post Name]])</f>
        <v>c9</v>
      </c>
      <c r="I3796">
        <v>49247</v>
      </c>
      <c r="J3796">
        <f>IF(Statistics_xlsx___Sheet1[[#This Row],[Offered Salary]]&lt;=0,AVERAGE($I$2:$I$7166),Statistics_xlsx___Sheet1[[#This Row],[Offered Salary]])</f>
        <v>49247</v>
      </c>
      <c r="K3796" t="b">
        <f>OR((Statistics_xlsx___Sheet1[[#This Row],[updated offered salary]]&lt;$N$39),(Statistics_xlsx___Sheet1[[#This Row],[updated offered salary]]&gt;$N$40))</f>
        <v>0</v>
      </c>
    </row>
    <row r="3797" spans="1:11" x14ac:dyDescent="0.3">
      <c r="A3797">
        <v>86558</v>
      </c>
      <c r="B3797" t="s">
        <v>3241</v>
      </c>
      <c r="C3797" t="s">
        <v>8</v>
      </c>
      <c r="D3797" t="s">
        <v>9</v>
      </c>
      <c r="E3797" t="str">
        <f>IF(Statistics_xlsx___Sheet1[[#This Row],[event_name]]="-","Male",Statistics_xlsx___Sheet1[[#This Row],[event_name]])</f>
        <v>Male</v>
      </c>
      <c r="F3797" t="s">
        <v>17</v>
      </c>
      <c r="G3797" t="s">
        <v>44</v>
      </c>
      <c r="H3797" t="str">
        <f>IF(Statistics_xlsx___Sheet1[[#This Row],[Post Name]]="-",IF(G3798=0,G3796,G3798),Statistics_xlsx___Sheet1[[#This Row],[Post Name]])</f>
        <v>i6</v>
      </c>
      <c r="I3797">
        <v>45622</v>
      </c>
      <c r="J3797">
        <f>IF(Statistics_xlsx___Sheet1[[#This Row],[Offered Salary]]&lt;=0,AVERAGE($I$2:$I$7166),Statistics_xlsx___Sheet1[[#This Row],[Offered Salary]])</f>
        <v>45622</v>
      </c>
      <c r="K3797" t="b">
        <f>OR((Statistics_xlsx___Sheet1[[#This Row],[updated offered salary]]&lt;$N$39),(Statistics_xlsx___Sheet1[[#This Row],[updated offered salary]]&gt;$N$40))</f>
        <v>0</v>
      </c>
    </row>
    <row r="3798" spans="1:11" x14ac:dyDescent="0.3">
      <c r="A3798">
        <v>968366</v>
      </c>
      <c r="B3798" t="s">
        <v>3242</v>
      </c>
      <c r="C3798" t="s">
        <v>8</v>
      </c>
      <c r="D3798" t="s">
        <v>9</v>
      </c>
      <c r="E3798" t="str">
        <f>IF(Statistics_xlsx___Sheet1[[#This Row],[event_name]]="-","Male",Statistics_xlsx___Sheet1[[#This Row],[event_name]])</f>
        <v>Male</v>
      </c>
      <c r="F3798" t="s">
        <v>69</v>
      </c>
      <c r="G3798" t="s">
        <v>36</v>
      </c>
      <c r="H3798" t="str">
        <f>IF(Statistics_xlsx___Sheet1[[#This Row],[Post Name]]="-",IF(G3799=0,G3797,G3799),Statistics_xlsx___Sheet1[[#This Row],[Post Name]])</f>
        <v>i5</v>
      </c>
      <c r="I3798">
        <v>76109</v>
      </c>
      <c r="J3798">
        <f>IF(Statistics_xlsx___Sheet1[[#This Row],[Offered Salary]]&lt;=0,AVERAGE($I$2:$I$7166),Statistics_xlsx___Sheet1[[#This Row],[Offered Salary]])</f>
        <v>76109</v>
      </c>
      <c r="K3798" t="b">
        <f>OR((Statistics_xlsx___Sheet1[[#This Row],[updated offered salary]]&lt;$N$39),(Statistics_xlsx___Sheet1[[#This Row],[updated offered salary]]&gt;$N$40))</f>
        <v>0</v>
      </c>
    </row>
    <row r="3799" spans="1:11" x14ac:dyDescent="0.3">
      <c r="A3799">
        <v>962795</v>
      </c>
      <c r="B3799" t="s">
        <v>3243</v>
      </c>
      <c r="C3799" t="s">
        <v>8</v>
      </c>
      <c r="D3799" t="s">
        <v>9</v>
      </c>
      <c r="E3799" t="str">
        <f>IF(Statistics_xlsx___Sheet1[[#This Row],[event_name]]="-","Male",Statistics_xlsx___Sheet1[[#This Row],[event_name]])</f>
        <v>Male</v>
      </c>
      <c r="F3799" t="s">
        <v>69</v>
      </c>
      <c r="G3799" t="s">
        <v>14</v>
      </c>
      <c r="H3799" t="str">
        <f>IF(Statistics_xlsx___Sheet1[[#This Row],[Post Name]]="-",IF(G3800=0,G3798,G3800),Statistics_xlsx___Sheet1[[#This Row],[Post Name]])</f>
        <v>c5</v>
      </c>
      <c r="I3799">
        <v>22110</v>
      </c>
      <c r="J3799">
        <f>IF(Statistics_xlsx___Sheet1[[#This Row],[Offered Salary]]&lt;=0,AVERAGE($I$2:$I$7166),Statistics_xlsx___Sheet1[[#This Row],[Offered Salary]])</f>
        <v>22110</v>
      </c>
      <c r="K3799" t="b">
        <f>OR((Statistics_xlsx___Sheet1[[#This Row],[updated offered salary]]&lt;$N$39),(Statistics_xlsx___Sheet1[[#This Row],[updated offered salary]]&gt;$N$40))</f>
        <v>0</v>
      </c>
    </row>
    <row r="3800" spans="1:11" x14ac:dyDescent="0.3">
      <c r="A3800">
        <v>599645</v>
      </c>
      <c r="B3800" t="s">
        <v>1362</v>
      </c>
      <c r="C3800" t="s">
        <v>15</v>
      </c>
      <c r="D3800" t="s">
        <v>9</v>
      </c>
      <c r="E3800" t="str">
        <f>IF(Statistics_xlsx___Sheet1[[#This Row],[event_name]]="-","Male",Statistics_xlsx___Sheet1[[#This Row],[event_name]])</f>
        <v>Male</v>
      </c>
      <c r="F3800" t="s">
        <v>69</v>
      </c>
      <c r="G3800" t="s">
        <v>14</v>
      </c>
      <c r="H3800" t="str">
        <f>IF(Statistics_xlsx___Sheet1[[#This Row],[Post Name]]="-",IF(G3801=0,G3799,G3801),Statistics_xlsx___Sheet1[[#This Row],[Post Name]])</f>
        <v>c5</v>
      </c>
      <c r="I3800">
        <v>80401</v>
      </c>
      <c r="J3800">
        <f>IF(Statistics_xlsx___Sheet1[[#This Row],[Offered Salary]]&lt;=0,AVERAGE($I$2:$I$7166),Statistics_xlsx___Sheet1[[#This Row],[Offered Salary]])</f>
        <v>80401</v>
      </c>
      <c r="K3800" t="b">
        <f>OR((Statistics_xlsx___Sheet1[[#This Row],[updated offered salary]]&lt;$N$39),(Statistics_xlsx___Sheet1[[#This Row],[updated offered salary]]&gt;$N$40))</f>
        <v>0</v>
      </c>
    </row>
    <row r="3801" spans="1:11" x14ac:dyDescent="0.3">
      <c r="A3801">
        <v>970537</v>
      </c>
      <c r="B3801" t="s">
        <v>1363</v>
      </c>
      <c r="C3801" t="s">
        <v>15</v>
      </c>
      <c r="D3801" t="s">
        <v>13</v>
      </c>
      <c r="E3801" t="str">
        <f>IF(Statistics_xlsx___Sheet1[[#This Row],[event_name]]="-","Male",Statistics_xlsx___Sheet1[[#This Row],[event_name]])</f>
        <v>Female</v>
      </c>
      <c r="F3801" t="s">
        <v>69</v>
      </c>
      <c r="G3801" t="s">
        <v>14</v>
      </c>
      <c r="H3801" t="str">
        <f>IF(Statistics_xlsx___Sheet1[[#This Row],[Post Name]]="-",IF(G3802=0,G3800,G3802),Statistics_xlsx___Sheet1[[#This Row],[Post Name]])</f>
        <v>c5</v>
      </c>
      <c r="I3801">
        <v>70883</v>
      </c>
      <c r="J3801">
        <f>IF(Statistics_xlsx___Sheet1[[#This Row],[Offered Salary]]&lt;=0,AVERAGE($I$2:$I$7166),Statistics_xlsx___Sheet1[[#This Row],[Offered Salary]])</f>
        <v>70883</v>
      </c>
      <c r="K3801" t="b">
        <f>OR((Statistics_xlsx___Sheet1[[#This Row],[updated offered salary]]&lt;$N$39),(Statistics_xlsx___Sheet1[[#This Row],[updated offered salary]]&gt;$N$40))</f>
        <v>0</v>
      </c>
    </row>
    <row r="3802" spans="1:11" x14ac:dyDescent="0.3">
      <c r="A3802">
        <v>597166</v>
      </c>
      <c r="B3802" t="s">
        <v>3244</v>
      </c>
      <c r="C3802" t="s">
        <v>15</v>
      </c>
      <c r="D3802" t="s">
        <v>9</v>
      </c>
      <c r="E3802" t="str">
        <f>IF(Statistics_xlsx___Sheet1[[#This Row],[event_name]]="-","Male",Statistics_xlsx___Sheet1[[#This Row],[event_name]])</f>
        <v>Male</v>
      </c>
      <c r="F3802" t="s">
        <v>69</v>
      </c>
      <c r="G3802" t="s">
        <v>14</v>
      </c>
      <c r="H3802" t="str">
        <f>IF(Statistics_xlsx___Sheet1[[#This Row],[Post Name]]="-",IF(G3803=0,G3801,G3803),Statistics_xlsx___Sheet1[[#This Row],[Post Name]])</f>
        <v>c5</v>
      </c>
      <c r="I3802">
        <v>57331</v>
      </c>
      <c r="J3802">
        <f>IF(Statistics_xlsx___Sheet1[[#This Row],[Offered Salary]]&lt;=0,AVERAGE($I$2:$I$7166),Statistics_xlsx___Sheet1[[#This Row],[Offered Salary]])</f>
        <v>57331</v>
      </c>
      <c r="K3802" t="b">
        <f>OR((Statistics_xlsx___Sheet1[[#This Row],[updated offered salary]]&lt;$N$39),(Statistics_xlsx___Sheet1[[#This Row],[updated offered salary]]&gt;$N$40))</f>
        <v>0</v>
      </c>
    </row>
    <row r="3803" spans="1:11" x14ac:dyDescent="0.3">
      <c r="A3803">
        <v>268141</v>
      </c>
      <c r="B3803" t="s">
        <v>3245</v>
      </c>
      <c r="C3803" t="s">
        <v>15</v>
      </c>
      <c r="D3803" t="s">
        <v>13</v>
      </c>
      <c r="E3803" t="str">
        <f>IF(Statistics_xlsx___Sheet1[[#This Row],[event_name]]="-","Male",Statistics_xlsx___Sheet1[[#This Row],[event_name]])</f>
        <v>Female</v>
      </c>
      <c r="F3803" t="s">
        <v>69</v>
      </c>
      <c r="G3803" t="s">
        <v>14</v>
      </c>
      <c r="H3803" t="str">
        <f>IF(Statistics_xlsx___Sheet1[[#This Row],[Post Name]]="-",IF(G3804=0,G3802,G3804),Statistics_xlsx___Sheet1[[#This Row],[Post Name]])</f>
        <v>c5</v>
      </c>
      <c r="I3803">
        <v>53837</v>
      </c>
      <c r="J3803">
        <f>IF(Statistics_xlsx___Sheet1[[#This Row],[Offered Salary]]&lt;=0,AVERAGE($I$2:$I$7166),Statistics_xlsx___Sheet1[[#This Row],[Offered Salary]])</f>
        <v>53837</v>
      </c>
      <c r="K3803" t="b">
        <f>OR((Statistics_xlsx___Sheet1[[#This Row],[updated offered salary]]&lt;$N$39),(Statistics_xlsx___Sheet1[[#This Row],[updated offered salary]]&gt;$N$40))</f>
        <v>0</v>
      </c>
    </row>
    <row r="3804" spans="1:11" x14ac:dyDescent="0.3">
      <c r="A3804">
        <v>150743</v>
      </c>
      <c r="B3804" t="s">
        <v>3246</v>
      </c>
      <c r="C3804" t="s">
        <v>8</v>
      </c>
      <c r="D3804" t="s">
        <v>13</v>
      </c>
      <c r="E3804" t="str">
        <f>IF(Statistics_xlsx___Sheet1[[#This Row],[event_name]]="-","Male",Statistics_xlsx___Sheet1[[#This Row],[event_name]])</f>
        <v>Female</v>
      </c>
      <c r="F3804" t="s">
        <v>69</v>
      </c>
      <c r="G3804" t="s">
        <v>14</v>
      </c>
      <c r="H3804" t="str">
        <f>IF(Statistics_xlsx___Sheet1[[#This Row],[Post Name]]="-",IF(G3805=0,G3803,G3805),Statistics_xlsx___Sheet1[[#This Row],[Post Name]])</f>
        <v>c5</v>
      </c>
      <c r="I3804">
        <v>5068</v>
      </c>
      <c r="J3804">
        <f>IF(Statistics_xlsx___Sheet1[[#This Row],[Offered Salary]]&lt;=0,AVERAGE($I$2:$I$7166),Statistics_xlsx___Sheet1[[#This Row],[Offered Salary]])</f>
        <v>5068</v>
      </c>
      <c r="K3804" t="b">
        <f>OR((Statistics_xlsx___Sheet1[[#This Row],[updated offered salary]]&lt;$N$39),(Statistics_xlsx___Sheet1[[#This Row],[updated offered salary]]&gt;$N$40))</f>
        <v>0</v>
      </c>
    </row>
    <row r="3805" spans="1:11" x14ac:dyDescent="0.3">
      <c r="A3805">
        <v>140184</v>
      </c>
      <c r="B3805" t="s">
        <v>3247</v>
      </c>
      <c r="C3805" t="s">
        <v>8</v>
      </c>
      <c r="D3805" t="s">
        <v>9</v>
      </c>
      <c r="E3805" t="str">
        <f>IF(Statistics_xlsx___Sheet1[[#This Row],[event_name]]="-","Male",Statistics_xlsx___Sheet1[[#This Row],[event_name]])</f>
        <v>Male</v>
      </c>
      <c r="F3805" t="s">
        <v>69</v>
      </c>
      <c r="G3805" t="s">
        <v>14</v>
      </c>
      <c r="H3805" t="str">
        <f>IF(Statistics_xlsx___Sheet1[[#This Row],[Post Name]]="-",IF(G3806=0,G3804,G3806),Statistics_xlsx___Sheet1[[#This Row],[Post Name]])</f>
        <v>c5</v>
      </c>
      <c r="I3805">
        <v>81546</v>
      </c>
      <c r="J3805">
        <f>IF(Statistics_xlsx___Sheet1[[#This Row],[Offered Salary]]&lt;=0,AVERAGE($I$2:$I$7166),Statistics_xlsx___Sheet1[[#This Row],[Offered Salary]])</f>
        <v>81546</v>
      </c>
      <c r="K3805" t="b">
        <f>OR((Statistics_xlsx___Sheet1[[#This Row],[updated offered salary]]&lt;$N$39),(Statistics_xlsx___Sheet1[[#This Row],[updated offered salary]]&gt;$N$40))</f>
        <v>0</v>
      </c>
    </row>
    <row r="3806" spans="1:11" x14ac:dyDescent="0.3">
      <c r="A3806">
        <v>935507</v>
      </c>
      <c r="B3806" t="s">
        <v>3248</v>
      </c>
      <c r="C3806" t="s">
        <v>15</v>
      </c>
      <c r="D3806" t="s">
        <v>9</v>
      </c>
      <c r="E3806" t="str">
        <f>IF(Statistics_xlsx___Sheet1[[#This Row],[event_name]]="-","Male",Statistics_xlsx___Sheet1[[#This Row],[event_name]])</f>
        <v>Male</v>
      </c>
      <c r="F3806" t="s">
        <v>69</v>
      </c>
      <c r="G3806" t="s">
        <v>14</v>
      </c>
      <c r="H3806" t="str">
        <f>IF(Statistics_xlsx___Sheet1[[#This Row],[Post Name]]="-",IF(G3807=0,G3805,G3807),Statistics_xlsx___Sheet1[[#This Row],[Post Name]])</f>
        <v>c5</v>
      </c>
      <c r="I3806">
        <v>36685</v>
      </c>
      <c r="J3806">
        <f>IF(Statistics_xlsx___Sheet1[[#This Row],[Offered Salary]]&lt;=0,AVERAGE($I$2:$I$7166),Statistics_xlsx___Sheet1[[#This Row],[Offered Salary]])</f>
        <v>36685</v>
      </c>
      <c r="K3806" t="b">
        <f>OR((Statistics_xlsx___Sheet1[[#This Row],[updated offered salary]]&lt;$N$39),(Statistics_xlsx___Sheet1[[#This Row],[updated offered salary]]&gt;$N$40))</f>
        <v>0</v>
      </c>
    </row>
    <row r="3807" spans="1:11" x14ac:dyDescent="0.3">
      <c r="A3807">
        <v>314773</v>
      </c>
      <c r="B3807" t="s">
        <v>3249</v>
      </c>
      <c r="C3807" t="s">
        <v>15</v>
      </c>
      <c r="D3807" t="s">
        <v>9</v>
      </c>
      <c r="E3807" t="str">
        <f>IF(Statistics_xlsx___Sheet1[[#This Row],[event_name]]="-","Male",Statistics_xlsx___Sheet1[[#This Row],[event_name]])</f>
        <v>Male</v>
      </c>
      <c r="F3807" t="s">
        <v>69</v>
      </c>
      <c r="G3807" t="s">
        <v>14</v>
      </c>
      <c r="H3807" t="str">
        <f>IF(Statistics_xlsx___Sheet1[[#This Row],[Post Name]]="-",IF(G3808=0,G3806,G3808),Statistics_xlsx___Sheet1[[#This Row],[Post Name]])</f>
        <v>c5</v>
      </c>
      <c r="I3807">
        <v>84370</v>
      </c>
      <c r="J3807">
        <f>IF(Statistics_xlsx___Sheet1[[#This Row],[Offered Salary]]&lt;=0,AVERAGE($I$2:$I$7166),Statistics_xlsx___Sheet1[[#This Row],[Offered Salary]])</f>
        <v>84370</v>
      </c>
      <c r="K3807" t="b">
        <f>OR((Statistics_xlsx___Sheet1[[#This Row],[updated offered salary]]&lt;$N$39),(Statistics_xlsx___Sheet1[[#This Row],[updated offered salary]]&gt;$N$40))</f>
        <v>0</v>
      </c>
    </row>
    <row r="3808" spans="1:11" x14ac:dyDescent="0.3">
      <c r="A3808">
        <v>460232</v>
      </c>
      <c r="B3808" t="s">
        <v>1215</v>
      </c>
      <c r="C3808" t="s">
        <v>15</v>
      </c>
      <c r="D3808" t="s">
        <v>9</v>
      </c>
      <c r="E3808" t="str">
        <f>IF(Statistics_xlsx___Sheet1[[#This Row],[event_name]]="-","Male",Statistics_xlsx___Sheet1[[#This Row],[event_name]])</f>
        <v>Male</v>
      </c>
      <c r="F3808" t="s">
        <v>69</v>
      </c>
      <c r="G3808" t="s">
        <v>345</v>
      </c>
      <c r="H3808" t="str">
        <f>IF(Statistics_xlsx___Sheet1[[#This Row],[Post Name]]="-",IF(G3809=0,G3807,G3809),Statistics_xlsx___Sheet1[[#This Row],[Post Name]])</f>
        <v>c9</v>
      </c>
      <c r="I3808">
        <v>21446</v>
      </c>
      <c r="J3808">
        <f>IF(Statistics_xlsx___Sheet1[[#This Row],[Offered Salary]]&lt;=0,AVERAGE($I$2:$I$7166),Statistics_xlsx___Sheet1[[#This Row],[Offered Salary]])</f>
        <v>21446</v>
      </c>
      <c r="K3808" t="b">
        <f>OR((Statistics_xlsx___Sheet1[[#This Row],[updated offered salary]]&lt;$N$39),(Statistics_xlsx___Sheet1[[#This Row],[updated offered salary]]&gt;$N$40))</f>
        <v>0</v>
      </c>
    </row>
    <row r="3809" spans="1:11" x14ac:dyDescent="0.3">
      <c r="A3809">
        <v>117720</v>
      </c>
      <c r="B3809" t="s">
        <v>3250</v>
      </c>
      <c r="C3809" t="s">
        <v>8</v>
      </c>
      <c r="D3809" t="s">
        <v>9</v>
      </c>
      <c r="E3809" t="str">
        <f>IF(Statistics_xlsx___Sheet1[[#This Row],[event_name]]="-","Male",Statistics_xlsx___Sheet1[[#This Row],[event_name]])</f>
        <v>Male</v>
      </c>
      <c r="F3809" t="s">
        <v>69</v>
      </c>
      <c r="G3809" t="s">
        <v>345</v>
      </c>
      <c r="H3809" t="str">
        <f>IF(Statistics_xlsx___Sheet1[[#This Row],[Post Name]]="-",IF(G3810=0,G3808,G3810),Statistics_xlsx___Sheet1[[#This Row],[Post Name]])</f>
        <v>c9</v>
      </c>
      <c r="I3809">
        <v>50784</v>
      </c>
      <c r="J3809">
        <f>IF(Statistics_xlsx___Sheet1[[#This Row],[Offered Salary]]&lt;=0,AVERAGE($I$2:$I$7166),Statistics_xlsx___Sheet1[[#This Row],[Offered Salary]])</f>
        <v>50784</v>
      </c>
      <c r="K3809" t="b">
        <f>OR((Statistics_xlsx___Sheet1[[#This Row],[updated offered salary]]&lt;$N$39),(Statistics_xlsx___Sheet1[[#This Row],[updated offered salary]]&gt;$N$40))</f>
        <v>0</v>
      </c>
    </row>
    <row r="3810" spans="1:11" x14ac:dyDescent="0.3">
      <c r="A3810">
        <v>74315</v>
      </c>
      <c r="B3810" t="s">
        <v>3250</v>
      </c>
      <c r="C3810" t="s">
        <v>15</v>
      </c>
      <c r="D3810" t="s">
        <v>13</v>
      </c>
      <c r="E3810" t="str">
        <f>IF(Statistics_xlsx___Sheet1[[#This Row],[event_name]]="-","Male",Statistics_xlsx___Sheet1[[#This Row],[event_name]])</f>
        <v>Female</v>
      </c>
      <c r="F3810" t="s">
        <v>69</v>
      </c>
      <c r="G3810" t="s">
        <v>345</v>
      </c>
      <c r="H3810" t="str">
        <f>IF(Statistics_xlsx___Sheet1[[#This Row],[Post Name]]="-",IF(G3811=0,G3809,G3811),Statistics_xlsx___Sheet1[[#This Row],[Post Name]])</f>
        <v>c9</v>
      </c>
      <c r="I3810">
        <v>18091</v>
      </c>
      <c r="J3810">
        <f>IF(Statistics_xlsx___Sheet1[[#This Row],[Offered Salary]]&lt;=0,AVERAGE($I$2:$I$7166),Statistics_xlsx___Sheet1[[#This Row],[Offered Salary]])</f>
        <v>18091</v>
      </c>
      <c r="K3810" t="b">
        <f>OR((Statistics_xlsx___Sheet1[[#This Row],[updated offered salary]]&lt;$N$39),(Statistics_xlsx___Sheet1[[#This Row],[updated offered salary]]&gt;$N$40))</f>
        <v>0</v>
      </c>
    </row>
    <row r="3811" spans="1:11" x14ac:dyDescent="0.3">
      <c r="A3811">
        <v>595366</v>
      </c>
      <c r="B3811" t="s">
        <v>3251</v>
      </c>
      <c r="C3811" t="s">
        <v>15</v>
      </c>
      <c r="D3811" t="s">
        <v>9</v>
      </c>
      <c r="E3811" t="str">
        <f>IF(Statistics_xlsx___Sheet1[[#This Row],[event_name]]="-","Male",Statistics_xlsx___Sheet1[[#This Row],[event_name]])</f>
        <v>Male</v>
      </c>
      <c r="F3811" t="s">
        <v>69</v>
      </c>
      <c r="G3811" t="s">
        <v>345</v>
      </c>
      <c r="H3811" t="str">
        <f>IF(Statistics_xlsx___Sheet1[[#This Row],[Post Name]]="-",IF(G3812=0,G3810,G3812),Statistics_xlsx___Sheet1[[#This Row],[Post Name]])</f>
        <v>c9</v>
      </c>
      <c r="I3811">
        <v>77783</v>
      </c>
      <c r="J3811">
        <f>IF(Statistics_xlsx___Sheet1[[#This Row],[Offered Salary]]&lt;=0,AVERAGE($I$2:$I$7166),Statistics_xlsx___Sheet1[[#This Row],[Offered Salary]])</f>
        <v>77783</v>
      </c>
      <c r="K3811" t="b">
        <f>OR((Statistics_xlsx___Sheet1[[#This Row],[updated offered salary]]&lt;$N$39),(Statistics_xlsx___Sheet1[[#This Row],[updated offered salary]]&gt;$N$40))</f>
        <v>0</v>
      </c>
    </row>
    <row r="3812" spans="1:11" x14ac:dyDescent="0.3">
      <c r="A3812">
        <v>392430</v>
      </c>
      <c r="B3812" t="s">
        <v>1199</v>
      </c>
      <c r="C3812" t="s">
        <v>8</v>
      </c>
      <c r="D3812" t="s">
        <v>9</v>
      </c>
      <c r="E3812" t="str">
        <f>IF(Statistics_xlsx___Sheet1[[#This Row],[event_name]]="-","Male",Statistics_xlsx___Sheet1[[#This Row],[event_name]])</f>
        <v>Male</v>
      </c>
      <c r="F3812" t="s">
        <v>69</v>
      </c>
      <c r="G3812" t="s">
        <v>345</v>
      </c>
      <c r="H3812" t="str">
        <f>IF(Statistics_xlsx___Sheet1[[#This Row],[Post Name]]="-",IF(G3813=0,G3811,G3813),Statistics_xlsx___Sheet1[[#This Row],[Post Name]])</f>
        <v>c9</v>
      </c>
      <c r="I3812">
        <v>7350</v>
      </c>
      <c r="J3812">
        <f>IF(Statistics_xlsx___Sheet1[[#This Row],[Offered Salary]]&lt;=0,AVERAGE($I$2:$I$7166),Statistics_xlsx___Sheet1[[#This Row],[Offered Salary]])</f>
        <v>7350</v>
      </c>
      <c r="K3812" t="b">
        <f>OR((Statistics_xlsx___Sheet1[[#This Row],[updated offered salary]]&lt;$N$39),(Statistics_xlsx___Sheet1[[#This Row],[updated offered salary]]&gt;$N$40))</f>
        <v>0</v>
      </c>
    </row>
    <row r="3813" spans="1:11" x14ac:dyDescent="0.3">
      <c r="A3813">
        <v>135861</v>
      </c>
      <c r="B3813" t="s">
        <v>3252</v>
      </c>
      <c r="C3813" t="s">
        <v>8</v>
      </c>
      <c r="D3813" t="s">
        <v>9</v>
      </c>
      <c r="E3813" t="str">
        <f>IF(Statistics_xlsx___Sheet1[[#This Row],[event_name]]="-","Male",Statistics_xlsx___Sheet1[[#This Row],[event_name]])</f>
        <v>Male</v>
      </c>
      <c r="F3813" t="s">
        <v>69</v>
      </c>
      <c r="G3813" t="s">
        <v>345</v>
      </c>
      <c r="H3813" t="str">
        <f>IF(Statistics_xlsx___Sheet1[[#This Row],[Post Name]]="-",IF(G3814=0,G3812,G3814),Statistics_xlsx___Sheet1[[#This Row],[Post Name]])</f>
        <v>c9</v>
      </c>
      <c r="I3813">
        <v>69448</v>
      </c>
      <c r="J3813">
        <f>IF(Statistics_xlsx___Sheet1[[#This Row],[Offered Salary]]&lt;=0,AVERAGE($I$2:$I$7166),Statistics_xlsx___Sheet1[[#This Row],[Offered Salary]])</f>
        <v>69448</v>
      </c>
      <c r="K3813" t="b">
        <f>OR((Statistics_xlsx___Sheet1[[#This Row],[updated offered salary]]&lt;$N$39),(Statistics_xlsx___Sheet1[[#This Row],[updated offered salary]]&gt;$N$40))</f>
        <v>0</v>
      </c>
    </row>
    <row r="3814" spans="1:11" x14ac:dyDescent="0.3">
      <c r="A3814">
        <v>111755</v>
      </c>
      <c r="B3814" t="s">
        <v>1200</v>
      </c>
      <c r="C3814" t="s">
        <v>8</v>
      </c>
      <c r="D3814" t="s">
        <v>13</v>
      </c>
      <c r="E3814" t="str">
        <f>IF(Statistics_xlsx___Sheet1[[#This Row],[event_name]]="-","Male",Statistics_xlsx___Sheet1[[#This Row],[event_name]])</f>
        <v>Female</v>
      </c>
      <c r="F3814" t="s">
        <v>69</v>
      </c>
      <c r="G3814" t="s">
        <v>345</v>
      </c>
      <c r="H3814" t="str">
        <f>IF(Statistics_xlsx___Sheet1[[#This Row],[Post Name]]="-",IF(G3815=0,G3813,G3815),Statistics_xlsx___Sheet1[[#This Row],[Post Name]])</f>
        <v>c9</v>
      </c>
      <c r="I3814">
        <v>44632</v>
      </c>
      <c r="J3814">
        <f>IF(Statistics_xlsx___Sheet1[[#This Row],[Offered Salary]]&lt;=0,AVERAGE($I$2:$I$7166),Statistics_xlsx___Sheet1[[#This Row],[Offered Salary]])</f>
        <v>44632</v>
      </c>
      <c r="K3814" t="b">
        <f>OR((Statistics_xlsx___Sheet1[[#This Row],[updated offered salary]]&lt;$N$39),(Statistics_xlsx___Sheet1[[#This Row],[updated offered salary]]&gt;$N$40))</f>
        <v>0</v>
      </c>
    </row>
    <row r="3815" spans="1:11" x14ac:dyDescent="0.3">
      <c r="A3815">
        <v>846037</v>
      </c>
      <c r="B3815" t="s">
        <v>3253</v>
      </c>
      <c r="C3815" t="s">
        <v>15</v>
      </c>
      <c r="D3815" t="s">
        <v>42</v>
      </c>
      <c r="E3815" t="str">
        <f>IF(Statistics_xlsx___Sheet1[[#This Row],[event_name]]="-","Male",Statistics_xlsx___Sheet1[[#This Row],[event_name]])</f>
        <v>Don’t want to say</v>
      </c>
      <c r="F3815" t="s">
        <v>21</v>
      </c>
      <c r="G3815" t="s">
        <v>14</v>
      </c>
      <c r="H3815" t="str">
        <f>IF(Statistics_xlsx___Sheet1[[#This Row],[Post Name]]="-",IF(G3816=0,G3814,G3816),Statistics_xlsx___Sheet1[[#This Row],[Post Name]])</f>
        <v>c5</v>
      </c>
      <c r="I3815">
        <v>61147</v>
      </c>
      <c r="J3815">
        <f>IF(Statistics_xlsx___Sheet1[[#This Row],[Offered Salary]]&lt;=0,AVERAGE($I$2:$I$7166),Statistics_xlsx___Sheet1[[#This Row],[Offered Salary]])</f>
        <v>61147</v>
      </c>
      <c r="K3815" t="b">
        <f>OR((Statistics_xlsx___Sheet1[[#This Row],[updated offered salary]]&lt;$N$39),(Statistics_xlsx___Sheet1[[#This Row],[updated offered salary]]&gt;$N$40))</f>
        <v>0</v>
      </c>
    </row>
    <row r="3816" spans="1:11" x14ac:dyDescent="0.3">
      <c r="A3816">
        <v>389356</v>
      </c>
      <c r="B3816" t="s">
        <v>3254</v>
      </c>
      <c r="C3816" t="s">
        <v>15</v>
      </c>
      <c r="D3816" t="s">
        <v>13</v>
      </c>
      <c r="E3816" t="str">
        <f>IF(Statistics_xlsx___Sheet1[[#This Row],[event_name]]="-","Male",Statistics_xlsx___Sheet1[[#This Row],[event_name]])</f>
        <v>Female</v>
      </c>
      <c r="F3816" t="s">
        <v>17</v>
      </c>
      <c r="G3816" t="s">
        <v>36</v>
      </c>
      <c r="H3816" t="str">
        <f>IF(Statistics_xlsx___Sheet1[[#This Row],[Post Name]]="-",IF(G3817=0,G3815,G3817),Statistics_xlsx___Sheet1[[#This Row],[Post Name]])</f>
        <v>i5</v>
      </c>
      <c r="I3816">
        <v>46857</v>
      </c>
      <c r="J3816">
        <f>IF(Statistics_xlsx___Sheet1[[#This Row],[Offered Salary]]&lt;=0,AVERAGE($I$2:$I$7166),Statistics_xlsx___Sheet1[[#This Row],[Offered Salary]])</f>
        <v>46857</v>
      </c>
      <c r="K3816" t="b">
        <f>OR((Statistics_xlsx___Sheet1[[#This Row],[updated offered salary]]&lt;$N$39),(Statistics_xlsx___Sheet1[[#This Row],[updated offered salary]]&gt;$N$40))</f>
        <v>0</v>
      </c>
    </row>
    <row r="3817" spans="1:11" x14ac:dyDescent="0.3">
      <c r="A3817">
        <v>544804</v>
      </c>
      <c r="B3817" t="s">
        <v>3255</v>
      </c>
      <c r="C3817" t="s">
        <v>15</v>
      </c>
      <c r="D3817" t="s">
        <v>9</v>
      </c>
      <c r="E3817" t="str">
        <f>IF(Statistics_xlsx___Sheet1[[#This Row],[event_name]]="-","Male",Statistics_xlsx___Sheet1[[#This Row],[event_name]])</f>
        <v>Male</v>
      </c>
      <c r="F3817" t="s">
        <v>17</v>
      </c>
      <c r="G3817" t="s">
        <v>36</v>
      </c>
      <c r="H3817" t="str">
        <f>IF(Statistics_xlsx___Sheet1[[#This Row],[Post Name]]="-",IF(G3818=0,G3816,G3818),Statistics_xlsx___Sheet1[[#This Row],[Post Name]])</f>
        <v>i5</v>
      </c>
      <c r="I3817">
        <v>13458</v>
      </c>
      <c r="J3817">
        <f>IF(Statistics_xlsx___Sheet1[[#This Row],[Offered Salary]]&lt;=0,AVERAGE($I$2:$I$7166),Statistics_xlsx___Sheet1[[#This Row],[Offered Salary]])</f>
        <v>13458</v>
      </c>
      <c r="K3817" t="b">
        <f>OR((Statistics_xlsx___Sheet1[[#This Row],[updated offered salary]]&lt;$N$39),(Statistics_xlsx___Sheet1[[#This Row],[updated offered salary]]&gt;$N$40))</f>
        <v>0</v>
      </c>
    </row>
    <row r="3818" spans="1:11" x14ac:dyDescent="0.3">
      <c r="A3818">
        <v>581823</v>
      </c>
      <c r="B3818" t="s">
        <v>3256</v>
      </c>
      <c r="C3818" t="s">
        <v>8</v>
      </c>
      <c r="D3818" t="s">
        <v>9</v>
      </c>
      <c r="E3818" t="str">
        <f>IF(Statistics_xlsx___Sheet1[[#This Row],[event_name]]="-","Male",Statistics_xlsx___Sheet1[[#This Row],[event_name]])</f>
        <v>Male</v>
      </c>
      <c r="F3818" t="s">
        <v>17</v>
      </c>
      <c r="G3818" t="s">
        <v>36</v>
      </c>
      <c r="H3818" t="str">
        <f>IF(Statistics_xlsx___Sheet1[[#This Row],[Post Name]]="-",IF(G3819=0,G3817,G3819),Statistics_xlsx___Sheet1[[#This Row],[Post Name]])</f>
        <v>i5</v>
      </c>
      <c r="I3818">
        <v>86978</v>
      </c>
      <c r="J3818">
        <f>IF(Statistics_xlsx___Sheet1[[#This Row],[Offered Salary]]&lt;=0,AVERAGE($I$2:$I$7166),Statistics_xlsx___Sheet1[[#This Row],[Offered Salary]])</f>
        <v>86978</v>
      </c>
      <c r="K3818" t="b">
        <f>OR((Statistics_xlsx___Sheet1[[#This Row],[updated offered salary]]&lt;$N$39),(Statistics_xlsx___Sheet1[[#This Row],[updated offered salary]]&gt;$N$40))</f>
        <v>0</v>
      </c>
    </row>
    <row r="3819" spans="1:11" x14ac:dyDescent="0.3">
      <c r="A3819">
        <v>162502</v>
      </c>
      <c r="B3819" t="s">
        <v>3257</v>
      </c>
      <c r="C3819" t="s">
        <v>8</v>
      </c>
      <c r="D3819" t="s">
        <v>9</v>
      </c>
      <c r="E3819" t="str">
        <f>IF(Statistics_xlsx___Sheet1[[#This Row],[event_name]]="-","Male",Statistics_xlsx___Sheet1[[#This Row],[event_name]])</f>
        <v>Male</v>
      </c>
      <c r="F3819" t="s">
        <v>17</v>
      </c>
      <c r="G3819" t="s">
        <v>36</v>
      </c>
      <c r="H3819" t="str">
        <f>IF(Statistics_xlsx___Sheet1[[#This Row],[Post Name]]="-",IF(G3820=0,G3818,G3820),Statistics_xlsx___Sheet1[[#This Row],[Post Name]])</f>
        <v>i5</v>
      </c>
      <c r="I3819">
        <v>32356</v>
      </c>
      <c r="J3819">
        <f>IF(Statistics_xlsx___Sheet1[[#This Row],[Offered Salary]]&lt;=0,AVERAGE($I$2:$I$7166),Statistics_xlsx___Sheet1[[#This Row],[Offered Salary]])</f>
        <v>32356</v>
      </c>
      <c r="K3819" t="b">
        <f>OR((Statistics_xlsx___Sheet1[[#This Row],[updated offered salary]]&lt;$N$39),(Statistics_xlsx___Sheet1[[#This Row],[updated offered salary]]&gt;$N$40))</f>
        <v>0</v>
      </c>
    </row>
    <row r="3820" spans="1:11" x14ac:dyDescent="0.3">
      <c r="A3820">
        <v>752842</v>
      </c>
      <c r="B3820" t="s">
        <v>3258</v>
      </c>
      <c r="C3820" t="s">
        <v>8</v>
      </c>
      <c r="D3820" t="s">
        <v>13</v>
      </c>
      <c r="E3820" t="str">
        <f>IF(Statistics_xlsx___Sheet1[[#This Row],[event_name]]="-","Male",Statistics_xlsx___Sheet1[[#This Row],[event_name]])</f>
        <v>Female</v>
      </c>
      <c r="F3820" t="s">
        <v>17</v>
      </c>
      <c r="G3820" t="s">
        <v>36</v>
      </c>
      <c r="H3820" t="str">
        <f>IF(Statistics_xlsx___Sheet1[[#This Row],[Post Name]]="-",IF(G3821=0,G3819,G3821),Statistics_xlsx___Sheet1[[#This Row],[Post Name]])</f>
        <v>i5</v>
      </c>
      <c r="I3820">
        <v>69060</v>
      </c>
      <c r="J3820">
        <f>IF(Statistics_xlsx___Sheet1[[#This Row],[Offered Salary]]&lt;=0,AVERAGE($I$2:$I$7166),Statistics_xlsx___Sheet1[[#This Row],[Offered Salary]])</f>
        <v>69060</v>
      </c>
      <c r="K3820" t="b">
        <f>OR((Statistics_xlsx___Sheet1[[#This Row],[updated offered salary]]&lt;$N$39),(Statistics_xlsx___Sheet1[[#This Row],[updated offered salary]]&gt;$N$40))</f>
        <v>0</v>
      </c>
    </row>
    <row r="3821" spans="1:11" x14ac:dyDescent="0.3">
      <c r="A3821">
        <v>668210</v>
      </c>
      <c r="B3821" t="s">
        <v>3259</v>
      </c>
      <c r="C3821" t="s">
        <v>15</v>
      </c>
      <c r="D3821" t="s">
        <v>13</v>
      </c>
      <c r="E3821" t="str">
        <f>IF(Statistics_xlsx___Sheet1[[#This Row],[event_name]]="-","Male",Statistics_xlsx___Sheet1[[#This Row],[event_name]])</f>
        <v>Female</v>
      </c>
      <c r="F3821" t="s">
        <v>17</v>
      </c>
      <c r="G3821" t="s">
        <v>36</v>
      </c>
      <c r="H3821" t="str">
        <f>IF(Statistics_xlsx___Sheet1[[#This Row],[Post Name]]="-",IF(G3822=0,G3820,G3822),Statistics_xlsx___Sheet1[[#This Row],[Post Name]])</f>
        <v>i5</v>
      </c>
      <c r="I3821">
        <v>10907</v>
      </c>
      <c r="J3821">
        <f>IF(Statistics_xlsx___Sheet1[[#This Row],[Offered Salary]]&lt;=0,AVERAGE($I$2:$I$7166),Statistics_xlsx___Sheet1[[#This Row],[Offered Salary]])</f>
        <v>10907</v>
      </c>
      <c r="K3821" t="b">
        <f>OR((Statistics_xlsx___Sheet1[[#This Row],[updated offered salary]]&lt;$N$39),(Statistics_xlsx___Sheet1[[#This Row],[updated offered salary]]&gt;$N$40))</f>
        <v>0</v>
      </c>
    </row>
    <row r="3822" spans="1:11" x14ac:dyDescent="0.3">
      <c r="A3822">
        <v>807867</v>
      </c>
      <c r="B3822" t="s">
        <v>3260</v>
      </c>
      <c r="C3822" t="s">
        <v>15</v>
      </c>
      <c r="D3822" t="s">
        <v>9</v>
      </c>
      <c r="E3822" t="str">
        <f>IF(Statistics_xlsx___Sheet1[[#This Row],[event_name]]="-","Male",Statistics_xlsx___Sheet1[[#This Row],[event_name]])</f>
        <v>Male</v>
      </c>
      <c r="F3822" t="s">
        <v>17</v>
      </c>
      <c r="G3822" t="s">
        <v>36</v>
      </c>
      <c r="H3822" t="str">
        <f>IF(Statistics_xlsx___Sheet1[[#This Row],[Post Name]]="-",IF(G3823=0,G3821,G3823),Statistics_xlsx___Sheet1[[#This Row],[Post Name]])</f>
        <v>i5</v>
      </c>
      <c r="I3822">
        <v>22441</v>
      </c>
      <c r="J3822">
        <f>IF(Statistics_xlsx___Sheet1[[#This Row],[Offered Salary]]&lt;=0,AVERAGE($I$2:$I$7166),Statistics_xlsx___Sheet1[[#This Row],[Offered Salary]])</f>
        <v>22441</v>
      </c>
      <c r="K3822" t="b">
        <f>OR((Statistics_xlsx___Sheet1[[#This Row],[updated offered salary]]&lt;$N$39),(Statistics_xlsx___Sheet1[[#This Row],[updated offered salary]]&gt;$N$40))</f>
        <v>0</v>
      </c>
    </row>
    <row r="3823" spans="1:11" x14ac:dyDescent="0.3">
      <c r="A3823">
        <v>490961</v>
      </c>
      <c r="B3823" t="s">
        <v>3261</v>
      </c>
      <c r="C3823" t="s">
        <v>8</v>
      </c>
      <c r="D3823" t="s">
        <v>9</v>
      </c>
      <c r="E3823" t="str">
        <f>IF(Statistics_xlsx___Sheet1[[#This Row],[event_name]]="-","Male",Statistics_xlsx___Sheet1[[#This Row],[event_name]])</f>
        <v>Male</v>
      </c>
      <c r="F3823" t="s">
        <v>17</v>
      </c>
      <c r="G3823" t="s">
        <v>36</v>
      </c>
      <c r="H3823" t="str">
        <f>IF(Statistics_xlsx___Sheet1[[#This Row],[Post Name]]="-",IF(G3824=0,G3822,G3824),Statistics_xlsx___Sheet1[[#This Row],[Post Name]])</f>
        <v>i5</v>
      </c>
      <c r="I3823">
        <v>87059</v>
      </c>
      <c r="J3823">
        <f>IF(Statistics_xlsx___Sheet1[[#This Row],[Offered Salary]]&lt;=0,AVERAGE($I$2:$I$7166),Statistics_xlsx___Sheet1[[#This Row],[Offered Salary]])</f>
        <v>87059</v>
      </c>
      <c r="K3823" t="b">
        <f>OR((Statistics_xlsx___Sheet1[[#This Row],[updated offered salary]]&lt;$N$39),(Statistics_xlsx___Sheet1[[#This Row],[updated offered salary]]&gt;$N$40))</f>
        <v>0</v>
      </c>
    </row>
    <row r="3824" spans="1:11" x14ac:dyDescent="0.3">
      <c r="A3824">
        <v>775320</v>
      </c>
      <c r="B3824" t="s">
        <v>3261</v>
      </c>
      <c r="C3824" t="s">
        <v>8</v>
      </c>
      <c r="D3824" t="s">
        <v>9</v>
      </c>
      <c r="E3824" t="str">
        <f>IF(Statistics_xlsx___Sheet1[[#This Row],[event_name]]="-","Male",Statistics_xlsx___Sheet1[[#This Row],[event_name]])</f>
        <v>Male</v>
      </c>
      <c r="F3824" t="s">
        <v>17</v>
      </c>
      <c r="G3824" t="s">
        <v>36</v>
      </c>
      <c r="H3824" t="str">
        <f>IF(Statistics_xlsx___Sheet1[[#This Row],[Post Name]]="-",IF(G3825=0,G3823,G3825),Statistics_xlsx___Sheet1[[#This Row],[Post Name]])</f>
        <v>i5</v>
      </c>
      <c r="I3824">
        <v>10554</v>
      </c>
      <c r="J3824">
        <f>IF(Statistics_xlsx___Sheet1[[#This Row],[Offered Salary]]&lt;=0,AVERAGE($I$2:$I$7166),Statistics_xlsx___Sheet1[[#This Row],[Offered Salary]])</f>
        <v>10554</v>
      </c>
      <c r="K3824" t="b">
        <f>OR((Statistics_xlsx___Sheet1[[#This Row],[updated offered salary]]&lt;$N$39),(Statistics_xlsx___Sheet1[[#This Row],[updated offered salary]]&gt;$N$40))</f>
        <v>0</v>
      </c>
    </row>
    <row r="3825" spans="1:11" x14ac:dyDescent="0.3">
      <c r="A3825">
        <v>995000</v>
      </c>
      <c r="B3825" t="s">
        <v>3261</v>
      </c>
      <c r="C3825" t="s">
        <v>15</v>
      </c>
      <c r="D3825" t="s">
        <v>9</v>
      </c>
      <c r="E3825" t="str">
        <f>IF(Statistics_xlsx___Sheet1[[#This Row],[event_name]]="-","Male",Statistics_xlsx___Sheet1[[#This Row],[event_name]])</f>
        <v>Male</v>
      </c>
      <c r="F3825" t="s">
        <v>17</v>
      </c>
      <c r="G3825" t="s">
        <v>36</v>
      </c>
      <c r="H3825" t="str">
        <f>IF(Statistics_xlsx___Sheet1[[#This Row],[Post Name]]="-",IF(G3826=0,G3824,G3826),Statistics_xlsx___Sheet1[[#This Row],[Post Name]])</f>
        <v>i5</v>
      </c>
      <c r="I3825">
        <v>43167</v>
      </c>
      <c r="J3825">
        <f>IF(Statistics_xlsx___Sheet1[[#This Row],[Offered Salary]]&lt;=0,AVERAGE($I$2:$I$7166),Statistics_xlsx___Sheet1[[#This Row],[Offered Salary]])</f>
        <v>43167</v>
      </c>
      <c r="K3825" t="b">
        <f>OR((Statistics_xlsx___Sheet1[[#This Row],[updated offered salary]]&lt;$N$39),(Statistics_xlsx___Sheet1[[#This Row],[updated offered salary]]&gt;$N$40))</f>
        <v>0</v>
      </c>
    </row>
    <row r="3826" spans="1:11" x14ac:dyDescent="0.3">
      <c r="A3826">
        <v>92908</v>
      </c>
      <c r="B3826" t="s">
        <v>3262</v>
      </c>
      <c r="C3826" t="s">
        <v>8</v>
      </c>
      <c r="D3826" t="s">
        <v>9</v>
      </c>
      <c r="E3826" t="str">
        <f>IF(Statistics_xlsx___Sheet1[[#This Row],[event_name]]="-","Male",Statistics_xlsx___Sheet1[[#This Row],[event_name]])</f>
        <v>Male</v>
      </c>
      <c r="F3826" t="s">
        <v>17</v>
      </c>
      <c r="G3826" t="s">
        <v>36</v>
      </c>
      <c r="H3826" t="str">
        <f>IF(Statistics_xlsx___Sheet1[[#This Row],[Post Name]]="-",IF(G3827=0,G3825,G3827),Statistics_xlsx___Sheet1[[#This Row],[Post Name]])</f>
        <v>i5</v>
      </c>
      <c r="I3826">
        <v>28427</v>
      </c>
      <c r="J3826">
        <f>IF(Statistics_xlsx___Sheet1[[#This Row],[Offered Salary]]&lt;=0,AVERAGE($I$2:$I$7166),Statistics_xlsx___Sheet1[[#This Row],[Offered Salary]])</f>
        <v>28427</v>
      </c>
      <c r="K3826" t="b">
        <f>OR((Statistics_xlsx___Sheet1[[#This Row],[updated offered salary]]&lt;$N$39),(Statistics_xlsx___Sheet1[[#This Row],[updated offered salary]]&gt;$N$40))</f>
        <v>0</v>
      </c>
    </row>
    <row r="3827" spans="1:11" x14ac:dyDescent="0.3">
      <c r="A3827">
        <v>410576</v>
      </c>
      <c r="B3827" t="s">
        <v>3263</v>
      </c>
      <c r="C3827" t="s">
        <v>8</v>
      </c>
      <c r="D3827" t="s">
        <v>13</v>
      </c>
      <c r="E3827" t="str">
        <f>IF(Statistics_xlsx___Sheet1[[#This Row],[event_name]]="-","Male",Statistics_xlsx___Sheet1[[#This Row],[event_name]])</f>
        <v>Female</v>
      </c>
      <c r="F3827" t="s">
        <v>17</v>
      </c>
      <c r="G3827" t="s">
        <v>36</v>
      </c>
      <c r="H3827" t="str">
        <f>IF(Statistics_xlsx___Sheet1[[#This Row],[Post Name]]="-",IF(G3828=0,G3826,G3828),Statistics_xlsx___Sheet1[[#This Row],[Post Name]])</f>
        <v>i5</v>
      </c>
      <c r="I3827">
        <v>76961</v>
      </c>
      <c r="J3827">
        <f>IF(Statistics_xlsx___Sheet1[[#This Row],[Offered Salary]]&lt;=0,AVERAGE($I$2:$I$7166),Statistics_xlsx___Sheet1[[#This Row],[Offered Salary]])</f>
        <v>76961</v>
      </c>
      <c r="K3827" t="b">
        <f>OR((Statistics_xlsx___Sheet1[[#This Row],[updated offered salary]]&lt;$N$39),(Statistics_xlsx___Sheet1[[#This Row],[updated offered salary]]&gt;$N$40))</f>
        <v>0</v>
      </c>
    </row>
    <row r="3828" spans="1:11" x14ac:dyDescent="0.3">
      <c r="A3828">
        <v>445934</v>
      </c>
      <c r="B3828" t="s">
        <v>3264</v>
      </c>
      <c r="C3828" t="s">
        <v>8</v>
      </c>
      <c r="D3828" t="s">
        <v>13</v>
      </c>
      <c r="E3828" t="str">
        <f>IF(Statistics_xlsx___Sheet1[[#This Row],[event_name]]="-","Male",Statistics_xlsx___Sheet1[[#This Row],[event_name]])</f>
        <v>Female</v>
      </c>
      <c r="F3828" t="s">
        <v>17</v>
      </c>
      <c r="G3828" t="s">
        <v>36</v>
      </c>
      <c r="H3828" t="str">
        <f>IF(Statistics_xlsx___Sheet1[[#This Row],[Post Name]]="-",IF(G3829=0,G3827,G3829),Statistics_xlsx___Sheet1[[#This Row],[Post Name]])</f>
        <v>i5</v>
      </c>
      <c r="I3828">
        <v>45433</v>
      </c>
      <c r="J3828">
        <f>IF(Statistics_xlsx___Sheet1[[#This Row],[Offered Salary]]&lt;=0,AVERAGE($I$2:$I$7166),Statistics_xlsx___Sheet1[[#This Row],[Offered Salary]])</f>
        <v>45433</v>
      </c>
      <c r="K3828" t="b">
        <f>OR((Statistics_xlsx___Sheet1[[#This Row],[updated offered salary]]&lt;$N$39),(Statistics_xlsx___Sheet1[[#This Row],[updated offered salary]]&gt;$N$40))</f>
        <v>0</v>
      </c>
    </row>
    <row r="3829" spans="1:11" x14ac:dyDescent="0.3">
      <c r="A3829">
        <v>489709</v>
      </c>
      <c r="B3829" t="s">
        <v>3265</v>
      </c>
      <c r="C3829" t="s">
        <v>15</v>
      </c>
      <c r="D3829" t="s">
        <v>13</v>
      </c>
      <c r="E3829" t="str">
        <f>IF(Statistics_xlsx___Sheet1[[#This Row],[event_name]]="-","Male",Statistics_xlsx___Sheet1[[#This Row],[event_name]])</f>
        <v>Female</v>
      </c>
      <c r="F3829" t="s">
        <v>17</v>
      </c>
      <c r="G3829" t="s">
        <v>36</v>
      </c>
      <c r="H3829" t="str">
        <f>IF(Statistics_xlsx___Sheet1[[#This Row],[Post Name]]="-",IF(G3830=0,G3828,G3830),Statistics_xlsx___Sheet1[[#This Row],[Post Name]])</f>
        <v>i5</v>
      </c>
      <c r="I3829">
        <v>74065</v>
      </c>
      <c r="J3829">
        <f>IF(Statistics_xlsx___Sheet1[[#This Row],[Offered Salary]]&lt;=0,AVERAGE($I$2:$I$7166),Statistics_xlsx___Sheet1[[#This Row],[Offered Salary]])</f>
        <v>74065</v>
      </c>
      <c r="K3829" t="b">
        <f>OR((Statistics_xlsx___Sheet1[[#This Row],[updated offered salary]]&lt;$N$39),(Statistics_xlsx___Sheet1[[#This Row],[updated offered salary]]&gt;$N$40))</f>
        <v>0</v>
      </c>
    </row>
    <row r="3830" spans="1:11" x14ac:dyDescent="0.3">
      <c r="A3830">
        <v>347050</v>
      </c>
      <c r="B3830" t="s">
        <v>1991</v>
      </c>
      <c r="C3830" t="s">
        <v>8</v>
      </c>
      <c r="D3830" t="s">
        <v>13</v>
      </c>
      <c r="E3830" t="str">
        <f>IF(Statistics_xlsx___Sheet1[[#This Row],[event_name]]="-","Male",Statistics_xlsx___Sheet1[[#This Row],[event_name]])</f>
        <v>Female</v>
      </c>
      <c r="F3830" t="s">
        <v>17</v>
      </c>
      <c r="G3830" t="s">
        <v>36</v>
      </c>
      <c r="H3830" t="str">
        <f>IF(Statistics_xlsx___Sheet1[[#This Row],[Post Name]]="-",IF(G3831=0,G3829,G3831),Statistics_xlsx___Sheet1[[#This Row],[Post Name]])</f>
        <v>i5</v>
      </c>
      <c r="I3830">
        <v>72901</v>
      </c>
      <c r="J3830">
        <f>IF(Statistics_xlsx___Sheet1[[#This Row],[Offered Salary]]&lt;=0,AVERAGE($I$2:$I$7166),Statistics_xlsx___Sheet1[[#This Row],[Offered Salary]])</f>
        <v>72901</v>
      </c>
      <c r="K3830" t="b">
        <f>OR((Statistics_xlsx___Sheet1[[#This Row],[updated offered salary]]&lt;$N$39),(Statistics_xlsx___Sheet1[[#This Row],[updated offered salary]]&gt;$N$40))</f>
        <v>0</v>
      </c>
    </row>
    <row r="3831" spans="1:11" x14ac:dyDescent="0.3">
      <c r="A3831">
        <v>402395</v>
      </c>
      <c r="B3831" t="s">
        <v>1991</v>
      </c>
      <c r="C3831" t="s">
        <v>8</v>
      </c>
      <c r="D3831" t="s">
        <v>9</v>
      </c>
      <c r="E3831" t="str">
        <f>IF(Statistics_xlsx___Sheet1[[#This Row],[event_name]]="-","Male",Statistics_xlsx___Sheet1[[#This Row],[event_name]])</f>
        <v>Male</v>
      </c>
      <c r="F3831" t="s">
        <v>17</v>
      </c>
      <c r="G3831" t="s">
        <v>36</v>
      </c>
      <c r="H3831" t="str">
        <f>IF(Statistics_xlsx___Sheet1[[#This Row],[Post Name]]="-",IF(G3832=0,G3830,G3832),Statistics_xlsx___Sheet1[[#This Row],[Post Name]])</f>
        <v>i5</v>
      </c>
      <c r="I3831">
        <v>40686</v>
      </c>
      <c r="J3831">
        <f>IF(Statistics_xlsx___Sheet1[[#This Row],[Offered Salary]]&lt;=0,AVERAGE($I$2:$I$7166),Statistics_xlsx___Sheet1[[#This Row],[Offered Salary]])</f>
        <v>40686</v>
      </c>
      <c r="K3831" t="b">
        <f>OR((Statistics_xlsx___Sheet1[[#This Row],[updated offered salary]]&lt;$N$39),(Statistics_xlsx___Sheet1[[#This Row],[updated offered salary]]&gt;$N$40))</f>
        <v>0</v>
      </c>
    </row>
    <row r="3832" spans="1:11" x14ac:dyDescent="0.3">
      <c r="A3832">
        <v>714920</v>
      </c>
      <c r="B3832" t="s">
        <v>3266</v>
      </c>
      <c r="C3832" t="s">
        <v>8</v>
      </c>
      <c r="D3832" t="s">
        <v>42</v>
      </c>
      <c r="E3832" t="str">
        <f>IF(Statistics_xlsx___Sheet1[[#This Row],[event_name]]="-","Male",Statistics_xlsx___Sheet1[[#This Row],[event_name]])</f>
        <v>Don’t want to say</v>
      </c>
      <c r="F3832" t="s">
        <v>17</v>
      </c>
      <c r="G3832" t="s">
        <v>345</v>
      </c>
      <c r="H3832" t="str">
        <f>IF(Statistics_xlsx___Sheet1[[#This Row],[Post Name]]="-",IF(G3833=0,G3831,G3833),Statistics_xlsx___Sheet1[[#This Row],[Post Name]])</f>
        <v>c9</v>
      </c>
      <c r="I3832">
        <v>78340</v>
      </c>
      <c r="J3832">
        <f>IF(Statistics_xlsx___Sheet1[[#This Row],[Offered Salary]]&lt;=0,AVERAGE($I$2:$I$7166),Statistics_xlsx___Sheet1[[#This Row],[Offered Salary]])</f>
        <v>78340</v>
      </c>
      <c r="K3832" t="b">
        <f>OR((Statistics_xlsx___Sheet1[[#This Row],[updated offered salary]]&lt;$N$39),(Statistics_xlsx___Sheet1[[#This Row],[updated offered salary]]&gt;$N$40))</f>
        <v>0</v>
      </c>
    </row>
    <row r="3833" spans="1:11" x14ac:dyDescent="0.3">
      <c r="A3833">
        <v>111014</v>
      </c>
      <c r="B3833" t="s">
        <v>1445</v>
      </c>
      <c r="C3833" t="s">
        <v>15</v>
      </c>
      <c r="D3833" t="s">
        <v>9</v>
      </c>
      <c r="E3833" t="str">
        <f>IF(Statistics_xlsx___Sheet1[[#This Row],[event_name]]="-","Male",Statistics_xlsx___Sheet1[[#This Row],[event_name]])</f>
        <v>Male</v>
      </c>
      <c r="F3833" t="s">
        <v>17</v>
      </c>
      <c r="G3833" t="s">
        <v>345</v>
      </c>
      <c r="H3833" t="str">
        <f>IF(Statistics_xlsx___Sheet1[[#This Row],[Post Name]]="-",IF(G3834=0,G3832,G3834),Statistics_xlsx___Sheet1[[#This Row],[Post Name]])</f>
        <v>c9</v>
      </c>
      <c r="I3833">
        <v>68392</v>
      </c>
      <c r="J3833">
        <f>IF(Statistics_xlsx___Sheet1[[#This Row],[Offered Salary]]&lt;=0,AVERAGE($I$2:$I$7166),Statistics_xlsx___Sheet1[[#This Row],[Offered Salary]])</f>
        <v>68392</v>
      </c>
      <c r="K3833" t="b">
        <f>OR((Statistics_xlsx___Sheet1[[#This Row],[updated offered salary]]&lt;$N$39),(Statistics_xlsx___Sheet1[[#This Row],[updated offered salary]]&gt;$N$40))</f>
        <v>0</v>
      </c>
    </row>
    <row r="3834" spans="1:11" x14ac:dyDescent="0.3">
      <c r="A3834">
        <v>455088</v>
      </c>
      <c r="B3834" t="s">
        <v>2026</v>
      </c>
      <c r="C3834" t="s">
        <v>15</v>
      </c>
      <c r="D3834" t="s">
        <v>42</v>
      </c>
      <c r="E3834" t="str">
        <f>IF(Statistics_xlsx___Sheet1[[#This Row],[event_name]]="-","Male",Statistics_xlsx___Sheet1[[#This Row],[event_name]])</f>
        <v>Don’t want to say</v>
      </c>
      <c r="F3834" t="s">
        <v>17</v>
      </c>
      <c r="G3834" t="s">
        <v>30</v>
      </c>
      <c r="H3834" t="str">
        <f>IF(Statistics_xlsx___Sheet1[[#This Row],[Post Name]]="-",IF(G3835=0,G3833,G3835),Statistics_xlsx___Sheet1[[#This Row],[Post Name]])</f>
        <v>b9</v>
      </c>
      <c r="I3834">
        <v>38741</v>
      </c>
      <c r="J3834">
        <f>IF(Statistics_xlsx___Sheet1[[#This Row],[Offered Salary]]&lt;=0,AVERAGE($I$2:$I$7166),Statistics_xlsx___Sheet1[[#This Row],[Offered Salary]])</f>
        <v>38741</v>
      </c>
      <c r="K3834" t="b">
        <f>OR((Statistics_xlsx___Sheet1[[#This Row],[updated offered salary]]&lt;$N$39),(Statistics_xlsx___Sheet1[[#This Row],[updated offered salary]]&gt;$N$40))</f>
        <v>0</v>
      </c>
    </row>
    <row r="3835" spans="1:11" x14ac:dyDescent="0.3">
      <c r="A3835">
        <v>345724</v>
      </c>
      <c r="B3835" t="s">
        <v>3177</v>
      </c>
      <c r="C3835" t="s">
        <v>15</v>
      </c>
      <c r="D3835" t="s">
        <v>42</v>
      </c>
      <c r="E3835" t="str">
        <f>IF(Statistics_xlsx___Sheet1[[#This Row],[event_name]]="-","Male",Statistics_xlsx___Sheet1[[#This Row],[event_name]])</f>
        <v>Don’t want to say</v>
      </c>
      <c r="F3835" t="s">
        <v>17</v>
      </c>
      <c r="G3835" t="s">
        <v>30</v>
      </c>
      <c r="H3835" t="str">
        <f>IF(Statistics_xlsx___Sheet1[[#This Row],[Post Name]]="-",IF(G3836=0,G3834,G3836),Statistics_xlsx___Sheet1[[#This Row],[Post Name]])</f>
        <v>b9</v>
      </c>
      <c r="I3835">
        <v>73038</v>
      </c>
      <c r="J3835">
        <f>IF(Statistics_xlsx___Sheet1[[#This Row],[Offered Salary]]&lt;=0,AVERAGE($I$2:$I$7166),Statistics_xlsx___Sheet1[[#This Row],[Offered Salary]])</f>
        <v>73038</v>
      </c>
      <c r="K3835" t="b">
        <f>OR((Statistics_xlsx___Sheet1[[#This Row],[updated offered salary]]&lt;$N$39),(Statistics_xlsx___Sheet1[[#This Row],[updated offered salary]]&gt;$N$40))</f>
        <v>0</v>
      </c>
    </row>
    <row r="3836" spans="1:11" x14ac:dyDescent="0.3">
      <c r="A3836">
        <v>280171</v>
      </c>
      <c r="B3836" t="s">
        <v>3267</v>
      </c>
      <c r="C3836" t="s">
        <v>15</v>
      </c>
      <c r="D3836" t="s">
        <v>42</v>
      </c>
      <c r="E3836" t="str">
        <f>IF(Statistics_xlsx___Sheet1[[#This Row],[event_name]]="-","Male",Statistics_xlsx___Sheet1[[#This Row],[event_name]])</f>
        <v>Don’t want to say</v>
      </c>
      <c r="F3836" t="s">
        <v>17</v>
      </c>
      <c r="G3836" t="s">
        <v>30</v>
      </c>
      <c r="H3836" t="str">
        <f>IF(Statistics_xlsx___Sheet1[[#This Row],[Post Name]]="-",IF(G3837=0,G3835,G3837),Statistics_xlsx___Sheet1[[#This Row],[Post Name]])</f>
        <v>b9</v>
      </c>
      <c r="I3836">
        <v>68777</v>
      </c>
      <c r="J3836">
        <f>IF(Statistics_xlsx___Sheet1[[#This Row],[Offered Salary]]&lt;=0,AVERAGE($I$2:$I$7166),Statistics_xlsx___Sheet1[[#This Row],[Offered Salary]])</f>
        <v>68777</v>
      </c>
      <c r="K3836" t="b">
        <f>OR((Statistics_xlsx___Sheet1[[#This Row],[updated offered salary]]&lt;$N$39),(Statistics_xlsx___Sheet1[[#This Row],[updated offered salary]]&gt;$N$40))</f>
        <v>0</v>
      </c>
    </row>
    <row r="3837" spans="1:11" x14ac:dyDescent="0.3">
      <c r="A3837">
        <v>174611</v>
      </c>
      <c r="B3837" t="s">
        <v>3268</v>
      </c>
      <c r="C3837" t="s">
        <v>15</v>
      </c>
      <c r="D3837" t="s">
        <v>9</v>
      </c>
      <c r="E3837" t="str">
        <f>IF(Statistics_xlsx___Sheet1[[#This Row],[event_name]]="-","Male",Statistics_xlsx___Sheet1[[#This Row],[event_name]])</f>
        <v>Male</v>
      </c>
      <c r="F3837" t="s">
        <v>17</v>
      </c>
      <c r="G3837" t="s">
        <v>30</v>
      </c>
      <c r="H3837" t="str">
        <f>IF(Statistics_xlsx___Sheet1[[#This Row],[Post Name]]="-",IF(G3838=0,G3836,G3838),Statistics_xlsx___Sheet1[[#This Row],[Post Name]])</f>
        <v>b9</v>
      </c>
      <c r="I3837">
        <v>81964</v>
      </c>
      <c r="J3837">
        <f>IF(Statistics_xlsx___Sheet1[[#This Row],[Offered Salary]]&lt;=0,AVERAGE($I$2:$I$7166),Statistics_xlsx___Sheet1[[#This Row],[Offered Salary]])</f>
        <v>81964</v>
      </c>
      <c r="K3837" t="b">
        <f>OR((Statistics_xlsx___Sheet1[[#This Row],[updated offered salary]]&lt;$N$39),(Statistics_xlsx___Sheet1[[#This Row],[updated offered salary]]&gt;$N$40))</f>
        <v>0</v>
      </c>
    </row>
    <row r="3838" spans="1:11" x14ac:dyDescent="0.3">
      <c r="A3838">
        <v>192049</v>
      </c>
      <c r="B3838" t="s">
        <v>3269</v>
      </c>
      <c r="C3838" t="s">
        <v>8</v>
      </c>
      <c r="D3838" t="s">
        <v>9</v>
      </c>
      <c r="E3838" t="str">
        <f>IF(Statistics_xlsx___Sheet1[[#This Row],[event_name]]="-","Male",Statistics_xlsx___Sheet1[[#This Row],[event_name]])</f>
        <v>Male</v>
      </c>
      <c r="F3838" t="s">
        <v>17</v>
      </c>
      <c r="G3838" t="s">
        <v>30</v>
      </c>
      <c r="H3838" t="str">
        <f>IF(Statistics_xlsx___Sheet1[[#This Row],[Post Name]]="-",IF(G3839=0,G3837,G3839),Statistics_xlsx___Sheet1[[#This Row],[Post Name]])</f>
        <v>b9</v>
      </c>
      <c r="I3838">
        <v>11856</v>
      </c>
      <c r="J3838">
        <f>IF(Statistics_xlsx___Sheet1[[#This Row],[Offered Salary]]&lt;=0,AVERAGE($I$2:$I$7166),Statistics_xlsx___Sheet1[[#This Row],[Offered Salary]])</f>
        <v>11856</v>
      </c>
      <c r="K3838" t="b">
        <f>OR((Statistics_xlsx___Sheet1[[#This Row],[updated offered salary]]&lt;$N$39),(Statistics_xlsx___Sheet1[[#This Row],[updated offered salary]]&gt;$N$40))</f>
        <v>0</v>
      </c>
    </row>
    <row r="3839" spans="1:11" x14ac:dyDescent="0.3">
      <c r="A3839">
        <v>489111</v>
      </c>
      <c r="B3839" t="s">
        <v>3269</v>
      </c>
      <c r="C3839" t="s">
        <v>8</v>
      </c>
      <c r="D3839" t="s">
        <v>9</v>
      </c>
      <c r="E3839" t="str">
        <f>IF(Statistics_xlsx___Sheet1[[#This Row],[event_name]]="-","Male",Statistics_xlsx___Sheet1[[#This Row],[event_name]])</f>
        <v>Male</v>
      </c>
      <c r="F3839" t="s">
        <v>17</v>
      </c>
      <c r="G3839" t="s">
        <v>30</v>
      </c>
      <c r="H3839" t="str">
        <f>IF(Statistics_xlsx___Sheet1[[#This Row],[Post Name]]="-",IF(G3840=0,G3838,G3840),Statistics_xlsx___Sheet1[[#This Row],[Post Name]])</f>
        <v>b9</v>
      </c>
      <c r="I3839">
        <v>89202</v>
      </c>
      <c r="J3839">
        <f>IF(Statistics_xlsx___Sheet1[[#This Row],[Offered Salary]]&lt;=0,AVERAGE($I$2:$I$7166),Statistics_xlsx___Sheet1[[#This Row],[Offered Salary]])</f>
        <v>89202</v>
      </c>
      <c r="K3839" t="b">
        <f>OR((Statistics_xlsx___Sheet1[[#This Row],[updated offered salary]]&lt;$N$39),(Statistics_xlsx___Sheet1[[#This Row],[updated offered salary]]&gt;$N$40))</f>
        <v>0</v>
      </c>
    </row>
    <row r="3840" spans="1:11" x14ac:dyDescent="0.3">
      <c r="A3840">
        <v>81510</v>
      </c>
      <c r="B3840" t="s">
        <v>3270</v>
      </c>
      <c r="C3840" t="s">
        <v>8</v>
      </c>
      <c r="D3840" t="s">
        <v>9</v>
      </c>
      <c r="E3840" t="str">
        <f>IF(Statistics_xlsx___Sheet1[[#This Row],[event_name]]="-","Male",Statistics_xlsx___Sheet1[[#This Row],[event_name]])</f>
        <v>Male</v>
      </c>
      <c r="F3840" t="s">
        <v>21</v>
      </c>
      <c r="G3840" t="s">
        <v>345</v>
      </c>
      <c r="H3840" t="str">
        <f>IF(Statistics_xlsx___Sheet1[[#This Row],[Post Name]]="-",IF(G3841=0,G3839,G3841),Statistics_xlsx___Sheet1[[#This Row],[Post Name]])</f>
        <v>c9</v>
      </c>
      <c r="I3840">
        <v>58367</v>
      </c>
      <c r="J3840">
        <f>IF(Statistics_xlsx___Sheet1[[#This Row],[Offered Salary]]&lt;=0,AVERAGE($I$2:$I$7166),Statistics_xlsx___Sheet1[[#This Row],[Offered Salary]])</f>
        <v>58367</v>
      </c>
      <c r="K3840" t="b">
        <f>OR((Statistics_xlsx___Sheet1[[#This Row],[updated offered salary]]&lt;$N$39),(Statistics_xlsx___Sheet1[[#This Row],[updated offered salary]]&gt;$N$40))</f>
        <v>0</v>
      </c>
    </row>
    <row r="3841" spans="1:11" x14ac:dyDescent="0.3">
      <c r="A3841">
        <v>118276</v>
      </c>
      <c r="B3841" t="s">
        <v>3271</v>
      </c>
      <c r="C3841" t="s">
        <v>15</v>
      </c>
      <c r="D3841" t="s">
        <v>13</v>
      </c>
      <c r="E3841" t="str">
        <f>IF(Statistics_xlsx___Sheet1[[#This Row],[event_name]]="-","Male",Statistics_xlsx___Sheet1[[#This Row],[event_name]])</f>
        <v>Female</v>
      </c>
      <c r="F3841" t="s">
        <v>21</v>
      </c>
      <c r="G3841" t="s">
        <v>345</v>
      </c>
      <c r="H3841" t="str">
        <f>IF(Statistics_xlsx___Sheet1[[#This Row],[Post Name]]="-",IF(G3842=0,G3840,G3842),Statistics_xlsx___Sheet1[[#This Row],[Post Name]])</f>
        <v>c9</v>
      </c>
      <c r="I3841">
        <v>44023</v>
      </c>
      <c r="J3841">
        <f>IF(Statistics_xlsx___Sheet1[[#This Row],[Offered Salary]]&lt;=0,AVERAGE($I$2:$I$7166),Statistics_xlsx___Sheet1[[#This Row],[Offered Salary]])</f>
        <v>44023</v>
      </c>
      <c r="K3841" t="b">
        <f>OR((Statistics_xlsx___Sheet1[[#This Row],[updated offered salary]]&lt;$N$39),(Statistics_xlsx___Sheet1[[#This Row],[updated offered salary]]&gt;$N$40))</f>
        <v>0</v>
      </c>
    </row>
    <row r="3842" spans="1:11" x14ac:dyDescent="0.3">
      <c r="A3842">
        <v>910160</v>
      </c>
      <c r="B3842" t="s">
        <v>3272</v>
      </c>
      <c r="C3842" t="s">
        <v>15</v>
      </c>
      <c r="D3842" t="s">
        <v>13</v>
      </c>
      <c r="E3842" t="str">
        <f>IF(Statistics_xlsx___Sheet1[[#This Row],[event_name]]="-","Male",Statistics_xlsx___Sheet1[[#This Row],[event_name]])</f>
        <v>Female</v>
      </c>
      <c r="F3842" t="s">
        <v>21</v>
      </c>
      <c r="G3842" t="s">
        <v>345</v>
      </c>
      <c r="H3842" t="str">
        <f>IF(Statistics_xlsx___Sheet1[[#This Row],[Post Name]]="-",IF(G3843=0,G3841,G3843),Statistics_xlsx___Sheet1[[#This Row],[Post Name]])</f>
        <v>c9</v>
      </c>
      <c r="I3842">
        <v>93939</v>
      </c>
      <c r="J3842">
        <f>IF(Statistics_xlsx___Sheet1[[#This Row],[Offered Salary]]&lt;=0,AVERAGE($I$2:$I$7166),Statistics_xlsx___Sheet1[[#This Row],[Offered Salary]])</f>
        <v>93939</v>
      </c>
      <c r="K3842" t="b">
        <f>OR((Statistics_xlsx___Sheet1[[#This Row],[updated offered salary]]&lt;$N$39),(Statistics_xlsx___Sheet1[[#This Row],[updated offered salary]]&gt;$N$40))</f>
        <v>0</v>
      </c>
    </row>
    <row r="3843" spans="1:11" x14ac:dyDescent="0.3">
      <c r="A3843">
        <v>804019</v>
      </c>
      <c r="B3843" t="s">
        <v>3273</v>
      </c>
      <c r="C3843" t="s">
        <v>8</v>
      </c>
      <c r="D3843" t="s">
        <v>13</v>
      </c>
      <c r="E3843" t="str">
        <f>IF(Statistics_xlsx___Sheet1[[#This Row],[event_name]]="-","Male",Statistics_xlsx___Sheet1[[#This Row],[event_name]])</f>
        <v>Female</v>
      </c>
      <c r="F3843" t="s">
        <v>21</v>
      </c>
      <c r="G3843" t="s">
        <v>345</v>
      </c>
      <c r="H3843" t="str">
        <f>IF(Statistics_xlsx___Sheet1[[#This Row],[Post Name]]="-",IF(G3844=0,G3842,G3844),Statistics_xlsx___Sheet1[[#This Row],[Post Name]])</f>
        <v>c9</v>
      </c>
      <c r="I3843">
        <v>85130</v>
      </c>
      <c r="J3843">
        <f>IF(Statistics_xlsx___Sheet1[[#This Row],[Offered Salary]]&lt;=0,AVERAGE($I$2:$I$7166),Statistics_xlsx___Sheet1[[#This Row],[Offered Salary]])</f>
        <v>85130</v>
      </c>
      <c r="K3843" t="b">
        <f>OR((Statistics_xlsx___Sheet1[[#This Row],[updated offered salary]]&lt;$N$39),(Statistics_xlsx___Sheet1[[#This Row],[updated offered salary]]&gt;$N$40))</f>
        <v>0</v>
      </c>
    </row>
    <row r="3844" spans="1:11" x14ac:dyDescent="0.3">
      <c r="A3844">
        <v>402580</v>
      </c>
      <c r="B3844" t="s">
        <v>3151</v>
      </c>
      <c r="C3844" t="s">
        <v>8</v>
      </c>
      <c r="D3844" t="s">
        <v>13</v>
      </c>
      <c r="E3844" t="str">
        <f>IF(Statistics_xlsx___Sheet1[[#This Row],[event_name]]="-","Male",Statistics_xlsx___Sheet1[[#This Row],[event_name]])</f>
        <v>Female</v>
      </c>
      <c r="F3844" t="s">
        <v>10</v>
      </c>
      <c r="G3844" t="s">
        <v>24</v>
      </c>
      <c r="H3844" t="str">
        <f>IF(Statistics_xlsx___Sheet1[[#This Row],[Post Name]]="-",IF(G3845=0,G3843,G3845),Statistics_xlsx___Sheet1[[#This Row],[Post Name]])</f>
        <v>i7</v>
      </c>
      <c r="I3844">
        <v>47672</v>
      </c>
      <c r="J3844">
        <f>IF(Statistics_xlsx___Sheet1[[#This Row],[Offered Salary]]&lt;=0,AVERAGE($I$2:$I$7166),Statistics_xlsx___Sheet1[[#This Row],[Offered Salary]])</f>
        <v>47672</v>
      </c>
      <c r="K3844" t="b">
        <f>OR((Statistics_xlsx___Sheet1[[#This Row],[updated offered salary]]&lt;$N$39),(Statistics_xlsx___Sheet1[[#This Row],[updated offered salary]]&gt;$N$40))</f>
        <v>0</v>
      </c>
    </row>
    <row r="3845" spans="1:11" x14ac:dyDescent="0.3">
      <c r="A3845">
        <v>574351</v>
      </c>
      <c r="B3845" t="s">
        <v>3274</v>
      </c>
      <c r="C3845" t="s">
        <v>8</v>
      </c>
      <c r="D3845" t="s">
        <v>9</v>
      </c>
      <c r="E3845" t="str">
        <f>IF(Statistics_xlsx___Sheet1[[#This Row],[event_name]]="-","Male",Statistics_xlsx___Sheet1[[#This Row],[event_name]])</f>
        <v>Male</v>
      </c>
      <c r="F3845" t="s">
        <v>10</v>
      </c>
      <c r="G3845" t="s">
        <v>24</v>
      </c>
      <c r="H3845" t="str">
        <f>IF(Statistics_xlsx___Sheet1[[#This Row],[Post Name]]="-",IF(G3846=0,G3844,G3846),Statistics_xlsx___Sheet1[[#This Row],[Post Name]])</f>
        <v>i7</v>
      </c>
      <c r="I3845">
        <v>15263</v>
      </c>
      <c r="J3845">
        <f>IF(Statistics_xlsx___Sheet1[[#This Row],[Offered Salary]]&lt;=0,AVERAGE($I$2:$I$7166),Statistics_xlsx___Sheet1[[#This Row],[Offered Salary]])</f>
        <v>15263</v>
      </c>
      <c r="K3845" t="b">
        <f>OR((Statistics_xlsx___Sheet1[[#This Row],[updated offered salary]]&lt;$N$39),(Statistics_xlsx___Sheet1[[#This Row],[updated offered salary]]&gt;$N$40))</f>
        <v>0</v>
      </c>
    </row>
    <row r="3846" spans="1:11" x14ac:dyDescent="0.3">
      <c r="A3846">
        <v>760336</v>
      </c>
      <c r="B3846" t="s">
        <v>3275</v>
      </c>
      <c r="C3846" t="s">
        <v>8</v>
      </c>
      <c r="D3846" t="s">
        <v>9</v>
      </c>
      <c r="E3846" t="str">
        <f>IF(Statistics_xlsx___Sheet1[[#This Row],[event_name]]="-","Male",Statistics_xlsx___Sheet1[[#This Row],[event_name]])</f>
        <v>Male</v>
      </c>
      <c r="F3846" t="s">
        <v>10</v>
      </c>
      <c r="G3846" t="s">
        <v>24</v>
      </c>
      <c r="H3846" t="str">
        <f>IF(Statistics_xlsx___Sheet1[[#This Row],[Post Name]]="-",IF(G3847=0,G3845,G3847),Statistics_xlsx___Sheet1[[#This Row],[Post Name]])</f>
        <v>i7</v>
      </c>
      <c r="I3846">
        <v>93321</v>
      </c>
      <c r="J3846">
        <f>IF(Statistics_xlsx___Sheet1[[#This Row],[Offered Salary]]&lt;=0,AVERAGE($I$2:$I$7166),Statistics_xlsx___Sheet1[[#This Row],[Offered Salary]])</f>
        <v>93321</v>
      </c>
      <c r="K3846" t="b">
        <f>OR((Statistics_xlsx___Sheet1[[#This Row],[updated offered salary]]&lt;$N$39),(Statistics_xlsx___Sheet1[[#This Row],[updated offered salary]]&gt;$N$40))</f>
        <v>0</v>
      </c>
    </row>
    <row r="3847" spans="1:11" x14ac:dyDescent="0.3">
      <c r="A3847">
        <v>647782</v>
      </c>
      <c r="B3847" t="s">
        <v>2841</v>
      </c>
      <c r="C3847" t="s">
        <v>15</v>
      </c>
      <c r="D3847" t="s">
        <v>9</v>
      </c>
      <c r="E3847" t="str">
        <f>IF(Statistics_xlsx___Sheet1[[#This Row],[event_name]]="-","Male",Statistics_xlsx___Sheet1[[#This Row],[event_name]])</f>
        <v>Male</v>
      </c>
      <c r="F3847" t="s">
        <v>69</v>
      </c>
      <c r="G3847" t="s">
        <v>36</v>
      </c>
      <c r="H3847" t="str">
        <f>IF(Statistics_xlsx___Sheet1[[#This Row],[Post Name]]="-",IF(G3848=0,G3846,G3848),Statistics_xlsx___Sheet1[[#This Row],[Post Name]])</f>
        <v>i5</v>
      </c>
      <c r="I3847">
        <v>36633</v>
      </c>
      <c r="J3847">
        <f>IF(Statistics_xlsx___Sheet1[[#This Row],[Offered Salary]]&lt;=0,AVERAGE($I$2:$I$7166),Statistics_xlsx___Sheet1[[#This Row],[Offered Salary]])</f>
        <v>36633</v>
      </c>
      <c r="K3847" t="b">
        <f>OR((Statistics_xlsx___Sheet1[[#This Row],[updated offered salary]]&lt;$N$39),(Statistics_xlsx___Sheet1[[#This Row],[updated offered salary]]&gt;$N$40))</f>
        <v>0</v>
      </c>
    </row>
    <row r="3848" spans="1:11" x14ac:dyDescent="0.3">
      <c r="A3848">
        <v>654173</v>
      </c>
      <c r="B3848" t="s">
        <v>3276</v>
      </c>
      <c r="C3848" t="s">
        <v>8</v>
      </c>
      <c r="D3848" t="s">
        <v>13</v>
      </c>
      <c r="E3848" t="str">
        <f>IF(Statistics_xlsx___Sheet1[[#This Row],[event_name]]="-","Male",Statistics_xlsx___Sheet1[[#This Row],[event_name]])</f>
        <v>Female</v>
      </c>
      <c r="F3848" t="s">
        <v>69</v>
      </c>
      <c r="G3848" t="s">
        <v>36</v>
      </c>
      <c r="H3848" t="str">
        <f>IF(Statistics_xlsx___Sheet1[[#This Row],[Post Name]]="-",IF(G3849=0,G3847,G3849),Statistics_xlsx___Sheet1[[#This Row],[Post Name]])</f>
        <v>i5</v>
      </c>
      <c r="I3848">
        <v>84213</v>
      </c>
      <c r="J3848">
        <f>IF(Statistics_xlsx___Sheet1[[#This Row],[Offered Salary]]&lt;=0,AVERAGE($I$2:$I$7166),Statistics_xlsx___Sheet1[[#This Row],[Offered Salary]])</f>
        <v>84213</v>
      </c>
      <c r="K3848" t="b">
        <f>OR((Statistics_xlsx___Sheet1[[#This Row],[updated offered salary]]&lt;$N$39),(Statistics_xlsx___Sheet1[[#This Row],[updated offered salary]]&gt;$N$40))</f>
        <v>0</v>
      </c>
    </row>
    <row r="3849" spans="1:11" x14ac:dyDescent="0.3">
      <c r="A3849">
        <v>723768</v>
      </c>
      <c r="B3849" t="s">
        <v>3277</v>
      </c>
      <c r="C3849" t="s">
        <v>8</v>
      </c>
      <c r="D3849" t="s">
        <v>13</v>
      </c>
      <c r="E3849" t="str">
        <f>IF(Statistics_xlsx___Sheet1[[#This Row],[event_name]]="-","Male",Statistics_xlsx___Sheet1[[#This Row],[event_name]])</f>
        <v>Female</v>
      </c>
      <c r="F3849" t="s">
        <v>69</v>
      </c>
      <c r="G3849" t="s">
        <v>36</v>
      </c>
      <c r="H3849" t="str">
        <f>IF(Statistics_xlsx___Sheet1[[#This Row],[Post Name]]="-",IF(G3850=0,G3848,G3850),Statistics_xlsx___Sheet1[[#This Row],[Post Name]])</f>
        <v>i5</v>
      </c>
      <c r="I3849">
        <v>7276</v>
      </c>
      <c r="J3849">
        <f>IF(Statistics_xlsx___Sheet1[[#This Row],[Offered Salary]]&lt;=0,AVERAGE($I$2:$I$7166),Statistics_xlsx___Sheet1[[#This Row],[Offered Salary]])</f>
        <v>7276</v>
      </c>
      <c r="K3849" t="b">
        <f>OR((Statistics_xlsx___Sheet1[[#This Row],[updated offered salary]]&lt;$N$39),(Statistics_xlsx___Sheet1[[#This Row],[updated offered salary]]&gt;$N$40))</f>
        <v>0</v>
      </c>
    </row>
    <row r="3850" spans="1:11" x14ac:dyDescent="0.3">
      <c r="A3850">
        <v>38475</v>
      </c>
      <c r="B3850" t="s">
        <v>3278</v>
      </c>
      <c r="C3850" t="s">
        <v>15</v>
      </c>
      <c r="D3850" t="s">
        <v>13</v>
      </c>
      <c r="E3850" t="str">
        <f>IF(Statistics_xlsx___Sheet1[[#This Row],[event_name]]="-","Male",Statistics_xlsx___Sheet1[[#This Row],[event_name]])</f>
        <v>Female</v>
      </c>
      <c r="F3850" t="s">
        <v>69</v>
      </c>
      <c r="G3850" t="s">
        <v>36</v>
      </c>
      <c r="H3850" t="str">
        <f>IF(Statistics_xlsx___Sheet1[[#This Row],[Post Name]]="-",IF(G3851=0,G3849,G3851),Statistics_xlsx___Sheet1[[#This Row],[Post Name]])</f>
        <v>i5</v>
      </c>
      <c r="I3850">
        <v>92846</v>
      </c>
      <c r="J3850">
        <f>IF(Statistics_xlsx___Sheet1[[#This Row],[Offered Salary]]&lt;=0,AVERAGE($I$2:$I$7166),Statistics_xlsx___Sheet1[[#This Row],[Offered Salary]])</f>
        <v>92846</v>
      </c>
      <c r="K3850" t="b">
        <f>OR((Statistics_xlsx___Sheet1[[#This Row],[updated offered salary]]&lt;$N$39),(Statistics_xlsx___Sheet1[[#This Row],[updated offered salary]]&gt;$N$40))</f>
        <v>0</v>
      </c>
    </row>
    <row r="3851" spans="1:11" x14ac:dyDescent="0.3">
      <c r="A3851">
        <v>796703</v>
      </c>
      <c r="B3851" t="s">
        <v>3279</v>
      </c>
      <c r="C3851" t="s">
        <v>8</v>
      </c>
      <c r="D3851" t="s">
        <v>13</v>
      </c>
      <c r="E3851" t="str">
        <f>IF(Statistics_xlsx___Sheet1[[#This Row],[event_name]]="-","Male",Statistics_xlsx___Sheet1[[#This Row],[event_name]])</f>
        <v>Female</v>
      </c>
      <c r="F3851" t="s">
        <v>69</v>
      </c>
      <c r="G3851" t="s">
        <v>36</v>
      </c>
      <c r="H3851" t="str">
        <f>IF(Statistics_xlsx___Sheet1[[#This Row],[Post Name]]="-",IF(G3852=0,G3850,G3852),Statistics_xlsx___Sheet1[[#This Row],[Post Name]])</f>
        <v>i5</v>
      </c>
      <c r="I3851">
        <v>96490</v>
      </c>
      <c r="J3851">
        <f>IF(Statistics_xlsx___Sheet1[[#This Row],[Offered Salary]]&lt;=0,AVERAGE($I$2:$I$7166),Statistics_xlsx___Sheet1[[#This Row],[Offered Salary]])</f>
        <v>96490</v>
      </c>
      <c r="K3851" t="b">
        <f>OR((Statistics_xlsx___Sheet1[[#This Row],[updated offered salary]]&lt;$N$39),(Statistics_xlsx___Sheet1[[#This Row],[updated offered salary]]&gt;$N$40))</f>
        <v>0</v>
      </c>
    </row>
    <row r="3852" spans="1:11" x14ac:dyDescent="0.3">
      <c r="A3852">
        <v>707194</v>
      </c>
      <c r="B3852" t="s">
        <v>3280</v>
      </c>
      <c r="C3852" t="s">
        <v>15</v>
      </c>
      <c r="D3852" t="s">
        <v>9</v>
      </c>
      <c r="E3852" t="str">
        <f>IF(Statistics_xlsx___Sheet1[[#This Row],[event_name]]="-","Male",Statistics_xlsx___Sheet1[[#This Row],[event_name]])</f>
        <v>Male</v>
      </c>
      <c r="F3852" t="s">
        <v>69</v>
      </c>
      <c r="G3852" t="s">
        <v>36</v>
      </c>
      <c r="H3852" t="str">
        <f>IF(Statistics_xlsx___Sheet1[[#This Row],[Post Name]]="-",IF(G3853=0,G3851,G3853),Statistics_xlsx___Sheet1[[#This Row],[Post Name]])</f>
        <v>i5</v>
      </c>
      <c r="I3852">
        <v>80623</v>
      </c>
      <c r="J3852">
        <f>IF(Statistics_xlsx___Sheet1[[#This Row],[Offered Salary]]&lt;=0,AVERAGE($I$2:$I$7166),Statistics_xlsx___Sheet1[[#This Row],[Offered Salary]])</f>
        <v>80623</v>
      </c>
      <c r="K3852" t="b">
        <f>OR((Statistics_xlsx___Sheet1[[#This Row],[updated offered salary]]&lt;$N$39),(Statistics_xlsx___Sheet1[[#This Row],[updated offered salary]]&gt;$N$40))</f>
        <v>0</v>
      </c>
    </row>
    <row r="3853" spans="1:11" x14ac:dyDescent="0.3">
      <c r="A3853">
        <v>815305</v>
      </c>
      <c r="B3853" t="s">
        <v>2724</v>
      </c>
      <c r="C3853" t="s">
        <v>15</v>
      </c>
      <c r="D3853" t="s">
        <v>9</v>
      </c>
      <c r="E3853" t="str">
        <f>IF(Statistics_xlsx___Sheet1[[#This Row],[event_name]]="-","Male",Statistics_xlsx___Sheet1[[#This Row],[event_name]])</f>
        <v>Male</v>
      </c>
      <c r="F3853" t="s">
        <v>69</v>
      </c>
      <c r="G3853" t="s">
        <v>36</v>
      </c>
      <c r="H3853" t="str">
        <f>IF(Statistics_xlsx___Sheet1[[#This Row],[Post Name]]="-",IF(G3854=0,G3852,G3854),Statistics_xlsx___Sheet1[[#This Row],[Post Name]])</f>
        <v>i5</v>
      </c>
      <c r="I3853">
        <v>19223</v>
      </c>
      <c r="J3853">
        <f>IF(Statistics_xlsx___Sheet1[[#This Row],[Offered Salary]]&lt;=0,AVERAGE($I$2:$I$7166),Statistics_xlsx___Sheet1[[#This Row],[Offered Salary]])</f>
        <v>19223</v>
      </c>
      <c r="K3853" t="b">
        <f>OR((Statistics_xlsx___Sheet1[[#This Row],[updated offered salary]]&lt;$N$39),(Statistics_xlsx___Sheet1[[#This Row],[updated offered salary]]&gt;$N$40))</f>
        <v>0</v>
      </c>
    </row>
    <row r="3854" spans="1:11" x14ac:dyDescent="0.3">
      <c r="A3854">
        <v>838148</v>
      </c>
      <c r="B3854" t="s">
        <v>2724</v>
      </c>
      <c r="C3854" t="s">
        <v>15</v>
      </c>
      <c r="D3854" t="s">
        <v>13</v>
      </c>
      <c r="E3854" t="str">
        <f>IF(Statistics_xlsx___Sheet1[[#This Row],[event_name]]="-","Male",Statistics_xlsx___Sheet1[[#This Row],[event_name]])</f>
        <v>Female</v>
      </c>
      <c r="F3854" t="s">
        <v>69</v>
      </c>
      <c r="G3854" t="s">
        <v>36</v>
      </c>
      <c r="H3854" t="str">
        <f>IF(Statistics_xlsx___Sheet1[[#This Row],[Post Name]]="-",IF(G3855=0,G3853,G3855),Statistics_xlsx___Sheet1[[#This Row],[Post Name]])</f>
        <v>i5</v>
      </c>
      <c r="I3854">
        <v>18593</v>
      </c>
      <c r="J3854">
        <f>IF(Statistics_xlsx___Sheet1[[#This Row],[Offered Salary]]&lt;=0,AVERAGE($I$2:$I$7166),Statistics_xlsx___Sheet1[[#This Row],[Offered Salary]])</f>
        <v>18593</v>
      </c>
      <c r="K3854" t="b">
        <f>OR((Statistics_xlsx___Sheet1[[#This Row],[updated offered salary]]&lt;$N$39),(Statistics_xlsx___Sheet1[[#This Row],[updated offered salary]]&gt;$N$40))</f>
        <v>0</v>
      </c>
    </row>
    <row r="3855" spans="1:11" x14ac:dyDescent="0.3">
      <c r="A3855">
        <v>656362</v>
      </c>
      <c r="B3855" t="s">
        <v>3281</v>
      </c>
      <c r="C3855" t="s">
        <v>15</v>
      </c>
      <c r="D3855" t="s">
        <v>13</v>
      </c>
      <c r="E3855" t="str">
        <f>IF(Statistics_xlsx___Sheet1[[#This Row],[event_name]]="-","Male",Statistics_xlsx___Sheet1[[#This Row],[event_name]])</f>
        <v>Female</v>
      </c>
      <c r="F3855" t="s">
        <v>69</v>
      </c>
      <c r="G3855" t="s">
        <v>36</v>
      </c>
      <c r="H3855" t="str">
        <f>IF(Statistics_xlsx___Sheet1[[#This Row],[Post Name]]="-",IF(G3856=0,G3854,G3856),Statistics_xlsx___Sheet1[[#This Row],[Post Name]])</f>
        <v>i5</v>
      </c>
      <c r="I3855">
        <v>27447</v>
      </c>
      <c r="J3855">
        <f>IF(Statistics_xlsx___Sheet1[[#This Row],[Offered Salary]]&lt;=0,AVERAGE($I$2:$I$7166),Statistics_xlsx___Sheet1[[#This Row],[Offered Salary]])</f>
        <v>27447</v>
      </c>
      <c r="K3855" t="b">
        <f>OR((Statistics_xlsx___Sheet1[[#This Row],[updated offered salary]]&lt;$N$39),(Statistics_xlsx___Sheet1[[#This Row],[updated offered salary]]&gt;$N$40))</f>
        <v>0</v>
      </c>
    </row>
    <row r="3856" spans="1:11" x14ac:dyDescent="0.3">
      <c r="A3856">
        <v>632753</v>
      </c>
      <c r="B3856" t="s">
        <v>3282</v>
      </c>
      <c r="C3856" t="s">
        <v>15</v>
      </c>
      <c r="D3856" t="s">
        <v>13</v>
      </c>
      <c r="E3856" t="str">
        <f>IF(Statistics_xlsx___Sheet1[[#This Row],[event_name]]="-","Male",Statistics_xlsx___Sheet1[[#This Row],[event_name]])</f>
        <v>Female</v>
      </c>
      <c r="F3856" t="s">
        <v>69</v>
      </c>
      <c r="G3856" t="s">
        <v>36</v>
      </c>
      <c r="H3856" t="str">
        <f>IF(Statistics_xlsx___Sheet1[[#This Row],[Post Name]]="-",IF(G3857=0,G3855,G3857),Statistics_xlsx___Sheet1[[#This Row],[Post Name]])</f>
        <v>i5</v>
      </c>
      <c r="I3856">
        <v>87626</v>
      </c>
      <c r="J3856">
        <f>IF(Statistics_xlsx___Sheet1[[#This Row],[Offered Salary]]&lt;=0,AVERAGE($I$2:$I$7166),Statistics_xlsx___Sheet1[[#This Row],[Offered Salary]])</f>
        <v>87626</v>
      </c>
      <c r="K3856" t="b">
        <f>OR((Statistics_xlsx___Sheet1[[#This Row],[updated offered salary]]&lt;$N$39),(Statistics_xlsx___Sheet1[[#This Row],[updated offered salary]]&gt;$N$40))</f>
        <v>0</v>
      </c>
    </row>
    <row r="3857" spans="1:11" x14ac:dyDescent="0.3">
      <c r="A3857">
        <v>213937</v>
      </c>
      <c r="B3857" t="s">
        <v>3283</v>
      </c>
      <c r="C3857" t="s">
        <v>15</v>
      </c>
      <c r="D3857" t="s">
        <v>13</v>
      </c>
      <c r="E3857" t="str">
        <f>IF(Statistics_xlsx___Sheet1[[#This Row],[event_name]]="-","Male",Statistics_xlsx___Sheet1[[#This Row],[event_name]])</f>
        <v>Female</v>
      </c>
      <c r="F3857" t="s">
        <v>69</v>
      </c>
      <c r="G3857" t="s">
        <v>36</v>
      </c>
      <c r="H3857" t="str">
        <f>IF(Statistics_xlsx___Sheet1[[#This Row],[Post Name]]="-",IF(G3858=0,G3856,G3858),Statistics_xlsx___Sheet1[[#This Row],[Post Name]])</f>
        <v>i5</v>
      </c>
      <c r="I3857">
        <v>97502</v>
      </c>
      <c r="J3857">
        <f>IF(Statistics_xlsx___Sheet1[[#This Row],[Offered Salary]]&lt;=0,AVERAGE($I$2:$I$7166),Statistics_xlsx___Sheet1[[#This Row],[Offered Salary]])</f>
        <v>97502</v>
      </c>
      <c r="K3857" t="b">
        <f>OR((Statistics_xlsx___Sheet1[[#This Row],[updated offered salary]]&lt;$N$39),(Statistics_xlsx___Sheet1[[#This Row],[updated offered salary]]&gt;$N$40))</f>
        <v>0</v>
      </c>
    </row>
    <row r="3858" spans="1:11" x14ac:dyDescent="0.3">
      <c r="A3858">
        <v>839265</v>
      </c>
      <c r="B3858" t="s">
        <v>3284</v>
      </c>
      <c r="C3858" t="s">
        <v>8</v>
      </c>
      <c r="D3858" t="s">
        <v>9</v>
      </c>
      <c r="E3858" t="str">
        <f>IF(Statistics_xlsx___Sheet1[[#This Row],[event_name]]="-","Male",Statistics_xlsx___Sheet1[[#This Row],[event_name]])</f>
        <v>Male</v>
      </c>
      <c r="F3858" t="s">
        <v>17</v>
      </c>
      <c r="G3858" t="s">
        <v>345</v>
      </c>
      <c r="H3858" t="str">
        <f>IF(Statistics_xlsx___Sheet1[[#This Row],[Post Name]]="-",IF(G3859=0,G3857,G3859),Statistics_xlsx___Sheet1[[#This Row],[Post Name]])</f>
        <v>c9</v>
      </c>
      <c r="I3858">
        <v>33367</v>
      </c>
      <c r="J3858">
        <f>IF(Statistics_xlsx___Sheet1[[#This Row],[Offered Salary]]&lt;=0,AVERAGE($I$2:$I$7166),Statistics_xlsx___Sheet1[[#This Row],[Offered Salary]])</f>
        <v>33367</v>
      </c>
      <c r="K3858" t="b">
        <f>OR((Statistics_xlsx___Sheet1[[#This Row],[updated offered salary]]&lt;$N$39),(Statistics_xlsx___Sheet1[[#This Row],[updated offered salary]]&gt;$N$40))</f>
        <v>0</v>
      </c>
    </row>
    <row r="3859" spans="1:11" x14ac:dyDescent="0.3">
      <c r="A3859">
        <v>934573</v>
      </c>
      <c r="B3859" t="s">
        <v>3285</v>
      </c>
      <c r="C3859" t="s">
        <v>8</v>
      </c>
      <c r="D3859" t="s">
        <v>13</v>
      </c>
      <c r="E3859" t="str">
        <f>IF(Statistics_xlsx___Sheet1[[#This Row],[event_name]]="-","Male",Statistics_xlsx___Sheet1[[#This Row],[event_name]])</f>
        <v>Female</v>
      </c>
      <c r="F3859" t="s">
        <v>17</v>
      </c>
      <c r="G3859" t="s">
        <v>345</v>
      </c>
      <c r="H3859" t="str">
        <f>IF(Statistics_xlsx___Sheet1[[#This Row],[Post Name]]="-",IF(G3860=0,G3858,G3860),Statistics_xlsx___Sheet1[[#This Row],[Post Name]])</f>
        <v>c9</v>
      </c>
      <c r="I3859">
        <v>69471</v>
      </c>
      <c r="J3859">
        <f>IF(Statistics_xlsx___Sheet1[[#This Row],[Offered Salary]]&lt;=0,AVERAGE($I$2:$I$7166),Statistics_xlsx___Sheet1[[#This Row],[Offered Salary]])</f>
        <v>69471</v>
      </c>
      <c r="K3859" t="b">
        <f>OR((Statistics_xlsx___Sheet1[[#This Row],[updated offered salary]]&lt;$N$39),(Statistics_xlsx___Sheet1[[#This Row],[updated offered salary]]&gt;$N$40))</f>
        <v>0</v>
      </c>
    </row>
    <row r="3860" spans="1:11" x14ac:dyDescent="0.3">
      <c r="A3860">
        <v>41899</v>
      </c>
      <c r="B3860" t="s">
        <v>3286</v>
      </c>
      <c r="C3860" t="s">
        <v>8</v>
      </c>
      <c r="D3860" t="s">
        <v>13</v>
      </c>
      <c r="E3860" t="str">
        <f>IF(Statistics_xlsx___Sheet1[[#This Row],[event_name]]="-","Male",Statistics_xlsx___Sheet1[[#This Row],[event_name]])</f>
        <v>Female</v>
      </c>
      <c r="F3860" t="s">
        <v>17</v>
      </c>
      <c r="G3860" t="s">
        <v>345</v>
      </c>
      <c r="H3860" t="str">
        <f>IF(Statistics_xlsx___Sheet1[[#This Row],[Post Name]]="-",IF(G3861=0,G3859,G3861),Statistics_xlsx___Sheet1[[#This Row],[Post Name]])</f>
        <v>c9</v>
      </c>
      <c r="I3860">
        <v>12070</v>
      </c>
      <c r="J3860">
        <f>IF(Statistics_xlsx___Sheet1[[#This Row],[Offered Salary]]&lt;=0,AVERAGE($I$2:$I$7166),Statistics_xlsx___Sheet1[[#This Row],[Offered Salary]])</f>
        <v>12070</v>
      </c>
      <c r="K3860" t="b">
        <f>OR((Statistics_xlsx___Sheet1[[#This Row],[updated offered salary]]&lt;$N$39),(Statistics_xlsx___Sheet1[[#This Row],[updated offered salary]]&gt;$N$40))</f>
        <v>0</v>
      </c>
    </row>
    <row r="3861" spans="1:11" x14ac:dyDescent="0.3">
      <c r="A3861">
        <v>366947</v>
      </c>
      <c r="B3861" t="s">
        <v>3287</v>
      </c>
      <c r="C3861" t="s">
        <v>8</v>
      </c>
      <c r="D3861" t="s">
        <v>9</v>
      </c>
      <c r="E3861" t="str">
        <f>IF(Statistics_xlsx___Sheet1[[#This Row],[event_name]]="-","Male",Statistics_xlsx___Sheet1[[#This Row],[event_name]])</f>
        <v>Male</v>
      </c>
      <c r="F3861" t="s">
        <v>17</v>
      </c>
      <c r="G3861" t="s">
        <v>30</v>
      </c>
      <c r="H3861" t="str">
        <f>IF(Statistics_xlsx___Sheet1[[#This Row],[Post Name]]="-",IF(G3862=0,G3860,G3862),Statistics_xlsx___Sheet1[[#This Row],[Post Name]])</f>
        <v>b9</v>
      </c>
      <c r="I3861">
        <v>29273</v>
      </c>
      <c r="J3861">
        <f>IF(Statistics_xlsx___Sheet1[[#This Row],[Offered Salary]]&lt;=0,AVERAGE($I$2:$I$7166),Statistics_xlsx___Sheet1[[#This Row],[Offered Salary]])</f>
        <v>29273</v>
      </c>
      <c r="K3861" t="b">
        <f>OR((Statistics_xlsx___Sheet1[[#This Row],[updated offered salary]]&lt;$N$39),(Statistics_xlsx___Sheet1[[#This Row],[updated offered salary]]&gt;$N$40))</f>
        <v>0</v>
      </c>
    </row>
    <row r="3862" spans="1:11" x14ac:dyDescent="0.3">
      <c r="A3862">
        <v>873768</v>
      </c>
      <c r="B3862" t="s">
        <v>3288</v>
      </c>
      <c r="C3862" t="s">
        <v>8</v>
      </c>
      <c r="D3862" t="s">
        <v>13</v>
      </c>
      <c r="E3862" t="str">
        <f>IF(Statistics_xlsx___Sheet1[[#This Row],[event_name]]="-","Male",Statistics_xlsx___Sheet1[[#This Row],[event_name]])</f>
        <v>Female</v>
      </c>
      <c r="F3862" t="s">
        <v>17</v>
      </c>
      <c r="G3862" t="s">
        <v>30</v>
      </c>
      <c r="H3862" t="str">
        <f>IF(Statistics_xlsx___Sheet1[[#This Row],[Post Name]]="-",IF(G3863=0,G3861,G3863),Statistics_xlsx___Sheet1[[#This Row],[Post Name]])</f>
        <v>b9</v>
      </c>
      <c r="I3862">
        <v>48191</v>
      </c>
      <c r="J3862">
        <f>IF(Statistics_xlsx___Sheet1[[#This Row],[Offered Salary]]&lt;=0,AVERAGE($I$2:$I$7166),Statistics_xlsx___Sheet1[[#This Row],[Offered Salary]])</f>
        <v>48191</v>
      </c>
      <c r="K3862" t="b">
        <f>OR((Statistics_xlsx___Sheet1[[#This Row],[updated offered salary]]&lt;$N$39),(Statistics_xlsx___Sheet1[[#This Row],[updated offered salary]]&gt;$N$40))</f>
        <v>0</v>
      </c>
    </row>
    <row r="3863" spans="1:11" x14ac:dyDescent="0.3">
      <c r="A3863">
        <v>823286</v>
      </c>
      <c r="B3863" t="s">
        <v>3289</v>
      </c>
      <c r="C3863" t="s">
        <v>15</v>
      </c>
      <c r="D3863" t="s">
        <v>13</v>
      </c>
      <c r="E3863" t="str">
        <f>IF(Statistics_xlsx___Sheet1[[#This Row],[event_name]]="-","Male",Statistics_xlsx___Sheet1[[#This Row],[event_name]])</f>
        <v>Female</v>
      </c>
      <c r="F3863" t="s">
        <v>17</v>
      </c>
      <c r="G3863" t="s">
        <v>345</v>
      </c>
      <c r="H3863" t="str">
        <f>IF(Statistics_xlsx___Sheet1[[#This Row],[Post Name]]="-",IF(G3864=0,G3862,G3864),Statistics_xlsx___Sheet1[[#This Row],[Post Name]])</f>
        <v>c9</v>
      </c>
      <c r="I3863">
        <v>44155</v>
      </c>
      <c r="J3863">
        <f>IF(Statistics_xlsx___Sheet1[[#This Row],[Offered Salary]]&lt;=0,AVERAGE($I$2:$I$7166),Statistics_xlsx___Sheet1[[#This Row],[Offered Salary]])</f>
        <v>44155</v>
      </c>
      <c r="K3863" t="b">
        <f>OR((Statistics_xlsx___Sheet1[[#This Row],[updated offered salary]]&lt;$N$39),(Statistics_xlsx___Sheet1[[#This Row],[updated offered salary]]&gt;$N$40))</f>
        <v>0</v>
      </c>
    </row>
    <row r="3864" spans="1:11" x14ac:dyDescent="0.3">
      <c r="A3864">
        <v>865295</v>
      </c>
      <c r="B3864" t="s">
        <v>760</v>
      </c>
      <c r="C3864" t="s">
        <v>15</v>
      </c>
      <c r="D3864" t="s">
        <v>9</v>
      </c>
      <c r="E3864" t="str">
        <f>IF(Statistics_xlsx___Sheet1[[#This Row],[event_name]]="-","Male",Statistics_xlsx___Sheet1[[#This Row],[event_name]])</f>
        <v>Male</v>
      </c>
      <c r="F3864" t="s">
        <v>17</v>
      </c>
      <c r="G3864" t="s">
        <v>345</v>
      </c>
      <c r="H3864" t="str">
        <f>IF(Statistics_xlsx___Sheet1[[#This Row],[Post Name]]="-",IF(G3865=0,G3863,G3865),Statistics_xlsx___Sheet1[[#This Row],[Post Name]])</f>
        <v>c9</v>
      </c>
      <c r="I3864">
        <v>83387</v>
      </c>
      <c r="J3864">
        <f>IF(Statistics_xlsx___Sheet1[[#This Row],[Offered Salary]]&lt;=0,AVERAGE($I$2:$I$7166),Statistics_xlsx___Sheet1[[#This Row],[Offered Salary]])</f>
        <v>83387</v>
      </c>
      <c r="K3864" t="b">
        <f>OR((Statistics_xlsx___Sheet1[[#This Row],[updated offered salary]]&lt;$N$39),(Statistics_xlsx___Sheet1[[#This Row],[updated offered salary]]&gt;$N$40))</f>
        <v>0</v>
      </c>
    </row>
    <row r="3865" spans="1:11" x14ac:dyDescent="0.3">
      <c r="A3865">
        <v>503622</v>
      </c>
      <c r="B3865" t="s">
        <v>760</v>
      </c>
      <c r="C3865" t="s">
        <v>8</v>
      </c>
      <c r="D3865" t="s">
        <v>9</v>
      </c>
      <c r="E3865" t="str">
        <f>IF(Statistics_xlsx___Sheet1[[#This Row],[event_name]]="-","Male",Statistics_xlsx___Sheet1[[#This Row],[event_name]])</f>
        <v>Male</v>
      </c>
      <c r="F3865" t="s">
        <v>17</v>
      </c>
      <c r="G3865" t="s">
        <v>345</v>
      </c>
      <c r="H3865" t="str">
        <f>IF(Statistics_xlsx___Sheet1[[#This Row],[Post Name]]="-",IF(G3866=0,G3864,G3866),Statistics_xlsx___Sheet1[[#This Row],[Post Name]])</f>
        <v>c9</v>
      </c>
      <c r="I3865">
        <v>99127</v>
      </c>
      <c r="J3865">
        <f>IF(Statistics_xlsx___Sheet1[[#This Row],[Offered Salary]]&lt;=0,AVERAGE($I$2:$I$7166),Statistics_xlsx___Sheet1[[#This Row],[Offered Salary]])</f>
        <v>99127</v>
      </c>
      <c r="K3865" t="b">
        <f>OR((Statistics_xlsx___Sheet1[[#This Row],[updated offered salary]]&lt;$N$39),(Statistics_xlsx___Sheet1[[#This Row],[updated offered salary]]&gt;$N$40))</f>
        <v>0</v>
      </c>
    </row>
    <row r="3866" spans="1:11" x14ac:dyDescent="0.3">
      <c r="A3866">
        <v>697309</v>
      </c>
      <c r="B3866" t="s">
        <v>3290</v>
      </c>
      <c r="C3866" t="s">
        <v>15</v>
      </c>
      <c r="D3866" t="s">
        <v>9</v>
      </c>
      <c r="E3866" t="str">
        <f>IF(Statistics_xlsx___Sheet1[[#This Row],[event_name]]="-","Male",Statistics_xlsx___Sheet1[[#This Row],[event_name]])</f>
        <v>Male</v>
      </c>
      <c r="F3866" t="s">
        <v>17</v>
      </c>
      <c r="G3866" t="s">
        <v>30</v>
      </c>
      <c r="H3866" t="str">
        <f>IF(Statistics_xlsx___Sheet1[[#This Row],[Post Name]]="-",IF(G3867=0,G3865,G3867),Statistics_xlsx___Sheet1[[#This Row],[Post Name]])</f>
        <v>b9</v>
      </c>
      <c r="I3866">
        <v>48129</v>
      </c>
      <c r="J3866">
        <f>IF(Statistics_xlsx___Sheet1[[#This Row],[Offered Salary]]&lt;=0,AVERAGE($I$2:$I$7166),Statistics_xlsx___Sheet1[[#This Row],[Offered Salary]])</f>
        <v>48129</v>
      </c>
      <c r="K3866" t="b">
        <f>OR((Statistics_xlsx___Sheet1[[#This Row],[updated offered salary]]&lt;$N$39),(Statistics_xlsx___Sheet1[[#This Row],[updated offered salary]]&gt;$N$40))</f>
        <v>0</v>
      </c>
    </row>
    <row r="3867" spans="1:11" x14ac:dyDescent="0.3">
      <c r="A3867">
        <v>543138</v>
      </c>
      <c r="B3867" t="s">
        <v>3291</v>
      </c>
      <c r="C3867" t="s">
        <v>8</v>
      </c>
      <c r="D3867" t="s">
        <v>9</v>
      </c>
      <c r="E3867" t="str">
        <f>IF(Statistics_xlsx___Sheet1[[#This Row],[event_name]]="-","Male",Statistics_xlsx___Sheet1[[#This Row],[event_name]])</f>
        <v>Male</v>
      </c>
      <c r="F3867" t="s">
        <v>17</v>
      </c>
      <c r="G3867" t="s">
        <v>14</v>
      </c>
      <c r="H3867" t="str">
        <f>IF(Statistics_xlsx___Sheet1[[#This Row],[Post Name]]="-",IF(G3868=0,G3866,G3868),Statistics_xlsx___Sheet1[[#This Row],[Post Name]])</f>
        <v>c5</v>
      </c>
      <c r="I3867">
        <v>68590</v>
      </c>
      <c r="J3867">
        <f>IF(Statistics_xlsx___Sheet1[[#This Row],[Offered Salary]]&lt;=0,AVERAGE($I$2:$I$7166),Statistics_xlsx___Sheet1[[#This Row],[Offered Salary]])</f>
        <v>68590</v>
      </c>
      <c r="K3867" t="b">
        <f>OR((Statistics_xlsx___Sheet1[[#This Row],[updated offered salary]]&lt;$N$39),(Statistics_xlsx___Sheet1[[#This Row],[updated offered salary]]&gt;$N$40))</f>
        <v>0</v>
      </c>
    </row>
    <row r="3868" spans="1:11" x14ac:dyDescent="0.3">
      <c r="A3868">
        <v>166850</v>
      </c>
      <c r="B3868" t="s">
        <v>3292</v>
      </c>
      <c r="C3868" t="s">
        <v>8</v>
      </c>
      <c r="D3868" t="s">
        <v>13</v>
      </c>
      <c r="E3868" t="str">
        <f>IF(Statistics_xlsx___Sheet1[[#This Row],[event_name]]="-","Male",Statistics_xlsx___Sheet1[[#This Row],[event_name]])</f>
        <v>Female</v>
      </c>
      <c r="F3868" t="s">
        <v>17</v>
      </c>
      <c r="G3868" t="s">
        <v>14</v>
      </c>
      <c r="H3868" t="str">
        <f>IF(Statistics_xlsx___Sheet1[[#This Row],[Post Name]]="-",IF(G3869=0,G3867,G3869),Statistics_xlsx___Sheet1[[#This Row],[Post Name]])</f>
        <v>c5</v>
      </c>
      <c r="I3868">
        <v>23249</v>
      </c>
      <c r="J3868">
        <f>IF(Statistics_xlsx___Sheet1[[#This Row],[Offered Salary]]&lt;=0,AVERAGE($I$2:$I$7166),Statistics_xlsx___Sheet1[[#This Row],[Offered Salary]])</f>
        <v>23249</v>
      </c>
      <c r="K3868" t="b">
        <f>OR((Statistics_xlsx___Sheet1[[#This Row],[updated offered salary]]&lt;$N$39),(Statistics_xlsx___Sheet1[[#This Row],[updated offered salary]]&gt;$N$40))</f>
        <v>0</v>
      </c>
    </row>
    <row r="3869" spans="1:11" x14ac:dyDescent="0.3">
      <c r="A3869">
        <v>710798</v>
      </c>
      <c r="B3869" t="s">
        <v>1515</v>
      </c>
      <c r="C3869" t="s">
        <v>15</v>
      </c>
      <c r="D3869" t="s">
        <v>9</v>
      </c>
      <c r="E3869" t="str">
        <f>IF(Statistics_xlsx___Sheet1[[#This Row],[event_name]]="-","Male",Statistics_xlsx___Sheet1[[#This Row],[event_name]])</f>
        <v>Male</v>
      </c>
      <c r="F3869" t="s">
        <v>17</v>
      </c>
      <c r="G3869" t="s">
        <v>14</v>
      </c>
      <c r="H3869" t="str">
        <f>IF(Statistics_xlsx___Sheet1[[#This Row],[Post Name]]="-",IF(G3870=0,G3868,G3870),Statistics_xlsx___Sheet1[[#This Row],[Post Name]])</f>
        <v>c5</v>
      </c>
      <c r="I3869">
        <v>30140</v>
      </c>
      <c r="J3869">
        <f>IF(Statistics_xlsx___Sheet1[[#This Row],[Offered Salary]]&lt;=0,AVERAGE($I$2:$I$7166),Statistics_xlsx___Sheet1[[#This Row],[Offered Salary]])</f>
        <v>30140</v>
      </c>
      <c r="K3869" t="b">
        <f>OR((Statistics_xlsx___Sheet1[[#This Row],[updated offered salary]]&lt;$N$39),(Statistics_xlsx___Sheet1[[#This Row],[updated offered salary]]&gt;$N$40))</f>
        <v>0</v>
      </c>
    </row>
    <row r="3870" spans="1:11" x14ac:dyDescent="0.3">
      <c r="A3870">
        <v>562873</v>
      </c>
      <c r="B3870" t="s">
        <v>1627</v>
      </c>
      <c r="C3870" t="s">
        <v>8</v>
      </c>
      <c r="D3870" t="s">
        <v>9</v>
      </c>
      <c r="E3870" t="str">
        <f>IF(Statistics_xlsx___Sheet1[[#This Row],[event_name]]="-","Male",Statistics_xlsx___Sheet1[[#This Row],[event_name]])</f>
        <v>Male</v>
      </c>
      <c r="F3870" t="s">
        <v>17</v>
      </c>
      <c r="G3870" t="s">
        <v>14</v>
      </c>
      <c r="H3870" t="str">
        <f>IF(Statistics_xlsx___Sheet1[[#This Row],[Post Name]]="-",IF(G3871=0,G3869,G3871),Statistics_xlsx___Sheet1[[#This Row],[Post Name]])</f>
        <v>c5</v>
      </c>
      <c r="I3870">
        <v>30100</v>
      </c>
      <c r="J3870">
        <f>IF(Statistics_xlsx___Sheet1[[#This Row],[Offered Salary]]&lt;=0,AVERAGE($I$2:$I$7166),Statistics_xlsx___Sheet1[[#This Row],[Offered Salary]])</f>
        <v>30100</v>
      </c>
      <c r="K3870" t="b">
        <f>OR((Statistics_xlsx___Sheet1[[#This Row],[updated offered salary]]&lt;$N$39),(Statistics_xlsx___Sheet1[[#This Row],[updated offered salary]]&gt;$N$40))</f>
        <v>0</v>
      </c>
    </row>
    <row r="3871" spans="1:11" x14ac:dyDescent="0.3">
      <c r="A3871">
        <v>116216</v>
      </c>
      <c r="B3871" t="s">
        <v>1627</v>
      </c>
      <c r="C3871" t="s">
        <v>8</v>
      </c>
      <c r="D3871" t="s">
        <v>13</v>
      </c>
      <c r="E3871" t="str">
        <f>IF(Statistics_xlsx___Sheet1[[#This Row],[event_name]]="-","Male",Statistics_xlsx___Sheet1[[#This Row],[event_name]])</f>
        <v>Female</v>
      </c>
      <c r="F3871" t="s">
        <v>17</v>
      </c>
      <c r="G3871" t="s">
        <v>14</v>
      </c>
      <c r="H3871" t="str">
        <f>IF(Statistics_xlsx___Sheet1[[#This Row],[Post Name]]="-",IF(G3872=0,G3870,G3872),Statistics_xlsx___Sheet1[[#This Row],[Post Name]])</f>
        <v>c5</v>
      </c>
      <c r="I3871">
        <v>19850</v>
      </c>
      <c r="J3871">
        <f>IF(Statistics_xlsx___Sheet1[[#This Row],[Offered Salary]]&lt;=0,AVERAGE($I$2:$I$7166),Statistics_xlsx___Sheet1[[#This Row],[Offered Salary]])</f>
        <v>19850</v>
      </c>
      <c r="K3871" t="b">
        <f>OR((Statistics_xlsx___Sheet1[[#This Row],[updated offered salary]]&lt;$N$39),(Statistics_xlsx___Sheet1[[#This Row],[updated offered salary]]&gt;$N$40))</f>
        <v>0</v>
      </c>
    </row>
    <row r="3872" spans="1:11" x14ac:dyDescent="0.3">
      <c r="A3872">
        <v>213662</v>
      </c>
      <c r="B3872" t="s">
        <v>3293</v>
      </c>
      <c r="C3872" t="s">
        <v>15</v>
      </c>
      <c r="D3872" t="s">
        <v>9</v>
      </c>
      <c r="E3872" t="str">
        <f>IF(Statistics_xlsx___Sheet1[[#This Row],[event_name]]="-","Male",Statistics_xlsx___Sheet1[[#This Row],[event_name]])</f>
        <v>Male</v>
      </c>
      <c r="F3872" t="s">
        <v>10</v>
      </c>
      <c r="G3872" t="s">
        <v>44</v>
      </c>
      <c r="H3872" t="str">
        <f>IF(Statistics_xlsx___Sheet1[[#This Row],[Post Name]]="-",IF(G3873=0,G3871,G3873),Statistics_xlsx___Sheet1[[#This Row],[Post Name]])</f>
        <v>i6</v>
      </c>
      <c r="I3872">
        <v>36874</v>
      </c>
      <c r="J3872">
        <f>IF(Statistics_xlsx___Sheet1[[#This Row],[Offered Salary]]&lt;=0,AVERAGE($I$2:$I$7166),Statistics_xlsx___Sheet1[[#This Row],[Offered Salary]])</f>
        <v>36874</v>
      </c>
      <c r="K3872" t="b">
        <f>OR((Statistics_xlsx___Sheet1[[#This Row],[updated offered salary]]&lt;$N$39),(Statistics_xlsx___Sheet1[[#This Row],[updated offered salary]]&gt;$N$40))</f>
        <v>0</v>
      </c>
    </row>
    <row r="3873" spans="1:11" x14ac:dyDescent="0.3">
      <c r="A3873">
        <v>329443</v>
      </c>
      <c r="B3873" t="s">
        <v>3294</v>
      </c>
      <c r="C3873" t="s">
        <v>15</v>
      </c>
      <c r="D3873" t="s">
        <v>13</v>
      </c>
      <c r="E3873" t="str">
        <f>IF(Statistics_xlsx___Sheet1[[#This Row],[event_name]]="-","Male",Statistics_xlsx___Sheet1[[#This Row],[event_name]])</f>
        <v>Female</v>
      </c>
      <c r="F3873" t="s">
        <v>10</v>
      </c>
      <c r="G3873" t="s">
        <v>44</v>
      </c>
      <c r="H3873" t="str">
        <f>IF(Statistics_xlsx___Sheet1[[#This Row],[Post Name]]="-",IF(G3874=0,G3872,G3874),Statistics_xlsx___Sheet1[[#This Row],[Post Name]])</f>
        <v>i6</v>
      </c>
      <c r="I3873">
        <v>10836</v>
      </c>
      <c r="J3873">
        <f>IF(Statistics_xlsx___Sheet1[[#This Row],[Offered Salary]]&lt;=0,AVERAGE($I$2:$I$7166),Statistics_xlsx___Sheet1[[#This Row],[Offered Salary]])</f>
        <v>10836</v>
      </c>
      <c r="K3873" t="b">
        <f>OR((Statistics_xlsx___Sheet1[[#This Row],[updated offered salary]]&lt;$N$39),(Statistics_xlsx___Sheet1[[#This Row],[updated offered salary]]&gt;$N$40))</f>
        <v>0</v>
      </c>
    </row>
    <row r="3874" spans="1:11" x14ac:dyDescent="0.3">
      <c r="A3874">
        <v>37098</v>
      </c>
      <c r="B3874" t="s">
        <v>3295</v>
      </c>
      <c r="C3874" t="s">
        <v>15</v>
      </c>
      <c r="D3874" t="s">
        <v>9</v>
      </c>
      <c r="E3874" t="str">
        <f>IF(Statistics_xlsx___Sheet1[[#This Row],[event_name]]="-","Male",Statistics_xlsx___Sheet1[[#This Row],[event_name]])</f>
        <v>Male</v>
      </c>
      <c r="F3874" t="s">
        <v>10</v>
      </c>
      <c r="G3874" t="s">
        <v>44</v>
      </c>
      <c r="H3874" t="str">
        <f>IF(Statistics_xlsx___Sheet1[[#This Row],[Post Name]]="-",IF(G3875=0,G3873,G3875),Statistics_xlsx___Sheet1[[#This Row],[Post Name]])</f>
        <v>i6</v>
      </c>
      <c r="I3874">
        <v>99068</v>
      </c>
      <c r="J3874">
        <f>IF(Statistics_xlsx___Sheet1[[#This Row],[Offered Salary]]&lt;=0,AVERAGE($I$2:$I$7166),Statistics_xlsx___Sheet1[[#This Row],[Offered Salary]])</f>
        <v>99068</v>
      </c>
      <c r="K3874" t="b">
        <f>OR((Statistics_xlsx___Sheet1[[#This Row],[updated offered salary]]&lt;$N$39),(Statistics_xlsx___Sheet1[[#This Row],[updated offered salary]]&gt;$N$40))</f>
        <v>0</v>
      </c>
    </row>
    <row r="3875" spans="1:11" x14ac:dyDescent="0.3">
      <c r="A3875">
        <v>65925</v>
      </c>
      <c r="B3875" t="s">
        <v>3296</v>
      </c>
      <c r="C3875" t="s">
        <v>8</v>
      </c>
      <c r="D3875" t="s">
        <v>13</v>
      </c>
      <c r="E3875" t="str">
        <f>IF(Statistics_xlsx___Sheet1[[#This Row],[event_name]]="-","Male",Statistics_xlsx___Sheet1[[#This Row],[event_name]])</f>
        <v>Female</v>
      </c>
      <c r="F3875" t="s">
        <v>21</v>
      </c>
      <c r="G3875" t="s">
        <v>24</v>
      </c>
      <c r="H3875" t="str">
        <f>IF(Statistics_xlsx___Sheet1[[#This Row],[Post Name]]="-",IF(G3876=0,G3874,G3876),Statistics_xlsx___Sheet1[[#This Row],[Post Name]])</f>
        <v>i7</v>
      </c>
      <c r="I3875">
        <v>40878</v>
      </c>
      <c r="J3875">
        <f>IF(Statistics_xlsx___Sheet1[[#This Row],[Offered Salary]]&lt;=0,AVERAGE($I$2:$I$7166),Statistics_xlsx___Sheet1[[#This Row],[Offered Salary]])</f>
        <v>40878</v>
      </c>
      <c r="K3875" t="b">
        <f>OR((Statistics_xlsx___Sheet1[[#This Row],[updated offered salary]]&lt;$N$39),(Statistics_xlsx___Sheet1[[#This Row],[updated offered salary]]&gt;$N$40))</f>
        <v>0</v>
      </c>
    </row>
    <row r="3876" spans="1:11" x14ac:dyDescent="0.3">
      <c r="A3876">
        <v>846476</v>
      </c>
      <c r="B3876" t="s">
        <v>3297</v>
      </c>
      <c r="C3876" t="s">
        <v>8</v>
      </c>
      <c r="D3876" t="s">
        <v>9</v>
      </c>
      <c r="E3876" t="str">
        <f>IF(Statistics_xlsx___Sheet1[[#This Row],[event_name]]="-","Male",Statistics_xlsx___Sheet1[[#This Row],[event_name]])</f>
        <v>Male</v>
      </c>
      <c r="F3876" t="s">
        <v>21</v>
      </c>
      <c r="G3876" t="s">
        <v>24</v>
      </c>
      <c r="H3876" t="str">
        <f>IF(Statistics_xlsx___Sheet1[[#This Row],[Post Name]]="-",IF(G3877=0,G3875,G3877),Statistics_xlsx___Sheet1[[#This Row],[Post Name]])</f>
        <v>i7</v>
      </c>
      <c r="I3876">
        <v>22937</v>
      </c>
      <c r="J3876">
        <f>IF(Statistics_xlsx___Sheet1[[#This Row],[Offered Salary]]&lt;=0,AVERAGE($I$2:$I$7166),Statistics_xlsx___Sheet1[[#This Row],[Offered Salary]])</f>
        <v>22937</v>
      </c>
      <c r="K3876" t="b">
        <f>OR((Statistics_xlsx___Sheet1[[#This Row],[updated offered salary]]&lt;$N$39),(Statistics_xlsx___Sheet1[[#This Row],[updated offered salary]]&gt;$N$40))</f>
        <v>0</v>
      </c>
    </row>
    <row r="3877" spans="1:11" x14ac:dyDescent="0.3">
      <c r="A3877">
        <v>448790</v>
      </c>
      <c r="B3877" t="s">
        <v>3298</v>
      </c>
      <c r="C3877" t="s">
        <v>8</v>
      </c>
      <c r="D3877" t="s">
        <v>9</v>
      </c>
      <c r="E3877" t="str">
        <f>IF(Statistics_xlsx___Sheet1[[#This Row],[event_name]]="-","Male",Statistics_xlsx___Sheet1[[#This Row],[event_name]])</f>
        <v>Male</v>
      </c>
      <c r="F3877" t="s">
        <v>21</v>
      </c>
      <c r="G3877" t="s">
        <v>24</v>
      </c>
      <c r="H3877" t="str">
        <f>IF(Statistics_xlsx___Sheet1[[#This Row],[Post Name]]="-",IF(G3878=0,G3876,G3878),Statistics_xlsx___Sheet1[[#This Row],[Post Name]])</f>
        <v>i7</v>
      </c>
      <c r="I3877">
        <v>40784</v>
      </c>
      <c r="J3877">
        <f>IF(Statistics_xlsx___Sheet1[[#This Row],[Offered Salary]]&lt;=0,AVERAGE($I$2:$I$7166),Statistics_xlsx___Sheet1[[#This Row],[Offered Salary]])</f>
        <v>40784</v>
      </c>
      <c r="K3877" t="b">
        <f>OR((Statistics_xlsx___Sheet1[[#This Row],[updated offered salary]]&lt;$N$39),(Statistics_xlsx___Sheet1[[#This Row],[updated offered salary]]&gt;$N$40))</f>
        <v>0</v>
      </c>
    </row>
    <row r="3878" spans="1:11" x14ac:dyDescent="0.3">
      <c r="A3878">
        <v>727895</v>
      </c>
      <c r="B3878" t="s">
        <v>3299</v>
      </c>
      <c r="C3878" t="s">
        <v>8</v>
      </c>
      <c r="D3878" t="s">
        <v>42</v>
      </c>
      <c r="E3878" t="str">
        <f>IF(Statistics_xlsx___Sheet1[[#This Row],[event_name]]="-","Male",Statistics_xlsx___Sheet1[[#This Row],[event_name]])</f>
        <v>Don’t want to say</v>
      </c>
      <c r="F3878" t="s">
        <v>21</v>
      </c>
      <c r="G3878" t="s">
        <v>24</v>
      </c>
      <c r="H3878" t="str">
        <f>IF(Statistics_xlsx___Sheet1[[#This Row],[Post Name]]="-",IF(G3879=0,G3877,G3879),Statistics_xlsx___Sheet1[[#This Row],[Post Name]])</f>
        <v>i7</v>
      </c>
      <c r="I3878">
        <v>18169</v>
      </c>
      <c r="J3878">
        <f>IF(Statistics_xlsx___Sheet1[[#This Row],[Offered Salary]]&lt;=0,AVERAGE($I$2:$I$7166),Statistics_xlsx___Sheet1[[#This Row],[Offered Salary]])</f>
        <v>18169</v>
      </c>
      <c r="K3878" t="b">
        <f>OR((Statistics_xlsx___Sheet1[[#This Row],[updated offered salary]]&lt;$N$39),(Statistics_xlsx___Sheet1[[#This Row],[updated offered salary]]&gt;$N$40))</f>
        <v>0</v>
      </c>
    </row>
    <row r="3879" spans="1:11" x14ac:dyDescent="0.3">
      <c r="A3879">
        <v>180428</v>
      </c>
      <c r="B3879" t="s">
        <v>3300</v>
      </c>
      <c r="C3879" t="s">
        <v>8</v>
      </c>
      <c r="D3879" t="s">
        <v>13</v>
      </c>
      <c r="E3879" t="str">
        <f>IF(Statistics_xlsx___Sheet1[[#This Row],[event_name]]="-","Male",Statistics_xlsx___Sheet1[[#This Row],[event_name]])</f>
        <v>Female</v>
      </c>
      <c r="F3879" t="s">
        <v>21</v>
      </c>
      <c r="G3879" t="s">
        <v>24</v>
      </c>
      <c r="H3879" t="str">
        <f>IF(Statistics_xlsx___Sheet1[[#This Row],[Post Name]]="-",IF(G3880=0,G3878,G3880),Statistics_xlsx___Sheet1[[#This Row],[Post Name]])</f>
        <v>i7</v>
      </c>
      <c r="I3879">
        <v>33097</v>
      </c>
      <c r="J3879">
        <f>IF(Statistics_xlsx___Sheet1[[#This Row],[Offered Salary]]&lt;=0,AVERAGE($I$2:$I$7166),Statistics_xlsx___Sheet1[[#This Row],[Offered Salary]])</f>
        <v>33097</v>
      </c>
      <c r="K3879" t="b">
        <f>OR((Statistics_xlsx___Sheet1[[#This Row],[updated offered salary]]&lt;$N$39),(Statistics_xlsx___Sheet1[[#This Row],[updated offered salary]]&gt;$N$40))</f>
        <v>0</v>
      </c>
    </row>
    <row r="3880" spans="1:11" x14ac:dyDescent="0.3">
      <c r="A3880">
        <v>751086</v>
      </c>
      <c r="B3880" t="s">
        <v>3301</v>
      </c>
      <c r="C3880" t="s">
        <v>15</v>
      </c>
      <c r="D3880" t="s">
        <v>9</v>
      </c>
      <c r="E3880" t="str">
        <f>IF(Statistics_xlsx___Sheet1[[#This Row],[event_name]]="-","Male",Statistics_xlsx___Sheet1[[#This Row],[event_name]])</f>
        <v>Male</v>
      </c>
      <c r="F3880" t="s">
        <v>21</v>
      </c>
      <c r="G3880" t="s">
        <v>24</v>
      </c>
      <c r="H3880" t="str">
        <f>IF(Statistics_xlsx___Sheet1[[#This Row],[Post Name]]="-",IF(G3881=0,G3879,G3881),Statistics_xlsx___Sheet1[[#This Row],[Post Name]])</f>
        <v>i7</v>
      </c>
      <c r="I3880">
        <v>90542</v>
      </c>
      <c r="J3880">
        <f>IF(Statistics_xlsx___Sheet1[[#This Row],[Offered Salary]]&lt;=0,AVERAGE($I$2:$I$7166),Statistics_xlsx___Sheet1[[#This Row],[Offered Salary]])</f>
        <v>90542</v>
      </c>
      <c r="K3880" t="b">
        <f>OR((Statistics_xlsx___Sheet1[[#This Row],[updated offered salary]]&lt;$N$39),(Statistics_xlsx___Sheet1[[#This Row],[updated offered salary]]&gt;$N$40))</f>
        <v>0</v>
      </c>
    </row>
    <row r="3881" spans="1:11" x14ac:dyDescent="0.3">
      <c r="A3881">
        <v>259042</v>
      </c>
      <c r="B3881" t="s">
        <v>3302</v>
      </c>
      <c r="C3881" t="s">
        <v>15</v>
      </c>
      <c r="D3881" t="s">
        <v>13</v>
      </c>
      <c r="E3881" t="str">
        <f>IF(Statistics_xlsx___Sheet1[[#This Row],[event_name]]="-","Male",Statistics_xlsx___Sheet1[[#This Row],[event_name]])</f>
        <v>Female</v>
      </c>
      <c r="F3881" t="s">
        <v>21</v>
      </c>
      <c r="G3881" t="s">
        <v>24</v>
      </c>
      <c r="H3881" t="str">
        <f>IF(Statistics_xlsx___Sheet1[[#This Row],[Post Name]]="-",IF(G3882=0,G3880,G3882),Statistics_xlsx___Sheet1[[#This Row],[Post Name]])</f>
        <v>i7</v>
      </c>
      <c r="I3881">
        <v>12767</v>
      </c>
      <c r="J3881">
        <f>IF(Statistics_xlsx___Sheet1[[#This Row],[Offered Salary]]&lt;=0,AVERAGE($I$2:$I$7166),Statistics_xlsx___Sheet1[[#This Row],[Offered Salary]])</f>
        <v>12767</v>
      </c>
      <c r="K3881" t="b">
        <f>OR((Statistics_xlsx___Sheet1[[#This Row],[updated offered salary]]&lt;$N$39),(Statistics_xlsx___Sheet1[[#This Row],[updated offered salary]]&gt;$N$40))</f>
        <v>0</v>
      </c>
    </row>
    <row r="3882" spans="1:11" x14ac:dyDescent="0.3">
      <c r="A3882">
        <v>732769</v>
      </c>
      <c r="B3882" t="s">
        <v>3303</v>
      </c>
      <c r="C3882" t="s">
        <v>15</v>
      </c>
      <c r="D3882" t="s">
        <v>13</v>
      </c>
      <c r="E3882" t="str">
        <f>IF(Statistics_xlsx___Sheet1[[#This Row],[event_name]]="-","Male",Statistics_xlsx___Sheet1[[#This Row],[event_name]])</f>
        <v>Female</v>
      </c>
      <c r="F3882" t="s">
        <v>21</v>
      </c>
      <c r="G3882" t="s">
        <v>24</v>
      </c>
      <c r="H3882" t="str">
        <f>IF(Statistics_xlsx___Sheet1[[#This Row],[Post Name]]="-",IF(G3883=0,G3881,G3883),Statistics_xlsx___Sheet1[[#This Row],[Post Name]])</f>
        <v>i7</v>
      </c>
      <c r="I3882">
        <v>62176</v>
      </c>
      <c r="J3882">
        <f>IF(Statistics_xlsx___Sheet1[[#This Row],[Offered Salary]]&lt;=0,AVERAGE($I$2:$I$7166),Statistics_xlsx___Sheet1[[#This Row],[Offered Salary]])</f>
        <v>62176</v>
      </c>
      <c r="K3882" t="b">
        <f>OR((Statistics_xlsx___Sheet1[[#This Row],[updated offered salary]]&lt;$N$39),(Statistics_xlsx___Sheet1[[#This Row],[updated offered salary]]&gt;$N$40))</f>
        <v>0</v>
      </c>
    </row>
    <row r="3883" spans="1:11" x14ac:dyDescent="0.3">
      <c r="A3883">
        <v>521689</v>
      </c>
      <c r="B3883" t="s">
        <v>3304</v>
      </c>
      <c r="C3883" t="s">
        <v>15</v>
      </c>
      <c r="D3883" t="s">
        <v>13</v>
      </c>
      <c r="E3883" t="str">
        <f>IF(Statistics_xlsx___Sheet1[[#This Row],[event_name]]="-","Male",Statistics_xlsx___Sheet1[[#This Row],[event_name]])</f>
        <v>Female</v>
      </c>
      <c r="F3883" t="s">
        <v>21</v>
      </c>
      <c r="G3883" t="s">
        <v>24</v>
      </c>
      <c r="H3883" t="str">
        <f>IF(Statistics_xlsx___Sheet1[[#This Row],[Post Name]]="-",IF(G3884=0,G3882,G3884),Statistics_xlsx___Sheet1[[#This Row],[Post Name]])</f>
        <v>i7</v>
      </c>
      <c r="I3883">
        <v>29803</v>
      </c>
      <c r="J3883">
        <f>IF(Statistics_xlsx___Sheet1[[#This Row],[Offered Salary]]&lt;=0,AVERAGE($I$2:$I$7166),Statistics_xlsx___Sheet1[[#This Row],[Offered Salary]])</f>
        <v>29803</v>
      </c>
      <c r="K3883" t="b">
        <f>OR((Statistics_xlsx___Sheet1[[#This Row],[updated offered salary]]&lt;$N$39),(Statistics_xlsx___Sheet1[[#This Row],[updated offered salary]]&gt;$N$40))</f>
        <v>0</v>
      </c>
    </row>
    <row r="3884" spans="1:11" x14ac:dyDescent="0.3">
      <c r="A3884">
        <v>822019</v>
      </c>
      <c r="B3884" t="s">
        <v>3305</v>
      </c>
      <c r="C3884" t="s">
        <v>8</v>
      </c>
      <c r="D3884" t="s">
        <v>13</v>
      </c>
      <c r="E3884" t="str">
        <f>IF(Statistics_xlsx___Sheet1[[#This Row],[event_name]]="-","Male",Statistics_xlsx___Sheet1[[#This Row],[event_name]])</f>
        <v>Female</v>
      </c>
      <c r="F3884" t="s">
        <v>21</v>
      </c>
      <c r="G3884" t="s">
        <v>24</v>
      </c>
      <c r="H3884" t="str">
        <f>IF(Statistics_xlsx___Sheet1[[#This Row],[Post Name]]="-",IF(G3885=0,G3883,G3885),Statistics_xlsx___Sheet1[[#This Row],[Post Name]])</f>
        <v>i7</v>
      </c>
      <c r="I3884">
        <v>51490</v>
      </c>
      <c r="J3884">
        <f>IF(Statistics_xlsx___Sheet1[[#This Row],[Offered Salary]]&lt;=0,AVERAGE($I$2:$I$7166),Statistics_xlsx___Sheet1[[#This Row],[Offered Salary]])</f>
        <v>51490</v>
      </c>
      <c r="K3884" t="b">
        <f>OR((Statistics_xlsx___Sheet1[[#This Row],[updated offered salary]]&lt;$N$39),(Statistics_xlsx___Sheet1[[#This Row],[updated offered salary]]&gt;$N$40))</f>
        <v>0</v>
      </c>
    </row>
    <row r="3885" spans="1:11" x14ac:dyDescent="0.3">
      <c r="A3885">
        <v>223062</v>
      </c>
      <c r="B3885" t="s">
        <v>3306</v>
      </c>
      <c r="C3885" t="s">
        <v>15</v>
      </c>
      <c r="D3885" t="s">
        <v>9</v>
      </c>
      <c r="E3885" t="str">
        <f>IF(Statistics_xlsx___Sheet1[[#This Row],[event_name]]="-","Male",Statistics_xlsx___Sheet1[[#This Row],[event_name]])</f>
        <v>Male</v>
      </c>
      <c r="F3885" t="s">
        <v>21</v>
      </c>
      <c r="G3885" t="s">
        <v>24</v>
      </c>
      <c r="H3885" t="str">
        <f>IF(Statistics_xlsx___Sheet1[[#This Row],[Post Name]]="-",IF(G3886=0,G3884,G3886),Statistics_xlsx___Sheet1[[#This Row],[Post Name]])</f>
        <v>i7</v>
      </c>
      <c r="I3885">
        <v>51267</v>
      </c>
      <c r="J3885">
        <f>IF(Statistics_xlsx___Sheet1[[#This Row],[Offered Salary]]&lt;=0,AVERAGE($I$2:$I$7166),Statistics_xlsx___Sheet1[[#This Row],[Offered Salary]])</f>
        <v>51267</v>
      </c>
      <c r="K3885" t="b">
        <f>OR((Statistics_xlsx___Sheet1[[#This Row],[updated offered salary]]&lt;$N$39),(Statistics_xlsx___Sheet1[[#This Row],[updated offered salary]]&gt;$N$40))</f>
        <v>0</v>
      </c>
    </row>
    <row r="3886" spans="1:11" x14ac:dyDescent="0.3">
      <c r="A3886">
        <v>751533</v>
      </c>
      <c r="B3886" t="s">
        <v>3307</v>
      </c>
      <c r="C3886" t="s">
        <v>15</v>
      </c>
      <c r="D3886" t="s">
        <v>42</v>
      </c>
      <c r="E3886" t="str">
        <f>IF(Statistics_xlsx___Sheet1[[#This Row],[event_name]]="-","Male",Statistics_xlsx___Sheet1[[#This Row],[event_name]])</f>
        <v>Don’t want to say</v>
      </c>
      <c r="F3886" t="s">
        <v>21</v>
      </c>
      <c r="G3886" t="s">
        <v>24</v>
      </c>
      <c r="H3886" t="str">
        <f>IF(Statistics_xlsx___Sheet1[[#This Row],[Post Name]]="-",IF(G3887=0,G3885,G3887),Statistics_xlsx___Sheet1[[#This Row],[Post Name]])</f>
        <v>i7</v>
      </c>
      <c r="I3886">
        <v>83544</v>
      </c>
      <c r="J3886">
        <f>IF(Statistics_xlsx___Sheet1[[#This Row],[Offered Salary]]&lt;=0,AVERAGE($I$2:$I$7166),Statistics_xlsx___Sheet1[[#This Row],[Offered Salary]])</f>
        <v>83544</v>
      </c>
      <c r="K3886" t="b">
        <f>OR((Statistics_xlsx___Sheet1[[#This Row],[updated offered salary]]&lt;$N$39),(Statistics_xlsx___Sheet1[[#This Row],[updated offered salary]]&gt;$N$40))</f>
        <v>0</v>
      </c>
    </row>
    <row r="3887" spans="1:11" x14ac:dyDescent="0.3">
      <c r="A3887">
        <v>713455</v>
      </c>
      <c r="B3887" t="s">
        <v>2998</v>
      </c>
      <c r="C3887" t="s">
        <v>15</v>
      </c>
      <c r="D3887" t="s">
        <v>9</v>
      </c>
      <c r="E3887" t="str">
        <f>IF(Statistics_xlsx___Sheet1[[#This Row],[event_name]]="-","Male",Statistics_xlsx___Sheet1[[#This Row],[event_name]])</f>
        <v>Male</v>
      </c>
      <c r="F3887" t="s">
        <v>21</v>
      </c>
      <c r="G3887" t="s">
        <v>24</v>
      </c>
      <c r="H3887" t="str">
        <f>IF(Statistics_xlsx___Sheet1[[#This Row],[Post Name]]="-",IF(G3888=0,G3886,G3888),Statistics_xlsx___Sheet1[[#This Row],[Post Name]])</f>
        <v>i7</v>
      </c>
      <c r="I3887">
        <v>24604</v>
      </c>
      <c r="J3887">
        <f>IF(Statistics_xlsx___Sheet1[[#This Row],[Offered Salary]]&lt;=0,AVERAGE($I$2:$I$7166),Statistics_xlsx___Sheet1[[#This Row],[Offered Salary]])</f>
        <v>24604</v>
      </c>
      <c r="K3887" t="b">
        <f>OR((Statistics_xlsx___Sheet1[[#This Row],[updated offered salary]]&lt;$N$39),(Statistics_xlsx___Sheet1[[#This Row],[updated offered salary]]&gt;$N$40))</f>
        <v>0</v>
      </c>
    </row>
    <row r="3888" spans="1:11" x14ac:dyDescent="0.3">
      <c r="A3888">
        <v>712086</v>
      </c>
      <c r="B3888" t="s">
        <v>3308</v>
      </c>
      <c r="C3888" t="s">
        <v>8</v>
      </c>
      <c r="D3888" t="s">
        <v>9</v>
      </c>
      <c r="E3888" t="str">
        <f>IF(Statistics_xlsx___Sheet1[[#This Row],[event_name]]="-","Male",Statistics_xlsx___Sheet1[[#This Row],[event_name]])</f>
        <v>Male</v>
      </c>
      <c r="F3888" t="s">
        <v>21</v>
      </c>
      <c r="G3888" t="s">
        <v>24</v>
      </c>
      <c r="H3888" t="str">
        <f>IF(Statistics_xlsx___Sheet1[[#This Row],[Post Name]]="-",IF(G3889=0,G3887,G3889),Statistics_xlsx___Sheet1[[#This Row],[Post Name]])</f>
        <v>i7</v>
      </c>
      <c r="I3888">
        <v>53964</v>
      </c>
      <c r="J3888">
        <f>IF(Statistics_xlsx___Sheet1[[#This Row],[Offered Salary]]&lt;=0,AVERAGE($I$2:$I$7166),Statistics_xlsx___Sheet1[[#This Row],[Offered Salary]])</f>
        <v>53964</v>
      </c>
      <c r="K3888" t="b">
        <f>OR((Statistics_xlsx___Sheet1[[#This Row],[updated offered salary]]&lt;$N$39),(Statistics_xlsx___Sheet1[[#This Row],[updated offered salary]]&gt;$N$40))</f>
        <v>0</v>
      </c>
    </row>
    <row r="3889" spans="1:11" x14ac:dyDescent="0.3">
      <c r="A3889">
        <v>765652</v>
      </c>
      <c r="B3889" t="s">
        <v>3309</v>
      </c>
      <c r="C3889" t="s">
        <v>8</v>
      </c>
      <c r="D3889" t="s">
        <v>13</v>
      </c>
      <c r="E3889" t="str">
        <f>IF(Statistics_xlsx___Sheet1[[#This Row],[event_name]]="-","Male",Statistics_xlsx___Sheet1[[#This Row],[event_name]])</f>
        <v>Female</v>
      </c>
      <c r="F3889" t="s">
        <v>113</v>
      </c>
      <c r="G3889" t="s">
        <v>14</v>
      </c>
      <c r="H3889" t="str">
        <f>IF(Statistics_xlsx___Sheet1[[#This Row],[Post Name]]="-",IF(G3890=0,G3888,G3890),Statistics_xlsx___Sheet1[[#This Row],[Post Name]])</f>
        <v>c5</v>
      </c>
      <c r="I3889">
        <v>7125</v>
      </c>
      <c r="J3889">
        <f>IF(Statistics_xlsx___Sheet1[[#This Row],[Offered Salary]]&lt;=0,AVERAGE($I$2:$I$7166),Statistics_xlsx___Sheet1[[#This Row],[Offered Salary]])</f>
        <v>7125</v>
      </c>
      <c r="K3889" t="b">
        <f>OR((Statistics_xlsx___Sheet1[[#This Row],[updated offered salary]]&lt;$N$39),(Statistics_xlsx___Sheet1[[#This Row],[updated offered salary]]&gt;$N$40))</f>
        <v>0</v>
      </c>
    </row>
    <row r="3890" spans="1:11" x14ac:dyDescent="0.3">
      <c r="A3890">
        <v>605996</v>
      </c>
      <c r="B3890" t="s">
        <v>3310</v>
      </c>
      <c r="C3890" t="s">
        <v>15</v>
      </c>
      <c r="D3890" t="s">
        <v>13</v>
      </c>
      <c r="E3890" t="str">
        <f>IF(Statistics_xlsx___Sheet1[[#This Row],[event_name]]="-","Male",Statistics_xlsx___Sheet1[[#This Row],[event_name]])</f>
        <v>Female</v>
      </c>
      <c r="F3890" t="s">
        <v>113</v>
      </c>
      <c r="G3890" t="s">
        <v>14</v>
      </c>
      <c r="H3890" t="str">
        <f>IF(Statistics_xlsx___Sheet1[[#This Row],[Post Name]]="-",IF(G3891=0,G3889,G3891),Statistics_xlsx___Sheet1[[#This Row],[Post Name]])</f>
        <v>c5</v>
      </c>
      <c r="I3890">
        <v>51428</v>
      </c>
      <c r="J3890">
        <f>IF(Statistics_xlsx___Sheet1[[#This Row],[Offered Salary]]&lt;=0,AVERAGE($I$2:$I$7166),Statistics_xlsx___Sheet1[[#This Row],[Offered Salary]])</f>
        <v>51428</v>
      </c>
      <c r="K3890" t="b">
        <f>OR((Statistics_xlsx___Sheet1[[#This Row],[updated offered salary]]&lt;$N$39),(Statistics_xlsx___Sheet1[[#This Row],[updated offered salary]]&gt;$N$40))</f>
        <v>0</v>
      </c>
    </row>
    <row r="3891" spans="1:11" x14ac:dyDescent="0.3">
      <c r="A3891">
        <v>498321</v>
      </c>
      <c r="B3891" t="s">
        <v>3311</v>
      </c>
      <c r="C3891" t="s">
        <v>8</v>
      </c>
      <c r="D3891" t="s">
        <v>42</v>
      </c>
      <c r="E3891" t="str">
        <f>IF(Statistics_xlsx___Sheet1[[#This Row],[event_name]]="-","Male",Statistics_xlsx___Sheet1[[#This Row],[event_name]])</f>
        <v>Don’t want to say</v>
      </c>
      <c r="F3891" t="s">
        <v>113</v>
      </c>
      <c r="G3891" t="s">
        <v>14</v>
      </c>
      <c r="H3891" t="str">
        <f>IF(Statistics_xlsx___Sheet1[[#This Row],[Post Name]]="-",IF(G3892=0,G3890,G3892),Statistics_xlsx___Sheet1[[#This Row],[Post Name]])</f>
        <v>c5</v>
      </c>
      <c r="I3891">
        <v>10707</v>
      </c>
      <c r="J3891">
        <f>IF(Statistics_xlsx___Sheet1[[#This Row],[Offered Salary]]&lt;=0,AVERAGE($I$2:$I$7166),Statistics_xlsx___Sheet1[[#This Row],[Offered Salary]])</f>
        <v>10707</v>
      </c>
      <c r="K3891" t="b">
        <f>OR((Statistics_xlsx___Sheet1[[#This Row],[updated offered salary]]&lt;$N$39),(Statistics_xlsx___Sheet1[[#This Row],[updated offered salary]]&gt;$N$40))</f>
        <v>0</v>
      </c>
    </row>
    <row r="3892" spans="1:11" x14ac:dyDescent="0.3">
      <c r="A3892">
        <v>971400</v>
      </c>
      <c r="B3892" t="s">
        <v>3312</v>
      </c>
      <c r="C3892" t="s">
        <v>15</v>
      </c>
      <c r="D3892" t="s">
        <v>13</v>
      </c>
      <c r="E3892" t="str">
        <f>IF(Statistics_xlsx___Sheet1[[#This Row],[event_name]]="-","Male",Statistics_xlsx___Sheet1[[#This Row],[event_name]])</f>
        <v>Female</v>
      </c>
      <c r="F3892" t="s">
        <v>52</v>
      </c>
      <c r="G3892" t="s">
        <v>30</v>
      </c>
      <c r="H3892" t="str">
        <f>IF(Statistics_xlsx___Sheet1[[#This Row],[Post Name]]="-",IF(G3893=0,G3891,G3893),Statistics_xlsx___Sheet1[[#This Row],[Post Name]])</f>
        <v>b9</v>
      </c>
      <c r="I3892">
        <v>20974</v>
      </c>
      <c r="J3892">
        <f>IF(Statistics_xlsx___Sheet1[[#This Row],[Offered Salary]]&lt;=0,AVERAGE($I$2:$I$7166),Statistics_xlsx___Sheet1[[#This Row],[Offered Salary]])</f>
        <v>20974</v>
      </c>
      <c r="K3892" t="b">
        <f>OR((Statistics_xlsx___Sheet1[[#This Row],[updated offered salary]]&lt;$N$39),(Statistics_xlsx___Sheet1[[#This Row],[updated offered salary]]&gt;$N$40))</f>
        <v>0</v>
      </c>
    </row>
    <row r="3893" spans="1:11" x14ac:dyDescent="0.3">
      <c r="A3893">
        <v>311218</v>
      </c>
      <c r="B3893" t="s">
        <v>3313</v>
      </c>
      <c r="C3893" t="s">
        <v>15</v>
      </c>
      <c r="D3893" t="s">
        <v>9</v>
      </c>
      <c r="E3893" t="str">
        <f>IF(Statistics_xlsx___Sheet1[[#This Row],[event_name]]="-","Male",Statistics_xlsx___Sheet1[[#This Row],[event_name]])</f>
        <v>Male</v>
      </c>
      <c r="F3893" t="s">
        <v>86</v>
      </c>
      <c r="G3893" t="s">
        <v>345</v>
      </c>
      <c r="H3893" t="str">
        <f>IF(Statistics_xlsx___Sheet1[[#This Row],[Post Name]]="-",IF(G3894=0,G3892,G3894),Statistics_xlsx___Sheet1[[#This Row],[Post Name]])</f>
        <v>c9</v>
      </c>
      <c r="I3893">
        <v>46028</v>
      </c>
      <c r="J3893">
        <f>IF(Statistics_xlsx___Sheet1[[#This Row],[Offered Salary]]&lt;=0,AVERAGE($I$2:$I$7166),Statistics_xlsx___Sheet1[[#This Row],[Offered Salary]])</f>
        <v>46028</v>
      </c>
      <c r="K3893" t="b">
        <f>OR((Statistics_xlsx___Sheet1[[#This Row],[updated offered salary]]&lt;$N$39),(Statistics_xlsx___Sheet1[[#This Row],[updated offered salary]]&gt;$N$40))</f>
        <v>0</v>
      </c>
    </row>
    <row r="3894" spans="1:11" x14ac:dyDescent="0.3">
      <c r="A3894">
        <v>590807</v>
      </c>
      <c r="B3894" t="s">
        <v>3314</v>
      </c>
      <c r="C3894" t="s">
        <v>8</v>
      </c>
      <c r="D3894" t="s">
        <v>9</v>
      </c>
      <c r="E3894" t="str">
        <f>IF(Statistics_xlsx___Sheet1[[#This Row],[event_name]]="-","Male",Statistics_xlsx___Sheet1[[#This Row],[event_name]])</f>
        <v>Male</v>
      </c>
      <c r="F3894" t="s">
        <v>86</v>
      </c>
      <c r="G3894" t="s">
        <v>345</v>
      </c>
      <c r="H3894" t="str">
        <f>IF(Statistics_xlsx___Sheet1[[#This Row],[Post Name]]="-",IF(G3895=0,G3893,G3895),Statistics_xlsx___Sheet1[[#This Row],[Post Name]])</f>
        <v>c9</v>
      </c>
      <c r="I3894">
        <v>34189</v>
      </c>
      <c r="J3894">
        <f>IF(Statistics_xlsx___Sheet1[[#This Row],[Offered Salary]]&lt;=0,AVERAGE($I$2:$I$7166),Statistics_xlsx___Sheet1[[#This Row],[Offered Salary]])</f>
        <v>34189</v>
      </c>
      <c r="K3894" t="b">
        <f>OR((Statistics_xlsx___Sheet1[[#This Row],[updated offered salary]]&lt;$N$39),(Statistics_xlsx___Sheet1[[#This Row],[updated offered salary]]&gt;$N$40))</f>
        <v>0</v>
      </c>
    </row>
    <row r="3895" spans="1:11" x14ac:dyDescent="0.3">
      <c r="A3895">
        <v>951578</v>
      </c>
      <c r="B3895" t="s">
        <v>3315</v>
      </c>
      <c r="C3895" t="s">
        <v>8</v>
      </c>
      <c r="D3895" t="s">
        <v>13</v>
      </c>
      <c r="E3895" t="str">
        <f>IF(Statistics_xlsx___Sheet1[[#This Row],[event_name]]="-","Male",Statistics_xlsx___Sheet1[[#This Row],[event_name]])</f>
        <v>Female</v>
      </c>
      <c r="F3895" t="s">
        <v>86</v>
      </c>
      <c r="G3895" t="s">
        <v>345</v>
      </c>
      <c r="H3895" t="str">
        <f>IF(Statistics_xlsx___Sheet1[[#This Row],[Post Name]]="-",IF(G3896=0,G3894,G3896),Statistics_xlsx___Sheet1[[#This Row],[Post Name]])</f>
        <v>c9</v>
      </c>
      <c r="I3895">
        <v>56011</v>
      </c>
      <c r="J3895">
        <f>IF(Statistics_xlsx___Sheet1[[#This Row],[Offered Salary]]&lt;=0,AVERAGE($I$2:$I$7166),Statistics_xlsx___Sheet1[[#This Row],[Offered Salary]])</f>
        <v>56011</v>
      </c>
      <c r="K3895" t="b">
        <f>OR((Statistics_xlsx___Sheet1[[#This Row],[updated offered salary]]&lt;$N$39),(Statistics_xlsx___Sheet1[[#This Row],[updated offered salary]]&gt;$N$40))</f>
        <v>0</v>
      </c>
    </row>
    <row r="3896" spans="1:11" x14ac:dyDescent="0.3">
      <c r="A3896">
        <v>389877</v>
      </c>
      <c r="B3896" t="s">
        <v>3316</v>
      </c>
      <c r="C3896" t="s">
        <v>8</v>
      </c>
      <c r="D3896" t="s">
        <v>9</v>
      </c>
      <c r="E3896" t="str">
        <f>IF(Statistics_xlsx___Sheet1[[#This Row],[event_name]]="-","Male",Statistics_xlsx___Sheet1[[#This Row],[event_name]])</f>
        <v>Male</v>
      </c>
      <c r="F3896" t="s">
        <v>86</v>
      </c>
      <c r="G3896" t="s">
        <v>345</v>
      </c>
      <c r="H3896" t="str">
        <f>IF(Statistics_xlsx___Sheet1[[#This Row],[Post Name]]="-",IF(G3897=0,G3895,G3897),Statistics_xlsx___Sheet1[[#This Row],[Post Name]])</f>
        <v>c9</v>
      </c>
      <c r="I3896">
        <v>86815</v>
      </c>
      <c r="J3896">
        <f>IF(Statistics_xlsx___Sheet1[[#This Row],[Offered Salary]]&lt;=0,AVERAGE($I$2:$I$7166),Statistics_xlsx___Sheet1[[#This Row],[Offered Salary]])</f>
        <v>86815</v>
      </c>
      <c r="K3896" t="b">
        <f>OR((Statistics_xlsx___Sheet1[[#This Row],[updated offered salary]]&lt;$N$39),(Statistics_xlsx___Sheet1[[#This Row],[updated offered salary]]&gt;$N$40))</f>
        <v>0</v>
      </c>
    </row>
    <row r="3897" spans="1:11" x14ac:dyDescent="0.3">
      <c r="A3897">
        <v>229668</v>
      </c>
      <c r="B3897" t="s">
        <v>3317</v>
      </c>
      <c r="C3897" t="s">
        <v>15</v>
      </c>
      <c r="D3897" t="s">
        <v>9</v>
      </c>
      <c r="E3897" t="str">
        <f>IF(Statistics_xlsx___Sheet1[[#This Row],[event_name]]="-","Male",Statistics_xlsx___Sheet1[[#This Row],[event_name]])</f>
        <v>Male</v>
      </c>
      <c r="F3897" t="s">
        <v>86</v>
      </c>
      <c r="G3897" t="s">
        <v>345</v>
      </c>
      <c r="H3897" t="str">
        <f>IF(Statistics_xlsx___Sheet1[[#This Row],[Post Name]]="-",IF(G3898=0,G3896,G3898),Statistics_xlsx___Sheet1[[#This Row],[Post Name]])</f>
        <v>c9</v>
      </c>
      <c r="I3897">
        <v>2719</v>
      </c>
      <c r="J3897">
        <f>IF(Statistics_xlsx___Sheet1[[#This Row],[Offered Salary]]&lt;=0,AVERAGE($I$2:$I$7166),Statistics_xlsx___Sheet1[[#This Row],[Offered Salary]])</f>
        <v>2719</v>
      </c>
      <c r="K3897" t="b">
        <f>OR((Statistics_xlsx___Sheet1[[#This Row],[updated offered salary]]&lt;$N$39),(Statistics_xlsx___Sheet1[[#This Row],[updated offered salary]]&gt;$N$40))</f>
        <v>0</v>
      </c>
    </row>
    <row r="3898" spans="1:11" x14ac:dyDescent="0.3">
      <c r="A3898">
        <v>335797</v>
      </c>
      <c r="B3898" t="s">
        <v>3318</v>
      </c>
      <c r="C3898" t="s">
        <v>15</v>
      </c>
      <c r="D3898" t="s">
        <v>9</v>
      </c>
      <c r="E3898" t="str">
        <f>IF(Statistics_xlsx___Sheet1[[#This Row],[event_name]]="-","Male",Statistics_xlsx___Sheet1[[#This Row],[event_name]])</f>
        <v>Male</v>
      </c>
      <c r="F3898" t="s">
        <v>86</v>
      </c>
      <c r="G3898" t="s">
        <v>345</v>
      </c>
      <c r="H3898" t="str">
        <f>IF(Statistics_xlsx___Sheet1[[#This Row],[Post Name]]="-",IF(G3899=0,G3897,G3899),Statistics_xlsx___Sheet1[[#This Row],[Post Name]])</f>
        <v>c9</v>
      </c>
      <c r="I3898">
        <v>78945</v>
      </c>
      <c r="J3898">
        <f>IF(Statistics_xlsx___Sheet1[[#This Row],[Offered Salary]]&lt;=0,AVERAGE($I$2:$I$7166),Statistics_xlsx___Sheet1[[#This Row],[Offered Salary]])</f>
        <v>78945</v>
      </c>
      <c r="K3898" t="b">
        <f>OR((Statistics_xlsx___Sheet1[[#This Row],[updated offered salary]]&lt;$N$39),(Statistics_xlsx___Sheet1[[#This Row],[updated offered salary]]&gt;$N$40))</f>
        <v>0</v>
      </c>
    </row>
    <row r="3899" spans="1:11" x14ac:dyDescent="0.3">
      <c r="A3899">
        <v>579041</v>
      </c>
      <c r="B3899" t="s">
        <v>3319</v>
      </c>
      <c r="C3899" t="s">
        <v>15</v>
      </c>
      <c r="D3899" t="s">
        <v>9</v>
      </c>
      <c r="E3899" t="str">
        <f>IF(Statistics_xlsx___Sheet1[[#This Row],[event_name]]="-","Male",Statistics_xlsx___Sheet1[[#This Row],[event_name]])</f>
        <v>Male</v>
      </c>
      <c r="F3899" t="s">
        <v>86</v>
      </c>
      <c r="G3899" t="s">
        <v>345</v>
      </c>
      <c r="H3899" t="str">
        <f>IF(Statistics_xlsx___Sheet1[[#This Row],[Post Name]]="-",IF(G3900=0,G3898,G3900),Statistics_xlsx___Sheet1[[#This Row],[Post Name]])</f>
        <v>c9</v>
      </c>
      <c r="I3899">
        <v>82458</v>
      </c>
      <c r="J3899">
        <f>IF(Statistics_xlsx___Sheet1[[#This Row],[Offered Salary]]&lt;=0,AVERAGE($I$2:$I$7166),Statistics_xlsx___Sheet1[[#This Row],[Offered Salary]])</f>
        <v>82458</v>
      </c>
      <c r="K3899" t="b">
        <f>OR((Statistics_xlsx___Sheet1[[#This Row],[updated offered salary]]&lt;$N$39),(Statistics_xlsx___Sheet1[[#This Row],[updated offered salary]]&gt;$N$40))</f>
        <v>0</v>
      </c>
    </row>
    <row r="3900" spans="1:11" x14ac:dyDescent="0.3">
      <c r="A3900">
        <v>248344</v>
      </c>
      <c r="B3900" t="s">
        <v>3320</v>
      </c>
      <c r="C3900" t="s">
        <v>15</v>
      </c>
      <c r="D3900" t="s">
        <v>13</v>
      </c>
      <c r="E3900" t="str">
        <f>IF(Statistics_xlsx___Sheet1[[#This Row],[event_name]]="-","Male",Statistics_xlsx___Sheet1[[#This Row],[event_name]])</f>
        <v>Female</v>
      </c>
      <c r="F3900" t="s">
        <v>86</v>
      </c>
      <c r="G3900" t="s">
        <v>345</v>
      </c>
      <c r="H3900" t="str">
        <f>IF(Statistics_xlsx___Sheet1[[#This Row],[Post Name]]="-",IF(G3901=0,G3899,G3901),Statistics_xlsx___Sheet1[[#This Row],[Post Name]])</f>
        <v>c9</v>
      </c>
      <c r="I3900">
        <v>50915</v>
      </c>
      <c r="J3900">
        <f>IF(Statistics_xlsx___Sheet1[[#This Row],[Offered Salary]]&lt;=0,AVERAGE($I$2:$I$7166),Statistics_xlsx___Sheet1[[#This Row],[Offered Salary]])</f>
        <v>50915</v>
      </c>
      <c r="K3900" t="b">
        <f>OR((Statistics_xlsx___Sheet1[[#This Row],[updated offered salary]]&lt;$N$39),(Statistics_xlsx___Sheet1[[#This Row],[updated offered salary]]&gt;$N$40))</f>
        <v>0</v>
      </c>
    </row>
    <row r="3901" spans="1:11" x14ac:dyDescent="0.3">
      <c r="A3901">
        <v>387963</v>
      </c>
      <c r="B3901" t="s">
        <v>3320</v>
      </c>
      <c r="C3901" t="s">
        <v>8</v>
      </c>
      <c r="D3901" t="s">
        <v>9</v>
      </c>
      <c r="E3901" t="str">
        <f>IF(Statistics_xlsx___Sheet1[[#This Row],[event_name]]="-","Male",Statistics_xlsx___Sheet1[[#This Row],[event_name]])</f>
        <v>Male</v>
      </c>
      <c r="F3901" t="s">
        <v>86</v>
      </c>
      <c r="G3901" t="s">
        <v>345</v>
      </c>
      <c r="H3901" t="str">
        <f>IF(Statistics_xlsx___Sheet1[[#This Row],[Post Name]]="-",IF(G3902=0,G3900,G3902),Statistics_xlsx___Sheet1[[#This Row],[Post Name]])</f>
        <v>c9</v>
      </c>
      <c r="I3901">
        <v>17425</v>
      </c>
      <c r="J3901">
        <f>IF(Statistics_xlsx___Sheet1[[#This Row],[Offered Salary]]&lt;=0,AVERAGE($I$2:$I$7166),Statistics_xlsx___Sheet1[[#This Row],[Offered Salary]])</f>
        <v>17425</v>
      </c>
      <c r="K3901" t="b">
        <f>OR((Statistics_xlsx___Sheet1[[#This Row],[updated offered salary]]&lt;$N$39),(Statistics_xlsx___Sheet1[[#This Row],[updated offered salary]]&gt;$N$40))</f>
        <v>0</v>
      </c>
    </row>
    <row r="3902" spans="1:11" x14ac:dyDescent="0.3">
      <c r="A3902">
        <v>657136</v>
      </c>
      <c r="B3902" t="s">
        <v>3320</v>
      </c>
      <c r="C3902" t="s">
        <v>15</v>
      </c>
      <c r="D3902" t="s">
        <v>9</v>
      </c>
      <c r="E3902" t="str">
        <f>IF(Statistics_xlsx___Sheet1[[#This Row],[event_name]]="-","Male",Statistics_xlsx___Sheet1[[#This Row],[event_name]])</f>
        <v>Male</v>
      </c>
      <c r="F3902" t="s">
        <v>86</v>
      </c>
      <c r="G3902" t="s">
        <v>345</v>
      </c>
      <c r="H3902" t="str">
        <f>IF(Statistics_xlsx___Sheet1[[#This Row],[Post Name]]="-",IF(G3903=0,G3901,G3903),Statistics_xlsx___Sheet1[[#This Row],[Post Name]])</f>
        <v>c9</v>
      </c>
      <c r="I3902">
        <v>57809</v>
      </c>
      <c r="J3902">
        <f>IF(Statistics_xlsx___Sheet1[[#This Row],[Offered Salary]]&lt;=0,AVERAGE($I$2:$I$7166),Statistics_xlsx___Sheet1[[#This Row],[Offered Salary]])</f>
        <v>57809</v>
      </c>
      <c r="K3902" t="b">
        <f>OR((Statistics_xlsx___Sheet1[[#This Row],[updated offered salary]]&lt;$N$39),(Statistics_xlsx___Sheet1[[#This Row],[updated offered salary]]&gt;$N$40))</f>
        <v>0</v>
      </c>
    </row>
    <row r="3903" spans="1:11" x14ac:dyDescent="0.3">
      <c r="A3903">
        <v>442094</v>
      </c>
      <c r="B3903" t="s">
        <v>3321</v>
      </c>
      <c r="C3903" t="s">
        <v>8</v>
      </c>
      <c r="D3903" t="s">
        <v>9</v>
      </c>
      <c r="E3903" t="str">
        <f>IF(Statistics_xlsx___Sheet1[[#This Row],[event_name]]="-","Male",Statistics_xlsx___Sheet1[[#This Row],[event_name]])</f>
        <v>Male</v>
      </c>
      <c r="F3903" t="s">
        <v>86</v>
      </c>
      <c r="G3903" t="s">
        <v>345</v>
      </c>
      <c r="H3903" t="str">
        <f>IF(Statistics_xlsx___Sheet1[[#This Row],[Post Name]]="-",IF(G3904=0,G3902,G3904),Statistics_xlsx___Sheet1[[#This Row],[Post Name]])</f>
        <v>c9</v>
      </c>
      <c r="I3903">
        <v>47681</v>
      </c>
      <c r="J3903">
        <f>IF(Statistics_xlsx___Sheet1[[#This Row],[Offered Salary]]&lt;=0,AVERAGE($I$2:$I$7166),Statistics_xlsx___Sheet1[[#This Row],[Offered Salary]])</f>
        <v>47681</v>
      </c>
      <c r="K3903" t="b">
        <f>OR((Statistics_xlsx___Sheet1[[#This Row],[updated offered salary]]&lt;$N$39),(Statistics_xlsx___Sheet1[[#This Row],[updated offered salary]]&gt;$N$40))</f>
        <v>0</v>
      </c>
    </row>
    <row r="3904" spans="1:11" x14ac:dyDescent="0.3">
      <c r="A3904">
        <v>486905</v>
      </c>
      <c r="B3904" t="s">
        <v>3322</v>
      </c>
      <c r="C3904" t="s">
        <v>15</v>
      </c>
      <c r="D3904" t="s">
        <v>9</v>
      </c>
      <c r="E3904" t="str">
        <f>IF(Statistics_xlsx___Sheet1[[#This Row],[event_name]]="-","Male",Statistics_xlsx___Sheet1[[#This Row],[event_name]])</f>
        <v>Male</v>
      </c>
      <c r="F3904" t="s">
        <v>86</v>
      </c>
      <c r="G3904" t="s">
        <v>345</v>
      </c>
      <c r="H3904" t="str">
        <f>IF(Statistics_xlsx___Sheet1[[#This Row],[Post Name]]="-",IF(G3905=0,G3903,G3905),Statistics_xlsx___Sheet1[[#This Row],[Post Name]])</f>
        <v>c9</v>
      </c>
      <c r="I3904">
        <v>53582</v>
      </c>
      <c r="J3904">
        <f>IF(Statistics_xlsx___Sheet1[[#This Row],[Offered Salary]]&lt;=0,AVERAGE($I$2:$I$7166),Statistics_xlsx___Sheet1[[#This Row],[Offered Salary]])</f>
        <v>53582</v>
      </c>
      <c r="K3904" t="b">
        <f>OR((Statistics_xlsx___Sheet1[[#This Row],[updated offered salary]]&lt;$N$39),(Statistics_xlsx___Sheet1[[#This Row],[updated offered salary]]&gt;$N$40))</f>
        <v>0</v>
      </c>
    </row>
    <row r="3905" spans="1:11" x14ac:dyDescent="0.3">
      <c r="A3905">
        <v>464509</v>
      </c>
      <c r="B3905" t="s">
        <v>3323</v>
      </c>
      <c r="C3905" t="s">
        <v>8</v>
      </c>
      <c r="D3905" t="s">
        <v>13</v>
      </c>
      <c r="E3905" t="str">
        <f>IF(Statistics_xlsx___Sheet1[[#This Row],[event_name]]="-","Male",Statistics_xlsx___Sheet1[[#This Row],[event_name]])</f>
        <v>Female</v>
      </c>
      <c r="F3905" t="s">
        <v>86</v>
      </c>
      <c r="G3905" t="s">
        <v>345</v>
      </c>
      <c r="H3905" t="str">
        <f>IF(Statistics_xlsx___Sheet1[[#This Row],[Post Name]]="-",IF(G3906=0,G3904,G3906),Statistics_xlsx___Sheet1[[#This Row],[Post Name]])</f>
        <v>c9</v>
      </c>
      <c r="I3905">
        <v>95535</v>
      </c>
      <c r="J3905">
        <f>IF(Statistics_xlsx___Sheet1[[#This Row],[Offered Salary]]&lt;=0,AVERAGE($I$2:$I$7166),Statistics_xlsx___Sheet1[[#This Row],[Offered Salary]])</f>
        <v>95535</v>
      </c>
      <c r="K3905" t="b">
        <f>OR((Statistics_xlsx___Sheet1[[#This Row],[updated offered salary]]&lt;$N$39),(Statistics_xlsx___Sheet1[[#This Row],[updated offered salary]]&gt;$N$40))</f>
        <v>0</v>
      </c>
    </row>
    <row r="3906" spans="1:11" x14ac:dyDescent="0.3">
      <c r="A3906">
        <v>791737</v>
      </c>
      <c r="B3906" t="s">
        <v>3324</v>
      </c>
      <c r="C3906" t="s">
        <v>15</v>
      </c>
      <c r="D3906" t="s">
        <v>13</v>
      </c>
      <c r="E3906" t="str">
        <f>IF(Statistics_xlsx___Sheet1[[#This Row],[event_name]]="-","Male",Statistics_xlsx___Sheet1[[#This Row],[event_name]])</f>
        <v>Female</v>
      </c>
      <c r="F3906" t="s">
        <v>86</v>
      </c>
      <c r="G3906" t="s">
        <v>345</v>
      </c>
      <c r="H3906" t="str">
        <f>IF(Statistics_xlsx___Sheet1[[#This Row],[Post Name]]="-",IF(G3907=0,G3905,G3907),Statistics_xlsx___Sheet1[[#This Row],[Post Name]])</f>
        <v>c9</v>
      </c>
      <c r="I3906">
        <v>26036</v>
      </c>
      <c r="J3906">
        <f>IF(Statistics_xlsx___Sheet1[[#This Row],[Offered Salary]]&lt;=0,AVERAGE($I$2:$I$7166),Statistics_xlsx___Sheet1[[#This Row],[Offered Salary]])</f>
        <v>26036</v>
      </c>
      <c r="K3906" t="b">
        <f>OR((Statistics_xlsx___Sheet1[[#This Row],[updated offered salary]]&lt;$N$39),(Statistics_xlsx___Sheet1[[#This Row],[updated offered salary]]&gt;$N$40))</f>
        <v>0</v>
      </c>
    </row>
    <row r="3907" spans="1:11" x14ac:dyDescent="0.3">
      <c r="A3907">
        <v>488691</v>
      </c>
      <c r="B3907" t="s">
        <v>3325</v>
      </c>
      <c r="C3907" t="s">
        <v>15</v>
      </c>
      <c r="D3907" t="s">
        <v>13</v>
      </c>
      <c r="E3907" t="str">
        <f>IF(Statistics_xlsx___Sheet1[[#This Row],[event_name]]="-","Male",Statistics_xlsx___Sheet1[[#This Row],[event_name]])</f>
        <v>Female</v>
      </c>
      <c r="F3907" t="s">
        <v>86</v>
      </c>
      <c r="G3907" t="s">
        <v>345</v>
      </c>
      <c r="H3907" t="str">
        <f>IF(Statistics_xlsx___Sheet1[[#This Row],[Post Name]]="-",IF(G3908=0,G3906,G3908),Statistics_xlsx___Sheet1[[#This Row],[Post Name]])</f>
        <v>c9</v>
      </c>
      <c r="I3907">
        <v>48477</v>
      </c>
      <c r="J3907">
        <f>IF(Statistics_xlsx___Sheet1[[#This Row],[Offered Salary]]&lt;=0,AVERAGE($I$2:$I$7166),Statistics_xlsx___Sheet1[[#This Row],[Offered Salary]])</f>
        <v>48477</v>
      </c>
      <c r="K3907" t="b">
        <f>OR((Statistics_xlsx___Sheet1[[#This Row],[updated offered salary]]&lt;$N$39),(Statistics_xlsx___Sheet1[[#This Row],[updated offered salary]]&gt;$N$40))</f>
        <v>0</v>
      </c>
    </row>
    <row r="3908" spans="1:11" x14ac:dyDescent="0.3">
      <c r="A3908">
        <v>58937</v>
      </c>
      <c r="B3908" t="s">
        <v>3326</v>
      </c>
      <c r="C3908" t="s">
        <v>8</v>
      </c>
      <c r="D3908" t="s">
        <v>13</v>
      </c>
      <c r="E3908" t="str">
        <f>IF(Statistics_xlsx___Sheet1[[#This Row],[event_name]]="-","Male",Statistics_xlsx___Sheet1[[#This Row],[event_name]])</f>
        <v>Female</v>
      </c>
      <c r="F3908" t="s">
        <v>86</v>
      </c>
      <c r="G3908" t="s">
        <v>345</v>
      </c>
      <c r="H3908" t="str">
        <f>IF(Statistics_xlsx___Sheet1[[#This Row],[Post Name]]="-",IF(G3909=0,G3907,G3909),Statistics_xlsx___Sheet1[[#This Row],[Post Name]])</f>
        <v>c9</v>
      </c>
      <c r="I3908">
        <v>15293</v>
      </c>
      <c r="J3908">
        <f>IF(Statistics_xlsx___Sheet1[[#This Row],[Offered Salary]]&lt;=0,AVERAGE($I$2:$I$7166),Statistics_xlsx___Sheet1[[#This Row],[Offered Salary]])</f>
        <v>15293</v>
      </c>
      <c r="K3908" t="b">
        <f>OR((Statistics_xlsx___Sheet1[[#This Row],[updated offered salary]]&lt;$N$39),(Statistics_xlsx___Sheet1[[#This Row],[updated offered salary]]&gt;$N$40))</f>
        <v>0</v>
      </c>
    </row>
    <row r="3909" spans="1:11" x14ac:dyDescent="0.3">
      <c r="A3909">
        <v>437058</v>
      </c>
      <c r="B3909" t="s">
        <v>3327</v>
      </c>
      <c r="C3909" t="s">
        <v>15</v>
      </c>
      <c r="D3909" t="s">
        <v>13</v>
      </c>
      <c r="E3909" t="str">
        <f>IF(Statistics_xlsx___Sheet1[[#This Row],[event_name]]="-","Male",Statistics_xlsx___Sheet1[[#This Row],[event_name]])</f>
        <v>Female</v>
      </c>
      <c r="F3909" t="s">
        <v>86</v>
      </c>
      <c r="G3909" t="s">
        <v>345</v>
      </c>
      <c r="H3909" t="str">
        <f>IF(Statistics_xlsx___Sheet1[[#This Row],[Post Name]]="-",IF(G3910=0,G3908,G3910),Statistics_xlsx___Sheet1[[#This Row],[Post Name]])</f>
        <v>c9</v>
      </c>
      <c r="I3909">
        <v>10271</v>
      </c>
      <c r="J3909">
        <f>IF(Statistics_xlsx___Sheet1[[#This Row],[Offered Salary]]&lt;=0,AVERAGE($I$2:$I$7166),Statistics_xlsx___Sheet1[[#This Row],[Offered Salary]])</f>
        <v>10271</v>
      </c>
      <c r="K3909" t="b">
        <f>OR((Statistics_xlsx___Sheet1[[#This Row],[updated offered salary]]&lt;$N$39),(Statistics_xlsx___Sheet1[[#This Row],[updated offered salary]]&gt;$N$40))</f>
        <v>0</v>
      </c>
    </row>
    <row r="3910" spans="1:11" x14ac:dyDescent="0.3">
      <c r="A3910">
        <v>430925</v>
      </c>
      <c r="B3910" t="s">
        <v>3326</v>
      </c>
      <c r="C3910" t="s">
        <v>8</v>
      </c>
      <c r="D3910" t="s">
        <v>13</v>
      </c>
      <c r="E3910" t="str">
        <f>IF(Statistics_xlsx___Sheet1[[#This Row],[event_name]]="-","Male",Statistics_xlsx___Sheet1[[#This Row],[event_name]])</f>
        <v>Female</v>
      </c>
      <c r="F3910" t="s">
        <v>86</v>
      </c>
      <c r="G3910" t="s">
        <v>345</v>
      </c>
      <c r="H3910" t="str">
        <f>IF(Statistics_xlsx___Sheet1[[#This Row],[Post Name]]="-",IF(G3911=0,G3909,G3911),Statistics_xlsx___Sheet1[[#This Row],[Post Name]])</f>
        <v>c9</v>
      </c>
      <c r="I3910">
        <v>97932</v>
      </c>
      <c r="J3910">
        <f>IF(Statistics_xlsx___Sheet1[[#This Row],[Offered Salary]]&lt;=0,AVERAGE($I$2:$I$7166),Statistics_xlsx___Sheet1[[#This Row],[Offered Salary]])</f>
        <v>97932</v>
      </c>
      <c r="K3910" t="b">
        <f>OR((Statistics_xlsx___Sheet1[[#This Row],[updated offered salary]]&lt;$N$39),(Statistics_xlsx___Sheet1[[#This Row],[updated offered salary]]&gt;$N$40))</f>
        <v>0</v>
      </c>
    </row>
    <row r="3911" spans="1:11" x14ac:dyDescent="0.3">
      <c r="A3911">
        <v>991451</v>
      </c>
      <c r="B3911" t="s">
        <v>3325</v>
      </c>
      <c r="C3911" t="s">
        <v>8</v>
      </c>
      <c r="D3911" t="s">
        <v>13</v>
      </c>
      <c r="E3911" t="str">
        <f>IF(Statistics_xlsx___Sheet1[[#This Row],[event_name]]="-","Male",Statistics_xlsx___Sheet1[[#This Row],[event_name]])</f>
        <v>Female</v>
      </c>
      <c r="F3911" t="s">
        <v>86</v>
      </c>
      <c r="G3911" t="s">
        <v>345</v>
      </c>
      <c r="H3911" t="str">
        <f>IF(Statistics_xlsx___Sheet1[[#This Row],[Post Name]]="-",IF(G3912=0,G3910,G3912),Statistics_xlsx___Sheet1[[#This Row],[Post Name]])</f>
        <v>c9</v>
      </c>
      <c r="I3911">
        <v>25268</v>
      </c>
      <c r="J3911">
        <f>IF(Statistics_xlsx___Sheet1[[#This Row],[Offered Salary]]&lt;=0,AVERAGE($I$2:$I$7166),Statistics_xlsx___Sheet1[[#This Row],[Offered Salary]])</f>
        <v>25268</v>
      </c>
      <c r="K3911" t="b">
        <f>OR((Statistics_xlsx___Sheet1[[#This Row],[updated offered salary]]&lt;$N$39),(Statistics_xlsx___Sheet1[[#This Row],[updated offered salary]]&gt;$N$40))</f>
        <v>0</v>
      </c>
    </row>
    <row r="3912" spans="1:11" x14ac:dyDescent="0.3">
      <c r="A3912">
        <v>642877</v>
      </c>
      <c r="B3912" t="s">
        <v>3328</v>
      </c>
      <c r="C3912" t="s">
        <v>15</v>
      </c>
      <c r="D3912" t="s">
        <v>9</v>
      </c>
      <c r="E3912" t="str">
        <f>IF(Statistics_xlsx___Sheet1[[#This Row],[event_name]]="-","Male",Statistics_xlsx___Sheet1[[#This Row],[event_name]])</f>
        <v>Male</v>
      </c>
      <c r="F3912" t="s">
        <v>86</v>
      </c>
      <c r="G3912" t="s">
        <v>345</v>
      </c>
      <c r="H3912" t="str">
        <f>IF(Statistics_xlsx___Sheet1[[#This Row],[Post Name]]="-",IF(G3913=0,G3911,G3913),Statistics_xlsx___Sheet1[[#This Row],[Post Name]])</f>
        <v>c9</v>
      </c>
      <c r="I3912">
        <v>22683</v>
      </c>
      <c r="J3912">
        <f>IF(Statistics_xlsx___Sheet1[[#This Row],[Offered Salary]]&lt;=0,AVERAGE($I$2:$I$7166),Statistics_xlsx___Sheet1[[#This Row],[Offered Salary]])</f>
        <v>22683</v>
      </c>
      <c r="K3912" t="b">
        <f>OR((Statistics_xlsx___Sheet1[[#This Row],[updated offered salary]]&lt;$N$39),(Statistics_xlsx___Sheet1[[#This Row],[updated offered salary]]&gt;$N$40))</f>
        <v>0</v>
      </c>
    </row>
    <row r="3913" spans="1:11" x14ac:dyDescent="0.3">
      <c r="A3913">
        <v>989961</v>
      </c>
      <c r="B3913" t="s">
        <v>3328</v>
      </c>
      <c r="C3913" t="s">
        <v>15</v>
      </c>
      <c r="D3913" t="s">
        <v>9</v>
      </c>
      <c r="E3913" t="str">
        <f>IF(Statistics_xlsx___Sheet1[[#This Row],[event_name]]="-","Male",Statistics_xlsx___Sheet1[[#This Row],[event_name]])</f>
        <v>Male</v>
      </c>
      <c r="F3913" t="s">
        <v>86</v>
      </c>
      <c r="G3913" t="s">
        <v>345</v>
      </c>
      <c r="H3913" t="str">
        <f>IF(Statistics_xlsx___Sheet1[[#This Row],[Post Name]]="-",IF(G3914=0,G3912,G3914),Statistics_xlsx___Sheet1[[#This Row],[Post Name]])</f>
        <v>c9</v>
      </c>
      <c r="I3913">
        <v>14559</v>
      </c>
      <c r="J3913">
        <f>IF(Statistics_xlsx___Sheet1[[#This Row],[Offered Salary]]&lt;=0,AVERAGE($I$2:$I$7166),Statistics_xlsx___Sheet1[[#This Row],[Offered Salary]])</f>
        <v>14559</v>
      </c>
      <c r="K3913" t="b">
        <f>OR((Statistics_xlsx___Sheet1[[#This Row],[updated offered salary]]&lt;$N$39),(Statistics_xlsx___Sheet1[[#This Row],[updated offered salary]]&gt;$N$40))</f>
        <v>0</v>
      </c>
    </row>
    <row r="3914" spans="1:11" x14ac:dyDescent="0.3">
      <c r="A3914">
        <v>259269</v>
      </c>
      <c r="B3914" t="s">
        <v>3329</v>
      </c>
      <c r="C3914" t="s">
        <v>8</v>
      </c>
      <c r="D3914" t="s">
        <v>9</v>
      </c>
      <c r="E3914" t="str">
        <f>IF(Statistics_xlsx___Sheet1[[#This Row],[event_name]]="-","Male",Statistics_xlsx___Sheet1[[#This Row],[event_name]])</f>
        <v>Male</v>
      </c>
      <c r="F3914" t="s">
        <v>10</v>
      </c>
      <c r="G3914" t="s">
        <v>345</v>
      </c>
      <c r="H3914" t="str">
        <f>IF(Statistics_xlsx___Sheet1[[#This Row],[Post Name]]="-",IF(G3915=0,G3913,G3915),Statistics_xlsx___Sheet1[[#This Row],[Post Name]])</f>
        <v>c9</v>
      </c>
      <c r="I3914">
        <v>15216</v>
      </c>
      <c r="J3914">
        <f>IF(Statistics_xlsx___Sheet1[[#This Row],[Offered Salary]]&lt;=0,AVERAGE($I$2:$I$7166),Statistics_xlsx___Sheet1[[#This Row],[Offered Salary]])</f>
        <v>15216</v>
      </c>
      <c r="K3914" t="b">
        <f>OR((Statistics_xlsx___Sheet1[[#This Row],[updated offered salary]]&lt;$N$39),(Statistics_xlsx___Sheet1[[#This Row],[updated offered salary]]&gt;$N$40))</f>
        <v>0</v>
      </c>
    </row>
    <row r="3915" spans="1:11" x14ac:dyDescent="0.3">
      <c r="A3915">
        <v>202730</v>
      </c>
      <c r="B3915" t="s">
        <v>3329</v>
      </c>
      <c r="C3915" t="s">
        <v>8</v>
      </c>
      <c r="D3915" t="s">
        <v>13</v>
      </c>
      <c r="E3915" t="str">
        <f>IF(Statistics_xlsx___Sheet1[[#This Row],[event_name]]="-","Male",Statistics_xlsx___Sheet1[[#This Row],[event_name]])</f>
        <v>Female</v>
      </c>
      <c r="F3915" t="s">
        <v>10</v>
      </c>
      <c r="G3915" t="s">
        <v>345</v>
      </c>
      <c r="H3915" t="str">
        <f>IF(Statistics_xlsx___Sheet1[[#This Row],[Post Name]]="-",IF(G3916=0,G3914,G3916),Statistics_xlsx___Sheet1[[#This Row],[Post Name]])</f>
        <v>c9</v>
      </c>
      <c r="I3915">
        <v>22862</v>
      </c>
      <c r="J3915">
        <f>IF(Statistics_xlsx___Sheet1[[#This Row],[Offered Salary]]&lt;=0,AVERAGE($I$2:$I$7166),Statistics_xlsx___Sheet1[[#This Row],[Offered Salary]])</f>
        <v>22862</v>
      </c>
      <c r="K3915" t="b">
        <f>OR((Statistics_xlsx___Sheet1[[#This Row],[updated offered salary]]&lt;$N$39),(Statistics_xlsx___Sheet1[[#This Row],[updated offered salary]]&gt;$N$40))</f>
        <v>0</v>
      </c>
    </row>
    <row r="3916" spans="1:11" x14ac:dyDescent="0.3">
      <c r="A3916">
        <v>984292</v>
      </c>
      <c r="B3916" t="s">
        <v>3330</v>
      </c>
      <c r="C3916" t="s">
        <v>15</v>
      </c>
      <c r="D3916" t="s">
        <v>13</v>
      </c>
      <c r="E3916" t="str">
        <f>IF(Statistics_xlsx___Sheet1[[#This Row],[event_name]]="-","Male",Statistics_xlsx___Sheet1[[#This Row],[event_name]])</f>
        <v>Female</v>
      </c>
      <c r="F3916" t="s">
        <v>10</v>
      </c>
      <c r="G3916" t="s">
        <v>345</v>
      </c>
      <c r="H3916" t="str">
        <f>IF(Statistics_xlsx___Sheet1[[#This Row],[Post Name]]="-",IF(G3917=0,G3915,G3917),Statistics_xlsx___Sheet1[[#This Row],[Post Name]])</f>
        <v>c9</v>
      </c>
      <c r="I3916">
        <v>37882</v>
      </c>
      <c r="J3916">
        <f>IF(Statistics_xlsx___Sheet1[[#This Row],[Offered Salary]]&lt;=0,AVERAGE($I$2:$I$7166),Statistics_xlsx___Sheet1[[#This Row],[Offered Salary]])</f>
        <v>37882</v>
      </c>
      <c r="K3916" t="b">
        <f>OR((Statistics_xlsx___Sheet1[[#This Row],[updated offered salary]]&lt;$N$39),(Statistics_xlsx___Sheet1[[#This Row],[updated offered salary]]&gt;$N$40))</f>
        <v>0</v>
      </c>
    </row>
    <row r="3917" spans="1:11" x14ac:dyDescent="0.3">
      <c r="A3917">
        <v>273112</v>
      </c>
      <c r="B3917" t="s">
        <v>2671</v>
      </c>
      <c r="C3917" t="s">
        <v>8</v>
      </c>
      <c r="D3917" t="s">
        <v>9</v>
      </c>
      <c r="E3917" t="str">
        <f>IF(Statistics_xlsx___Sheet1[[#This Row],[event_name]]="-","Male",Statistics_xlsx___Sheet1[[#This Row],[event_name]])</f>
        <v>Male</v>
      </c>
      <c r="F3917" t="s">
        <v>10</v>
      </c>
      <c r="G3917" t="s">
        <v>345</v>
      </c>
      <c r="H3917" t="str">
        <f>IF(Statistics_xlsx___Sheet1[[#This Row],[Post Name]]="-",IF(G3918=0,G3916,G3918),Statistics_xlsx___Sheet1[[#This Row],[Post Name]])</f>
        <v>c9</v>
      </c>
      <c r="I3917">
        <v>58438</v>
      </c>
      <c r="J3917">
        <f>IF(Statistics_xlsx___Sheet1[[#This Row],[Offered Salary]]&lt;=0,AVERAGE($I$2:$I$7166),Statistics_xlsx___Sheet1[[#This Row],[Offered Salary]])</f>
        <v>58438</v>
      </c>
      <c r="K3917" t="b">
        <f>OR((Statistics_xlsx___Sheet1[[#This Row],[updated offered salary]]&lt;$N$39),(Statistics_xlsx___Sheet1[[#This Row],[updated offered salary]]&gt;$N$40))</f>
        <v>0</v>
      </c>
    </row>
    <row r="3918" spans="1:11" x14ac:dyDescent="0.3">
      <c r="A3918">
        <v>830024</v>
      </c>
      <c r="B3918" t="s">
        <v>1230</v>
      </c>
      <c r="C3918" t="s">
        <v>8</v>
      </c>
      <c r="D3918" t="s">
        <v>9</v>
      </c>
      <c r="E3918" t="str">
        <f>IF(Statistics_xlsx___Sheet1[[#This Row],[event_name]]="-","Male",Statistics_xlsx___Sheet1[[#This Row],[event_name]])</f>
        <v>Male</v>
      </c>
      <c r="F3918" t="s">
        <v>21</v>
      </c>
      <c r="G3918" t="s">
        <v>345</v>
      </c>
      <c r="H3918" t="str">
        <f>IF(Statistics_xlsx___Sheet1[[#This Row],[Post Name]]="-",IF(G3919=0,G3917,G3919),Statistics_xlsx___Sheet1[[#This Row],[Post Name]])</f>
        <v>c9</v>
      </c>
      <c r="I3918">
        <v>54712</v>
      </c>
      <c r="J3918">
        <f>IF(Statistics_xlsx___Sheet1[[#This Row],[Offered Salary]]&lt;=0,AVERAGE($I$2:$I$7166),Statistics_xlsx___Sheet1[[#This Row],[Offered Salary]])</f>
        <v>54712</v>
      </c>
      <c r="K3918" t="b">
        <f>OR((Statistics_xlsx___Sheet1[[#This Row],[updated offered salary]]&lt;$N$39),(Statistics_xlsx___Sheet1[[#This Row],[updated offered salary]]&gt;$N$40))</f>
        <v>0</v>
      </c>
    </row>
    <row r="3919" spans="1:11" x14ac:dyDescent="0.3">
      <c r="A3919">
        <v>938760</v>
      </c>
      <c r="B3919" t="s">
        <v>2575</v>
      </c>
      <c r="C3919" t="s">
        <v>8</v>
      </c>
      <c r="D3919" t="s">
        <v>9</v>
      </c>
      <c r="E3919" t="str">
        <f>IF(Statistics_xlsx___Sheet1[[#This Row],[event_name]]="-","Male",Statistics_xlsx___Sheet1[[#This Row],[event_name]])</f>
        <v>Male</v>
      </c>
      <c r="F3919" t="s">
        <v>21</v>
      </c>
      <c r="G3919" t="s">
        <v>345</v>
      </c>
      <c r="H3919" t="str">
        <f>IF(Statistics_xlsx___Sheet1[[#This Row],[Post Name]]="-",IF(G3920=0,G3918,G3920),Statistics_xlsx___Sheet1[[#This Row],[Post Name]])</f>
        <v>c9</v>
      </c>
      <c r="I3919">
        <v>62020</v>
      </c>
      <c r="J3919">
        <f>IF(Statistics_xlsx___Sheet1[[#This Row],[Offered Salary]]&lt;=0,AVERAGE($I$2:$I$7166),Statistics_xlsx___Sheet1[[#This Row],[Offered Salary]])</f>
        <v>62020</v>
      </c>
      <c r="K3919" t="b">
        <f>OR((Statistics_xlsx___Sheet1[[#This Row],[updated offered salary]]&lt;$N$39),(Statistics_xlsx___Sheet1[[#This Row],[updated offered salary]]&gt;$N$40))</f>
        <v>0</v>
      </c>
    </row>
    <row r="3920" spans="1:11" x14ac:dyDescent="0.3">
      <c r="A3920">
        <v>217754</v>
      </c>
      <c r="B3920" t="s">
        <v>3331</v>
      </c>
      <c r="C3920" t="s">
        <v>8</v>
      </c>
      <c r="D3920" t="s">
        <v>9</v>
      </c>
      <c r="E3920" t="str">
        <f>IF(Statistics_xlsx___Sheet1[[#This Row],[event_name]]="-","Male",Statistics_xlsx___Sheet1[[#This Row],[event_name]])</f>
        <v>Male</v>
      </c>
      <c r="F3920" t="s">
        <v>21</v>
      </c>
      <c r="G3920" t="s">
        <v>345</v>
      </c>
      <c r="H3920" t="str">
        <f>IF(Statistics_xlsx___Sheet1[[#This Row],[Post Name]]="-",IF(G3921=0,G3919,G3921),Statistics_xlsx___Sheet1[[#This Row],[Post Name]])</f>
        <v>c9</v>
      </c>
      <c r="I3920">
        <v>2463</v>
      </c>
      <c r="J3920">
        <f>IF(Statistics_xlsx___Sheet1[[#This Row],[Offered Salary]]&lt;=0,AVERAGE($I$2:$I$7166),Statistics_xlsx___Sheet1[[#This Row],[Offered Salary]])</f>
        <v>2463</v>
      </c>
      <c r="K3920" t="b">
        <f>OR((Statistics_xlsx___Sheet1[[#This Row],[updated offered salary]]&lt;$N$39),(Statistics_xlsx___Sheet1[[#This Row],[updated offered salary]]&gt;$N$40))</f>
        <v>0</v>
      </c>
    </row>
    <row r="3921" spans="1:11" x14ac:dyDescent="0.3">
      <c r="A3921">
        <v>353917</v>
      </c>
      <c r="B3921" t="s">
        <v>3332</v>
      </c>
      <c r="C3921" t="s">
        <v>8</v>
      </c>
      <c r="D3921" t="s">
        <v>9</v>
      </c>
      <c r="E3921" t="str">
        <f>IF(Statistics_xlsx___Sheet1[[#This Row],[event_name]]="-","Male",Statistics_xlsx___Sheet1[[#This Row],[event_name]])</f>
        <v>Male</v>
      </c>
      <c r="F3921" t="s">
        <v>21</v>
      </c>
      <c r="G3921" t="s">
        <v>345</v>
      </c>
      <c r="H3921" t="str">
        <f>IF(Statistics_xlsx___Sheet1[[#This Row],[Post Name]]="-",IF(G3922=0,G3920,G3922),Statistics_xlsx___Sheet1[[#This Row],[Post Name]])</f>
        <v>c9</v>
      </c>
      <c r="I3921">
        <v>14997</v>
      </c>
      <c r="J3921">
        <f>IF(Statistics_xlsx___Sheet1[[#This Row],[Offered Salary]]&lt;=0,AVERAGE($I$2:$I$7166),Statistics_xlsx___Sheet1[[#This Row],[Offered Salary]])</f>
        <v>14997</v>
      </c>
      <c r="K3921" t="b">
        <f>OR((Statistics_xlsx___Sheet1[[#This Row],[updated offered salary]]&lt;$N$39),(Statistics_xlsx___Sheet1[[#This Row],[updated offered salary]]&gt;$N$40))</f>
        <v>0</v>
      </c>
    </row>
    <row r="3922" spans="1:11" x14ac:dyDescent="0.3">
      <c r="A3922">
        <v>307390</v>
      </c>
      <c r="B3922" t="s">
        <v>3333</v>
      </c>
      <c r="C3922" t="s">
        <v>8</v>
      </c>
      <c r="D3922" t="s">
        <v>9</v>
      </c>
      <c r="E3922" t="str">
        <f>IF(Statistics_xlsx___Sheet1[[#This Row],[event_name]]="-","Male",Statistics_xlsx___Sheet1[[#This Row],[event_name]])</f>
        <v>Male</v>
      </c>
      <c r="F3922" t="s">
        <v>21</v>
      </c>
      <c r="G3922" t="s">
        <v>345</v>
      </c>
      <c r="H3922" t="str">
        <f>IF(Statistics_xlsx___Sheet1[[#This Row],[Post Name]]="-",IF(G3923=0,G3921,G3923),Statistics_xlsx___Sheet1[[#This Row],[Post Name]])</f>
        <v>c9</v>
      </c>
      <c r="I3922">
        <v>80927</v>
      </c>
      <c r="J3922">
        <f>IF(Statistics_xlsx___Sheet1[[#This Row],[Offered Salary]]&lt;=0,AVERAGE($I$2:$I$7166),Statistics_xlsx___Sheet1[[#This Row],[Offered Salary]])</f>
        <v>80927</v>
      </c>
      <c r="K3922" t="b">
        <f>OR((Statistics_xlsx___Sheet1[[#This Row],[updated offered salary]]&lt;$N$39),(Statistics_xlsx___Sheet1[[#This Row],[updated offered salary]]&gt;$N$40))</f>
        <v>0</v>
      </c>
    </row>
    <row r="3923" spans="1:11" x14ac:dyDescent="0.3">
      <c r="A3923">
        <v>824047</v>
      </c>
      <c r="B3923" t="s">
        <v>3334</v>
      </c>
      <c r="C3923" t="s">
        <v>8</v>
      </c>
      <c r="D3923" t="s">
        <v>13</v>
      </c>
      <c r="E3923" t="str">
        <f>IF(Statistics_xlsx___Sheet1[[#This Row],[event_name]]="-","Male",Statistics_xlsx___Sheet1[[#This Row],[event_name]])</f>
        <v>Female</v>
      </c>
      <c r="F3923" t="s">
        <v>10</v>
      </c>
      <c r="G3923" t="s">
        <v>14</v>
      </c>
      <c r="H3923" t="str">
        <f>IF(Statistics_xlsx___Sheet1[[#This Row],[Post Name]]="-",IF(G3924=0,G3922,G3924),Statistics_xlsx___Sheet1[[#This Row],[Post Name]])</f>
        <v>c5</v>
      </c>
      <c r="I3923">
        <v>35844</v>
      </c>
      <c r="J3923">
        <f>IF(Statistics_xlsx___Sheet1[[#This Row],[Offered Salary]]&lt;=0,AVERAGE($I$2:$I$7166),Statistics_xlsx___Sheet1[[#This Row],[Offered Salary]])</f>
        <v>35844</v>
      </c>
      <c r="K3923" t="b">
        <f>OR((Statistics_xlsx___Sheet1[[#This Row],[updated offered salary]]&lt;$N$39),(Statistics_xlsx___Sheet1[[#This Row],[updated offered salary]]&gt;$N$40))</f>
        <v>0</v>
      </c>
    </row>
    <row r="3924" spans="1:11" x14ac:dyDescent="0.3">
      <c r="A3924">
        <v>99934</v>
      </c>
      <c r="B3924" t="s">
        <v>3335</v>
      </c>
      <c r="C3924" t="s">
        <v>8</v>
      </c>
      <c r="D3924" t="s">
        <v>13</v>
      </c>
      <c r="E3924" t="str">
        <f>IF(Statistics_xlsx___Sheet1[[#This Row],[event_name]]="-","Male",Statistics_xlsx___Sheet1[[#This Row],[event_name]])</f>
        <v>Female</v>
      </c>
      <c r="F3924" t="s">
        <v>10</v>
      </c>
      <c r="G3924" t="s">
        <v>345</v>
      </c>
      <c r="H3924" t="str">
        <f>IF(Statistics_xlsx___Sheet1[[#This Row],[Post Name]]="-",IF(G3925=0,G3923,G3925),Statistics_xlsx___Sheet1[[#This Row],[Post Name]])</f>
        <v>c9</v>
      </c>
      <c r="I3924">
        <v>52182</v>
      </c>
      <c r="J3924">
        <f>IF(Statistics_xlsx___Sheet1[[#This Row],[Offered Salary]]&lt;=0,AVERAGE($I$2:$I$7166),Statistics_xlsx___Sheet1[[#This Row],[Offered Salary]])</f>
        <v>52182</v>
      </c>
      <c r="K3924" t="b">
        <f>OR((Statistics_xlsx___Sheet1[[#This Row],[updated offered salary]]&lt;$N$39),(Statistics_xlsx___Sheet1[[#This Row],[updated offered salary]]&gt;$N$40))</f>
        <v>0</v>
      </c>
    </row>
    <row r="3925" spans="1:11" x14ac:dyDescent="0.3">
      <c r="A3925">
        <v>282040</v>
      </c>
      <c r="B3925" t="s">
        <v>3336</v>
      </c>
      <c r="C3925" t="s">
        <v>15</v>
      </c>
      <c r="D3925" t="s">
        <v>9</v>
      </c>
      <c r="E3925" t="str">
        <f>IF(Statistics_xlsx___Sheet1[[#This Row],[event_name]]="-","Male",Statistics_xlsx___Sheet1[[#This Row],[event_name]])</f>
        <v>Male</v>
      </c>
      <c r="F3925" t="s">
        <v>10</v>
      </c>
      <c r="G3925" t="s">
        <v>345</v>
      </c>
      <c r="H3925" t="str">
        <f>IF(Statistics_xlsx___Sheet1[[#This Row],[Post Name]]="-",IF(G3926=0,G3924,G3926),Statistics_xlsx___Sheet1[[#This Row],[Post Name]])</f>
        <v>c9</v>
      </c>
      <c r="I3925">
        <v>81683</v>
      </c>
      <c r="J3925">
        <f>IF(Statistics_xlsx___Sheet1[[#This Row],[Offered Salary]]&lt;=0,AVERAGE($I$2:$I$7166),Statistics_xlsx___Sheet1[[#This Row],[Offered Salary]])</f>
        <v>81683</v>
      </c>
      <c r="K3925" t="b">
        <f>OR((Statistics_xlsx___Sheet1[[#This Row],[updated offered salary]]&lt;$N$39),(Statistics_xlsx___Sheet1[[#This Row],[updated offered salary]]&gt;$N$40))</f>
        <v>0</v>
      </c>
    </row>
    <row r="3926" spans="1:11" x14ac:dyDescent="0.3">
      <c r="A3926">
        <v>263166</v>
      </c>
      <c r="B3926" t="s">
        <v>3337</v>
      </c>
      <c r="C3926" t="s">
        <v>15</v>
      </c>
      <c r="D3926" t="s">
        <v>9</v>
      </c>
      <c r="E3926" t="str">
        <f>IF(Statistics_xlsx___Sheet1[[#This Row],[event_name]]="-","Male",Statistics_xlsx___Sheet1[[#This Row],[event_name]])</f>
        <v>Male</v>
      </c>
      <c r="F3926" t="s">
        <v>10</v>
      </c>
      <c r="G3926" t="s">
        <v>345</v>
      </c>
      <c r="H3926" t="str">
        <f>IF(Statistics_xlsx___Sheet1[[#This Row],[Post Name]]="-",IF(G3927=0,G3925,G3927),Statistics_xlsx___Sheet1[[#This Row],[Post Name]])</f>
        <v>c9</v>
      </c>
      <c r="I3926">
        <v>86432</v>
      </c>
      <c r="J3926">
        <f>IF(Statistics_xlsx___Sheet1[[#This Row],[Offered Salary]]&lt;=0,AVERAGE($I$2:$I$7166),Statistics_xlsx___Sheet1[[#This Row],[Offered Salary]])</f>
        <v>86432</v>
      </c>
      <c r="K3926" t="b">
        <f>OR((Statistics_xlsx___Sheet1[[#This Row],[updated offered salary]]&lt;$N$39),(Statistics_xlsx___Sheet1[[#This Row],[updated offered salary]]&gt;$N$40))</f>
        <v>0</v>
      </c>
    </row>
    <row r="3927" spans="1:11" x14ac:dyDescent="0.3">
      <c r="A3927">
        <v>232657</v>
      </c>
      <c r="B3927" t="s">
        <v>3338</v>
      </c>
      <c r="C3927" t="s">
        <v>8</v>
      </c>
      <c r="D3927" t="s">
        <v>9</v>
      </c>
      <c r="E3927" t="str">
        <f>IF(Statistics_xlsx___Sheet1[[#This Row],[event_name]]="-","Male",Statistics_xlsx___Sheet1[[#This Row],[event_name]])</f>
        <v>Male</v>
      </c>
      <c r="F3927" t="s">
        <v>17</v>
      </c>
      <c r="G3927" t="s">
        <v>14</v>
      </c>
      <c r="H3927" t="str">
        <f>IF(Statistics_xlsx___Sheet1[[#This Row],[Post Name]]="-",IF(G3928=0,G3926,G3928),Statistics_xlsx___Sheet1[[#This Row],[Post Name]])</f>
        <v>c5</v>
      </c>
      <c r="I3927">
        <v>57400</v>
      </c>
      <c r="J3927">
        <f>IF(Statistics_xlsx___Sheet1[[#This Row],[Offered Salary]]&lt;=0,AVERAGE($I$2:$I$7166),Statistics_xlsx___Sheet1[[#This Row],[Offered Salary]])</f>
        <v>57400</v>
      </c>
      <c r="K3927" t="b">
        <f>OR((Statistics_xlsx___Sheet1[[#This Row],[updated offered salary]]&lt;$N$39),(Statistics_xlsx___Sheet1[[#This Row],[updated offered salary]]&gt;$N$40))</f>
        <v>0</v>
      </c>
    </row>
    <row r="3928" spans="1:11" x14ac:dyDescent="0.3">
      <c r="A3928">
        <v>558724</v>
      </c>
      <c r="B3928" t="s">
        <v>3339</v>
      </c>
      <c r="C3928" t="s">
        <v>15</v>
      </c>
      <c r="D3928" t="s">
        <v>9</v>
      </c>
      <c r="E3928" t="str">
        <f>IF(Statistics_xlsx___Sheet1[[#This Row],[event_name]]="-","Male",Statistics_xlsx___Sheet1[[#This Row],[event_name]])</f>
        <v>Male</v>
      </c>
      <c r="F3928" t="s">
        <v>17</v>
      </c>
      <c r="G3928" t="s">
        <v>14</v>
      </c>
      <c r="H3928" t="str">
        <f>IF(Statistics_xlsx___Sheet1[[#This Row],[Post Name]]="-",IF(G3929=0,G3927,G3929),Statistics_xlsx___Sheet1[[#This Row],[Post Name]])</f>
        <v>c5</v>
      </c>
      <c r="I3928">
        <v>47351</v>
      </c>
      <c r="J3928">
        <f>IF(Statistics_xlsx___Sheet1[[#This Row],[Offered Salary]]&lt;=0,AVERAGE($I$2:$I$7166),Statistics_xlsx___Sheet1[[#This Row],[Offered Salary]])</f>
        <v>47351</v>
      </c>
      <c r="K3928" t="b">
        <f>OR((Statistics_xlsx___Sheet1[[#This Row],[updated offered salary]]&lt;$N$39),(Statistics_xlsx___Sheet1[[#This Row],[updated offered salary]]&gt;$N$40))</f>
        <v>0</v>
      </c>
    </row>
    <row r="3929" spans="1:11" x14ac:dyDescent="0.3">
      <c r="A3929">
        <v>67488</v>
      </c>
      <c r="B3929" t="s">
        <v>1369</v>
      </c>
      <c r="C3929" t="s">
        <v>8</v>
      </c>
      <c r="D3929" t="s">
        <v>9</v>
      </c>
      <c r="E3929" t="str">
        <f>IF(Statistics_xlsx___Sheet1[[#This Row],[event_name]]="-","Male",Statistics_xlsx___Sheet1[[#This Row],[event_name]])</f>
        <v>Male</v>
      </c>
      <c r="F3929" t="s">
        <v>17</v>
      </c>
      <c r="G3929" t="s">
        <v>14</v>
      </c>
      <c r="H3929" t="str">
        <f>IF(Statistics_xlsx___Sheet1[[#This Row],[Post Name]]="-",IF(G3930=0,G3928,G3930),Statistics_xlsx___Sheet1[[#This Row],[Post Name]])</f>
        <v>c5</v>
      </c>
      <c r="I3929">
        <v>10631</v>
      </c>
      <c r="J3929">
        <f>IF(Statistics_xlsx___Sheet1[[#This Row],[Offered Salary]]&lt;=0,AVERAGE($I$2:$I$7166),Statistics_xlsx___Sheet1[[#This Row],[Offered Salary]])</f>
        <v>10631</v>
      </c>
      <c r="K3929" t="b">
        <f>OR((Statistics_xlsx___Sheet1[[#This Row],[updated offered salary]]&lt;$N$39),(Statistics_xlsx___Sheet1[[#This Row],[updated offered salary]]&gt;$N$40))</f>
        <v>0</v>
      </c>
    </row>
    <row r="3930" spans="1:11" x14ac:dyDescent="0.3">
      <c r="A3930">
        <v>640471</v>
      </c>
      <c r="B3930" t="s">
        <v>3340</v>
      </c>
      <c r="C3930" t="s">
        <v>8</v>
      </c>
      <c r="D3930" t="s">
        <v>42</v>
      </c>
      <c r="E3930" t="str">
        <f>IF(Statistics_xlsx___Sheet1[[#This Row],[event_name]]="-","Male",Statistics_xlsx___Sheet1[[#This Row],[event_name]])</f>
        <v>Don’t want to say</v>
      </c>
      <c r="F3930" t="s">
        <v>10</v>
      </c>
      <c r="G3930" t="s">
        <v>345</v>
      </c>
      <c r="H3930" t="str">
        <f>IF(Statistics_xlsx___Sheet1[[#This Row],[Post Name]]="-",IF(G3931=0,G3929,G3931),Statistics_xlsx___Sheet1[[#This Row],[Post Name]])</f>
        <v>c9</v>
      </c>
      <c r="I3930">
        <v>37465</v>
      </c>
      <c r="J3930">
        <f>IF(Statistics_xlsx___Sheet1[[#This Row],[Offered Salary]]&lt;=0,AVERAGE($I$2:$I$7166),Statistics_xlsx___Sheet1[[#This Row],[Offered Salary]])</f>
        <v>37465</v>
      </c>
      <c r="K3930" t="b">
        <f>OR((Statistics_xlsx___Sheet1[[#This Row],[updated offered salary]]&lt;$N$39),(Statistics_xlsx___Sheet1[[#This Row],[updated offered salary]]&gt;$N$40))</f>
        <v>0</v>
      </c>
    </row>
    <row r="3931" spans="1:11" x14ac:dyDescent="0.3">
      <c r="A3931">
        <v>884261</v>
      </c>
      <c r="B3931" t="s">
        <v>3341</v>
      </c>
      <c r="C3931" t="s">
        <v>15</v>
      </c>
      <c r="D3931" t="s">
        <v>42</v>
      </c>
      <c r="E3931" t="str">
        <f>IF(Statistics_xlsx___Sheet1[[#This Row],[event_name]]="-","Male",Statistics_xlsx___Sheet1[[#This Row],[event_name]])</f>
        <v>Don’t want to say</v>
      </c>
      <c r="F3931" t="s">
        <v>10</v>
      </c>
      <c r="G3931" t="s">
        <v>345</v>
      </c>
      <c r="H3931" t="str">
        <f>IF(Statistics_xlsx___Sheet1[[#This Row],[Post Name]]="-",IF(G3932=0,G3930,G3932),Statistics_xlsx___Sheet1[[#This Row],[Post Name]])</f>
        <v>c9</v>
      </c>
      <c r="I3931">
        <v>1386</v>
      </c>
      <c r="J3931">
        <f>IF(Statistics_xlsx___Sheet1[[#This Row],[Offered Salary]]&lt;=0,AVERAGE($I$2:$I$7166),Statistics_xlsx___Sheet1[[#This Row],[Offered Salary]])</f>
        <v>1386</v>
      </c>
      <c r="K3931" t="b">
        <f>OR((Statistics_xlsx___Sheet1[[#This Row],[updated offered salary]]&lt;$N$39),(Statistics_xlsx___Sheet1[[#This Row],[updated offered salary]]&gt;$N$40))</f>
        <v>0</v>
      </c>
    </row>
    <row r="3932" spans="1:11" x14ac:dyDescent="0.3">
      <c r="A3932">
        <v>260828</v>
      </c>
      <c r="B3932" t="s">
        <v>3342</v>
      </c>
      <c r="C3932" t="s">
        <v>15</v>
      </c>
      <c r="D3932" t="s">
        <v>42</v>
      </c>
      <c r="E3932" t="str">
        <f>IF(Statistics_xlsx___Sheet1[[#This Row],[event_name]]="-","Male",Statistics_xlsx___Sheet1[[#This Row],[event_name]])</f>
        <v>Don’t want to say</v>
      </c>
      <c r="F3932" t="s">
        <v>10</v>
      </c>
      <c r="G3932" t="s">
        <v>345</v>
      </c>
      <c r="H3932" t="str">
        <f>IF(Statistics_xlsx___Sheet1[[#This Row],[Post Name]]="-",IF(G3933=0,G3931,G3933),Statistics_xlsx___Sheet1[[#This Row],[Post Name]])</f>
        <v>c9</v>
      </c>
      <c r="I3932">
        <v>19308</v>
      </c>
      <c r="J3932">
        <f>IF(Statistics_xlsx___Sheet1[[#This Row],[Offered Salary]]&lt;=0,AVERAGE($I$2:$I$7166),Statistics_xlsx___Sheet1[[#This Row],[Offered Salary]])</f>
        <v>19308</v>
      </c>
      <c r="K3932" t="b">
        <f>OR((Statistics_xlsx___Sheet1[[#This Row],[updated offered salary]]&lt;$N$39),(Statistics_xlsx___Sheet1[[#This Row],[updated offered salary]]&gt;$N$40))</f>
        <v>0</v>
      </c>
    </row>
    <row r="3933" spans="1:11" x14ac:dyDescent="0.3">
      <c r="A3933">
        <v>695891</v>
      </c>
      <c r="B3933" t="s">
        <v>3343</v>
      </c>
      <c r="C3933" t="s">
        <v>8</v>
      </c>
      <c r="D3933" t="s">
        <v>13</v>
      </c>
      <c r="E3933" t="str">
        <f>IF(Statistics_xlsx___Sheet1[[#This Row],[event_name]]="-","Male",Statistics_xlsx___Sheet1[[#This Row],[event_name]])</f>
        <v>Female</v>
      </c>
      <c r="F3933" t="s">
        <v>17</v>
      </c>
      <c r="G3933" t="s">
        <v>39</v>
      </c>
      <c r="H3933" t="str">
        <f>IF(Statistics_xlsx___Sheet1[[#This Row],[Post Name]]="-",IF(G3934=0,G3932,G3934),Statistics_xlsx___Sheet1[[#This Row],[Post Name]])</f>
        <v>i1</v>
      </c>
      <c r="I3933">
        <v>69597</v>
      </c>
      <c r="J3933">
        <f>IF(Statistics_xlsx___Sheet1[[#This Row],[Offered Salary]]&lt;=0,AVERAGE($I$2:$I$7166),Statistics_xlsx___Sheet1[[#This Row],[Offered Salary]])</f>
        <v>69597</v>
      </c>
      <c r="K3933" t="b">
        <f>OR((Statistics_xlsx___Sheet1[[#This Row],[updated offered salary]]&lt;$N$39),(Statistics_xlsx___Sheet1[[#This Row],[updated offered salary]]&gt;$N$40))</f>
        <v>0</v>
      </c>
    </row>
    <row r="3934" spans="1:11" x14ac:dyDescent="0.3">
      <c r="A3934">
        <v>415382</v>
      </c>
      <c r="B3934" t="s">
        <v>3344</v>
      </c>
      <c r="C3934" t="s">
        <v>8</v>
      </c>
      <c r="D3934" t="s">
        <v>13</v>
      </c>
      <c r="E3934" t="str">
        <f>IF(Statistics_xlsx___Sheet1[[#This Row],[event_name]]="-","Male",Statistics_xlsx___Sheet1[[#This Row],[event_name]])</f>
        <v>Female</v>
      </c>
      <c r="F3934" t="s">
        <v>17</v>
      </c>
      <c r="G3934" t="s">
        <v>39</v>
      </c>
      <c r="H3934" t="str">
        <f>IF(Statistics_xlsx___Sheet1[[#This Row],[Post Name]]="-",IF(G3935=0,G3933,G3935),Statistics_xlsx___Sheet1[[#This Row],[Post Name]])</f>
        <v>i1</v>
      </c>
      <c r="I3934">
        <v>79833</v>
      </c>
      <c r="J3934">
        <f>IF(Statistics_xlsx___Sheet1[[#This Row],[Offered Salary]]&lt;=0,AVERAGE($I$2:$I$7166),Statistics_xlsx___Sheet1[[#This Row],[Offered Salary]])</f>
        <v>79833</v>
      </c>
      <c r="K3934" t="b">
        <f>OR((Statistics_xlsx___Sheet1[[#This Row],[updated offered salary]]&lt;$N$39),(Statistics_xlsx___Sheet1[[#This Row],[updated offered salary]]&gt;$N$40))</f>
        <v>0</v>
      </c>
    </row>
    <row r="3935" spans="1:11" x14ac:dyDescent="0.3">
      <c r="A3935">
        <v>405152</v>
      </c>
      <c r="B3935" t="s">
        <v>3345</v>
      </c>
      <c r="C3935" t="s">
        <v>15</v>
      </c>
      <c r="D3935" t="s">
        <v>13</v>
      </c>
      <c r="E3935" t="str">
        <f>IF(Statistics_xlsx___Sheet1[[#This Row],[event_name]]="-","Male",Statistics_xlsx___Sheet1[[#This Row],[event_name]])</f>
        <v>Female</v>
      </c>
      <c r="F3935" t="s">
        <v>17</v>
      </c>
      <c r="G3935" t="s">
        <v>39</v>
      </c>
      <c r="H3935" t="str">
        <f>IF(Statistics_xlsx___Sheet1[[#This Row],[Post Name]]="-",IF(G3936=0,G3934,G3936),Statistics_xlsx___Sheet1[[#This Row],[Post Name]])</f>
        <v>i1</v>
      </c>
      <c r="I3935">
        <v>60789</v>
      </c>
      <c r="J3935">
        <f>IF(Statistics_xlsx___Sheet1[[#This Row],[Offered Salary]]&lt;=0,AVERAGE($I$2:$I$7166),Statistics_xlsx___Sheet1[[#This Row],[Offered Salary]])</f>
        <v>60789</v>
      </c>
      <c r="K3935" t="b">
        <f>OR((Statistics_xlsx___Sheet1[[#This Row],[updated offered salary]]&lt;$N$39),(Statistics_xlsx___Sheet1[[#This Row],[updated offered salary]]&gt;$N$40))</f>
        <v>0</v>
      </c>
    </row>
    <row r="3936" spans="1:11" x14ac:dyDescent="0.3">
      <c r="A3936">
        <v>922942</v>
      </c>
      <c r="B3936" t="s">
        <v>3346</v>
      </c>
      <c r="C3936" t="s">
        <v>8</v>
      </c>
      <c r="D3936" t="s">
        <v>9</v>
      </c>
      <c r="E3936" t="str">
        <f>IF(Statistics_xlsx___Sheet1[[#This Row],[event_name]]="-","Male",Statistics_xlsx___Sheet1[[#This Row],[event_name]])</f>
        <v>Male</v>
      </c>
      <c r="F3936" t="s">
        <v>17</v>
      </c>
      <c r="G3936" t="s">
        <v>44</v>
      </c>
      <c r="H3936" t="str">
        <f>IF(Statistics_xlsx___Sheet1[[#This Row],[Post Name]]="-",IF(G3937=0,G3935,G3937),Statistics_xlsx___Sheet1[[#This Row],[Post Name]])</f>
        <v>i6</v>
      </c>
      <c r="I3936">
        <v>18480</v>
      </c>
      <c r="J3936">
        <f>IF(Statistics_xlsx___Sheet1[[#This Row],[Offered Salary]]&lt;=0,AVERAGE($I$2:$I$7166),Statistics_xlsx___Sheet1[[#This Row],[Offered Salary]])</f>
        <v>18480</v>
      </c>
      <c r="K3936" t="b">
        <f>OR((Statistics_xlsx___Sheet1[[#This Row],[updated offered salary]]&lt;$N$39),(Statistics_xlsx___Sheet1[[#This Row],[updated offered salary]]&gt;$N$40))</f>
        <v>0</v>
      </c>
    </row>
    <row r="3937" spans="1:11" x14ac:dyDescent="0.3">
      <c r="A3937">
        <v>746537</v>
      </c>
      <c r="B3937" t="s">
        <v>2766</v>
      </c>
      <c r="C3937" t="s">
        <v>8</v>
      </c>
      <c r="D3937" t="s">
        <v>9</v>
      </c>
      <c r="E3937" t="str">
        <f>IF(Statistics_xlsx___Sheet1[[#This Row],[event_name]]="-","Male",Statistics_xlsx___Sheet1[[#This Row],[event_name]])</f>
        <v>Male</v>
      </c>
      <c r="F3937" t="s">
        <v>21</v>
      </c>
      <c r="G3937" t="s">
        <v>24</v>
      </c>
      <c r="H3937" t="str">
        <f>IF(Statistics_xlsx___Sheet1[[#This Row],[Post Name]]="-",IF(G3938=0,G3936,G3938),Statistics_xlsx___Sheet1[[#This Row],[Post Name]])</f>
        <v>i7</v>
      </c>
      <c r="I3937">
        <v>68528</v>
      </c>
      <c r="J3937">
        <f>IF(Statistics_xlsx___Sheet1[[#This Row],[Offered Salary]]&lt;=0,AVERAGE($I$2:$I$7166),Statistics_xlsx___Sheet1[[#This Row],[Offered Salary]])</f>
        <v>68528</v>
      </c>
      <c r="K3937" t="b">
        <f>OR((Statistics_xlsx___Sheet1[[#This Row],[updated offered salary]]&lt;$N$39),(Statistics_xlsx___Sheet1[[#This Row],[updated offered salary]]&gt;$N$40))</f>
        <v>0</v>
      </c>
    </row>
    <row r="3938" spans="1:11" x14ac:dyDescent="0.3">
      <c r="A3938">
        <v>895640</v>
      </c>
      <c r="B3938" t="s">
        <v>3347</v>
      </c>
      <c r="C3938" t="s">
        <v>8</v>
      </c>
      <c r="D3938" t="s">
        <v>13</v>
      </c>
      <c r="E3938" t="str">
        <f>IF(Statistics_xlsx___Sheet1[[#This Row],[event_name]]="-","Male",Statistics_xlsx___Sheet1[[#This Row],[event_name]])</f>
        <v>Female</v>
      </c>
      <c r="F3938" t="s">
        <v>69</v>
      </c>
      <c r="G3938" t="s">
        <v>345</v>
      </c>
      <c r="H3938" t="str">
        <f>IF(Statistics_xlsx___Sheet1[[#This Row],[Post Name]]="-",IF(G3939=0,G3937,G3939),Statistics_xlsx___Sheet1[[#This Row],[Post Name]])</f>
        <v>c9</v>
      </c>
      <c r="I3938">
        <v>72160</v>
      </c>
      <c r="J3938">
        <f>IF(Statistics_xlsx___Sheet1[[#This Row],[Offered Salary]]&lt;=0,AVERAGE($I$2:$I$7166),Statistics_xlsx___Sheet1[[#This Row],[Offered Salary]])</f>
        <v>72160</v>
      </c>
      <c r="K3938" t="b">
        <f>OR((Statistics_xlsx___Sheet1[[#This Row],[updated offered salary]]&lt;$N$39),(Statistics_xlsx___Sheet1[[#This Row],[updated offered salary]]&gt;$N$40))</f>
        <v>0</v>
      </c>
    </row>
    <row r="3939" spans="1:11" x14ac:dyDescent="0.3">
      <c r="A3939">
        <v>735642</v>
      </c>
      <c r="B3939" t="s">
        <v>3348</v>
      </c>
      <c r="C3939" t="s">
        <v>15</v>
      </c>
      <c r="D3939" t="s">
        <v>13</v>
      </c>
      <c r="E3939" t="str">
        <f>IF(Statistics_xlsx___Sheet1[[#This Row],[event_name]]="-","Male",Statistics_xlsx___Sheet1[[#This Row],[event_name]])</f>
        <v>Female</v>
      </c>
      <c r="F3939" t="s">
        <v>10</v>
      </c>
      <c r="G3939" t="s">
        <v>24</v>
      </c>
      <c r="H3939" t="str">
        <f>IF(Statistics_xlsx___Sheet1[[#This Row],[Post Name]]="-",IF(G3940=0,G3938,G3940),Statistics_xlsx___Sheet1[[#This Row],[Post Name]])</f>
        <v>i7</v>
      </c>
      <c r="I3939">
        <v>87237</v>
      </c>
      <c r="J3939">
        <f>IF(Statistics_xlsx___Sheet1[[#This Row],[Offered Salary]]&lt;=0,AVERAGE($I$2:$I$7166),Statistics_xlsx___Sheet1[[#This Row],[Offered Salary]])</f>
        <v>87237</v>
      </c>
      <c r="K3939" t="b">
        <f>OR((Statistics_xlsx___Sheet1[[#This Row],[updated offered salary]]&lt;$N$39),(Statistics_xlsx___Sheet1[[#This Row],[updated offered salary]]&gt;$N$40))</f>
        <v>0</v>
      </c>
    </row>
    <row r="3940" spans="1:11" x14ac:dyDescent="0.3">
      <c r="A3940">
        <v>120355</v>
      </c>
      <c r="B3940" t="s">
        <v>1543</v>
      </c>
      <c r="C3940" t="s">
        <v>15</v>
      </c>
      <c r="D3940" t="s">
        <v>9</v>
      </c>
      <c r="E3940" t="str">
        <f>IF(Statistics_xlsx___Sheet1[[#This Row],[event_name]]="-","Male",Statistics_xlsx___Sheet1[[#This Row],[event_name]])</f>
        <v>Male</v>
      </c>
      <c r="F3940" t="s">
        <v>17</v>
      </c>
      <c r="G3940" t="s">
        <v>24</v>
      </c>
      <c r="H3940" t="str">
        <f>IF(Statistics_xlsx___Sheet1[[#This Row],[Post Name]]="-",IF(G3941=0,G3939,G3941),Statistics_xlsx___Sheet1[[#This Row],[Post Name]])</f>
        <v>i7</v>
      </c>
      <c r="I3940">
        <v>78769</v>
      </c>
      <c r="J3940">
        <f>IF(Statistics_xlsx___Sheet1[[#This Row],[Offered Salary]]&lt;=0,AVERAGE($I$2:$I$7166),Statistics_xlsx___Sheet1[[#This Row],[Offered Salary]])</f>
        <v>78769</v>
      </c>
      <c r="K3940" t="b">
        <f>OR((Statistics_xlsx___Sheet1[[#This Row],[updated offered salary]]&lt;$N$39),(Statistics_xlsx___Sheet1[[#This Row],[updated offered salary]]&gt;$N$40))</f>
        <v>0</v>
      </c>
    </row>
    <row r="3941" spans="1:11" x14ac:dyDescent="0.3">
      <c r="A3941">
        <v>915403</v>
      </c>
      <c r="B3941" t="s">
        <v>1942</v>
      </c>
      <c r="C3941" t="s">
        <v>15</v>
      </c>
      <c r="D3941" t="s">
        <v>9</v>
      </c>
      <c r="E3941" t="str">
        <f>IF(Statistics_xlsx___Sheet1[[#This Row],[event_name]]="-","Male",Statistics_xlsx___Sheet1[[#This Row],[event_name]])</f>
        <v>Male</v>
      </c>
      <c r="F3941" t="s">
        <v>17</v>
      </c>
      <c r="G3941" t="s">
        <v>24</v>
      </c>
      <c r="H3941" t="str">
        <f>IF(Statistics_xlsx___Sheet1[[#This Row],[Post Name]]="-",IF(G3942=0,G3940,G3942),Statistics_xlsx___Sheet1[[#This Row],[Post Name]])</f>
        <v>i7</v>
      </c>
      <c r="I3941">
        <v>83655</v>
      </c>
      <c r="J3941">
        <f>IF(Statistics_xlsx___Sheet1[[#This Row],[Offered Salary]]&lt;=0,AVERAGE($I$2:$I$7166),Statistics_xlsx___Sheet1[[#This Row],[Offered Salary]])</f>
        <v>83655</v>
      </c>
      <c r="K3941" t="b">
        <f>OR((Statistics_xlsx___Sheet1[[#This Row],[updated offered salary]]&lt;$N$39),(Statistics_xlsx___Sheet1[[#This Row],[updated offered salary]]&gt;$N$40))</f>
        <v>0</v>
      </c>
    </row>
    <row r="3942" spans="1:11" x14ac:dyDescent="0.3">
      <c r="A3942">
        <v>218613</v>
      </c>
      <c r="B3942" t="s">
        <v>2351</v>
      </c>
      <c r="C3942" t="s">
        <v>8</v>
      </c>
      <c r="D3942" t="s">
        <v>9</v>
      </c>
      <c r="E3942" t="str">
        <f>IF(Statistics_xlsx___Sheet1[[#This Row],[event_name]]="-","Male",Statistics_xlsx___Sheet1[[#This Row],[event_name]])</f>
        <v>Male</v>
      </c>
      <c r="F3942" t="s">
        <v>17</v>
      </c>
      <c r="G3942" t="s">
        <v>24</v>
      </c>
      <c r="H3942" t="str">
        <f>IF(Statistics_xlsx___Sheet1[[#This Row],[Post Name]]="-",IF(G3943=0,G3941,G3943),Statistics_xlsx___Sheet1[[#This Row],[Post Name]])</f>
        <v>i7</v>
      </c>
      <c r="I3942">
        <v>9149</v>
      </c>
      <c r="J3942">
        <f>IF(Statistics_xlsx___Sheet1[[#This Row],[Offered Salary]]&lt;=0,AVERAGE($I$2:$I$7166),Statistics_xlsx___Sheet1[[#This Row],[Offered Salary]])</f>
        <v>9149</v>
      </c>
      <c r="K3942" t="b">
        <f>OR((Statistics_xlsx___Sheet1[[#This Row],[updated offered salary]]&lt;$N$39),(Statistics_xlsx___Sheet1[[#This Row],[updated offered salary]]&gt;$N$40))</f>
        <v>0</v>
      </c>
    </row>
    <row r="3943" spans="1:11" x14ac:dyDescent="0.3">
      <c r="A3943">
        <v>525791</v>
      </c>
      <c r="B3943" t="s">
        <v>3349</v>
      </c>
      <c r="C3943" t="s">
        <v>8</v>
      </c>
      <c r="D3943" t="s">
        <v>9</v>
      </c>
      <c r="E3943" t="str">
        <f>IF(Statistics_xlsx___Sheet1[[#This Row],[event_name]]="-","Male",Statistics_xlsx___Sheet1[[#This Row],[event_name]])</f>
        <v>Male</v>
      </c>
      <c r="F3943" t="s">
        <v>17</v>
      </c>
      <c r="G3943" t="s">
        <v>24</v>
      </c>
      <c r="H3943" t="str">
        <f>IF(Statistics_xlsx___Sheet1[[#This Row],[Post Name]]="-",IF(G3944=0,G3942,G3944),Statistics_xlsx___Sheet1[[#This Row],[Post Name]])</f>
        <v>i7</v>
      </c>
      <c r="I3943">
        <v>76751</v>
      </c>
      <c r="J3943">
        <f>IF(Statistics_xlsx___Sheet1[[#This Row],[Offered Salary]]&lt;=0,AVERAGE($I$2:$I$7166),Statistics_xlsx___Sheet1[[#This Row],[Offered Salary]])</f>
        <v>76751</v>
      </c>
      <c r="K3943" t="b">
        <f>OR((Statistics_xlsx___Sheet1[[#This Row],[updated offered salary]]&lt;$N$39),(Statistics_xlsx___Sheet1[[#This Row],[updated offered salary]]&gt;$N$40))</f>
        <v>0</v>
      </c>
    </row>
    <row r="3944" spans="1:11" x14ac:dyDescent="0.3">
      <c r="A3944">
        <v>665191</v>
      </c>
      <c r="B3944" t="s">
        <v>3350</v>
      </c>
      <c r="C3944" t="s">
        <v>8</v>
      </c>
      <c r="D3944" t="s">
        <v>9</v>
      </c>
      <c r="E3944" t="str">
        <f>IF(Statistics_xlsx___Sheet1[[#This Row],[event_name]]="-","Male",Statistics_xlsx___Sheet1[[#This Row],[event_name]])</f>
        <v>Male</v>
      </c>
      <c r="F3944" t="s">
        <v>17</v>
      </c>
      <c r="G3944" t="s">
        <v>24</v>
      </c>
      <c r="H3944" t="str">
        <f>IF(Statistics_xlsx___Sheet1[[#This Row],[Post Name]]="-",IF(G3945=0,G3943,G3945),Statistics_xlsx___Sheet1[[#This Row],[Post Name]])</f>
        <v>i7</v>
      </c>
      <c r="I3944">
        <v>47531</v>
      </c>
      <c r="J3944">
        <f>IF(Statistics_xlsx___Sheet1[[#This Row],[Offered Salary]]&lt;=0,AVERAGE($I$2:$I$7166),Statistics_xlsx___Sheet1[[#This Row],[Offered Salary]])</f>
        <v>47531</v>
      </c>
      <c r="K3944" t="b">
        <f>OR((Statistics_xlsx___Sheet1[[#This Row],[updated offered salary]]&lt;$N$39),(Statistics_xlsx___Sheet1[[#This Row],[updated offered salary]]&gt;$N$40))</f>
        <v>0</v>
      </c>
    </row>
    <row r="3945" spans="1:11" x14ac:dyDescent="0.3">
      <c r="A3945">
        <v>461695</v>
      </c>
      <c r="B3945" t="s">
        <v>3351</v>
      </c>
      <c r="C3945" t="s">
        <v>15</v>
      </c>
      <c r="D3945" t="s">
        <v>9</v>
      </c>
      <c r="E3945" t="str">
        <f>IF(Statistics_xlsx___Sheet1[[#This Row],[event_name]]="-","Male",Statistics_xlsx___Sheet1[[#This Row],[event_name]])</f>
        <v>Male</v>
      </c>
      <c r="F3945" t="s">
        <v>17</v>
      </c>
      <c r="G3945" t="s">
        <v>36</v>
      </c>
      <c r="H3945" t="str">
        <f>IF(Statistics_xlsx___Sheet1[[#This Row],[Post Name]]="-",IF(G3946=0,G3944,G3946),Statistics_xlsx___Sheet1[[#This Row],[Post Name]])</f>
        <v>i5</v>
      </c>
      <c r="I3945">
        <v>46636</v>
      </c>
      <c r="J3945">
        <f>IF(Statistics_xlsx___Sheet1[[#This Row],[Offered Salary]]&lt;=0,AVERAGE($I$2:$I$7166),Statistics_xlsx___Sheet1[[#This Row],[Offered Salary]])</f>
        <v>46636</v>
      </c>
      <c r="K3945" t="b">
        <f>OR((Statistics_xlsx___Sheet1[[#This Row],[updated offered salary]]&lt;$N$39),(Statistics_xlsx___Sheet1[[#This Row],[updated offered salary]]&gt;$N$40))</f>
        <v>0</v>
      </c>
    </row>
    <row r="3946" spans="1:11" x14ac:dyDescent="0.3">
      <c r="A3946">
        <v>25761</v>
      </c>
      <c r="B3946" t="s">
        <v>3352</v>
      </c>
      <c r="C3946" t="s">
        <v>8</v>
      </c>
      <c r="D3946" t="s">
        <v>9</v>
      </c>
      <c r="E3946" t="str">
        <f>IF(Statistics_xlsx___Sheet1[[#This Row],[event_name]]="-","Male",Statistics_xlsx___Sheet1[[#This Row],[event_name]])</f>
        <v>Male</v>
      </c>
      <c r="F3946" t="s">
        <v>17</v>
      </c>
      <c r="G3946" t="s">
        <v>36</v>
      </c>
      <c r="H3946" t="str">
        <f>IF(Statistics_xlsx___Sheet1[[#This Row],[Post Name]]="-",IF(G3947=0,G3945,G3947),Statistics_xlsx___Sheet1[[#This Row],[Post Name]])</f>
        <v>i5</v>
      </c>
      <c r="I3946">
        <v>55502</v>
      </c>
      <c r="J3946">
        <f>IF(Statistics_xlsx___Sheet1[[#This Row],[Offered Salary]]&lt;=0,AVERAGE($I$2:$I$7166),Statistics_xlsx___Sheet1[[#This Row],[Offered Salary]])</f>
        <v>55502</v>
      </c>
      <c r="K3946" t="b">
        <f>OR((Statistics_xlsx___Sheet1[[#This Row],[updated offered salary]]&lt;$N$39),(Statistics_xlsx___Sheet1[[#This Row],[updated offered salary]]&gt;$N$40))</f>
        <v>0</v>
      </c>
    </row>
    <row r="3947" spans="1:11" x14ac:dyDescent="0.3">
      <c r="A3947">
        <v>511313</v>
      </c>
      <c r="B3947" t="s">
        <v>3353</v>
      </c>
      <c r="C3947" t="s">
        <v>15</v>
      </c>
      <c r="D3947" t="s">
        <v>9</v>
      </c>
      <c r="E3947" t="str">
        <f>IF(Statistics_xlsx___Sheet1[[#This Row],[event_name]]="-","Male",Statistics_xlsx___Sheet1[[#This Row],[event_name]])</f>
        <v>Male</v>
      </c>
      <c r="F3947" t="s">
        <v>17</v>
      </c>
      <c r="G3947" t="s">
        <v>24</v>
      </c>
      <c r="H3947" t="str">
        <f>IF(Statistics_xlsx___Sheet1[[#This Row],[Post Name]]="-",IF(G3948=0,G3946,G3948),Statistics_xlsx___Sheet1[[#This Row],[Post Name]])</f>
        <v>i7</v>
      </c>
      <c r="I3947">
        <v>87691</v>
      </c>
      <c r="J3947">
        <f>IF(Statistics_xlsx___Sheet1[[#This Row],[Offered Salary]]&lt;=0,AVERAGE($I$2:$I$7166),Statistics_xlsx___Sheet1[[#This Row],[Offered Salary]])</f>
        <v>87691</v>
      </c>
      <c r="K3947" t="b">
        <f>OR((Statistics_xlsx___Sheet1[[#This Row],[updated offered salary]]&lt;$N$39),(Statistics_xlsx___Sheet1[[#This Row],[updated offered salary]]&gt;$N$40))</f>
        <v>0</v>
      </c>
    </row>
    <row r="3948" spans="1:11" x14ac:dyDescent="0.3">
      <c r="A3948">
        <v>327673</v>
      </c>
      <c r="B3948" t="s">
        <v>3354</v>
      </c>
      <c r="C3948" t="s">
        <v>15</v>
      </c>
      <c r="D3948" t="s">
        <v>9</v>
      </c>
      <c r="E3948" t="str">
        <f>IF(Statistics_xlsx___Sheet1[[#This Row],[event_name]]="-","Male",Statistics_xlsx___Sheet1[[#This Row],[event_name]])</f>
        <v>Male</v>
      </c>
      <c r="F3948" t="s">
        <v>17</v>
      </c>
      <c r="G3948" t="s">
        <v>24</v>
      </c>
      <c r="H3948" t="str">
        <f>IF(Statistics_xlsx___Sheet1[[#This Row],[Post Name]]="-",IF(G3949=0,G3947,G3949),Statistics_xlsx___Sheet1[[#This Row],[Post Name]])</f>
        <v>i7</v>
      </c>
      <c r="I3948">
        <v>22503</v>
      </c>
      <c r="J3948">
        <f>IF(Statistics_xlsx___Sheet1[[#This Row],[Offered Salary]]&lt;=0,AVERAGE($I$2:$I$7166),Statistics_xlsx___Sheet1[[#This Row],[Offered Salary]])</f>
        <v>22503</v>
      </c>
      <c r="K3948" t="b">
        <f>OR((Statistics_xlsx___Sheet1[[#This Row],[updated offered salary]]&lt;$N$39),(Statistics_xlsx___Sheet1[[#This Row],[updated offered salary]]&gt;$N$40))</f>
        <v>0</v>
      </c>
    </row>
    <row r="3949" spans="1:11" x14ac:dyDescent="0.3">
      <c r="A3949">
        <v>130020</v>
      </c>
      <c r="B3949" t="s">
        <v>3355</v>
      </c>
      <c r="C3949" t="s">
        <v>8</v>
      </c>
      <c r="D3949" t="s">
        <v>9</v>
      </c>
      <c r="E3949" t="str">
        <f>IF(Statistics_xlsx___Sheet1[[#This Row],[event_name]]="-","Male",Statistics_xlsx___Sheet1[[#This Row],[event_name]])</f>
        <v>Male</v>
      </c>
      <c r="F3949" t="s">
        <v>17</v>
      </c>
      <c r="G3949" t="s">
        <v>24</v>
      </c>
      <c r="H3949" t="str">
        <f>IF(Statistics_xlsx___Sheet1[[#This Row],[Post Name]]="-",IF(G3950=0,G3948,G3950),Statistics_xlsx___Sheet1[[#This Row],[Post Name]])</f>
        <v>i7</v>
      </c>
      <c r="I3949">
        <v>80256</v>
      </c>
      <c r="J3949">
        <f>IF(Statistics_xlsx___Sheet1[[#This Row],[Offered Salary]]&lt;=0,AVERAGE($I$2:$I$7166),Statistics_xlsx___Sheet1[[#This Row],[Offered Salary]])</f>
        <v>80256</v>
      </c>
      <c r="K3949" t="b">
        <f>OR((Statistics_xlsx___Sheet1[[#This Row],[updated offered salary]]&lt;$N$39),(Statistics_xlsx___Sheet1[[#This Row],[updated offered salary]]&gt;$N$40))</f>
        <v>0</v>
      </c>
    </row>
    <row r="3950" spans="1:11" x14ac:dyDescent="0.3">
      <c r="A3950">
        <v>916438</v>
      </c>
      <c r="B3950" t="s">
        <v>3356</v>
      </c>
      <c r="C3950" t="s">
        <v>15</v>
      </c>
      <c r="D3950" t="s">
        <v>13</v>
      </c>
      <c r="E3950" t="str">
        <f>IF(Statistics_xlsx___Sheet1[[#This Row],[event_name]]="-","Male",Statistics_xlsx___Sheet1[[#This Row],[event_name]])</f>
        <v>Female</v>
      </c>
      <c r="F3950" t="s">
        <v>17</v>
      </c>
      <c r="G3950" t="s">
        <v>24</v>
      </c>
      <c r="H3950" t="str">
        <f>IF(Statistics_xlsx___Sheet1[[#This Row],[Post Name]]="-",IF(G3951=0,G3949,G3951),Statistics_xlsx___Sheet1[[#This Row],[Post Name]])</f>
        <v>i7</v>
      </c>
      <c r="I3950">
        <v>41453</v>
      </c>
      <c r="J3950">
        <f>IF(Statistics_xlsx___Sheet1[[#This Row],[Offered Salary]]&lt;=0,AVERAGE($I$2:$I$7166),Statistics_xlsx___Sheet1[[#This Row],[Offered Salary]])</f>
        <v>41453</v>
      </c>
      <c r="K3950" t="b">
        <f>OR((Statistics_xlsx___Sheet1[[#This Row],[updated offered salary]]&lt;$N$39),(Statistics_xlsx___Sheet1[[#This Row],[updated offered salary]]&gt;$N$40))</f>
        <v>0</v>
      </c>
    </row>
    <row r="3951" spans="1:11" x14ac:dyDescent="0.3">
      <c r="A3951">
        <v>402937</v>
      </c>
      <c r="B3951" t="s">
        <v>3357</v>
      </c>
      <c r="C3951" t="s">
        <v>8</v>
      </c>
      <c r="D3951" t="s">
        <v>9</v>
      </c>
      <c r="E3951" t="str">
        <f>IF(Statistics_xlsx___Sheet1[[#This Row],[event_name]]="-","Male",Statistics_xlsx___Sheet1[[#This Row],[event_name]])</f>
        <v>Male</v>
      </c>
      <c r="F3951" t="s">
        <v>17</v>
      </c>
      <c r="G3951" t="s">
        <v>24</v>
      </c>
      <c r="H3951" t="str">
        <f>IF(Statistics_xlsx___Sheet1[[#This Row],[Post Name]]="-",IF(G3952=0,G3950,G3952),Statistics_xlsx___Sheet1[[#This Row],[Post Name]])</f>
        <v>i7</v>
      </c>
      <c r="I3951">
        <v>38604</v>
      </c>
      <c r="J3951">
        <f>IF(Statistics_xlsx___Sheet1[[#This Row],[Offered Salary]]&lt;=0,AVERAGE($I$2:$I$7166),Statistics_xlsx___Sheet1[[#This Row],[Offered Salary]])</f>
        <v>38604</v>
      </c>
      <c r="K3951" t="b">
        <f>OR((Statistics_xlsx___Sheet1[[#This Row],[updated offered salary]]&lt;$N$39),(Statistics_xlsx___Sheet1[[#This Row],[updated offered salary]]&gt;$N$40))</f>
        <v>0</v>
      </c>
    </row>
    <row r="3952" spans="1:11" x14ac:dyDescent="0.3">
      <c r="A3952">
        <v>637597</v>
      </c>
      <c r="B3952" t="s">
        <v>3358</v>
      </c>
      <c r="C3952" t="s">
        <v>15</v>
      </c>
      <c r="D3952" t="s">
        <v>13</v>
      </c>
      <c r="E3952" t="str">
        <f>IF(Statistics_xlsx___Sheet1[[#This Row],[event_name]]="-","Male",Statistics_xlsx___Sheet1[[#This Row],[event_name]])</f>
        <v>Female</v>
      </c>
      <c r="F3952" t="s">
        <v>17</v>
      </c>
      <c r="G3952" t="s">
        <v>36</v>
      </c>
      <c r="H3952" t="str">
        <f>IF(Statistics_xlsx___Sheet1[[#This Row],[Post Name]]="-",IF(G3953=0,G3951,G3953),Statistics_xlsx___Sheet1[[#This Row],[Post Name]])</f>
        <v>i5</v>
      </c>
      <c r="I3952">
        <v>6653</v>
      </c>
      <c r="J3952">
        <f>IF(Statistics_xlsx___Sheet1[[#This Row],[Offered Salary]]&lt;=0,AVERAGE($I$2:$I$7166),Statistics_xlsx___Sheet1[[#This Row],[Offered Salary]])</f>
        <v>6653</v>
      </c>
      <c r="K3952" t="b">
        <f>OR((Statistics_xlsx___Sheet1[[#This Row],[updated offered salary]]&lt;$N$39),(Statistics_xlsx___Sheet1[[#This Row],[updated offered salary]]&gt;$N$40))</f>
        <v>0</v>
      </c>
    </row>
    <row r="3953" spans="1:11" x14ac:dyDescent="0.3">
      <c r="A3953">
        <v>911871</v>
      </c>
      <c r="B3953" t="s">
        <v>2275</v>
      </c>
      <c r="C3953" t="s">
        <v>8</v>
      </c>
      <c r="D3953" t="s">
        <v>9</v>
      </c>
      <c r="E3953" t="str">
        <f>IF(Statistics_xlsx___Sheet1[[#This Row],[event_name]]="-","Male",Statistics_xlsx___Sheet1[[#This Row],[event_name]])</f>
        <v>Male</v>
      </c>
      <c r="F3953" t="s">
        <v>17</v>
      </c>
      <c r="G3953" t="s">
        <v>24</v>
      </c>
      <c r="H3953" t="str">
        <f>IF(Statistics_xlsx___Sheet1[[#This Row],[Post Name]]="-",IF(G3954=0,G3952,G3954),Statistics_xlsx___Sheet1[[#This Row],[Post Name]])</f>
        <v>i7</v>
      </c>
      <c r="I3953">
        <v>83971</v>
      </c>
      <c r="J3953">
        <f>IF(Statistics_xlsx___Sheet1[[#This Row],[Offered Salary]]&lt;=0,AVERAGE($I$2:$I$7166),Statistics_xlsx___Sheet1[[#This Row],[Offered Salary]])</f>
        <v>83971</v>
      </c>
      <c r="K3953" t="b">
        <f>OR((Statistics_xlsx___Sheet1[[#This Row],[updated offered salary]]&lt;$N$39),(Statistics_xlsx___Sheet1[[#This Row],[updated offered salary]]&gt;$N$40))</f>
        <v>0</v>
      </c>
    </row>
    <row r="3954" spans="1:11" x14ac:dyDescent="0.3">
      <c r="A3954">
        <v>102217</v>
      </c>
      <c r="B3954" t="s">
        <v>1319</v>
      </c>
      <c r="C3954" t="s">
        <v>8</v>
      </c>
      <c r="D3954" t="s">
        <v>42</v>
      </c>
      <c r="E3954" t="str">
        <f>IF(Statistics_xlsx___Sheet1[[#This Row],[event_name]]="-","Male",Statistics_xlsx___Sheet1[[#This Row],[event_name]])</f>
        <v>Don’t want to say</v>
      </c>
      <c r="F3954" t="s">
        <v>17</v>
      </c>
      <c r="G3954" t="s">
        <v>14</v>
      </c>
      <c r="H3954" t="str">
        <f>IF(Statistics_xlsx___Sheet1[[#This Row],[Post Name]]="-",IF(G3955=0,G3953,G3955),Statistics_xlsx___Sheet1[[#This Row],[Post Name]])</f>
        <v>c5</v>
      </c>
      <c r="I3954">
        <v>23608</v>
      </c>
      <c r="J3954">
        <f>IF(Statistics_xlsx___Sheet1[[#This Row],[Offered Salary]]&lt;=0,AVERAGE($I$2:$I$7166),Statistics_xlsx___Sheet1[[#This Row],[Offered Salary]])</f>
        <v>23608</v>
      </c>
      <c r="K3954" t="b">
        <f>OR((Statistics_xlsx___Sheet1[[#This Row],[updated offered salary]]&lt;$N$39),(Statistics_xlsx___Sheet1[[#This Row],[updated offered salary]]&gt;$N$40))</f>
        <v>0</v>
      </c>
    </row>
    <row r="3955" spans="1:11" x14ac:dyDescent="0.3">
      <c r="A3955">
        <v>151795</v>
      </c>
      <c r="B3955" t="s">
        <v>3359</v>
      </c>
      <c r="C3955" t="s">
        <v>8</v>
      </c>
      <c r="D3955" t="s">
        <v>13</v>
      </c>
      <c r="E3955" t="str">
        <f>IF(Statistics_xlsx___Sheet1[[#This Row],[event_name]]="-","Male",Statistics_xlsx___Sheet1[[#This Row],[event_name]])</f>
        <v>Female</v>
      </c>
      <c r="F3955" t="s">
        <v>17</v>
      </c>
      <c r="G3955" t="s">
        <v>14</v>
      </c>
      <c r="H3955" t="str">
        <f>IF(Statistics_xlsx___Sheet1[[#This Row],[Post Name]]="-",IF(G3956=0,G3954,G3956),Statistics_xlsx___Sheet1[[#This Row],[Post Name]])</f>
        <v>c5</v>
      </c>
      <c r="I3955">
        <v>31123</v>
      </c>
      <c r="J3955">
        <f>IF(Statistics_xlsx___Sheet1[[#This Row],[Offered Salary]]&lt;=0,AVERAGE($I$2:$I$7166),Statistics_xlsx___Sheet1[[#This Row],[Offered Salary]])</f>
        <v>31123</v>
      </c>
      <c r="K3955" t="b">
        <f>OR((Statistics_xlsx___Sheet1[[#This Row],[updated offered salary]]&lt;$N$39),(Statistics_xlsx___Sheet1[[#This Row],[updated offered salary]]&gt;$N$40))</f>
        <v>0</v>
      </c>
    </row>
    <row r="3956" spans="1:11" x14ac:dyDescent="0.3">
      <c r="A3956">
        <v>832700</v>
      </c>
      <c r="B3956" t="s">
        <v>3360</v>
      </c>
      <c r="C3956" t="s">
        <v>15</v>
      </c>
      <c r="D3956" t="s">
        <v>13</v>
      </c>
      <c r="E3956" t="str">
        <f>IF(Statistics_xlsx___Sheet1[[#This Row],[event_name]]="-","Male",Statistics_xlsx___Sheet1[[#This Row],[event_name]])</f>
        <v>Female</v>
      </c>
      <c r="F3956" t="s">
        <v>17</v>
      </c>
      <c r="G3956" t="s">
        <v>14</v>
      </c>
      <c r="H3956" t="str">
        <f>IF(Statistics_xlsx___Sheet1[[#This Row],[Post Name]]="-",IF(G3957=0,G3955,G3957),Statistics_xlsx___Sheet1[[#This Row],[Post Name]])</f>
        <v>c5</v>
      </c>
      <c r="I3956">
        <v>57219</v>
      </c>
      <c r="J3956">
        <f>IF(Statistics_xlsx___Sheet1[[#This Row],[Offered Salary]]&lt;=0,AVERAGE($I$2:$I$7166),Statistics_xlsx___Sheet1[[#This Row],[Offered Salary]])</f>
        <v>57219</v>
      </c>
      <c r="K3956" t="b">
        <f>OR((Statistics_xlsx___Sheet1[[#This Row],[updated offered salary]]&lt;$N$39),(Statistics_xlsx___Sheet1[[#This Row],[updated offered salary]]&gt;$N$40))</f>
        <v>0</v>
      </c>
    </row>
    <row r="3957" spans="1:11" x14ac:dyDescent="0.3">
      <c r="A3957">
        <v>960256</v>
      </c>
      <c r="B3957" t="s">
        <v>3361</v>
      </c>
      <c r="C3957" t="s">
        <v>8</v>
      </c>
      <c r="D3957" t="s">
        <v>9</v>
      </c>
      <c r="E3957" t="str">
        <f>IF(Statistics_xlsx___Sheet1[[#This Row],[event_name]]="-","Male",Statistics_xlsx___Sheet1[[#This Row],[event_name]])</f>
        <v>Male</v>
      </c>
      <c r="F3957" t="s">
        <v>17</v>
      </c>
      <c r="G3957" t="s">
        <v>14</v>
      </c>
      <c r="H3957" t="str">
        <f>IF(Statistics_xlsx___Sheet1[[#This Row],[Post Name]]="-",IF(G3958=0,G3956,G3958),Statistics_xlsx___Sheet1[[#This Row],[Post Name]])</f>
        <v>c5</v>
      </c>
      <c r="I3957">
        <v>69108</v>
      </c>
      <c r="J3957">
        <f>IF(Statistics_xlsx___Sheet1[[#This Row],[Offered Salary]]&lt;=0,AVERAGE($I$2:$I$7166),Statistics_xlsx___Sheet1[[#This Row],[Offered Salary]])</f>
        <v>69108</v>
      </c>
      <c r="K3957" t="b">
        <f>OR((Statistics_xlsx___Sheet1[[#This Row],[updated offered salary]]&lt;$N$39),(Statistics_xlsx___Sheet1[[#This Row],[updated offered salary]]&gt;$N$40))</f>
        <v>0</v>
      </c>
    </row>
    <row r="3958" spans="1:11" x14ac:dyDescent="0.3">
      <c r="A3958">
        <v>530605</v>
      </c>
      <c r="B3958" t="s">
        <v>3361</v>
      </c>
      <c r="C3958" t="s">
        <v>8</v>
      </c>
      <c r="D3958" t="s">
        <v>13</v>
      </c>
      <c r="E3958" t="str">
        <f>IF(Statistics_xlsx___Sheet1[[#This Row],[event_name]]="-","Male",Statistics_xlsx___Sheet1[[#This Row],[event_name]])</f>
        <v>Female</v>
      </c>
      <c r="F3958" t="s">
        <v>17</v>
      </c>
      <c r="G3958" t="s">
        <v>14</v>
      </c>
      <c r="H3958" t="str">
        <f>IF(Statistics_xlsx___Sheet1[[#This Row],[Post Name]]="-",IF(G3959=0,G3957,G3959),Statistics_xlsx___Sheet1[[#This Row],[Post Name]])</f>
        <v>c5</v>
      </c>
      <c r="I3958">
        <v>10518</v>
      </c>
      <c r="J3958">
        <f>IF(Statistics_xlsx___Sheet1[[#This Row],[Offered Salary]]&lt;=0,AVERAGE($I$2:$I$7166),Statistics_xlsx___Sheet1[[#This Row],[Offered Salary]])</f>
        <v>10518</v>
      </c>
      <c r="K3958" t="b">
        <f>OR((Statistics_xlsx___Sheet1[[#This Row],[updated offered salary]]&lt;$N$39),(Statistics_xlsx___Sheet1[[#This Row],[updated offered salary]]&gt;$N$40))</f>
        <v>0</v>
      </c>
    </row>
    <row r="3959" spans="1:11" x14ac:dyDescent="0.3">
      <c r="A3959">
        <v>250940</v>
      </c>
      <c r="B3959" t="s">
        <v>3362</v>
      </c>
      <c r="C3959" t="s">
        <v>15</v>
      </c>
      <c r="D3959" t="s">
        <v>13</v>
      </c>
      <c r="E3959" t="str">
        <f>IF(Statistics_xlsx___Sheet1[[#This Row],[event_name]]="-","Male",Statistics_xlsx___Sheet1[[#This Row],[event_name]])</f>
        <v>Female</v>
      </c>
      <c r="F3959" t="s">
        <v>17</v>
      </c>
      <c r="G3959" t="s">
        <v>14</v>
      </c>
      <c r="H3959" t="str">
        <f>IF(Statistics_xlsx___Sheet1[[#This Row],[Post Name]]="-",IF(G3960=0,G3958,G3960),Statistics_xlsx___Sheet1[[#This Row],[Post Name]])</f>
        <v>c5</v>
      </c>
      <c r="I3959">
        <v>28339</v>
      </c>
      <c r="J3959">
        <f>IF(Statistics_xlsx___Sheet1[[#This Row],[Offered Salary]]&lt;=0,AVERAGE($I$2:$I$7166),Statistics_xlsx___Sheet1[[#This Row],[Offered Salary]])</f>
        <v>28339</v>
      </c>
      <c r="K3959" t="b">
        <f>OR((Statistics_xlsx___Sheet1[[#This Row],[updated offered salary]]&lt;$N$39),(Statistics_xlsx___Sheet1[[#This Row],[updated offered salary]]&gt;$N$40))</f>
        <v>0</v>
      </c>
    </row>
    <row r="3960" spans="1:11" x14ac:dyDescent="0.3">
      <c r="A3960">
        <v>323612</v>
      </c>
      <c r="B3960" t="s">
        <v>3362</v>
      </c>
      <c r="C3960" t="s">
        <v>8</v>
      </c>
      <c r="D3960" t="s">
        <v>42</v>
      </c>
      <c r="E3960" t="str">
        <f>IF(Statistics_xlsx___Sheet1[[#This Row],[event_name]]="-","Male",Statistics_xlsx___Sheet1[[#This Row],[event_name]])</f>
        <v>Don’t want to say</v>
      </c>
      <c r="F3960" t="s">
        <v>17</v>
      </c>
      <c r="G3960" t="s">
        <v>14</v>
      </c>
      <c r="H3960" t="str">
        <f>IF(Statistics_xlsx___Sheet1[[#This Row],[Post Name]]="-",IF(G3961=0,G3959,G3961),Statistics_xlsx___Sheet1[[#This Row],[Post Name]])</f>
        <v>c5</v>
      </c>
      <c r="I3960">
        <v>54909</v>
      </c>
      <c r="J3960">
        <f>IF(Statistics_xlsx___Sheet1[[#This Row],[Offered Salary]]&lt;=0,AVERAGE($I$2:$I$7166),Statistics_xlsx___Sheet1[[#This Row],[Offered Salary]])</f>
        <v>54909</v>
      </c>
      <c r="K3960" t="b">
        <f>OR((Statistics_xlsx___Sheet1[[#This Row],[updated offered salary]]&lt;$N$39),(Statistics_xlsx___Sheet1[[#This Row],[updated offered salary]]&gt;$N$40))</f>
        <v>0</v>
      </c>
    </row>
    <row r="3961" spans="1:11" x14ac:dyDescent="0.3">
      <c r="A3961">
        <v>345891</v>
      </c>
      <c r="B3961" t="s">
        <v>3363</v>
      </c>
      <c r="C3961" t="s">
        <v>8</v>
      </c>
      <c r="D3961" t="s">
        <v>13</v>
      </c>
      <c r="E3961" t="str">
        <f>IF(Statistics_xlsx___Sheet1[[#This Row],[event_name]]="-","Male",Statistics_xlsx___Sheet1[[#This Row],[event_name]])</f>
        <v>Female</v>
      </c>
      <c r="F3961" t="s">
        <v>17</v>
      </c>
      <c r="G3961" t="s">
        <v>14</v>
      </c>
      <c r="H3961" t="str">
        <f>IF(Statistics_xlsx___Sheet1[[#This Row],[Post Name]]="-",IF(G3962=0,G3960,G3962),Statistics_xlsx___Sheet1[[#This Row],[Post Name]])</f>
        <v>c5</v>
      </c>
      <c r="I3961">
        <v>15450</v>
      </c>
      <c r="J3961">
        <f>IF(Statistics_xlsx___Sheet1[[#This Row],[Offered Salary]]&lt;=0,AVERAGE($I$2:$I$7166),Statistics_xlsx___Sheet1[[#This Row],[Offered Salary]])</f>
        <v>15450</v>
      </c>
      <c r="K3961" t="b">
        <f>OR((Statistics_xlsx___Sheet1[[#This Row],[updated offered salary]]&lt;$N$39),(Statistics_xlsx___Sheet1[[#This Row],[updated offered salary]]&gt;$N$40))</f>
        <v>0</v>
      </c>
    </row>
    <row r="3962" spans="1:11" x14ac:dyDescent="0.3">
      <c r="A3962">
        <v>987463</v>
      </c>
      <c r="B3962" t="s">
        <v>3364</v>
      </c>
      <c r="C3962" t="s">
        <v>8</v>
      </c>
      <c r="D3962" t="s">
        <v>9</v>
      </c>
      <c r="E3962" t="str">
        <f>IF(Statistics_xlsx___Sheet1[[#This Row],[event_name]]="-","Male",Statistics_xlsx___Sheet1[[#This Row],[event_name]])</f>
        <v>Male</v>
      </c>
      <c r="F3962" t="s">
        <v>17</v>
      </c>
      <c r="G3962" t="s">
        <v>14</v>
      </c>
      <c r="H3962" t="str">
        <f>IF(Statistics_xlsx___Sheet1[[#This Row],[Post Name]]="-",IF(G3963=0,G3961,G3963),Statistics_xlsx___Sheet1[[#This Row],[Post Name]])</f>
        <v>c5</v>
      </c>
      <c r="I3962">
        <v>37936</v>
      </c>
      <c r="J3962">
        <f>IF(Statistics_xlsx___Sheet1[[#This Row],[Offered Salary]]&lt;=0,AVERAGE($I$2:$I$7166),Statistics_xlsx___Sheet1[[#This Row],[Offered Salary]])</f>
        <v>37936</v>
      </c>
      <c r="K3962" t="b">
        <f>OR((Statistics_xlsx___Sheet1[[#This Row],[updated offered salary]]&lt;$N$39),(Statistics_xlsx___Sheet1[[#This Row],[updated offered salary]]&gt;$N$40))</f>
        <v>0</v>
      </c>
    </row>
    <row r="3963" spans="1:11" x14ac:dyDescent="0.3">
      <c r="A3963">
        <v>27372</v>
      </c>
      <c r="B3963" t="s">
        <v>3365</v>
      </c>
      <c r="C3963" t="s">
        <v>15</v>
      </c>
      <c r="D3963" t="s">
        <v>13</v>
      </c>
      <c r="E3963" t="str">
        <f>IF(Statistics_xlsx___Sheet1[[#This Row],[event_name]]="-","Male",Statistics_xlsx___Sheet1[[#This Row],[event_name]])</f>
        <v>Female</v>
      </c>
      <c r="F3963" t="s">
        <v>17</v>
      </c>
      <c r="G3963" t="s">
        <v>14</v>
      </c>
      <c r="H3963" t="str">
        <f>IF(Statistics_xlsx___Sheet1[[#This Row],[Post Name]]="-",IF(G3964=0,G3962,G3964),Statistics_xlsx___Sheet1[[#This Row],[Post Name]])</f>
        <v>c5</v>
      </c>
      <c r="I3963">
        <v>12875</v>
      </c>
      <c r="J3963">
        <f>IF(Statistics_xlsx___Sheet1[[#This Row],[Offered Salary]]&lt;=0,AVERAGE($I$2:$I$7166),Statistics_xlsx___Sheet1[[#This Row],[Offered Salary]])</f>
        <v>12875</v>
      </c>
      <c r="K3963" t="b">
        <f>OR((Statistics_xlsx___Sheet1[[#This Row],[updated offered salary]]&lt;$N$39),(Statistics_xlsx___Sheet1[[#This Row],[updated offered salary]]&gt;$N$40))</f>
        <v>0</v>
      </c>
    </row>
    <row r="3964" spans="1:11" x14ac:dyDescent="0.3">
      <c r="A3964">
        <v>695272</v>
      </c>
      <c r="B3964" t="s">
        <v>1318</v>
      </c>
      <c r="C3964" t="s">
        <v>8</v>
      </c>
      <c r="D3964" t="s">
        <v>9</v>
      </c>
      <c r="E3964" t="str">
        <f>IF(Statistics_xlsx___Sheet1[[#This Row],[event_name]]="-","Male",Statistics_xlsx___Sheet1[[#This Row],[event_name]])</f>
        <v>Male</v>
      </c>
      <c r="F3964" t="s">
        <v>17</v>
      </c>
      <c r="G3964" t="s">
        <v>14</v>
      </c>
      <c r="H3964" t="str">
        <f>IF(Statistics_xlsx___Sheet1[[#This Row],[Post Name]]="-",IF(G3965=0,G3963,G3965),Statistics_xlsx___Sheet1[[#This Row],[Post Name]])</f>
        <v>c5</v>
      </c>
      <c r="I3964">
        <v>23379</v>
      </c>
      <c r="J3964">
        <f>IF(Statistics_xlsx___Sheet1[[#This Row],[Offered Salary]]&lt;=0,AVERAGE($I$2:$I$7166),Statistics_xlsx___Sheet1[[#This Row],[Offered Salary]])</f>
        <v>23379</v>
      </c>
      <c r="K3964" t="b">
        <f>OR((Statistics_xlsx___Sheet1[[#This Row],[updated offered salary]]&lt;$N$39),(Statistics_xlsx___Sheet1[[#This Row],[updated offered salary]]&gt;$N$40))</f>
        <v>0</v>
      </c>
    </row>
    <row r="3965" spans="1:11" x14ac:dyDescent="0.3">
      <c r="A3965">
        <v>732645</v>
      </c>
      <c r="B3965" t="s">
        <v>3366</v>
      </c>
      <c r="C3965" t="s">
        <v>8</v>
      </c>
      <c r="D3965" t="s">
        <v>9</v>
      </c>
      <c r="E3965" t="str">
        <f>IF(Statistics_xlsx___Sheet1[[#This Row],[event_name]]="-","Male",Statistics_xlsx___Sheet1[[#This Row],[event_name]])</f>
        <v>Male</v>
      </c>
      <c r="F3965" t="s">
        <v>21</v>
      </c>
      <c r="G3965" t="s">
        <v>14</v>
      </c>
      <c r="H3965" t="str">
        <f>IF(Statistics_xlsx___Sheet1[[#This Row],[Post Name]]="-",IF(G3966=0,G3964,G3966),Statistics_xlsx___Sheet1[[#This Row],[Post Name]])</f>
        <v>c5</v>
      </c>
      <c r="I3965">
        <v>4833</v>
      </c>
      <c r="J3965">
        <f>IF(Statistics_xlsx___Sheet1[[#This Row],[Offered Salary]]&lt;=0,AVERAGE($I$2:$I$7166),Statistics_xlsx___Sheet1[[#This Row],[Offered Salary]])</f>
        <v>4833</v>
      </c>
      <c r="K3965" t="b">
        <f>OR((Statistics_xlsx___Sheet1[[#This Row],[updated offered salary]]&lt;$N$39),(Statistics_xlsx___Sheet1[[#This Row],[updated offered salary]]&gt;$N$40))</f>
        <v>0</v>
      </c>
    </row>
    <row r="3966" spans="1:11" x14ac:dyDescent="0.3">
      <c r="A3966">
        <v>989119</v>
      </c>
      <c r="B3966" t="s">
        <v>3367</v>
      </c>
      <c r="C3966" t="s">
        <v>15</v>
      </c>
      <c r="D3966" t="s">
        <v>9</v>
      </c>
      <c r="E3966" t="str">
        <f>IF(Statistics_xlsx___Sheet1[[#This Row],[event_name]]="-","Male",Statistics_xlsx___Sheet1[[#This Row],[event_name]])</f>
        <v>Male</v>
      </c>
      <c r="F3966" t="s">
        <v>21</v>
      </c>
      <c r="G3966" t="s">
        <v>14</v>
      </c>
      <c r="H3966" t="str">
        <f>IF(Statistics_xlsx___Sheet1[[#This Row],[Post Name]]="-",IF(G3967=0,G3965,G3967),Statistics_xlsx___Sheet1[[#This Row],[Post Name]])</f>
        <v>c5</v>
      </c>
      <c r="I3966">
        <v>54856</v>
      </c>
      <c r="J3966">
        <f>IF(Statistics_xlsx___Sheet1[[#This Row],[Offered Salary]]&lt;=0,AVERAGE($I$2:$I$7166),Statistics_xlsx___Sheet1[[#This Row],[Offered Salary]])</f>
        <v>54856</v>
      </c>
      <c r="K3966" t="b">
        <f>OR((Statistics_xlsx___Sheet1[[#This Row],[updated offered salary]]&lt;$N$39),(Statistics_xlsx___Sheet1[[#This Row],[updated offered salary]]&gt;$N$40))</f>
        <v>0</v>
      </c>
    </row>
    <row r="3967" spans="1:11" x14ac:dyDescent="0.3">
      <c r="A3967">
        <v>880865</v>
      </c>
      <c r="B3967" t="s">
        <v>1743</v>
      </c>
      <c r="C3967" t="s">
        <v>8</v>
      </c>
      <c r="D3967" t="s">
        <v>9</v>
      </c>
      <c r="E3967" t="str">
        <f>IF(Statistics_xlsx___Sheet1[[#This Row],[event_name]]="-","Male",Statistics_xlsx___Sheet1[[#This Row],[event_name]])</f>
        <v>Male</v>
      </c>
      <c r="F3967" t="s">
        <v>10</v>
      </c>
      <c r="G3967" t="s">
        <v>345</v>
      </c>
      <c r="H3967" t="str">
        <f>IF(Statistics_xlsx___Sheet1[[#This Row],[Post Name]]="-",IF(G3968=0,G3966,G3968),Statistics_xlsx___Sheet1[[#This Row],[Post Name]])</f>
        <v>c9</v>
      </c>
      <c r="I3967">
        <v>18267</v>
      </c>
      <c r="J3967">
        <f>IF(Statistics_xlsx___Sheet1[[#This Row],[Offered Salary]]&lt;=0,AVERAGE($I$2:$I$7166),Statistics_xlsx___Sheet1[[#This Row],[Offered Salary]])</f>
        <v>18267</v>
      </c>
      <c r="K3967" t="b">
        <f>OR((Statistics_xlsx___Sheet1[[#This Row],[updated offered salary]]&lt;$N$39),(Statistics_xlsx___Sheet1[[#This Row],[updated offered salary]]&gt;$N$40))</f>
        <v>0</v>
      </c>
    </row>
    <row r="3968" spans="1:11" x14ac:dyDescent="0.3">
      <c r="A3968">
        <v>414924</v>
      </c>
      <c r="B3968" t="s">
        <v>3368</v>
      </c>
      <c r="C3968" t="s">
        <v>15</v>
      </c>
      <c r="D3968" t="s">
        <v>9</v>
      </c>
      <c r="E3968" t="str">
        <f>IF(Statistics_xlsx___Sheet1[[#This Row],[event_name]]="-","Male",Statistics_xlsx___Sheet1[[#This Row],[event_name]])</f>
        <v>Male</v>
      </c>
      <c r="F3968" t="s">
        <v>52</v>
      </c>
      <c r="G3968" t="s">
        <v>345</v>
      </c>
      <c r="H3968" t="str">
        <f>IF(Statistics_xlsx___Sheet1[[#This Row],[Post Name]]="-",IF(G3969=0,G3967,G3969),Statistics_xlsx___Sheet1[[#This Row],[Post Name]])</f>
        <v>c9</v>
      </c>
      <c r="I3968">
        <v>93822</v>
      </c>
      <c r="J3968">
        <f>IF(Statistics_xlsx___Sheet1[[#This Row],[Offered Salary]]&lt;=0,AVERAGE($I$2:$I$7166),Statistics_xlsx___Sheet1[[#This Row],[Offered Salary]])</f>
        <v>93822</v>
      </c>
      <c r="K3968" t="b">
        <f>OR((Statistics_xlsx___Sheet1[[#This Row],[updated offered salary]]&lt;$N$39),(Statistics_xlsx___Sheet1[[#This Row],[updated offered salary]]&gt;$N$40))</f>
        <v>0</v>
      </c>
    </row>
    <row r="3969" spans="1:11" x14ac:dyDescent="0.3">
      <c r="A3969">
        <v>516982</v>
      </c>
      <c r="B3969" t="s">
        <v>2812</v>
      </c>
      <c r="C3969" t="s">
        <v>8</v>
      </c>
      <c r="D3969" t="s">
        <v>9</v>
      </c>
      <c r="E3969" t="str">
        <f>IF(Statistics_xlsx___Sheet1[[#This Row],[event_name]]="-","Male",Statistics_xlsx___Sheet1[[#This Row],[event_name]])</f>
        <v>Male</v>
      </c>
      <c r="F3969" t="s">
        <v>17</v>
      </c>
      <c r="G3969" t="s">
        <v>44</v>
      </c>
      <c r="H3969" t="str">
        <f>IF(Statistics_xlsx___Sheet1[[#This Row],[Post Name]]="-",IF(G3970=0,G3968,G3970),Statistics_xlsx___Sheet1[[#This Row],[Post Name]])</f>
        <v>i6</v>
      </c>
      <c r="I3969">
        <v>41757</v>
      </c>
      <c r="J3969">
        <f>IF(Statistics_xlsx___Sheet1[[#This Row],[Offered Salary]]&lt;=0,AVERAGE($I$2:$I$7166),Statistics_xlsx___Sheet1[[#This Row],[Offered Salary]])</f>
        <v>41757</v>
      </c>
      <c r="K3969" t="b">
        <f>OR((Statistics_xlsx___Sheet1[[#This Row],[updated offered salary]]&lt;$N$39),(Statistics_xlsx___Sheet1[[#This Row],[updated offered salary]]&gt;$N$40))</f>
        <v>0</v>
      </c>
    </row>
    <row r="3970" spans="1:11" x14ac:dyDescent="0.3">
      <c r="A3970">
        <v>91804</v>
      </c>
      <c r="B3970" t="s">
        <v>3369</v>
      </c>
      <c r="C3970" t="s">
        <v>8</v>
      </c>
      <c r="D3970" t="s">
        <v>13</v>
      </c>
      <c r="E3970" t="str">
        <f>IF(Statistics_xlsx___Sheet1[[#This Row],[event_name]]="-","Male",Statistics_xlsx___Sheet1[[#This Row],[event_name]])</f>
        <v>Female</v>
      </c>
      <c r="F3970" t="s">
        <v>17</v>
      </c>
      <c r="G3970" t="s">
        <v>44</v>
      </c>
      <c r="H3970" t="str">
        <f>IF(Statistics_xlsx___Sheet1[[#This Row],[Post Name]]="-",IF(G3971=0,G3969,G3971),Statistics_xlsx___Sheet1[[#This Row],[Post Name]])</f>
        <v>i6</v>
      </c>
      <c r="I3970">
        <v>43469</v>
      </c>
      <c r="J3970">
        <f>IF(Statistics_xlsx___Sheet1[[#This Row],[Offered Salary]]&lt;=0,AVERAGE($I$2:$I$7166),Statistics_xlsx___Sheet1[[#This Row],[Offered Salary]])</f>
        <v>43469</v>
      </c>
      <c r="K3970" t="b">
        <f>OR((Statistics_xlsx___Sheet1[[#This Row],[updated offered salary]]&lt;$N$39),(Statistics_xlsx___Sheet1[[#This Row],[updated offered salary]]&gt;$N$40))</f>
        <v>0</v>
      </c>
    </row>
    <row r="3971" spans="1:11" x14ac:dyDescent="0.3">
      <c r="A3971">
        <v>728062</v>
      </c>
      <c r="B3971" t="s">
        <v>3370</v>
      </c>
      <c r="C3971" t="s">
        <v>15</v>
      </c>
      <c r="D3971" t="s">
        <v>13</v>
      </c>
      <c r="E3971" t="str">
        <f>IF(Statistics_xlsx___Sheet1[[#This Row],[event_name]]="-","Male",Statistics_xlsx___Sheet1[[#This Row],[event_name]])</f>
        <v>Female</v>
      </c>
      <c r="F3971" t="s">
        <v>17</v>
      </c>
      <c r="G3971" t="s">
        <v>44</v>
      </c>
      <c r="H3971" t="str">
        <f>IF(Statistics_xlsx___Sheet1[[#This Row],[Post Name]]="-",IF(G3972=0,G3970,G3972),Statistics_xlsx___Sheet1[[#This Row],[Post Name]])</f>
        <v>i6</v>
      </c>
      <c r="I3971">
        <v>55369</v>
      </c>
      <c r="J3971">
        <f>IF(Statistics_xlsx___Sheet1[[#This Row],[Offered Salary]]&lt;=0,AVERAGE($I$2:$I$7166),Statistics_xlsx___Sheet1[[#This Row],[Offered Salary]])</f>
        <v>55369</v>
      </c>
      <c r="K3971" t="b">
        <f>OR((Statistics_xlsx___Sheet1[[#This Row],[updated offered salary]]&lt;$N$39),(Statistics_xlsx___Sheet1[[#This Row],[updated offered salary]]&gt;$N$40))</f>
        <v>0</v>
      </c>
    </row>
    <row r="3972" spans="1:11" x14ac:dyDescent="0.3">
      <c r="A3972">
        <v>697180</v>
      </c>
      <c r="B3972" t="s">
        <v>1838</v>
      </c>
      <c r="C3972" t="s">
        <v>15</v>
      </c>
      <c r="D3972" t="s">
        <v>13</v>
      </c>
      <c r="E3972" t="str">
        <f>IF(Statistics_xlsx___Sheet1[[#This Row],[event_name]]="-","Male",Statistics_xlsx___Sheet1[[#This Row],[event_name]])</f>
        <v>Female</v>
      </c>
      <c r="F3972" t="s">
        <v>10</v>
      </c>
      <c r="G3972" t="s">
        <v>24</v>
      </c>
      <c r="H3972" t="str">
        <f>IF(Statistics_xlsx___Sheet1[[#This Row],[Post Name]]="-",IF(G3973=0,G3971,G3973),Statistics_xlsx___Sheet1[[#This Row],[Post Name]])</f>
        <v>i7</v>
      </c>
      <c r="I3972">
        <v>29133</v>
      </c>
      <c r="J3972">
        <f>IF(Statistics_xlsx___Sheet1[[#This Row],[Offered Salary]]&lt;=0,AVERAGE($I$2:$I$7166),Statistics_xlsx___Sheet1[[#This Row],[Offered Salary]])</f>
        <v>29133</v>
      </c>
      <c r="K3972" t="b">
        <f>OR((Statistics_xlsx___Sheet1[[#This Row],[updated offered salary]]&lt;$N$39),(Statistics_xlsx___Sheet1[[#This Row],[updated offered salary]]&gt;$N$40))</f>
        <v>0</v>
      </c>
    </row>
    <row r="3973" spans="1:11" x14ac:dyDescent="0.3">
      <c r="A3973">
        <v>245050</v>
      </c>
      <c r="B3973" t="s">
        <v>3371</v>
      </c>
      <c r="C3973" t="s">
        <v>8</v>
      </c>
      <c r="D3973" t="s">
        <v>9</v>
      </c>
      <c r="E3973" t="str">
        <f>IF(Statistics_xlsx___Sheet1[[#This Row],[event_name]]="-","Male",Statistics_xlsx___Sheet1[[#This Row],[event_name]])</f>
        <v>Male</v>
      </c>
      <c r="F3973" t="s">
        <v>17</v>
      </c>
      <c r="G3973" t="s">
        <v>14</v>
      </c>
      <c r="H3973" t="str">
        <f>IF(Statistics_xlsx___Sheet1[[#This Row],[Post Name]]="-",IF(G3974=0,G3972,G3974),Statistics_xlsx___Sheet1[[#This Row],[Post Name]])</f>
        <v>c5</v>
      </c>
      <c r="I3973">
        <v>25888</v>
      </c>
      <c r="J3973">
        <f>IF(Statistics_xlsx___Sheet1[[#This Row],[Offered Salary]]&lt;=0,AVERAGE($I$2:$I$7166),Statistics_xlsx___Sheet1[[#This Row],[Offered Salary]])</f>
        <v>25888</v>
      </c>
      <c r="K3973" t="b">
        <f>OR((Statistics_xlsx___Sheet1[[#This Row],[updated offered salary]]&lt;$N$39),(Statistics_xlsx___Sheet1[[#This Row],[updated offered salary]]&gt;$N$40))</f>
        <v>0</v>
      </c>
    </row>
    <row r="3974" spans="1:11" x14ac:dyDescent="0.3">
      <c r="A3974">
        <v>892747</v>
      </c>
      <c r="B3974" t="s">
        <v>3372</v>
      </c>
      <c r="C3974" t="s">
        <v>8</v>
      </c>
      <c r="D3974" t="s">
        <v>13</v>
      </c>
      <c r="E3974" t="str">
        <f>IF(Statistics_xlsx___Sheet1[[#This Row],[event_name]]="-","Male",Statistics_xlsx___Sheet1[[#This Row],[event_name]])</f>
        <v>Female</v>
      </c>
      <c r="F3974" t="s">
        <v>17</v>
      </c>
      <c r="G3974" t="s">
        <v>14</v>
      </c>
      <c r="H3974" t="str">
        <f>IF(Statistics_xlsx___Sheet1[[#This Row],[Post Name]]="-",IF(G3975=0,G3973,G3975),Statistics_xlsx___Sheet1[[#This Row],[Post Name]])</f>
        <v>c5</v>
      </c>
      <c r="I3974">
        <v>32605</v>
      </c>
      <c r="J3974">
        <f>IF(Statistics_xlsx___Sheet1[[#This Row],[Offered Salary]]&lt;=0,AVERAGE($I$2:$I$7166),Statistics_xlsx___Sheet1[[#This Row],[Offered Salary]])</f>
        <v>32605</v>
      </c>
      <c r="K3974" t="b">
        <f>OR((Statistics_xlsx___Sheet1[[#This Row],[updated offered salary]]&lt;$N$39),(Statistics_xlsx___Sheet1[[#This Row],[updated offered salary]]&gt;$N$40))</f>
        <v>0</v>
      </c>
    </row>
    <row r="3975" spans="1:11" x14ac:dyDescent="0.3">
      <c r="A3975">
        <v>910415</v>
      </c>
      <c r="B3975" t="s">
        <v>3371</v>
      </c>
      <c r="C3975" t="s">
        <v>15</v>
      </c>
      <c r="D3975" t="s">
        <v>42</v>
      </c>
      <c r="E3975" t="str">
        <f>IF(Statistics_xlsx___Sheet1[[#This Row],[event_name]]="-","Male",Statistics_xlsx___Sheet1[[#This Row],[event_name]])</f>
        <v>Don’t want to say</v>
      </c>
      <c r="F3975" t="s">
        <v>17</v>
      </c>
      <c r="G3975" t="s">
        <v>14</v>
      </c>
      <c r="H3975" t="str">
        <f>IF(Statistics_xlsx___Sheet1[[#This Row],[Post Name]]="-",IF(G3976=0,G3974,G3976),Statistics_xlsx___Sheet1[[#This Row],[Post Name]])</f>
        <v>c5</v>
      </c>
      <c r="I3975">
        <v>19171</v>
      </c>
      <c r="J3975">
        <f>IF(Statistics_xlsx___Sheet1[[#This Row],[Offered Salary]]&lt;=0,AVERAGE($I$2:$I$7166),Statistics_xlsx___Sheet1[[#This Row],[Offered Salary]])</f>
        <v>19171</v>
      </c>
      <c r="K3975" t="b">
        <f>OR((Statistics_xlsx___Sheet1[[#This Row],[updated offered salary]]&lt;$N$39),(Statistics_xlsx___Sheet1[[#This Row],[updated offered salary]]&gt;$N$40))</f>
        <v>0</v>
      </c>
    </row>
    <row r="3976" spans="1:11" x14ac:dyDescent="0.3">
      <c r="A3976">
        <v>410772</v>
      </c>
      <c r="B3976" t="s">
        <v>3373</v>
      </c>
      <c r="C3976" t="s">
        <v>8</v>
      </c>
      <c r="D3976" t="s">
        <v>9</v>
      </c>
      <c r="E3976" t="str">
        <f>IF(Statistics_xlsx___Sheet1[[#This Row],[event_name]]="-","Male",Statistics_xlsx___Sheet1[[#This Row],[event_name]])</f>
        <v>Male</v>
      </c>
      <c r="F3976" t="s">
        <v>17</v>
      </c>
      <c r="G3976" t="s">
        <v>14</v>
      </c>
      <c r="H3976" t="str">
        <f>IF(Statistics_xlsx___Sheet1[[#This Row],[Post Name]]="-",IF(G3977=0,G3975,G3977),Statistics_xlsx___Sheet1[[#This Row],[Post Name]])</f>
        <v>c5</v>
      </c>
      <c r="I3976">
        <v>88636</v>
      </c>
      <c r="J3976">
        <f>IF(Statistics_xlsx___Sheet1[[#This Row],[Offered Salary]]&lt;=0,AVERAGE($I$2:$I$7166),Statistics_xlsx___Sheet1[[#This Row],[Offered Salary]])</f>
        <v>88636</v>
      </c>
      <c r="K3976" t="b">
        <f>OR((Statistics_xlsx___Sheet1[[#This Row],[updated offered salary]]&lt;$N$39),(Statistics_xlsx___Sheet1[[#This Row],[updated offered salary]]&gt;$N$40))</f>
        <v>0</v>
      </c>
    </row>
    <row r="3977" spans="1:11" x14ac:dyDescent="0.3">
      <c r="A3977">
        <v>908363</v>
      </c>
      <c r="B3977" t="s">
        <v>3374</v>
      </c>
      <c r="C3977" t="s">
        <v>8</v>
      </c>
      <c r="D3977" t="s">
        <v>9</v>
      </c>
      <c r="E3977" t="str">
        <f>IF(Statistics_xlsx___Sheet1[[#This Row],[event_name]]="-","Male",Statistics_xlsx___Sheet1[[#This Row],[event_name]])</f>
        <v>Male</v>
      </c>
      <c r="F3977" t="s">
        <v>17</v>
      </c>
      <c r="G3977" t="s">
        <v>14</v>
      </c>
      <c r="H3977" t="str">
        <f>IF(Statistics_xlsx___Sheet1[[#This Row],[Post Name]]="-",IF(G3978=0,G3976,G3978),Statistics_xlsx___Sheet1[[#This Row],[Post Name]])</f>
        <v>c5</v>
      </c>
      <c r="I3977">
        <v>59445</v>
      </c>
      <c r="J3977">
        <f>IF(Statistics_xlsx___Sheet1[[#This Row],[Offered Salary]]&lt;=0,AVERAGE($I$2:$I$7166),Statistics_xlsx___Sheet1[[#This Row],[Offered Salary]])</f>
        <v>59445</v>
      </c>
      <c r="K3977" t="b">
        <f>OR((Statistics_xlsx___Sheet1[[#This Row],[updated offered salary]]&lt;$N$39),(Statistics_xlsx___Sheet1[[#This Row],[updated offered salary]]&gt;$N$40))</f>
        <v>0</v>
      </c>
    </row>
    <row r="3978" spans="1:11" x14ac:dyDescent="0.3">
      <c r="A3978">
        <v>376260</v>
      </c>
      <c r="B3978" t="s">
        <v>3375</v>
      </c>
      <c r="C3978" t="s">
        <v>15</v>
      </c>
      <c r="D3978" t="s">
        <v>13</v>
      </c>
      <c r="E3978" t="str">
        <f>IF(Statistics_xlsx___Sheet1[[#This Row],[event_name]]="-","Male",Statistics_xlsx___Sheet1[[#This Row],[event_name]])</f>
        <v>Female</v>
      </c>
      <c r="F3978" t="s">
        <v>17</v>
      </c>
      <c r="G3978" t="s">
        <v>14</v>
      </c>
      <c r="H3978" t="str">
        <f>IF(Statistics_xlsx___Sheet1[[#This Row],[Post Name]]="-",IF(G3979=0,G3977,G3979),Statistics_xlsx___Sheet1[[#This Row],[Post Name]])</f>
        <v>c5</v>
      </c>
      <c r="I3978">
        <v>62773</v>
      </c>
      <c r="J3978">
        <f>IF(Statistics_xlsx___Sheet1[[#This Row],[Offered Salary]]&lt;=0,AVERAGE($I$2:$I$7166),Statistics_xlsx___Sheet1[[#This Row],[Offered Salary]])</f>
        <v>62773</v>
      </c>
      <c r="K3978" t="b">
        <f>OR((Statistics_xlsx___Sheet1[[#This Row],[updated offered salary]]&lt;$N$39),(Statistics_xlsx___Sheet1[[#This Row],[updated offered salary]]&gt;$N$40))</f>
        <v>0</v>
      </c>
    </row>
    <row r="3979" spans="1:11" x14ac:dyDescent="0.3">
      <c r="A3979">
        <v>651481</v>
      </c>
      <c r="B3979" t="s">
        <v>3376</v>
      </c>
      <c r="C3979" t="s">
        <v>8</v>
      </c>
      <c r="D3979" t="s">
        <v>9</v>
      </c>
      <c r="E3979" t="str">
        <f>IF(Statistics_xlsx___Sheet1[[#This Row],[event_name]]="-","Male",Statistics_xlsx___Sheet1[[#This Row],[event_name]])</f>
        <v>Male</v>
      </c>
      <c r="F3979" t="s">
        <v>17</v>
      </c>
      <c r="G3979" t="s">
        <v>14</v>
      </c>
      <c r="H3979" t="str">
        <f>IF(Statistics_xlsx___Sheet1[[#This Row],[Post Name]]="-",IF(G3980=0,G3978,G3980),Statistics_xlsx___Sheet1[[#This Row],[Post Name]])</f>
        <v>c5</v>
      </c>
      <c r="I3979">
        <v>49827</v>
      </c>
      <c r="J3979">
        <f>IF(Statistics_xlsx___Sheet1[[#This Row],[Offered Salary]]&lt;=0,AVERAGE($I$2:$I$7166),Statistics_xlsx___Sheet1[[#This Row],[Offered Salary]])</f>
        <v>49827</v>
      </c>
      <c r="K3979" t="b">
        <f>OR((Statistics_xlsx___Sheet1[[#This Row],[updated offered salary]]&lt;$N$39),(Statistics_xlsx___Sheet1[[#This Row],[updated offered salary]]&gt;$N$40))</f>
        <v>0</v>
      </c>
    </row>
    <row r="3980" spans="1:11" x14ac:dyDescent="0.3">
      <c r="A3980">
        <v>585158</v>
      </c>
      <c r="B3980" t="s">
        <v>3377</v>
      </c>
      <c r="C3980" t="s">
        <v>15</v>
      </c>
      <c r="D3980" t="s">
        <v>42</v>
      </c>
      <c r="E3980" t="str">
        <f>IF(Statistics_xlsx___Sheet1[[#This Row],[event_name]]="-","Male",Statistics_xlsx___Sheet1[[#This Row],[event_name]])</f>
        <v>Don’t want to say</v>
      </c>
      <c r="F3980" t="s">
        <v>17</v>
      </c>
      <c r="G3980" t="s">
        <v>14</v>
      </c>
      <c r="H3980" t="str">
        <f>IF(Statistics_xlsx___Sheet1[[#This Row],[Post Name]]="-",IF(G3981=0,G3979,G3981),Statistics_xlsx___Sheet1[[#This Row],[Post Name]])</f>
        <v>c5</v>
      </c>
      <c r="I3980">
        <v>64340</v>
      </c>
      <c r="J3980">
        <f>IF(Statistics_xlsx___Sheet1[[#This Row],[Offered Salary]]&lt;=0,AVERAGE($I$2:$I$7166),Statistics_xlsx___Sheet1[[#This Row],[Offered Salary]])</f>
        <v>64340</v>
      </c>
      <c r="K3980" t="b">
        <f>OR((Statistics_xlsx___Sheet1[[#This Row],[updated offered salary]]&lt;$N$39),(Statistics_xlsx___Sheet1[[#This Row],[updated offered salary]]&gt;$N$40))</f>
        <v>0</v>
      </c>
    </row>
    <row r="3981" spans="1:11" x14ac:dyDescent="0.3">
      <c r="A3981">
        <v>149668</v>
      </c>
      <c r="B3981" t="s">
        <v>1898</v>
      </c>
      <c r="C3981" t="s">
        <v>15</v>
      </c>
      <c r="D3981" t="s">
        <v>9</v>
      </c>
      <c r="E3981" t="str">
        <f>IF(Statistics_xlsx___Sheet1[[#This Row],[event_name]]="-","Male",Statistics_xlsx___Sheet1[[#This Row],[event_name]])</f>
        <v>Male</v>
      </c>
      <c r="F3981" t="s">
        <v>69</v>
      </c>
      <c r="G3981" t="s">
        <v>36</v>
      </c>
      <c r="H3981" t="str">
        <f>IF(Statistics_xlsx___Sheet1[[#This Row],[Post Name]]="-",IF(G3982=0,G3980,G3982),Statistics_xlsx___Sheet1[[#This Row],[Post Name]])</f>
        <v>i5</v>
      </c>
      <c r="I3981">
        <v>80185</v>
      </c>
      <c r="J3981">
        <f>IF(Statistics_xlsx___Sheet1[[#This Row],[Offered Salary]]&lt;=0,AVERAGE($I$2:$I$7166),Statistics_xlsx___Sheet1[[#This Row],[Offered Salary]])</f>
        <v>80185</v>
      </c>
      <c r="K3981" t="b">
        <f>OR((Statistics_xlsx___Sheet1[[#This Row],[updated offered salary]]&lt;$N$39),(Statistics_xlsx___Sheet1[[#This Row],[updated offered salary]]&gt;$N$40))</f>
        <v>0</v>
      </c>
    </row>
    <row r="3982" spans="1:11" x14ac:dyDescent="0.3">
      <c r="A3982">
        <v>708626</v>
      </c>
      <c r="B3982" t="s">
        <v>3378</v>
      </c>
      <c r="C3982" t="s">
        <v>8</v>
      </c>
      <c r="D3982" t="s">
        <v>9</v>
      </c>
      <c r="E3982" t="str">
        <f>IF(Statistics_xlsx___Sheet1[[#This Row],[event_name]]="-","Male",Statistics_xlsx___Sheet1[[#This Row],[event_name]])</f>
        <v>Male</v>
      </c>
      <c r="F3982" t="s">
        <v>69</v>
      </c>
      <c r="G3982" t="s">
        <v>36</v>
      </c>
      <c r="H3982" t="str">
        <f>IF(Statistics_xlsx___Sheet1[[#This Row],[Post Name]]="-",IF(G3983=0,G3981,G3983),Statistics_xlsx___Sheet1[[#This Row],[Post Name]])</f>
        <v>i5</v>
      </c>
      <c r="I3982">
        <v>91881</v>
      </c>
      <c r="J3982">
        <f>IF(Statistics_xlsx___Sheet1[[#This Row],[Offered Salary]]&lt;=0,AVERAGE($I$2:$I$7166),Statistics_xlsx___Sheet1[[#This Row],[Offered Salary]])</f>
        <v>91881</v>
      </c>
      <c r="K3982" t="b">
        <f>OR((Statistics_xlsx___Sheet1[[#This Row],[updated offered salary]]&lt;$N$39),(Statistics_xlsx___Sheet1[[#This Row],[updated offered salary]]&gt;$N$40))</f>
        <v>0</v>
      </c>
    </row>
    <row r="3983" spans="1:11" x14ac:dyDescent="0.3">
      <c r="A3983">
        <v>121218</v>
      </c>
      <c r="B3983" t="s">
        <v>1844</v>
      </c>
      <c r="C3983" t="s">
        <v>15</v>
      </c>
      <c r="D3983" t="s">
        <v>9</v>
      </c>
      <c r="E3983" t="str">
        <f>IF(Statistics_xlsx___Sheet1[[#This Row],[event_name]]="-","Male",Statistics_xlsx___Sheet1[[#This Row],[event_name]])</f>
        <v>Male</v>
      </c>
      <c r="F3983" t="s">
        <v>21</v>
      </c>
      <c r="G3983" t="s">
        <v>345</v>
      </c>
      <c r="H3983" t="str">
        <f>IF(Statistics_xlsx___Sheet1[[#This Row],[Post Name]]="-",IF(G3984=0,G3982,G3984),Statistics_xlsx___Sheet1[[#This Row],[Post Name]])</f>
        <v>c9</v>
      </c>
      <c r="I3983">
        <v>91417</v>
      </c>
      <c r="J3983">
        <f>IF(Statistics_xlsx___Sheet1[[#This Row],[Offered Salary]]&lt;=0,AVERAGE($I$2:$I$7166),Statistics_xlsx___Sheet1[[#This Row],[Offered Salary]])</f>
        <v>91417</v>
      </c>
      <c r="K3983" t="b">
        <f>OR((Statistics_xlsx___Sheet1[[#This Row],[updated offered salary]]&lt;$N$39),(Statistics_xlsx___Sheet1[[#This Row],[updated offered salary]]&gt;$N$40))</f>
        <v>0</v>
      </c>
    </row>
    <row r="3984" spans="1:11" x14ac:dyDescent="0.3">
      <c r="A3984">
        <v>687891</v>
      </c>
      <c r="B3984" t="s">
        <v>3379</v>
      </c>
      <c r="C3984" t="s">
        <v>8</v>
      </c>
      <c r="D3984" t="s">
        <v>13</v>
      </c>
      <c r="E3984" t="str">
        <f>IF(Statistics_xlsx___Sheet1[[#This Row],[event_name]]="-","Male",Statistics_xlsx___Sheet1[[#This Row],[event_name]])</f>
        <v>Female</v>
      </c>
      <c r="F3984" t="s">
        <v>21</v>
      </c>
      <c r="G3984" t="s">
        <v>345</v>
      </c>
      <c r="H3984" t="str">
        <f>IF(Statistics_xlsx___Sheet1[[#This Row],[Post Name]]="-",IF(G3985=0,G3983,G3985),Statistics_xlsx___Sheet1[[#This Row],[Post Name]])</f>
        <v>c9</v>
      </c>
      <c r="I3984">
        <v>14642</v>
      </c>
      <c r="J3984">
        <f>IF(Statistics_xlsx___Sheet1[[#This Row],[Offered Salary]]&lt;=0,AVERAGE($I$2:$I$7166),Statistics_xlsx___Sheet1[[#This Row],[Offered Salary]])</f>
        <v>14642</v>
      </c>
      <c r="K3984" t="b">
        <f>OR((Statistics_xlsx___Sheet1[[#This Row],[updated offered salary]]&lt;$N$39),(Statistics_xlsx___Sheet1[[#This Row],[updated offered salary]]&gt;$N$40))</f>
        <v>0</v>
      </c>
    </row>
    <row r="3985" spans="1:11" x14ac:dyDescent="0.3">
      <c r="A3985">
        <v>100256</v>
      </c>
      <c r="B3985" t="s">
        <v>3380</v>
      </c>
      <c r="C3985" t="s">
        <v>8</v>
      </c>
      <c r="D3985" t="s">
        <v>13</v>
      </c>
      <c r="E3985" t="str">
        <f>IF(Statistics_xlsx___Sheet1[[#This Row],[event_name]]="-","Male",Statistics_xlsx___Sheet1[[#This Row],[event_name]])</f>
        <v>Female</v>
      </c>
      <c r="F3985" t="s">
        <v>21</v>
      </c>
      <c r="G3985" t="s">
        <v>345</v>
      </c>
      <c r="H3985" t="str">
        <f>IF(Statistics_xlsx___Sheet1[[#This Row],[Post Name]]="-",IF(G3986=0,G3984,G3986),Statistics_xlsx___Sheet1[[#This Row],[Post Name]])</f>
        <v>c9</v>
      </c>
      <c r="I3985">
        <v>53297</v>
      </c>
      <c r="J3985">
        <f>IF(Statistics_xlsx___Sheet1[[#This Row],[Offered Salary]]&lt;=0,AVERAGE($I$2:$I$7166),Statistics_xlsx___Sheet1[[#This Row],[Offered Salary]])</f>
        <v>53297</v>
      </c>
      <c r="K3985" t="b">
        <f>OR((Statistics_xlsx___Sheet1[[#This Row],[updated offered salary]]&lt;$N$39),(Statistics_xlsx___Sheet1[[#This Row],[updated offered salary]]&gt;$N$40))</f>
        <v>0</v>
      </c>
    </row>
    <row r="3986" spans="1:11" x14ac:dyDescent="0.3">
      <c r="A3986">
        <v>67200</v>
      </c>
      <c r="B3986" t="s">
        <v>3381</v>
      </c>
      <c r="C3986" t="s">
        <v>8</v>
      </c>
      <c r="D3986" t="s">
        <v>9</v>
      </c>
      <c r="E3986" t="str">
        <f>IF(Statistics_xlsx___Sheet1[[#This Row],[event_name]]="-","Male",Statistics_xlsx___Sheet1[[#This Row],[event_name]])</f>
        <v>Male</v>
      </c>
      <c r="F3986" t="s">
        <v>21</v>
      </c>
      <c r="G3986" t="s">
        <v>345</v>
      </c>
      <c r="H3986" t="str">
        <f>IF(Statistics_xlsx___Sheet1[[#This Row],[Post Name]]="-",IF(G3987=0,G3985,G3987),Statistics_xlsx___Sheet1[[#This Row],[Post Name]])</f>
        <v>c9</v>
      </c>
      <c r="I3986">
        <v>52778</v>
      </c>
      <c r="J3986">
        <f>IF(Statistics_xlsx___Sheet1[[#This Row],[Offered Salary]]&lt;=0,AVERAGE($I$2:$I$7166),Statistics_xlsx___Sheet1[[#This Row],[Offered Salary]])</f>
        <v>52778</v>
      </c>
      <c r="K3986" t="b">
        <f>OR((Statistics_xlsx___Sheet1[[#This Row],[updated offered salary]]&lt;$N$39),(Statistics_xlsx___Sheet1[[#This Row],[updated offered salary]]&gt;$N$40))</f>
        <v>0</v>
      </c>
    </row>
    <row r="3987" spans="1:11" x14ac:dyDescent="0.3">
      <c r="A3987">
        <v>65620</v>
      </c>
      <c r="B3987" t="s">
        <v>3382</v>
      </c>
      <c r="C3987" t="s">
        <v>15</v>
      </c>
      <c r="D3987" t="s">
        <v>9</v>
      </c>
      <c r="E3987" t="str">
        <f>IF(Statistics_xlsx___Sheet1[[#This Row],[event_name]]="-","Male",Statistics_xlsx___Sheet1[[#This Row],[event_name]])</f>
        <v>Male</v>
      </c>
      <c r="F3987" t="s">
        <v>17</v>
      </c>
      <c r="G3987" t="s">
        <v>30</v>
      </c>
      <c r="H3987" t="str">
        <f>IF(Statistics_xlsx___Sheet1[[#This Row],[Post Name]]="-",IF(G3988=0,G3986,G3988),Statistics_xlsx___Sheet1[[#This Row],[Post Name]])</f>
        <v>b9</v>
      </c>
      <c r="I3987">
        <v>35469</v>
      </c>
      <c r="J3987">
        <f>IF(Statistics_xlsx___Sheet1[[#This Row],[Offered Salary]]&lt;=0,AVERAGE($I$2:$I$7166),Statistics_xlsx___Sheet1[[#This Row],[Offered Salary]])</f>
        <v>35469</v>
      </c>
      <c r="K3987" t="b">
        <f>OR((Statistics_xlsx___Sheet1[[#This Row],[updated offered salary]]&lt;$N$39),(Statistics_xlsx___Sheet1[[#This Row],[updated offered salary]]&gt;$N$40))</f>
        <v>0</v>
      </c>
    </row>
    <row r="3988" spans="1:11" x14ac:dyDescent="0.3">
      <c r="A3988">
        <v>820771</v>
      </c>
      <c r="B3988" t="s">
        <v>3383</v>
      </c>
      <c r="C3988" t="s">
        <v>8</v>
      </c>
      <c r="D3988" t="s">
        <v>9</v>
      </c>
      <c r="E3988" t="str">
        <f>IF(Statistics_xlsx___Sheet1[[#This Row],[event_name]]="-","Male",Statistics_xlsx___Sheet1[[#This Row],[event_name]])</f>
        <v>Male</v>
      </c>
      <c r="F3988" t="s">
        <v>17</v>
      </c>
      <c r="G3988" t="s">
        <v>345</v>
      </c>
      <c r="H3988" t="str">
        <f>IF(Statistics_xlsx___Sheet1[[#This Row],[Post Name]]="-",IF(G3989=0,G3987,G3989),Statistics_xlsx___Sheet1[[#This Row],[Post Name]])</f>
        <v>c9</v>
      </c>
      <c r="I3988">
        <v>39064</v>
      </c>
      <c r="J3988">
        <f>IF(Statistics_xlsx___Sheet1[[#This Row],[Offered Salary]]&lt;=0,AVERAGE($I$2:$I$7166),Statistics_xlsx___Sheet1[[#This Row],[Offered Salary]])</f>
        <v>39064</v>
      </c>
      <c r="K3988" t="b">
        <f>OR((Statistics_xlsx___Sheet1[[#This Row],[updated offered salary]]&lt;$N$39),(Statistics_xlsx___Sheet1[[#This Row],[updated offered salary]]&gt;$N$40))</f>
        <v>0</v>
      </c>
    </row>
    <row r="3989" spans="1:11" x14ac:dyDescent="0.3">
      <c r="A3989">
        <v>482167</v>
      </c>
      <c r="B3989" t="s">
        <v>1898</v>
      </c>
      <c r="C3989" t="s">
        <v>15</v>
      </c>
      <c r="D3989" t="s">
        <v>9</v>
      </c>
      <c r="E3989" t="str">
        <f>IF(Statistics_xlsx___Sheet1[[#This Row],[event_name]]="-","Male",Statistics_xlsx___Sheet1[[#This Row],[event_name]])</f>
        <v>Male</v>
      </c>
      <c r="F3989" t="s">
        <v>69</v>
      </c>
      <c r="G3989" t="s">
        <v>345</v>
      </c>
      <c r="H3989" t="str">
        <f>IF(Statistics_xlsx___Sheet1[[#This Row],[Post Name]]="-",IF(G3990=0,G3988,G3990),Statistics_xlsx___Sheet1[[#This Row],[Post Name]])</f>
        <v>c9</v>
      </c>
      <c r="I3989">
        <v>75283</v>
      </c>
      <c r="J3989">
        <f>IF(Statistics_xlsx___Sheet1[[#This Row],[Offered Salary]]&lt;=0,AVERAGE($I$2:$I$7166),Statistics_xlsx___Sheet1[[#This Row],[Offered Salary]])</f>
        <v>75283</v>
      </c>
      <c r="K3989" t="b">
        <f>OR((Statistics_xlsx___Sheet1[[#This Row],[updated offered salary]]&lt;$N$39),(Statistics_xlsx___Sheet1[[#This Row],[updated offered salary]]&gt;$N$40))</f>
        <v>0</v>
      </c>
    </row>
    <row r="3990" spans="1:11" x14ac:dyDescent="0.3">
      <c r="A3990">
        <v>16292</v>
      </c>
      <c r="B3990" t="s">
        <v>2260</v>
      </c>
      <c r="C3990" t="s">
        <v>8</v>
      </c>
      <c r="D3990" t="s">
        <v>42</v>
      </c>
      <c r="E3990" t="str">
        <f>IF(Statistics_xlsx___Sheet1[[#This Row],[event_name]]="-","Male",Statistics_xlsx___Sheet1[[#This Row],[event_name]])</f>
        <v>Don’t want to say</v>
      </c>
      <c r="F3990" t="s">
        <v>69</v>
      </c>
      <c r="G3990" t="s">
        <v>345</v>
      </c>
      <c r="H3990" t="str">
        <f>IF(Statistics_xlsx___Sheet1[[#This Row],[Post Name]]="-",IF(G3991=0,G3989,G3991),Statistics_xlsx___Sheet1[[#This Row],[Post Name]])</f>
        <v>c9</v>
      </c>
      <c r="I3990">
        <v>28946</v>
      </c>
      <c r="J3990">
        <f>IF(Statistics_xlsx___Sheet1[[#This Row],[Offered Salary]]&lt;=0,AVERAGE($I$2:$I$7166),Statistics_xlsx___Sheet1[[#This Row],[Offered Salary]])</f>
        <v>28946</v>
      </c>
      <c r="K3990" t="b">
        <f>OR((Statistics_xlsx___Sheet1[[#This Row],[updated offered salary]]&lt;$N$39),(Statistics_xlsx___Sheet1[[#This Row],[updated offered salary]]&gt;$N$40))</f>
        <v>0</v>
      </c>
    </row>
    <row r="3991" spans="1:11" x14ac:dyDescent="0.3">
      <c r="A3991">
        <v>62419</v>
      </c>
      <c r="B3991" t="s">
        <v>3384</v>
      </c>
      <c r="C3991" t="s">
        <v>8</v>
      </c>
      <c r="D3991" t="s">
        <v>9</v>
      </c>
      <c r="E3991" t="str">
        <f>IF(Statistics_xlsx___Sheet1[[#This Row],[event_name]]="-","Male",Statistics_xlsx___Sheet1[[#This Row],[event_name]])</f>
        <v>Male</v>
      </c>
      <c r="F3991" t="s">
        <v>17</v>
      </c>
      <c r="G3991" t="s">
        <v>24</v>
      </c>
      <c r="H3991" t="str">
        <f>IF(Statistics_xlsx___Sheet1[[#This Row],[Post Name]]="-",IF(G3992=0,G3990,G3992),Statistics_xlsx___Sheet1[[#This Row],[Post Name]])</f>
        <v>i7</v>
      </c>
      <c r="I3991">
        <v>26272</v>
      </c>
      <c r="J3991">
        <f>IF(Statistics_xlsx___Sheet1[[#This Row],[Offered Salary]]&lt;=0,AVERAGE($I$2:$I$7166),Statistics_xlsx___Sheet1[[#This Row],[Offered Salary]])</f>
        <v>26272</v>
      </c>
      <c r="K3991" t="b">
        <f>OR((Statistics_xlsx___Sheet1[[#This Row],[updated offered salary]]&lt;$N$39),(Statistics_xlsx___Sheet1[[#This Row],[updated offered salary]]&gt;$N$40))</f>
        <v>0</v>
      </c>
    </row>
    <row r="3992" spans="1:11" x14ac:dyDescent="0.3">
      <c r="A3992">
        <v>65483</v>
      </c>
      <c r="B3992" t="s">
        <v>1311</v>
      </c>
      <c r="C3992" t="s">
        <v>8</v>
      </c>
      <c r="D3992" t="s">
        <v>9</v>
      </c>
      <c r="E3992" t="str">
        <f>IF(Statistics_xlsx___Sheet1[[#This Row],[event_name]]="-","Male",Statistics_xlsx___Sheet1[[#This Row],[event_name]])</f>
        <v>Male</v>
      </c>
      <c r="F3992" t="s">
        <v>86</v>
      </c>
      <c r="G3992" t="s">
        <v>14</v>
      </c>
      <c r="H3992" t="str">
        <f>IF(Statistics_xlsx___Sheet1[[#This Row],[Post Name]]="-",IF(G3993=0,G3991,G3993),Statistics_xlsx___Sheet1[[#This Row],[Post Name]])</f>
        <v>c5</v>
      </c>
      <c r="I3992">
        <v>53883</v>
      </c>
      <c r="J3992">
        <f>IF(Statistics_xlsx___Sheet1[[#This Row],[Offered Salary]]&lt;=0,AVERAGE($I$2:$I$7166),Statistics_xlsx___Sheet1[[#This Row],[Offered Salary]])</f>
        <v>53883</v>
      </c>
      <c r="K3992" t="b">
        <f>OR((Statistics_xlsx___Sheet1[[#This Row],[updated offered salary]]&lt;$N$39),(Statistics_xlsx___Sheet1[[#This Row],[updated offered salary]]&gt;$N$40))</f>
        <v>0</v>
      </c>
    </row>
    <row r="3993" spans="1:11" x14ac:dyDescent="0.3">
      <c r="A3993">
        <v>292732</v>
      </c>
      <c r="B3993" t="s">
        <v>2772</v>
      </c>
      <c r="C3993" t="s">
        <v>15</v>
      </c>
      <c r="D3993" t="s">
        <v>9</v>
      </c>
      <c r="E3993" t="str">
        <f>IF(Statistics_xlsx___Sheet1[[#This Row],[event_name]]="-","Male",Statistics_xlsx___Sheet1[[#This Row],[event_name]])</f>
        <v>Male</v>
      </c>
      <c r="F3993" t="s">
        <v>10</v>
      </c>
      <c r="G3993" t="s">
        <v>14</v>
      </c>
      <c r="H3993" t="str">
        <f>IF(Statistics_xlsx___Sheet1[[#This Row],[Post Name]]="-",IF(G3994=0,G3992,G3994),Statistics_xlsx___Sheet1[[#This Row],[Post Name]])</f>
        <v>c5</v>
      </c>
      <c r="I3993">
        <v>63846</v>
      </c>
      <c r="J3993">
        <f>IF(Statistics_xlsx___Sheet1[[#This Row],[Offered Salary]]&lt;=0,AVERAGE($I$2:$I$7166),Statistics_xlsx___Sheet1[[#This Row],[Offered Salary]])</f>
        <v>63846</v>
      </c>
      <c r="K3993" t="b">
        <f>OR((Statistics_xlsx___Sheet1[[#This Row],[updated offered salary]]&lt;$N$39),(Statistics_xlsx___Sheet1[[#This Row],[updated offered salary]]&gt;$N$40))</f>
        <v>0</v>
      </c>
    </row>
    <row r="3994" spans="1:11" x14ac:dyDescent="0.3">
      <c r="A3994">
        <v>461785</v>
      </c>
      <c r="B3994" t="s">
        <v>3385</v>
      </c>
      <c r="C3994" t="s">
        <v>15</v>
      </c>
      <c r="D3994" t="s">
        <v>13</v>
      </c>
      <c r="E3994" t="str">
        <f>IF(Statistics_xlsx___Sheet1[[#This Row],[event_name]]="-","Male",Statistics_xlsx___Sheet1[[#This Row],[event_name]])</f>
        <v>Female</v>
      </c>
      <c r="F3994" t="s">
        <v>10</v>
      </c>
      <c r="G3994" t="s">
        <v>14</v>
      </c>
      <c r="H3994" t="str">
        <f>IF(Statistics_xlsx___Sheet1[[#This Row],[Post Name]]="-",IF(G3995=0,G3993,G3995),Statistics_xlsx___Sheet1[[#This Row],[Post Name]])</f>
        <v>c5</v>
      </c>
      <c r="I3994">
        <v>94357</v>
      </c>
      <c r="J3994">
        <f>IF(Statistics_xlsx___Sheet1[[#This Row],[Offered Salary]]&lt;=0,AVERAGE($I$2:$I$7166),Statistics_xlsx___Sheet1[[#This Row],[Offered Salary]])</f>
        <v>94357</v>
      </c>
      <c r="K3994" t="b">
        <f>OR((Statistics_xlsx___Sheet1[[#This Row],[updated offered salary]]&lt;$N$39),(Statistics_xlsx___Sheet1[[#This Row],[updated offered salary]]&gt;$N$40))</f>
        <v>0</v>
      </c>
    </row>
    <row r="3995" spans="1:11" x14ac:dyDescent="0.3">
      <c r="A3995">
        <v>170112</v>
      </c>
      <c r="B3995" t="s">
        <v>3386</v>
      </c>
      <c r="C3995" t="s">
        <v>8</v>
      </c>
      <c r="D3995" t="s">
        <v>9</v>
      </c>
      <c r="E3995" t="str">
        <f>IF(Statistics_xlsx___Sheet1[[#This Row],[event_name]]="-","Male",Statistics_xlsx___Sheet1[[#This Row],[event_name]])</f>
        <v>Male</v>
      </c>
      <c r="F3995" t="s">
        <v>10</v>
      </c>
      <c r="G3995" t="s">
        <v>14</v>
      </c>
      <c r="H3995" t="str">
        <f>IF(Statistics_xlsx___Sheet1[[#This Row],[Post Name]]="-",IF(G3996=0,G3994,G3996),Statistics_xlsx___Sheet1[[#This Row],[Post Name]])</f>
        <v>c5</v>
      </c>
      <c r="I3995">
        <v>3360</v>
      </c>
      <c r="J3995">
        <f>IF(Statistics_xlsx___Sheet1[[#This Row],[Offered Salary]]&lt;=0,AVERAGE($I$2:$I$7166),Statistics_xlsx___Sheet1[[#This Row],[Offered Salary]])</f>
        <v>3360</v>
      </c>
      <c r="K3995" t="b">
        <f>OR((Statistics_xlsx___Sheet1[[#This Row],[updated offered salary]]&lt;$N$39),(Statistics_xlsx___Sheet1[[#This Row],[updated offered salary]]&gt;$N$40))</f>
        <v>0</v>
      </c>
    </row>
    <row r="3996" spans="1:11" x14ac:dyDescent="0.3">
      <c r="A3996">
        <v>465549</v>
      </c>
      <c r="B3996" t="s">
        <v>3387</v>
      </c>
      <c r="C3996" t="s">
        <v>15</v>
      </c>
      <c r="D3996" t="s">
        <v>9</v>
      </c>
      <c r="E3996" t="str">
        <f>IF(Statistics_xlsx___Sheet1[[#This Row],[event_name]]="-","Male",Statistics_xlsx___Sheet1[[#This Row],[event_name]])</f>
        <v>Male</v>
      </c>
      <c r="F3996" t="s">
        <v>10</v>
      </c>
      <c r="G3996" t="s">
        <v>14</v>
      </c>
      <c r="H3996" t="str">
        <f>IF(Statistics_xlsx___Sheet1[[#This Row],[Post Name]]="-",IF(G3997=0,G3995,G3997),Statistics_xlsx___Sheet1[[#This Row],[Post Name]])</f>
        <v>c5</v>
      </c>
      <c r="I3996">
        <v>99432</v>
      </c>
      <c r="J3996">
        <f>IF(Statistics_xlsx___Sheet1[[#This Row],[Offered Salary]]&lt;=0,AVERAGE($I$2:$I$7166),Statistics_xlsx___Sheet1[[#This Row],[Offered Salary]])</f>
        <v>99432</v>
      </c>
      <c r="K3996" t="b">
        <f>OR((Statistics_xlsx___Sheet1[[#This Row],[updated offered salary]]&lt;$N$39),(Statistics_xlsx___Sheet1[[#This Row],[updated offered salary]]&gt;$N$40))</f>
        <v>0</v>
      </c>
    </row>
    <row r="3997" spans="1:11" x14ac:dyDescent="0.3">
      <c r="A3997">
        <v>69388</v>
      </c>
      <c r="B3997" t="s">
        <v>3388</v>
      </c>
      <c r="C3997" t="s">
        <v>8</v>
      </c>
      <c r="D3997" t="s">
        <v>9</v>
      </c>
      <c r="E3997" t="str">
        <f>IF(Statistics_xlsx___Sheet1[[#This Row],[event_name]]="-","Male",Statistics_xlsx___Sheet1[[#This Row],[event_name]])</f>
        <v>Male</v>
      </c>
      <c r="F3997" t="s">
        <v>10</v>
      </c>
      <c r="G3997" t="s">
        <v>14</v>
      </c>
      <c r="H3997" t="str">
        <f>IF(Statistics_xlsx___Sheet1[[#This Row],[Post Name]]="-",IF(G3998=0,G3996,G3998),Statistics_xlsx___Sheet1[[#This Row],[Post Name]])</f>
        <v>c5</v>
      </c>
      <c r="I3997">
        <v>17536</v>
      </c>
      <c r="J3997">
        <f>IF(Statistics_xlsx___Sheet1[[#This Row],[Offered Salary]]&lt;=0,AVERAGE($I$2:$I$7166),Statistics_xlsx___Sheet1[[#This Row],[Offered Salary]])</f>
        <v>17536</v>
      </c>
      <c r="K3997" t="b">
        <f>OR((Statistics_xlsx___Sheet1[[#This Row],[updated offered salary]]&lt;$N$39),(Statistics_xlsx___Sheet1[[#This Row],[updated offered salary]]&gt;$N$40))</f>
        <v>0</v>
      </c>
    </row>
    <row r="3998" spans="1:11" x14ac:dyDescent="0.3">
      <c r="A3998">
        <v>817053</v>
      </c>
      <c r="B3998" t="s">
        <v>2613</v>
      </c>
      <c r="C3998" t="s">
        <v>8</v>
      </c>
      <c r="D3998" t="s">
        <v>13</v>
      </c>
      <c r="E3998" t="str">
        <f>IF(Statistics_xlsx___Sheet1[[#This Row],[event_name]]="-","Male",Statistics_xlsx___Sheet1[[#This Row],[event_name]])</f>
        <v>Female</v>
      </c>
      <c r="F3998" t="s">
        <v>52</v>
      </c>
      <c r="G3998" t="s">
        <v>36</v>
      </c>
      <c r="H3998" t="str">
        <f>IF(Statistics_xlsx___Sheet1[[#This Row],[Post Name]]="-",IF(G3999=0,G3997,G3999),Statistics_xlsx___Sheet1[[#This Row],[Post Name]])</f>
        <v>i5</v>
      </c>
      <c r="I3998">
        <v>63967</v>
      </c>
      <c r="J3998">
        <f>IF(Statistics_xlsx___Sheet1[[#This Row],[Offered Salary]]&lt;=0,AVERAGE($I$2:$I$7166),Statistics_xlsx___Sheet1[[#This Row],[Offered Salary]])</f>
        <v>63967</v>
      </c>
      <c r="K3998" t="b">
        <f>OR((Statistics_xlsx___Sheet1[[#This Row],[updated offered salary]]&lt;$N$39),(Statistics_xlsx___Sheet1[[#This Row],[updated offered salary]]&gt;$N$40))</f>
        <v>0</v>
      </c>
    </row>
    <row r="3999" spans="1:11" x14ac:dyDescent="0.3">
      <c r="A3999">
        <v>430921</v>
      </c>
      <c r="B3999" t="s">
        <v>3389</v>
      </c>
      <c r="C3999" t="s">
        <v>8</v>
      </c>
      <c r="D3999" t="s">
        <v>13</v>
      </c>
      <c r="E3999" t="str">
        <f>IF(Statistics_xlsx___Sheet1[[#This Row],[event_name]]="-","Male",Statistics_xlsx___Sheet1[[#This Row],[event_name]])</f>
        <v>Female</v>
      </c>
      <c r="F3999" t="s">
        <v>52</v>
      </c>
      <c r="G3999" t="s">
        <v>36</v>
      </c>
      <c r="H3999" t="str">
        <f>IF(Statistics_xlsx___Sheet1[[#This Row],[Post Name]]="-",IF(G4000=0,G3998,G4000),Statistics_xlsx___Sheet1[[#This Row],[Post Name]])</f>
        <v>i5</v>
      </c>
      <c r="I3999">
        <v>19571</v>
      </c>
      <c r="J3999">
        <f>IF(Statistics_xlsx___Sheet1[[#This Row],[Offered Salary]]&lt;=0,AVERAGE($I$2:$I$7166),Statistics_xlsx___Sheet1[[#This Row],[Offered Salary]])</f>
        <v>19571</v>
      </c>
      <c r="K3999" t="b">
        <f>OR((Statistics_xlsx___Sheet1[[#This Row],[updated offered salary]]&lt;$N$39),(Statistics_xlsx___Sheet1[[#This Row],[updated offered salary]]&gt;$N$40))</f>
        <v>0</v>
      </c>
    </row>
    <row r="4000" spans="1:11" x14ac:dyDescent="0.3">
      <c r="A4000">
        <v>581633</v>
      </c>
      <c r="B4000" t="s">
        <v>3390</v>
      </c>
      <c r="C4000" t="s">
        <v>15</v>
      </c>
      <c r="D4000" t="s">
        <v>13</v>
      </c>
      <c r="E4000" t="str">
        <f>IF(Statistics_xlsx___Sheet1[[#This Row],[event_name]]="-","Male",Statistics_xlsx___Sheet1[[#This Row],[event_name]])</f>
        <v>Female</v>
      </c>
      <c r="F4000" t="s">
        <v>52</v>
      </c>
      <c r="G4000" t="s">
        <v>24</v>
      </c>
      <c r="H4000" t="str">
        <f>IF(Statistics_xlsx___Sheet1[[#This Row],[Post Name]]="-",IF(G4001=0,G3999,G4001),Statistics_xlsx___Sheet1[[#This Row],[Post Name]])</f>
        <v>i7</v>
      </c>
      <c r="I4000">
        <v>86946</v>
      </c>
      <c r="J4000">
        <f>IF(Statistics_xlsx___Sheet1[[#This Row],[Offered Salary]]&lt;=0,AVERAGE($I$2:$I$7166),Statistics_xlsx___Sheet1[[#This Row],[Offered Salary]])</f>
        <v>86946</v>
      </c>
      <c r="K4000" t="b">
        <f>OR((Statistics_xlsx___Sheet1[[#This Row],[updated offered salary]]&lt;$N$39),(Statistics_xlsx___Sheet1[[#This Row],[updated offered salary]]&gt;$N$40))</f>
        <v>0</v>
      </c>
    </row>
    <row r="4001" spans="1:11" x14ac:dyDescent="0.3">
      <c r="A4001">
        <v>366136</v>
      </c>
      <c r="B4001" t="s">
        <v>1436</v>
      </c>
      <c r="C4001" t="s">
        <v>15</v>
      </c>
      <c r="D4001" t="s">
        <v>9</v>
      </c>
      <c r="E4001" t="str">
        <f>IF(Statistics_xlsx___Sheet1[[#This Row],[event_name]]="-","Male",Statistics_xlsx___Sheet1[[#This Row],[event_name]])</f>
        <v>Male</v>
      </c>
      <c r="F4001" t="s">
        <v>10</v>
      </c>
      <c r="G4001" t="s">
        <v>30</v>
      </c>
      <c r="H4001" t="str">
        <f>IF(Statistics_xlsx___Sheet1[[#This Row],[Post Name]]="-",IF(G4002=0,G4000,G4002),Statistics_xlsx___Sheet1[[#This Row],[Post Name]])</f>
        <v>b9</v>
      </c>
      <c r="I4001">
        <v>27724</v>
      </c>
      <c r="J4001">
        <f>IF(Statistics_xlsx___Sheet1[[#This Row],[Offered Salary]]&lt;=0,AVERAGE($I$2:$I$7166),Statistics_xlsx___Sheet1[[#This Row],[Offered Salary]])</f>
        <v>27724</v>
      </c>
      <c r="K4001" t="b">
        <f>OR((Statistics_xlsx___Sheet1[[#This Row],[updated offered salary]]&lt;$N$39),(Statistics_xlsx___Sheet1[[#This Row],[updated offered salary]]&gt;$N$40))</f>
        <v>0</v>
      </c>
    </row>
    <row r="4002" spans="1:11" x14ac:dyDescent="0.3">
      <c r="A4002">
        <v>754743</v>
      </c>
      <c r="B4002" t="s">
        <v>743</v>
      </c>
      <c r="C4002" t="s">
        <v>15</v>
      </c>
      <c r="D4002" t="s">
        <v>9</v>
      </c>
      <c r="E4002" t="str">
        <f>IF(Statistics_xlsx___Sheet1[[#This Row],[event_name]]="-","Male",Statistics_xlsx___Sheet1[[#This Row],[event_name]])</f>
        <v>Male</v>
      </c>
      <c r="F4002" t="s">
        <v>10</v>
      </c>
      <c r="G4002" t="s">
        <v>30</v>
      </c>
      <c r="H4002" t="str">
        <f>IF(Statistics_xlsx___Sheet1[[#This Row],[Post Name]]="-",IF(G4003=0,G4001,G4003),Statistics_xlsx___Sheet1[[#This Row],[Post Name]])</f>
        <v>b9</v>
      </c>
      <c r="I4002">
        <v>4541</v>
      </c>
      <c r="J4002">
        <f>IF(Statistics_xlsx___Sheet1[[#This Row],[Offered Salary]]&lt;=0,AVERAGE($I$2:$I$7166),Statistics_xlsx___Sheet1[[#This Row],[Offered Salary]])</f>
        <v>4541</v>
      </c>
      <c r="K4002" t="b">
        <f>OR((Statistics_xlsx___Sheet1[[#This Row],[updated offered salary]]&lt;$N$39),(Statistics_xlsx___Sheet1[[#This Row],[updated offered salary]]&gt;$N$40))</f>
        <v>0</v>
      </c>
    </row>
    <row r="4003" spans="1:11" x14ac:dyDescent="0.3">
      <c r="A4003">
        <v>925800</v>
      </c>
      <c r="B4003" t="s">
        <v>3391</v>
      </c>
      <c r="C4003" t="s">
        <v>15</v>
      </c>
      <c r="D4003" t="s">
        <v>13</v>
      </c>
      <c r="E4003" t="str">
        <f>IF(Statistics_xlsx___Sheet1[[#This Row],[event_name]]="-","Male",Statistics_xlsx___Sheet1[[#This Row],[event_name]])</f>
        <v>Female</v>
      </c>
      <c r="F4003" t="s">
        <v>10</v>
      </c>
      <c r="G4003" t="s">
        <v>345</v>
      </c>
      <c r="H4003" t="str">
        <f>IF(Statistics_xlsx___Sheet1[[#This Row],[Post Name]]="-",IF(G4004=0,G4002,G4004),Statistics_xlsx___Sheet1[[#This Row],[Post Name]])</f>
        <v>c9</v>
      </c>
      <c r="I4003">
        <v>40305</v>
      </c>
      <c r="J4003">
        <f>IF(Statistics_xlsx___Sheet1[[#This Row],[Offered Salary]]&lt;=0,AVERAGE($I$2:$I$7166),Statistics_xlsx___Sheet1[[#This Row],[Offered Salary]])</f>
        <v>40305</v>
      </c>
      <c r="K4003" t="b">
        <f>OR((Statistics_xlsx___Sheet1[[#This Row],[updated offered salary]]&lt;$N$39),(Statistics_xlsx___Sheet1[[#This Row],[updated offered salary]]&gt;$N$40))</f>
        <v>0</v>
      </c>
    </row>
    <row r="4004" spans="1:11" x14ac:dyDescent="0.3">
      <c r="A4004">
        <v>26542</v>
      </c>
      <c r="B4004" t="s">
        <v>3392</v>
      </c>
      <c r="C4004" t="s">
        <v>8</v>
      </c>
      <c r="D4004" t="s">
        <v>9</v>
      </c>
      <c r="E4004" t="str">
        <f>IF(Statistics_xlsx___Sheet1[[#This Row],[event_name]]="-","Male",Statistics_xlsx___Sheet1[[#This Row],[event_name]])</f>
        <v>Male</v>
      </c>
      <c r="F4004" t="s">
        <v>10</v>
      </c>
      <c r="G4004" t="s">
        <v>345</v>
      </c>
      <c r="H4004" t="str">
        <f>IF(Statistics_xlsx___Sheet1[[#This Row],[Post Name]]="-",IF(G4005=0,G4003,G4005),Statistics_xlsx___Sheet1[[#This Row],[Post Name]])</f>
        <v>c9</v>
      </c>
      <c r="I4004">
        <v>47561</v>
      </c>
      <c r="J4004">
        <f>IF(Statistics_xlsx___Sheet1[[#This Row],[Offered Salary]]&lt;=0,AVERAGE($I$2:$I$7166),Statistics_xlsx___Sheet1[[#This Row],[Offered Salary]])</f>
        <v>47561</v>
      </c>
      <c r="K4004" t="b">
        <f>OR((Statistics_xlsx___Sheet1[[#This Row],[updated offered salary]]&lt;$N$39),(Statistics_xlsx___Sheet1[[#This Row],[updated offered salary]]&gt;$N$40))</f>
        <v>0</v>
      </c>
    </row>
    <row r="4005" spans="1:11" x14ac:dyDescent="0.3">
      <c r="A4005">
        <v>143411</v>
      </c>
      <c r="B4005" t="s">
        <v>3392</v>
      </c>
      <c r="C4005" t="s">
        <v>8</v>
      </c>
      <c r="D4005" t="s">
        <v>13</v>
      </c>
      <c r="E4005" t="str">
        <f>IF(Statistics_xlsx___Sheet1[[#This Row],[event_name]]="-","Male",Statistics_xlsx___Sheet1[[#This Row],[event_name]])</f>
        <v>Female</v>
      </c>
      <c r="F4005" t="s">
        <v>10</v>
      </c>
      <c r="G4005" t="s">
        <v>345</v>
      </c>
      <c r="H4005" t="str">
        <f>IF(Statistics_xlsx___Sheet1[[#This Row],[Post Name]]="-",IF(G4006=0,G4004,G4006),Statistics_xlsx___Sheet1[[#This Row],[Post Name]])</f>
        <v>c9</v>
      </c>
      <c r="I4005">
        <v>79879</v>
      </c>
      <c r="J4005">
        <f>IF(Statistics_xlsx___Sheet1[[#This Row],[Offered Salary]]&lt;=0,AVERAGE($I$2:$I$7166),Statistics_xlsx___Sheet1[[#This Row],[Offered Salary]])</f>
        <v>79879</v>
      </c>
      <c r="K4005" t="b">
        <f>OR((Statistics_xlsx___Sheet1[[#This Row],[updated offered salary]]&lt;$N$39),(Statistics_xlsx___Sheet1[[#This Row],[updated offered salary]]&gt;$N$40))</f>
        <v>0</v>
      </c>
    </row>
    <row r="4006" spans="1:11" x14ac:dyDescent="0.3">
      <c r="A4006">
        <v>173602</v>
      </c>
      <c r="B4006" t="s">
        <v>3393</v>
      </c>
      <c r="C4006" t="s">
        <v>15</v>
      </c>
      <c r="D4006" t="s">
        <v>9</v>
      </c>
      <c r="E4006" t="str">
        <f>IF(Statistics_xlsx___Sheet1[[#This Row],[event_name]]="-","Male",Statistics_xlsx___Sheet1[[#This Row],[event_name]])</f>
        <v>Male</v>
      </c>
      <c r="F4006" t="s">
        <v>10</v>
      </c>
      <c r="G4006" t="s">
        <v>24</v>
      </c>
      <c r="H4006" t="str">
        <f>IF(Statistics_xlsx___Sheet1[[#This Row],[Post Name]]="-",IF(G4007=0,G4005,G4007),Statistics_xlsx___Sheet1[[#This Row],[Post Name]])</f>
        <v>i7</v>
      </c>
      <c r="I4006">
        <v>28869</v>
      </c>
      <c r="J4006">
        <f>IF(Statistics_xlsx___Sheet1[[#This Row],[Offered Salary]]&lt;=0,AVERAGE($I$2:$I$7166),Statistics_xlsx___Sheet1[[#This Row],[Offered Salary]])</f>
        <v>28869</v>
      </c>
      <c r="K4006" t="b">
        <f>OR((Statistics_xlsx___Sheet1[[#This Row],[updated offered salary]]&lt;$N$39),(Statistics_xlsx___Sheet1[[#This Row],[updated offered salary]]&gt;$N$40))</f>
        <v>0</v>
      </c>
    </row>
    <row r="4007" spans="1:11" x14ac:dyDescent="0.3">
      <c r="A4007">
        <v>337886</v>
      </c>
      <c r="B4007" t="s">
        <v>3394</v>
      </c>
      <c r="C4007" t="s">
        <v>15</v>
      </c>
      <c r="D4007" t="s">
        <v>9</v>
      </c>
      <c r="E4007" t="str">
        <f>IF(Statistics_xlsx___Sheet1[[#This Row],[event_name]]="-","Male",Statistics_xlsx___Sheet1[[#This Row],[event_name]])</f>
        <v>Male</v>
      </c>
      <c r="F4007" t="s">
        <v>10</v>
      </c>
      <c r="G4007" t="s">
        <v>24</v>
      </c>
      <c r="H4007" t="str">
        <f>IF(Statistics_xlsx___Sheet1[[#This Row],[Post Name]]="-",IF(G4008=0,G4006,G4008),Statistics_xlsx___Sheet1[[#This Row],[Post Name]])</f>
        <v>i7</v>
      </c>
      <c r="I4007">
        <v>97965</v>
      </c>
      <c r="J4007">
        <f>IF(Statistics_xlsx___Sheet1[[#This Row],[Offered Salary]]&lt;=0,AVERAGE($I$2:$I$7166),Statistics_xlsx___Sheet1[[#This Row],[Offered Salary]])</f>
        <v>97965</v>
      </c>
      <c r="K4007" t="b">
        <f>OR((Statistics_xlsx___Sheet1[[#This Row],[updated offered salary]]&lt;$N$39),(Statistics_xlsx___Sheet1[[#This Row],[updated offered salary]]&gt;$N$40))</f>
        <v>0</v>
      </c>
    </row>
    <row r="4008" spans="1:11" x14ac:dyDescent="0.3">
      <c r="A4008">
        <v>250547</v>
      </c>
      <c r="B4008" t="s">
        <v>2627</v>
      </c>
      <c r="C4008" t="s">
        <v>8</v>
      </c>
      <c r="D4008" t="s">
        <v>9</v>
      </c>
      <c r="E4008" t="str">
        <f>IF(Statistics_xlsx___Sheet1[[#This Row],[event_name]]="-","Male",Statistics_xlsx___Sheet1[[#This Row],[event_name]])</f>
        <v>Male</v>
      </c>
      <c r="F4008" t="s">
        <v>10</v>
      </c>
      <c r="G4008" t="s">
        <v>24</v>
      </c>
      <c r="H4008" t="str">
        <f>IF(Statistics_xlsx___Sheet1[[#This Row],[Post Name]]="-",IF(G4009=0,G4007,G4009),Statistics_xlsx___Sheet1[[#This Row],[Post Name]])</f>
        <v>i7</v>
      </c>
      <c r="I4008">
        <v>77318</v>
      </c>
      <c r="J4008">
        <f>IF(Statistics_xlsx___Sheet1[[#This Row],[Offered Salary]]&lt;=0,AVERAGE($I$2:$I$7166),Statistics_xlsx___Sheet1[[#This Row],[Offered Salary]])</f>
        <v>77318</v>
      </c>
      <c r="K4008" t="b">
        <f>OR((Statistics_xlsx___Sheet1[[#This Row],[updated offered salary]]&lt;$N$39),(Statistics_xlsx___Sheet1[[#This Row],[updated offered salary]]&gt;$N$40))</f>
        <v>0</v>
      </c>
    </row>
    <row r="4009" spans="1:11" x14ac:dyDescent="0.3">
      <c r="A4009">
        <v>295117</v>
      </c>
      <c r="B4009" t="s">
        <v>3395</v>
      </c>
      <c r="C4009" t="s">
        <v>15</v>
      </c>
      <c r="D4009" t="s">
        <v>13</v>
      </c>
      <c r="E4009" t="str">
        <f>IF(Statistics_xlsx___Sheet1[[#This Row],[event_name]]="-","Male",Statistics_xlsx___Sheet1[[#This Row],[event_name]])</f>
        <v>Female</v>
      </c>
      <c r="F4009" t="s">
        <v>21</v>
      </c>
      <c r="G4009" t="s">
        <v>44</v>
      </c>
      <c r="H4009" t="str">
        <f>IF(Statistics_xlsx___Sheet1[[#This Row],[Post Name]]="-",IF(G4010=0,G4008,G4010),Statistics_xlsx___Sheet1[[#This Row],[Post Name]])</f>
        <v>i6</v>
      </c>
      <c r="I4009">
        <v>21525</v>
      </c>
      <c r="J4009">
        <f>IF(Statistics_xlsx___Sheet1[[#This Row],[Offered Salary]]&lt;=0,AVERAGE($I$2:$I$7166),Statistics_xlsx___Sheet1[[#This Row],[Offered Salary]])</f>
        <v>21525</v>
      </c>
      <c r="K4009" t="b">
        <f>OR((Statistics_xlsx___Sheet1[[#This Row],[updated offered salary]]&lt;$N$39),(Statistics_xlsx___Sheet1[[#This Row],[updated offered salary]]&gt;$N$40))</f>
        <v>0</v>
      </c>
    </row>
    <row r="4010" spans="1:11" x14ac:dyDescent="0.3">
      <c r="A4010">
        <v>218496</v>
      </c>
      <c r="B4010" t="s">
        <v>3396</v>
      </c>
      <c r="C4010" t="s">
        <v>15</v>
      </c>
      <c r="D4010" t="s">
        <v>13</v>
      </c>
      <c r="E4010" t="str">
        <f>IF(Statistics_xlsx___Sheet1[[#This Row],[event_name]]="-","Male",Statistics_xlsx___Sheet1[[#This Row],[event_name]])</f>
        <v>Female</v>
      </c>
      <c r="F4010" t="s">
        <v>21</v>
      </c>
      <c r="G4010" t="s">
        <v>44</v>
      </c>
      <c r="H4010" t="str">
        <f>IF(Statistics_xlsx___Sheet1[[#This Row],[Post Name]]="-",IF(G4011=0,G4009,G4011),Statistics_xlsx___Sheet1[[#This Row],[Post Name]])</f>
        <v>i6</v>
      </c>
      <c r="I4010">
        <v>79893</v>
      </c>
      <c r="J4010">
        <f>IF(Statistics_xlsx___Sheet1[[#This Row],[Offered Salary]]&lt;=0,AVERAGE($I$2:$I$7166),Statistics_xlsx___Sheet1[[#This Row],[Offered Salary]])</f>
        <v>79893</v>
      </c>
      <c r="K4010" t="b">
        <f>OR((Statistics_xlsx___Sheet1[[#This Row],[updated offered salary]]&lt;$N$39),(Statistics_xlsx___Sheet1[[#This Row],[updated offered salary]]&gt;$N$40))</f>
        <v>0</v>
      </c>
    </row>
    <row r="4011" spans="1:11" x14ac:dyDescent="0.3">
      <c r="A4011">
        <v>446419</v>
      </c>
      <c r="B4011" t="s">
        <v>3397</v>
      </c>
      <c r="C4011" t="s">
        <v>8</v>
      </c>
      <c r="D4011" t="s">
        <v>13</v>
      </c>
      <c r="E4011" t="str">
        <f>IF(Statistics_xlsx___Sheet1[[#This Row],[event_name]]="-","Male",Statistics_xlsx___Sheet1[[#This Row],[event_name]])</f>
        <v>Female</v>
      </c>
      <c r="F4011" t="s">
        <v>21</v>
      </c>
      <c r="G4011" t="s">
        <v>14</v>
      </c>
      <c r="H4011" t="str">
        <f>IF(Statistics_xlsx___Sheet1[[#This Row],[Post Name]]="-",IF(G4012=0,G4010,G4012),Statistics_xlsx___Sheet1[[#This Row],[Post Name]])</f>
        <v>c5</v>
      </c>
      <c r="I4011">
        <v>76961</v>
      </c>
      <c r="J4011">
        <f>IF(Statistics_xlsx___Sheet1[[#This Row],[Offered Salary]]&lt;=0,AVERAGE($I$2:$I$7166),Statistics_xlsx___Sheet1[[#This Row],[Offered Salary]])</f>
        <v>76961</v>
      </c>
      <c r="K4011" t="b">
        <f>OR((Statistics_xlsx___Sheet1[[#This Row],[updated offered salary]]&lt;$N$39),(Statistics_xlsx___Sheet1[[#This Row],[updated offered salary]]&gt;$N$40))</f>
        <v>0</v>
      </c>
    </row>
    <row r="4012" spans="1:11" x14ac:dyDescent="0.3">
      <c r="A4012">
        <v>378793</v>
      </c>
      <c r="B4012" t="s">
        <v>2394</v>
      </c>
      <c r="C4012" t="s">
        <v>8</v>
      </c>
      <c r="D4012" t="s">
        <v>9</v>
      </c>
      <c r="E4012" t="str">
        <f>IF(Statistics_xlsx___Sheet1[[#This Row],[event_name]]="-","Male",Statistics_xlsx___Sheet1[[#This Row],[event_name]])</f>
        <v>Male</v>
      </c>
      <c r="F4012" t="s">
        <v>69</v>
      </c>
      <c r="G4012" t="s">
        <v>30</v>
      </c>
      <c r="H4012" t="str">
        <f>IF(Statistics_xlsx___Sheet1[[#This Row],[Post Name]]="-",IF(G4013=0,G4011,G4013),Statistics_xlsx___Sheet1[[#This Row],[Post Name]])</f>
        <v>b9</v>
      </c>
      <c r="I4012">
        <v>29565</v>
      </c>
      <c r="J4012">
        <f>IF(Statistics_xlsx___Sheet1[[#This Row],[Offered Salary]]&lt;=0,AVERAGE($I$2:$I$7166),Statistics_xlsx___Sheet1[[#This Row],[Offered Salary]])</f>
        <v>29565</v>
      </c>
      <c r="K4012" t="b">
        <f>OR((Statistics_xlsx___Sheet1[[#This Row],[updated offered salary]]&lt;$N$39),(Statistics_xlsx___Sheet1[[#This Row],[updated offered salary]]&gt;$N$40))</f>
        <v>0</v>
      </c>
    </row>
    <row r="4013" spans="1:11" x14ac:dyDescent="0.3">
      <c r="A4013">
        <v>591512</v>
      </c>
      <c r="B4013" t="s">
        <v>3398</v>
      </c>
      <c r="C4013" t="s">
        <v>15</v>
      </c>
      <c r="D4013" t="s">
        <v>9</v>
      </c>
      <c r="E4013" t="str">
        <f>IF(Statistics_xlsx___Sheet1[[#This Row],[event_name]]="-","Male",Statistics_xlsx___Sheet1[[#This Row],[event_name]])</f>
        <v>Male</v>
      </c>
      <c r="F4013" t="s">
        <v>69</v>
      </c>
      <c r="G4013" t="s">
        <v>44</v>
      </c>
      <c r="H4013" t="str">
        <f>IF(Statistics_xlsx___Sheet1[[#This Row],[Post Name]]="-",IF(G4014=0,G4012,G4014),Statistics_xlsx___Sheet1[[#This Row],[Post Name]])</f>
        <v>i6</v>
      </c>
      <c r="I4013">
        <v>56505</v>
      </c>
      <c r="J4013">
        <f>IF(Statistics_xlsx___Sheet1[[#This Row],[Offered Salary]]&lt;=0,AVERAGE($I$2:$I$7166),Statistics_xlsx___Sheet1[[#This Row],[Offered Salary]])</f>
        <v>56505</v>
      </c>
      <c r="K4013" t="b">
        <f>OR((Statistics_xlsx___Sheet1[[#This Row],[updated offered salary]]&lt;$N$39),(Statistics_xlsx___Sheet1[[#This Row],[updated offered salary]]&gt;$N$40))</f>
        <v>0</v>
      </c>
    </row>
    <row r="4014" spans="1:11" x14ac:dyDescent="0.3">
      <c r="A4014">
        <v>735227</v>
      </c>
      <c r="B4014" t="s">
        <v>3399</v>
      </c>
      <c r="C4014" t="s">
        <v>15</v>
      </c>
      <c r="D4014" t="s">
        <v>13</v>
      </c>
      <c r="E4014" t="str">
        <f>IF(Statistics_xlsx___Sheet1[[#This Row],[event_name]]="-","Male",Statistics_xlsx___Sheet1[[#This Row],[event_name]])</f>
        <v>Female</v>
      </c>
      <c r="F4014" t="s">
        <v>10</v>
      </c>
      <c r="G4014" t="s">
        <v>36</v>
      </c>
      <c r="H4014" t="str">
        <f>IF(Statistics_xlsx___Sheet1[[#This Row],[Post Name]]="-",IF(G4015=0,G4013,G4015),Statistics_xlsx___Sheet1[[#This Row],[Post Name]])</f>
        <v>i5</v>
      </c>
      <c r="I4014">
        <v>42736</v>
      </c>
      <c r="J4014">
        <f>IF(Statistics_xlsx___Sheet1[[#This Row],[Offered Salary]]&lt;=0,AVERAGE($I$2:$I$7166),Statistics_xlsx___Sheet1[[#This Row],[Offered Salary]])</f>
        <v>42736</v>
      </c>
      <c r="K4014" t="b">
        <f>OR((Statistics_xlsx___Sheet1[[#This Row],[updated offered salary]]&lt;$N$39),(Statistics_xlsx___Sheet1[[#This Row],[updated offered salary]]&gt;$N$40))</f>
        <v>0</v>
      </c>
    </row>
    <row r="4015" spans="1:11" x14ac:dyDescent="0.3">
      <c r="A4015">
        <v>664799</v>
      </c>
      <c r="B4015" t="s">
        <v>3400</v>
      </c>
      <c r="C4015" t="s">
        <v>8</v>
      </c>
      <c r="D4015" t="s">
        <v>13</v>
      </c>
      <c r="E4015" t="str">
        <f>IF(Statistics_xlsx___Sheet1[[#This Row],[event_name]]="-","Male",Statistics_xlsx___Sheet1[[#This Row],[event_name]])</f>
        <v>Female</v>
      </c>
      <c r="F4015" t="s">
        <v>10</v>
      </c>
      <c r="G4015" t="s">
        <v>36</v>
      </c>
      <c r="H4015" t="str">
        <f>IF(Statistics_xlsx___Sheet1[[#This Row],[Post Name]]="-",IF(G4016=0,G4014,G4016),Statistics_xlsx___Sheet1[[#This Row],[Post Name]])</f>
        <v>i5</v>
      </c>
      <c r="I4015">
        <v>40402</v>
      </c>
      <c r="J4015">
        <f>IF(Statistics_xlsx___Sheet1[[#This Row],[Offered Salary]]&lt;=0,AVERAGE($I$2:$I$7166),Statistics_xlsx___Sheet1[[#This Row],[Offered Salary]])</f>
        <v>40402</v>
      </c>
      <c r="K4015" t="b">
        <f>OR((Statistics_xlsx___Sheet1[[#This Row],[updated offered salary]]&lt;$N$39),(Statistics_xlsx___Sheet1[[#This Row],[updated offered salary]]&gt;$N$40))</f>
        <v>0</v>
      </c>
    </row>
    <row r="4016" spans="1:11" x14ac:dyDescent="0.3">
      <c r="A4016">
        <v>352309</v>
      </c>
      <c r="B4016" t="s">
        <v>3401</v>
      </c>
      <c r="C4016" t="s">
        <v>8</v>
      </c>
      <c r="D4016" t="s">
        <v>22</v>
      </c>
      <c r="E4016" t="str">
        <f>IF(Statistics_xlsx___Sheet1[[#This Row],[event_name]]="-","Male",Statistics_xlsx___Sheet1[[#This Row],[event_name]])</f>
        <v>Male</v>
      </c>
      <c r="F4016" t="s">
        <v>10</v>
      </c>
      <c r="G4016" t="s">
        <v>36</v>
      </c>
      <c r="H4016" t="str">
        <f>IF(Statistics_xlsx___Sheet1[[#This Row],[Post Name]]="-",IF(G4017=0,G4015,G4017),Statistics_xlsx___Sheet1[[#This Row],[Post Name]])</f>
        <v>i5</v>
      </c>
      <c r="I4016">
        <v>4308</v>
      </c>
      <c r="J4016">
        <f>IF(Statistics_xlsx___Sheet1[[#This Row],[Offered Salary]]&lt;=0,AVERAGE($I$2:$I$7166),Statistics_xlsx___Sheet1[[#This Row],[Offered Salary]])</f>
        <v>4308</v>
      </c>
      <c r="K4016" t="b">
        <f>OR((Statistics_xlsx___Sheet1[[#This Row],[updated offered salary]]&lt;$N$39),(Statistics_xlsx___Sheet1[[#This Row],[updated offered salary]]&gt;$N$40))</f>
        <v>0</v>
      </c>
    </row>
    <row r="4017" spans="1:11" x14ac:dyDescent="0.3">
      <c r="A4017">
        <v>409207</v>
      </c>
      <c r="B4017" t="s">
        <v>3402</v>
      </c>
      <c r="C4017" t="s">
        <v>8</v>
      </c>
      <c r="D4017" t="s">
        <v>13</v>
      </c>
      <c r="E4017" t="str">
        <f>IF(Statistics_xlsx___Sheet1[[#This Row],[event_name]]="-","Male",Statistics_xlsx___Sheet1[[#This Row],[event_name]])</f>
        <v>Female</v>
      </c>
      <c r="F4017" t="s">
        <v>10</v>
      </c>
      <c r="G4017" t="s">
        <v>36</v>
      </c>
      <c r="H4017" t="str">
        <f>IF(Statistics_xlsx___Sheet1[[#This Row],[Post Name]]="-",IF(G4018=0,G4016,G4018),Statistics_xlsx___Sheet1[[#This Row],[Post Name]])</f>
        <v>i5</v>
      </c>
      <c r="I4017">
        <v>1619</v>
      </c>
      <c r="J4017">
        <f>IF(Statistics_xlsx___Sheet1[[#This Row],[Offered Salary]]&lt;=0,AVERAGE($I$2:$I$7166),Statistics_xlsx___Sheet1[[#This Row],[Offered Salary]])</f>
        <v>1619</v>
      </c>
      <c r="K4017" t="b">
        <f>OR((Statistics_xlsx___Sheet1[[#This Row],[updated offered salary]]&lt;$N$39),(Statistics_xlsx___Sheet1[[#This Row],[updated offered salary]]&gt;$N$40))</f>
        <v>0</v>
      </c>
    </row>
    <row r="4018" spans="1:11" x14ac:dyDescent="0.3">
      <c r="A4018">
        <v>809649</v>
      </c>
      <c r="B4018" t="s">
        <v>3403</v>
      </c>
      <c r="C4018" t="s">
        <v>8</v>
      </c>
      <c r="D4018" t="s">
        <v>13</v>
      </c>
      <c r="E4018" t="str">
        <f>IF(Statistics_xlsx___Sheet1[[#This Row],[event_name]]="-","Male",Statistics_xlsx___Sheet1[[#This Row],[event_name]])</f>
        <v>Female</v>
      </c>
      <c r="F4018" t="s">
        <v>10</v>
      </c>
      <c r="G4018" t="s">
        <v>36</v>
      </c>
      <c r="H4018" t="str">
        <f>IF(Statistics_xlsx___Sheet1[[#This Row],[Post Name]]="-",IF(G4019=0,G4017,G4019),Statistics_xlsx___Sheet1[[#This Row],[Post Name]])</f>
        <v>i5</v>
      </c>
      <c r="I4018">
        <v>54852</v>
      </c>
      <c r="J4018">
        <f>IF(Statistics_xlsx___Sheet1[[#This Row],[Offered Salary]]&lt;=0,AVERAGE($I$2:$I$7166),Statistics_xlsx___Sheet1[[#This Row],[Offered Salary]])</f>
        <v>54852</v>
      </c>
      <c r="K4018" t="b">
        <f>OR((Statistics_xlsx___Sheet1[[#This Row],[updated offered salary]]&lt;$N$39),(Statistics_xlsx___Sheet1[[#This Row],[updated offered salary]]&gt;$N$40))</f>
        <v>0</v>
      </c>
    </row>
    <row r="4019" spans="1:11" x14ac:dyDescent="0.3">
      <c r="A4019">
        <v>174664</v>
      </c>
      <c r="B4019" t="s">
        <v>3404</v>
      </c>
      <c r="C4019" t="s">
        <v>15</v>
      </c>
      <c r="D4019" t="s">
        <v>13</v>
      </c>
      <c r="E4019" t="str">
        <f>IF(Statistics_xlsx___Sheet1[[#This Row],[event_name]]="-","Male",Statistics_xlsx___Sheet1[[#This Row],[event_name]])</f>
        <v>Female</v>
      </c>
      <c r="F4019" t="s">
        <v>10</v>
      </c>
      <c r="G4019" t="s">
        <v>36</v>
      </c>
      <c r="H4019" t="str">
        <f>IF(Statistics_xlsx___Sheet1[[#This Row],[Post Name]]="-",IF(G4020=0,G4018,G4020),Statistics_xlsx___Sheet1[[#This Row],[Post Name]])</f>
        <v>i5</v>
      </c>
      <c r="I4019">
        <v>53820</v>
      </c>
      <c r="J4019">
        <f>IF(Statistics_xlsx___Sheet1[[#This Row],[Offered Salary]]&lt;=0,AVERAGE($I$2:$I$7166),Statistics_xlsx___Sheet1[[#This Row],[Offered Salary]])</f>
        <v>53820</v>
      </c>
      <c r="K4019" t="b">
        <f>OR((Statistics_xlsx___Sheet1[[#This Row],[updated offered salary]]&lt;$N$39),(Statistics_xlsx___Sheet1[[#This Row],[updated offered salary]]&gt;$N$40))</f>
        <v>0</v>
      </c>
    </row>
    <row r="4020" spans="1:11" x14ac:dyDescent="0.3">
      <c r="A4020">
        <v>356528</v>
      </c>
      <c r="B4020" t="s">
        <v>3405</v>
      </c>
      <c r="C4020" t="s">
        <v>15</v>
      </c>
      <c r="D4020" t="s">
        <v>9</v>
      </c>
      <c r="E4020" t="str">
        <f>IF(Statistics_xlsx___Sheet1[[#This Row],[event_name]]="-","Male",Statistics_xlsx___Sheet1[[#This Row],[event_name]])</f>
        <v>Male</v>
      </c>
      <c r="F4020" t="s">
        <v>21</v>
      </c>
      <c r="G4020" t="s">
        <v>24</v>
      </c>
      <c r="H4020" t="str">
        <f>IF(Statistics_xlsx___Sheet1[[#This Row],[Post Name]]="-",IF(G4021=0,G4019,G4021),Statistics_xlsx___Sheet1[[#This Row],[Post Name]])</f>
        <v>i7</v>
      </c>
      <c r="I4020">
        <v>30472</v>
      </c>
      <c r="J4020">
        <f>IF(Statistics_xlsx___Sheet1[[#This Row],[Offered Salary]]&lt;=0,AVERAGE($I$2:$I$7166),Statistics_xlsx___Sheet1[[#This Row],[Offered Salary]])</f>
        <v>30472</v>
      </c>
      <c r="K4020" t="b">
        <f>OR((Statistics_xlsx___Sheet1[[#This Row],[updated offered salary]]&lt;$N$39),(Statistics_xlsx___Sheet1[[#This Row],[updated offered salary]]&gt;$N$40))</f>
        <v>0</v>
      </c>
    </row>
    <row r="4021" spans="1:11" x14ac:dyDescent="0.3">
      <c r="A4021">
        <v>834222</v>
      </c>
      <c r="B4021" t="s">
        <v>3406</v>
      </c>
      <c r="C4021" t="s">
        <v>8</v>
      </c>
      <c r="D4021" t="s">
        <v>13</v>
      </c>
      <c r="E4021" t="str">
        <f>IF(Statistics_xlsx___Sheet1[[#This Row],[event_name]]="-","Male",Statistics_xlsx___Sheet1[[#This Row],[event_name]])</f>
        <v>Female</v>
      </c>
      <c r="F4021" t="s">
        <v>21</v>
      </c>
      <c r="G4021" t="s">
        <v>24</v>
      </c>
      <c r="H4021" t="str">
        <f>IF(Statistics_xlsx___Sheet1[[#This Row],[Post Name]]="-",IF(G4022=0,G4020,G4022),Statistics_xlsx___Sheet1[[#This Row],[Post Name]])</f>
        <v>i7</v>
      </c>
      <c r="I4021">
        <v>96466</v>
      </c>
      <c r="J4021">
        <f>IF(Statistics_xlsx___Sheet1[[#This Row],[Offered Salary]]&lt;=0,AVERAGE($I$2:$I$7166),Statistics_xlsx___Sheet1[[#This Row],[Offered Salary]])</f>
        <v>96466</v>
      </c>
      <c r="K4021" t="b">
        <f>OR((Statistics_xlsx___Sheet1[[#This Row],[updated offered salary]]&lt;$N$39),(Statistics_xlsx___Sheet1[[#This Row],[updated offered salary]]&gt;$N$40))</f>
        <v>0</v>
      </c>
    </row>
    <row r="4022" spans="1:11" x14ac:dyDescent="0.3">
      <c r="A4022">
        <v>137521</v>
      </c>
      <c r="B4022" t="s">
        <v>3407</v>
      </c>
      <c r="C4022" t="s">
        <v>8</v>
      </c>
      <c r="D4022" t="s">
        <v>13</v>
      </c>
      <c r="E4022" t="str">
        <f>IF(Statistics_xlsx___Sheet1[[#This Row],[event_name]]="-","Male",Statistics_xlsx___Sheet1[[#This Row],[event_name]])</f>
        <v>Female</v>
      </c>
      <c r="F4022" t="s">
        <v>21</v>
      </c>
      <c r="G4022" t="s">
        <v>24</v>
      </c>
      <c r="H4022" t="str">
        <f>IF(Statistics_xlsx___Sheet1[[#This Row],[Post Name]]="-",IF(G4023=0,G4021,G4023),Statistics_xlsx___Sheet1[[#This Row],[Post Name]])</f>
        <v>i7</v>
      </c>
      <c r="I4022">
        <v>47861</v>
      </c>
      <c r="J4022">
        <f>IF(Statistics_xlsx___Sheet1[[#This Row],[Offered Salary]]&lt;=0,AVERAGE($I$2:$I$7166),Statistics_xlsx___Sheet1[[#This Row],[Offered Salary]])</f>
        <v>47861</v>
      </c>
      <c r="K4022" t="b">
        <f>OR((Statistics_xlsx___Sheet1[[#This Row],[updated offered salary]]&lt;$N$39),(Statistics_xlsx___Sheet1[[#This Row],[updated offered salary]]&gt;$N$40))</f>
        <v>0</v>
      </c>
    </row>
    <row r="4023" spans="1:11" x14ac:dyDescent="0.3">
      <c r="A4023">
        <v>114395</v>
      </c>
      <c r="B4023" t="s">
        <v>3408</v>
      </c>
      <c r="C4023" t="s">
        <v>15</v>
      </c>
      <c r="D4023" t="s">
        <v>9</v>
      </c>
      <c r="E4023" t="str">
        <f>IF(Statistics_xlsx___Sheet1[[#This Row],[event_name]]="-","Male",Statistics_xlsx___Sheet1[[#This Row],[event_name]])</f>
        <v>Male</v>
      </c>
      <c r="F4023" t="s">
        <v>17</v>
      </c>
      <c r="G4023" t="s">
        <v>24</v>
      </c>
      <c r="H4023" t="str">
        <f>IF(Statistics_xlsx___Sheet1[[#This Row],[Post Name]]="-",IF(G4024=0,G4022,G4024),Statistics_xlsx___Sheet1[[#This Row],[Post Name]])</f>
        <v>i7</v>
      </c>
      <c r="I4023">
        <v>25674</v>
      </c>
      <c r="J4023">
        <f>IF(Statistics_xlsx___Sheet1[[#This Row],[Offered Salary]]&lt;=0,AVERAGE($I$2:$I$7166),Statistics_xlsx___Sheet1[[#This Row],[Offered Salary]])</f>
        <v>25674</v>
      </c>
      <c r="K4023" t="b">
        <f>OR((Statistics_xlsx___Sheet1[[#This Row],[updated offered salary]]&lt;$N$39),(Statistics_xlsx___Sheet1[[#This Row],[updated offered salary]]&gt;$N$40))</f>
        <v>0</v>
      </c>
    </row>
    <row r="4024" spans="1:11" x14ac:dyDescent="0.3">
      <c r="A4024">
        <v>210709</v>
      </c>
      <c r="B4024" t="s">
        <v>3409</v>
      </c>
      <c r="C4024" t="s">
        <v>15</v>
      </c>
      <c r="D4024" t="s">
        <v>9</v>
      </c>
      <c r="E4024" t="str">
        <f>IF(Statistics_xlsx___Sheet1[[#This Row],[event_name]]="-","Male",Statistics_xlsx___Sheet1[[#This Row],[event_name]])</f>
        <v>Male</v>
      </c>
      <c r="F4024" t="s">
        <v>17</v>
      </c>
      <c r="G4024" t="s">
        <v>30</v>
      </c>
      <c r="H4024" t="str">
        <f>IF(Statistics_xlsx___Sheet1[[#This Row],[Post Name]]="-",IF(G4025=0,G4023,G4025),Statistics_xlsx___Sheet1[[#This Row],[Post Name]])</f>
        <v>b9</v>
      </c>
      <c r="I4024">
        <v>76369</v>
      </c>
      <c r="J4024">
        <f>IF(Statistics_xlsx___Sheet1[[#This Row],[Offered Salary]]&lt;=0,AVERAGE($I$2:$I$7166),Statistics_xlsx___Sheet1[[#This Row],[Offered Salary]])</f>
        <v>76369</v>
      </c>
      <c r="K4024" t="b">
        <f>OR((Statistics_xlsx___Sheet1[[#This Row],[updated offered salary]]&lt;$N$39),(Statistics_xlsx___Sheet1[[#This Row],[updated offered salary]]&gt;$N$40))</f>
        <v>0</v>
      </c>
    </row>
    <row r="4025" spans="1:11" x14ac:dyDescent="0.3">
      <c r="A4025">
        <v>411665</v>
      </c>
      <c r="B4025" t="s">
        <v>3410</v>
      </c>
      <c r="C4025" t="s">
        <v>8</v>
      </c>
      <c r="D4025" t="s">
        <v>13</v>
      </c>
      <c r="E4025" t="str">
        <f>IF(Statistics_xlsx___Sheet1[[#This Row],[event_name]]="-","Male",Statistics_xlsx___Sheet1[[#This Row],[event_name]])</f>
        <v>Female</v>
      </c>
      <c r="F4025" t="s">
        <v>17</v>
      </c>
      <c r="G4025" t="s">
        <v>30</v>
      </c>
      <c r="H4025" t="str">
        <f>IF(Statistics_xlsx___Sheet1[[#This Row],[Post Name]]="-",IF(G4026=0,G4024,G4026),Statistics_xlsx___Sheet1[[#This Row],[Post Name]])</f>
        <v>b9</v>
      </c>
      <c r="I4025">
        <v>36071</v>
      </c>
      <c r="J4025">
        <f>IF(Statistics_xlsx___Sheet1[[#This Row],[Offered Salary]]&lt;=0,AVERAGE($I$2:$I$7166),Statistics_xlsx___Sheet1[[#This Row],[Offered Salary]])</f>
        <v>36071</v>
      </c>
      <c r="K4025" t="b">
        <f>OR((Statistics_xlsx___Sheet1[[#This Row],[updated offered salary]]&lt;$N$39),(Statistics_xlsx___Sheet1[[#This Row],[updated offered salary]]&gt;$N$40))</f>
        <v>0</v>
      </c>
    </row>
    <row r="4026" spans="1:11" x14ac:dyDescent="0.3">
      <c r="A4026">
        <v>347912</v>
      </c>
      <c r="B4026" t="s">
        <v>3411</v>
      </c>
      <c r="C4026" t="s">
        <v>8</v>
      </c>
      <c r="D4026" t="s">
        <v>9</v>
      </c>
      <c r="E4026" t="str">
        <f>IF(Statistics_xlsx___Sheet1[[#This Row],[event_name]]="-","Male",Statistics_xlsx___Sheet1[[#This Row],[event_name]])</f>
        <v>Male</v>
      </c>
      <c r="F4026" t="s">
        <v>17</v>
      </c>
      <c r="G4026" t="s">
        <v>30</v>
      </c>
      <c r="H4026" t="str">
        <f>IF(Statistics_xlsx___Sheet1[[#This Row],[Post Name]]="-",IF(G4027=0,G4025,G4027),Statistics_xlsx___Sheet1[[#This Row],[Post Name]])</f>
        <v>b9</v>
      </c>
      <c r="I4026">
        <v>79645</v>
      </c>
      <c r="J4026">
        <f>IF(Statistics_xlsx___Sheet1[[#This Row],[Offered Salary]]&lt;=0,AVERAGE($I$2:$I$7166),Statistics_xlsx___Sheet1[[#This Row],[Offered Salary]])</f>
        <v>79645</v>
      </c>
      <c r="K4026" t="b">
        <f>OR((Statistics_xlsx___Sheet1[[#This Row],[updated offered salary]]&lt;$N$39),(Statistics_xlsx___Sheet1[[#This Row],[updated offered salary]]&gt;$N$40))</f>
        <v>0</v>
      </c>
    </row>
    <row r="4027" spans="1:11" x14ac:dyDescent="0.3">
      <c r="A4027">
        <v>214457</v>
      </c>
      <c r="B4027" t="s">
        <v>363</v>
      </c>
      <c r="C4027" t="s">
        <v>8</v>
      </c>
      <c r="D4027" t="s">
        <v>13</v>
      </c>
      <c r="E4027" t="str">
        <f>IF(Statistics_xlsx___Sheet1[[#This Row],[event_name]]="-","Male",Statistics_xlsx___Sheet1[[#This Row],[event_name]])</f>
        <v>Female</v>
      </c>
      <c r="F4027" t="s">
        <v>17</v>
      </c>
      <c r="G4027" t="s">
        <v>30</v>
      </c>
      <c r="H4027" t="str">
        <f>IF(Statistics_xlsx___Sheet1[[#This Row],[Post Name]]="-",IF(G4028=0,G4026,G4028),Statistics_xlsx___Sheet1[[#This Row],[Post Name]])</f>
        <v>b9</v>
      </c>
      <c r="I4027">
        <v>22965</v>
      </c>
      <c r="J4027">
        <f>IF(Statistics_xlsx___Sheet1[[#This Row],[Offered Salary]]&lt;=0,AVERAGE($I$2:$I$7166),Statistics_xlsx___Sheet1[[#This Row],[Offered Salary]])</f>
        <v>22965</v>
      </c>
      <c r="K4027" t="b">
        <f>OR((Statistics_xlsx___Sheet1[[#This Row],[updated offered salary]]&lt;$N$39),(Statistics_xlsx___Sheet1[[#This Row],[updated offered salary]]&gt;$N$40))</f>
        <v>0</v>
      </c>
    </row>
    <row r="4028" spans="1:11" x14ac:dyDescent="0.3">
      <c r="A4028">
        <v>47821</v>
      </c>
      <c r="B4028" t="s">
        <v>2947</v>
      </c>
      <c r="C4028" t="s">
        <v>15</v>
      </c>
      <c r="D4028" t="s">
        <v>13</v>
      </c>
      <c r="E4028" t="str">
        <f>IF(Statistics_xlsx___Sheet1[[#This Row],[event_name]]="-","Male",Statistics_xlsx___Sheet1[[#This Row],[event_name]])</f>
        <v>Female</v>
      </c>
      <c r="F4028" t="s">
        <v>17</v>
      </c>
      <c r="G4028" t="s">
        <v>30</v>
      </c>
      <c r="H4028" t="str">
        <f>IF(Statistics_xlsx___Sheet1[[#This Row],[Post Name]]="-",IF(G4029=0,G4027,G4029),Statistics_xlsx___Sheet1[[#This Row],[Post Name]])</f>
        <v>b9</v>
      </c>
      <c r="I4028">
        <v>63596</v>
      </c>
      <c r="J4028">
        <f>IF(Statistics_xlsx___Sheet1[[#This Row],[Offered Salary]]&lt;=0,AVERAGE($I$2:$I$7166),Statistics_xlsx___Sheet1[[#This Row],[Offered Salary]])</f>
        <v>63596</v>
      </c>
      <c r="K4028" t="b">
        <f>OR((Statistics_xlsx___Sheet1[[#This Row],[updated offered salary]]&lt;$N$39),(Statistics_xlsx___Sheet1[[#This Row],[updated offered salary]]&gt;$N$40))</f>
        <v>0</v>
      </c>
    </row>
    <row r="4029" spans="1:11" x14ac:dyDescent="0.3">
      <c r="A4029">
        <v>918944</v>
      </c>
      <c r="B4029" t="s">
        <v>3412</v>
      </c>
      <c r="C4029" t="s">
        <v>8</v>
      </c>
      <c r="D4029" t="s">
        <v>9</v>
      </c>
      <c r="E4029" t="str">
        <f>IF(Statistics_xlsx___Sheet1[[#This Row],[event_name]]="-","Male",Statistics_xlsx___Sheet1[[#This Row],[event_name]])</f>
        <v>Male</v>
      </c>
      <c r="F4029" t="s">
        <v>17</v>
      </c>
      <c r="G4029" t="s">
        <v>30</v>
      </c>
      <c r="H4029" t="str">
        <f>IF(Statistics_xlsx___Sheet1[[#This Row],[Post Name]]="-",IF(G4030=0,G4028,G4030),Statistics_xlsx___Sheet1[[#This Row],[Post Name]])</f>
        <v>b9</v>
      </c>
      <c r="I4029">
        <v>46943</v>
      </c>
      <c r="J4029">
        <f>IF(Statistics_xlsx___Sheet1[[#This Row],[Offered Salary]]&lt;=0,AVERAGE($I$2:$I$7166),Statistics_xlsx___Sheet1[[#This Row],[Offered Salary]])</f>
        <v>46943</v>
      </c>
      <c r="K4029" t="b">
        <f>OR((Statistics_xlsx___Sheet1[[#This Row],[updated offered salary]]&lt;$N$39),(Statistics_xlsx___Sheet1[[#This Row],[updated offered salary]]&gt;$N$40))</f>
        <v>0</v>
      </c>
    </row>
    <row r="4030" spans="1:11" x14ac:dyDescent="0.3">
      <c r="A4030">
        <v>640586</v>
      </c>
      <c r="B4030" t="s">
        <v>3413</v>
      </c>
      <c r="C4030" t="s">
        <v>8</v>
      </c>
      <c r="D4030" t="s">
        <v>13</v>
      </c>
      <c r="E4030" t="str">
        <f>IF(Statistics_xlsx___Sheet1[[#This Row],[event_name]]="-","Male",Statistics_xlsx___Sheet1[[#This Row],[event_name]])</f>
        <v>Female</v>
      </c>
      <c r="F4030" t="s">
        <v>17</v>
      </c>
      <c r="G4030" t="s">
        <v>30</v>
      </c>
      <c r="H4030" t="str">
        <f>IF(Statistics_xlsx___Sheet1[[#This Row],[Post Name]]="-",IF(G4031=0,G4029,G4031),Statistics_xlsx___Sheet1[[#This Row],[Post Name]])</f>
        <v>b9</v>
      </c>
      <c r="I4030">
        <v>14594</v>
      </c>
      <c r="J4030">
        <f>IF(Statistics_xlsx___Sheet1[[#This Row],[Offered Salary]]&lt;=0,AVERAGE($I$2:$I$7166),Statistics_xlsx___Sheet1[[#This Row],[Offered Salary]])</f>
        <v>14594</v>
      </c>
      <c r="K4030" t="b">
        <f>OR((Statistics_xlsx___Sheet1[[#This Row],[updated offered salary]]&lt;$N$39),(Statistics_xlsx___Sheet1[[#This Row],[updated offered salary]]&gt;$N$40))</f>
        <v>0</v>
      </c>
    </row>
    <row r="4031" spans="1:11" x14ac:dyDescent="0.3">
      <c r="A4031">
        <v>518428</v>
      </c>
      <c r="B4031" t="s">
        <v>3414</v>
      </c>
      <c r="C4031" t="s">
        <v>15</v>
      </c>
      <c r="D4031" t="s">
        <v>13</v>
      </c>
      <c r="E4031" t="str">
        <f>IF(Statistics_xlsx___Sheet1[[#This Row],[event_name]]="-","Male",Statistics_xlsx___Sheet1[[#This Row],[event_name]])</f>
        <v>Female</v>
      </c>
      <c r="F4031" t="s">
        <v>17</v>
      </c>
      <c r="G4031" t="s">
        <v>30</v>
      </c>
      <c r="H4031" t="str">
        <f>IF(Statistics_xlsx___Sheet1[[#This Row],[Post Name]]="-",IF(G4032=0,G4030,G4032),Statistics_xlsx___Sheet1[[#This Row],[Post Name]])</f>
        <v>b9</v>
      </c>
      <c r="I4031">
        <v>73022</v>
      </c>
      <c r="J4031">
        <f>IF(Statistics_xlsx___Sheet1[[#This Row],[Offered Salary]]&lt;=0,AVERAGE($I$2:$I$7166),Statistics_xlsx___Sheet1[[#This Row],[Offered Salary]])</f>
        <v>73022</v>
      </c>
      <c r="K4031" t="b">
        <f>OR((Statistics_xlsx___Sheet1[[#This Row],[updated offered salary]]&lt;$N$39),(Statistics_xlsx___Sheet1[[#This Row],[updated offered salary]]&gt;$N$40))</f>
        <v>0</v>
      </c>
    </row>
    <row r="4032" spans="1:11" x14ac:dyDescent="0.3">
      <c r="A4032">
        <v>66761</v>
      </c>
      <c r="B4032" t="s">
        <v>3415</v>
      </c>
      <c r="C4032" t="s">
        <v>15</v>
      </c>
      <c r="D4032" t="s">
        <v>9</v>
      </c>
      <c r="E4032" t="str">
        <f>IF(Statistics_xlsx___Sheet1[[#This Row],[event_name]]="-","Male",Statistics_xlsx___Sheet1[[#This Row],[event_name]])</f>
        <v>Male</v>
      </c>
      <c r="F4032" t="s">
        <v>17</v>
      </c>
      <c r="G4032" t="s">
        <v>14</v>
      </c>
      <c r="H4032" t="str">
        <f>IF(Statistics_xlsx___Sheet1[[#This Row],[Post Name]]="-",IF(G4033=0,G4031,G4033),Statistics_xlsx___Sheet1[[#This Row],[Post Name]])</f>
        <v>c5</v>
      </c>
      <c r="I4032">
        <v>7562</v>
      </c>
      <c r="J4032">
        <f>IF(Statistics_xlsx___Sheet1[[#This Row],[Offered Salary]]&lt;=0,AVERAGE($I$2:$I$7166),Statistics_xlsx___Sheet1[[#This Row],[Offered Salary]])</f>
        <v>7562</v>
      </c>
      <c r="K4032" t="b">
        <f>OR((Statistics_xlsx___Sheet1[[#This Row],[updated offered salary]]&lt;$N$39),(Statistics_xlsx___Sheet1[[#This Row],[updated offered salary]]&gt;$N$40))</f>
        <v>0</v>
      </c>
    </row>
    <row r="4033" spans="1:11" x14ac:dyDescent="0.3">
      <c r="A4033">
        <v>432788</v>
      </c>
      <c r="B4033" t="s">
        <v>3416</v>
      </c>
      <c r="C4033" t="s">
        <v>15</v>
      </c>
      <c r="D4033" t="s">
        <v>9</v>
      </c>
      <c r="E4033" t="str">
        <f>IF(Statistics_xlsx___Sheet1[[#This Row],[event_name]]="-","Male",Statistics_xlsx___Sheet1[[#This Row],[event_name]])</f>
        <v>Male</v>
      </c>
      <c r="F4033" t="s">
        <v>17</v>
      </c>
      <c r="G4033" t="s">
        <v>14</v>
      </c>
      <c r="H4033" t="str">
        <f>IF(Statistics_xlsx___Sheet1[[#This Row],[Post Name]]="-",IF(G4034=0,G4032,G4034),Statistics_xlsx___Sheet1[[#This Row],[Post Name]])</f>
        <v>c5</v>
      </c>
      <c r="I4033">
        <v>54893</v>
      </c>
      <c r="J4033">
        <f>IF(Statistics_xlsx___Sheet1[[#This Row],[Offered Salary]]&lt;=0,AVERAGE($I$2:$I$7166),Statistics_xlsx___Sheet1[[#This Row],[Offered Salary]])</f>
        <v>54893</v>
      </c>
      <c r="K4033" t="b">
        <f>OR((Statistics_xlsx___Sheet1[[#This Row],[updated offered salary]]&lt;$N$39),(Statistics_xlsx___Sheet1[[#This Row],[updated offered salary]]&gt;$N$40))</f>
        <v>0</v>
      </c>
    </row>
    <row r="4034" spans="1:11" x14ac:dyDescent="0.3">
      <c r="A4034">
        <v>878164</v>
      </c>
      <c r="B4034" t="s">
        <v>3417</v>
      </c>
      <c r="C4034" t="s">
        <v>8</v>
      </c>
      <c r="D4034" t="s">
        <v>9</v>
      </c>
      <c r="E4034" t="str">
        <f>IF(Statistics_xlsx___Sheet1[[#This Row],[event_name]]="-","Male",Statistics_xlsx___Sheet1[[#This Row],[event_name]])</f>
        <v>Male</v>
      </c>
      <c r="F4034" t="s">
        <v>10</v>
      </c>
      <c r="G4034" t="s">
        <v>345</v>
      </c>
      <c r="H4034" t="str">
        <f>IF(Statistics_xlsx___Sheet1[[#This Row],[Post Name]]="-",IF(G4035=0,G4033,G4035),Statistics_xlsx___Sheet1[[#This Row],[Post Name]])</f>
        <v>c9</v>
      </c>
      <c r="I4034">
        <v>65765</v>
      </c>
      <c r="J4034">
        <f>IF(Statistics_xlsx___Sheet1[[#This Row],[Offered Salary]]&lt;=0,AVERAGE($I$2:$I$7166),Statistics_xlsx___Sheet1[[#This Row],[Offered Salary]])</f>
        <v>65765</v>
      </c>
      <c r="K4034" t="b">
        <f>OR((Statistics_xlsx___Sheet1[[#This Row],[updated offered salary]]&lt;$N$39),(Statistics_xlsx___Sheet1[[#This Row],[updated offered salary]]&gt;$N$40))</f>
        <v>0</v>
      </c>
    </row>
    <row r="4035" spans="1:11" x14ac:dyDescent="0.3">
      <c r="A4035">
        <v>426146</v>
      </c>
      <c r="B4035" t="s">
        <v>3418</v>
      </c>
      <c r="C4035" t="s">
        <v>15</v>
      </c>
      <c r="D4035" t="s">
        <v>9</v>
      </c>
      <c r="E4035" t="str">
        <f>IF(Statistics_xlsx___Sheet1[[#This Row],[event_name]]="-","Male",Statistics_xlsx___Sheet1[[#This Row],[event_name]])</f>
        <v>Male</v>
      </c>
      <c r="F4035" t="s">
        <v>17</v>
      </c>
      <c r="G4035" t="s">
        <v>345</v>
      </c>
      <c r="H4035" t="str">
        <f>IF(Statistics_xlsx___Sheet1[[#This Row],[Post Name]]="-",IF(G4036=0,G4034,G4036),Statistics_xlsx___Sheet1[[#This Row],[Post Name]])</f>
        <v>c9</v>
      </c>
      <c r="I4035">
        <v>29377</v>
      </c>
      <c r="J4035">
        <f>IF(Statistics_xlsx___Sheet1[[#This Row],[Offered Salary]]&lt;=0,AVERAGE($I$2:$I$7166),Statistics_xlsx___Sheet1[[#This Row],[Offered Salary]])</f>
        <v>29377</v>
      </c>
      <c r="K4035" t="b">
        <f>OR((Statistics_xlsx___Sheet1[[#This Row],[updated offered salary]]&lt;$N$39),(Statistics_xlsx___Sheet1[[#This Row],[updated offered salary]]&gt;$N$40))</f>
        <v>0</v>
      </c>
    </row>
    <row r="4036" spans="1:11" x14ac:dyDescent="0.3">
      <c r="A4036">
        <v>191579</v>
      </c>
      <c r="B4036" t="s">
        <v>3419</v>
      </c>
      <c r="C4036" t="s">
        <v>15</v>
      </c>
      <c r="D4036" t="s">
        <v>9</v>
      </c>
      <c r="E4036" t="str">
        <f>IF(Statistics_xlsx___Sheet1[[#This Row],[event_name]]="-","Male",Statistics_xlsx___Sheet1[[#This Row],[event_name]])</f>
        <v>Male</v>
      </c>
      <c r="F4036" t="s">
        <v>69</v>
      </c>
      <c r="G4036" t="s">
        <v>44</v>
      </c>
      <c r="H4036" t="str">
        <f>IF(Statistics_xlsx___Sheet1[[#This Row],[Post Name]]="-",IF(G4037=0,G4035,G4037),Statistics_xlsx___Sheet1[[#This Row],[Post Name]])</f>
        <v>i6</v>
      </c>
      <c r="I4036">
        <v>80405</v>
      </c>
      <c r="J4036">
        <f>IF(Statistics_xlsx___Sheet1[[#This Row],[Offered Salary]]&lt;=0,AVERAGE($I$2:$I$7166),Statistics_xlsx___Sheet1[[#This Row],[Offered Salary]])</f>
        <v>80405</v>
      </c>
      <c r="K4036" t="b">
        <f>OR((Statistics_xlsx___Sheet1[[#This Row],[updated offered salary]]&lt;$N$39),(Statistics_xlsx___Sheet1[[#This Row],[updated offered salary]]&gt;$N$40))</f>
        <v>0</v>
      </c>
    </row>
    <row r="4037" spans="1:11" x14ac:dyDescent="0.3">
      <c r="A4037">
        <v>780358</v>
      </c>
      <c r="B4037" t="s">
        <v>3420</v>
      </c>
      <c r="C4037" t="s">
        <v>8</v>
      </c>
      <c r="D4037" t="s">
        <v>9</v>
      </c>
      <c r="E4037" t="str">
        <f>IF(Statistics_xlsx___Sheet1[[#This Row],[event_name]]="-","Male",Statistics_xlsx___Sheet1[[#This Row],[event_name]])</f>
        <v>Male</v>
      </c>
      <c r="F4037" t="s">
        <v>69</v>
      </c>
      <c r="G4037" t="s">
        <v>44</v>
      </c>
      <c r="H4037" t="str">
        <f>IF(Statistics_xlsx___Sheet1[[#This Row],[Post Name]]="-",IF(G4038=0,G4036,G4038),Statistics_xlsx___Sheet1[[#This Row],[Post Name]])</f>
        <v>i6</v>
      </c>
      <c r="I4037">
        <v>20045</v>
      </c>
      <c r="J4037">
        <f>IF(Statistics_xlsx___Sheet1[[#This Row],[Offered Salary]]&lt;=0,AVERAGE($I$2:$I$7166),Statistics_xlsx___Sheet1[[#This Row],[Offered Salary]])</f>
        <v>20045</v>
      </c>
      <c r="K4037" t="b">
        <f>OR((Statistics_xlsx___Sheet1[[#This Row],[updated offered salary]]&lt;$N$39),(Statistics_xlsx___Sheet1[[#This Row],[updated offered salary]]&gt;$N$40))</f>
        <v>0</v>
      </c>
    </row>
    <row r="4038" spans="1:11" x14ac:dyDescent="0.3">
      <c r="A4038">
        <v>630226</v>
      </c>
      <c r="B4038" t="s">
        <v>3421</v>
      </c>
      <c r="C4038" t="s">
        <v>8</v>
      </c>
      <c r="D4038" t="s">
        <v>9</v>
      </c>
      <c r="E4038" t="str">
        <f>IF(Statistics_xlsx___Sheet1[[#This Row],[event_name]]="-","Male",Statistics_xlsx___Sheet1[[#This Row],[event_name]])</f>
        <v>Male</v>
      </c>
      <c r="F4038" t="s">
        <v>69</v>
      </c>
      <c r="G4038" t="s">
        <v>44</v>
      </c>
      <c r="H4038" t="str">
        <f>IF(Statistics_xlsx___Sheet1[[#This Row],[Post Name]]="-",IF(G4039=0,G4037,G4039),Statistics_xlsx___Sheet1[[#This Row],[Post Name]])</f>
        <v>i6</v>
      </c>
      <c r="I4038">
        <v>72474</v>
      </c>
      <c r="J4038">
        <f>IF(Statistics_xlsx___Sheet1[[#This Row],[Offered Salary]]&lt;=0,AVERAGE($I$2:$I$7166),Statistics_xlsx___Sheet1[[#This Row],[Offered Salary]])</f>
        <v>72474</v>
      </c>
      <c r="K4038" t="b">
        <f>OR((Statistics_xlsx___Sheet1[[#This Row],[updated offered salary]]&lt;$N$39),(Statistics_xlsx___Sheet1[[#This Row],[updated offered salary]]&gt;$N$40))</f>
        <v>0</v>
      </c>
    </row>
    <row r="4039" spans="1:11" x14ac:dyDescent="0.3">
      <c r="A4039">
        <v>166022</v>
      </c>
      <c r="B4039" t="s">
        <v>3422</v>
      </c>
      <c r="C4039" t="s">
        <v>8</v>
      </c>
      <c r="D4039" t="s">
        <v>9</v>
      </c>
      <c r="E4039" t="str">
        <f>IF(Statistics_xlsx___Sheet1[[#This Row],[event_name]]="-","Male",Statistics_xlsx___Sheet1[[#This Row],[event_name]])</f>
        <v>Male</v>
      </c>
      <c r="F4039" t="s">
        <v>10</v>
      </c>
      <c r="G4039" t="s">
        <v>24</v>
      </c>
      <c r="H4039" t="str">
        <f>IF(Statistics_xlsx___Sheet1[[#This Row],[Post Name]]="-",IF(G4040=0,G4038,G4040),Statistics_xlsx___Sheet1[[#This Row],[Post Name]])</f>
        <v>i7</v>
      </c>
      <c r="I4039">
        <v>84494</v>
      </c>
      <c r="J4039">
        <f>IF(Statistics_xlsx___Sheet1[[#This Row],[Offered Salary]]&lt;=0,AVERAGE($I$2:$I$7166),Statistics_xlsx___Sheet1[[#This Row],[Offered Salary]])</f>
        <v>84494</v>
      </c>
      <c r="K4039" t="b">
        <f>OR((Statistics_xlsx___Sheet1[[#This Row],[updated offered salary]]&lt;$N$39),(Statistics_xlsx___Sheet1[[#This Row],[updated offered salary]]&gt;$N$40))</f>
        <v>0</v>
      </c>
    </row>
    <row r="4040" spans="1:11" x14ac:dyDescent="0.3">
      <c r="A4040">
        <v>258244</v>
      </c>
      <c r="B4040" t="s">
        <v>2607</v>
      </c>
      <c r="C4040" t="s">
        <v>8</v>
      </c>
      <c r="D4040" t="s">
        <v>9</v>
      </c>
      <c r="E4040" t="str">
        <f>IF(Statistics_xlsx___Sheet1[[#This Row],[event_name]]="-","Male",Statistics_xlsx___Sheet1[[#This Row],[event_name]])</f>
        <v>Male</v>
      </c>
      <c r="F4040" t="s">
        <v>10</v>
      </c>
      <c r="G4040" t="s">
        <v>24</v>
      </c>
      <c r="H4040" t="str">
        <f>IF(Statistics_xlsx___Sheet1[[#This Row],[Post Name]]="-",IF(G4041=0,G4039,G4041),Statistics_xlsx___Sheet1[[#This Row],[Post Name]])</f>
        <v>i7</v>
      </c>
      <c r="I4040">
        <v>88517</v>
      </c>
      <c r="J4040">
        <f>IF(Statistics_xlsx___Sheet1[[#This Row],[Offered Salary]]&lt;=0,AVERAGE($I$2:$I$7166),Statistics_xlsx___Sheet1[[#This Row],[Offered Salary]])</f>
        <v>88517</v>
      </c>
      <c r="K4040" t="b">
        <f>OR((Statistics_xlsx___Sheet1[[#This Row],[updated offered salary]]&lt;$N$39),(Statistics_xlsx___Sheet1[[#This Row],[updated offered salary]]&gt;$N$40))</f>
        <v>0</v>
      </c>
    </row>
    <row r="4041" spans="1:11" x14ac:dyDescent="0.3">
      <c r="A4041">
        <v>168663</v>
      </c>
      <c r="B4041" t="s">
        <v>3423</v>
      </c>
      <c r="C4041" t="s">
        <v>15</v>
      </c>
      <c r="D4041" t="s">
        <v>9</v>
      </c>
      <c r="E4041" t="str">
        <f>IF(Statistics_xlsx___Sheet1[[#This Row],[event_name]]="-","Male",Statistics_xlsx___Sheet1[[#This Row],[event_name]])</f>
        <v>Male</v>
      </c>
      <c r="F4041" t="s">
        <v>17</v>
      </c>
      <c r="G4041" t="s">
        <v>36</v>
      </c>
      <c r="H4041" t="str">
        <f>IF(Statistics_xlsx___Sheet1[[#This Row],[Post Name]]="-",IF(G4042=0,G4040,G4042),Statistics_xlsx___Sheet1[[#This Row],[Post Name]])</f>
        <v>i5</v>
      </c>
      <c r="I4041">
        <v>41794</v>
      </c>
      <c r="J4041">
        <f>IF(Statistics_xlsx___Sheet1[[#This Row],[Offered Salary]]&lt;=0,AVERAGE($I$2:$I$7166),Statistics_xlsx___Sheet1[[#This Row],[Offered Salary]])</f>
        <v>41794</v>
      </c>
      <c r="K4041" t="b">
        <f>OR((Statistics_xlsx___Sheet1[[#This Row],[updated offered salary]]&lt;$N$39),(Statistics_xlsx___Sheet1[[#This Row],[updated offered salary]]&gt;$N$40))</f>
        <v>0</v>
      </c>
    </row>
    <row r="4042" spans="1:11" x14ac:dyDescent="0.3">
      <c r="A4042">
        <v>258521</v>
      </c>
      <c r="B4042" t="s">
        <v>3423</v>
      </c>
      <c r="C4042" t="s">
        <v>8</v>
      </c>
      <c r="D4042" t="s">
        <v>9</v>
      </c>
      <c r="E4042" t="str">
        <f>IF(Statistics_xlsx___Sheet1[[#This Row],[event_name]]="-","Male",Statistics_xlsx___Sheet1[[#This Row],[event_name]])</f>
        <v>Male</v>
      </c>
      <c r="F4042" t="s">
        <v>17</v>
      </c>
      <c r="G4042" t="s">
        <v>36</v>
      </c>
      <c r="H4042" t="str">
        <f>IF(Statistics_xlsx___Sheet1[[#This Row],[Post Name]]="-",IF(G4043=0,G4041,G4043),Statistics_xlsx___Sheet1[[#This Row],[Post Name]])</f>
        <v>i5</v>
      </c>
      <c r="I4042">
        <v>35273</v>
      </c>
      <c r="J4042">
        <f>IF(Statistics_xlsx___Sheet1[[#This Row],[Offered Salary]]&lt;=0,AVERAGE($I$2:$I$7166),Statistics_xlsx___Sheet1[[#This Row],[Offered Salary]])</f>
        <v>35273</v>
      </c>
      <c r="K4042" t="b">
        <f>OR((Statistics_xlsx___Sheet1[[#This Row],[updated offered salary]]&lt;$N$39),(Statistics_xlsx___Sheet1[[#This Row],[updated offered salary]]&gt;$N$40))</f>
        <v>0</v>
      </c>
    </row>
    <row r="4043" spans="1:11" x14ac:dyDescent="0.3">
      <c r="A4043">
        <v>368800</v>
      </c>
      <c r="B4043" t="s">
        <v>1395</v>
      </c>
      <c r="C4043" t="s">
        <v>8</v>
      </c>
      <c r="D4043" t="s">
        <v>13</v>
      </c>
      <c r="E4043" t="str">
        <f>IF(Statistics_xlsx___Sheet1[[#This Row],[event_name]]="-","Male",Statistics_xlsx___Sheet1[[#This Row],[event_name]])</f>
        <v>Female</v>
      </c>
      <c r="F4043" t="s">
        <v>17</v>
      </c>
      <c r="G4043" t="s">
        <v>36</v>
      </c>
      <c r="H4043" t="str">
        <f>IF(Statistics_xlsx___Sheet1[[#This Row],[Post Name]]="-",IF(G4044=0,G4042,G4044),Statistics_xlsx___Sheet1[[#This Row],[Post Name]])</f>
        <v>i5</v>
      </c>
      <c r="I4043">
        <v>22051</v>
      </c>
      <c r="J4043">
        <f>IF(Statistics_xlsx___Sheet1[[#This Row],[Offered Salary]]&lt;=0,AVERAGE($I$2:$I$7166),Statistics_xlsx___Sheet1[[#This Row],[Offered Salary]])</f>
        <v>22051</v>
      </c>
      <c r="K4043" t="b">
        <f>OR((Statistics_xlsx___Sheet1[[#This Row],[updated offered salary]]&lt;$N$39),(Statistics_xlsx___Sheet1[[#This Row],[updated offered salary]]&gt;$N$40))</f>
        <v>0</v>
      </c>
    </row>
    <row r="4044" spans="1:11" x14ac:dyDescent="0.3">
      <c r="A4044">
        <v>456819</v>
      </c>
      <c r="B4044" t="s">
        <v>1561</v>
      </c>
      <c r="C4044" t="s">
        <v>8</v>
      </c>
      <c r="D4044" t="s">
        <v>9</v>
      </c>
      <c r="E4044" t="str">
        <f>IF(Statistics_xlsx___Sheet1[[#This Row],[event_name]]="-","Male",Statistics_xlsx___Sheet1[[#This Row],[event_name]])</f>
        <v>Male</v>
      </c>
      <c r="F4044" t="s">
        <v>17</v>
      </c>
      <c r="G4044" t="s">
        <v>36</v>
      </c>
      <c r="H4044" t="str">
        <f>IF(Statistics_xlsx___Sheet1[[#This Row],[Post Name]]="-",IF(G4045=0,G4043,G4045),Statistics_xlsx___Sheet1[[#This Row],[Post Name]])</f>
        <v>i5</v>
      </c>
      <c r="I4044">
        <v>36358</v>
      </c>
      <c r="J4044">
        <f>IF(Statistics_xlsx___Sheet1[[#This Row],[Offered Salary]]&lt;=0,AVERAGE($I$2:$I$7166),Statistics_xlsx___Sheet1[[#This Row],[Offered Salary]])</f>
        <v>36358</v>
      </c>
      <c r="K4044" t="b">
        <f>OR((Statistics_xlsx___Sheet1[[#This Row],[updated offered salary]]&lt;$N$39),(Statistics_xlsx___Sheet1[[#This Row],[updated offered salary]]&gt;$N$40))</f>
        <v>0</v>
      </c>
    </row>
    <row r="4045" spans="1:11" x14ac:dyDescent="0.3">
      <c r="A4045">
        <v>859916</v>
      </c>
      <c r="B4045" t="s">
        <v>1561</v>
      </c>
      <c r="C4045" t="s">
        <v>15</v>
      </c>
      <c r="D4045" t="s">
        <v>9</v>
      </c>
      <c r="E4045" t="str">
        <f>IF(Statistics_xlsx___Sheet1[[#This Row],[event_name]]="-","Male",Statistics_xlsx___Sheet1[[#This Row],[event_name]])</f>
        <v>Male</v>
      </c>
      <c r="F4045" t="s">
        <v>17</v>
      </c>
      <c r="G4045" t="s">
        <v>36</v>
      </c>
      <c r="H4045" t="str">
        <f>IF(Statistics_xlsx___Sheet1[[#This Row],[Post Name]]="-",IF(G4046=0,G4044,G4046),Statistics_xlsx___Sheet1[[#This Row],[Post Name]])</f>
        <v>i5</v>
      </c>
      <c r="I4045">
        <v>28326</v>
      </c>
      <c r="J4045">
        <f>IF(Statistics_xlsx___Sheet1[[#This Row],[Offered Salary]]&lt;=0,AVERAGE($I$2:$I$7166),Statistics_xlsx___Sheet1[[#This Row],[Offered Salary]])</f>
        <v>28326</v>
      </c>
      <c r="K4045" t="b">
        <f>OR((Statistics_xlsx___Sheet1[[#This Row],[updated offered salary]]&lt;$N$39),(Statistics_xlsx___Sheet1[[#This Row],[updated offered salary]]&gt;$N$40))</f>
        <v>0</v>
      </c>
    </row>
    <row r="4046" spans="1:11" x14ac:dyDescent="0.3">
      <c r="A4046">
        <v>816748</v>
      </c>
      <c r="B4046" t="s">
        <v>1981</v>
      </c>
      <c r="C4046" t="s">
        <v>8</v>
      </c>
      <c r="D4046" t="s">
        <v>9</v>
      </c>
      <c r="E4046" t="str">
        <f>IF(Statistics_xlsx___Sheet1[[#This Row],[event_name]]="-","Male",Statistics_xlsx___Sheet1[[#This Row],[event_name]])</f>
        <v>Male</v>
      </c>
      <c r="F4046" t="s">
        <v>86</v>
      </c>
      <c r="G4046" t="s">
        <v>44</v>
      </c>
      <c r="H4046" t="str">
        <f>IF(Statistics_xlsx___Sheet1[[#This Row],[Post Name]]="-",IF(G4047=0,G4045,G4047),Statistics_xlsx___Sheet1[[#This Row],[Post Name]])</f>
        <v>i6</v>
      </c>
      <c r="I4046">
        <v>54557</v>
      </c>
      <c r="J4046">
        <f>IF(Statistics_xlsx___Sheet1[[#This Row],[Offered Salary]]&lt;=0,AVERAGE($I$2:$I$7166),Statistics_xlsx___Sheet1[[#This Row],[Offered Salary]])</f>
        <v>54557</v>
      </c>
      <c r="K4046" t="b">
        <f>OR((Statistics_xlsx___Sheet1[[#This Row],[updated offered salary]]&lt;$N$39),(Statistics_xlsx___Sheet1[[#This Row],[updated offered salary]]&gt;$N$40))</f>
        <v>0</v>
      </c>
    </row>
    <row r="4047" spans="1:11" x14ac:dyDescent="0.3">
      <c r="A4047">
        <v>661425</v>
      </c>
      <c r="B4047" t="s">
        <v>3424</v>
      </c>
      <c r="C4047" t="s">
        <v>15</v>
      </c>
      <c r="D4047" t="s">
        <v>9</v>
      </c>
      <c r="E4047" t="str">
        <f>IF(Statistics_xlsx___Sheet1[[#This Row],[event_name]]="-","Male",Statistics_xlsx___Sheet1[[#This Row],[event_name]])</f>
        <v>Male</v>
      </c>
      <c r="F4047" t="s">
        <v>10</v>
      </c>
      <c r="G4047" t="s">
        <v>44</v>
      </c>
      <c r="H4047" t="str">
        <f>IF(Statistics_xlsx___Sheet1[[#This Row],[Post Name]]="-",IF(G4048=0,G4046,G4048),Statistics_xlsx___Sheet1[[#This Row],[Post Name]])</f>
        <v>i6</v>
      </c>
      <c r="I4047">
        <v>50904</v>
      </c>
      <c r="J4047">
        <f>IF(Statistics_xlsx___Sheet1[[#This Row],[Offered Salary]]&lt;=0,AVERAGE($I$2:$I$7166),Statistics_xlsx___Sheet1[[#This Row],[Offered Salary]])</f>
        <v>50904</v>
      </c>
      <c r="K4047" t="b">
        <f>OR((Statistics_xlsx___Sheet1[[#This Row],[updated offered salary]]&lt;$N$39),(Statistics_xlsx___Sheet1[[#This Row],[updated offered salary]]&gt;$N$40))</f>
        <v>0</v>
      </c>
    </row>
    <row r="4048" spans="1:11" x14ac:dyDescent="0.3">
      <c r="A4048">
        <v>664247</v>
      </c>
      <c r="B4048" t="s">
        <v>265</v>
      </c>
      <c r="C4048" t="s">
        <v>15</v>
      </c>
      <c r="D4048" t="s">
        <v>13</v>
      </c>
      <c r="E4048" t="str">
        <f>IF(Statistics_xlsx___Sheet1[[#This Row],[event_name]]="-","Male",Statistics_xlsx___Sheet1[[#This Row],[event_name]])</f>
        <v>Female</v>
      </c>
      <c r="F4048" t="s">
        <v>21</v>
      </c>
      <c r="G4048" t="s">
        <v>14</v>
      </c>
      <c r="H4048" t="str">
        <f>IF(Statistics_xlsx___Sheet1[[#This Row],[Post Name]]="-",IF(G4049=0,G4047,G4049),Statistics_xlsx___Sheet1[[#This Row],[Post Name]])</f>
        <v>c5</v>
      </c>
      <c r="I4048">
        <v>72111</v>
      </c>
      <c r="J4048">
        <f>IF(Statistics_xlsx___Sheet1[[#This Row],[Offered Salary]]&lt;=0,AVERAGE($I$2:$I$7166),Statistics_xlsx___Sheet1[[#This Row],[Offered Salary]])</f>
        <v>72111</v>
      </c>
      <c r="K4048" t="b">
        <f>OR((Statistics_xlsx___Sheet1[[#This Row],[updated offered salary]]&lt;$N$39),(Statistics_xlsx___Sheet1[[#This Row],[updated offered salary]]&gt;$N$40))</f>
        <v>0</v>
      </c>
    </row>
    <row r="4049" spans="1:11" x14ac:dyDescent="0.3">
      <c r="A4049">
        <v>12307</v>
      </c>
      <c r="B4049" t="s">
        <v>3425</v>
      </c>
      <c r="C4049" t="s">
        <v>15</v>
      </c>
      <c r="D4049" t="s">
        <v>13</v>
      </c>
      <c r="E4049" t="str">
        <f>IF(Statistics_xlsx___Sheet1[[#This Row],[event_name]]="-","Male",Statistics_xlsx___Sheet1[[#This Row],[event_name]])</f>
        <v>Female</v>
      </c>
      <c r="F4049" t="s">
        <v>21</v>
      </c>
      <c r="G4049" t="s">
        <v>14</v>
      </c>
      <c r="H4049" t="str">
        <f>IF(Statistics_xlsx___Sheet1[[#This Row],[Post Name]]="-",IF(G4050=0,G4048,G4050),Statistics_xlsx___Sheet1[[#This Row],[Post Name]])</f>
        <v>c5</v>
      </c>
      <c r="I4049">
        <v>82707</v>
      </c>
      <c r="J4049">
        <f>IF(Statistics_xlsx___Sheet1[[#This Row],[Offered Salary]]&lt;=0,AVERAGE($I$2:$I$7166),Statistics_xlsx___Sheet1[[#This Row],[Offered Salary]])</f>
        <v>82707</v>
      </c>
      <c r="K4049" t="b">
        <f>OR((Statistics_xlsx___Sheet1[[#This Row],[updated offered salary]]&lt;$N$39),(Statistics_xlsx___Sheet1[[#This Row],[updated offered salary]]&gt;$N$40))</f>
        <v>0</v>
      </c>
    </row>
    <row r="4050" spans="1:11" x14ac:dyDescent="0.3">
      <c r="A4050">
        <v>35352</v>
      </c>
      <c r="B4050" t="s">
        <v>3426</v>
      </c>
      <c r="C4050" t="s">
        <v>15</v>
      </c>
      <c r="D4050" t="s">
        <v>9</v>
      </c>
      <c r="E4050" t="str">
        <f>IF(Statistics_xlsx___Sheet1[[#This Row],[event_name]]="-","Male",Statistics_xlsx___Sheet1[[#This Row],[event_name]])</f>
        <v>Male</v>
      </c>
      <c r="F4050" t="s">
        <v>21</v>
      </c>
      <c r="G4050" t="s">
        <v>14</v>
      </c>
      <c r="H4050" t="str">
        <f>IF(Statistics_xlsx___Sheet1[[#This Row],[Post Name]]="-",IF(G4051=0,G4049,G4051),Statistics_xlsx___Sheet1[[#This Row],[Post Name]])</f>
        <v>c5</v>
      </c>
      <c r="I4050">
        <v>34882</v>
      </c>
      <c r="J4050">
        <f>IF(Statistics_xlsx___Sheet1[[#This Row],[Offered Salary]]&lt;=0,AVERAGE($I$2:$I$7166),Statistics_xlsx___Sheet1[[#This Row],[Offered Salary]])</f>
        <v>34882</v>
      </c>
      <c r="K4050" t="b">
        <f>OR((Statistics_xlsx___Sheet1[[#This Row],[updated offered salary]]&lt;$N$39),(Statistics_xlsx___Sheet1[[#This Row],[updated offered salary]]&gt;$N$40))</f>
        <v>0</v>
      </c>
    </row>
    <row r="4051" spans="1:11" x14ac:dyDescent="0.3">
      <c r="A4051">
        <v>374498</v>
      </c>
      <c r="B4051" t="s">
        <v>3427</v>
      </c>
      <c r="C4051" t="s">
        <v>15</v>
      </c>
      <c r="D4051" t="s">
        <v>9</v>
      </c>
      <c r="E4051" t="str">
        <f>IF(Statistics_xlsx___Sheet1[[#This Row],[event_name]]="-","Male",Statistics_xlsx___Sheet1[[#This Row],[event_name]])</f>
        <v>Male</v>
      </c>
      <c r="F4051" t="s">
        <v>21</v>
      </c>
      <c r="G4051" t="s">
        <v>345</v>
      </c>
      <c r="H4051" t="str">
        <f>IF(Statistics_xlsx___Sheet1[[#This Row],[Post Name]]="-",IF(G4052=0,G4050,G4052),Statistics_xlsx___Sheet1[[#This Row],[Post Name]])</f>
        <v>c9</v>
      </c>
      <c r="I4051">
        <v>2207</v>
      </c>
      <c r="J4051">
        <f>IF(Statistics_xlsx___Sheet1[[#This Row],[Offered Salary]]&lt;=0,AVERAGE($I$2:$I$7166),Statistics_xlsx___Sheet1[[#This Row],[Offered Salary]])</f>
        <v>2207</v>
      </c>
      <c r="K4051" t="b">
        <f>OR((Statistics_xlsx___Sheet1[[#This Row],[updated offered salary]]&lt;$N$39),(Statistics_xlsx___Sheet1[[#This Row],[updated offered salary]]&gt;$N$40))</f>
        <v>0</v>
      </c>
    </row>
    <row r="4052" spans="1:11" x14ac:dyDescent="0.3">
      <c r="A4052">
        <v>163894</v>
      </c>
      <c r="B4052" t="s">
        <v>3428</v>
      </c>
      <c r="C4052" t="s">
        <v>15</v>
      </c>
      <c r="D4052" t="s">
        <v>9</v>
      </c>
      <c r="E4052" t="str">
        <f>IF(Statistics_xlsx___Sheet1[[#This Row],[event_name]]="-","Male",Statistics_xlsx___Sheet1[[#This Row],[event_name]])</f>
        <v>Male</v>
      </c>
      <c r="F4052" t="s">
        <v>21</v>
      </c>
      <c r="G4052" t="s">
        <v>345</v>
      </c>
      <c r="H4052" t="str">
        <f>IF(Statistics_xlsx___Sheet1[[#This Row],[Post Name]]="-",IF(G4053=0,G4051,G4053),Statistics_xlsx___Sheet1[[#This Row],[Post Name]])</f>
        <v>c9</v>
      </c>
      <c r="I4052">
        <v>78093</v>
      </c>
      <c r="J4052">
        <f>IF(Statistics_xlsx___Sheet1[[#This Row],[Offered Salary]]&lt;=0,AVERAGE($I$2:$I$7166),Statistics_xlsx___Sheet1[[#This Row],[Offered Salary]])</f>
        <v>78093</v>
      </c>
      <c r="K4052" t="b">
        <f>OR((Statistics_xlsx___Sheet1[[#This Row],[updated offered salary]]&lt;$N$39),(Statistics_xlsx___Sheet1[[#This Row],[updated offered salary]]&gt;$N$40))</f>
        <v>0</v>
      </c>
    </row>
    <row r="4053" spans="1:11" x14ac:dyDescent="0.3">
      <c r="A4053">
        <v>175180</v>
      </c>
      <c r="B4053" t="s">
        <v>3429</v>
      </c>
      <c r="C4053" t="s">
        <v>8</v>
      </c>
      <c r="D4053" t="s">
        <v>13</v>
      </c>
      <c r="E4053" t="str">
        <f>IF(Statistics_xlsx___Sheet1[[#This Row],[event_name]]="-","Male",Statistics_xlsx___Sheet1[[#This Row],[event_name]])</f>
        <v>Female</v>
      </c>
      <c r="F4053" t="s">
        <v>21</v>
      </c>
      <c r="G4053" t="s">
        <v>345</v>
      </c>
      <c r="H4053" t="str">
        <f>IF(Statistics_xlsx___Sheet1[[#This Row],[Post Name]]="-",IF(G4054=0,G4052,G4054),Statistics_xlsx___Sheet1[[#This Row],[Post Name]])</f>
        <v>c9</v>
      </c>
      <c r="I4053">
        <v>16996</v>
      </c>
      <c r="J4053">
        <f>IF(Statistics_xlsx___Sheet1[[#This Row],[Offered Salary]]&lt;=0,AVERAGE($I$2:$I$7166),Statistics_xlsx___Sheet1[[#This Row],[Offered Salary]])</f>
        <v>16996</v>
      </c>
      <c r="K4053" t="b">
        <f>OR((Statistics_xlsx___Sheet1[[#This Row],[updated offered salary]]&lt;$N$39),(Statistics_xlsx___Sheet1[[#This Row],[updated offered salary]]&gt;$N$40))</f>
        <v>0</v>
      </c>
    </row>
    <row r="4054" spans="1:11" x14ac:dyDescent="0.3">
      <c r="A4054">
        <v>456871</v>
      </c>
      <c r="B4054" t="s">
        <v>3430</v>
      </c>
      <c r="C4054" t="s">
        <v>8</v>
      </c>
      <c r="D4054" t="s">
        <v>9</v>
      </c>
      <c r="E4054" t="str">
        <f>IF(Statistics_xlsx___Sheet1[[#This Row],[event_name]]="-","Male",Statistics_xlsx___Sheet1[[#This Row],[event_name]])</f>
        <v>Male</v>
      </c>
      <c r="F4054" t="s">
        <v>21</v>
      </c>
      <c r="G4054" t="s">
        <v>345</v>
      </c>
      <c r="H4054" t="str">
        <f>IF(Statistics_xlsx___Sheet1[[#This Row],[Post Name]]="-",IF(G4055=0,G4053,G4055),Statistics_xlsx___Sheet1[[#This Row],[Post Name]])</f>
        <v>c9</v>
      </c>
      <c r="I4054">
        <v>39016</v>
      </c>
      <c r="J4054">
        <f>IF(Statistics_xlsx___Sheet1[[#This Row],[Offered Salary]]&lt;=0,AVERAGE($I$2:$I$7166),Statistics_xlsx___Sheet1[[#This Row],[Offered Salary]])</f>
        <v>39016</v>
      </c>
      <c r="K4054" t="b">
        <f>OR((Statistics_xlsx___Sheet1[[#This Row],[updated offered salary]]&lt;$N$39),(Statistics_xlsx___Sheet1[[#This Row],[updated offered salary]]&gt;$N$40))</f>
        <v>0</v>
      </c>
    </row>
    <row r="4055" spans="1:11" x14ac:dyDescent="0.3">
      <c r="A4055">
        <v>677157</v>
      </c>
      <c r="B4055" t="s">
        <v>3431</v>
      </c>
      <c r="C4055" t="s">
        <v>15</v>
      </c>
      <c r="D4055" t="s">
        <v>13</v>
      </c>
      <c r="E4055" t="str">
        <f>IF(Statistics_xlsx___Sheet1[[#This Row],[event_name]]="-","Male",Statistics_xlsx___Sheet1[[#This Row],[event_name]])</f>
        <v>Female</v>
      </c>
      <c r="F4055" t="s">
        <v>21</v>
      </c>
      <c r="G4055" t="s">
        <v>345</v>
      </c>
      <c r="H4055" t="str">
        <f>IF(Statistics_xlsx___Sheet1[[#This Row],[Post Name]]="-",IF(G4056=0,G4054,G4056),Statistics_xlsx___Sheet1[[#This Row],[Post Name]])</f>
        <v>c9</v>
      </c>
      <c r="I4055">
        <v>98321</v>
      </c>
      <c r="J4055">
        <f>IF(Statistics_xlsx___Sheet1[[#This Row],[Offered Salary]]&lt;=0,AVERAGE($I$2:$I$7166),Statistics_xlsx___Sheet1[[#This Row],[Offered Salary]])</f>
        <v>98321</v>
      </c>
      <c r="K4055" t="b">
        <f>OR((Statistics_xlsx___Sheet1[[#This Row],[updated offered salary]]&lt;$N$39),(Statistics_xlsx___Sheet1[[#This Row],[updated offered salary]]&gt;$N$40))</f>
        <v>0</v>
      </c>
    </row>
    <row r="4056" spans="1:11" x14ac:dyDescent="0.3">
      <c r="A4056">
        <v>300699</v>
      </c>
      <c r="B4056" t="s">
        <v>3432</v>
      </c>
      <c r="C4056" t="s">
        <v>15</v>
      </c>
      <c r="D4056" t="s">
        <v>42</v>
      </c>
      <c r="E4056" t="str">
        <f>IF(Statistics_xlsx___Sheet1[[#This Row],[event_name]]="-","Male",Statistics_xlsx___Sheet1[[#This Row],[event_name]])</f>
        <v>Don’t want to say</v>
      </c>
      <c r="F4056" t="s">
        <v>21</v>
      </c>
      <c r="G4056" t="s">
        <v>345</v>
      </c>
      <c r="H4056" t="str">
        <f>IF(Statistics_xlsx___Sheet1[[#This Row],[Post Name]]="-",IF(G4057=0,G4055,G4057),Statistics_xlsx___Sheet1[[#This Row],[Post Name]])</f>
        <v>c9</v>
      </c>
      <c r="I4056">
        <v>27516</v>
      </c>
      <c r="J4056">
        <f>IF(Statistics_xlsx___Sheet1[[#This Row],[Offered Salary]]&lt;=0,AVERAGE($I$2:$I$7166),Statistics_xlsx___Sheet1[[#This Row],[Offered Salary]])</f>
        <v>27516</v>
      </c>
      <c r="K4056" t="b">
        <f>OR((Statistics_xlsx___Sheet1[[#This Row],[updated offered salary]]&lt;$N$39),(Statistics_xlsx___Sheet1[[#This Row],[updated offered salary]]&gt;$N$40))</f>
        <v>0</v>
      </c>
    </row>
    <row r="4057" spans="1:11" x14ac:dyDescent="0.3">
      <c r="A4057">
        <v>909743</v>
      </c>
      <c r="B4057" t="s">
        <v>3433</v>
      </c>
      <c r="C4057" t="s">
        <v>8</v>
      </c>
      <c r="D4057" t="s">
        <v>9</v>
      </c>
      <c r="E4057" t="str">
        <f>IF(Statistics_xlsx___Sheet1[[#This Row],[event_name]]="-","Male",Statistics_xlsx___Sheet1[[#This Row],[event_name]])</f>
        <v>Male</v>
      </c>
      <c r="F4057" t="s">
        <v>21</v>
      </c>
      <c r="G4057" t="s">
        <v>345</v>
      </c>
      <c r="H4057" t="str">
        <f>IF(Statistics_xlsx___Sheet1[[#This Row],[Post Name]]="-",IF(G4058=0,G4056,G4058),Statistics_xlsx___Sheet1[[#This Row],[Post Name]])</f>
        <v>c9</v>
      </c>
      <c r="I4057">
        <v>77789</v>
      </c>
      <c r="J4057">
        <f>IF(Statistics_xlsx___Sheet1[[#This Row],[Offered Salary]]&lt;=0,AVERAGE($I$2:$I$7166),Statistics_xlsx___Sheet1[[#This Row],[Offered Salary]])</f>
        <v>77789</v>
      </c>
      <c r="K4057" t="b">
        <f>OR((Statistics_xlsx___Sheet1[[#This Row],[updated offered salary]]&lt;$N$39),(Statistics_xlsx___Sheet1[[#This Row],[updated offered salary]]&gt;$N$40))</f>
        <v>0</v>
      </c>
    </row>
    <row r="4058" spans="1:11" x14ac:dyDescent="0.3">
      <c r="A4058">
        <v>193614</v>
      </c>
      <c r="B4058" t="s">
        <v>3434</v>
      </c>
      <c r="C4058" t="s">
        <v>8</v>
      </c>
      <c r="D4058" t="s">
        <v>9</v>
      </c>
      <c r="E4058" t="str">
        <f>IF(Statistics_xlsx___Sheet1[[#This Row],[event_name]]="-","Male",Statistics_xlsx___Sheet1[[#This Row],[event_name]])</f>
        <v>Male</v>
      </c>
      <c r="F4058" t="s">
        <v>21</v>
      </c>
      <c r="G4058" t="s">
        <v>345</v>
      </c>
      <c r="H4058" t="str">
        <f>IF(Statistics_xlsx___Sheet1[[#This Row],[Post Name]]="-",IF(G4059=0,G4057,G4059),Statistics_xlsx___Sheet1[[#This Row],[Post Name]])</f>
        <v>c9</v>
      </c>
      <c r="I4058">
        <v>68820</v>
      </c>
      <c r="J4058">
        <f>IF(Statistics_xlsx___Sheet1[[#This Row],[Offered Salary]]&lt;=0,AVERAGE($I$2:$I$7166),Statistics_xlsx___Sheet1[[#This Row],[Offered Salary]])</f>
        <v>68820</v>
      </c>
      <c r="K4058" t="b">
        <f>OR((Statistics_xlsx___Sheet1[[#This Row],[updated offered salary]]&lt;$N$39),(Statistics_xlsx___Sheet1[[#This Row],[updated offered salary]]&gt;$N$40))</f>
        <v>0</v>
      </c>
    </row>
    <row r="4059" spans="1:11" x14ac:dyDescent="0.3">
      <c r="A4059">
        <v>926034</v>
      </c>
      <c r="B4059" t="s">
        <v>2564</v>
      </c>
      <c r="C4059" t="s">
        <v>8</v>
      </c>
      <c r="D4059" t="s">
        <v>13</v>
      </c>
      <c r="E4059" t="str">
        <f>IF(Statistics_xlsx___Sheet1[[#This Row],[event_name]]="-","Male",Statistics_xlsx___Sheet1[[#This Row],[event_name]])</f>
        <v>Female</v>
      </c>
      <c r="F4059" t="s">
        <v>10</v>
      </c>
      <c r="G4059" t="s">
        <v>39</v>
      </c>
      <c r="H4059" t="str">
        <f>IF(Statistics_xlsx___Sheet1[[#This Row],[Post Name]]="-",IF(G4060=0,G4058,G4060),Statistics_xlsx___Sheet1[[#This Row],[Post Name]])</f>
        <v>i1</v>
      </c>
      <c r="I4059">
        <v>27492</v>
      </c>
      <c r="J4059">
        <f>IF(Statistics_xlsx___Sheet1[[#This Row],[Offered Salary]]&lt;=0,AVERAGE($I$2:$I$7166),Statistics_xlsx___Sheet1[[#This Row],[Offered Salary]])</f>
        <v>27492</v>
      </c>
      <c r="K4059" t="b">
        <f>OR((Statistics_xlsx___Sheet1[[#This Row],[updated offered salary]]&lt;$N$39),(Statistics_xlsx___Sheet1[[#This Row],[updated offered salary]]&gt;$N$40))</f>
        <v>0</v>
      </c>
    </row>
    <row r="4060" spans="1:11" x14ac:dyDescent="0.3">
      <c r="A4060">
        <v>741464</v>
      </c>
      <c r="B4060" t="s">
        <v>3435</v>
      </c>
      <c r="C4060" t="s">
        <v>8</v>
      </c>
      <c r="D4060" t="s">
        <v>9</v>
      </c>
      <c r="E4060" t="str">
        <f>IF(Statistics_xlsx___Sheet1[[#This Row],[event_name]]="-","Male",Statistics_xlsx___Sheet1[[#This Row],[event_name]])</f>
        <v>Male</v>
      </c>
      <c r="F4060" t="s">
        <v>10</v>
      </c>
      <c r="G4060" t="s">
        <v>345</v>
      </c>
      <c r="H4060" t="str">
        <f>IF(Statistics_xlsx___Sheet1[[#This Row],[Post Name]]="-",IF(G4061=0,G4059,G4061),Statistics_xlsx___Sheet1[[#This Row],[Post Name]])</f>
        <v>c9</v>
      </c>
      <c r="I4060">
        <v>68397</v>
      </c>
      <c r="J4060">
        <f>IF(Statistics_xlsx___Sheet1[[#This Row],[Offered Salary]]&lt;=0,AVERAGE($I$2:$I$7166),Statistics_xlsx___Sheet1[[#This Row],[Offered Salary]])</f>
        <v>68397</v>
      </c>
      <c r="K4060" t="b">
        <f>OR((Statistics_xlsx___Sheet1[[#This Row],[updated offered salary]]&lt;$N$39),(Statistics_xlsx___Sheet1[[#This Row],[updated offered salary]]&gt;$N$40))</f>
        <v>0</v>
      </c>
    </row>
    <row r="4061" spans="1:11" x14ac:dyDescent="0.3">
      <c r="A4061">
        <v>218712</v>
      </c>
      <c r="B4061" t="s">
        <v>3436</v>
      </c>
      <c r="C4061" t="s">
        <v>8</v>
      </c>
      <c r="D4061" t="s">
        <v>13</v>
      </c>
      <c r="E4061" t="str">
        <f>IF(Statistics_xlsx___Sheet1[[#This Row],[event_name]]="-","Male",Statistics_xlsx___Sheet1[[#This Row],[event_name]])</f>
        <v>Female</v>
      </c>
      <c r="F4061" t="s">
        <v>10</v>
      </c>
      <c r="G4061" t="s">
        <v>345</v>
      </c>
      <c r="H4061" t="str">
        <f>IF(Statistics_xlsx___Sheet1[[#This Row],[Post Name]]="-",IF(G4062=0,G4060,G4062),Statistics_xlsx___Sheet1[[#This Row],[Post Name]])</f>
        <v>c9</v>
      </c>
      <c r="I4061">
        <v>19371</v>
      </c>
      <c r="J4061">
        <f>IF(Statistics_xlsx___Sheet1[[#This Row],[Offered Salary]]&lt;=0,AVERAGE($I$2:$I$7166),Statistics_xlsx___Sheet1[[#This Row],[Offered Salary]])</f>
        <v>19371</v>
      </c>
      <c r="K4061" t="b">
        <f>OR((Statistics_xlsx___Sheet1[[#This Row],[updated offered salary]]&lt;$N$39),(Statistics_xlsx___Sheet1[[#This Row],[updated offered salary]]&gt;$N$40))</f>
        <v>0</v>
      </c>
    </row>
    <row r="4062" spans="1:11" x14ac:dyDescent="0.3">
      <c r="A4062">
        <v>141105</v>
      </c>
      <c r="B4062" t="s">
        <v>381</v>
      </c>
      <c r="C4062" t="s">
        <v>8</v>
      </c>
      <c r="D4062" t="s">
        <v>9</v>
      </c>
      <c r="E4062" t="str">
        <f>IF(Statistics_xlsx___Sheet1[[#This Row],[event_name]]="-","Male",Statistics_xlsx___Sheet1[[#This Row],[event_name]])</f>
        <v>Male</v>
      </c>
      <c r="F4062" t="s">
        <v>10</v>
      </c>
      <c r="G4062" t="s">
        <v>39</v>
      </c>
      <c r="H4062" t="str">
        <f>IF(Statistics_xlsx___Sheet1[[#This Row],[Post Name]]="-",IF(G4063=0,G4061,G4063),Statistics_xlsx___Sheet1[[#This Row],[Post Name]])</f>
        <v>i1</v>
      </c>
      <c r="I4062">
        <v>46369</v>
      </c>
      <c r="J4062">
        <f>IF(Statistics_xlsx___Sheet1[[#This Row],[Offered Salary]]&lt;=0,AVERAGE($I$2:$I$7166),Statistics_xlsx___Sheet1[[#This Row],[Offered Salary]])</f>
        <v>46369</v>
      </c>
      <c r="K4062" t="b">
        <f>OR((Statistics_xlsx___Sheet1[[#This Row],[updated offered salary]]&lt;$N$39),(Statistics_xlsx___Sheet1[[#This Row],[updated offered salary]]&gt;$N$40))</f>
        <v>0</v>
      </c>
    </row>
    <row r="4063" spans="1:11" x14ac:dyDescent="0.3">
      <c r="A4063">
        <v>602859</v>
      </c>
      <c r="B4063" t="s">
        <v>3437</v>
      </c>
      <c r="C4063" t="s">
        <v>8</v>
      </c>
      <c r="D4063" t="s">
        <v>9</v>
      </c>
      <c r="E4063" t="str">
        <f>IF(Statistics_xlsx___Sheet1[[#This Row],[event_name]]="-","Male",Statistics_xlsx___Sheet1[[#This Row],[event_name]])</f>
        <v>Male</v>
      </c>
      <c r="F4063" t="s">
        <v>10</v>
      </c>
      <c r="G4063" t="s">
        <v>345</v>
      </c>
      <c r="H4063" t="str">
        <f>IF(Statistics_xlsx___Sheet1[[#This Row],[Post Name]]="-",IF(G4064=0,G4062,G4064),Statistics_xlsx___Sheet1[[#This Row],[Post Name]])</f>
        <v>c9</v>
      </c>
      <c r="I4063">
        <v>22619</v>
      </c>
      <c r="J4063">
        <f>IF(Statistics_xlsx___Sheet1[[#This Row],[Offered Salary]]&lt;=0,AVERAGE($I$2:$I$7166),Statistics_xlsx___Sheet1[[#This Row],[Offered Salary]])</f>
        <v>22619</v>
      </c>
      <c r="K4063" t="b">
        <f>OR((Statistics_xlsx___Sheet1[[#This Row],[updated offered salary]]&lt;$N$39),(Statistics_xlsx___Sheet1[[#This Row],[updated offered salary]]&gt;$N$40))</f>
        <v>0</v>
      </c>
    </row>
    <row r="4064" spans="1:11" x14ac:dyDescent="0.3">
      <c r="A4064">
        <v>888578</v>
      </c>
      <c r="B4064" t="s">
        <v>3438</v>
      </c>
      <c r="C4064" t="s">
        <v>8</v>
      </c>
      <c r="D4064" t="s">
        <v>13</v>
      </c>
      <c r="E4064" t="str">
        <f>IF(Statistics_xlsx___Sheet1[[#This Row],[event_name]]="-","Male",Statistics_xlsx___Sheet1[[#This Row],[event_name]])</f>
        <v>Female</v>
      </c>
      <c r="F4064" t="s">
        <v>10</v>
      </c>
      <c r="G4064" t="s">
        <v>345</v>
      </c>
      <c r="H4064" t="str">
        <f>IF(Statistics_xlsx___Sheet1[[#This Row],[Post Name]]="-",IF(G4065=0,G4063,G4065),Statistics_xlsx___Sheet1[[#This Row],[Post Name]])</f>
        <v>c9</v>
      </c>
      <c r="I4064">
        <v>65299</v>
      </c>
      <c r="J4064">
        <f>IF(Statistics_xlsx___Sheet1[[#This Row],[Offered Salary]]&lt;=0,AVERAGE($I$2:$I$7166),Statistics_xlsx___Sheet1[[#This Row],[Offered Salary]])</f>
        <v>65299</v>
      </c>
      <c r="K4064" t="b">
        <f>OR((Statistics_xlsx___Sheet1[[#This Row],[updated offered salary]]&lt;$N$39),(Statistics_xlsx___Sheet1[[#This Row],[updated offered salary]]&gt;$N$40))</f>
        <v>0</v>
      </c>
    </row>
    <row r="4065" spans="1:11" x14ac:dyDescent="0.3">
      <c r="A4065">
        <v>310945</v>
      </c>
      <c r="B4065" t="s">
        <v>2413</v>
      </c>
      <c r="C4065" t="s">
        <v>8</v>
      </c>
      <c r="D4065" t="s">
        <v>13</v>
      </c>
      <c r="E4065" t="str">
        <f>IF(Statistics_xlsx___Sheet1[[#This Row],[event_name]]="-","Male",Statistics_xlsx___Sheet1[[#This Row],[event_name]])</f>
        <v>Female</v>
      </c>
      <c r="F4065" t="s">
        <v>10</v>
      </c>
      <c r="G4065" t="s">
        <v>39</v>
      </c>
      <c r="H4065" t="str">
        <f>IF(Statistics_xlsx___Sheet1[[#This Row],[Post Name]]="-",IF(G4066=0,G4064,G4066),Statistics_xlsx___Sheet1[[#This Row],[Post Name]])</f>
        <v>i1</v>
      </c>
      <c r="I4065">
        <v>97594</v>
      </c>
      <c r="J4065">
        <f>IF(Statistics_xlsx___Sheet1[[#This Row],[Offered Salary]]&lt;=0,AVERAGE($I$2:$I$7166),Statistics_xlsx___Sheet1[[#This Row],[Offered Salary]])</f>
        <v>97594</v>
      </c>
      <c r="K4065" t="b">
        <f>OR((Statistics_xlsx___Sheet1[[#This Row],[updated offered salary]]&lt;$N$39),(Statistics_xlsx___Sheet1[[#This Row],[updated offered salary]]&gt;$N$40))</f>
        <v>0</v>
      </c>
    </row>
    <row r="4066" spans="1:11" x14ac:dyDescent="0.3">
      <c r="A4066">
        <v>285962</v>
      </c>
      <c r="B4066" t="s">
        <v>2412</v>
      </c>
      <c r="C4066" t="s">
        <v>15</v>
      </c>
      <c r="D4066" t="s">
        <v>42</v>
      </c>
      <c r="E4066" t="str">
        <f>IF(Statistics_xlsx___Sheet1[[#This Row],[event_name]]="-","Male",Statistics_xlsx___Sheet1[[#This Row],[event_name]])</f>
        <v>Don’t want to say</v>
      </c>
      <c r="F4066" t="s">
        <v>10</v>
      </c>
      <c r="G4066" t="s">
        <v>39</v>
      </c>
      <c r="H4066" t="str">
        <f>IF(Statistics_xlsx___Sheet1[[#This Row],[Post Name]]="-",IF(G4067=0,G4065,G4067),Statistics_xlsx___Sheet1[[#This Row],[Post Name]])</f>
        <v>i1</v>
      </c>
      <c r="I4066">
        <v>31670</v>
      </c>
      <c r="J4066">
        <f>IF(Statistics_xlsx___Sheet1[[#This Row],[Offered Salary]]&lt;=0,AVERAGE($I$2:$I$7166),Statistics_xlsx___Sheet1[[#This Row],[Offered Salary]])</f>
        <v>31670</v>
      </c>
      <c r="K4066" t="b">
        <f>OR((Statistics_xlsx___Sheet1[[#This Row],[updated offered salary]]&lt;$N$39),(Statistics_xlsx___Sheet1[[#This Row],[updated offered salary]]&gt;$N$40))</f>
        <v>0</v>
      </c>
    </row>
    <row r="4067" spans="1:11" x14ac:dyDescent="0.3">
      <c r="A4067">
        <v>336659</v>
      </c>
      <c r="B4067" t="s">
        <v>3091</v>
      </c>
      <c r="C4067" t="s">
        <v>8</v>
      </c>
      <c r="D4067" t="s">
        <v>9</v>
      </c>
      <c r="E4067" t="str">
        <f>IF(Statistics_xlsx___Sheet1[[#This Row],[event_name]]="-","Male",Statistics_xlsx___Sheet1[[#This Row],[event_name]])</f>
        <v>Male</v>
      </c>
      <c r="F4067" t="s">
        <v>10</v>
      </c>
      <c r="G4067" t="s">
        <v>345</v>
      </c>
      <c r="H4067" t="str">
        <f>IF(Statistics_xlsx___Sheet1[[#This Row],[Post Name]]="-",IF(G4068=0,G4066,G4068),Statistics_xlsx___Sheet1[[#This Row],[Post Name]])</f>
        <v>c9</v>
      </c>
      <c r="I4067">
        <v>14963</v>
      </c>
      <c r="J4067">
        <f>IF(Statistics_xlsx___Sheet1[[#This Row],[Offered Salary]]&lt;=0,AVERAGE($I$2:$I$7166),Statistics_xlsx___Sheet1[[#This Row],[Offered Salary]])</f>
        <v>14963</v>
      </c>
      <c r="K4067" t="b">
        <f>OR((Statistics_xlsx___Sheet1[[#This Row],[updated offered salary]]&lt;$N$39),(Statistics_xlsx___Sheet1[[#This Row],[updated offered salary]]&gt;$N$40))</f>
        <v>0</v>
      </c>
    </row>
    <row r="4068" spans="1:11" x14ac:dyDescent="0.3">
      <c r="A4068">
        <v>558779</v>
      </c>
      <c r="B4068" t="s">
        <v>3439</v>
      </c>
      <c r="C4068" t="s">
        <v>8</v>
      </c>
      <c r="D4068" t="s">
        <v>9</v>
      </c>
      <c r="E4068" t="str">
        <f>IF(Statistics_xlsx___Sheet1[[#This Row],[event_name]]="-","Male",Statistics_xlsx___Sheet1[[#This Row],[event_name]])</f>
        <v>Male</v>
      </c>
      <c r="F4068" t="s">
        <v>10</v>
      </c>
      <c r="G4068" t="s">
        <v>345</v>
      </c>
      <c r="H4068" t="str">
        <f>IF(Statistics_xlsx___Sheet1[[#This Row],[Post Name]]="-",IF(G4069=0,G4067,G4069),Statistics_xlsx___Sheet1[[#This Row],[Post Name]])</f>
        <v>c9</v>
      </c>
      <c r="I4068">
        <v>38265</v>
      </c>
      <c r="J4068">
        <f>IF(Statistics_xlsx___Sheet1[[#This Row],[Offered Salary]]&lt;=0,AVERAGE($I$2:$I$7166),Statistics_xlsx___Sheet1[[#This Row],[Offered Salary]])</f>
        <v>38265</v>
      </c>
      <c r="K4068" t="b">
        <f>OR((Statistics_xlsx___Sheet1[[#This Row],[updated offered salary]]&lt;$N$39),(Statistics_xlsx___Sheet1[[#This Row],[updated offered salary]]&gt;$N$40))</f>
        <v>0</v>
      </c>
    </row>
    <row r="4069" spans="1:11" x14ac:dyDescent="0.3">
      <c r="A4069">
        <v>887671</v>
      </c>
      <c r="B4069" t="s">
        <v>3337</v>
      </c>
      <c r="C4069" t="s">
        <v>8</v>
      </c>
      <c r="D4069" t="s">
        <v>9</v>
      </c>
      <c r="E4069" t="str">
        <f>IF(Statistics_xlsx___Sheet1[[#This Row],[event_name]]="-","Male",Statistics_xlsx___Sheet1[[#This Row],[event_name]])</f>
        <v>Male</v>
      </c>
      <c r="F4069" t="s">
        <v>10</v>
      </c>
      <c r="G4069" t="s">
        <v>39</v>
      </c>
      <c r="H4069" t="str">
        <f>IF(Statistics_xlsx___Sheet1[[#This Row],[Post Name]]="-",IF(G4070=0,G4068,G4070),Statistics_xlsx___Sheet1[[#This Row],[Post Name]])</f>
        <v>i1</v>
      </c>
      <c r="I4069">
        <v>60500</v>
      </c>
      <c r="J4069">
        <f>IF(Statistics_xlsx___Sheet1[[#This Row],[Offered Salary]]&lt;=0,AVERAGE($I$2:$I$7166),Statistics_xlsx___Sheet1[[#This Row],[Offered Salary]])</f>
        <v>60500</v>
      </c>
      <c r="K4069" t="b">
        <f>OR((Statistics_xlsx___Sheet1[[#This Row],[updated offered salary]]&lt;$N$39),(Statistics_xlsx___Sheet1[[#This Row],[updated offered salary]]&gt;$N$40))</f>
        <v>0</v>
      </c>
    </row>
    <row r="4070" spans="1:11" x14ac:dyDescent="0.3">
      <c r="A4070">
        <v>985374</v>
      </c>
      <c r="B4070" t="s">
        <v>3440</v>
      </c>
      <c r="C4070" t="s">
        <v>8</v>
      </c>
      <c r="D4070" t="s">
        <v>9</v>
      </c>
      <c r="E4070" t="str">
        <f>IF(Statistics_xlsx___Sheet1[[#This Row],[event_name]]="-","Male",Statistics_xlsx___Sheet1[[#This Row],[event_name]])</f>
        <v>Male</v>
      </c>
      <c r="F4070" t="s">
        <v>10</v>
      </c>
      <c r="G4070" t="s">
        <v>39</v>
      </c>
      <c r="H4070" t="str">
        <f>IF(Statistics_xlsx___Sheet1[[#This Row],[Post Name]]="-",IF(G4071=0,G4069,G4071),Statistics_xlsx___Sheet1[[#This Row],[Post Name]])</f>
        <v>i1</v>
      </c>
      <c r="I4070">
        <v>11611</v>
      </c>
      <c r="J4070">
        <f>IF(Statistics_xlsx___Sheet1[[#This Row],[Offered Salary]]&lt;=0,AVERAGE($I$2:$I$7166),Statistics_xlsx___Sheet1[[#This Row],[Offered Salary]])</f>
        <v>11611</v>
      </c>
      <c r="K4070" t="b">
        <f>OR((Statistics_xlsx___Sheet1[[#This Row],[updated offered salary]]&lt;$N$39),(Statistics_xlsx___Sheet1[[#This Row],[updated offered salary]]&gt;$N$40))</f>
        <v>0</v>
      </c>
    </row>
    <row r="4071" spans="1:11" x14ac:dyDescent="0.3">
      <c r="A4071">
        <v>479749</v>
      </c>
      <c r="B4071" t="s">
        <v>1245</v>
      </c>
      <c r="C4071" t="s">
        <v>8</v>
      </c>
      <c r="D4071" t="s">
        <v>9</v>
      </c>
      <c r="E4071" t="str">
        <f>IF(Statistics_xlsx___Sheet1[[#This Row],[event_name]]="-","Male",Statistics_xlsx___Sheet1[[#This Row],[event_name]])</f>
        <v>Male</v>
      </c>
      <c r="F4071" t="s">
        <v>10</v>
      </c>
      <c r="G4071" t="s">
        <v>39</v>
      </c>
      <c r="H4071" t="str">
        <f>IF(Statistics_xlsx___Sheet1[[#This Row],[Post Name]]="-",IF(G4072=0,G4070,G4072),Statistics_xlsx___Sheet1[[#This Row],[Post Name]])</f>
        <v>i1</v>
      </c>
      <c r="I4071">
        <v>50403</v>
      </c>
      <c r="J4071">
        <f>IF(Statistics_xlsx___Sheet1[[#This Row],[Offered Salary]]&lt;=0,AVERAGE($I$2:$I$7166),Statistics_xlsx___Sheet1[[#This Row],[Offered Salary]])</f>
        <v>50403</v>
      </c>
      <c r="K4071" t="b">
        <f>OR((Statistics_xlsx___Sheet1[[#This Row],[updated offered salary]]&lt;$N$39),(Statistics_xlsx___Sheet1[[#This Row],[updated offered salary]]&gt;$N$40))</f>
        <v>0</v>
      </c>
    </row>
    <row r="4072" spans="1:11" x14ac:dyDescent="0.3">
      <c r="A4072">
        <v>347974</v>
      </c>
      <c r="B4072" t="s">
        <v>3441</v>
      </c>
      <c r="C4072" t="s">
        <v>8</v>
      </c>
      <c r="D4072" t="s">
        <v>9</v>
      </c>
      <c r="E4072" t="str">
        <f>IF(Statistics_xlsx___Sheet1[[#This Row],[event_name]]="-","Male",Statistics_xlsx___Sheet1[[#This Row],[event_name]])</f>
        <v>Male</v>
      </c>
      <c r="F4072" t="s">
        <v>10</v>
      </c>
      <c r="G4072" t="s">
        <v>39</v>
      </c>
      <c r="H4072" t="str">
        <f>IF(Statistics_xlsx___Sheet1[[#This Row],[Post Name]]="-",IF(G4073=0,G4071,G4073),Statistics_xlsx___Sheet1[[#This Row],[Post Name]])</f>
        <v>i1</v>
      </c>
      <c r="I4072">
        <v>51996</v>
      </c>
      <c r="J4072">
        <f>IF(Statistics_xlsx___Sheet1[[#This Row],[Offered Salary]]&lt;=0,AVERAGE($I$2:$I$7166),Statistics_xlsx___Sheet1[[#This Row],[Offered Salary]])</f>
        <v>51996</v>
      </c>
      <c r="K4072" t="b">
        <f>OR((Statistics_xlsx___Sheet1[[#This Row],[updated offered salary]]&lt;$N$39),(Statistics_xlsx___Sheet1[[#This Row],[updated offered salary]]&gt;$N$40))</f>
        <v>0</v>
      </c>
    </row>
    <row r="4073" spans="1:11" x14ac:dyDescent="0.3">
      <c r="A4073">
        <v>946814</v>
      </c>
      <c r="B4073" t="s">
        <v>3440</v>
      </c>
      <c r="C4073" t="s">
        <v>15</v>
      </c>
      <c r="D4073" t="s">
        <v>13</v>
      </c>
      <c r="E4073" t="str">
        <f>IF(Statistics_xlsx___Sheet1[[#This Row],[event_name]]="-","Male",Statistics_xlsx___Sheet1[[#This Row],[event_name]])</f>
        <v>Female</v>
      </c>
      <c r="F4073" t="s">
        <v>10</v>
      </c>
      <c r="G4073" t="s">
        <v>39</v>
      </c>
      <c r="H4073" t="str">
        <f>IF(Statistics_xlsx___Sheet1[[#This Row],[Post Name]]="-",IF(G4074=0,G4072,G4074),Statistics_xlsx___Sheet1[[#This Row],[Post Name]])</f>
        <v>i1</v>
      </c>
      <c r="I4073">
        <v>94704</v>
      </c>
      <c r="J4073">
        <f>IF(Statistics_xlsx___Sheet1[[#This Row],[Offered Salary]]&lt;=0,AVERAGE($I$2:$I$7166),Statistics_xlsx___Sheet1[[#This Row],[Offered Salary]])</f>
        <v>94704</v>
      </c>
      <c r="K4073" t="b">
        <f>OR((Statistics_xlsx___Sheet1[[#This Row],[updated offered salary]]&lt;$N$39),(Statistics_xlsx___Sheet1[[#This Row],[updated offered salary]]&gt;$N$40))</f>
        <v>0</v>
      </c>
    </row>
    <row r="4074" spans="1:11" x14ac:dyDescent="0.3">
      <c r="A4074">
        <v>318156</v>
      </c>
      <c r="B4074" t="s">
        <v>3440</v>
      </c>
      <c r="C4074" t="s">
        <v>8</v>
      </c>
      <c r="D4074" t="s">
        <v>13</v>
      </c>
      <c r="E4074" t="str">
        <f>IF(Statistics_xlsx___Sheet1[[#This Row],[event_name]]="-","Male",Statistics_xlsx___Sheet1[[#This Row],[event_name]])</f>
        <v>Female</v>
      </c>
      <c r="F4074" t="s">
        <v>10</v>
      </c>
      <c r="G4074" t="s">
        <v>39</v>
      </c>
      <c r="H4074" t="str">
        <f>IF(Statistics_xlsx___Sheet1[[#This Row],[Post Name]]="-",IF(G4075=0,G4073,G4075),Statistics_xlsx___Sheet1[[#This Row],[Post Name]])</f>
        <v>i1</v>
      </c>
      <c r="I4074">
        <v>55936</v>
      </c>
      <c r="J4074">
        <f>IF(Statistics_xlsx___Sheet1[[#This Row],[Offered Salary]]&lt;=0,AVERAGE($I$2:$I$7166),Statistics_xlsx___Sheet1[[#This Row],[Offered Salary]])</f>
        <v>55936</v>
      </c>
      <c r="K4074" t="b">
        <f>OR((Statistics_xlsx___Sheet1[[#This Row],[updated offered salary]]&lt;$N$39),(Statistics_xlsx___Sheet1[[#This Row],[updated offered salary]]&gt;$N$40))</f>
        <v>0</v>
      </c>
    </row>
    <row r="4075" spans="1:11" x14ac:dyDescent="0.3">
      <c r="A4075">
        <v>951232</v>
      </c>
      <c r="B4075" t="s">
        <v>3442</v>
      </c>
      <c r="C4075" t="s">
        <v>8</v>
      </c>
      <c r="D4075" t="s">
        <v>13</v>
      </c>
      <c r="E4075" t="str">
        <f>IF(Statistics_xlsx___Sheet1[[#This Row],[event_name]]="-","Male",Statistics_xlsx___Sheet1[[#This Row],[event_name]])</f>
        <v>Female</v>
      </c>
      <c r="F4075" t="s">
        <v>10</v>
      </c>
      <c r="G4075" t="s">
        <v>39</v>
      </c>
      <c r="H4075" t="str">
        <f>IF(Statistics_xlsx___Sheet1[[#This Row],[Post Name]]="-",IF(G4076=0,G4074,G4076),Statistics_xlsx___Sheet1[[#This Row],[Post Name]])</f>
        <v>i1</v>
      </c>
      <c r="I4075">
        <v>8971</v>
      </c>
      <c r="J4075">
        <f>IF(Statistics_xlsx___Sheet1[[#This Row],[Offered Salary]]&lt;=0,AVERAGE($I$2:$I$7166),Statistics_xlsx___Sheet1[[#This Row],[Offered Salary]])</f>
        <v>8971</v>
      </c>
      <c r="K4075" t="b">
        <f>OR((Statistics_xlsx___Sheet1[[#This Row],[updated offered salary]]&lt;$N$39),(Statistics_xlsx___Sheet1[[#This Row],[updated offered salary]]&gt;$N$40))</f>
        <v>0</v>
      </c>
    </row>
    <row r="4076" spans="1:11" x14ac:dyDescent="0.3">
      <c r="A4076">
        <v>44589</v>
      </c>
      <c r="B4076" t="s">
        <v>1575</v>
      </c>
      <c r="C4076" t="s">
        <v>8</v>
      </c>
      <c r="D4076" t="s">
        <v>9</v>
      </c>
      <c r="E4076" t="str">
        <f>IF(Statistics_xlsx___Sheet1[[#This Row],[event_name]]="-","Male",Statistics_xlsx___Sheet1[[#This Row],[event_name]])</f>
        <v>Male</v>
      </c>
      <c r="F4076" t="s">
        <v>21</v>
      </c>
      <c r="G4076" t="s">
        <v>345</v>
      </c>
      <c r="H4076" t="str">
        <f>IF(Statistics_xlsx___Sheet1[[#This Row],[Post Name]]="-",IF(G4077=0,G4075,G4077),Statistics_xlsx___Sheet1[[#This Row],[Post Name]])</f>
        <v>c9</v>
      </c>
      <c r="I4076">
        <v>1889</v>
      </c>
      <c r="J4076">
        <f>IF(Statistics_xlsx___Sheet1[[#This Row],[Offered Salary]]&lt;=0,AVERAGE($I$2:$I$7166),Statistics_xlsx___Sheet1[[#This Row],[Offered Salary]])</f>
        <v>1889</v>
      </c>
      <c r="K4076" t="b">
        <f>OR((Statistics_xlsx___Sheet1[[#This Row],[updated offered salary]]&lt;$N$39),(Statistics_xlsx___Sheet1[[#This Row],[updated offered salary]]&gt;$N$40))</f>
        <v>0</v>
      </c>
    </row>
    <row r="4077" spans="1:11" x14ac:dyDescent="0.3">
      <c r="A4077">
        <v>554122</v>
      </c>
      <c r="B4077" t="s">
        <v>3443</v>
      </c>
      <c r="C4077" t="s">
        <v>8</v>
      </c>
      <c r="D4077" t="s">
        <v>13</v>
      </c>
      <c r="E4077" t="str">
        <f>IF(Statistics_xlsx___Sheet1[[#This Row],[event_name]]="-","Male",Statistics_xlsx___Sheet1[[#This Row],[event_name]])</f>
        <v>Female</v>
      </c>
      <c r="F4077" t="s">
        <v>21</v>
      </c>
      <c r="G4077" t="s">
        <v>345</v>
      </c>
      <c r="H4077" t="str">
        <f>IF(Statistics_xlsx___Sheet1[[#This Row],[Post Name]]="-",IF(G4078=0,G4076,G4078),Statistics_xlsx___Sheet1[[#This Row],[Post Name]])</f>
        <v>c9</v>
      </c>
      <c r="I4077">
        <v>49368</v>
      </c>
      <c r="J4077">
        <f>IF(Statistics_xlsx___Sheet1[[#This Row],[Offered Salary]]&lt;=0,AVERAGE($I$2:$I$7166),Statistics_xlsx___Sheet1[[#This Row],[Offered Salary]])</f>
        <v>49368</v>
      </c>
      <c r="K4077" t="b">
        <f>OR((Statistics_xlsx___Sheet1[[#This Row],[updated offered salary]]&lt;$N$39),(Statistics_xlsx___Sheet1[[#This Row],[updated offered salary]]&gt;$N$40))</f>
        <v>0</v>
      </c>
    </row>
    <row r="4078" spans="1:11" x14ac:dyDescent="0.3">
      <c r="A4078">
        <v>965739</v>
      </c>
      <c r="B4078" t="s">
        <v>3228</v>
      </c>
      <c r="C4078" t="s">
        <v>8</v>
      </c>
      <c r="D4078" t="s">
        <v>13</v>
      </c>
      <c r="E4078" t="str">
        <f>IF(Statistics_xlsx___Sheet1[[#This Row],[event_name]]="-","Male",Statistics_xlsx___Sheet1[[#This Row],[event_name]])</f>
        <v>Female</v>
      </c>
      <c r="F4078" t="s">
        <v>21</v>
      </c>
      <c r="G4078" t="s">
        <v>345</v>
      </c>
      <c r="H4078" t="str">
        <f>IF(Statistics_xlsx___Sheet1[[#This Row],[Post Name]]="-",IF(G4079=0,G4077,G4079),Statistics_xlsx___Sheet1[[#This Row],[Post Name]])</f>
        <v>c9</v>
      </c>
      <c r="I4078">
        <v>83837</v>
      </c>
      <c r="J4078">
        <f>IF(Statistics_xlsx___Sheet1[[#This Row],[Offered Salary]]&lt;=0,AVERAGE($I$2:$I$7166),Statistics_xlsx___Sheet1[[#This Row],[Offered Salary]])</f>
        <v>83837</v>
      </c>
      <c r="K4078" t="b">
        <f>OR((Statistics_xlsx___Sheet1[[#This Row],[updated offered salary]]&lt;$N$39),(Statistics_xlsx___Sheet1[[#This Row],[updated offered salary]]&gt;$N$40))</f>
        <v>0</v>
      </c>
    </row>
    <row r="4079" spans="1:11" x14ac:dyDescent="0.3">
      <c r="A4079">
        <v>340541</v>
      </c>
      <c r="B4079" t="s">
        <v>2027</v>
      </c>
      <c r="C4079" t="s">
        <v>15</v>
      </c>
      <c r="D4079" t="s">
        <v>9</v>
      </c>
      <c r="E4079" t="str">
        <f>IF(Statistics_xlsx___Sheet1[[#This Row],[event_name]]="-","Male",Statistics_xlsx___Sheet1[[#This Row],[event_name]])</f>
        <v>Male</v>
      </c>
      <c r="F4079" t="s">
        <v>17</v>
      </c>
      <c r="G4079" t="s">
        <v>345</v>
      </c>
      <c r="H4079" t="str">
        <f>IF(Statistics_xlsx___Sheet1[[#This Row],[Post Name]]="-",IF(G4080=0,G4078,G4080),Statistics_xlsx___Sheet1[[#This Row],[Post Name]])</f>
        <v>c9</v>
      </c>
      <c r="I4079">
        <v>51089</v>
      </c>
      <c r="J4079">
        <f>IF(Statistics_xlsx___Sheet1[[#This Row],[Offered Salary]]&lt;=0,AVERAGE($I$2:$I$7166),Statistics_xlsx___Sheet1[[#This Row],[Offered Salary]])</f>
        <v>51089</v>
      </c>
      <c r="K4079" t="b">
        <f>OR((Statistics_xlsx___Sheet1[[#This Row],[updated offered salary]]&lt;$N$39),(Statistics_xlsx___Sheet1[[#This Row],[updated offered salary]]&gt;$N$40))</f>
        <v>0</v>
      </c>
    </row>
    <row r="4080" spans="1:11" x14ac:dyDescent="0.3">
      <c r="A4080">
        <v>167429</v>
      </c>
      <c r="B4080" t="s">
        <v>2028</v>
      </c>
      <c r="C4080" t="s">
        <v>15</v>
      </c>
      <c r="D4080" t="s">
        <v>9</v>
      </c>
      <c r="E4080" t="str">
        <f>IF(Statistics_xlsx___Sheet1[[#This Row],[event_name]]="-","Male",Statistics_xlsx___Sheet1[[#This Row],[event_name]])</f>
        <v>Male</v>
      </c>
      <c r="F4080" t="s">
        <v>17</v>
      </c>
      <c r="G4080" t="s">
        <v>345</v>
      </c>
      <c r="H4080" t="str">
        <f>IF(Statistics_xlsx___Sheet1[[#This Row],[Post Name]]="-",IF(G4081=0,G4079,G4081),Statistics_xlsx___Sheet1[[#This Row],[Post Name]])</f>
        <v>c9</v>
      </c>
      <c r="I4080">
        <v>42152</v>
      </c>
      <c r="J4080">
        <f>IF(Statistics_xlsx___Sheet1[[#This Row],[Offered Salary]]&lt;=0,AVERAGE($I$2:$I$7166),Statistics_xlsx___Sheet1[[#This Row],[Offered Salary]])</f>
        <v>42152</v>
      </c>
      <c r="K4080" t="b">
        <f>OR((Statistics_xlsx___Sheet1[[#This Row],[updated offered salary]]&lt;$N$39),(Statistics_xlsx___Sheet1[[#This Row],[updated offered salary]]&gt;$N$40))</f>
        <v>0</v>
      </c>
    </row>
    <row r="4081" spans="1:11" x14ac:dyDescent="0.3">
      <c r="A4081">
        <v>930315</v>
      </c>
      <c r="B4081" t="s">
        <v>1436</v>
      </c>
      <c r="C4081" t="s">
        <v>15</v>
      </c>
      <c r="D4081" t="s">
        <v>9</v>
      </c>
      <c r="E4081" t="str">
        <f>IF(Statistics_xlsx___Sheet1[[#This Row],[event_name]]="-","Male",Statistics_xlsx___Sheet1[[#This Row],[event_name]])</f>
        <v>Male</v>
      </c>
      <c r="F4081" t="s">
        <v>17</v>
      </c>
      <c r="G4081" t="s">
        <v>345</v>
      </c>
      <c r="H4081" t="str">
        <f>IF(Statistics_xlsx___Sheet1[[#This Row],[Post Name]]="-",IF(G4082=0,G4080,G4082),Statistics_xlsx___Sheet1[[#This Row],[Post Name]])</f>
        <v>c9</v>
      </c>
      <c r="I4081">
        <v>5213</v>
      </c>
      <c r="J4081">
        <f>IF(Statistics_xlsx___Sheet1[[#This Row],[Offered Salary]]&lt;=0,AVERAGE($I$2:$I$7166),Statistics_xlsx___Sheet1[[#This Row],[Offered Salary]])</f>
        <v>5213</v>
      </c>
      <c r="K4081" t="b">
        <f>OR((Statistics_xlsx___Sheet1[[#This Row],[updated offered salary]]&lt;$N$39),(Statistics_xlsx___Sheet1[[#This Row],[updated offered salary]]&gt;$N$40))</f>
        <v>0</v>
      </c>
    </row>
    <row r="4082" spans="1:11" x14ac:dyDescent="0.3">
      <c r="A4082">
        <v>738685</v>
      </c>
      <c r="B4082" t="s">
        <v>3444</v>
      </c>
      <c r="C4082" t="s">
        <v>15</v>
      </c>
      <c r="D4082" t="s">
        <v>9</v>
      </c>
      <c r="E4082" t="str">
        <f>IF(Statistics_xlsx___Sheet1[[#This Row],[event_name]]="-","Male",Statistics_xlsx___Sheet1[[#This Row],[event_name]])</f>
        <v>Male</v>
      </c>
      <c r="F4082" t="s">
        <v>17</v>
      </c>
      <c r="G4082" t="s">
        <v>345</v>
      </c>
      <c r="H4082" t="str">
        <f>IF(Statistics_xlsx___Sheet1[[#This Row],[Post Name]]="-",IF(G4083=0,G4081,G4083),Statistics_xlsx___Sheet1[[#This Row],[Post Name]])</f>
        <v>c9</v>
      </c>
      <c r="I4082">
        <v>22434</v>
      </c>
      <c r="J4082">
        <f>IF(Statistics_xlsx___Sheet1[[#This Row],[Offered Salary]]&lt;=0,AVERAGE($I$2:$I$7166),Statistics_xlsx___Sheet1[[#This Row],[Offered Salary]])</f>
        <v>22434</v>
      </c>
      <c r="K4082" t="b">
        <f>OR((Statistics_xlsx___Sheet1[[#This Row],[updated offered salary]]&lt;$N$39),(Statistics_xlsx___Sheet1[[#This Row],[updated offered salary]]&gt;$N$40))</f>
        <v>0</v>
      </c>
    </row>
    <row r="4083" spans="1:11" x14ac:dyDescent="0.3">
      <c r="A4083">
        <v>478118</v>
      </c>
      <c r="B4083" t="s">
        <v>3445</v>
      </c>
      <c r="C4083" t="s">
        <v>8</v>
      </c>
      <c r="D4083" t="s">
        <v>13</v>
      </c>
      <c r="E4083" t="str">
        <f>IF(Statistics_xlsx___Sheet1[[#This Row],[event_name]]="-","Male",Statistics_xlsx___Sheet1[[#This Row],[event_name]])</f>
        <v>Female</v>
      </c>
      <c r="F4083" t="s">
        <v>33</v>
      </c>
      <c r="G4083" t="s">
        <v>24</v>
      </c>
      <c r="H4083" t="str">
        <f>IF(Statistics_xlsx___Sheet1[[#This Row],[Post Name]]="-",IF(G4084=0,G4082,G4084),Statistics_xlsx___Sheet1[[#This Row],[Post Name]])</f>
        <v>i7</v>
      </c>
      <c r="I4083">
        <v>7992</v>
      </c>
      <c r="J4083">
        <f>IF(Statistics_xlsx___Sheet1[[#This Row],[Offered Salary]]&lt;=0,AVERAGE($I$2:$I$7166),Statistics_xlsx___Sheet1[[#This Row],[Offered Salary]])</f>
        <v>7992</v>
      </c>
      <c r="K4083" t="b">
        <f>OR((Statistics_xlsx___Sheet1[[#This Row],[updated offered salary]]&lt;$N$39),(Statistics_xlsx___Sheet1[[#This Row],[updated offered salary]]&gt;$N$40))</f>
        <v>0</v>
      </c>
    </row>
    <row r="4084" spans="1:11" x14ac:dyDescent="0.3">
      <c r="A4084">
        <v>109968</v>
      </c>
      <c r="B4084" t="s">
        <v>3446</v>
      </c>
      <c r="C4084" t="s">
        <v>8</v>
      </c>
      <c r="D4084" t="s">
        <v>13</v>
      </c>
      <c r="E4084" t="str">
        <f>IF(Statistics_xlsx___Sheet1[[#This Row],[event_name]]="-","Male",Statistics_xlsx___Sheet1[[#This Row],[event_name]])</f>
        <v>Female</v>
      </c>
      <c r="F4084" t="s">
        <v>33</v>
      </c>
      <c r="G4084" t="s">
        <v>24</v>
      </c>
      <c r="H4084" t="str">
        <f>IF(Statistics_xlsx___Sheet1[[#This Row],[Post Name]]="-",IF(G4085=0,G4083,G4085),Statistics_xlsx___Sheet1[[#This Row],[Post Name]])</f>
        <v>i7</v>
      </c>
      <c r="I4084">
        <v>64653</v>
      </c>
      <c r="J4084">
        <f>IF(Statistics_xlsx___Sheet1[[#This Row],[Offered Salary]]&lt;=0,AVERAGE($I$2:$I$7166),Statistics_xlsx___Sheet1[[#This Row],[Offered Salary]])</f>
        <v>64653</v>
      </c>
      <c r="K4084" t="b">
        <f>OR((Statistics_xlsx___Sheet1[[#This Row],[updated offered salary]]&lt;$N$39),(Statistics_xlsx___Sheet1[[#This Row],[updated offered salary]]&gt;$N$40))</f>
        <v>0</v>
      </c>
    </row>
    <row r="4085" spans="1:11" x14ac:dyDescent="0.3">
      <c r="A4085">
        <v>182899</v>
      </c>
      <c r="B4085" t="s">
        <v>3447</v>
      </c>
      <c r="C4085" t="s">
        <v>15</v>
      </c>
      <c r="D4085" t="s">
        <v>13</v>
      </c>
      <c r="E4085" t="str">
        <f>IF(Statistics_xlsx___Sheet1[[#This Row],[event_name]]="-","Male",Statistics_xlsx___Sheet1[[#This Row],[event_name]])</f>
        <v>Female</v>
      </c>
      <c r="F4085" t="s">
        <v>33</v>
      </c>
      <c r="G4085" t="s">
        <v>24</v>
      </c>
      <c r="H4085" t="str">
        <f>IF(Statistics_xlsx___Sheet1[[#This Row],[Post Name]]="-",IF(G4086=0,G4084,G4086),Statistics_xlsx___Sheet1[[#This Row],[Post Name]])</f>
        <v>i7</v>
      </c>
      <c r="I4085">
        <v>15292</v>
      </c>
      <c r="J4085">
        <f>IF(Statistics_xlsx___Sheet1[[#This Row],[Offered Salary]]&lt;=0,AVERAGE($I$2:$I$7166),Statistics_xlsx___Sheet1[[#This Row],[Offered Salary]])</f>
        <v>15292</v>
      </c>
      <c r="K4085" t="b">
        <f>OR((Statistics_xlsx___Sheet1[[#This Row],[updated offered salary]]&lt;$N$39),(Statistics_xlsx___Sheet1[[#This Row],[updated offered salary]]&gt;$N$40))</f>
        <v>0</v>
      </c>
    </row>
    <row r="4086" spans="1:11" x14ac:dyDescent="0.3">
      <c r="A4086">
        <v>190873</v>
      </c>
      <c r="B4086" t="s">
        <v>3448</v>
      </c>
      <c r="C4086" t="s">
        <v>8</v>
      </c>
      <c r="D4086" t="s">
        <v>13</v>
      </c>
      <c r="E4086" t="str">
        <f>IF(Statistics_xlsx___Sheet1[[#This Row],[event_name]]="-","Male",Statistics_xlsx___Sheet1[[#This Row],[event_name]])</f>
        <v>Female</v>
      </c>
      <c r="F4086" t="s">
        <v>10</v>
      </c>
      <c r="G4086" t="s">
        <v>345</v>
      </c>
      <c r="H4086" t="str">
        <f>IF(Statistics_xlsx___Sheet1[[#This Row],[Post Name]]="-",IF(G4087=0,G4085,G4087),Statistics_xlsx___Sheet1[[#This Row],[Post Name]])</f>
        <v>c9</v>
      </c>
      <c r="I4086">
        <v>4105</v>
      </c>
      <c r="J4086">
        <f>IF(Statistics_xlsx___Sheet1[[#This Row],[Offered Salary]]&lt;=0,AVERAGE($I$2:$I$7166),Statistics_xlsx___Sheet1[[#This Row],[Offered Salary]])</f>
        <v>4105</v>
      </c>
      <c r="K4086" t="b">
        <f>OR((Statistics_xlsx___Sheet1[[#This Row],[updated offered salary]]&lt;$N$39),(Statistics_xlsx___Sheet1[[#This Row],[updated offered salary]]&gt;$N$40))</f>
        <v>0</v>
      </c>
    </row>
    <row r="4087" spans="1:11" x14ac:dyDescent="0.3">
      <c r="A4087">
        <v>126341</v>
      </c>
      <c r="B4087" t="s">
        <v>3449</v>
      </c>
      <c r="C4087" t="s">
        <v>15</v>
      </c>
      <c r="D4087" t="s">
        <v>13</v>
      </c>
      <c r="E4087" t="str">
        <f>IF(Statistics_xlsx___Sheet1[[#This Row],[event_name]]="-","Male",Statistics_xlsx___Sheet1[[#This Row],[event_name]])</f>
        <v>Female</v>
      </c>
      <c r="F4087" t="s">
        <v>10</v>
      </c>
      <c r="G4087" t="s">
        <v>345</v>
      </c>
      <c r="H4087" t="str">
        <f>IF(Statistics_xlsx___Sheet1[[#This Row],[Post Name]]="-",IF(G4088=0,G4086,G4088),Statistics_xlsx___Sheet1[[#This Row],[Post Name]])</f>
        <v>c9</v>
      </c>
      <c r="I4087">
        <v>61475</v>
      </c>
      <c r="J4087">
        <f>IF(Statistics_xlsx___Sheet1[[#This Row],[Offered Salary]]&lt;=0,AVERAGE($I$2:$I$7166),Statistics_xlsx___Sheet1[[#This Row],[Offered Salary]])</f>
        <v>61475</v>
      </c>
      <c r="K4087" t="b">
        <f>OR((Statistics_xlsx___Sheet1[[#This Row],[updated offered salary]]&lt;$N$39),(Statistics_xlsx___Sheet1[[#This Row],[updated offered salary]]&gt;$N$40))</f>
        <v>0</v>
      </c>
    </row>
    <row r="4088" spans="1:11" x14ac:dyDescent="0.3">
      <c r="A4088">
        <v>516140</v>
      </c>
      <c r="B4088" t="s">
        <v>3450</v>
      </c>
      <c r="C4088" t="s">
        <v>8</v>
      </c>
      <c r="D4088" t="s">
        <v>13</v>
      </c>
      <c r="E4088" t="str">
        <f>IF(Statistics_xlsx___Sheet1[[#This Row],[event_name]]="-","Male",Statistics_xlsx___Sheet1[[#This Row],[event_name]])</f>
        <v>Female</v>
      </c>
      <c r="F4088" t="s">
        <v>17</v>
      </c>
      <c r="G4088" t="s">
        <v>30</v>
      </c>
      <c r="H4088" t="str">
        <f>IF(Statistics_xlsx___Sheet1[[#This Row],[Post Name]]="-",IF(G4089=0,G4087,G4089),Statistics_xlsx___Sheet1[[#This Row],[Post Name]])</f>
        <v>b9</v>
      </c>
      <c r="I4088">
        <v>68202</v>
      </c>
      <c r="J4088">
        <f>IF(Statistics_xlsx___Sheet1[[#This Row],[Offered Salary]]&lt;=0,AVERAGE($I$2:$I$7166),Statistics_xlsx___Sheet1[[#This Row],[Offered Salary]])</f>
        <v>68202</v>
      </c>
      <c r="K4088" t="b">
        <f>OR((Statistics_xlsx___Sheet1[[#This Row],[updated offered salary]]&lt;$N$39),(Statistics_xlsx___Sheet1[[#This Row],[updated offered salary]]&gt;$N$40))</f>
        <v>0</v>
      </c>
    </row>
    <row r="4089" spans="1:11" x14ac:dyDescent="0.3">
      <c r="A4089">
        <v>538144</v>
      </c>
      <c r="B4089" t="s">
        <v>3451</v>
      </c>
      <c r="C4089" t="s">
        <v>8</v>
      </c>
      <c r="D4089" t="s">
        <v>9</v>
      </c>
      <c r="E4089" t="str">
        <f>IF(Statistics_xlsx___Sheet1[[#This Row],[event_name]]="-","Male",Statistics_xlsx___Sheet1[[#This Row],[event_name]])</f>
        <v>Male</v>
      </c>
      <c r="F4089" t="s">
        <v>17</v>
      </c>
      <c r="G4089" t="s">
        <v>30</v>
      </c>
      <c r="H4089" t="str">
        <f>IF(Statistics_xlsx___Sheet1[[#This Row],[Post Name]]="-",IF(G4090=0,G4088,G4090),Statistics_xlsx___Sheet1[[#This Row],[Post Name]])</f>
        <v>b9</v>
      </c>
      <c r="I4089">
        <v>76672</v>
      </c>
      <c r="J4089">
        <f>IF(Statistics_xlsx___Sheet1[[#This Row],[Offered Salary]]&lt;=0,AVERAGE($I$2:$I$7166),Statistics_xlsx___Sheet1[[#This Row],[Offered Salary]])</f>
        <v>76672</v>
      </c>
      <c r="K4089" t="b">
        <f>OR((Statistics_xlsx___Sheet1[[#This Row],[updated offered salary]]&lt;$N$39),(Statistics_xlsx___Sheet1[[#This Row],[updated offered salary]]&gt;$N$40))</f>
        <v>0</v>
      </c>
    </row>
    <row r="4090" spans="1:11" x14ac:dyDescent="0.3">
      <c r="A4090">
        <v>639391</v>
      </c>
      <c r="B4090" t="s">
        <v>3452</v>
      </c>
      <c r="C4090" t="s">
        <v>15</v>
      </c>
      <c r="D4090" t="s">
        <v>13</v>
      </c>
      <c r="E4090" t="str">
        <f>IF(Statistics_xlsx___Sheet1[[#This Row],[event_name]]="-","Male",Statistics_xlsx___Sheet1[[#This Row],[event_name]])</f>
        <v>Female</v>
      </c>
      <c r="F4090" t="s">
        <v>17</v>
      </c>
      <c r="G4090" t="s">
        <v>30</v>
      </c>
      <c r="H4090" t="str">
        <f>IF(Statistics_xlsx___Sheet1[[#This Row],[Post Name]]="-",IF(G4091=0,G4089,G4091),Statistics_xlsx___Sheet1[[#This Row],[Post Name]])</f>
        <v>b9</v>
      </c>
      <c r="I4090">
        <v>35910</v>
      </c>
      <c r="J4090">
        <f>IF(Statistics_xlsx___Sheet1[[#This Row],[Offered Salary]]&lt;=0,AVERAGE($I$2:$I$7166),Statistics_xlsx___Sheet1[[#This Row],[Offered Salary]])</f>
        <v>35910</v>
      </c>
      <c r="K4090" t="b">
        <f>OR((Statistics_xlsx___Sheet1[[#This Row],[updated offered salary]]&lt;$N$39),(Statistics_xlsx___Sheet1[[#This Row],[updated offered salary]]&gt;$N$40))</f>
        <v>0</v>
      </c>
    </row>
    <row r="4091" spans="1:11" x14ac:dyDescent="0.3">
      <c r="A4091">
        <v>201849</v>
      </c>
      <c r="B4091" t="s">
        <v>3453</v>
      </c>
      <c r="C4091" t="s">
        <v>8</v>
      </c>
      <c r="D4091" t="s">
        <v>9</v>
      </c>
      <c r="E4091" t="str">
        <f>IF(Statistics_xlsx___Sheet1[[#This Row],[event_name]]="-","Male",Statistics_xlsx___Sheet1[[#This Row],[event_name]])</f>
        <v>Male</v>
      </c>
      <c r="F4091" t="s">
        <v>17</v>
      </c>
      <c r="G4091" t="s">
        <v>30</v>
      </c>
      <c r="H4091" t="str">
        <f>IF(Statistics_xlsx___Sheet1[[#This Row],[Post Name]]="-",IF(G4092=0,G4090,G4092),Statistics_xlsx___Sheet1[[#This Row],[Post Name]])</f>
        <v>b9</v>
      </c>
      <c r="I4091">
        <v>17810</v>
      </c>
      <c r="J4091">
        <f>IF(Statistics_xlsx___Sheet1[[#This Row],[Offered Salary]]&lt;=0,AVERAGE($I$2:$I$7166),Statistics_xlsx___Sheet1[[#This Row],[Offered Salary]])</f>
        <v>17810</v>
      </c>
      <c r="K4091" t="b">
        <f>OR((Statistics_xlsx___Sheet1[[#This Row],[updated offered salary]]&lt;$N$39),(Statistics_xlsx___Sheet1[[#This Row],[updated offered salary]]&gt;$N$40))</f>
        <v>0</v>
      </c>
    </row>
    <row r="4092" spans="1:11" x14ac:dyDescent="0.3">
      <c r="A4092">
        <v>74550</v>
      </c>
      <c r="B4092" t="s">
        <v>3454</v>
      </c>
      <c r="C4092" t="s">
        <v>15</v>
      </c>
      <c r="D4092" t="s">
        <v>9</v>
      </c>
      <c r="E4092" t="str">
        <f>IF(Statistics_xlsx___Sheet1[[#This Row],[event_name]]="-","Male",Statistics_xlsx___Sheet1[[#This Row],[event_name]])</f>
        <v>Male</v>
      </c>
      <c r="F4092" t="s">
        <v>17</v>
      </c>
      <c r="G4092" t="s">
        <v>30</v>
      </c>
      <c r="H4092" t="str">
        <f>IF(Statistics_xlsx___Sheet1[[#This Row],[Post Name]]="-",IF(G4093=0,G4091,G4093),Statistics_xlsx___Sheet1[[#This Row],[Post Name]])</f>
        <v>b9</v>
      </c>
      <c r="I4092">
        <v>72022</v>
      </c>
      <c r="J4092">
        <f>IF(Statistics_xlsx___Sheet1[[#This Row],[Offered Salary]]&lt;=0,AVERAGE($I$2:$I$7166),Statistics_xlsx___Sheet1[[#This Row],[Offered Salary]])</f>
        <v>72022</v>
      </c>
      <c r="K4092" t="b">
        <f>OR((Statistics_xlsx___Sheet1[[#This Row],[updated offered salary]]&lt;$N$39),(Statistics_xlsx___Sheet1[[#This Row],[updated offered salary]]&gt;$N$40))</f>
        <v>0</v>
      </c>
    </row>
    <row r="4093" spans="1:11" x14ac:dyDescent="0.3">
      <c r="A4093">
        <v>786697</v>
      </c>
      <c r="B4093" t="s">
        <v>3455</v>
      </c>
      <c r="C4093" t="s">
        <v>15</v>
      </c>
      <c r="D4093" t="s">
        <v>13</v>
      </c>
      <c r="E4093" t="str">
        <f>IF(Statistics_xlsx___Sheet1[[#This Row],[event_name]]="-","Male",Statistics_xlsx___Sheet1[[#This Row],[event_name]])</f>
        <v>Female</v>
      </c>
      <c r="F4093" t="s">
        <v>33</v>
      </c>
      <c r="G4093" t="s">
        <v>24</v>
      </c>
      <c r="H4093" t="str">
        <f>IF(Statistics_xlsx___Sheet1[[#This Row],[Post Name]]="-",IF(G4094=0,G4092,G4094),Statistics_xlsx___Sheet1[[#This Row],[Post Name]])</f>
        <v>i7</v>
      </c>
      <c r="I4093">
        <v>94114</v>
      </c>
      <c r="J4093">
        <f>IF(Statistics_xlsx___Sheet1[[#This Row],[Offered Salary]]&lt;=0,AVERAGE($I$2:$I$7166),Statistics_xlsx___Sheet1[[#This Row],[Offered Salary]])</f>
        <v>94114</v>
      </c>
      <c r="K4093" t="b">
        <f>OR((Statistics_xlsx___Sheet1[[#This Row],[updated offered salary]]&lt;$N$39),(Statistics_xlsx___Sheet1[[#This Row],[updated offered salary]]&gt;$N$40))</f>
        <v>0</v>
      </c>
    </row>
    <row r="4094" spans="1:11" x14ac:dyDescent="0.3">
      <c r="A4094">
        <v>937002</v>
      </c>
      <c r="B4094" t="s">
        <v>3456</v>
      </c>
      <c r="C4094" t="s">
        <v>15</v>
      </c>
      <c r="D4094" t="s">
        <v>13</v>
      </c>
      <c r="E4094" t="str">
        <f>IF(Statistics_xlsx___Sheet1[[#This Row],[event_name]]="-","Male",Statistics_xlsx___Sheet1[[#This Row],[event_name]])</f>
        <v>Female</v>
      </c>
      <c r="F4094" t="s">
        <v>33</v>
      </c>
      <c r="G4094" t="s">
        <v>24</v>
      </c>
      <c r="H4094" t="str">
        <f>IF(Statistics_xlsx___Sheet1[[#This Row],[Post Name]]="-",IF(G4095=0,G4093,G4095),Statistics_xlsx___Sheet1[[#This Row],[Post Name]])</f>
        <v>i7</v>
      </c>
      <c r="I4094">
        <v>44569</v>
      </c>
      <c r="J4094">
        <f>IF(Statistics_xlsx___Sheet1[[#This Row],[Offered Salary]]&lt;=0,AVERAGE($I$2:$I$7166),Statistics_xlsx___Sheet1[[#This Row],[Offered Salary]])</f>
        <v>44569</v>
      </c>
      <c r="K4094" t="b">
        <f>OR((Statistics_xlsx___Sheet1[[#This Row],[updated offered salary]]&lt;$N$39),(Statistics_xlsx___Sheet1[[#This Row],[updated offered salary]]&gt;$N$40))</f>
        <v>0</v>
      </c>
    </row>
    <row r="4095" spans="1:11" x14ac:dyDescent="0.3">
      <c r="A4095">
        <v>709331</v>
      </c>
      <c r="B4095" t="s">
        <v>3457</v>
      </c>
      <c r="C4095" t="s">
        <v>15</v>
      </c>
      <c r="D4095" t="s">
        <v>13</v>
      </c>
      <c r="E4095" t="str">
        <f>IF(Statistics_xlsx___Sheet1[[#This Row],[event_name]]="-","Male",Statistics_xlsx___Sheet1[[#This Row],[event_name]])</f>
        <v>Female</v>
      </c>
      <c r="F4095" t="s">
        <v>33</v>
      </c>
      <c r="G4095" t="s">
        <v>24</v>
      </c>
      <c r="H4095" t="str">
        <f>IF(Statistics_xlsx___Sheet1[[#This Row],[Post Name]]="-",IF(G4096=0,G4094,G4096),Statistics_xlsx___Sheet1[[#This Row],[Post Name]])</f>
        <v>i7</v>
      </c>
      <c r="I4095">
        <v>84452</v>
      </c>
      <c r="J4095">
        <f>IF(Statistics_xlsx___Sheet1[[#This Row],[Offered Salary]]&lt;=0,AVERAGE($I$2:$I$7166),Statistics_xlsx___Sheet1[[#This Row],[Offered Salary]])</f>
        <v>84452</v>
      </c>
      <c r="K4095" t="b">
        <f>OR((Statistics_xlsx___Sheet1[[#This Row],[updated offered salary]]&lt;$N$39),(Statistics_xlsx___Sheet1[[#This Row],[updated offered salary]]&gt;$N$40))</f>
        <v>0</v>
      </c>
    </row>
    <row r="4096" spans="1:11" x14ac:dyDescent="0.3">
      <c r="A4096">
        <v>249297</v>
      </c>
      <c r="B4096" t="s">
        <v>1422</v>
      </c>
      <c r="C4096" t="s">
        <v>8</v>
      </c>
      <c r="D4096" t="s">
        <v>9</v>
      </c>
      <c r="E4096" t="str">
        <f>IF(Statistics_xlsx___Sheet1[[#This Row],[event_name]]="-","Male",Statistics_xlsx___Sheet1[[#This Row],[event_name]])</f>
        <v>Male</v>
      </c>
      <c r="F4096" t="s">
        <v>21</v>
      </c>
      <c r="G4096" t="s">
        <v>345</v>
      </c>
      <c r="H4096" t="str">
        <f>IF(Statistics_xlsx___Sheet1[[#This Row],[Post Name]]="-",IF(G4097=0,G4095,G4097),Statistics_xlsx___Sheet1[[#This Row],[Post Name]])</f>
        <v>c9</v>
      </c>
      <c r="I4096">
        <v>75387</v>
      </c>
      <c r="J4096">
        <f>IF(Statistics_xlsx___Sheet1[[#This Row],[Offered Salary]]&lt;=0,AVERAGE($I$2:$I$7166),Statistics_xlsx___Sheet1[[#This Row],[Offered Salary]])</f>
        <v>75387</v>
      </c>
      <c r="K4096" t="b">
        <f>OR((Statistics_xlsx___Sheet1[[#This Row],[updated offered salary]]&lt;$N$39),(Statistics_xlsx___Sheet1[[#This Row],[updated offered salary]]&gt;$N$40))</f>
        <v>0</v>
      </c>
    </row>
    <row r="4097" spans="1:11" x14ac:dyDescent="0.3">
      <c r="A4097">
        <v>119418</v>
      </c>
      <c r="B4097" t="s">
        <v>2988</v>
      </c>
      <c r="C4097" t="s">
        <v>15</v>
      </c>
      <c r="D4097" t="s">
        <v>13</v>
      </c>
      <c r="E4097" t="str">
        <f>IF(Statistics_xlsx___Sheet1[[#This Row],[event_name]]="-","Male",Statistics_xlsx___Sheet1[[#This Row],[event_name]])</f>
        <v>Female</v>
      </c>
      <c r="F4097" t="s">
        <v>21</v>
      </c>
      <c r="G4097" t="s">
        <v>345</v>
      </c>
      <c r="H4097" t="str">
        <f>IF(Statistics_xlsx___Sheet1[[#This Row],[Post Name]]="-",IF(G4098=0,G4096,G4098),Statistics_xlsx___Sheet1[[#This Row],[Post Name]])</f>
        <v>c9</v>
      </c>
      <c r="I4097">
        <v>8986</v>
      </c>
      <c r="J4097">
        <f>IF(Statistics_xlsx___Sheet1[[#This Row],[Offered Salary]]&lt;=0,AVERAGE($I$2:$I$7166),Statistics_xlsx___Sheet1[[#This Row],[Offered Salary]])</f>
        <v>8986</v>
      </c>
      <c r="K4097" t="b">
        <f>OR((Statistics_xlsx___Sheet1[[#This Row],[updated offered salary]]&lt;$N$39),(Statistics_xlsx___Sheet1[[#This Row],[updated offered salary]]&gt;$N$40))</f>
        <v>0</v>
      </c>
    </row>
    <row r="4098" spans="1:11" x14ac:dyDescent="0.3">
      <c r="A4098">
        <v>636366</v>
      </c>
      <c r="B4098" t="s">
        <v>3458</v>
      </c>
      <c r="C4098" t="s">
        <v>15</v>
      </c>
      <c r="D4098" t="s">
        <v>9</v>
      </c>
      <c r="E4098" t="str">
        <f>IF(Statistics_xlsx___Sheet1[[#This Row],[event_name]]="-","Male",Statistics_xlsx___Sheet1[[#This Row],[event_name]])</f>
        <v>Male</v>
      </c>
      <c r="F4098" t="s">
        <v>21</v>
      </c>
      <c r="G4098" t="s">
        <v>345</v>
      </c>
      <c r="H4098" t="str">
        <f>IF(Statistics_xlsx___Sheet1[[#This Row],[Post Name]]="-",IF(G4099=0,G4097,G4099),Statistics_xlsx___Sheet1[[#This Row],[Post Name]])</f>
        <v>c9</v>
      </c>
      <c r="I4098">
        <v>72775</v>
      </c>
      <c r="J4098">
        <f>IF(Statistics_xlsx___Sheet1[[#This Row],[Offered Salary]]&lt;=0,AVERAGE($I$2:$I$7166),Statistics_xlsx___Sheet1[[#This Row],[Offered Salary]])</f>
        <v>72775</v>
      </c>
      <c r="K4098" t="b">
        <f>OR((Statistics_xlsx___Sheet1[[#This Row],[updated offered salary]]&lt;$N$39),(Statistics_xlsx___Sheet1[[#This Row],[updated offered salary]]&gt;$N$40))</f>
        <v>0</v>
      </c>
    </row>
    <row r="4099" spans="1:11" x14ac:dyDescent="0.3">
      <c r="A4099">
        <v>926184</v>
      </c>
      <c r="B4099" t="s">
        <v>3459</v>
      </c>
      <c r="C4099" t="s">
        <v>8</v>
      </c>
      <c r="D4099" t="s">
        <v>9</v>
      </c>
      <c r="E4099" t="str">
        <f>IF(Statistics_xlsx___Sheet1[[#This Row],[event_name]]="-","Male",Statistics_xlsx___Sheet1[[#This Row],[event_name]])</f>
        <v>Male</v>
      </c>
      <c r="F4099" t="s">
        <v>17</v>
      </c>
      <c r="G4099" t="s">
        <v>345</v>
      </c>
      <c r="H4099" t="str">
        <f>IF(Statistics_xlsx___Sheet1[[#This Row],[Post Name]]="-",IF(G4100=0,G4098,G4100),Statistics_xlsx___Sheet1[[#This Row],[Post Name]])</f>
        <v>c9</v>
      </c>
      <c r="I4099">
        <v>59961</v>
      </c>
      <c r="J4099">
        <f>IF(Statistics_xlsx___Sheet1[[#This Row],[Offered Salary]]&lt;=0,AVERAGE($I$2:$I$7166),Statistics_xlsx___Sheet1[[#This Row],[Offered Salary]])</f>
        <v>59961</v>
      </c>
      <c r="K4099" t="b">
        <f>OR((Statistics_xlsx___Sheet1[[#This Row],[updated offered salary]]&lt;$N$39),(Statistics_xlsx___Sheet1[[#This Row],[updated offered salary]]&gt;$N$40))</f>
        <v>0</v>
      </c>
    </row>
    <row r="4100" spans="1:11" x14ac:dyDescent="0.3">
      <c r="A4100">
        <v>311962</v>
      </c>
      <c r="B4100" t="s">
        <v>3460</v>
      </c>
      <c r="C4100" t="s">
        <v>8</v>
      </c>
      <c r="D4100" t="s">
        <v>9</v>
      </c>
      <c r="E4100" t="str">
        <f>IF(Statistics_xlsx___Sheet1[[#This Row],[event_name]]="-","Male",Statistics_xlsx___Sheet1[[#This Row],[event_name]])</f>
        <v>Male</v>
      </c>
      <c r="F4100" t="s">
        <v>17</v>
      </c>
      <c r="G4100" t="s">
        <v>345</v>
      </c>
      <c r="H4100" t="str">
        <f>IF(Statistics_xlsx___Sheet1[[#This Row],[Post Name]]="-",IF(G4101=0,G4099,G4101),Statistics_xlsx___Sheet1[[#This Row],[Post Name]])</f>
        <v>c9</v>
      </c>
      <c r="I4100">
        <v>43323</v>
      </c>
      <c r="J4100">
        <f>IF(Statistics_xlsx___Sheet1[[#This Row],[Offered Salary]]&lt;=0,AVERAGE($I$2:$I$7166),Statistics_xlsx___Sheet1[[#This Row],[Offered Salary]])</f>
        <v>43323</v>
      </c>
      <c r="K4100" t="b">
        <f>OR((Statistics_xlsx___Sheet1[[#This Row],[updated offered salary]]&lt;$N$39),(Statistics_xlsx___Sheet1[[#This Row],[updated offered salary]]&gt;$N$40))</f>
        <v>0</v>
      </c>
    </row>
    <row r="4101" spans="1:11" x14ac:dyDescent="0.3">
      <c r="A4101">
        <v>847124</v>
      </c>
      <c r="B4101" t="s">
        <v>3461</v>
      </c>
      <c r="C4101" t="s">
        <v>8</v>
      </c>
      <c r="D4101" t="s">
        <v>13</v>
      </c>
      <c r="E4101" t="str">
        <f>IF(Statistics_xlsx___Sheet1[[#This Row],[event_name]]="-","Male",Statistics_xlsx___Sheet1[[#This Row],[event_name]])</f>
        <v>Female</v>
      </c>
      <c r="F4101" t="s">
        <v>17</v>
      </c>
      <c r="G4101" t="s">
        <v>345</v>
      </c>
      <c r="H4101" t="str">
        <f>IF(Statistics_xlsx___Sheet1[[#This Row],[Post Name]]="-",IF(G4102=0,G4100,G4102),Statistics_xlsx___Sheet1[[#This Row],[Post Name]])</f>
        <v>c9</v>
      </c>
      <c r="I4101">
        <v>76724</v>
      </c>
      <c r="J4101">
        <f>IF(Statistics_xlsx___Sheet1[[#This Row],[Offered Salary]]&lt;=0,AVERAGE($I$2:$I$7166),Statistics_xlsx___Sheet1[[#This Row],[Offered Salary]])</f>
        <v>76724</v>
      </c>
      <c r="K4101" t="b">
        <f>OR((Statistics_xlsx___Sheet1[[#This Row],[updated offered salary]]&lt;$N$39),(Statistics_xlsx___Sheet1[[#This Row],[updated offered salary]]&gt;$N$40))</f>
        <v>0</v>
      </c>
    </row>
    <row r="4102" spans="1:11" x14ac:dyDescent="0.3">
      <c r="A4102">
        <v>235082</v>
      </c>
      <c r="B4102" t="s">
        <v>3460</v>
      </c>
      <c r="C4102" t="s">
        <v>8</v>
      </c>
      <c r="D4102" t="s">
        <v>13</v>
      </c>
      <c r="E4102" t="str">
        <f>IF(Statistics_xlsx___Sheet1[[#This Row],[event_name]]="-","Male",Statistics_xlsx___Sheet1[[#This Row],[event_name]])</f>
        <v>Female</v>
      </c>
      <c r="F4102" t="s">
        <v>17</v>
      </c>
      <c r="G4102" t="s">
        <v>345</v>
      </c>
      <c r="H4102" t="str">
        <f>IF(Statistics_xlsx___Sheet1[[#This Row],[Post Name]]="-",IF(G4103=0,G4101,G4103),Statistics_xlsx___Sheet1[[#This Row],[Post Name]])</f>
        <v>c9</v>
      </c>
      <c r="I4102">
        <v>35832</v>
      </c>
      <c r="J4102">
        <f>IF(Statistics_xlsx___Sheet1[[#This Row],[Offered Salary]]&lt;=0,AVERAGE($I$2:$I$7166),Statistics_xlsx___Sheet1[[#This Row],[Offered Salary]])</f>
        <v>35832</v>
      </c>
      <c r="K4102" t="b">
        <f>OR((Statistics_xlsx___Sheet1[[#This Row],[updated offered salary]]&lt;$N$39),(Statistics_xlsx___Sheet1[[#This Row],[updated offered salary]]&gt;$N$40))</f>
        <v>0</v>
      </c>
    </row>
    <row r="4103" spans="1:11" x14ac:dyDescent="0.3">
      <c r="A4103">
        <v>365644</v>
      </c>
      <c r="B4103" t="s">
        <v>3462</v>
      </c>
      <c r="C4103" t="s">
        <v>15</v>
      </c>
      <c r="D4103" t="s">
        <v>9</v>
      </c>
      <c r="E4103" t="str">
        <f>IF(Statistics_xlsx___Sheet1[[#This Row],[event_name]]="-","Male",Statistics_xlsx___Sheet1[[#This Row],[event_name]])</f>
        <v>Male</v>
      </c>
      <c r="F4103" t="s">
        <v>17</v>
      </c>
      <c r="G4103" t="s">
        <v>345</v>
      </c>
      <c r="H4103" t="str">
        <f>IF(Statistics_xlsx___Sheet1[[#This Row],[Post Name]]="-",IF(G4104=0,G4102,G4104),Statistics_xlsx___Sheet1[[#This Row],[Post Name]])</f>
        <v>c9</v>
      </c>
      <c r="I4103">
        <v>74125</v>
      </c>
      <c r="J4103">
        <f>IF(Statistics_xlsx___Sheet1[[#This Row],[Offered Salary]]&lt;=0,AVERAGE($I$2:$I$7166),Statistics_xlsx___Sheet1[[#This Row],[Offered Salary]])</f>
        <v>74125</v>
      </c>
      <c r="K4103" t="b">
        <f>OR((Statistics_xlsx___Sheet1[[#This Row],[updated offered salary]]&lt;$N$39),(Statistics_xlsx___Sheet1[[#This Row],[updated offered salary]]&gt;$N$40))</f>
        <v>0</v>
      </c>
    </row>
    <row r="4104" spans="1:11" x14ac:dyDescent="0.3">
      <c r="A4104">
        <v>347068</v>
      </c>
      <c r="B4104" t="s">
        <v>3463</v>
      </c>
      <c r="C4104" t="s">
        <v>8</v>
      </c>
      <c r="D4104" t="s">
        <v>9</v>
      </c>
      <c r="E4104" t="str">
        <f>IF(Statistics_xlsx___Sheet1[[#This Row],[event_name]]="-","Male",Statistics_xlsx___Sheet1[[#This Row],[event_name]])</f>
        <v>Male</v>
      </c>
      <c r="F4104" t="s">
        <v>17</v>
      </c>
      <c r="G4104" t="s">
        <v>345</v>
      </c>
      <c r="H4104" t="str">
        <f>IF(Statistics_xlsx___Sheet1[[#This Row],[Post Name]]="-",IF(G4105=0,G4103,G4105),Statistics_xlsx___Sheet1[[#This Row],[Post Name]])</f>
        <v>c9</v>
      </c>
      <c r="I4104">
        <v>1177</v>
      </c>
      <c r="J4104">
        <f>IF(Statistics_xlsx___Sheet1[[#This Row],[Offered Salary]]&lt;=0,AVERAGE($I$2:$I$7166),Statistics_xlsx___Sheet1[[#This Row],[Offered Salary]])</f>
        <v>1177</v>
      </c>
      <c r="K4104" t="b">
        <f>OR((Statistics_xlsx___Sheet1[[#This Row],[updated offered salary]]&lt;$N$39),(Statistics_xlsx___Sheet1[[#This Row],[updated offered salary]]&gt;$N$40))</f>
        <v>0</v>
      </c>
    </row>
    <row r="4105" spans="1:11" x14ac:dyDescent="0.3">
      <c r="A4105">
        <v>669899</v>
      </c>
      <c r="B4105" t="s">
        <v>3464</v>
      </c>
      <c r="C4105" t="s">
        <v>8</v>
      </c>
      <c r="D4105" t="s">
        <v>9</v>
      </c>
      <c r="E4105" t="str">
        <f>IF(Statistics_xlsx___Sheet1[[#This Row],[event_name]]="-","Male",Statistics_xlsx___Sheet1[[#This Row],[event_name]])</f>
        <v>Male</v>
      </c>
      <c r="F4105" t="s">
        <v>17</v>
      </c>
      <c r="G4105" t="s">
        <v>345</v>
      </c>
      <c r="H4105" t="str">
        <f>IF(Statistics_xlsx___Sheet1[[#This Row],[Post Name]]="-",IF(G4106=0,G4104,G4106),Statistics_xlsx___Sheet1[[#This Row],[Post Name]])</f>
        <v>c9</v>
      </c>
      <c r="I4105">
        <v>39395</v>
      </c>
      <c r="J4105">
        <f>IF(Statistics_xlsx___Sheet1[[#This Row],[Offered Salary]]&lt;=0,AVERAGE($I$2:$I$7166),Statistics_xlsx___Sheet1[[#This Row],[Offered Salary]])</f>
        <v>39395</v>
      </c>
      <c r="K4105" t="b">
        <f>OR((Statistics_xlsx___Sheet1[[#This Row],[updated offered salary]]&lt;$N$39),(Statistics_xlsx___Sheet1[[#This Row],[updated offered salary]]&gt;$N$40))</f>
        <v>0</v>
      </c>
    </row>
    <row r="4106" spans="1:11" x14ac:dyDescent="0.3">
      <c r="A4106">
        <v>798412</v>
      </c>
      <c r="B4106" t="s">
        <v>1872</v>
      </c>
      <c r="C4106" t="s">
        <v>8</v>
      </c>
      <c r="D4106" t="s">
        <v>13</v>
      </c>
      <c r="E4106" t="str">
        <f>IF(Statistics_xlsx___Sheet1[[#This Row],[event_name]]="-","Male",Statistics_xlsx___Sheet1[[#This Row],[event_name]])</f>
        <v>Female</v>
      </c>
      <c r="F4106" t="s">
        <v>17</v>
      </c>
      <c r="G4106" t="s">
        <v>345</v>
      </c>
      <c r="H4106" t="str">
        <f>IF(Statistics_xlsx___Sheet1[[#This Row],[Post Name]]="-",IF(G4107=0,G4105,G4107),Statistics_xlsx___Sheet1[[#This Row],[Post Name]])</f>
        <v>c9</v>
      </c>
      <c r="I4106">
        <v>76159</v>
      </c>
      <c r="J4106">
        <f>IF(Statistics_xlsx___Sheet1[[#This Row],[Offered Salary]]&lt;=0,AVERAGE($I$2:$I$7166),Statistics_xlsx___Sheet1[[#This Row],[Offered Salary]])</f>
        <v>76159</v>
      </c>
      <c r="K4106" t="b">
        <f>OR((Statistics_xlsx___Sheet1[[#This Row],[updated offered salary]]&lt;$N$39),(Statistics_xlsx___Sheet1[[#This Row],[updated offered salary]]&gt;$N$40))</f>
        <v>0</v>
      </c>
    </row>
    <row r="4107" spans="1:11" x14ac:dyDescent="0.3">
      <c r="A4107">
        <v>388435</v>
      </c>
      <c r="B4107" t="s">
        <v>3465</v>
      </c>
      <c r="C4107" t="s">
        <v>8</v>
      </c>
      <c r="D4107" t="s">
        <v>9</v>
      </c>
      <c r="E4107" t="str">
        <f>IF(Statistics_xlsx___Sheet1[[#This Row],[event_name]]="-","Male",Statistics_xlsx___Sheet1[[#This Row],[event_name]])</f>
        <v>Male</v>
      </c>
      <c r="F4107" t="s">
        <v>17</v>
      </c>
      <c r="G4107" t="s">
        <v>345</v>
      </c>
      <c r="H4107" t="str">
        <f>IF(Statistics_xlsx___Sheet1[[#This Row],[Post Name]]="-",IF(G4108=0,G4106,G4108),Statistics_xlsx___Sheet1[[#This Row],[Post Name]])</f>
        <v>c9</v>
      </c>
      <c r="I4107">
        <v>23442</v>
      </c>
      <c r="J4107">
        <f>IF(Statistics_xlsx___Sheet1[[#This Row],[Offered Salary]]&lt;=0,AVERAGE($I$2:$I$7166),Statistics_xlsx___Sheet1[[#This Row],[Offered Salary]])</f>
        <v>23442</v>
      </c>
      <c r="K4107" t="b">
        <f>OR((Statistics_xlsx___Sheet1[[#This Row],[updated offered salary]]&lt;$N$39),(Statistics_xlsx___Sheet1[[#This Row],[updated offered salary]]&gt;$N$40))</f>
        <v>0</v>
      </c>
    </row>
    <row r="4108" spans="1:11" x14ac:dyDescent="0.3">
      <c r="A4108">
        <v>642984</v>
      </c>
      <c r="B4108" t="s">
        <v>3466</v>
      </c>
      <c r="C4108" t="s">
        <v>8</v>
      </c>
      <c r="D4108" t="s">
        <v>13</v>
      </c>
      <c r="E4108" t="str">
        <f>IF(Statistics_xlsx___Sheet1[[#This Row],[event_name]]="-","Male",Statistics_xlsx___Sheet1[[#This Row],[event_name]])</f>
        <v>Female</v>
      </c>
      <c r="F4108" t="s">
        <v>17</v>
      </c>
      <c r="G4108" t="s">
        <v>345</v>
      </c>
      <c r="H4108" t="str">
        <f>IF(Statistics_xlsx___Sheet1[[#This Row],[Post Name]]="-",IF(G4109=0,G4107,G4109),Statistics_xlsx___Sheet1[[#This Row],[Post Name]])</f>
        <v>c9</v>
      </c>
      <c r="I4108">
        <v>34424</v>
      </c>
      <c r="J4108">
        <f>IF(Statistics_xlsx___Sheet1[[#This Row],[Offered Salary]]&lt;=0,AVERAGE($I$2:$I$7166),Statistics_xlsx___Sheet1[[#This Row],[Offered Salary]])</f>
        <v>34424</v>
      </c>
      <c r="K4108" t="b">
        <f>OR((Statistics_xlsx___Sheet1[[#This Row],[updated offered salary]]&lt;$N$39),(Statistics_xlsx___Sheet1[[#This Row],[updated offered salary]]&gt;$N$40))</f>
        <v>0</v>
      </c>
    </row>
    <row r="4109" spans="1:11" x14ac:dyDescent="0.3">
      <c r="A4109">
        <v>675956</v>
      </c>
      <c r="B4109" t="s">
        <v>3155</v>
      </c>
      <c r="C4109" t="s">
        <v>15</v>
      </c>
      <c r="D4109" t="s">
        <v>9</v>
      </c>
      <c r="E4109" t="str">
        <f>IF(Statistics_xlsx___Sheet1[[#This Row],[event_name]]="-","Male",Statistics_xlsx___Sheet1[[#This Row],[event_name]])</f>
        <v>Male</v>
      </c>
      <c r="F4109" t="s">
        <v>17</v>
      </c>
      <c r="G4109" t="s">
        <v>345</v>
      </c>
      <c r="H4109" t="str">
        <f>IF(Statistics_xlsx___Sheet1[[#This Row],[Post Name]]="-",IF(G4110=0,G4108,G4110),Statistics_xlsx___Sheet1[[#This Row],[Post Name]])</f>
        <v>c9</v>
      </c>
      <c r="I4109">
        <v>23006</v>
      </c>
      <c r="J4109">
        <f>IF(Statistics_xlsx___Sheet1[[#This Row],[Offered Salary]]&lt;=0,AVERAGE($I$2:$I$7166),Statistics_xlsx___Sheet1[[#This Row],[Offered Salary]])</f>
        <v>23006</v>
      </c>
      <c r="K4109" t="b">
        <f>OR((Statistics_xlsx___Sheet1[[#This Row],[updated offered salary]]&lt;$N$39),(Statistics_xlsx___Sheet1[[#This Row],[updated offered salary]]&gt;$N$40))</f>
        <v>0</v>
      </c>
    </row>
    <row r="4110" spans="1:11" x14ac:dyDescent="0.3">
      <c r="A4110">
        <v>294977</v>
      </c>
      <c r="B4110" t="s">
        <v>1956</v>
      </c>
      <c r="C4110" t="s">
        <v>8</v>
      </c>
      <c r="D4110" t="s">
        <v>9</v>
      </c>
      <c r="E4110" t="str">
        <f>IF(Statistics_xlsx___Sheet1[[#This Row],[event_name]]="-","Male",Statistics_xlsx___Sheet1[[#This Row],[event_name]])</f>
        <v>Male</v>
      </c>
      <c r="F4110" t="s">
        <v>17</v>
      </c>
      <c r="G4110" t="s">
        <v>345</v>
      </c>
      <c r="H4110" t="str">
        <f>IF(Statistics_xlsx___Sheet1[[#This Row],[Post Name]]="-",IF(G4111=0,G4109,G4111),Statistics_xlsx___Sheet1[[#This Row],[Post Name]])</f>
        <v>c9</v>
      </c>
      <c r="I4110">
        <v>21338</v>
      </c>
      <c r="J4110">
        <f>IF(Statistics_xlsx___Sheet1[[#This Row],[Offered Salary]]&lt;=0,AVERAGE($I$2:$I$7166),Statistics_xlsx___Sheet1[[#This Row],[Offered Salary]])</f>
        <v>21338</v>
      </c>
      <c r="K4110" t="b">
        <f>OR((Statistics_xlsx___Sheet1[[#This Row],[updated offered salary]]&lt;$N$39),(Statistics_xlsx___Sheet1[[#This Row],[updated offered salary]]&gt;$N$40))</f>
        <v>0</v>
      </c>
    </row>
    <row r="4111" spans="1:11" x14ac:dyDescent="0.3">
      <c r="A4111">
        <v>599099</v>
      </c>
      <c r="B4111" t="s">
        <v>3467</v>
      </c>
      <c r="C4111" t="s">
        <v>15</v>
      </c>
      <c r="D4111" t="s">
        <v>9</v>
      </c>
      <c r="E4111" t="str">
        <f>IF(Statistics_xlsx___Sheet1[[#This Row],[event_name]]="-","Male",Statistics_xlsx___Sheet1[[#This Row],[event_name]])</f>
        <v>Male</v>
      </c>
      <c r="F4111" t="s">
        <v>17</v>
      </c>
      <c r="G4111" t="s">
        <v>345</v>
      </c>
      <c r="H4111" t="str">
        <f>IF(Statistics_xlsx___Sheet1[[#This Row],[Post Name]]="-",IF(G4112=0,G4110,G4112),Statistics_xlsx___Sheet1[[#This Row],[Post Name]])</f>
        <v>c9</v>
      </c>
      <c r="I4111">
        <v>83408</v>
      </c>
      <c r="J4111">
        <f>IF(Statistics_xlsx___Sheet1[[#This Row],[Offered Salary]]&lt;=0,AVERAGE($I$2:$I$7166),Statistics_xlsx___Sheet1[[#This Row],[Offered Salary]])</f>
        <v>83408</v>
      </c>
      <c r="K4111" t="b">
        <f>OR((Statistics_xlsx___Sheet1[[#This Row],[updated offered salary]]&lt;$N$39),(Statistics_xlsx___Sheet1[[#This Row],[updated offered salary]]&gt;$N$40))</f>
        <v>0</v>
      </c>
    </row>
    <row r="4112" spans="1:11" x14ac:dyDescent="0.3">
      <c r="A4112">
        <v>771721</v>
      </c>
      <c r="B4112" t="s">
        <v>3468</v>
      </c>
      <c r="C4112" t="s">
        <v>15</v>
      </c>
      <c r="D4112" t="s">
        <v>13</v>
      </c>
      <c r="E4112" t="str">
        <f>IF(Statistics_xlsx___Sheet1[[#This Row],[event_name]]="-","Male",Statistics_xlsx___Sheet1[[#This Row],[event_name]])</f>
        <v>Female</v>
      </c>
      <c r="F4112" t="s">
        <v>17</v>
      </c>
      <c r="G4112" t="s">
        <v>345</v>
      </c>
      <c r="H4112" t="str">
        <f>IF(Statistics_xlsx___Sheet1[[#This Row],[Post Name]]="-",IF(G4113=0,G4111,G4113),Statistics_xlsx___Sheet1[[#This Row],[Post Name]])</f>
        <v>c9</v>
      </c>
      <c r="I4112">
        <v>83887</v>
      </c>
      <c r="J4112">
        <f>IF(Statistics_xlsx___Sheet1[[#This Row],[Offered Salary]]&lt;=0,AVERAGE($I$2:$I$7166),Statistics_xlsx___Sheet1[[#This Row],[Offered Salary]])</f>
        <v>83887</v>
      </c>
      <c r="K4112" t="b">
        <f>OR((Statistics_xlsx___Sheet1[[#This Row],[updated offered salary]]&lt;$N$39),(Statistics_xlsx___Sheet1[[#This Row],[updated offered salary]]&gt;$N$40))</f>
        <v>0</v>
      </c>
    </row>
    <row r="4113" spans="1:11" x14ac:dyDescent="0.3">
      <c r="A4113">
        <v>704623</v>
      </c>
      <c r="B4113" t="s">
        <v>3469</v>
      </c>
      <c r="C4113" t="s">
        <v>8</v>
      </c>
      <c r="D4113" t="s">
        <v>9</v>
      </c>
      <c r="E4113" t="str">
        <f>IF(Statistics_xlsx___Sheet1[[#This Row],[event_name]]="-","Male",Statistics_xlsx___Sheet1[[#This Row],[event_name]])</f>
        <v>Male</v>
      </c>
      <c r="F4113" t="s">
        <v>17</v>
      </c>
      <c r="G4113" t="s">
        <v>345</v>
      </c>
      <c r="H4113" t="str">
        <f>IF(Statistics_xlsx___Sheet1[[#This Row],[Post Name]]="-",IF(G4114=0,G4112,G4114),Statistics_xlsx___Sheet1[[#This Row],[Post Name]])</f>
        <v>c9</v>
      </c>
      <c r="I4113">
        <v>26301</v>
      </c>
      <c r="J4113">
        <f>IF(Statistics_xlsx___Sheet1[[#This Row],[Offered Salary]]&lt;=0,AVERAGE($I$2:$I$7166),Statistics_xlsx___Sheet1[[#This Row],[Offered Salary]])</f>
        <v>26301</v>
      </c>
      <c r="K4113" t="b">
        <f>OR((Statistics_xlsx___Sheet1[[#This Row],[updated offered salary]]&lt;$N$39),(Statistics_xlsx___Sheet1[[#This Row],[updated offered salary]]&gt;$N$40))</f>
        <v>0</v>
      </c>
    </row>
    <row r="4114" spans="1:11" x14ac:dyDescent="0.3">
      <c r="A4114">
        <v>969042</v>
      </c>
      <c r="B4114" t="s">
        <v>3469</v>
      </c>
      <c r="C4114" t="s">
        <v>8</v>
      </c>
      <c r="D4114" t="s">
        <v>9</v>
      </c>
      <c r="E4114" t="str">
        <f>IF(Statistics_xlsx___Sheet1[[#This Row],[event_name]]="-","Male",Statistics_xlsx___Sheet1[[#This Row],[event_name]])</f>
        <v>Male</v>
      </c>
      <c r="F4114" t="s">
        <v>17</v>
      </c>
      <c r="G4114" t="s">
        <v>345</v>
      </c>
      <c r="H4114" t="str">
        <f>IF(Statistics_xlsx___Sheet1[[#This Row],[Post Name]]="-",IF(G4115=0,G4113,G4115),Statistics_xlsx___Sheet1[[#This Row],[Post Name]])</f>
        <v>c9</v>
      </c>
      <c r="I4114">
        <v>85160</v>
      </c>
      <c r="J4114">
        <f>IF(Statistics_xlsx___Sheet1[[#This Row],[Offered Salary]]&lt;=0,AVERAGE($I$2:$I$7166),Statistics_xlsx___Sheet1[[#This Row],[Offered Salary]])</f>
        <v>85160</v>
      </c>
      <c r="K4114" t="b">
        <f>OR((Statistics_xlsx___Sheet1[[#This Row],[updated offered salary]]&lt;$N$39),(Statistics_xlsx___Sheet1[[#This Row],[updated offered salary]]&gt;$N$40))</f>
        <v>0</v>
      </c>
    </row>
    <row r="4115" spans="1:11" x14ac:dyDescent="0.3">
      <c r="A4115">
        <v>631605</v>
      </c>
      <c r="B4115" t="s">
        <v>1956</v>
      </c>
      <c r="C4115" t="s">
        <v>15</v>
      </c>
      <c r="D4115" t="s">
        <v>9</v>
      </c>
      <c r="E4115" t="str">
        <f>IF(Statistics_xlsx___Sheet1[[#This Row],[event_name]]="-","Male",Statistics_xlsx___Sheet1[[#This Row],[event_name]])</f>
        <v>Male</v>
      </c>
      <c r="F4115" t="s">
        <v>86</v>
      </c>
      <c r="G4115" t="s">
        <v>11</v>
      </c>
      <c r="H4115" t="str">
        <f>IF(Statistics_xlsx___Sheet1[[#This Row],[Post Name]]="-",IF(G4116=0,G4114,G4116),Statistics_xlsx___Sheet1[[#This Row],[Post Name]])</f>
        <v>c8</v>
      </c>
      <c r="I4115">
        <v>51619</v>
      </c>
      <c r="J4115">
        <f>IF(Statistics_xlsx___Sheet1[[#This Row],[Offered Salary]]&lt;=0,AVERAGE($I$2:$I$7166),Statistics_xlsx___Sheet1[[#This Row],[Offered Salary]])</f>
        <v>51619</v>
      </c>
      <c r="K4115" t="b">
        <f>OR((Statistics_xlsx___Sheet1[[#This Row],[updated offered salary]]&lt;$N$39),(Statistics_xlsx___Sheet1[[#This Row],[updated offered salary]]&gt;$N$40))</f>
        <v>0</v>
      </c>
    </row>
    <row r="4116" spans="1:11" x14ac:dyDescent="0.3">
      <c r="A4116">
        <v>968197</v>
      </c>
      <c r="B4116" t="s">
        <v>3470</v>
      </c>
      <c r="C4116" t="s">
        <v>8</v>
      </c>
      <c r="D4116" t="s">
        <v>9</v>
      </c>
      <c r="E4116" t="str">
        <f>IF(Statistics_xlsx___Sheet1[[#This Row],[event_name]]="-","Male",Statistics_xlsx___Sheet1[[#This Row],[event_name]])</f>
        <v>Male</v>
      </c>
      <c r="F4116" t="s">
        <v>86</v>
      </c>
      <c r="G4116" t="s">
        <v>11</v>
      </c>
      <c r="H4116" t="str">
        <f>IF(Statistics_xlsx___Sheet1[[#This Row],[Post Name]]="-",IF(G4117=0,G4115,G4117),Statistics_xlsx___Sheet1[[#This Row],[Post Name]])</f>
        <v>c8</v>
      </c>
      <c r="I4116">
        <v>15924</v>
      </c>
      <c r="J4116">
        <f>IF(Statistics_xlsx___Sheet1[[#This Row],[Offered Salary]]&lt;=0,AVERAGE($I$2:$I$7166),Statistics_xlsx___Sheet1[[#This Row],[Offered Salary]])</f>
        <v>15924</v>
      </c>
      <c r="K4116" t="b">
        <f>OR((Statistics_xlsx___Sheet1[[#This Row],[updated offered salary]]&lt;$N$39),(Statistics_xlsx___Sheet1[[#This Row],[updated offered salary]]&gt;$N$40))</f>
        <v>0</v>
      </c>
    </row>
    <row r="4117" spans="1:11" x14ac:dyDescent="0.3">
      <c r="A4117">
        <v>652326</v>
      </c>
      <c r="B4117" t="s">
        <v>3471</v>
      </c>
      <c r="C4117" t="s">
        <v>8</v>
      </c>
      <c r="D4117" t="s">
        <v>9</v>
      </c>
      <c r="E4117" t="str">
        <f>IF(Statistics_xlsx___Sheet1[[#This Row],[event_name]]="-","Male",Statistics_xlsx___Sheet1[[#This Row],[event_name]])</f>
        <v>Male</v>
      </c>
      <c r="F4117" t="s">
        <v>86</v>
      </c>
      <c r="G4117" t="s">
        <v>11</v>
      </c>
      <c r="H4117" t="str">
        <f>IF(Statistics_xlsx___Sheet1[[#This Row],[Post Name]]="-",IF(G4118=0,G4116,G4118),Statistics_xlsx___Sheet1[[#This Row],[Post Name]])</f>
        <v>c8</v>
      </c>
      <c r="I4117">
        <v>5683</v>
      </c>
      <c r="J4117">
        <f>IF(Statistics_xlsx___Sheet1[[#This Row],[Offered Salary]]&lt;=0,AVERAGE($I$2:$I$7166),Statistics_xlsx___Sheet1[[#This Row],[Offered Salary]])</f>
        <v>5683</v>
      </c>
      <c r="K4117" t="b">
        <f>OR((Statistics_xlsx___Sheet1[[#This Row],[updated offered salary]]&lt;$N$39),(Statistics_xlsx___Sheet1[[#This Row],[updated offered salary]]&gt;$N$40))</f>
        <v>0</v>
      </c>
    </row>
    <row r="4118" spans="1:11" x14ac:dyDescent="0.3">
      <c r="A4118">
        <v>902094</v>
      </c>
      <c r="B4118" t="s">
        <v>3472</v>
      </c>
      <c r="C4118" t="s">
        <v>8</v>
      </c>
      <c r="D4118" t="s">
        <v>9</v>
      </c>
      <c r="E4118" t="str">
        <f>IF(Statistics_xlsx___Sheet1[[#This Row],[event_name]]="-","Male",Statistics_xlsx___Sheet1[[#This Row],[event_name]])</f>
        <v>Male</v>
      </c>
      <c r="F4118" t="s">
        <v>86</v>
      </c>
      <c r="G4118" t="s">
        <v>11</v>
      </c>
      <c r="H4118" t="str">
        <f>IF(Statistics_xlsx___Sheet1[[#This Row],[Post Name]]="-",IF(G4119=0,G4117,G4119),Statistics_xlsx___Sheet1[[#This Row],[Post Name]])</f>
        <v>c8</v>
      </c>
      <c r="I4118">
        <v>74117</v>
      </c>
      <c r="J4118">
        <f>IF(Statistics_xlsx___Sheet1[[#This Row],[Offered Salary]]&lt;=0,AVERAGE($I$2:$I$7166),Statistics_xlsx___Sheet1[[#This Row],[Offered Salary]])</f>
        <v>74117</v>
      </c>
      <c r="K4118" t="b">
        <f>OR((Statistics_xlsx___Sheet1[[#This Row],[updated offered salary]]&lt;$N$39),(Statistics_xlsx___Sheet1[[#This Row],[updated offered salary]]&gt;$N$40))</f>
        <v>0</v>
      </c>
    </row>
    <row r="4119" spans="1:11" x14ac:dyDescent="0.3">
      <c r="A4119">
        <v>510862</v>
      </c>
      <c r="B4119" t="s">
        <v>3473</v>
      </c>
      <c r="C4119" t="s">
        <v>8</v>
      </c>
      <c r="D4119" t="s">
        <v>9</v>
      </c>
      <c r="E4119" t="str">
        <f>IF(Statistics_xlsx___Sheet1[[#This Row],[event_name]]="-","Male",Statistics_xlsx___Sheet1[[#This Row],[event_name]])</f>
        <v>Male</v>
      </c>
      <c r="F4119" t="s">
        <v>10</v>
      </c>
      <c r="G4119" t="s">
        <v>345</v>
      </c>
      <c r="H4119" t="str">
        <f>IF(Statistics_xlsx___Sheet1[[#This Row],[Post Name]]="-",IF(G4120=0,G4118,G4120),Statistics_xlsx___Sheet1[[#This Row],[Post Name]])</f>
        <v>c9</v>
      </c>
      <c r="I4119">
        <v>70509</v>
      </c>
      <c r="J4119">
        <f>IF(Statistics_xlsx___Sheet1[[#This Row],[Offered Salary]]&lt;=0,AVERAGE($I$2:$I$7166),Statistics_xlsx___Sheet1[[#This Row],[Offered Salary]])</f>
        <v>70509</v>
      </c>
      <c r="K4119" t="b">
        <f>OR((Statistics_xlsx___Sheet1[[#This Row],[updated offered salary]]&lt;$N$39),(Statistics_xlsx___Sheet1[[#This Row],[updated offered salary]]&gt;$N$40))</f>
        <v>0</v>
      </c>
    </row>
    <row r="4120" spans="1:11" x14ac:dyDescent="0.3">
      <c r="A4120">
        <v>933818</v>
      </c>
      <c r="B4120" t="s">
        <v>3474</v>
      </c>
      <c r="C4120" t="s">
        <v>15</v>
      </c>
      <c r="D4120" t="s">
        <v>9</v>
      </c>
      <c r="E4120" t="str">
        <f>IF(Statistics_xlsx___Sheet1[[#This Row],[event_name]]="-","Male",Statistics_xlsx___Sheet1[[#This Row],[event_name]])</f>
        <v>Male</v>
      </c>
      <c r="F4120" t="s">
        <v>10</v>
      </c>
      <c r="G4120" t="s">
        <v>345</v>
      </c>
      <c r="H4120" t="str">
        <f>IF(Statistics_xlsx___Sheet1[[#This Row],[Post Name]]="-",IF(G4121=0,G4119,G4121),Statistics_xlsx___Sheet1[[#This Row],[Post Name]])</f>
        <v>c9</v>
      </c>
      <c r="I4120">
        <v>7943</v>
      </c>
      <c r="J4120">
        <f>IF(Statistics_xlsx___Sheet1[[#This Row],[Offered Salary]]&lt;=0,AVERAGE($I$2:$I$7166),Statistics_xlsx___Sheet1[[#This Row],[Offered Salary]])</f>
        <v>7943</v>
      </c>
      <c r="K4120" t="b">
        <f>OR((Statistics_xlsx___Sheet1[[#This Row],[updated offered salary]]&lt;$N$39),(Statistics_xlsx___Sheet1[[#This Row],[updated offered salary]]&gt;$N$40))</f>
        <v>0</v>
      </c>
    </row>
    <row r="4121" spans="1:11" x14ac:dyDescent="0.3">
      <c r="A4121">
        <v>495076</v>
      </c>
      <c r="B4121" t="s">
        <v>3475</v>
      </c>
      <c r="C4121" t="s">
        <v>15</v>
      </c>
      <c r="D4121" t="s">
        <v>13</v>
      </c>
      <c r="E4121" t="str">
        <f>IF(Statistics_xlsx___Sheet1[[#This Row],[event_name]]="-","Male",Statistics_xlsx___Sheet1[[#This Row],[event_name]])</f>
        <v>Female</v>
      </c>
      <c r="F4121" t="s">
        <v>10</v>
      </c>
      <c r="G4121" t="s">
        <v>345</v>
      </c>
      <c r="H4121" t="str">
        <f>IF(Statistics_xlsx___Sheet1[[#This Row],[Post Name]]="-",IF(G4122=0,G4120,G4122),Statistics_xlsx___Sheet1[[#This Row],[Post Name]])</f>
        <v>c9</v>
      </c>
      <c r="I4121">
        <v>34627</v>
      </c>
      <c r="J4121">
        <f>IF(Statistics_xlsx___Sheet1[[#This Row],[Offered Salary]]&lt;=0,AVERAGE($I$2:$I$7166),Statistics_xlsx___Sheet1[[#This Row],[Offered Salary]])</f>
        <v>34627</v>
      </c>
      <c r="K4121" t="b">
        <f>OR((Statistics_xlsx___Sheet1[[#This Row],[updated offered salary]]&lt;$N$39),(Statistics_xlsx___Sheet1[[#This Row],[updated offered salary]]&gt;$N$40))</f>
        <v>0</v>
      </c>
    </row>
    <row r="4122" spans="1:11" x14ac:dyDescent="0.3">
      <c r="A4122">
        <v>627708</v>
      </c>
      <c r="B4122" t="s">
        <v>3476</v>
      </c>
      <c r="C4122" t="s">
        <v>8</v>
      </c>
      <c r="D4122" t="s">
        <v>13</v>
      </c>
      <c r="E4122" t="str">
        <f>IF(Statistics_xlsx___Sheet1[[#This Row],[event_name]]="-","Male",Statistics_xlsx___Sheet1[[#This Row],[event_name]])</f>
        <v>Female</v>
      </c>
      <c r="F4122" t="s">
        <v>10</v>
      </c>
      <c r="G4122" t="s">
        <v>345</v>
      </c>
      <c r="H4122" t="str">
        <f>IF(Statistics_xlsx___Sheet1[[#This Row],[Post Name]]="-",IF(G4123=0,G4121,G4123),Statistics_xlsx___Sheet1[[#This Row],[Post Name]])</f>
        <v>c9</v>
      </c>
      <c r="I4122">
        <v>44987</v>
      </c>
      <c r="J4122">
        <f>IF(Statistics_xlsx___Sheet1[[#This Row],[Offered Salary]]&lt;=0,AVERAGE($I$2:$I$7166),Statistics_xlsx___Sheet1[[#This Row],[Offered Salary]])</f>
        <v>44987</v>
      </c>
      <c r="K4122" t="b">
        <f>OR((Statistics_xlsx___Sheet1[[#This Row],[updated offered salary]]&lt;$N$39),(Statistics_xlsx___Sheet1[[#This Row],[updated offered salary]]&gt;$N$40))</f>
        <v>0</v>
      </c>
    </row>
    <row r="4123" spans="1:11" x14ac:dyDescent="0.3">
      <c r="A4123">
        <v>652581</v>
      </c>
      <c r="B4123" t="s">
        <v>3477</v>
      </c>
      <c r="C4123" t="s">
        <v>15</v>
      </c>
      <c r="D4123" t="s">
        <v>13</v>
      </c>
      <c r="E4123" t="str">
        <f>IF(Statistics_xlsx___Sheet1[[#This Row],[event_name]]="-","Male",Statistics_xlsx___Sheet1[[#This Row],[event_name]])</f>
        <v>Female</v>
      </c>
      <c r="F4123" t="s">
        <v>69</v>
      </c>
      <c r="G4123" t="s">
        <v>14</v>
      </c>
      <c r="H4123" t="str">
        <f>IF(Statistics_xlsx___Sheet1[[#This Row],[Post Name]]="-",IF(G4124=0,G4122,G4124),Statistics_xlsx___Sheet1[[#This Row],[Post Name]])</f>
        <v>c5</v>
      </c>
      <c r="I4123">
        <v>17182</v>
      </c>
      <c r="J4123">
        <f>IF(Statistics_xlsx___Sheet1[[#This Row],[Offered Salary]]&lt;=0,AVERAGE($I$2:$I$7166),Statistics_xlsx___Sheet1[[#This Row],[Offered Salary]])</f>
        <v>17182</v>
      </c>
      <c r="K4123" t="b">
        <f>OR((Statistics_xlsx___Sheet1[[#This Row],[updated offered salary]]&lt;$N$39),(Statistics_xlsx___Sheet1[[#This Row],[updated offered salary]]&gt;$N$40))</f>
        <v>0</v>
      </c>
    </row>
    <row r="4124" spans="1:11" x14ac:dyDescent="0.3">
      <c r="A4124">
        <v>204014</v>
      </c>
      <c r="B4124" t="s">
        <v>3478</v>
      </c>
      <c r="C4124" t="s">
        <v>15</v>
      </c>
      <c r="D4124" t="s">
        <v>22</v>
      </c>
      <c r="E4124" t="str">
        <f>IF(Statistics_xlsx___Sheet1[[#This Row],[event_name]]="-","Male",Statistics_xlsx___Sheet1[[#This Row],[event_name]])</f>
        <v>Male</v>
      </c>
      <c r="F4124" t="s">
        <v>69</v>
      </c>
      <c r="G4124" t="s">
        <v>14</v>
      </c>
      <c r="H4124" t="str">
        <f>IF(Statistics_xlsx___Sheet1[[#This Row],[Post Name]]="-",IF(G4125=0,G4123,G4125),Statistics_xlsx___Sheet1[[#This Row],[Post Name]])</f>
        <v>c5</v>
      </c>
      <c r="I4124">
        <v>96396</v>
      </c>
      <c r="J4124">
        <f>IF(Statistics_xlsx___Sheet1[[#This Row],[Offered Salary]]&lt;=0,AVERAGE($I$2:$I$7166),Statistics_xlsx___Sheet1[[#This Row],[Offered Salary]])</f>
        <v>96396</v>
      </c>
      <c r="K4124" t="b">
        <f>OR((Statistics_xlsx___Sheet1[[#This Row],[updated offered salary]]&lt;$N$39),(Statistics_xlsx___Sheet1[[#This Row],[updated offered salary]]&gt;$N$40))</f>
        <v>0</v>
      </c>
    </row>
    <row r="4125" spans="1:11" x14ac:dyDescent="0.3">
      <c r="A4125">
        <v>122069</v>
      </c>
      <c r="B4125" t="s">
        <v>3479</v>
      </c>
      <c r="C4125" t="s">
        <v>8</v>
      </c>
      <c r="D4125" t="s">
        <v>9</v>
      </c>
      <c r="E4125" t="str">
        <f>IF(Statistics_xlsx___Sheet1[[#This Row],[event_name]]="-","Male",Statistics_xlsx___Sheet1[[#This Row],[event_name]])</f>
        <v>Male</v>
      </c>
      <c r="F4125" t="s">
        <v>69</v>
      </c>
      <c r="G4125" t="s">
        <v>14</v>
      </c>
      <c r="H4125" t="str">
        <f>IF(Statistics_xlsx___Sheet1[[#This Row],[Post Name]]="-",IF(G4126=0,G4124,G4126),Statistics_xlsx___Sheet1[[#This Row],[Post Name]])</f>
        <v>c5</v>
      </c>
      <c r="I4125">
        <v>87079</v>
      </c>
      <c r="J4125">
        <f>IF(Statistics_xlsx___Sheet1[[#This Row],[Offered Salary]]&lt;=0,AVERAGE($I$2:$I$7166),Statistics_xlsx___Sheet1[[#This Row],[Offered Salary]])</f>
        <v>87079</v>
      </c>
      <c r="K4125" t="b">
        <f>OR((Statistics_xlsx___Sheet1[[#This Row],[updated offered salary]]&lt;$N$39),(Statistics_xlsx___Sheet1[[#This Row],[updated offered salary]]&gt;$N$40))</f>
        <v>0</v>
      </c>
    </row>
    <row r="4126" spans="1:11" x14ac:dyDescent="0.3">
      <c r="A4126">
        <v>527659</v>
      </c>
      <c r="B4126" t="s">
        <v>3480</v>
      </c>
      <c r="C4126" t="s">
        <v>8</v>
      </c>
      <c r="D4126" t="s">
        <v>13</v>
      </c>
      <c r="E4126" t="str">
        <f>IF(Statistics_xlsx___Sheet1[[#This Row],[event_name]]="-","Male",Statistics_xlsx___Sheet1[[#This Row],[event_name]])</f>
        <v>Female</v>
      </c>
      <c r="F4126" t="s">
        <v>17</v>
      </c>
      <c r="G4126" t="s">
        <v>36</v>
      </c>
      <c r="H4126" t="str">
        <f>IF(Statistics_xlsx___Sheet1[[#This Row],[Post Name]]="-",IF(G4127=0,G4125,G4127),Statistics_xlsx___Sheet1[[#This Row],[Post Name]])</f>
        <v>i5</v>
      </c>
      <c r="I4126">
        <v>37630</v>
      </c>
      <c r="J4126">
        <f>IF(Statistics_xlsx___Sheet1[[#This Row],[Offered Salary]]&lt;=0,AVERAGE($I$2:$I$7166),Statistics_xlsx___Sheet1[[#This Row],[Offered Salary]])</f>
        <v>37630</v>
      </c>
      <c r="K4126" t="b">
        <f>OR((Statistics_xlsx___Sheet1[[#This Row],[updated offered salary]]&lt;$N$39),(Statistics_xlsx___Sheet1[[#This Row],[updated offered salary]]&gt;$N$40))</f>
        <v>0</v>
      </c>
    </row>
    <row r="4127" spans="1:11" x14ac:dyDescent="0.3">
      <c r="A4127">
        <v>107783</v>
      </c>
      <c r="B4127" t="s">
        <v>3481</v>
      </c>
      <c r="C4127" t="s">
        <v>15</v>
      </c>
      <c r="D4127" t="s">
        <v>9</v>
      </c>
      <c r="E4127" t="str">
        <f>IF(Statistics_xlsx___Sheet1[[#This Row],[event_name]]="-","Male",Statistics_xlsx___Sheet1[[#This Row],[event_name]])</f>
        <v>Male</v>
      </c>
      <c r="F4127" t="s">
        <v>17</v>
      </c>
      <c r="G4127" t="s">
        <v>36</v>
      </c>
      <c r="H4127" t="str">
        <f>IF(Statistics_xlsx___Sheet1[[#This Row],[Post Name]]="-",IF(G4128=0,G4126,G4128),Statistics_xlsx___Sheet1[[#This Row],[Post Name]])</f>
        <v>i5</v>
      </c>
      <c r="I4127">
        <v>81252</v>
      </c>
      <c r="J4127">
        <f>IF(Statistics_xlsx___Sheet1[[#This Row],[Offered Salary]]&lt;=0,AVERAGE($I$2:$I$7166),Statistics_xlsx___Sheet1[[#This Row],[Offered Salary]])</f>
        <v>81252</v>
      </c>
      <c r="K4127" t="b">
        <f>OR((Statistics_xlsx___Sheet1[[#This Row],[updated offered salary]]&lt;$N$39),(Statistics_xlsx___Sheet1[[#This Row],[updated offered salary]]&gt;$N$40))</f>
        <v>0</v>
      </c>
    </row>
    <row r="4128" spans="1:11" x14ac:dyDescent="0.3">
      <c r="A4128">
        <v>31461</v>
      </c>
      <c r="B4128" t="s">
        <v>3481</v>
      </c>
      <c r="C4128" t="s">
        <v>8</v>
      </c>
      <c r="D4128" t="s">
        <v>9</v>
      </c>
      <c r="E4128" t="str">
        <f>IF(Statistics_xlsx___Sheet1[[#This Row],[event_name]]="-","Male",Statistics_xlsx___Sheet1[[#This Row],[event_name]])</f>
        <v>Male</v>
      </c>
      <c r="F4128" t="s">
        <v>17</v>
      </c>
      <c r="G4128" t="s">
        <v>36</v>
      </c>
      <c r="H4128" t="str">
        <f>IF(Statistics_xlsx___Sheet1[[#This Row],[Post Name]]="-",IF(G4129=0,G4127,G4129),Statistics_xlsx___Sheet1[[#This Row],[Post Name]])</f>
        <v>i5</v>
      </c>
      <c r="I4128">
        <v>73684</v>
      </c>
      <c r="J4128">
        <f>IF(Statistics_xlsx___Sheet1[[#This Row],[Offered Salary]]&lt;=0,AVERAGE($I$2:$I$7166),Statistics_xlsx___Sheet1[[#This Row],[Offered Salary]])</f>
        <v>73684</v>
      </c>
      <c r="K4128" t="b">
        <f>OR((Statistics_xlsx___Sheet1[[#This Row],[updated offered salary]]&lt;$N$39),(Statistics_xlsx___Sheet1[[#This Row],[updated offered salary]]&gt;$N$40))</f>
        <v>0</v>
      </c>
    </row>
    <row r="4129" spans="1:11" x14ac:dyDescent="0.3">
      <c r="A4129">
        <v>459524</v>
      </c>
      <c r="B4129" t="s">
        <v>3482</v>
      </c>
      <c r="C4129" t="s">
        <v>8</v>
      </c>
      <c r="D4129" t="s">
        <v>9</v>
      </c>
      <c r="E4129" t="str">
        <f>IF(Statistics_xlsx___Sheet1[[#This Row],[event_name]]="-","Male",Statistics_xlsx___Sheet1[[#This Row],[event_name]])</f>
        <v>Male</v>
      </c>
      <c r="F4129" t="s">
        <v>17</v>
      </c>
      <c r="G4129" t="s">
        <v>44</v>
      </c>
      <c r="H4129" t="str">
        <f>IF(Statistics_xlsx___Sheet1[[#This Row],[Post Name]]="-",IF(G4130=0,G4128,G4130),Statistics_xlsx___Sheet1[[#This Row],[Post Name]])</f>
        <v>i6</v>
      </c>
      <c r="I4129">
        <v>16195</v>
      </c>
      <c r="J4129">
        <f>IF(Statistics_xlsx___Sheet1[[#This Row],[Offered Salary]]&lt;=0,AVERAGE($I$2:$I$7166),Statistics_xlsx___Sheet1[[#This Row],[Offered Salary]])</f>
        <v>16195</v>
      </c>
      <c r="K4129" t="b">
        <f>OR((Statistics_xlsx___Sheet1[[#This Row],[updated offered salary]]&lt;$N$39),(Statistics_xlsx___Sheet1[[#This Row],[updated offered salary]]&gt;$N$40))</f>
        <v>0</v>
      </c>
    </row>
    <row r="4130" spans="1:11" x14ac:dyDescent="0.3">
      <c r="A4130">
        <v>302245</v>
      </c>
      <c r="B4130" t="s">
        <v>3483</v>
      </c>
      <c r="C4130" t="s">
        <v>15</v>
      </c>
      <c r="D4130" t="s">
        <v>13</v>
      </c>
      <c r="E4130" t="str">
        <f>IF(Statistics_xlsx___Sheet1[[#This Row],[event_name]]="-","Male",Statistics_xlsx___Sheet1[[#This Row],[event_name]])</f>
        <v>Female</v>
      </c>
      <c r="F4130" t="s">
        <v>17</v>
      </c>
      <c r="G4130" t="s">
        <v>14</v>
      </c>
      <c r="H4130" t="str">
        <f>IF(Statistics_xlsx___Sheet1[[#This Row],[Post Name]]="-",IF(G4131=0,G4129,G4131),Statistics_xlsx___Sheet1[[#This Row],[Post Name]])</f>
        <v>c5</v>
      </c>
      <c r="I4130">
        <v>21638</v>
      </c>
      <c r="J4130">
        <f>IF(Statistics_xlsx___Sheet1[[#This Row],[Offered Salary]]&lt;=0,AVERAGE($I$2:$I$7166),Statistics_xlsx___Sheet1[[#This Row],[Offered Salary]])</f>
        <v>21638</v>
      </c>
      <c r="K4130" t="b">
        <f>OR((Statistics_xlsx___Sheet1[[#This Row],[updated offered salary]]&lt;$N$39),(Statistics_xlsx___Sheet1[[#This Row],[updated offered salary]]&gt;$N$40))</f>
        <v>0</v>
      </c>
    </row>
    <row r="4131" spans="1:11" x14ac:dyDescent="0.3">
      <c r="A4131">
        <v>275154</v>
      </c>
      <c r="B4131" t="s">
        <v>3484</v>
      </c>
      <c r="C4131" t="s">
        <v>8</v>
      </c>
      <c r="D4131" t="s">
        <v>13</v>
      </c>
      <c r="E4131" t="str">
        <f>IF(Statistics_xlsx___Sheet1[[#This Row],[event_name]]="-","Male",Statistics_xlsx___Sheet1[[#This Row],[event_name]])</f>
        <v>Female</v>
      </c>
      <c r="F4131" t="s">
        <v>17</v>
      </c>
      <c r="G4131" t="s">
        <v>14</v>
      </c>
      <c r="H4131" t="str">
        <f>IF(Statistics_xlsx___Sheet1[[#This Row],[Post Name]]="-",IF(G4132=0,G4130,G4132),Statistics_xlsx___Sheet1[[#This Row],[Post Name]])</f>
        <v>c5</v>
      </c>
      <c r="I4131">
        <v>34296</v>
      </c>
      <c r="J4131">
        <f>IF(Statistics_xlsx___Sheet1[[#This Row],[Offered Salary]]&lt;=0,AVERAGE($I$2:$I$7166),Statistics_xlsx___Sheet1[[#This Row],[Offered Salary]])</f>
        <v>34296</v>
      </c>
      <c r="K4131" t="b">
        <f>OR((Statistics_xlsx___Sheet1[[#This Row],[updated offered salary]]&lt;$N$39),(Statistics_xlsx___Sheet1[[#This Row],[updated offered salary]]&gt;$N$40))</f>
        <v>0</v>
      </c>
    </row>
    <row r="4132" spans="1:11" x14ac:dyDescent="0.3">
      <c r="A4132">
        <v>287494</v>
      </c>
      <c r="B4132" t="s">
        <v>3485</v>
      </c>
      <c r="C4132" t="s">
        <v>8</v>
      </c>
      <c r="D4132" t="s">
        <v>9</v>
      </c>
      <c r="E4132" t="str">
        <f>IF(Statistics_xlsx___Sheet1[[#This Row],[event_name]]="-","Male",Statistics_xlsx___Sheet1[[#This Row],[event_name]])</f>
        <v>Male</v>
      </c>
      <c r="F4132" t="s">
        <v>17</v>
      </c>
      <c r="G4132" t="s">
        <v>44</v>
      </c>
      <c r="H4132" t="str">
        <f>IF(Statistics_xlsx___Sheet1[[#This Row],[Post Name]]="-",IF(G4133=0,G4131,G4133),Statistics_xlsx___Sheet1[[#This Row],[Post Name]])</f>
        <v>i6</v>
      </c>
      <c r="I4132">
        <v>53935</v>
      </c>
      <c r="J4132">
        <f>IF(Statistics_xlsx___Sheet1[[#This Row],[Offered Salary]]&lt;=0,AVERAGE($I$2:$I$7166),Statistics_xlsx___Sheet1[[#This Row],[Offered Salary]])</f>
        <v>53935</v>
      </c>
      <c r="K4132" t="b">
        <f>OR((Statistics_xlsx___Sheet1[[#This Row],[updated offered salary]]&lt;$N$39),(Statistics_xlsx___Sheet1[[#This Row],[updated offered salary]]&gt;$N$40))</f>
        <v>0</v>
      </c>
    </row>
    <row r="4133" spans="1:11" x14ac:dyDescent="0.3">
      <c r="A4133">
        <v>100435</v>
      </c>
      <c r="B4133" t="s">
        <v>3486</v>
      </c>
      <c r="C4133" t="s">
        <v>8</v>
      </c>
      <c r="D4133" t="s">
        <v>9</v>
      </c>
      <c r="E4133" t="str">
        <f>IF(Statistics_xlsx___Sheet1[[#This Row],[event_name]]="-","Male",Statistics_xlsx___Sheet1[[#This Row],[event_name]])</f>
        <v>Male</v>
      </c>
      <c r="F4133" t="s">
        <v>17</v>
      </c>
      <c r="G4133" t="s">
        <v>14</v>
      </c>
      <c r="H4133" t="str">
        <f>IF(Statistics_xlsx___Sheet1[[#This Row],[Post Name]]="-",IF(G4134=0,G4132,G4134),Statistics_xlsx___Sheet1[[#This Row],[Post Name]])</f>
        <v>c5</v>
      </c>
      <c r="I4133">
        <v>79877</v>
      </c>
      <c r="J4133">
        <f>IF(Statistics_xlsx___Sheet1[[#This Row],[Offered Salary]]&lt;=0,AVERAGE($I$2:$I$7166),Statistics_xlsx___Sheet1[[#This Row],[Offered Salary]])</f>
        <v>79877</v>
      </c>
      <c r="K4133" t="b">
        <f>OR((Statistics_xlsx___Sheet1[[#This Row],[updated offered salary]]&lt;$N$39),(Statistics_xlsx___Sheet1[[#This Row],[updated offered salary]]&gt;$N$40))</f>
        <v>0</v>
      </c>
    </row>
    <row r="4134" spans="1:11" x14ac:dyDescent="0.3">
      <c r="A4134">
        <v>134343</v>
      </c>
      <c r="B4134" t="s">
        <v>3487</v>
      </c>
      <c r="C4134" t="s">
        <v>8</v>
      </c>
      <c r="D4134" t="s">
        <v>13</v>
      </c>
      <c r="E4134" t="str">
        <f>IF(Statistics_xlsx___Sheet1[[#This Row],[event_name]]="-","Male",Statistics_xlsx___Sheet1[[#This Row],[event_name]])</f>
        <v>Female</v>
      </c>
      <c r="F4134" t="s">
        <v>17</v>
      </c>
      <c r="G4134" t="s">
        <v>14</v>
      </c>
      <c r="H4134" t="str">
        <f>IF(Statistics_xlsx___Sheet1[[#This Row],[Post Name]]="-",IF(G4135=0,G4133,G4135),Statistics_xlsx___Sheet1[[#This Row],[Post Name]])</f>
        <v>c5</v>
      </c>
      <c r="I4134">
        <v>38364</v>
      </c>
      <c r="J4134">
        <f>IF(Statistics_xlsx___Sheet1[[#This Row],[Offered Salary]]&lt;=0,AVERAGE($I$2:$I$7166),Statistics_xlsx___Sheet1[[#This Row],[Offered Salary]])</f>
        <v>38364</v>
      </c>
      <c r="K4134" t="b">
        <f>OR((Statistics_xlsx___Sheet1[[#This Row],[updated offered salary]]&lt;$N$39),(Statistics_xlsx___Sheet1[[#This Row],[updated offered salary]]&gt;$N$40))</f>
        <v>0</v>
      </c>
    </row>
    <row r="4135" spans="1:11" x14ac:dyDescent="0.3">
      <c r="A4135">
        <v>865788</v>
      </c>
      <c r="B4135" t="s">
        <v>3488</v>
      </c>
      <c r="C4135" t="s">
        <v>8</v>
      </c>
      <c r="D4135" t="s">
        <v>13</v>
      </c>
      <c r="E4135" t="str">
        <f>IF(Statistics_xlsx___Sheet1[[#This Row],[event_name]]="-","Male",Statistics_xlsx___Sheet1[[#This Row],[event_name]])</f>
        <v>Female</v>
      </c>
      <c r="F4135" t="s">
        <v>17</v>
      </c>
      <c r="G4135" t="s">
        <v>14</v>
      </c>
      <c r="H4135" t="str">
        <f>IF(Statistics_xlsx___Sheet1[[#This Row],[Post Name]]="-",IF(G4136=0,G4134,G4136),Statistics_xlsx___Sheet1[[#This Row],[Post Name]])</f>
        <v>c5</v>
      </c>
      <c r="I4135">
        <v>7260</v>
      </c>
      <c r="J4135">
        <f>IF(Statistics_xlsx___Sheet1[[#This Row],[Offered Salary]]&lt;=0,AVERAGE($I$2:$I$7166),Statistics_xlsx___Sheet1[[#This Row],[Offered Salary]])</f>
        <v>7260</v>
      </c>
      <c r="K4135" t="b">
        <f>OR((Statistics_xlsx___Sheet1[[#This Row],[updated offered salary]]&lt;$N$39),(Statistics_xlsx___Sheet1[[#This Row],[updated offered salary]]&gt;$N$40))</f>
        <v>0</v>
      </c>
    </row>
    <row r="4136" spans="1:11" x14ac:dyDescent="0.3">
      <c r="A4136">
        <v>337965</v>
      </c>
      <c r="B4136" t="s">
        <v>3489</v>
      </c>
      <c r="C4136" t="s">
        <v>15</v>
      </c>
      <c r="D4136" t="s">
        <v>42</v>
      </c>
      <c r="E4136" t="str">
        <f>IF(Statistics_xlsx___Sheet1[[#This Row],[event_name]]="-","Male",Statistics_xlsx___Sheet1[[#This Row],[event_name]])</f>
        <v>Don’t want to say</v>
      </c>
      <c r="F4136" t="s">
        <v>17</v>
      </c>
      <c r="G4136" t="s">
        <v>14</v>
      </c>
      <c r="H4136" t="str">
        <f>IF(Statistics_xlsx___Sheet1[[#This Row],[Post Name]]="-",IF(G4137=0,G4135,G4137),Statistics_xlsx___Sheet1[[#This Row],[Post Name]])</f>
        <v>c5</v>
      </c>
      <c r="I4136">
        <v>93936</v>
      </c>
      <c r="J4136">
        <f>IF(Statistics_xlsx___Sheet1[[#This Row],[Offered Salary]]&lt;=0,AVERAGE($I$2:$I$7166),Statistics_xlsx___Sheet1[[#This Row],[Offered Salary]])</f>
        <v>93936</v>
      </c>
      <c r="K4136" t="b">
        <f>OR((Statistics_xlsx___Sheet1[[#This Row],[updated offered salary]]&lt;$N$39),(Statistics_xlsx___Sheet1[[#This Row],[updated offered salary]]&gt;$N$40))</f>
        <v>0</v>
      </c>
    </row>
    <row r="4137" spans="1:11" x14ac:dyDescent="0.3">
      <c r="A4137">
        <v>811174</v>
      </c>
      <c r="B4137" t="s">
        <v>3490</v>
      </c>
      <c r="C4137" t="s">
        <v>15</v>
      </c>
      <c r="D4137" t="s">
        <v>9</v>
      </c>
      <c r="E4137" t="str">
        <f>IF(Statistics_xlsx___Sheet1[[#This Row],[event_name]]="-","Male",Statistics_xlsx___Sheet1[[#This Row],[event_name]])</f>
        <v>Male</v>
      </c>
      <c r="F4137" t="s">
        <v>17</v>
      </c>
      <c r="G4137" t="s">
        <v>44</v>
      </c>
      <c r="H4137" t="str">
        <f>IF(Statistics_xlsx___Sheet1[[#This Row],[Post Name]]="-",IF(G4138=0,G4136,G4138),Statistics_xlsx___Sheet1[[#This Row],[Post Name]])</f>
        <v>i6</v>
      </c>
      <c r="I4137">
        <v>23030</v>
      </c>
      <c r="J4137">
        <f>IF(Statistics_xlsx___Sheet1[[#This Row],[Offered Salary]]&lt;=0,AVERAGE($I$2:$I$7166),Statistics_xlsx___Sheet1[[#This Row],[Offered Salary]])</f>
        <v>23030</v>
      </c>
      <c r="K4137" t="b">
        <f>OR((Statistics_xlsx___Sheet1[[#This Row],[updated offered salary]]&lt;$N$39),(Statistics_xlsx___Sheet1[[#This Row],[updated offered salary]]&gt;$N$40))</f>
        <v>0</v>
      </c>
    </row>
    <row r="4138" spans="1:11" x14ac:dyDescent="0.3">
      <c r="A4138">
        <v>553857</v>
      </c>
      <c r="B4138" t="s">
        <v>3491</v>
      </c>
      <c r="C4138" t="s">
        <v>8</v>
      </c>
      <c r="D4138" t="s">
        <v>9</v>
      </c>
      <c r="E4138" t="str">
        <f>IF(Statistics_xlsx___Sheet1[[#This Row],[event_name]]="-","Male",Statistics_xlsx___Sheet1[[#This Row],[event_name]])</f>
        <v>Male</v>
      </c>
      <c r="F4138" t="s">
        <v>17</v>
      </c>
      <c r="G4138" t="s">
        <v>44</v>
      </c>
      <c r="H4138" t="str">
        <f>IF(Statistics_xlsx___Sheet1[[#This Row],[Post Name]]="-",IF(G4139=0,G4137,G4139),Statistics_xlsx___Sheet1[[#This Row],[Post Name]])</f>
        <v>i6</v>
      </c>
      <c r="I4138">
        <v>82873</v>
      </c>
      <c r="J4138">
        <f>IF(Statistics_xlsx___Sheet1[[#This Row],[Offered Salary]]&lt;=0,AVERAGE($I$2:$I$7166),Statistics_xlsx___Sheet1[[#This Row],[Offered Salary]])</f>
        <v>82873</v>
      </c>
      <c r="K4138" t="b">
        <f>OR((Statistics_xlsx___Sheet1[[#This Row],[updated offered salary]]&lt;$N$39),(Statistics_xlsx___Sheet1[[#This Row],[updated offered salary]]&gt;$N$40))</f>
        <v>0</v>
      </c>
    </row>
    <row r="4139" spans="1:11" x14ac:dyDescent="0.3">
      <c r="A4139">
        <v>769485</v>
      </c>
      <c r="B4139" t="s">
        <v>1311</v>
      </c>
      <c r="C4139" t="s">
        <v>8</v>
      </c>
      <c r="D4139" t="s">
        <v>9</v>
      </c>
      <c r="E4139" t="str">
        <f>IF(Statistics_xlsx___Sheet1[[#This Row],[event_name]]="-","Male",Statistics_xlsx___Sheet1[[#This Row],[event_name]])</f>
        <v>Male</v>
      </c>
      <c r="F4139" t="s">
        <v>17</v>
      </c>
      <c r="G4139" t="s">
        <v>14</v>
      </c>
      <c r="H4139" t="str">
        <f>IF(Statistics_xlsx___Sheet1[[#This Row],[Post Name]]="-",IF(G4140=0,G4138,G4140),Statistics_xlsx___Sheet1[[#This Row],[Post Name]])</f>
        <v>c5</v>
      </c>
      <c r="I4139">
        <v>93649</v>
      </c>
      <c r="J4139">
        <f>IF(Statistics_xlsx___Sheet1[[#This Row],[Offered Salary]]&lt;=0,AVERAGE($I$2:$I$7166),Statistics_xlsx___Sheet1[[#This Row],[Offered Salary]])</f>
        <v>93649</v>
      </c>
      <c r="K4139" t="b">
        <f>OR((Statistics_xlsx___Sheet1[[#This Row],[updated offered salary]]&lt;$N$39),(Statistics_xlsx___Sheet1[[#This Row],[updated offered salary]]&gt;$N$40))</f>
        <v>0</v>
      </c>
    </row>
    <row r="4140" spans="1:11" x14ac:dyDescent="0.3">
      <c r="A4140">
        <v>944835</v>
      </c>
      <c r="B4140" t="s">
        <v>3492</v>
      </c>
      <c r="C4140" t="s">
        <v>8</v>
      </c>
      <c r="D4140" t="s">
        <v>9</v>
      </c>
      <c r="E4140" t="str">
        <f>IF(Statistics_xlsx___Sheet1[[#This Row],[event_name]]="-","Male",Statistics_xlsx___Sheet1[[#This Row],[event_name]])</f>
        <v>Male</v>
      </c>
      <c r="F4140" t="s">
        <v>17</v>
      </c>
      <c r="G4140" t="s">
        <v>44</v>
      </c>
      <c r="H4140" t="str">
        <f>IF(Statistics_xlsx___Sheet1[[#This Row],[Post Name]]="-",IF(G4141=0,G4139,G4141),Statistics_xlsx___Sheet1[[#This Row],[Post Name]])</f>
        <v>i6</v>
      </c>
      <c r="I4140">
        <v>34674</v>
      </c>
      <c r="J4140">
        <f>IF(Statistics_xlsx___Sheet1[[#This Row],[Offered Salary]]&lt;=0,AVERAGE($I$2:$I$7166),Statistics_xlsx___Sheet1[[#This Row],[Offered Salary]])</f>
        <v>34674</v>
      </c>
      <c r="K4140" t="b">
        <f>OR((Statistics_xlsx___Sheet1[[#This Row],[updated offered salary]]&lt;$N$39),(Statistics_xlsx___Sheet1[[#This Row],[updated offered salary]]&gt;$N$40))</f>
        <v>0</v>
      </c>
    </row>
    <row r="4141" spans="1:11" x14ac:dyDescent="0.3">
      <c r="A4141">
        <v>541702</v>
      </c>
      <c r="B4141" t="s">
        <v>3493</v>
      </c>
      <c r="C4141" t="s">
        <v>8</v>
      </c>
      <c r="D4141" t="s">
        <v>9</v>
      </c>
      <c r="E4141" t="str">
        <f>IF(Statistics_xlsx___Sheet1[[#This Row],[event_name]]="-","Male",Statistics_xlsx___Sheet1[[#This Row],[event_name]])</f>
        <v>Male</v>
      </c>
      <c r="F4141" t="s">
        <v>17</v>
      </c>
      <c r="G4141" t="s">
        <v>14</v>
      </c>
      <c r="H4141" t="str">
        <f>IF(Statistics_xlsx___Sheet1[[#This Row],[Post Name]]="-",IF(G4142=0,G4140,G4142),Statistics_xlsx___Sheet1[[#This Row],[Post Name]])</f>
        <v>c5</v>
      </c>
      <c r="I4141">
        <v>12614</v>
      </c>
      <c r="J4141">
        <f>IF(Statistics_xlsx___Sheet1[[#This Row],[Offered Salary]]&lt;=0,AVERAGE($I$2:$I$7166),Statistics_xlsx___Sheet1[[#This Row],[Offered Salary]])</f>
        <v>12614</v>
      </c>
      <c r="K4141" t="b">
        <f>OR((Statistics_xlsx___Sheet1[[#This Row],[updated offered salary]]&lt;$N$39),(Statistics_xlsx___Sheet1[[#This Row],[updated offered salary]]&gt;$N$40))</f>
        <v>0</v>
      </c>
    </row>
    <row r="4142" spans="1:11" x14ac:dyDescent="0.3">
      <c r="A4142">
        <v>783992</v>
      </c>
      <c r="B4142" t="s">
        <v>3494</v>
      </c>
      <c r="C4142" t="s">
        <v>15</v>
      </c>
      <c r="D4142" t="s">
        <v>42</v>
      </c>
      <c r="E4142" t="str">
        <f>IF(Statistics_xlsx___Sheet1[[#This Row],[event_name]]="-","Male",Statistics_xlsx___Sheet1[[#This Row],[event_name]])</f>
        <v>Don’t want to say</v>
      </c>
      <c r="F4142" t="s">
        <v>17</v>
      </c>
      <c r="G4142" t="s">
        <v>14</v>
      </c>
      <c r="H4142" t="str">
        <f>IF(Statistics_xlsx___Sheet1[[#This Row],[Post Name]]="-",IF(G4143=0,G4141,G4143),Statistics_xlsx___Sheet1[[#This Row],[Post Name]])</f>
        <v>c5</v>
      </c>
      <c r="I4142">
        <v>12895</v>
      </c>
      <c r="J4142">
        <f>IF(Statistics_xlsx___Sheet1[[#This Row],[Offered Salary]]&lt;=0,AVERAGE($I$2:$I$7166),Statistics_xlsx___Sheet1[[#This Row],[Offered Salary]])</f>
        <v>12895</v>
      </c>
      <c r="K4142" t="b">
        <f>OR((Statistics_xlsx___Sheet1[[#This Row],[updated offered salary]]&lt;$N$39),(Statistics_xlsx___Sheet1[[#This Row],[updated offered salary]]&gt;$N$40))</f>
        <v>0</v>
      </c>
    </row>
    <row r="4143" spans="1:11" x14ac:dyDescent="0.3">
      <c r="A4143">
        <v>185279</v>
      </c>
      <c r="B4143" t="s">
        <v>3495</v>
      </c>
      <c r="C4143" t="s">
        <v>8</v>
      </c>
      <c r="D4143" t="s">
        <v>42</v>
      </c>
      <c r="E4143" t="str">
        <f>IF(Statistics_xlsx___Sheet1[[#This Row],[event_name]]="-","Male",Statistics_xlsx___Sheet1[[#This Row],[event_name]])</f>
        <v>Don’t want to say</v>
      </c>
      <c r="F4143" t="s">
        <v>17</v>
      </c>
      <c r="G4143" t="s">
        <v>14</v>
      </c>
      <c r="H4143" t="str">
        <f>IF(Statistics_xlsx___Sheet1[[#This Row],[Post Name]]="-",IF(G4144=0,G4142,G4144),Statistics_xlsx___Sheet1[[#This Row],[Post Name]])</f>
        <v>c5</v>
      </c>
      <c r="I4143">
        <v>43019</v>
      </c>
      <c r="J4143">
        <f>IF(Statistics_xlsx___Sheet1[[#This Row],[Offered Salary]]&lt;=0,AVERAGE($I$2:$I$7166),Statistics_xlsx___Sheet1[[#This Row],[Offered Salary]])</f>
        <v>43019</v>
      </c>
      <c r="K4143" t="b">
        <f>OR((Statistics_xlsx___Sheet1[[#This Row],[updated offered salary]]&lt;$N$39),(Statistics_xlsx___Sheet1[[#This Row],[updated offered salary]]&gt;$N$40))</f>
        <v>0</v>
      </c>
    </row>
    <row r="4144" spans="1:11" x14ac:dyDescent="0.3">
      <c r="A4144">
        <v>948017</v>
      </c>
      <c r="B4144" t="s">
        <v>3496</v>
      </c>
      <c r="C4144" t="s">
        <v>8</v>
      </c>
      <c r="D4144" t="s">
        <v>9</v>
      </c>
      <c r="E4144" t="str">
        <f>IF(Statistics_xlsx___Sheet1[[#This Row],[event_name]]="-","Male",Statistics_xlsx___Sheet1[[#This Row],[event_name]])</f>
        <v>Male</v>
      </c>
      <c r="F4144" t="s">
        <v>17</v>
      </c>
      <c r="G4144" t="s">
        <v>14</v>
      </c>
      <c r="H4144" t="str">
        <f>IF(Statistics_xlsx___Sheet1[[#This Row],[Post Name]]="-",IF(G4145=0,G4143,G4145),Statistics_xlsx___Sheet1[[#This Row],[Post Name]])</f>
        <v>c5</v>
      </c>
      <c r="I4144">
        <v>80756</v>
      </c>
      <c r="J4144">
        <f>IF(Statistics_xlsx___Sheet1[[#This Row],[Offered Salary]]&lt;=0,AVERAGE($I$2:$I$7166),Statistics_xlsx___Sheet1[[#This Row],[Offered Salary]])</f>
        <v>80756</v>
      </c>
      <c r="K4144" t="b">
        <f>OR((Statistics_xlsx___Sheet1[[#This Row],[updated offered salary]]&lt;$N$39),(Statistics_xlsx___Sheet1[[#This Row],[updated offered salary]]&gt;$N$40))</f>
        <v>0</v>
      </c>
    </row>
    <row r="4145" spans="1:11" x14ac:dyDescent="0.3">
      <c r="A4145">
        <v>699051</v>
      </c>
      <c r="B4145" t="s">
        <v>3497</v>
      </c>
      <c r="C4145" t="s">
        <v>15</v>
      </c>
      <c r="D4145" t="s">
        <v>13</v>
      </c>
      <c r="E4145" t="str">
        <f>IF(Statistics_xlsx___Sheet1[[#This Row],[event_name]]="-","Male",Statistics_xlsx___Sheet1[[#This Row],[event_name]])</f>
        <v>Female</v>
      </c>
      <c r="F4145" t="s">
        <v>17</v>
      </c>
      <c r="G4145" t="s">
        <v>14</v>
      </c>
      <c r="H4145" t="str">
        <f>IF(Statistics_xlsx___Sheet1[[#This Row],[Post Name]]="-",IF(G4146=0,G4144,G4146),Statistics_xlsx___Sheet1[[#This Row],[Post Name]])</f>
        <v>c5</v>
      </c>
      <c r="I4145">
        <v>18985</v>
      </c>
      <c r="J4145">
        <f>IF(Statistics_xlsx___Sheet1[[#This Row],[Offered Salary]]&lt;=0,AVERAGE($I$2:$I$7166),Statistics_xlsx___Sheet1[[#This Row],[Offered Salary]])</f>
        <v>18985</v>
      </c>
      <c r="K4145" t="b">
        <f>OR((Statistics_xlsx___Sheet1[[#This Row],[updated offered salary]]&lt;$N$39),(Statistics_xlsx___Sheet1[[#This Row],[updated offered salary]]&gt;$N$40))</f>
        <v>0</v>
      </c>
    </row>
    <row r="4146" spans="1:11" x14ac:dyDescent="0.3">
      <c r="A4146">
        <v>103836</v>
      </c>
      <c r="B4146" t="s">
        <v>3498</v>
      </c>
      <c r="C4146" t="s">
        <v>8</v>
      </c>
      <c r="D4146" t="s">
        <v>9</v>
      </c>
      <c r="E4146" t="str">
        <f>IF(Statistics_xlsx___Sheet1[[#This Row],[event_name]]="-","Male",Statistics_xlsx___Sheet1[[#This Row],[event_name]])</f>
        <v>Male</v>
      </c>
      <c r="F4146" t="s">
        <v>17</v>
      </c>
      <c r="G4146" t="s">
        <v>14</v>
      </c>
      <c r="H4146" t="str">
        <f>IF(Statistics_xlsx___Sheet1[[#This Row],[Post Name]]="-",IF(G4147=0,G4145,G4147),Statistics_xlsx___Sheet1[[#This Row],[Post Name]])</f>
        <v>c5</v>
      </c>
      <c r="I4146">
        <v>34773</v>
      </c>
      <c r="J4146">
        <f>IF(Statistics_xlsx___Sheet1[[#This Row],[Offered Salary]]&lt;=0,AVERAGE($I$2:$I$7166),Statistics_xlsx___Sheet1[[#This Row],[Offered Salary]])</f>
        <v>34773</v>
      </c>
      <c r="K4146" t="b">
        <f>OR((Statistics_xlsx___Sheet1[[#This Row],[updated offered salary]]&lt;$N$39),(Statistics_xlsx___Sheet1[[#This Row],[updated offered salary]]&gt;$N$40))</f>
        <v>0</v>
      </c>
    </row>
    <row r="4147" spans="1:11" x14ac:dyDescent="0.3">
      <c r="A4147">
        <v>206453</v>
      </c>
      <c r="B4147" t="s">
        <v>3499</v>
      </c>
      <c r="C4147" t="s">
        <v>8</v>
      </c>
      <c r="D4147" t="s">
        <v>9</v>
      </c>
      <c r="E4147" t="str">
        <f>IF(Statistics_xlsx___Sheet1[[#This Row],[event_name]]="-","Male",Statistics_xlsx___Sheet1[[#This Row],[event_name]])</f>
        <v>Male</v>
      </c>
      <c r="F4147" t="s">
        <v>17</v>
      </c>
      <c r="G4147" t="s">
        <v>44</v>
      </c>
      <c r="H4147" t="str">
        <f>IF(Statistics_xlsx___Sheet1[[#This Row],[Post Name]]="-",IF(G4148=0,G4146,G4148),Statistics_xlsx___Sheet1[[#This Row],[Post Name]])</f>
        <v>i6</v>
      </c>
      <c r="I4147">
        <v>30863</v>
      </c>
      <c r="J4147">
        <f>IF(Statistics_xlsx___Sheet1[[#This Row],[Offered Salary]]&lt;=0,AVERAGE($I$2:$I$7166),Statistics_xlsx___Sheet1[[#This Row],[Offered Salary]])</f>
        <v>30863</v>
      </c>
      <c r="K4147" t="b">
        <f>OR((Statistics_xlsx___Sheet1[[#This Row],[updated offered salary]]&lt;$N$39),(Statistics_xlsx___Sheet1[[#This Row],[updated offered salary]]&gt;$N$40))</f>
        <v>0</v>
      </c>
    </row>
    <row r="4148" spans="1:11" x14ac:dyDescent="0.3">
      <c r="A4148">
        <v>837861</v>
      </c>
      <c r="B4148" t="s">
        <v>3500</v>
      </c>
      <c r="C4148" t="s">
        <v>8</v>
      </c>
      <c r="D4148" t="s">
        <v>9</v>
      </c>
      <c r="E4148" t="str">
        <f>IF(Statistics_xlsx___Sheet1[[#This Row],[event_name]]="-","Male",Statistics_xlsx___Sheet1[[#This Row],[event_name]])</f>
        <v>Male</v>
      </c>
      <c r="F4148" t="s">
        <v>17</v>
      </c>
      <c r="G4148" t="s">
        <v>44</v>
      </c>
      <c r="H4148" t="str">
        <f>IF(Statistics_xlsx___Sheet1[[#This Row],[Post Name]]="-",IF(G4149=0,G4147,G4149),Statistics_xlsx___Sheet1[[#This Row],[Post Name]])</f>
        <v>i6</v>
      </c>
      <c r="I4148">
        <v>50500</v>
      </c>
      <c r="J4148">
        <f>IF(Statistics_xlsx___Sheet1[[#This Row],[Offered Salary]]&lt;=0,AVERAGE($I$2:$I$7166),Statistics_xlsx___Sheet1[[#This Row],[Offered Salary]])</f>
        <v>50500</v>
      </c>
      <c r="K4148" t="b">
        <f>OR((Statistics_xlsx___Sheet1[[#This Row],[updated offered salary]]&lt;$N$39),(Statistics_xlsx___Sheet1[[#This Row],[updated offered salary]]&gt;$N$40))</f>
        <v>0</v>
      </c>
    </row>
    <row r="4149" spans="1:11" x14ac:dyDescent="0.3">
      <c r="A4149">
        <v>163162</v>
      </c>
      <c r="B4149" t="s">
        <v>3501</v>
      </c>
      <c r="C4149" t="s">
        <v>8</v>
      </c>
      <c r="D4149" t="s">
        <v>13</v>
      </c>
      <c r="E4149" t="str">
        <f>IF(Statistics_xlsx___Sheet1[[#This Row],[event_name]]="-","Male",Statistics_xlsx___Sheet1[[#This Row],[event_name]])</f>
        <v>Female</v>
      </c>
      <c r="F4149" t="s">
        <v>17</v>
      </c>
      <c r="G4149" t="s">
        <v>44</v>
      </c>
      <c r="H4149" t="str">
        <f>IF(Statistics_xlsx___Sheet1[[#This Row],[Post Name]]="-",IF(G4150=0,G4148,G4150),Statistics_xlsx___Sheet1[[#This Row],[Post Name]])</f>
        <v>i6</v>
      </c>
      <c r="I4149">
        <v>15888</v>
      </c>
      <c r="J4149">
        <f>IF(Statistics_xlsx___Sheet1[[#This Row],[Offered Salary]]&lt;=0,AVERAGE($I$2:$I$7166),Statistics_xlsx___Sheet1[[#This Row],[Offered Salary]])</f>
        <v>15888</v>
      </c>
      <c r="K4149" t="b">
        <f>OR((Statistics_xlsx___Sheet1[[#This Row],[updated offered salary]]&lt;$N$39),(Statistics_xlsx___Sheet1[[#This Row],[updated offered salary]]&gt;$N$40))</f>
        <v>0</v>
      </c>
    </row>
    <row r="4150" spans="1:11" x14ac:dyDescent="0.3">
      <c r="A4150">
        <v>550778</v>
      </c>
      <c r="B4150" t="s">
        <v>3502</v>
      </c>
      <c r="C4150" t="s">
        <v>8</v>
      </c>
      <c r="D4150" t="s">
        <v>13</v>
      </c>
      <c r="E4150" t="str">
        <f>IF(Statistics_xlsx___Sheet1[[#This Row],[event_name]]="-","Male",Statistics_xlsx___Sheet1[[#This Row],[event_name]])</f>
        <v>Female</v>
      </c>
      <c r="F4150" t="s">
        <v>17</v>
      </c>
      <c r="G4150" t="s">
        <v>14</v>
      </c>
      <c r="H4150" t="str">
        <f>IF(Statistics_xlsx___Sheet1[[#This Row],[Post Name]]="-",IF(G4151=0,G4149,G4151),Statistics_xlsx___Sheet1[[#This Row],[Post Name]])</f>
        <v>c5</v>
      </c>
      <c r="I4150">
        <v>95629</v>
      </c>
      <c r="J4150">
        <f>IF(Statistics_xlsx___Sheet1[[#This Row],[Offered Salary]]&lt;=0,AVERAGE($I$2:$I$7166),Statistics_xlsx___Sheet1[[#This Row],[Offered Salary]])</f>
        <v>95629</v>
      </c>
      <c r="K4150" t="b">
        <f>OR((Statistics_xlsx___Sheet1[[#This Row],[updated offered salary]]&lt;$N$39),(Statistics_xlsx___Sheet1[[#This Row],[updated offered salary]]&gt;$N$40))</f>
        <v>0</v>
      </c>
    </row>
    <row r="4151" spans="1:11" x14ac:dyDescent="0.3">
      <c r="A4151">
        <v>519128</v>
      </c>
      <c r="B4151" t="s">
        <v>3503</v>
      </c>
      <c r="C4151" t="s">
        <v>15</v>
      </c>
      <c r="D4151" t="s">
        <v>9</v>
      </c>
      <c r="E4151" t="str">
        <f>IF(Statistics_xlsx___Sheet1[[#This Row],[event_name]]="-","Male",Statistics_xlsx___Sheet1[[#This Row],[event_name]])</f>
        <v>Male</v>
      </c>
      <c r="F4151" t="s">
        <v>17</v>
      </c>
      <c r="G4151" t="s">
        <v>44</v>
      </c>
      <c r="H4151" t="str">
        <f>IF(Statistics_xlsx___Sheet1[[#This Row],[Post Name]]="-",IF(G4152=0,G4150,G4152),Statistics_xlsx___Sheet1[[#This Row],[Post Name]])</f>
        <v>i6</v>
      </c>
      <c r="I4151">
        <v>19454</v>
      </c>
      <c r="J4151">
        <f>IF(Statistics_xlsx___Sheet1[[#This Row],[Offered Salary]]&lt;=0,AVERAGE($I$2:$I$7166),Statistics_xlsx___Sheet1[[#This Row],[Offered Salary]])</f>
        <v>19454</v>
      </c>
      <c r="K4151" t="b">
        <f>OR((Statistics_xlsx___Sheet1[[#This Row],[updated offered salary]]&lt;$N$39),(Statistics_xlsx___Sheet1[[#This Row],[updated offered salary]]&gt;$N$40))</f>
        <v>0</v>
      </c>
    </row>
    <row r="4152" spans="1:11" x14ac:dyDescent="0.3">
      <c r="A4152">
        <v>419081</v>
      </c>
      <c r="B4152" t="s">
        <v>3504</v>
      </c>
      <c r="C4152" t="s">
        <v>8</v>
      </c>
      <c r="D4152" t="s">
        <v>9</v>
      </c>
      <c r="E4152" t="str">
        <f>IF(Statistics_xlsx___Sheet1[[#This Row],[event_name]]="-","Male",Statistics_xlsx___Sheet1[[#This Row],[event_name]])</f>
        <v>Male</v>
      </c>
      <c r="F4152" t="s">
        <v>17</v>
      </c>
      <c r="G4152" t="s">
        <v>44</v>
      </c>
      <c r="H4152" t="str">
        <f>IF(Statistics_xlsx___Sheet1[[#This Row],[Post Name]]="-",IF(G4153=0,G4151,G4153),Statistics_xlsx___Sheet1[[#This Row],[Post Name]])</f>
        <v>i6</v>
      </c>
      <c r="I4152">
        <v>2668</v>
      </c>
      <c r="J4152">
        <f>IF(Statistics_xlsx___Sheet1[[#This Row],[Offered Salary]]&lt;=0,AVERAGE($I$2:$I$7166),Statistics_xlsx___Sheet1[[#This Row],[Offered Salary]])</f>
        <v>2668</v>
      </c>
      <c r="K4152" t="b">
        <f>OR((Statistics_xlsx___Sheet1[[#This Row],[updated offered salary]]&lt;$N$39),(Statistics_xlsx___Sheet1[[#This Row],[updated offered salary]]&gt;$N$40))</f>
        <v>0</v>
      </c>
    </row>
    <row r="4153" spans="1:11" x14ac:dyDescent="0.3">
      <c r="A4153">
        <v>716401</v>
      </c>
      <c r="B4153" t="s">
        <v>3505</v>
      </c>
      <c r="C4153" t="s">
        <v>15</v>
      </c>
      <c r="D4153" t="s">
        <v>9</v>
      </c>
      <c r="E4153" t="str">
        <f>IF(Statistics_xlsx___Sheet1[[#This Row],[event_name]]="-","Male",Statistics_xlsx___Sheet1[[#This Row],[event_name]])</f>
        <v>Male</v>
      </c>
      <c r="F4153" t="s">
        <v>17</v>
      </c>
      <c r="G4153" t="s">
        <v>44</v>
      </c>
      <c r="H4153" t="str">
        <f>IF(Statistics_xlsx___Sheet1[[#This Row],[Post Name]]="-",IF(G4154=0,G4152,G4154),Statistics_xlsx___Sheet1[[#This Row],[Post Name]])</f>
        <v>i6</v>
      </c>
      <c r="I4153">
        <v>2008</v>
      </c>
      <c r="J4153">
        <f>IF(Statistics_xlsx___Sheet1[[#This Row],[Offered Salary]]&lt;=0,AVERAGE($I$2:$I$7166),Statistics_xlsx___Sheet1[[#This Row],[Offered Salary]])</f>
        <v>2008</v>
      </c>
      <c r="K4153" t="b">
        <f>OR((Statistics_xlsx___Sheet1[[#This Row],[updated offered salary]]&lt;$N$39),(Statistics_xlsx___Sheet1[[#This Row],[updated offered salary]]&gt;$N$40))</f>
        <v>0</v>
      </c>
    </row>
    <row r="4154" spans="1:11" x14ac:dyDescent="0.3">
      <c r="A4154">
        <v>142961</v>
      </c>
      <c r="B4154" t="s">
        <v>3506</v>
      </c>
      <c r="C4154" t="s">
        <v>15</v>
      </c>
      <c r="D4154" t="s">
        <v>9</v>
      </c>
      <c r="E4154" t="str">
        <f>IF(Statistics_xlsx___Sheet1[[#This Row],[event_name]]="-","Male",Statistics_xlsx___Sheet1[[#This Row],[event_name]])</f>
        <v>Male</v>
      </c>
      <c r="F4154" t="s">
        <v>17</v>
      </c>
      <c r="G4154" t="s">
        <v>44</v>
      </c>
      <c r="H4154" t="str">
        <f>IF(Statistics_xlsx___Sheet1[[#This Row],[Post Name]]="-",IF(G4155=0,G4153,G4155),Statistics_xlsx___Sheet1[[#This Row],[Post Name]])</f>
        <v>i6</v>
      </c>
      <c r="I4154">
        <v>11840</v>
      </c>
      <c r="J4154">
        <f>IF(Statistics_xlsx___Sheet1[[#This Row],[Offered Salary]]&lt;=0,AVERAGE($I$2:$I$7166),Statistics_xlsx___Sheet1[[#This Row],[Offered Salary]])</f>
        <v>11840</v>
      </c>
      <c r="K4154" t="b">
        <f>OR((Statistics_xlsx___Sheet1[[#This Row],[updated offered salary]]&lt;$N$39),(Statistics_xlsx___Sheet1[[#This Row],[updated offered salary]]&gt;$N$40))</f>
        <v>0</v>
      </c>
    </row>
    <row r="4155" spans="1:11" x14ac:dyDescent="0.3">
      <c r="A4155">
        <v>238407</v>
      </c>
      <c r="B4155" t="s">
        <v>3507</v>
      </c>
      <c r="C4155" t="s">
        <v>8</v>
      </c>
      <c r="D4155" t="s">
        <v>13</v>
      </c>
      <c r="E4155" t="str">
        <f>IF(Statistics_xlsx___Sheet1[[#This Row],[event_name]]="-","Male",Statistics_xlsx___Sheet1[[#This Row],[event_name]])</f>
        <v>Female</v>
      </c>
      <c r="F4155" t="s">
        <v>17</v>
      </c>
      <c r="G4155" t="s">
        <v>44</v>
      </c>
      <c r="H4155" t="str">
        <f>IF(Statistics_xlsx___Sheet1[[#This Row],[Post Name]]="-",IF(G4156=0,G4154,G4156),Statistics_xlsx___Sheet1[[#This Row],[Post Name]])</f>
        <v>i6</v>
      </c>
      <c r="I4155">
        <v>52278</v>
      </c>
      <c r="J4155">
        <f>IF(Statistics_xlsx___Sheet1[[#This Row],[Offered Salary]]&lt;=0,AVERAGE($I$2:$I$7166),Statistics_xlsx___Sheet1[[#This Row],[Offered Salary]])</f>
        <v>52278</v>
      </c>
      <c r="K4155" t="b">
        <f>OR((Statistics_xlsx___Sheet1[[#This Row],[updated offered salary]]&lt;$N$39),(Statistics_xlsx___Sheet1[[#This Row],[updated offered salary]]&gt;$N$40))</f>
        <v>0</v>
      </c>
    </row>
    <row r="4156" spans="1:11" x14ac:dyDescent="0.3">
      <c r="A4156">
        <v>240004</v>
      </c>
      <c r="B4156" t="s">
        <v>3508</v>
      </c>
      <c r="C4156" t="s">
        <v>8</v>
      </c>
      <c r="D4156" t="s">
        <v>13</v>
      </c>
      <c r="E4156" t="str">
        <f>IF(Statistics_xlsx___Sheet1[[#This Row],[event_name]]="-","Male",Statistics_xlsx___Sheet1[[#This Row],[event_name]])</f>
        <v>Female</v>
      </c>
      <c r="F4156" t="s">
        <v>17</v>
      </c>
      <c r="G4156" t="s">
        <v>44</v>
      </c>
      <c r="H4156" t="str">
        <f>IF(Statistics_xlsx___Sheet1[[#This Row],[Post Name]]="-",IF(G4157=0,G4155,G4157),Statistics_xlsx___Sheet1[[#This Row],[Post Name]])</f>
        <v>i6</v>
      </c>
      <c r="I4156">
        <v>12991</v>
      </c>
      <c r="J4156">
        <f>IF(Statistics_xlsx___Sheet1[[#This Row],[Offered Salary]]&lt;=0,AVERAGE($I$2:$I$7166),Statistics_xlsx___Sheet1[[#This Row],[Offered Salary]])</f>
        <v>12991</v>
      </c>
      <c r="K4156" t="b">
        <f>OR((Statistics_xlsx___Sheet1[[#This Row],[updated offered salary]]&lt;$N$39),(Statistics_xlsx___Sheet1[[#This Row],[updated offered salary]]&gt;$N$40))</f>
        <v>0</v>
      </c>
    </row>
    <row r="4157" spans="1:11" x14ac:dyDescent="0.3">
      <c r="A4157">
        <v>659234</v>
      </c>
      <c r="B4157" t="s">
        <v>1433</v>
      </c>
      <c r="C4157" t="s">
        <v>15</v>
      </c>
      <c r="D4157" t="s">
        <v>13</v>
      </c>
      <c r="E4157" t="str">
        <f>IF(Statistics_xlsx___Sheet1[[#This Row],[event_name]]="-","Male",Statistics_xlsx___Sheet1[[#This Row],[event_name]])</f>
        <v>Female</v>
      </c>
      <c r="F4157" t="s">
        <v>17</v>
      </c>
      <c r="G4157" t="s">
        <v>14</v>
      </c>
      <c r="H4157" t="str">
        <f>IF(Statistics_xlsx___Sheet1[[#This Row],[Post Name]]="-",IF(G4158=0,G4156,G4158),Statistics_xlsx___Sheet1[[#This Row],[Post Name]])</f>
        <v>c5</v>
      </c>
      <c r="I4157">
        <v>98590</v>
      </c>
      <c r="J4157">
        <f>IF(Statistics_xlsx___Sheet1[[#This Row],[Offered Salary]]&lt;=0,AVERAGE($I$2:$I$7166),Statistics_xlsx___Sheet1[[#This Row],[Offered Salary]])</f>
        <v>98590</v>
      </c>
      <c r="K4157" t="b">
        <f>OR((Statistics_xlsx___Sheet1[[#This Row],[updated offered salary]]&lt;$N$39),(Statistics_xlsx___Sheet1[[#This Row],[updated offered salary]]&gt;$N$40))</f>
        <v>0</v>
      </c>
    </row>
    <row r="4158" spans="1:11" x14ac:dyDescent="0.3">
      <c r="A4158">
        <v>664101</v>
      </c>
      <c r="B4158" t="s">
        <v>1434</v>
      </c>
      <c r="C4158" t="s">
        <v>8</v>
      </c>
      <c r="D4158" t="s">
        <v>13</v>
      </c>
      <c r="E4158" t="str">
        <f>IF(Statistics_xlsx___Sheet1[[#This Row],[event_name]]="-","Male",Statistics_xlsx___Sheet1[[#This Row],[event_name]])</f>
        <v>Female</v>
      </c>
      <c r="F4158" t="s">
        <v>17</v>
      </c>
      <c r="G4158" t="s">
        <v>14</v>
      </c>
      <c r="H4158" t="str">
        <f>IF(Statistics_xlsx___Sheet1[[#This Row],[Post Name]]="-",IF(G4159=0,G4157,G4159),Statistics_xlsx___Sheet1[[#This Row],[Post Name]])</f>
        <v>c5</v>
      </c>
      <c r="I4158">
        <v>41524</v>
      </c>
      <c r="J4158">
        <f>IF(Statistics_xlsx___Sheet1[[#This Row],[Offered Salary]]&lt;=0,AVERAGE($I$2:$I$7166),Statistics_xlsx___Sheet1[[#This Row],[Offered Salary]])</f>
        <v>41524</v>
      </c>
      <c r="K4158" t="b">
        <f>OR((Statistics_xlsx___Sheet1[[#This Row],[updated offered salary]]&lt;$N$39),(Statistics_xlsx___Sheet1[[#This Row],[updated offered salary]]&gt;$N$40))</f>
        <v>0</v>
      </c>
    </row>
    <row r="4159" spans="1:11" x14ac:dyDescent="0.3">
      <c r="A4159">
        <v>184275</v>
      </c>
      <c r="B4159" t="s">
        <v>3509</v>
      </c>
      <c r="C4159" t="s">
        <v>8</v>
      </c>
      <c r="D4159" t="s">
        <v>9</v>
      </c>
      <c r="E4159" t="str">
        <f>IF(Statistics_xlsx___Sheet1[[#This Row],[event_name]]="-","Male",Statistics_xlsx___Sheet1[[#This Row],[event_name]])</f>
        <v>Male</v>
      </c>
      <c r="F4159" t="s">
        <v>17</v>
      </c>
      <c r="G4159" t="s">
        <v>44</v>
      </c>
      <c r="H4159" t="str">
        <f>IF(Statistics_xlsx___Sheet1[[#This Row],[Post Name]]="-",IF(G4160=0,G4158,G4160),Statistics_xlsx___Sheet1[[#This Row],[Post Name]])</f>
        <v>i6</v>
      </c>
      <c r="I4159">
        <v>23504</v>
      </c>
      <c r="J4159">
        <f>IF(Statistics_xlsx___Sheet1[[#This Row],[Offered Salary]]&lt;=0,AVERAGE($I$2:$I$7166),Statistics_xlsx___Sheet1[[#This Row],[Offered Salary]])</f>
        <v>23504</v>
      </c>
      <c r="K4159" t="b">
        <f>OR((Statistics_xlsx___Sheet1[[#This Row],[updated offered salary]]&lt;$N$39),(Statistics_xlsx___Sheet1[[#This Row],[updated offered salary]]&gt;$N$40))</f>
        <v>0</v>
      </c>
    </row>
    <row r="4160" spans="1:11" x14ac:dyDescent="0.3">
      <c r="A4160">
        <v>818366</v>
      </c>
      <c r="B4160" t="s">
        <v>3510</v>
      </c>
      <c r="C4160" t="s">
        <v>8</v>
      </c>
      <c r="D4160" t="s">
        <v>13</v>
      </c>
      <c r="E4160" t="str">
        <f>IF(Statistics_xlsx___Sheet1[[#This Row],[event_name]]="-","Male",Statistics_xlsx___Sheet1[[#This Row],[event_name]])</f>
        <v>Female</v>
      </c>
      <c r="F4160" t="s">
        <v>17</v>
      </c>
      <c r="G4160" t="s">
        <v>44</v>
      </c>
      <c r="H4160" t="str">
        <f>IF(Statistics_xlsx___Sheet1[[#This Row],[Post Name]]="-",IF(G4161=0,G4159,G4161),Statistics_xlsx___Sheet1[[#This Row],[Post Name]])</f>
        <v>i6</v>
      </c>
      <c r="I4160">
        <v>84015</v>
      </c>
      <c r="J4160">
        <f>IF(Statistics_xlsx___Sheet1[[#This Row],[Offered Salary]]&lt;=0,AVERAGE($I$2:$I$7166),Statistics_xlsx___Sheet1[[#This Row],[Offered Salary]])</f>
        <v>84015</v>
      </c>
      <c r="K4160" t="b">
        <f>OR((Statistics_xlsx___Sheet1[[#This Row],[updated offered salary]]&lt;$N$39),(Statistics_xlsx___Sheet1[[#This Row],[updated offered salary]]&gt;$N$40))</f>
        <v>0</v>
      </c>
    </row>
    <row r="4161" spans="1:11" x14ac:dyDescent="0.3">
      <c r="A4161">
        <v>55833</v>
      </c>
      <c r="B4161" t="s">
        <v>3511</v>
      </c>
      <c r="C4161" t="s">
        <v>8</v>
      </c>
      <c r="D4161" t="s">
        <v>9</v>
      </c>
      <c r="E4161" t="str">
        <f>IF(Statistics_xlsx___Sheet1[[#This Row],[event_name]]="-","Male",Statistics_xlsx___Sheet1[[#This Row],[event_name]])</f>
        <v>Male</v>
      </c>
      <c r="F4161" t="s">
        <v>17</v>
      </c>
      <c r="G4161" t="s">
        <v>14</v>
      </c>
      <c r="H4161" t="str">
        <f>IF(Statistics_xlsx___Sheet1[[#This Row],[Post Name]]="-",IF(G4162=0,G4160,G4162),Statistics_xlsx___Sheet1[[#This Row],[Post Name]])</f>
        <v>c5</v>
      </c>
      <c r="I4161">
        <v>88439</v>
      </c>
      <c r="J4161">
        <f>IF(Statistics_xlsx___Sheet1[[#This Row],[Offered Salary]]&lt;=0,AVERAGE($I$2:$I$7166),Statistics_xlsx___Sheet1[[#This Row],[Offered Salary]])</f>
        <v>88439</v>
      </c>
      <c r="K4161" t="b">
        <f>OR((Statistics_xlsx___Sheet1[[#This Row],[updated offered salary]]&lt;$N$39),(Statistics_xlsx___Sheet1[[#This Row],[updated offered salary]]&gt;$N$40))</f>
        <v>0</v>
      </c>
    </row>
    <row r="4162" spans="1:11" x14ac:dyDescent="0.3">
      <c r="A4162">
        <v>603411</v>
      </c>
      <c r="B4162" t="s">
        <v>3511</v>
      </c>
      <c r="C4162" t="s">
        <v>8</v>
      </c>
      <c r="D4162" t="s">
        <v>13</v>
      </c>
      <c r="E4162" t="str">
        <f>IF(Statistics_xlsx___Sheet1[[#This Row],[event_name]]="-","Male",Statistics_xlsx___Sheet1[[#This Row],[event_name]])</f>
        <v>Female</v>
      </c>
      <c r="F4162" t="s">
        <v>17</v>
      </c>
      <c r="G4162" t="s">
        <v>14</v>
      </c>
      <c r="H4162" t="str">
        <f>IF(Statistics_xlsx___Sheet1[[#This Row],[Post Name]]="-",IF(G4163=0,G4161,G4163),Statistics_xlsx___Sheet1[[#This Row],[Post Name]])</f>
        <v>c5</v>
      </c>
      <c r="I4162">
        <v>12658</v>
      </c>
      <c r="J4162">
        <f>IF(Statistics_xlsx___Sheet1[[#This Row],[Offered Salary]]&lt;=0,AVERAGE($I$2:$I$7166),Statistics_xlsx___Sheet1[[#This Row],[Offered Salary]])</f>
        <v>12658</v>
      </c>
      <c r="K4162" t="b">
        <f>OR((Statistics_xlsx___Sheet1[[#This Row],[updated offered salary]]&lt;$N$39),(Statistics_xlsx___Sheet1[[#This Row],[updated offered salary]]&gt;$N$40))</f>
        <v>0</v>
      </c>
    </row>
    <row r="4163" spans="1:11" x14ac:dyDescent="0.3">
      <c r="A4163">
        <v>232836</v>
      </c>
      <c r="B4163" t="s">
        <v>3512</v>
      </c>
      <c r="C4163" t="s">
        <v>15</v>
      </c>
      <c r="D4163" t="s">
        <v>13</v>
      </c>
      <c r="E4163" t="str">
        <f>IF(Statistics_xlsx___Sheet1[[#This Row],[event_name]]="-","Male",Statistics_xlsx___Sheet1[[#This Row],[event_name]])</f>
        <v>Female</v>
      </c>
      <c r="F4163" t="s">
        <v>17</v>
      </c>
      <c r="G4163" t="s">
        <v>14</v>
      </c>
      <c r="H4163" t="str">
        <f>IF(Statistics_xlsx___Sheet1[[#This Row],[Post Name]]="-",IF(G4164=0,G4162,G4164),Statistics_xlsx___Sheet1[[#This Row],[Post Name]])</f>
        <v>c5</v>
      </c>
      <c r="I4163">
        <v>66735</v>
      </c>
      <c r="J4163">
        <f>IF(Statistics_xlsx___Sheet1[[#This Row],[Offered Salary]]&lt;=0,AVERAGE($I$2:$I$7166),Statistics_xlsx___Sheet1[[#This Row],[Offered Salary]])</f>
        <v>66735</v>
      </c>
      <c r="K4163" t="b">
        <f>OR((Statistics_xlsx___Sheet1[[#This Row],[updated offered salary]]&lt;$N$39),(Statistics_xlsx___Sheet1[[#This Row],[updated offered salary]]&gt;$N$40))</f>
        <v>0</v>
      </c>
    </row>
    <row r="4164" spans="1:11" x14ac:dyDescent="0.3">
      <c r="A4164">
        <v>363571</v>
      </c>
      <c r="B4164" t="s">
        <v>3513</v>
      </c>
      <c r="C4164" t="s">
        <v>15</v>
      </c>
      <c r="D4164" t="s">
        <v>9</v>
      </c>
      <c r="E4164" t="str">
        <f>IF(Statistics_xlsx___Sheet1[[#This Row],[event_name]]="-","Male",Statistics_xlsx___Sheet1[[#This Row],[event_name]])</f>
        <v>Male</v>
      </c>
      <c r="F4164" t="s">
        <v>17</v>
      </c>
      <c r="G4164" t="s">
        <v>14</v>
      </c>
      <c r="H4164" t="str">
        <f>IF(Statistics_xlsx___Sheet1[[#This Row],[Post Name]]="-",IF(G4165=0,G4163,G4165),Statistics_xlsx___Sheet1[[#This Row],[Post Name]])</f>
        <v>c5</v>
      </c>
      <c r="I4164">
        <v>1635</v>
      </c>
      <c r="J4164">
        <f>IF(Statistics_xlsx___Sheet1[[#This Row],[Offered Salary]]&lt;=0,AVERAGE($I$2:$I$7166),Statistics_xlsx___Sheet1[[#This Row],[Offered Salary]])</f>
        <v>1635</v>
      </c>
      <c r="K4164" t="b">
        <f>OR((Statistics_xlsx___Sheet1[[#This Row],[updated offered salary]]&lt;$N$39),(Statistics_xlsx___Sheet1[[#This Row],[updated offered salary]]&gt;$N$40))</f>
        <v>0</v>
      </c>
    </row>
    <row r="4165" spans="1:11" x14ac:dyDescent="0.3">
      <c r="A4165">
        <v>58648</v>
      </c>
      <c r="B4165" t="s">
        <v>3513</v>
      </c>
      <c r="C4165" t="s">
        <v>8</v>
      </c>
      <c r="D4165" t="s">
        <v>13</v>
      </c>
      <c r="E4165" t="str">
        <f>IF(Statistics_xlsx___Sheet1[[#This Row],[event_name]]="-","Male",Statistics_xlsx___Sheet1[[#This Row],[event_name]])</f>
        <v>Female</v>
      </c>
      <c r="F4165" t="s">
        <v>17</v>
      </c>
      <c r="G4165" t="s">
        <v>14</v>
      </c>
      <c r="H4165" t="str">
        <f>IF(Statistics_xlsx___Sheet1[[#This Row],[Post Name]]="-",IF(G4166=0,G4164,G4166),Statistics_xlsx___Sheet1[[#This Row],[Post Name]])</f>
        <v>c5</v>
      </c>
      <c r="I4165">
        <v>63894</v>
      </c>
      <c r="J4165">
        <f>IF(Statistics_xlsx___Sheet1[[#This Row],[Offered Salary]]&lt;=0,AVERAGE($I$2:$I$7166),Statistics_xlsx___Sheet1[[#This Row],[Offered Salary]])</f>
        <v>63894</v>
      </c>
      <c r="K4165" t="b">
        <f>OR((Statistics_xlsx___Sheet1[[#This Row],[updated offered salary]]&lt;$N$39),(Statistics_xlsx___Sheet1[[#This Row],[updated offered salary]]&gt;$N$40))</f>
        <v>0</v>
      </c>
    </row>
    <row r="4166" spans="1:11" x14ac:dyDescent="0.3">
      <c r="A4166">
        <v>347119</v>
      </c>
      <c r="B4166" t="s">
        <v>3514</v>
      </c>
      <c r="C4166" t="s">
        <v>8</v>
      </c>
      <c r="D4166" t="s">
        <v>13</v>
      </c>
      <c r="E4166" t="str">
        <f>IF(Statistics_xlsx___Sheet1[[#This Row],[event_name]]="-","Male",Statistics_xlsx___Sheet1[[#This Row],[event_name]])</f>
        <v>Female</v>
      </c>
      <c r="F4166" t="s">
        <v>10</v>
      </c>
      <c r="G4166" t="s">
        <v>30</v>
      </c>
      <c r="H4166" t="str">
        <f>IF(Statistics_xlsx___Sheet1[[#This Row],[Post Name]]="-",IF(G4167=0,G4165,G4167),Statistics_xlsx___Sheet1[[#This Row],[Post Name]])</f>
        <v>b9</v>
      </c>
      <c r="I4166">
        <v>74299</v>
      </c>
      <c r="J4166">
        <f>IF(Statistics_xlsx___Sheet1[[#This Row],[Offered Salary]]&lt;=0,AVERAGE($I$2:$I$7166),Statistics_xlsx___Sheet1[[#This Row],[Offered Salary]])</f>
        <v>74299</v>
      </c>
      <c r="K4166" t="b">
        <f>OR((Statistics_xlsx___Sheet1[[#This Row],[updated offered salary]]&lt;$N$39),(Statistics_xlsx___Sheet1[[#This Row],[updated offered salary]]&gt;$N$40))</f>
        <v>0</v>
      </c>
    </row>
    <row r="4167" spans="1:11" x14ac:dyDescent="0.3">
      <c r="A4167">
        <v>902584</v>
      </c>
      <c r="B4167" t="s">
        <v>3515</v>
      </c>
      <c r="C4167" t="s">
        <v>15</v>
      </c>
      <c r="D4167" t="s">
        <v>13</v>
      </c>
      <c r="E4167" t="str">
        <f>IF(Statistics_xlsx___Sheet1[[#This Row],[event_name]]="-","Male",Statistics_xlsx___Sheet1[[#This Row],[event_name]])</f>
        <v>Female</v>
      </c>
      <c r="F4167" t="s">
        <v>10</v>
      </c>
      <c r="G4167" t="s">
        <v>30</v>
      </c>
      <c r="H4167" t="str">
        <f>IF(Statistics_xlsx___Sheet1[[#This Row],[Post Name]]="-",IF(G4168=0,G4166,G4168),Statistics_xlsx___Sheet1[[#This Row],[Post Name]])</f>
        <v>b9</v>
      </c>
      <c r="I4167">
        <v>60580</v>
      </c>
      <c r="J4167">
        <f>IF(Statistics_xlsx___Sheet1[[#This Row],[Offered Salary]]&lt;=0,AVERAGE($I$2:$I$7166),Statistics_xlsx___Sheet1[[#This Row],[Offered Salary]])</f>
        <v>60580</v>
      </c>
      <c r="K4167" t="b">
        <f>OR((Statistics_xlsx___Sheet1[[#This Row],[updated offered salary]]&lt;$N$39),(Statistics_xlsx___Sheet1[[#This Row],[updated offered salary]]&gt;$N$40))</f>
        <v>0</v>
      </c>
    </row>
    <row r="4168" spans="1:11" x14ac:dyDescent="0.3">
      <c r="A4168">
        <v>27825</v>
      </c>
      <c r="B4168" t="s">
        <v>3516</v>
      </c>
      <c r="C4168" t="s">
        <v>15</v>
      </c>
      <c r="D4168" t="s">
        <v>13</v>
      </c>
      <c r="E4168" t="str">
        <f>IF(Statistics_xlsx___Sheet1[[#This Row],[event_name]]="-","Male",Statistics_xlsx___Sheet1[[#This Row],[event_name]])</f>
        <v>Female</v>
      </c>
      <c r="F4168" t="s">
        <v>10</v>
      </c>
      <c r="G4168" t="s">
        <v>30</v>
      </c>
      <c r="H4168" t="str">
        <f>IF(Statistics_xlsx___Sheet1[[#This Row],[Post Name]]="-",IF(G4169=0,G4167,G4169),Statistics_xlsx___Sheet1[[#This Row],[Post Name]])</f>
        <v>b9</v>
      </c>
      <c r="I4168">
        <v>67267</v>
      </c>
      <c r="J4168">
        <f>IF(Statistics_xlsx___Sheet1[[#This Row],[Offered Salary]]&lt;=0,AVERAGE($I$2:$I$7166),Statistics_xlsx___Sheet1[[#This Row],[Offered Salary]])</f>
        <v>67267</v>
      </c>
      <c r="K4168" t="b">
        <f>OR((Statistics_xlsx___Sheet1[[#This Row],[updated offered salary]]&lt;$N$39),(Statistics_xlsx___Sheet1[[#This Row],[updated offered salary]]&gt;$N$40))</f>
        <v>0</v>
      </c>
    </row>
    <row r="4169" spans="1:11" x14ac:dyDescent="0.3">
      <c r="A4169">
        <v>832733</v>
      </c>
      <c r="B4169" t="s">
        <v>3517</v>
      </c>
      <c r="C4169" t="s">
        <v>8</v>
      </c>
      <c r="D4169" t="s">
        <v>9</v>
      </c>
      <c r="E4169" t="str">
        <f>IF(Statistics_xlsx___Sheet1[[#This Row],[event_name]]="-","Male",Statistics_xlsx___Sheet1[[#This Row],[event_name]])</f>
        <v>Male</v>
      </c>
      <c r="F4169" t="s">
        <v>10</v>
      </c>
      <c r="G4169" t="s">
        <v>30</v>
      </c>
      <c r="H4169" t="str">
        <f>IF(Statistics_xlsx___Sheet1[[#This Row],[Post Name]]="-",IF(G4170=0,G4168,G4170),Statistics_xlsx___Sheet1[[#This Row],[Post Name]])</f>
        <v>b9</v>
      </c>
      <c r="I4169">
        <v>41796</v>
      </c>
      <c r="J4169">
        <f>IF(Statistics_xlsx___Sheet1[[#This Row],[Offered Salary]]&lt;=0,AVERAGE($I$2:$I$7166),Statistics_xlsx___Sheet1[[#This Row],[Offered Salary]])</f>
        <v>41796</v>
      </c>
      <c r="K4169" t="b">
        <f>OR((Statistics_xlsx___Sheet1[[#This Row],[updated offered salary]]&lt;$N$39),(Statistics_xlsx___Sheet1[[#This Row],[updated offered salary]]&gt;$N$40))</f>
        <v>0</v>
      </c>
    </row>
    <row r="4170" spans="1:11" x14ac:dyDescent="0.3">
      <c r="A4170">
        <v>939447</v>
      </c>
      <c r="B4170" t="s">
        <v>3518</v>
      </c>
      <c r="C4170" t="s">
        <v>15</v>
      </c>
      <c r="D4170" t="s">
        <v>42</v>
      </c>
      <c r="E4170" t="str">
        <f>IF(Statistics_xlsx___Sheet1[[#This Row],[event_name]]="-","Male",Statistics_xlsx___Sheet1[[#This Row],[event_name]])</f>
        <v>Don’t want to say</v>
      </c>
      <c r="F4170" t="s">
        <v>10</v>
      </c>
      <c r="G4170" t="s">
        <v>30</v>
      </c>
      <c r="H4170" t="str">
        <f>IF(Statistics_xlsx___Sheet1[[#This Row],[Post Name]]="-",IF(G4171=0,G4169,G4171),Statistics_xlsx___Sheet1[[#This Row],[Post Name]])</f>
        <v>b9</v>
      </c>
      <c r="I4170">
        <v>80720</v>
      </c>
      <c r="J4170">
        <f>IF(Statistics_xlsx___Sheet1[[#This Row],[Offered Salary]]&lt;=0,AVERAGE($I$2:$I$7166),Statistics_xlsx___Sheet1[[#This Row],[Offered Salary]])</f>
        <v>80720</v>
      </c>
      <c r="K4170" t="b">
        <f>OR((Statistics_xlsx___Sheet1[[#This Row],[updated offered salary]]&lt;$N$39),(Statistics_xlsx___Sheet1[[#This Row],[updated offered salary]]&gt;$N$40))</f>
        <v>0</v>
      </c>
    </row>
    <row r="4171" spans="1:11" x14ac:dyDescent="0.3">
      <c r="A4171">
        <v>255041</v>
      </c>
      <c r="B4171" t="s">
        <v>3519</v>
      </c>
      <c r="C4171" t="s">
        <v>8</v>
      </c>
      <c r="D4171" t="s">
        <v>13</v>
      </c>
      <c r="E4171" t="str">
        <f>IF(Statistics_xlsx___Sheet1[[#This Row],[event_name]]="-","Male",Statistics_xlsx___Sheet1[[#This Row],[event_name]])</f>
        <v>Female</v>
      </c>
      <c r="F4171" t="s">
        <v>166</v>
      </c>
      <c r="G4171" t="s">
        <v>14</v>
      </c>
      <c r="H4171" t="str">
        <f>IF(Statistics_xlsx___Sheet1[[#This Row],[Post Name]]="-",IF(G4172=0,G4170,G4172),Statistics_xlsx___Sheet1[[#This Row],[Post Name]])</f>
        <v>c5</v>
      </c>
      <c r="I4171">
        <v>4107</v>
      </c>
      <c r="J4171">
        <f>IF(Statistics_xlsx___Sheet1[[#This Row],[Offered Salary]]&lt;=0,AVERAGE($I$2:$I$7166),Statistics_xlsx___Sheet1[[#This Row],[Offered Salary]])</f>
        <v>4107</v>
      </c>
      <c r="K4171" t="b">
        <f>OR((Statistics_xlsx___Sheet1[[#This Row],[updated offered salary]]&lt;$N$39),(Statistics_xlsx___Sheet1[[#This Row],[updated offered salary]]&gt;$N$40))</f>
        <v>0</v>
      </c>
    </row>
    <row r="4172" spans="1:11" x14ac:dyDescent="0.3">
      <c r="A4172">
        <v>214501</v>
      </c>
      <c r="B4172" t="s">
        <v>3520</v>
      </c>
      <c r="C4172" t="s">
        <v>15</v>
      </c>
      <c r="D4172" t="s">
        <v>13</v>
      </c>
      <c r="E4172" t="str">
        <f>IF(Statistics_xlsx___Sheet1[[#This Row],[event_name]]="-","Male",Statistics_xlsx___Sheet1[[#This Row],[event_name]])</f>
        <v>Female</v>
      </c>
      <c r="F4172" t="s">
        <v>17</v>
      </c>
      <c r="G4172" t="s">
        <v>24</v>
      </c>
      <c r="H4172" t="str">
        <f>IF(Statistics_xlsx___Sheet1[[#This Row],[Post Name]]="-",IF(G4173=0,G4171,G4173),Statistics_xlsx___Sheet1[[#This Row],[Post Name]])</f>
        <v>i7</v>
      </c>
      <c r="I4172">
        <v>46041</v>
      </c>
      <c r="J4172">
        <f>IF(Statistics_xlsx___Sheet1[[#This Row],[Offered Salary]]&lt;=0,AVERAGE($I$2:$I$7166),Statistics_xlsx___Sheet1[[#This Row],[Offered Salary]])</f>
        <v>46041</v>
      </c>
      <c r="K4172" t="b">
        <f>OR((Statistics_xlsx___Sheet1[[#This Row],[updated offered salary]]&lt;$N$39),(Statistics_xlsx___Sheet1[[#This Row],[updated offered salary]]&gt;$N$40))</f>
        <v>0</v>
      </c>
    </row>
    <row r="4173" spans="1:11" x14ac:dyDescent="0.3">
      <c r="A4173">
        <v>75454</v>
      </c>
      <c r="B4173" t="s">
        <v>3521</v>
      </c>
      <c r="C4173" t="s">
        <v>8</v>
      </c>
      <c r="D4173" t="s">
        <v>9</v>
      </c>
      <c r="E4173" t="str">
        <f>IF(Statistics_xlsx___Sheet1[[#This Row],[event_name]]="-","Male",Statistics_xlsx___Sheet1[[#This Row],[event_name]])</f>
        <v>Male</v>
      </c>
      <c r="F4173" t="s">
        <v>17</v>
      </c>
      <c r="G4173" t="s">
        <v>24</v>
      </c>
      <c r="H4173" t="str">
        <f>IF(Statistics_xlsx___Sheet1[[#This Row],[Post Name]]="-",IF(G4174=0,G4172,G4174),Statistics_xlsx___Sheet1[[#This Row],[Post Name]])</f>
        <v>i7</v>
      </c>
      <c r="I4173">
        <v>88514</v>
      </c>
      <c r="J4173">
        <f>IF(Statistics_xlsx___Sheet1[[#This Row],[Offered Salary]]&lt;=0,AVERAGE($I$2:$I$7166),Statistics_xlsx___Sheet1[[#This Row],[Offered Salary]])</f>
        <v>88514</v>
      </c>
      <c r="K4173" t="b">
        <f>OR((Statistics_xlsx___Sheet1[[#This Row],[updated offered salary]]&lt;$N$39),(Statistics_xlsx___Sheet1[[#This Row],[updated offered salary]]&gt;$N$40))</f>
        <v>0</v>
      </c>
    </row>
    <row r="4174" spans="1:11" x14ac:dyDescent="0.3">
      <c r="A4174">
        <v>500425</v>
      </c>
      <c r="B4174" t="s">
        <v>3522</v>
      </c>
      <c r="C4174" t="s">
        <v>15</v>
      </c>
      <c r="D4174" t="s">
        <v>9</v>
      </c>
      <c r="E4174" t="str">
        <f>IF(Statistics_xlsx___Sheet1[[#This Row],[event_name]]="-","Male",Statistics_xlsx___Sheet1[[#This Row],[event_name]])</f>
        <v>Male</v>
      </c>
      <c r="F4174" t="s">
        <v>17</v>
      </c>
      <c r="G4174" t="s">
        <v>11</v>
      </c>
      <c r="H4174" t="str">
        <f>IF(Statistics_xlsx___Sheet1[[#This Row],[Post Name]]="-",IF(G4175=0,G4173,G4175),Statistics_xlsx___Sheet1[[#This Row],[Post Name]])</f>
        <v>c8</v>
      </c>
      <c r="I4174">
        <v>36170</v>
      </c>
      <c r="J4174">
        <f>IF(Statistics_xlsx___Sheet1[[#This Row],[Offered Salary]]&lt;=0,AVERAGE($I$2:$I$7166),Statistics_xlsx___Sheet1[[#This Row],[Offered Salary]])</f>
        <v>36170</v>
      </c>
      <c r="K4174" t="b">
        <f>OR((Statistics_xlsx___Sheet1[[#This Row],[updated offered salary]]&lt;$N$39),(Statistics_xlsx___Sheet1[[#This Row],[updated offered salary]]&gt;$N$40))</f>
        <v>0</v>
      </c>
    </row>
    <row r="4175" spans="1:11" x14ac:dyDescent="0.3">
      <c r="A4175">
        <v>500314</v>
      </c>
      <c r="B4175" t="s">
        <v>3523</v>
      </c>
      <c r="C4175" t="s">
        <v>15</v>
      </c>
      <c r="D4175" t="s">
        <v>9</v>
      </c>
      <c r="E4175" t="str">
        <f>IF(Statistics_xlsx___Sheet1[[#This Row],[event_name]]="-","Male",Statistics_xlsx___Sheet1[[#This Row],[event_name]])</f>
        <v>Male</v>
      </c>
      <c r="F4175" t="s">
        <v>69</v>
      </c>
      <c r="G4175" t="s">
        <v>36</v>
      </c>
      <c r="H4175" t="str">
        <f>IF(Statistics_xlsx___Sheet1[[#This Row],[Post Name]]="-",IF(G4176=0,G4174,G4176),Statistics_xlsx___Sheet1[[#This Row],[Post Name]])</f>
        <v>i5</v>
      </c>
      <c r="I4175">
        <v>50952</v>
      </c>
      <c r="J4175">
        <f>IF(Statistics_xlsx___Sheet1[[#This Row],[Offered Salary]]&lt;=0,AVERAGE($I$2:$I$7166),Statistics_xlsx___Sheet1[[#This Row],[Offered Salary]])</f>
        <v>50952</v>
      </c>
      <c r="K4175" t="b">
        <f>OR((Statistics_xlsx___Sheet1[[#This Row],[updated offered salary]]&lt;$N$39),(Statistics_xlsx___Sheet1[[#This Row],[updated offered salary]]&gt;$N$40))</f>
        <v>0</v>
      </c>
    </row>
    <row r="4176" spans="1:11" x14ac:dyDescent="0.3">
      <c r="A4176">
        <v>678447</v>
      </c>
      <c r="B4176" t="s">
        <v>3523</v>
      </c>
      <c r="C4176" t="s">
        <v>15</v>
      </c>
      <c r="D4176" t="s">
        <v>42</v>
      </c>
      <c r="E4176" t="str">
        <f>IF(Statistics_xlsx___Sheet1[[#This Row],[event_name]]="-","Male",Statistics_xlsx___Sheet1[[#This Row],[event_name]])</f>
        <v>Don’t want to say</v>
      </c>
      <c r="F4176" t="s">
        <v>69</v>
      </c>
      <c r="G4176" t="s">
        <v>36</v>
      </c>
      <c r="H4176" t="str">
        <f>IF(Statistics_xlsx___Sheet1[[#This Row],[Post Name]]="-",IF(G4177=0,G4175,G4177),Statistics_xlsx___Sheet1[[#This Row],[Post Name]])</f>
        <v>i5</v>
      </c>
      <c r="I4176">
        <v>93306</v>
      </c>
      <c r="J4176">
        <f>IF(Statistics_xlsx___Sheet1[[#This Row],[Offered Salary]]&lt;=0,AVERAGE($I$2:$I$7166),Statistics_xlsx___Sheet1[[#This Row],[Offered Salary]])</f>
        <v>93306</v>
      </c>
      <c r="K4176" t="b">
        <f>OR((Statistics_xlsx___Sheet1[[#This Row],[updated offered salary]]&lt;$N$39),(Statistics_xlsx___Sheet1[[#This Row],[updated offered salary]]&gt;$N$40))</f>
        <v>0</v>
      </c>
    </row>
    <row r="4177" spans="1:11" x14ac:dyDescent="0.3">
      <c r="A4177">
        <v>920049</v>
      </c>
      <c r="B4177" t="s">
        <v>3524</v>
      </c>
      <c r="C4177" t="s">
        <v>15</v>
      </c>
      <c r="D4177" t="s">
        <v>13</v>
      </c>
      <c r="E4177" t="str">
        <f>IF(Statistics_xlsx___Sheet1[[#This Row],[event_name]]="-","Male",Statistics_xlsx___Sheet1[[#This Row],[event_name]])</f>
        <v>Female</v>
      </c>
      <c r="F4177" t="s">
        <v>10</v>
      </c>
      <c r="G4177" t="s">
        <v>14</v>
      </c>
      <c r="H4177" t="str">
        <f>IF(Statistics_xlsx___Sheet1[[#This Row],[Post Name]]="-",IF(G4178=0,G4176,G4178),Statistics_xlsx___Sheet1[[#This Row],[Post Name]])</f>
        <v>c5</v>
      </c>
      <c r="I4177">
        <v>52934</v>
      </c>
      <c r="J4177">
        <f>IF(Statistics_xlsx___Sheet1[[#This Row],[Offered Salary]]&lt;=0,AVERAGE($I$2:$I$7166),Statistics_xlsx___Sheet1[[#This Row],[Offered Salary]])</f>
        <v>52934</v>
      </c>
      <c r="K4177" t="b">
        <f>OR((Statistics_xlsx___Sheet1[[#This Row],[updated offered salary]]&lt;$N$39),(Statistics_xlsx___Sheet1[[#This Row],[updated offered salary]]&gt;$N$40))</f>
        <v>0</v>
      </c>
    </row>
    <row r="4178" spans="1:11" x14ac:dyDescent="0.3">
      <c r="A4178">
        <v>990597</v>
      </c>
      <c r="B4178" t="s">
        <v>3525</v>
      </c>
      <c r="C4178" t="s">
        <v>8</v>
      </c>
      <c r="D4178" t="s">
        <v>13</v>
      </c>
      <c r="E4178" t="str">
        <f>IF(Statistics_xlsx___Sheet1[[#This Row],[event_name]]="-","Male",Statistics_xlsx___Sheet1[[#This Row],[event_name]])</f>
        <v>Female</v>
      </c>
      <c r="F4178" t="s">
        <v>10</v>
      </c>
      <c r="G4178" t="s">
        <v>14</v>
      </c>
      <c r="H4178" t="str">
        <f>IF(Statistics_xlsx___Sheet1[[#This Row],[Post Name]]="-",IF(G4179=0,G4177,G4179),Statistics_xlsx___Sheet1[[#This Row],[Post Name]])</f>
        <v>c5</v>
      </c>
      <c r="I4178">
        <v>24433</v>
      </c>
      <c r="J4178">
        <f>IF(Statistics_xlsx___Sheet1[[#This Row],[Offered Salary]]&lt;=0,AVERAGE($I$2:$I$7166),Statistics_xlsx___Sheet1[[#This Row],[Offered Salary]])</f>
        <v>24433</v>
      </c>
      <c r="K4178" t="b">
        <f>OR((Statistics_xlsx___Sheet1[[#This Row],[updated offered salary]]&lt;$N$39),(Statistics_xlsx___Sheet1[[#This Row],[updated offered salary]]&gt;$N$40))</f>
        <v>0</v>
      </c>
    </row>
    <row r="4179" spans="1:11" x14ac:dyDescent="0.3">
      <c r="A4179">
        <v>611996</v>
      </c>
      <c r="B4179" t="s">
        <v>3526</v>
      </c>
      <c r="C4179" t="s">
        <v>15</v>
      </c>
      <c r="D4179" t="s">
        <v>9</v>
      </c>
      <c r="E4179" t="str">
        <f>IF(Statistics_xlsx___Sheet1[[#This Row],[event_name]]="-","Male",Statistics_xlsx___Sheet1[[#This Row],[event_name]])</f>
        <v>Male</v>
      </c>
      <c r="F4179" t="s">
        <v>10</v>
      </c>
      <c r="G4179" t="s">
        <v>14</v>
      </c>
      <c r="H4179" t="str">
        <f>IF(Statistics_xlsx___Sheet1[[#This Row],[Post Name]]="-",IF(G4180=0,G4178,G4180),Statistics_xlsx___Sheet1[[#This Row],[Post Name]])</f>
        <v>c5</v>
      </c>
      <c r="I4179">
        <v>60038</v>
      </c>
      <c r="J4179">
        <f>IF(Statistics_xlsx___Sheet1[[#This Row],[Offered Salary]]&lt;=0,AVERAGE($I$2:$I$7166),Statistics_xlsx___Sheet1[[#This Row],[Offered Salary]])</f>
        <v>60038</v>
      </c>
      <c r="K4179" t="b">
        <f>OR((Statistics_xlsx___Sheet1[[#This Row],[updated offered salary]]&lt;$N$39),(Statistics_xlsx___Sheet1[[#This Row],[updated offered salary]]&gt;$N$40))</f>
        <v>0</v>
      </c>
    </row>
    <row r="4180" spans="1:11" x14ac:dyDescent="0.3">
      <c r="A4180">
        <v>380112</v>
      </c>
      <c r="B4180" t="s">
        <v>3527</v>
      </c>
      <c r="C4180" t="s">
        <v>8</v>
      </c>
      <c r="D4180" t="s">
        <v>13</v>
      </c>
      <c r="E4180" t="str">
        <f>IF(Statistics_xlsx___Sheet1[[#This Row],[event_name]]="-","Male",Statistics_xlsx___Sheet1[[#This Row],[event_name]])</f>
        <v>Female</v>
      </c>
      <c r="F4180" t="s">
        <v>10</v>
      </c>
      <c r="G4180" t="s">
        <v>14</v>
      </c>
      <c r="H4180" t="str">
        <f>IF(Statistics_xlsx___Sheet1[[#This Row],[Post Name]]="-",IF(G4181=0,G4179,G4181),Statistics_xlsx___Sheet1[[#This Row],[Post Name]])</f>
        <v>c5</v>
      </c>
      <c r="I4180">
        <v>33740</v>
      </c>
      <c r="J4180">
        <f>IF(Statistics_xlsx___Sheet1[[#This Row],[Offered Salary]]&lt;=0,AVERAGE($I$2:$I$7166),Statistics_xlsx___Sheet1[[#This Row],[Offered Salary]])</f>
        <v>33740</v>
      </c>
      <c r="K4180" t="b">
        <f>OR((Statistics_xlsx___Sheet1[[#This Row],[updated offered salary]]&lt;$N$39),(Statistics_xlsx___Sheet1[[#This Row],[updated offered salary]]&gt;$N$40))</f>
        <v>0</v>
      </c>
    </row>
    <row r="4181" spans="1:11" x14ac:dyDescent="0.3">
      <c r="A4181">
        <v>555507</v>
      </c>
      <c r="B4181" t="s">
        <v>3528</v>
      </c>
      <c r="C4181" t="s">
        <v>8</v>
      </c>
      <c r="D4181" t="s">
        <v>9</v>
      </c>
      <c r="E4181" t="str">
        <f>IF(Statistics_xlsx___Sheet1[[#This Row],[event_name]]="-","Male",Statistics_xlsx___Sheet1[[#This Row],[event_name]])</f>
        <v>Male</v>
      </c>
      <c r="F4181" t="s">
        <v>10</v>
      </c>
      <c r="G4181" t="s">
        <v>14</v>
      </c>
      <c r="H4181" t="str">
        <f>IF(Statistics_xlsx___Sheet1[[#This Row],[Post Name]]="-",IF(G4182=0,G4180,G4182),Statistics_xlsx___Sheet1[[#This Row],[Post Name]])</f>
        <v>c5</v>
      </c>
      <c r="I4181">
        <v>71637</v>
      </c>
      <c r="J4181">
        <f>IF(Statistics_xlsx___Sheet1[[#This Row],[Offered Salary]]&lt;=0,AVERAGE($I$2:$I$7166),Statistics_xlsx___Sheet1[[#This Row],[Offered Salary]])</f>
        <v>71637</v>
      </c>
      <c r="K4181" t="b">
        <f>OR((Statistics_xlsx___Sheet1[[#This Row],[updated offered salary]]&lt;$N$39),(Statistics_xlsx___Sheet1[[#This Row],[updated offered salary]]&gt;$N$40))</f>
        <v>0</v>
      </c>
    </row>
    <row r="4182" spans="1:11" x14ac:dyDescent="0.3">
      <c r="A4182">
        <v>174767</v>
      </c>
      <c r="B4182" t="s">
        <v>3529</v>
      </c>
      <c r="C4182" t="s">
        <v>8</v>
      </c>
      <c r="D4182" t="s">
        <v>9</v>
      </c>
      <c r="E4182" t="str">
        <f>IF(Statistics_xlsx___Sheet1[[#This Row],[event_name]]="-","Male",Statistics_xlsx___Sheet1[[#This Row],[event_name]])</f>
        <v>Male</v>
      </c>
      <c r="F4182" t="s">
        <v>10</v>
      </c>
      <c r="G4182" t="s">
        <v>14</v>
      </c>
      <c r="H4182" t="str">
        <f>IF(Statistics_xlsx___Sheet1[[#This Row],[Post Name]]="-",IF(G4183=0,G4181,G4183),Statistics_xlsx___Sheet1[[#This Row],[Post Name]])</f>
        <v>c5</v>
      </c>
      <c r="I4182">
        <v>40992</v>
      </c>
      <c r="J4182">
        <f>IF(Statistics_xlsx___Sheet1[[#This Row],[Offered Salary]]&lt;=0,AVERAGE($I$2:$I$7166),Statistics_xlsx___Sheet1[[#This Row],[Offered Salary]])</f>
        <v>40992</v>
      </c>
      <c r="K4182" t="b">
        <f>OR((Statistics_xlsx___Sheet1[[#This Row],[updated offered salary]]&lt;$N$39),(Statistics_xlsx___Sheet1[[#This Row],[updated offered salary]]&gt;$N$40))</f>
        <v>0</v>
      </c>
    </row>
    <row r="4183" spans="1:11" x14ac:dyDescent="0.3">
      <c r="A4183">
        <v>96895</v>
      </c>
      <c r="B4183" t="s">
        <v>3530</v>
      </c>
      <c r="C4183" t="s">
        <v>15</v>
      </c>
      <c r="D4183" t="s">
        <v>9</v>
      </c>
      <c r="E4183" t="str">
        <f>IF(Statistics_xlsx___Sheet1[[#This Row],[event_name]]="-","Male",Statistics_xlsx___Sheet1[[#This Row],[event_name]])</f>
        <v>Male</v>
      </c>
      <c r="F4183" t="s">
        <v>10</v>
      </c>
      <c r="G4183" t="s">
        <v>14</v>
      </c>
      <c r="H4183" t="str">
        <f>IF(Statistics_xlsx___Sheet1[[#This Row],[Post Name]]="-",IF(G4184=0,G4182,G4184),Statistics_xlsx___Sheet1[[#This Row],[Post Name]])</f>
        <v>c5</v>
      </c>
      <c r="I4183">
        <v>83569</v>
      </c>
      <c r="J4183">
        <f>IF(Statistics_xlsx___Sheet1[[#This Row],[Offered Salary]]&lt;=0,AVERAGE($I$2:$I$7166),Statistics_xlsx___Sheet1[[#This Row],[Offered Salary]])</f>
        <v>83569</v>
      </c>
      <c r="K4183" t="b">
        <f>OR((Statistics_xlsx___Sheet1[[#This Row],[updated offered salary]]&lt;$N$39),(Statistics_xlsx___Sheet1[[#This Row],[updated offered salary]]&gt;$N$40))</f>
        <v>0</v>
      </c>
    </row>
    <row r="4184" spans="1:11" x14ac:dyDescent="0.3">
      <c r="A4184">
        <v>711793</v>
      </c>
      <c r="B4184" t="s">
        <v>3531</v>
      </c>
      <c r="C4184" t="s">
        <v>8</v>
      </c>
      <c r="D4184" t="s">
        <v>9</v>
      </c>
      <c r="E4184" t="str">
        <f>IF(Statistics_xlsx___Sheet1[[#This Row],[event_name]]="-","Male",Statistics_xlsx___Sheet1[[#This Row],[event_name]])</f>
        <v>Male</v>
      </c>
      <c r="F4184" t="s">
        <v>10</v>
      </c>
      <c r="G4184" t="s">
        <v>14</v>
      </c>
      <c r="H4184" t="str">
        <f>IF(Statistics_xlsx___Sheet1[[#This Row],[Post Name]]="-",IF(G4185=0,G4183,G4185),Statistics_xlsx___Sheet1[[#This Row],[Post Name]])</f>
        <v>c5</v>
      </c>
      <c r="I4184">
        <v>64853</v>
      </c>
      <c r="J4184">
        <f>IF(Statistics_xlsx___Sheet1[[#This Row],[Offered Salary]]&lt;=0,AVERAGE($I$2:$I$7166),Statistics_xlsx___Sheet1[[#This Row],[Offered Salary]])</f>
        <v>64853</v>
      </c>
      <c r="K4184" t="b">
        <f>OR((Statistics_xlsx___Sheet1[[#This Row],[updated offered salary]]&lt;$N$39),(Statistics_xlsx___Sheet1[[#This Row],[updated offered salary]]&gt;$N$40))</f>
        <v>0</v>
      </c>
    </row>
    <row r="4185" spans="1:11" x14ac:dyDescent="0.3">
      <c r="A4185">
        <v>638645</v>
      </c>
      <c r="B4185" t="s">
        <v>3532</v>
      </c>
      <c r="C4185" t="s">
        <v>15</v>
      </c>
      <c r="D4185" t="s">
        <v>9</v>
      </c>
      <c r="E4185" t="str">
        <f>IF(Statistics_xlsx___Sheet1[[#This Row],[event_name]]="-","Male",Statistics_xlsx___Sheet1[[#This Row],[event_name]])</f>
        <v>Male</v>
      </c>
      <c r="F4185" t="s">
        <v>10</v>
      </c>
      <c r="G4185" t="s">
        <v>14</v>
      </c>
      <c r="H4185" t="str">
        <f>IF(Statistics_xlsx___Sheet1[[#This Row],[Post Name]]="-",IF(G4186=0,G4184,G4186),Statistics_xlsx___Sheet1[[#This Row],[Post Name]])</f>
        <v>c5</v>
      </c>
      <c r="I4185">
        <v>71536</v>
      </c>
      <c r="J4185">
        <f>IF(Statistics_xlsx___Sheet1[[#This Row],[Offered Salary]]&lt;=0,AVERAGE($I$2:$I$7166),Statistics_xlsx___Sheet1[[#This Row],[Offered Salary]])</f>
        <v>71536</v>
      </c>
      <c r="K4185" t="b">
        <f>OR((Statistics_xlsx___Sheet1[[#This Row],[updated offered salary]]&lt;$N$39),(Statistics_xlsx___Sheet1[[#This Row],[updated offered salary]]&gt;$N$40))</f>
        <v>0</v>
      </c>
    </row>
    <row r="4186" spans="1:11" x14ac:dyDescent="0.3">
      <c r="A4186">
        <v>571572</v>
      </c>
      <c r="B4186" t="s">
        <v>3533</v>
      </c>
      <c r="C4186" t="s">
        <v>8</v>
      </c>
      <c r="D4186" t="s">
        <v>9</v>
      </c>
      <c r="E4186" t="str">
        <f>IF(Statistics_xlsx___Sheet1[[#This Row],[event_name]]="-","Male",Statistics_xlsx___Sheet1[[#This Row],[event_name]])</f>
        <v>Male</v>
      </c>
      <c r="F4186" t="s">
        <v>10</v>
      </c>
      <c r="G4186" t="s">
        <v>14</v>
      </c>
      <c r="H4186" t="str">
        <f>IF(Statistics_xlsx___Sheet1[[#This Row],[Post Name]]="-",IF(G4187=0,G4185,G4187),Statistics_xlsx___Sheet1[[#This Row],[Post Name]])</f>
        <v>c5</v>
      </c>
      <c r="I4186">
        <v>25710</v>
      </c>
      <c r="J4186">
        <f>IF(Statistics_xlsx___Sheet1[[#This Row],[Offered Salary]]&lt;=0,AVERAGE($I$2:$I$7166),Statistics_xlsx___Sheet1[[#This Row],[Offered Salary]])</f>
        <v>25710</v>
      </c>
      <c r="K4186" t="b">
        <f>OR((Statistics_xlsx___Sheet1[[#This Row],[updated offered salary]]&lt;$N$39),(Statistics_xlsx___Sheet1[[#This Row],[updated offered salary]]&gt;$N$40))</f>
        <v>0</v>
      </c>
    </row>
    <row r="4187" spans="1:11" x14ac:dyDescent="0.3">
      <c r="A4187">
        <v>826990</v>
      </c>
      <c r="B4187" t="s">
        <v>3534</v>
      </c>
      <c r="C4187" t="s">
        <v>15</v>
      </c>
      <c r="D4187" t="s">
        <v>9</v>
      </c>
      <c r="E4187" t="str">
        <f>IF(Statistics_xlsx___Sheet1[[#This Row],[event_name]]="-","Male",Statistics_xlsx___Sheet1[[#This Row],[event_name]])</f>
        <v>Male</v>
      </c>
      <c r="F4187" t="s">
        <v>10</v>
      </c>
      <c r="G4187" t="s">
        <v>14</v>
      </c>
      <c r="H4187" t="str">
        <f>IF(Statistics_xlsx___Sheet1[[#This Row],[Post Name]]="-",IF(G4188=0,G4186,G4188),Statistics_xlsx___Sheet1[[#This Row],[Post Name]])</f>
        <v>c5</v>
      </c>
      <c r="I4187">
        <v>31730</v>
      </c>
      <c r="J4187">
        <f>IF(Statistics_xlsx___Sheet1[[#This Row],[Offered Salary]]&lt;=0,AVERAGE($I$2:$I$7166),Statistics_xlsx___Sheet1[[#This Row],[Offered Salary]])</f>
        <v>31730</v>
      </c>
      <c r="K4187" t="b">
        <f>OR((Statistics_xlsx___Sheet1[[#This Row],[updated offered salary]]&lt;$N$39),(Statistics_xlsx___Sheet1[[#This Row],[updated offered salary]]&gt;$N$40))</f>
        <v>0</v>
      </c>
    </row>
    <row r="4188" spans="1:11" x14ac:dyDescent="0.3">
      <c r="A4188">
        <v>262440</v>
      </c>
      <c r="B4188" t="s">
        <v>3535</v>
      </c>
      <c r="C4188" t="s">
        <v>15</v>
      </c>
      <c r="D4188" t="s">
        <v>13</v>
      </c>
      <c r="E4188" t="str">
        <f>IF(Statistics_xlsx___Sheet1[[#This Row],[event_name]]="-","Male",Statistics_xlsx___Sheet1[[#This Row],[event_name]])</f>
        <v>Female</v>
      </c>
      <c r="F4188" t="s">
        <v>33</v>
      </c>
      <c r="G4188" t="s">
        <v>345</v>
      </c>
      <c r="H4188" t="str">
        <f>IF(Statistics_xlsx___Sheet1[[#This Row],[Post Name]]="-",IF(G4189=0,G4187,G4189),Statistics_xlsx___Sheet1[[#This Row],[Post Name]])</f>
        <v>c9</v>
      </c>
      <c r="I4188">
        <v>75095</v>
      </c>
      <c r="J4188">
        <f>IF(Statistics_xlsx___Sheet1[[#This Row],[Offered Salary]]&lt;=0,AVERAGE($I$2:$I$7166),Statistics_xlsx___Sheet1[[#This Row],[Offered Salary]])</f>
        <v>75095</v>
      </c>
      <c r="K4188" t="b">
        <f>OR((Statistics_xlsx___Sheet1[[#This Row],[updated offered salary]]&lt;$N$39),(Statistics_xlsx___Sheet1[[#This Row],[updated offered salary]]&gt;$N$40))</f>
        <v>0</v>
      </c>
    </row>
    <row r="4189" spans="1:11" x14ac:dyDescent="0.3">
      <c r="A4189">
        <v>440524</v>
      </c>
      <c r="B4189" t="s">
        <v>3536</v>
      </c>
      <c r="C4189" t="s">
        <v>8</v>
      </c>
      <c r="D4189" t="s">
        <v>13</v>
      </c>
      <c r="E4189" t="str">
        <f>IF(Statistics_xlsx___Sheet1[[#This Row],[event_name]]="-","Male",Statistics_xlsx___Sheet1[[#This Row],[event_name]])</f>
        <v>Female</v>
      </c>
      <c r="F4189" t="s">
        <v>33</v>
      </c>
      <c r="G4189" t="s">
        <v>345</v>
      </c>
      <c r="H4189" t="str">
        <f>IF(Statistics_xlsx___Sheet1[[#This Row],[Post Name]]="-",IF(G4190=0,G4188,G4190),Statistics_xlsx___Sheet1[[#This Row],[Post Name]])</f>
        <v>c9</v>
      </c>
      <c r="I4189">
        <v>17199</v>
      </c>
      <c r="J4189">
        <f>IF(Statistics_xlsx___Sheet1[[#This Row],[Offered Salary]]&lt;=0,AVERAGE($I$2:$I$7166),Statistics_xlsx___Sheet1[[#This Row],[Offered Salary]])</f>
        <v>17199</v>
      </c>
      <c r="K4189" t="b">
        <f>OR((Statistics_xlsx___Sheet1[[#This Row],[updated offered salary]]&lt;$N$39),(Statistics_xlsx___Sheet1[[#This Row],[updated offered salary]]&gt;$N$40))</f>
        <v>0</v>
      </c>
    </row>
    <row r="4190" spans="1:11" x14ac:dyDescent="0.3">
      <c r="A4190">
        <v>407565</v>
      </c>
      <c r="B4190" t="s">
        <v>2885</v>
      </c>
      <c r="C4190" t="s">
        <v>8</v>
      </c>
      <c r="D4190" t="s">
        <v>13</v>
      </c>
      <c r="E4190" t="str">
        <f>IF(Statistics_xlsx___Sheet1[[#This Row],[event_name]]="-","Male",Statistics_xlsx___Sheet1[[#This Row],[event_name]])</f>
        <v>Female</v>
      </c>
      <c r="F4190" t="s">
        <v>33</v>
      </c>
      <c r="G4190" t="s">
        <v>345</v>
      </c>
      <c r="H4190" t="str">
        <f>IF(Statistics_xlsx___Sheet1[[#This Row],[Post Name]]="-",IF(G4191=0,G4189,G4191),Statistics_xlsx___Sheet1[[#This Row],[Post Name]])</f>
        <v>c9</v>
      </c>
      <c r="I4190">
        <v>3772</v>
      </c>
      <c r="J4190">
        <f>IF(Statistics_xlsx___Sheet1[[#This Row],[Offered Salary]]&lt;=0,AVERAGE($I$2:$I$7166),Statistics_xlsx___Sheet1[[#This Row],[Offered Salary]])</f>
        <v>3772</v>
      </c>
      <c r="K4190" t="b">
        <f>OR((Statistics_xlsx___Sheet1[[#This Row],[updated offered salary]]&lt;$N$39),(Statistics_xlsx___Sheet1[[#This Row],[updated offered salary]]&gt;$N$40))</f>
        <v>0</v>
      </c>
    </row>
    <row r="4191" spans="1:11" x14ac:dyDescent="0.3">
      <c r="A4191">
        <v>669642</v>
      </c>
      <c r="B4191" t="s">
        <v>3537</v>
      </c>
      <c r="C4191" t="s">
        <v>15</v>
      </c>
      <c r="D4191" t="s">
        <v>13</v>
      </c>
      <c r="E4191" t="str">
        <f>IF(Statistics_xlsx___Sheet1[[#This Row],[event_name]]="-","Male",Statistics_xlsx___Sheet1[[#This Row],[event_name]])</f>
        <v>Female</v>
      </c>
      <c r="F4191" t="s">
        <v>10</v>
      </c>
      <c r="G4191" t="s">
        <v>24</v>
      </c>
      <c r="H4191" t="str">
        <f>IF(Statistics_xlsx___Sheet1[[#This Row],[Post Name]]="-",IF(G4192=0,G4190,G4192),Statistics_xlsx___Sheet1[[#This Row],[Post Name]])</f>
        <v>i7</v>
      </c>
      <c r="I4191">
        <v>41697</v>
      </c>
      <c r="J4191">
        <f>IF(Statistics_xlsx___Sheet1[[#This Row],[Offered Salary]]&lt;=0,AVERAGE($I$2:$I$7166),Statistics_xlsx___Sheet1[[#This Row],[Offered Salary]])</f>
        <v>41697</v>
      </c>
      <c r="K4191" t="b">
        <f>OR((Statistics_xlsx___Sheet1[[#This Row],[updated offered salary]]&lt;$N$39),(Statistics_xlsx___Sheet1[[#This Row],[updated offered salary]]&gt;$N$40))</f>
        <v>0</v>
      </c>
    </row>
    <row r="4192" spans="1:11" x14ac:dyDescent="0.3">
      <c r="A4192">
        <v>998515</v>
      </c>
      <c r="B4192" t="s">
        <v>3538</v>
      </c>
      <c r="C4192" t="s">
        <v>8</v>
      </c>
      <c r="D4192" t="s">
        <v>9</v>
      </c>
      <c r="E4192" t="str">
        <f>IF(Statistics_xlsx___Sheet1[[#This Row],[event_name]]="-","Male",Statistics_xlsx___Sheet1[[#This Row],[event_name]])</f>
        <v>Male</v>
      </c>
      <c r="F4192" t="s">
        <v>10</v>
      </c>
      <c r="G4192" t="s">
        <v>24</v>
      </c>
      <c r="H4192" t="str">
        <f>IF(Statistics_xlsx___Sheet1[[#This Row],[Post Name]]="-",IF(G4193=0,G4191,G4193),Statistics_xlsx___Sheet1[[#This Row],[Post Name]])</f>
        <v>i7</v>
      </c>
      <c r="I4192">
        <v>46623</v>
      </c>
      <c r="J4192">
        <f>IF(Statistics_xlsx___Sheet1[[#This Row],[Offered Salary]]&lt;=0,AVERAGE($I$2:$I$7166),Statistics_xlsx___Sheet1[[#This Row],[Offered Salary]])</f>
        <v>46623</v>
      </c>
      <c r="K4192" t="b">
        <f>OR((Statistics_xlsx___Sheet1[[#This Row],[updated offered salary]]&lt;$N$39),(Statistics_xlsx___Sheet1[[#This Row],[updated offered salary]]&gt;$N$40))</f>
        <v>0</v>
      </c>
    </row>
    <row r="4193" spans="1:11" x14ac:dyDescent="0.3">
      <c r="A4193">
        <v>620966</v>
      </c>
      <c r="B4193" t="s">
        <v>3539</v>
      </c>
      <c r="C4193" t="s">
        <v>15</v>
      </c>
      <c r="D4193" t="s">
        <v>9</v>
      </c>
      <c r="E4193" t="str">
        <f>IF(Statistics_xlsx___Sheet1[[#This Row],[event_name]]="-","Male",Statistics_xlsx___Sheet1[[#This Row],[event_name]])</f>
        <v>Male</v>
      </c>
      <c r="F4193" t="s">
        <v>10</v>
      </c>
      <c r="G4193" t="s">
        <v>24</v>
      </c>
      <c r="H4193" t="str">
        <f>IF(Statistics_xlsx___Sheet1[[#This Row],[Post Name]]="-",IF(G4194=0,G4192,G4194),Statistics_xlsx___Sheet1[[#This Row],[Post Name]])</f>
        <v>i7</v>
      </c>
      <c r="I4193">
        <v>32546</v>
      </c>
      <c r="J4193">
        <f>IF(Statistics_xlsx___Sheet1[[#This Row],[Offered Salary]]&lt;=0,AVERAGE($I$2:$I$7166),Statistics_xlsx___Sheet1[[#This Row],[Offered Salary]])</f>
        <v>32546</v>
      </c>
      <c r="K4193" t="b">
        <f>OR((Statistics_xlsx___Sheet1[[#This Row],[updated offered salary]]&lt;$N$39),(Statistics_xlsx___Sheet1[[#This Row],[updated offered salary]]&gt;$N$40))</f>
        <v>0</v>
      </c>
    </row>
    <row r="4194" spans="1:11" x14ac:dyDescent="0.3">
      <c r="A4194">
        <v>706218</v>
      </c>
      <c r="B4194" t="s">
        <v>2107</v>
      </c>
      <c r="C4194" t="s">
        <v>15</v>
      </c>
      <c r="D4194" t="s">
        <v>13</v>
      </c>
      <c r="E4194" t="str">
        <f>IF(Statistics_xlsx___Sheet1[[#This Row],[event_name]]="-","Male",Statistics_xlsx___Sheet1[[#This Row],[event_name]])</f>
        <v>Female</v>
      </c>
      <c r="F4194" t="s">
        <v>10</v>
      </c>
      <c r="G4194" t="s">
        <v>24</v>
      </c>
      <c r="H4194" t="str">
        <f>IF(Statistics_xlsx___Sheet1[[#This Row],[Post Name]]="-",IF(G4195=0,G4193,G4195),Statistics_xlsx___Sheet1[[#This Row],[Post Name]])</f>
        <v>i7</v>
      </c>
      <c r="I4194">
        <v>72014</v>
      </c>
      <c r="J4194">
        <f>IF(Statistics_xlsx___Sheet1[[#This Row],[Offered Salary]]&lt;=0,AVERAGE($I$2:$I$7166),Statistics_xlsx___Sheet1[[#This Row],[Offered Salary]])</f>
        <v>72014</v>
      </c>
      <c r="K4194" t="b">
        <f>OR((Statistics_xlsx___Sheet1[[#This Row],[updated offered salary]]&lt;$N$39),(Statistics_xlsx___Sheet1[[#This Row],[updated offered salary]]&gt;$N$40))</f>
        <v>0</v>
      </c>
    </row>
    <row r="4195" spans="1:11" x14ac:dyDescent="0.3">
      <c r="A4195">
        <v>304127</v>
      </c>
      <c r="B4195" t="s">
        <v>3540</v>
      </c>
      <c r="C4195" t="s">
        <v>8</v>
      </c>
      <c r="D4195" t="s">
        <v>9</v>
      </c>
      <c r="E4195" t="str">
        <f>IF(Statistics_xlsx___Sheet1[[#This Row],[event_name]]="-","Male",Statistics_xlsx___Sheet1[[#This Row],[event_name]])</f>
        <v>Male</v>
      </c>
      <c r="F4195" t="s">
        <v>17</v>
      </c>
      <c r="G4195" t="s">
        <v>11</v>
      </c>
      <c r="H4195" t="str">
        <f>IF(Statistics_xlsx___Sheet1[[#This Row],[Post Name]]="-",IF(G4196=0,G4194,G4196),Statistics_xlsx___Sheet1[[#This Row],[Post Name]])</f>
        <v>c8</v>
      </c>
      <c r="I4195">
        <v>93664</v>
      </c>
      <c r="J4195">
        <f>IF(Statistics_xlsx___Sheet1[[#This Row],[Offered Salary]]&lt;=0,AVERAGE($I$2:$I$7166),Statistics_xlsx___Sheet1[[#This Row],[Offered Salary]])</f>
        <v>93664</v>
      </c>
      <c r="K4195" t="b">
        <f>OR((Statistics_xlsx___Sheet1[[#This Row],[updated offered salary]]&lt;$N$39),(Statistics_xlsx___Sheet1[[#This Row],[updated offered salary]]&gt;$N$40))</f>
        <v>0</v>
      </c>
    </row>
    <row r="4196" spans="1:11" x14ac:dyDescent="0.3">
      <c r="A4196">
        <v>229283</v>
      </c>
      <c r="B4196" t="s">
        <v>3541</v>
      </c>
      <c r="C4196" t="s">
        <v>8</v>
      </c>
      <c r="D4196" t="s">
        <v>9</v>
      </c>
      <c r="E4196" t="str">
        <f>IF(Statistics_xlsx___Sheet1[[#This Row],[event_name]]="-","Male",Statistics_xlsx___Sheet1[[#This Row],[event_name]])</f>
        <v>Male</v>
      </c>
      <c r="F4196" t="s">
        <v>10</v>
      </c>
      <c r="G4196" t="s">
        <v>30</v>
      </c>
      <c r="H4196" t="str">
        <f>IF(Statistics_xlsx___Sheet1[[#This Row],[Post Name]]="-",IF(G4197=0,G4195,G4197),Statistics_xlsx___Sheet1[[#This Row],[Post Name]])</f>
        <v>b9</v>
      </c>
      <c r="I4196">
        <v>88015</v>
      </c>
      <c r="J4196">
        <f>IF(Statistics_xlsx___Sheet1[[#This Row],[Offered Salary]]&lt;=0,AVERAGE($I$2:$I$7166),Statistics_xlsx___Sheet1[[#This Row],[Offered Salary]])</f>
        <v>88015</v>
      </c>
      <c r="K4196" t="b">
        <f>OR((Statistics_xlsx___Sheet1[[#This Row],[updated offered salary]]&lt;$N$39),(Statistics_xlsx___Sheet1[[#This Row],[updated offered salary]]&gt;$N$40))</f>
        <v>0</v>
      </c>
    </row>
    <row r="4197" spans="1:11" x14ac:dyDescent="0.3">
      <c r="A4197">
        <v>315371</v>
      </c>
      <c r="B4197" t="s">
        <v>3542</v>
      </c>
      <c r="C4197" t="s">
        <v>8</v>
      </c>
      <c r="D4197" t="s">
        <v>13</v>
      </c>
      <c r="E4197" t="str">
        <f>IF(Statistics_xlsx___Sheet1[[#This Row],[event_name]]="-","Male",Statistics_xlsx___Sheet1[[#This Row],[event_name]])</f>
        <v>Female</v>
      </c>
      <c r="F4197" t="s">
        <v>10</v>
      </c>
      <c r="G4197" t="s">
        <v>30</v>
      </c>
      <c r="H4197" t="str">
        <f>IF(Statistics_xlsx___Sheet1[[#This Row],[Post Name]]="-",IF(G4198=0,G4196,G4198),Statistics_xlsx___Sheet1[[#This Row],[Post Name]])</f>
        <v>b9</v>
      </c>
      <c r="I4197">
        <v>65244</v>
      </c>
      <c r="J4197">
        <f>IF(Statistics_xlsx___Sheet1[[#This Row],[Offered Salary]]&lt;=0,AVERAGE($I$2:$I$7166),Statistics_xlsx___Sheet1[[#This Row],[Offered Salary]])</f>
        <v>65244</v>
      </c>
      <c r="K4197" t="b">
        <f>OR((Statistics_xlsx___Sheet1[[#This Row],[updated offered salary]]&lt;$N$39),(Statistics_xlsx___Sheet1[[#This Row],[updated offered salary]]&gt;$N$40))</f>
        <v>0</v>
      </c>
    </row>
    <row r="4198" spans="1:11" x14ac:dyDescent="0.3">
      <c r="A4198">
        <v>629397</v>
      </c>
      <c r="B4198" t="s">
        <v>3543</v>
      </c>
      <c r="C4198" t="s">
        <v>8</v>
      </c>
      <c r="D4198" t="s">
        <v>13</v>
      </c>
      <c r="E4198" t="str">
        <f>IF(Statistics_xlsx___Sheet1[[#This Row],[event_name]]="-","Male",Statistics_xlsx___Sheet1[[#This Row],[event_name]])</f>
        <v>Female</v>
      </c>
      <c r="F4198" t="s">
        <v>10</v>
      </c>
      <c r="G4198" t="s">
        <v>30</v>
      </c>
      <c r="H4198" t="str">
        <f>IF(Statistics_xlsx___Sheet1[[#This Row],[Post Name]]="-",IF(G4199=0,G4197,G4199),Statistics_xlsx___Sheet1[[#This Row],[Post Name]])</f>
        <v>b9</v>
      </c>
      <c r="I4198">
        <v>54521</v>
      </c>
      <c r="J4198">
        <f>IF(Statistics_xlsx___Sheet1[[#This Row],[Offered Salary]]&lt;=0,AVERAGE($I$2:$I$7166),Statistics_xlsx___Sheet1[[#This Row],[Offered Salary]])</f>
        <v>54521</v>
      </c>
      <c r="K4198" t="b">
        <f>OR((Statistics_xlsx___Sheet1[[#This Row],[updated offered salary]]&lt;$N$39),(Statistics_xlsx___Sheet1[[#This Row],[updated offered salary]]&gt;$N$40))</f>
        <v>0</v>
      </c>
    </row>
    <row r="4199" spans="1:11" x14ac:dyDescent="0.3">
      <c r="A4199">
        <v>543947</v>
      </c>
      <c r="B4199" t="s">
        <v>3544</v>
      </c>
      <c r="C4199" t="s">
        <v>15</v>
      </c>
      <c r="D4199" t="s">
        <v>9</v>
      </c>
      <c r="E4199" t="str">
        <f>IF(Statistics_xlsx___Sheet1[[#This Row],[event_name]]="-","Male",Statistics_xlsx___Sheet1[[#This Row],[event_name]])</f>
        <v>Male</v>
      </c>
      <c r="F4199" t="s">
        <v>10</v>
      </c>
      <c r="G4199" t="s">
        <v>30</v>
      </c>
      <c r="H4199" t="str">
        <f>IF(Statistics_xlsx___Sheet1[[#This Row],[Post Name]]="-",IF(G4200=0,G4198,G4200),Statistics_xlsx___Sheet1[[#This Row],[Post Name]])</f>
        <v>b9</v>
      </c>
      <c r="I4199">
        <v>83568</v>
      </c>
      <c r="J4199">
        <f>IF(Statistics_xlsx___Sheet1[[#This Row],[Offered Salary]]&lt;=0,AVERAGE($I$2:$I$7166),Statistics_xlsx___Sheet1[[#This Row],[Offered Salary]])</f>
        <v>83568</v>
      </c>
      <c r="K4199" t="b">
        <f>OR((Statistics_xlsx___Sheet1[[#This Row],[updated offered salary]]&lt;$N$39),(Statistics_xlsx___Sheet1[[#This Row],[updated offered salary]]&gt;$N$40))</f>
        <v>0</v>
      </c>
    </row>
    <row r="4200" spans="1:11" x14ac:dyDescent="0.3">
      <c r="A4200">
        <v>681119</v>
      </c>
      <c r="B4200" t="s">
        <v>2027</v>
      </c>
      <c r="C4200" t="s">
        <v>15</v>
      </c>
      <c r="D4200" t="s">
        <v>13</v>
      </c>
      <c r="E4200" t="str">
        <f>IF(Statistics_xlsx___Sheet1[[#This Row],[event_name]]="-","Male",Statistics_xlsx___Sheet1[[#This Row],[event_name]])</f>
        <v>Female</v>
      </c>
      <c r="F4200" t="s">
        <v>10</v>
      </c>
      <c r="G4200" t="s">
        <v>24</v>
      </c>
      <c r="H4200" t="str">
        <f>IF(Statistics_xlsx___Sheet1[[#This Row],[Post Name]]="-",IF(G4201=0,G4199,G4201),Statistics_xlsx___Sheet1[[#This Row],[Post Name]])</f>
        <v>i7</v>
      </c>
      <c r="I4200">
        <v>49010</v>
      </c>
      <c r="J4200">
        <f>IF(Statistics_xlsx___Sheet1[[#This Row],[Offered Salary]]&lt;=0,AVERAGE($I$2:$I$7166),Statistics_xlsx___Sheet1[[#This Row],[Offered Salary]])</f>
        <v>49010</v>
      </c>
      <c r="K4200" t="b">
        <f>OR((Statistics_xlsx___Sheet1[[#This Row],[updated offered salary]]&lt;$N$39),(Statistics_xlsx___Sheet1[[#This Row],[updated offered salary]]&gt;$N$40))</f>
        <v>0</v>
      </c>
    </row>
    <row r="4201" spans="1:11" x14ac:dyDescent="0.3">
      <c r="A4201">
        <v>411569</v>
      </c>
      <c r="B4201" t="s">
        <v>3091</v>
      </c>
      <c r="C4201" t="s">
        <v>15</v>
      </c>
      <c r="D4201" t="s">
        <v>9</v>
      </c>
      <c r="E4201" t="str">
        <f>IF(Statistics_xlsx___Sheet1[[#This Row],[event_name]]="-","Male",Statistics_xlsx___Sheet1[[#This Row],[event_name]])</f>
        <v>Male</v>
      </c>
      <c r="F4201" t="s">
        <v>10</v>
      </c>
      <c r="G4201" t="s">
        <v>14</v>
      </c>
      <c r="H4201" t="str">
        <f>IF(Statistics_xlsx___Sheet1[[#This Row],[Post Name]]="-",IF(G4202=0,G4200,G4202),Statistics_xlsx___Sheet1[[#This Row],[Post Name]])</f>
        <v>c5</v>
      </c>
      <c r="I4201">
        <v>87673</v>
      </c>
      <c r="J4201">
        <f>IF(Statistics_xlsx___Sheet1[[#This Row],[Offered Salary]]&lt;=0,AVERAGE($I$2:$I$7166),Statistics_xlsx___Sheet1[[#This Row],[Offered Salary]])</f>
        <v>87673</v>
      </c>
      <c r="K4201" t="b">
        <f>OR((Statistics_xlsx___Sheet1[[#This Row],[updated offered salary]]&lt;$N$39),(Statistics_xlsx___Sheet1[[#This Row],[updated offered salary]]&gt;$N$40))</f>
        <v>0</v>
      </c>
    </row>
    <row r="4202" spans="1:11" x14ac:dyDescent="0.3">
      <c r="A4202">
        <v>61079</v>
      </c>
      <c r="B4202" t="s">
        <v>1805</v>
      </c>
      <c r="C4202" t="s">
        <v>8</v>
      </c>
      <c r="D4202" t="s">
        <v>13</v>
      </c>
      <c r="E4202" t="str">
        <f>IF(Statistics_xlsx___Sheet1[[#This Row],[event_name]]="-","Male",Statistics_xlsx___Sheet1[[#This Row],[event_name]])</f>
        <v>Female</v>
      </c>
      <c r="F4202" t="s">
        <v>10</v>
      </c>
      <c r="G4202" t="s">
        <v>14</v>
      </c>
      <c r="H4202" t="str">
        <f>IF(Statistics_xlsx___Sheet1[[#This Row],[Post Name]]="-",IF(G4203=0,G4201,G4203),Statistics_xlsx___Sheet1[[#This Row],[Post Name]])</f>
        <v>c5</v>
      </c>
      <c r="I4202">
        <v>2985</v>
      </c>
      <c r="J4202">
        <f>IF(Statistics_xlsx___Sheet1[[#This Row],[Offered Salary]]&lt;=0,AVERAGE($I$2:$I$7166),Statistics_xlsx___Sheet1[[#This Row],[Offered Salary]])</f>
        <v>2985</v>
      </c>
      <c r="K4202" t="b">
        <f>OR((Statistics_xlsx___Sheet1[[#This Row],[updated offered salary]]&lt;$N$39),(Statistics_xlsx___Sheet1[[#This Row],[updated offered salary]]&gt;$N$40))</f>
        <v>0</v>
      </c>
    </row>
    <row r="4203" spans="1:11" x14ac:dyDescent="0.3">
      <c r="A4203">
        <v>896621</v>
      </c>
      <c r="B4203" t="s">
        <v>3151</v>
      </c>
      <c r="C4203" t="s">
        <v>8</v>
      </c>
      <c r="D4203" t="s">
        <v>9</v>
      </c>
      <c r="E4203" t="str">
        <f>IF(Statistics_xlsx___Sheet1[[#This Row],[event_name]]="-","Male",Statistics_xlsx___Sheet1[[#This Row],[event_name]])</f>
        <v>Male</v>
      </c>
      <c r="F4203" t="s">
        <v>10</v>
      </c>
      <c r="G4203" t="s">
        <v>14</v>
      </c>
      <c r="H4203" t="str">
        <f>IF(Statistics_xlsx___Sheet1[[#This Row],[Post Name]]="-",IF(G4204=0,G4202,G4204),Statistics_xlsx___Sheet1[[#This Row],[Post Name]])</f>
        <v>c5</v>
      </c>
      <c r="I4203">
        <v>77094</v>
      </c>
      <c r="J4203">
        <f>IF(Statistics_xlsx___Sheet1[[#This Row],[Offered Salary]]&lt;=0,AVERAGE($I$2:$I$7166),Statistics_xlsx___Sheet1[[#This Row],[Offered Salary]])</f>
        <v>77094</v>
      </c>
      <c r="K4203" t="b">
        <f>OR((Statistics_xlsx___Sheet1[[#This Row],[updated offered salary]]&lt;$N$39),(Statistics_xlsx___Sheet1[[#This Row],[updated offered salary]]&gt;$N$40))</f>
        <v>0</v>
      </c>
    </row>
    <row r="4204" spans="1:11" x14ac:dyDescent="0.3">
      <c r="A4204">
        <v>609311</v>
      </c>
      <c r="B4204" t="s">
        <v>3545</v>
      </c>
      <c r="C4204" t="s">
        <v>15</v>
      </c>
      <c r="D4204" t="s">
        <v>13</v>
      </c>
      <c r="E4204" t="str">
        <f>IF(Statistics_xlsx___Sheet1[[#This Row],[event_name]]="-","Male",Statistics_xlsx___Sheet1[[#This Row],[event_name]])</f>
        <v>Female</v>
      </c>
      <c r="F4204" t="s">
        <v>17</v>
      </c>
      <c r="G4204" t="s">
        <v>36</v>
      </c>
      <c r="H4204" t="str">
        <f>IF(Statistics_xlsx___Sheet1[[#This Row],[Post Name]]="-",IF(G4205=0,G4203,G4205),Statistics_xlsx___Sheet1[[#This Row],[Post Name]])</f>
        <v>i5</v>
      </c>
      <c r="I4204">
        <v>75764</v>
      </c>
      <c r="J4204">
        <f>IF(Statistics_xlsx___Sheet1[[#This Row],[Offered Salary]]&lt;=0,AVERAGE($I$2:$I$7166),Statistics_xlsx___Sheet1[[#This Row],[Offered Salary]])</f>
        <v>75764</v>
      </c>
      <c r="K4204" t="b">
        <f>OR((Statistics_xlsx___Sheet1[[#This Row],[updated offered salary]]&lt;$N$39),(Statistics_xlsx___Sheet1[[#This Row],[updated offered salary]]&gt;$N$40))</f>
        <v>0</v>
      </c>
    </row>
    <row r="4205" spans="1:11" x14ac:dyDescent="0.3">
      <c r="A4205">
        <v>709462</v>
      </c>
      <c r="B4205" t="s">
        <v>1294</v>
      </c>
      <c r="C4205" t="s">
        <v>8</v>
      </c>
      <c r="D4205" t="s">
        <v>9</v>
      </c>
      <c r="E4205" t="str">
        <f>IF(Statistics_xlsx___Sheet1[[#This Row],[event_name]]="-","Male",Statistics_xlsx___Sheet1[[#This Row],[event_name]])</f>
        <v>Male</v>
      </c>
      <c r="F4205" t="s">
        <v>17</v>
      </c>
      <c r="G4205" t="s">
        <v>36</v>
      </c>
      <c r="H4205" t="str">
        <f>IF(Statistics_xlsx___Sheet1[[#This Row],[Post Name]]="-",IF(G4206=0,G4204,G4206),Statistics_xlsx___Sheet1[[#This Row],[Post Name]])</f>
        <v>i5</v>
      </c>
      <c r="I4205">
        <v>76421</v>
      </c>
      <c r="J4205">
        <f>IF(Statistics_xlsx___Sheet1[[#This Row],[Offered Salary]]&lt;=0,AVERAGE($I$2:$I$7166),Statistics_xlsx___Sheet1[[#This Row],[Offered Salary]])</f>
        <v>76421</v>
      </c>
      <c r="K4205" t="b">
        <f>OR((Statistics_xlsx___Sheet1[[#This Row],[updated offered salary]]&lt;$N$39),(Statistics_xlsx___Sheet1[[#This Row],[updated offered salary]]&gt;$N$40))</f>
        <v>0</v>
      </c>
    </row>
    <row r="4206" spans="1:11" x14ac:dyDescent="0.3">
      <c r="A4206">
        <v>894161</v>
      </c>
      <c r="B4206" t="s">
        <v>3546</v>
      </c>
      <c r="C4206" t="s">
        <v>8</v>
      </c>
      <c r="D4206" t="s">
        <v>13</v>
      </c>
      <c r="E4206" t="str">
        <f>IF(Statistics_xlsx___Sheet1[[#This Row],[event_name]]="-","Male",Statistics_xlsx___Sheet1[[#This Row],[event_name]])</f>
        <v>Female</v>
      </c>
      <c r="F4206" t="s">
        <v>17</v>
      </c>
      <c r="G4206" t="s">
        <v>14</v>
      </c>
      <c r="H4206" t="str">
        <f>IF(Statistics_xlsx___Sheet1[[#This Row],[Post Name]]="-",IF(G4207=0,G4205,G4207),Statistics_xlsx___Sheet1[[#This Row],[Post Name]])</f>
        <v>c5</v>
      </c>
      <c r="I4206">
        <v>23726</v>
      </c>
      <c r="J4206">
        <f>IF(Statistics_xlsx___Sheet1[[#This Row],[Offered Salary]]&lt;=0,AVERAGE($I$2:$I$7166),Statistics_xlsx___Sheet1[[#This Row],[Offered Salary]])</f>
        <v>23726</v>
      </c>
      <c r="K4206" t="b">
        <f>OR((Statistics_xlsx___Sheet1[[#This Row],[updated offered salary]]&lt;$N$39),(Statistics_xlsx___Sheet1[[#This Row],[updated offered salary]]&gt;$N$40))</f>
        <v>0</v>
      </c>
    </row>
    <row r="4207" spans="1:11" x14ac:dyDescent="0.3">
      <c r="A4207">
        <v>186172</v>
      </c>
      <c r="B4207" t="s">
        <v>3547</v>
      </c>
      <c r="C4207" t="s">
        <v>8</v>
      </c>
      <c r="D4207" t="s">
        <v>13</v>
      </c>
      <c r="E4207" t="str">
        <f>IF(Statistics_xlsx___Sheet1[[#This Row],[event_name]]="-","Male",Statistics_xlsx___Sheet1[[#This Row],[event_name]])</f>
        <v>Female</v>
      </c>
      <c r="F4207" t="s">
        <v>17</v>
      </c>
      <c r="G4207" t="s">
        <v>30</v>
      </c>
      <c r="H4207" t="str">
        <f>IF(Statistics_xlsx___Sheet1[[#This Row],[Post Name]]="-",IF(G4208=0,G4206,G4208),Statistics_xlsx___Sheet1[[#This Row],[Post Name]])</f>
        <v>b9</v>
      </c>
      <c r="I4207">
        <v>89244</v>
      </c>
      <c r="J4207">
        <f>IF(Statistics_xlsx___Sheet1[[#This Row],[Offered Salary]]&lt;=0,AVERAGE($I$2:$I$7166),Statistics_xlsx___Sheet1[[#This Row],[Offered Salary]])</f>
        <v>89244</v>
      </c>
      <c r="K4207" t="b">
        <f>OR((Statistics_xlsx___Sheet1[[#This Row],[updated offered salary]]&lt;$N$39),(Statistics_xlsx___Sheet1[[#This Row],[updated offered salary]]&gt;$N$40))</f>
        <v>0</v>
      </c>
    </row>
    <row r="4208" spans="1:11" x14ac:dyDescent="0.3">
      <c r="A4208">
        <v>967321</v>
      </c>
      <c r="B4208" t="s">
        <v>3548</v>
      </c>
      <c r="C4208" t="s">
        <v>8</v>
      </c>
      <c r="D4208" t="s">
        <v>9</v>
      </c>
      <c r="E4208" t="str">
        <f>IF(Statistics_xlsx___Sheet1[[#This Row],[event_name]]="-","Male",Statistics_xlsx___Sheet1[[#This Row],[event_name]])</f>
        <v>Male</v>
      </c>
      <c r="F4208" t="s">
        <v>21</v>
      </c>
      <c r="G4208" t="s">
        <v>14</v>
      </c>
      <c r="H4208" t="str">
        <f>IF(Statistics_xlsx___Sheet1[[#This Row],[Post Name]]="-",IF(G4209=0,G4207,G4209),Statistics_xlsx___Sheet1[[#This Row],[Post Name]])</f>
        <v>c5</v>
      </c>
      <c r="I4208">
        <v>3235</v>
      </c>
      <c r="J4208">
        <f>IF(Statistics_xlsx___Sheet1[[#This Row],[Offered Salary]]&lt;=0,AVERAGE($I$2:$I$7166),Statistics_xlsx___Sheet1[[#This Row],[Offered Salary]])</f>
        <v>3235</v>
      </c>
      <c r="K4208" t="b">
        <f>OR((Statistics_xlsx___Sheet1[[#This Row],[updated offered salary]]&lt;$N$39),(Statistics_xlsx___Sheet1[[#This Row],[updated offered salary]]&gt;$N$40))</f>
        <v>0</v>
      </c>
    </row>
    <row r="4209" spans="1:11" x14ac:dyDescent="0.3">
      <c r="A4209">
        <v>621635</v>
      </c>
      <c r="B4209" t="s">
        <v>3549</v>
      </c>
      <c r="C4209" t="s">
        <v>15</v>
      </c>
      <c r="D4209" t="s">
        <v>13</v>
      </c>
      <c r="E4209" t="str">
        <f>IF(Statistics_xlsx___Sheet1[[#This Row],[event_name]]="-","Male",Statistics_xlsx___Sheet1[[#This Row],[event_name]])</f>
        <v>Female</v>
      </c>
      <c r="F4209" t="s">
        <v>21</v>
      </c>
      <c r="G4209" t="s">
        <v>14</v>
      </c>
      <c r="H4209" t="str">
        <f>IF(Statistics_xlsx___Sheet1[[#This Row],[Post Name]]="-",IF(G4210=0,G4208,G4210),Statistics_xlsx___Sheet1[[#This Row],[Post Name]])</f>
        <v>c5</v>
      </c>
      <c r="I4209">
        <v>39267</v>
      </c>
      <c r="J4209">
        <f>IF(Statistics_xlsx___Sheet1[[#This Row],[Offered Salary]]&lt;=0,AVERAGE($I$2:$I$7166),Statistics_xlsx___Sheet1[[#This Row],[Offered Salary]])</f>
        <v>39267</v>
      </c>
      <c r="K4209" t="b">
        <f>OR((Statistics_xlsx___Sheet1[[#This Row],[updated offered salary]]&lt;$N$39),(Statistics_xlsx___Sheet1[[#This Row],[updated offered salary]]&gt;$N$40))</f>
        <v>0</v>
      </c>
    </row>
    <row r="4210" spans="1:11" x14ac:dyDescent="0.3">
      <c r="A4210">
        <v>216398</v>
      </c>
      <c r="B4210" t="s">
        <v>3549</v>
      </c>
      <c r="C4210" t="s">
        <v>8</v>
      </c>
      <c r="D4210" t="s">
        <v>9</v>
      </c>
      <c r="E4210" t="str">
        <f>IF(Statistics_xlsx___Sheet1[[#This Row],[event_name]]="-","Male",Statistics_xlsx___Sheet1[[#This Row],[event_name]])</f>
        <v>Male</v>
      </c>
      <c r="F4210" t="s">
        <v>21</v>
      </c>
      <c r="G4210" t="s">
        <v>14</v>
      </c>
      <c r="H4210" t="str">
        <f>IF(Statistics_xlsx___Sheet1[[#This Row],[Post Name]]="-",IF(G4211=0,G4209,G4211),Statistics_xlsx___Sheet1[[#This Row],[Post Name]])</f>
        <v>c5</v>
      </c>
      <c r="I4210">
        <v>43446</v>
      </c>
      <c r="J4210">
        <f>IF(Statistics_xlsx___Sheet1[[#This Row],[Offered Salary]]&lt;=0,AVERAGE($I$2:$I$7166),Statistics_xlsx___Sheet1[[#This Row],[Offered Salary]])</f>
        <v>43446</v>
      </c>
      <c r="K4210" t="b">
        <f>OR((Statistics_xlsx___Sheet1[[#This Row],[updated offered salary]]&lt;$N$39),(Statistics_xlsx___Sheet1[[#This Row],[updated offered salary]]&gt;$N$40))</f>
        <v>0</v>
      </c>
    </row>
    <row r="4211" spans="1:11" x14ac:dyDescent="0.3">
      <c r="A4211">
        <v>378608</v>
      </c>
      <c r="B4211" t="s">
        <v>3550</v>
      </c>
      <c r="C4211" t="s">
        <v>15</v>
      </c>
      <c r="D4211" t="s">
        <v>9</v>
      </c>
      <c r="E4211" t="str">
        <f>IF(Statistics_xlsx___Sheet1[[#This Row],[event_name]]="-","Male",Statistics_xlsx___Sheet1[[#This Row],[event_name]])</f>
        <v>Male</v>
      </c>
      <c r="F4211" t="s">
        <v>21</v>
      </c>
      <c r="G4211" t="s">
        <v>14</v>
      </c>
      <c r="H4211" t="str">
        <f>IF(Statistics_xlsx___Sheet1[[#This Row],[Post Name]]="-",IF(G4212=0,G4210,G4212),Statistics_xlsx___Sheet1[[#This Row],[Post Name]])</f>
        <v>c5</v>
      </c>
      <c r="I4211">
        <v>25251</v>
      </c>
      <c r="J4211">
        <f>IF(Statistics_xlsx___Sheet1[[#This Row],[Offered Salary]]&lt;=0,AVERAGE($I$2:$I$7166),Statistics_xlsx___Sheet1[[#This Row],[Offered Salary]])</f>
        <v>25251</v>
      </c>
      <c r="K4211" t="b">
        <f>OR((Statistics_xlsx___Sheet1[[#This Row],[updated offered salary]]&lt;$N$39),(Statistics_xlsx___Sheet1[[#This Row],[updated offered salary]]&gt;$N$40))</f>
        <v>0</v>
      </c>
    </row>
    <row r="4212" spans="1:11" x14ac:dyDescent="0.3">
      <c r="A4212">
        <v>298677</v>
      </c>
      <c r="B4212" t="s">
        <v>3551</v>
      </c>
      <c r="C4212" t="s">
        <v>15</v>
      </c>
      <c r="D4212" t="s">
        <v>13</v>
      </c>
      <c r="E4212" t="str">
        <f>IF(Statistics_xlsx___Sheet1[[#This Row],[event_name]]="-","Male",Statistics_xlsx___Sheet1[[#This Row],[event_name]])</f>
        <v>Female</v>
      </c>
      <c r="F4212" t="s">
        <v>21</v>
      </c>
      <c r="G4212" t="s">
        <v>14</v>
      </c>
      <c r="H4212" t="str">
        <f>IF(Statistics_xlsx___Sheet1[[#This Row],[Post Name]]="-",IF(G4213=0,G4211,G4213),Statistics_xlsx___Sheet1[[#This Row],[Post Name]])</f>
        <v>c5</v>
      </c>
      <c r="I4212">
        <v>28369</v>
      </c>
      <c r="J4212">
        <f>IF(Statistics_xlsx___Sheet1[[#This Row],[Offered Salary]]&lt;=0,AVERAGE($I$2:$I$7166),Statistics_xlsx___Sheet1[[#This Row],[Offered Salary]])</f>
        <v>28369</v>
      </c>
      <c r="K4212" t="b">
        <f>OR((Statistics_xlsx___Sheet1[[#This Row],[updated offered salary]]&lt;$N$39),(Statistics_xlsx___Sheet1[[#This Row],[updated offered salary]]&gt;$N$40))</f>
        <v>0</v>
      </c>
    </row>
    <row r="4213" spans="1:11" x14ac:dyDescent="0.3">
      <c r="A4213">
        <v>992524</v>
      </c>
      <c r="B4213" t="s">
        <v>3552</v>
      </c>
      <c r="C4213" t="s">
        <v>8</v>
      </c>
      <c r="D4213" t="s">
        <v>13</v>
      </c>
      <c r="E4213" t="str">
        <f>IF(Statistics_xlsx___Sheet1[[#This Row],[event_name]]="-","Male",Statistics_xlsx___Sheet1[[#This Row],[event_name]])</f>
        <v>Female</v>
      </c>
      <c r="F4213" t="s">
        <v>21</v>
      </c>
      <c r="G4213" t="s">
        <v>14</v>
      </c>
      <c r="H4213" t="str">
        <f>IF(Statistics_xlsx___Sheet1[[#This Row],[Post Name]]="-",IF(G4214=0,G4212,G4214),Statistics_xlsx___Sheet1[[#This Row],[Post Name]])</f>
        <v>c5</v>
      </c>
      <c r="I4213">
        <v>61587</v>
      </c>
      <c r="J4213">
        <f>IF(Statistics_xlsx___Sheet1[[#This Row],[Offered Salary]]&lt;=0,AVERAGE($I$2:$I$7166),Statistics_xlsx___Sheet1[[#This Row],[Offered Salary]])</f>
        <v>61587</v>
      </c>
      <c r="K4213" t="b">
        <f>OR((Statistics_xlsx___Sheet1[[#This Row],[updated offered salary]]&lt;$N$39),(Statistics_xlsx___Sheet1[[#This Row],[updated offered salary]]&gt;$N$40))</f>
        <v>0</v>
      </c>
    </row>
    <row r="4214" spans="1:11" x14ac:dyDescent="0.3">
      <c r="A4214">
        <v>702719</v>
      </c>
      <c r="B4214" t="s">
        <v>2022</v>
      </c>
      <c r="C4214" t="s">
        <v>8</v>
      </c>
      <c r="D4214" t="s">
        <v>9</v>
      </c>
      <c r="E4214" t="str">
        <f>IF(Statistics_xlsx___Sheet1[[#This Row],[event_name]]="-","Male",Statistics_xlsx___Sheet1[[#This Row],[event_name]])</f>
        <v>Male</v>
      </c>
      <c r="F4214" t="s">
        <v>21</v>
      </c>
      <c r="G4214" t="s">
        <v>14</v>
      </c>
      <c r="H4214" t="str">
        <f>IF(Statistics_xlsx___Sheet1[[#This Row],[Post Name]]="-",IF(G4215=0,G4213,G4215),Statistics_xlsx___Sheet1[[#This Row],[Post Name]])</f>
        <v>c5</v>
      </c>
      <c r="I4214">
        <v>38751</v>
      </c>
      <c r="J4214">
        <f>IF(Statistics_xlsx___Sheet1[[#This Row],[Offered Salary]]&lt;=0,AVERAGE($I$2:$I$7166),Statistics_xlsx___Sheet1[[#This Row],[Offered Salary]])</f>
        <v>38751</v>
      </c>
      <c r="K4214" t="b">
        <f>OR((Statistics_xlsx___Sheet1[[#This Row],[updated offered salary]]&lt;$N$39),(Statistics_xlsx___Sheet1[[#This Row],[updated offered salary]]&gt;$N$40))</f>
        <v>0</v>
      </c>
    </row>
    <row r="4215" spans="1:11" x14ac:dyDescent="0.3">
      <c r="A4215">
        <v>564937</v>
      </c>
      <c r="B4215" t="s">
        <v>3553</v>
      </c>
      <c r="C4215" t="s">
        <v>8</v>
      </c>
      <c r="D4215" t="s">
        <v>13</v>
      </c>
      <c r="E4215" t="str">
        <f>IF(Statistics_xlsx___Sheet1[[#This Row],[event_name]]="-","Male",Statistics_xlsx___Sheet1[[#This Row],[event_name]])</f>
        <v>Female</v>
      </c>
      <c r="F4215" t="s">
        <v>21</v>
      </c>
      <c r="G4215" t="s">
        <v>14</v>
      </c>
      <c r="H4215" t="str">
        <f>IF(Statistics_xlsx___Sheet1[[#This Row],[Post Name]]="-",IF(G4216=0,G4214,G4216),Statistics_xlsx___Sheet1[[#This Row],[Post Name]])</f>
        <v>c5</v>
      </c>
      <c r="I4215">
        <v>17899</v>
      </c>
      <c r="J4215">
        <f>IF(Statistics_xlsx___Sheet1[[#This Row],[Offered Salary]]&lt;=0,AVERAGE($I$2:$I$7166),Statistics_xlsx___Sheet1[[#This Row],[Offered Salary]])</f>
        <v>17899</v>
      </c>
      <c r="K4215" t="b">
        <f>OR((Statistics_xlsx___Sheet1[[#This Row],[updated offered salary]]&lt;$N$39),(Statistics_xlsx___Sheet1[[#This Row],[updated offered salary]]&gt;$N$40))</f>
        <v>0</v>
      </c>
    </row>
    <row r="4216" spans="1:11" x14ac:dyDescent="0.3">
      <c r="A4216">
        <v>106588</v>
      </c>
      <c r="B4216" t="s">
        <v>1634</v>
      </c>
      <c r="C4216" t="s">
        <v>15</v>
      </c>
      <c r="D4216" t="s">
        <v>13</v>
      </c>
      <c r="E4216" t="str">
        <f>IF(Statistics_xlsx___Sheet1[[#This Row],[event_name]]="-","Male",Statistics_xlsx___Sheet1[[#This Row],[event_name]])</f>
        <v>Female</v>
      </c>
      <c r="F4216" t="s">
        <v>21</v>
      </c>
      <c r="G4216" t="s">
        <v>14</v>
      </c>
      <c r="H4216" t="str">
        <f>IF(Statistics_xlsx___Sheet1[[#This Row],[Post Name]]="-",IF(G4217=0,G4215,G4217),Statistics_xlsx___Sheet1[[#This Row],[Post Name]])</f>
        <v>c5</v>
      </c>
      <c r="I4216">
        <v>67845</v>
      </c>
      <c r="J4216">
        <f>IF(Statistics_xlsx___Sheet1[[#This Row],[Offered Salary]]&lt;=0,AVERAGE($I$2:$I$7166),Statistics_xlsx___Sheet1[[#This Row],[Offered Salary]])</f>
        <v>67845</v>
      </c>
      <c r="K4216" t="b">
        <f>OR((Statistics_xlsx___Sheet1[[#This Row],[updated offered salary]]&lt;$N$39),(Statistics_xlsx___Sheet1[[#This Row],[updated offered salary]]&gt;$N$40))</f>
        <v>0</v>
      </c>
    </row>
    <row r="4217" spans="1:11" x14ac:dyDescent="0.3">
      <c r="A4217">
        <v>799844</v>
      </c>
      <c r="B4217" t="s">
        <v>1635</v>
      </c>
      <c r="C4217" t="s">
        <v>8</v>
      </c>
      <c r="D4217" t="s">
        <v>9</v>
      </c>
      <c r="E4217" t="str">
        <f>IF(Statistics_xlsx___Sheet1[[#This Row],[event_name]]="-","Male",Statistics_xlsx___Sheet1[[#This Row],[event_name]])</f>
        <v>Male</v>
      </c>
      <c r="F4217" t="s">
        <v>21</v>
      </c>
      <c r="G4217" t="s">
        <v>14</v>
      </c>
      <c r="H4217" t="str">
        <f>IF(Statistics_xlsx___Sheet1[[#This Row],[Post Name]]="-",IF(G4218=0,G4216,G4218),Statistics_xlsx___Sheet1[[#This Row],[Post Name]])</f>
        <v>c5</v>
      </c>
      <c r="I4217">
        <v>46877</v>
      </c>
      <c r="J4217">
        <f>IF(Statistics_xlsx___Sheet1[[#This Row],[Offered Salary]]&lt;=0,AVERAGE($I$2:$I$7166),Statistics_xlsx___Sheet1[[#This Row],[Offered Salary]])</f>
        <v>46877</v>
      </c>
      <c r="K4217" t="b">
        <f>OR((Statistics_xlsx___Sheet1[[#This Row],[updated offered salary]]&lt;$N$39),(Statistics_xlsx___Sheet1[[#This Row],[updated offered salary]]&gt;$N$40))</f>
        <v>0</v>
      </c>
    </row>
    <row r="4218" spans="1:11" x14ac:dyDescent="0.3">
      <c r="A4218">
        <v>107768</v>
      </c>
      <c r="B4218" t="s">
        <v>3554</v>
      </c>
      <c r="C4218" t="s">
        <v>8</v>
      </c>
      <c r="D4218" t="s">
        <v>9</v>
      </c>
      <c r="E4218" t="str">
        <f>IF(Statistics_xlsx___Sheet1[[#This Row],[event_name]]="-","Male",Statistics_xlsx___Sheet1[[#This Row],[event_name]])</f>
        <v>Male</v>
      </c>
      <c r="F4218" t="s">
        <v>21</v>
      </c>
      <c r="G4218" t="s">
        <v>14</v>
      </c>
      <c r="H4218" t="str">
        <f>IF(Statistics_xlsx___Sheet1[[#This Row],[Post Name]]="-",IF(G4219=0,G4217,G4219),Statistics_xlsx___Sheet1[[#This Row],[Post Name]])</f>
        <v>c5</v>
      </c>
      <c r="I4218">
        <v>90882</v>
      </c>
      <c r="J4218">
        <f>IF(Statistics_xlsx___Sheet1[[#This Row],[Offered Salary]]&lt;=0,AVERAGE($I$2:$I$7166),Statistics_xlsx___Sheet1[[#This Row],[Offered Salary]])</f>
        <v>90882</v>
      </c>
      <c r="K4218" t="b">
        <f>OR((Statistics_xlsx___Sheet1[[#This Row],[updated offered salary]]&lt;$N$39),(Statistics_xlsx___Sheet1[[#This Row],[updated offered salary]]&gt;$N$40))</f>
        <v>0</v>
      </c>
    </row>
    <row r="4219" spans="1:11" x14ac:dyDescent="0.3">
      <c r="A4219">
        <v>147703</v>
      </c>
      <c r="B4219" t="s">
        <v>3555</v>
      </c>
      <c r="C4219" t="s">
        <v>15</v>
      </c>
      <c r="D4219" t="s">
        <v>13</v>
      </c>
      <c r="E4219" t="str">
        <f>IF(Statistics_xlsx___Sheet1[[#This Row],[event_name]]="-","Male",Statistics_xlsx___Sheet1[[#This Row],[event_name]])</f>
        <v>Female</v>
      </c>
      <c r="F4219" t="s">
        <v>21</v>
      </c>
      <c r="G4219" t="s">
        <v>14</v>
      </c>
      <c r="H4219" t="str">
        <f>IF(Statistics_xlsx___Sheet1[[#This Row],[Post Name]]="-",IF(G4220=0,G4218,G4220),Statistics_xlsx___Sheet1[[#This Row],[Post Name]])</f>
        <v>c5</v>
      </c>
      <c r="I4219">
        <v>75895</v>
      </c>
      <c r="J4219">
        <f>IF(Statistics_xlsx___Sheet1[[#This Row],[Offered Salary]]&lt;=0,AVERAGE($I$2:$I$7166),Statistics_xlsx___Sheet1[[#This Row],[Offered Salary]])</f>
        <v>75895</v>
      </c>
      <c r="K4219" t="b">
        <f>OR((Statistics_xlsx___Sheet1[[#This Row],[updated offered salary]]&lt;$N$39),(Statistics_xlsx___Sheet1[[#This Row],[updated offered salary]]&gt;$N$40))</f>
        <v>0</v>
      </c>
    </row>
    <row r="4220" spans="1:11" x14ac:dyDescent="0.3">
      <c r="A4220">
        <v>279879</v>
      </c>
      <c r="B4220" t="s">
        <v>3556</v>
      </c>
      <c r="C4220" t="s">
        <v>8</v>
      </c>
      <c r="D4220" t="s">
        <v>9</v>
      </c>
      <c r="E4220" t="str">
        <f>IF(Statistics_xlsx___Sheet1[[#This Row],[event_name]]="-","Male",Statistics_xlsx___Sheet1[[#This Row],[event_name]])</f>
        <v>Male</v>
      </c>
      <c r="F4220" t="s">
        <v>21</v>
      </c>
      <c r="G4220" t="s">
        <v>14</v>
      </c>
      <c r="H4220" t="str">
        <f>IF(Statistics_xlsx___Sheet1[[#This Row],[Post Name]]="-",IF(G4221=0,G4219,G4221),Statistics_xlsx___Sheet1[[#This Row],[Post Name]])</f>
        <v>c5</v>
      </c>
      <c r="I4220">
        <v>21816</v>
      </c>
      <c r="J4220">
        <f>IF(Statistics_xlsx___Sheet1[[#This Row],[Offered Salary]]&lt;=0,AVERAGE($I$2:$I$7166),Statistics_xlsx___Sheet1[[#This Row],[Offered Salary]])</f>
        <v>21816</v>
      </c>
      <c r="K4220" t="b">
        <f>OR((Statistics_xlsx___Sheet1[[#This Row],[updated offered salary]]&lt;$N$39),(Statistics_xlsx___Sheet1[[#This Row],[updated offered salary]]&gt;$N$40))</f>
        <v>0</v>
      </c>
    </row>
    <row r="4221" spans="1:11" x14ac:dyDescent="0.3">
      <c r="A4221">
        <v>784652</v>
      </c>
      <c r="B4221" t="s">
        <v>3557</v>
      </c>
      <c r="C4221" t="s">
        <v>8</v>
      </c>
      <c r="D4221" t="s">
        <v>13</v>
      </c>
      <c r="E4221" t="str">
        <f>IF(Statistics_xlsx___Sheet1[[#This Row],[event_name]]="-","Male",Statistics_xlsx___Sheet1[[#This Row],[event_name]])</f>
        <v>Female</v>
      </c>
      <c r="F4221" t="s">
        <v>21</v>
      </c>
      <c r="G4221" t="s">
        <v>14</v>
      </c>
      <c r="H4221" t="str">
        <f>IF(Statistics_xlsx___Sheet1[[#This Row],[Post Name]]="-",IF(G4222=0,G4220,G4222),Statistics_xlsx___Sheet1[[#This Row],[Post Name]])</f>
        <v>c5</v>
      </c>
      <c r="I4221">
        <v>18442</v>
      </c>
      <c r="J4221">
        <f>IF(Statistics_xlsx___Sheet1[[#This Row],[Offered Salary]]&lt;=0,AVERAGE($I$2:$I$7166),Statistics_xlsx___Sheet1[[#This Row],[Offered Salary]])</f>
        <v>18442</v>
      </c>
      <c r="K4221" t="b">
        <f>OR((Statistics_xlsx___Sheet1[[#This Row],[updated offered salary]]&lt;$N$39),(Statistics_xlsx___Sheet1[[#This Row],[updated offered salary]]&gt;$N$40))</f>
        <v>0</v>
      </c>
    </row>
    <row r="4222" spans="1:11" x14ac:dyDescent="0.3">
      <c r="A4222">
        <v>226229</v>
      </c>
      <c r="B4222" t="s">
        <v>3558</v>
      </c>
      <c r="C4222" t="s">
        <v>8</v>
      </c>
      <c r="D4222" t="s">
        <v>9</v>
      </c>
      <c r="E4222" t="str">
        <f>IF(Statistics_xlsx___Sheet1[[#This Row],[event_name]]="-","Male",Statistics_xlsx___Sheet1[[#This Row],[event_name]])</f>
        <v>Male</v>
      </c>
      <c r="F4222" t="s">
        <v>21</v>
      </c>
      <c r="G4222" t="s">
        <v>14</v>
      </c>
      <c r="H4222" t="str">
        <f>IF(Statistics_xlsx___Sheet1[[#This Row],[Post Name]]="-",IF(G4223=0,G4221,G4223),Statistics_xlsx___Sheet1[[#This Row],[Post Name]])</f>
        <v>c5</v>
      </c>
      <c r="I4222">
        <v>85610</v>
      </c>
      <c r="J4222">
        <f>IF(Statistics_xlsx___Sheet1[[#This Row],[Offered Salary]]&lt;=0,AVERAGE($I$2:$I$7166),Statistics_xlsx___Sheet1[[#This Row],[Offered Salary]])</f>
        <v>85610</v>
      </c>
      <c r="K4222" t="b">
        <f>OR((Statistics_xlsx___Sheet1[[#This Row],[updated offered salary]]&lt;$N$39),(Statistics_xlsx___Sheet1[[#This Row],[updated offered salary]]&gt;$N$40))</f>
        <v>0</v>
      </c>
    </row>
    <row r="4223" spans="1:11" x14ac:dyDescent="0.3">
      <c r="A4223">
        <v>189271</v>
      </c>
      <c r="B4223" t="s">
        <v>3558</v>
      </c>
      <c r="C4223" t="s">
        <v>8</v>
      </c>
      <c r="D4223" t="s">
        <v>13</v>
      </c>
      <c r="E4223" t="str">
        <f>IF(Statistics_xlsx___Sheet1[[#This Row],[event_name]]="-","Male",Statistics_xlsx___Sheet1[[#This Row],[event_name]])</f>
        <v>Female</v>
      </c>
      <c r="F4223" t="s">
        <v>21</v>
      </c>
      <c r="G4223" t="s">
        <v>14</v>
      </c>
      <c r="H4223" t="str">
        <f>IF(Statistics_xlsx___Sheet1[[#This Row],[Post Name]]="-",IF(G4224=0,G4222,G4224),Statistics_xlsx___Sheet1[[#This Row],[Post Name]])</f>
        <v>c5</v>
      </c>
      <c r="I4223">
        <v>86885</v>
      </c>
      <c r="J4223">
        <f>IF(Statistics_xlsx___Sheet1[[#This Row],[Offered Salary]]&lt;=0,AVERAGE($I$2:$I$7166),Statistics_xlsx___Sheet1[[#This Row],[Offered Salary]])</f>
        <v>86885</v>
      </c>
      <c r="K4223" t="b">
        <f>OR((Statistics_xlsx___Sheet1[[#This Row],[updated offered salary]]&lt;$N$39),(Statistics_xlsx___Sheet1[[#This Row],[updated offered salary]]&gt;$N$40))</f>
        <v>0</v>
      </c>
    </row>
    <row r="4224" spans="1:11" x14ac:dyDescent="0.3">
      <c r="A4224">
        <v>931211</v>
      </c>
      <c r="B4224" t="s">
        <v>3559</v>
      </c>
      <c r="C4224" t="s">
        <v>8</v>
      </c>
      <c r="D4224" t="s">
        <v>13</v>
      </c>
      <c r="E4224" t="str">
        <f>IF(Statistics_xlsx___Sheet1[[#This Row],[event_name]]="-","Male",Statistics_xlsx___Sheet1[[#This Row],[event_name]])</f>
        <v>Female</v>
      </c>
      <c r="F4224" t="s">
        <v>21</v>
      </c>
      <c r="G4224" t="s">
        <v>14</v>
      </c>
      <c r="H4224" t="str">
        <f>IF(Statistics_xlsx___Sheet1[[#This Row],[Post Name]]="-",IF(G4225=0,G4223,G4225),Statistics_xlsx___Sheet1[[#This Row],[Post Name]])</f>
        <v>c5</v>
      </c>
      <c r="I4224">
        <v>62325</v>
      </c>
      <c r="J4224">
        <f>IF(Statistics_xlsx___Sheet1[[#This Row],[Offered Salary]]&lt;=0,AVERAGE($I$2:$I$7166),Statistics_xlsx___Sheet1[[#This Row],[Offered Salary]])</f>
        <v>62325</v>
      </c>
      <c r="K4224" t="b">
        <f>OR((Statistics_xlsx___Sheet1[[#This Row],[updated offered salary]]&lt;$N$39),(Statistics_xlsx___Sheet1[[#This Row],[updated offered salary]]&gt;$N$40))</f>
        <v>0</v>
      </c>
    </row>
    <row r="4225" spans="1:11" x14ac:dyDescent="0.3">
      <c r="A4225">
        <v>665658</v>
      </c>
      <c r="B4225" t="s">
        <v>3560</v>
      </c>
      <c r="C4225" t="s">
        <v>8</v>
      </c>
      <c r="D4225" t="s">
        <v>13</v>
      </c>
      <c r="E4225" t="str">
        <f>IF(Statistics_xlsx___Sheet1[[#This Row],[event_name]]="-","Male",Statistics_xlsx___Sheet1[[#This Row],[event_name]])</f>
        <v>Female</v>
      </c>
      <c r="F4225" t="s">
        <v>21</v>
      </c>
      <c r="G4225" t="s">
        <v>14</v>
      </c>
      <c r="H4225" t="str">
        <f>IF(Statistics_xlsx___Sheet1[[#This Row],[Post Name]]="-",IF(G4226=0,G4224,G4226),Statistics_xlsx___Sheet1[[#This Row],[Post Name]])</f>
        <v>c5</v>
      </c>
      <c r="I4225">
        <v>50639</v>
      </c>
      <c r="J4225">
        <f>IF(Statistics_xlsx___Sheet1[[#This Row],[Offered Salary]]&lt;=0,AVERAGE($I$2:$I$7166),Statistics_xlsx___Sheet1[[#This Row],[Offered Salary]])</f>
        <v>50639</v>
      </c>
      <c r="K4225" t="b">
        <f>OR((Statistics_xlsx___Sheet1[[#This Row],[updated offered salary]]&lt;$N$39),(Statistics_xlsx___Sheet1[[#This Row],[updated offered salary]]&gt;$N$40))</f>
        <v>0</v>
      </c>
    </row>
    <row r="4226" spans="1:11" x14ac:dyDescent="0.3">
      <c r="A4226">
        <v>446038</v>
      </c>
      <c r="B4226" t="s">
        <v>3561</v>
      </c>
      <c r="C4226" t="s">
        <v>8</v>
      </c>
      <c r="D4226" t="s">
        <v>13</v>
      </c>
      <c r="E4226" t="str">
        <f>IF(Statistics_xlsx___Sheet1[[#This Row],[event_name]]="-","Male",Statistics_xlsx___Sheet1[[#This Row],[event_name]])</f>
        <v>Female</v>
      </c>
      <c r="F4226" t="s">
        <v>21</v>
      </c>
      <c r="G4226" t="s">
        <v>14</v>
      </c>
      <c r="H4226" t="str">
        <f>IF(Statistics_xlsx___Sheet1[[#This Row],[Post Name]]="-",IF(G4227=0,G4225,G4227),Statistics_xlsx___Sheet1[[#This Row],[Post Name]])</f>
        <v>c5</v>
      </c>
      <c r="I4226">
        <v>28980</v>
      </c>
      <c r="J4226">
        <f>IF(Statistics_xlsx___Sheet1[[#This Row],[Offered Salary]]&lt;=0,AVERAGE($I$2:$I$7166),Statistics_xlsx___Sheet1[[#This Row],[Offered Salary]])</f>
        <v>28980</v>
      </c>
      <c r="K4226" t="b">
        <f>OR((Statistics_xlsx___Sheet1[[#This Row],[updated offered salary]]&lt;$N$39),(Statistics_xlsx___Sheet1[[#This Row],[updated offered salary]]&gt;$N$40))</f>
        <v>0</v>
      </c>
    </row>
    <row r="4227" spans="1:11" x14ac:dyDescent="0.3">
      <c r="A4227">
        <v>788752</v>
      </c>
      <c r="B4227" t="s">
        <v>3562</v>
      </c>
      <c r="C4227" t="s">
        <v>15</v>
      </c>
      <c r="D4227" t="s">
        <v>9</v>
      </c>
      <c r="E4227" t="str">
        <f>IF(Statistics_xlsx___Sheet1[[#This Row],[event_name]]="-","Male",Statistics_xlsx___Sheet1[[#This Row],[event_name]])</f>
        <v>Male</v>
      </c>
      <c r="F4227" t="s">
        <v>21</v>
      </c>
      <c r="G4227" t="s">
        <v>14</v>
      </c>
      <c r="H4227" t="str">
        <f>IF(Statistics_xlsx___Sheet1[[#This Row],[Post Name]]="-",IF(G4228=0,G4226,G4228),Statistics_xlsx___Sheet1[[#This Row],[Post Name]])</f>
        <v>c5</v>
      </c>
      <c r="I4227">
        <v>85392</v>
      </c>
      <c r="J4227">
        <f>IF(Statistics_xlsx___Sheet1[[#This Row],[Offered Salary]]&lt;=0,AVERAGE($I$2:$I$7166),Statistics_xlsx___Sheet1[[#This Row],[Offered Salary]])</f>
        <v>85392</v>
      </c>
      <c r="K4227" t="b">
        <f>OR((Statistics_xlsx___Sheet1[[#This Row],[updated offered salary]]&lt;$N$39),(Statistics_xlsx___Sheet1[[#This Row],[updated offered salary]]&gt;$N$40))</f>
        <v>0</v>
      </c>
    </row>
    <row r="4228" spans="1:11" x14ac:dyDescent="0.3">
      <c r="A4228">
        <v>326768</v>
      </c>
      <c r="B4228" t="s">
        <v>3563</v>
      </c>
      <c r="C4228" t="s">
        <v>15</v>
      </c>
      <c r="D4228" t="s">
        <v>9</v>
      </c>
      <c r="E4228" t="str">
        <f>IF(Statistics_xlsx___Sheet1[[#This Row],[event_name]]="-","Male",Statistics_xlsx___Sheet1[[#This Row],[event_name]])</f>
        <v>Male</v>
      </c>
      <c r="F4228" t="s">
        <v>10</v>
      </c>
      <c r="G4228" t="s">
        <v>14</v>
      </c>
      <c r="H4228" t="str">
        <f>IF(Statistics_xlsx___Sheet1[[#This Row],[Post Name]]="-",IF(G4229=0,G4227,G4229),Statistics_xlsx___Sheet1[[#This Row],[Post Name]])</f>
        <v>c5</v>
      </c>
      <c r="I4228">
        <v>74244</v>
      </c>
      <c r="J4228">
        <f>IF(Statistics_xlsx___Sheet1[[#This Row],[Offered Salary]]&lt;=0,AVERAGE($I$2:$I$7166),Statistics_xlsx___Sheet1[[#This Row],[Offered Salary]])</f>
        <v>74244</v>
      </c>
      <c r="K4228" t="b">
        <f>OR((Statistics_xlsx___Sheet1[[#This Row],[updated offered salary]]&lt;$N$39),(Statistics_xlsx___Sheet1[[#This Row],[updated offered salary]]&gt;$N$40))</f>
        <v>0</v>
      </c>
    </row>
    <row r="4229" spans="1:11" x14ac:dyDescent="0.3">
      <c r="A4229">
        <v>961990</v>
      </c>
      <c r="B4229" t="s">
        <v>2124</v>
      </c>
      <c r="C4229" t="s">
        <v>15</v>
      </c>
      <c r="D4229" t="s">
        <v>13</v>
      </c>
      <c r="E4229" t="str">
        <f>IF(Statistics_xlsx___Sheet1[[#This Row],[event_name]]="-","Male",Statistics_xlsx___Sheet1[[#This Row],[event_name]])</f>
        <v>Female</v>
      </c>
      <c r="F4229" t="s">
        <v>113</v>
      </c>
      <c r="G4229" t="s">
        <v>345</v>
      </c>
      <c r="H4229" t="str">
        <f>IF(Statistics_xlsx___Sheet1[[#This Row],[Post Name]]="-",IF(G4230=0,G4228,G4230),Statistics_xlsx___Sheet1[[#This Row],[Post Name]])</f>
        <v>c9</v>
      </c>
      <c r="I4229">
        <v>87509</v>
      </c>
      <c r="J4229">
        <f>IF(Statistics_xlsx___Sheet1[[#This Row],[Offered Salary]]&lt;=0,AVERAGE($I$2:$I$7166),Statistics_xlsx___Sheet1[[#This Row],[Offered Salary]])</f>
        <v>87509</v>
      </c>
      <c r="K4229" t="b">
        <f>OR((Statistics_xlsx___Sheet1[[#This Row],[updated offered salary]]&lt;$N$39),(Statistics_xlsx___Sheet1[[#This Row],[updated offered salary]]&gt;$N$40))</f>
        <v>0</v>
      </c>
    </row>
    <row r="4230" spans="1:11" x14ac:dyDescent="0.3">
      <c r="A4230">
        <v>213135</v>
      </c>
      <c r="B4230" t="s">
        <v>2124</v>
      </c>
      <c r="C4230" t="s">
        <v>8</v>
      </c>
      <c r="D4230" t="s">
        <v>13</v>
      </c>
      <c r="E4230" t="str">
        <f>IF(Statistics_xlsx___Sheet1[[#This Row],[event_name]]="-","Male",Statistics_xlsx___Sheet1[[#This Row],[event_name]])</f>
        <v>Female</v>
      </c>
      <c r="F4230" t="s">
        <v>113</v>
      </c>
      <c r="G4230" t="s">
        <v>345</v>
      </c>
      <c r="H4230" t="str">
        <f>IF(Statistics_xlsx___Sheet1[[#This Row],[Post Name]]="-",IF(G4231=0,G4229,G4231),Statistics_xlsx___Sheet1[[#This Row],[Post Name]])</f>
        <v>c9</v>
      </c>
      <c r="I4230">
        <v>87967</v>
      </c>
      <c r="J4230">
        <f>IF(Statistics_xlsx___Sheet1[[#This Row],[Offered Salary]]&lt;=0,AVERAGE($I$2:$I$7166),Statistics_xlsx___Sheet1[[#This Row],[Offered Salary]])</f>
        <v>87967</v>
      </c>
      <c r="K4230" t="b">
        <f>OR((Statistics_xlsx___Sheet1[[#This Row],[updated offered salary]]&lt;$N$39),(Statistics_xlsx___Sheet1[[#This Row],[updated offered salary]]&gt;$N$40))</f>
        <v>0</v>
      </c>
    </row>
    <row r="4231" spans="1:11" x14ac:dyDescent="0.3">
      <c r="A4231">
        <v>137375</v>
      </c>
      <c r="B4231" t="s">
        <v>1317</v>
      </c>
      <c r="C4231" t="s">
        <v>8</v>
      </c>
      <c r="D4231" t="s">
        <v>13</v>
      </c>
      <c r="E4231" t="str">
        <f>IF(Statistics_xlsx___Sheet1[[#This Row],[event_name]]="-","Male",Statistics_xlsx___Sheet1[[#This Row],[event_name]])</f>
        <v>Female</v>
      </c>
      <c r="F4231" t="s">
        <v>113</v>
      </c>
      <c r="G4231" t="s">
        <v>345</v>
      </c>
      <c r="H4231" t="str">
        <f>IF(Statistics_xlsx___Sheet1[[#This Row],[Post Name]]="-",IF(G4232=0,G4230,G4232),Statistics_xlsx___Sheet1[[#This Row],[Post Name]])</f>
        <v>c9</v>
      </c>
      <c r="I4231">
        <v>23628</v>
      </c>
      <c r="J4231">
        <f>IF(Statistics_xlsx___Sheet1[[#This Row],[Offered Salary]]&lt;=0,AVERAGE($I$2:$I$7166),Statistics_xlsx___Sheet1[[#This Row],[Offered Salary]])</f>
        <v>23628</v>
      </c>
      <c r="K4231" t="b">
        <f>OR((Statistics_xlsx___Sheet1[[#This Row],[updated offered salary]]&lt;$N$39),(Statistics_xlsx___Sheet1[[#This Row],[updated offered salary]]&gt;$N$40))</f>
        <v>0</v>
      </c>
    </row>
    <row r="4232" spans="1:11" x14ac:dyDescent="0.3">
      <c r="A4232">
        <v>865053</v>
      </c>
      <c r="B4232" t="s">
        <v>3564</v>
      </c>
      <c r="C4232" t="s">
        <v>15</v>
      </c>
      <c r="D4232" t="s">
        <v>13</v>
      </c>
      <c r="E4232" t="str">
        <f>IF(Statistics_xlsx___Sheet1[[#This Row],[event_name]]="-","Male",Statistics_xlsx___Sheet1[[#This Row],[event_name]])</f>
        <v>Female</v>
      </c>
      <c r="F4232" t="s">
        <v>86</v>
      </c>
      <c r="G4232" t="s">
        <v>36</v>
      </c>
      <c r="H4232" t="str">
        <f>IF(Statistics_xlsx___Sheet1[[#This Row],[Post Name]]="-",IF(G4233=0,G4231,G4233),Statistics_xlsx___Sheet1[[#This Row],[Post Name]])</f>
        <v>i5</v>
      </c>
      <c r="I4232">
        <v>42337</v>
      </c>
      <c r="J4232">
        <f>IF(Statistics_xlsx___Sheet1[[#This Row],[Offered Salary]]&lt;=0,AVERAGE($I$2:$I$7166),Statistics_xlsx___Sheet1[[#This Row],[Offered Salary]])</f>
        <v>42337</v>
      </c>
      <c r="K4232" t="b">
        <f>OR((Statistics_xlsx___Sheet1[[#This Row],[updated offered salary]]&lt;$N$39),(Statistics_xlsx___Sheet1[[#This Row],[updated offered salary]]&gt;$N$40))</f>
        <v>0</v>
      </c>
    </row>
    <row r="4233" spans="1:11" x14ac:dyDescent="0.3">
      <c r="A4233">
        <v>947056</v>
      </c>
      <c r="B4233" t="s">
        <v>2420</v>
      </c>
      <c r="C4233" t="s">
        <v>8</v>
      </c>
      <c r="D4233" t="s">
        <v>9</v>
      </c>
      <c r="E4233" t="str">
        <f>IF(Statistics_xlsx___Sheet1[[#This Row],[event_name]]="-","Male",Statistics_xlsx___Sheet1[[#This Row],[event_name]])</f>
        <v>Male</v>
      </c>
      <c r="F4233" t="s">
        <v>86</v>
      </c>
      <c r="G4233" t="s">
        <v>36</v>
      </c>
      <c r="H4233" t="str">
        <f>IF(Statistics_xlsx___Sheet1[[#This Row],[Post Name]]="-",IF(G4234=0,G4232,G4234),Statistics_xlsx___Sheet1[[#This Row],[Post Name]])</f>
        <v>i5</v>
      </c>
      <c r="I4233">
        <v>14525</v>
      </c>
      <c r="J4233">
        <f>IF(Statistics_xlsx___Sheet1[[#This Row],[Offered Salary]]&lt;=0,AVERAGE($I$2:$I$7166),Statistics_xlsx___Sheet1[[#This Row],[Offered Salary]])</f>
        <v>14525</v>
      </c>
      <c r="K4233" t="b">
        <f>OR((Statistics_xlsx___Sheet1[[#This Row],[updated offered salary]]&lt;$N$39),(Statistics_xlsx___Sheet1[[#This Row],[updated offered salary]]&gt;$N$40))</f>
        <v>0</v>
      </c>
    </row>
    <row r="4234" spans="1:11" x14ac:dyDescent="0.3">
      <c r="A4234">
        <v>458505</v>
      </c>
      <c r="B4234" t="s">
        <v>1810</v>
      </c>
      <c r="C4234" t="s">
        <v>8</v>
      </c>
      <c r="D4234" t="s">
        <v>9</v>
      </c>
      <c r="E4234" t="str">
        <f>IF(Statistics_xlsx___Sheet1[[#This Row],[event_name]]="-","Male",Statistics_xlsx___Sheet1[[#This Row],[event_name]])</f>
        <v>Male</v>
      </c>
      <c r="F4234" t="s">
        <v>86</v>
      </c>
      <c r="G4234" t="s">
        <v>345</v>
      </c>
      <c r="H4234" t="str">
        <f>IF(Statistics_xlsx___Sheet1[[#This Row],[Post Name]]="-",IF(G4235=0,G4233,G4235),Statistics_xlsx___Sheet1[[#This Row],[Post Name]])</f>
        <v>c9</v>
      </c>
      <c r="I4234">
        <v>88355</v>
      </c>
      <c r="J4234">
        <f>IF(Statistics_xlsx___Sheet1[[#This Row],[Offered Salary]]&lt;=0,AVERAGE($I$2:$I$7166),Statistics_xlsx___Sheet1[[#This Row],[Offered Salary]])</f>
        <v>88355</v>
      </c>
      <c r="K4234" t="b">
        <f>OR((Statistics_xlsx___Sheet1[[#This Row],[updated offered salary]]&lt;$N$39),(Statistics_xlsx___Sheet1[[#This Row],[updated offered salary]]&gt;$N$40))</f>
        <v>0</v>
      </c>
    </row>
    <row r="4235" spans="1:11" x14ac:dyDescent="0.3">
      <c r="A4235">
        <v>714873</v>
      </c>
      <c r="B4235" t="s">
        <v>2487</v>
      </c>
      <c r="C4235" t="s">
        <v>15</v>
      </c>
      <c r="D4235" t="s">
        <v>13</v>
      </c>
      <c r="E4235" t="str">
        <f>IF(Statistics_xlsx___Sheet1[[#This Row],[event_name]]="-","Male",Statistics_xlsx___Sheet1[[#This Row],[event_name]])</f>
        <v>Female</v>
      </c>
      <c r="F4235" t="s">
        <v>86</v>
      </c>
      <c r="G4235" t="s">
        <v>345</v>
      </c>
      <c r="H4235" t="str">
        <f>IF(Statistics_xlsx___Sheet1[[#This Row],[Post Name]]="-",IF(G4236=0,G4234,G4236),Statistics_xlsx___Sheet1[[#This Row],[Post Name]])</f>
        <v>c9</v>
      </c>
      <c r="I4235">
        <v>95991</v>
      </c>
      <c r="J4235">
        <f>IF(Statistics_xlsx___Sheet1[[#This Row],[Offered Salary]]&lt;=0,AVERAGE($I$2:$I$7166),Statistics_xlsx___Sheet1[[#This Row],[Offered Salary]])</f>
        <v>95991</v>
      </c>
      <c r="K4235" t="b">
        <f>OR((Statistics_xlsx___Sheet1[[#This Row],[updated offered salary]]&lt;$N$39),(Statistics_xlsx___Sheet1[[#This Row],[updated offered salary]]&gt;$N$40))</f>
        <v>0</v>
      </c>
    </row>
    <row r="4236" spans="1:11" x14ac:dyDescent="0.3">
      <c r="A4236">
        <v>91111</v>
      </c>
      <c r="B4236" t="s">
        <v>2396</v>
      </c>
      <c r="C4236" t="s">
        <v>8</v>
      </c>
      <c r="D4236" t="s">
        <v>9</v>
      </c>
      <c r="E4236" t="str">
        <f>IF(Statistics_xlsx___Sheet1[[#This Row],[event_name]]="-","Male",Statistics_xlsx___Sheet1[[#This Row],[event_name]])</f>
        <v>Male</v>
      </c>
      <c r="F4236" t="s">
        <v>17</v>
      </c>
      <c r="G4236" t="s">
        <v>345</v>
      </c>
      <c r="H4236" t="str">
        <f>IF(Statistics_xlsx___Sheet1[[#This Row],[Post Name]]="-",IF(G4237=0,G4235,G4237),Statistics_xlsx___Sheet1[[#This Row],[Post Name]])</f>
        <v>c9</v>
      </c>
      <c r="I4236">
        <v>90355</v>
      </c>
      <c r="J4236">
        <f>IF(Statistics_xlsx___Sheet1[[#This Row],[Offered Salary]]&lt;=0,AVERAGE($I$2:$I$7166),Statistics_xlsx___Sheet1[[#This Row],[Offered Salary]])</f>
        <v>90355</v>
      </c>
      <c r="K4236" t="b">
        <f>OR((Statistics_xlsx___Sheet1[[#This Row],[updated offered salary]]&lt;$N$39),(Statistics_xlsx___Sheet1[[#This Row],[updated offered salary]]&gt;$N$40))</f>
        <v>0</v>
      </c>
    </row>
    <row r="4237" spans="1:11" x14ac:dyDescent="0.3">
      <c r="A4237">
        <v>787156</v>
      </c>
      <c r="B4237" t="s">
        <v>1515</v>
      </c>
      <c r="C4237" t="s">
        <v>15</v>
      </c>
      <c r="D4237" t="s">
        <v>9</v>
      </c>
      <c r="E4237" t="str">
        <f>IF(Statistics_xlsx___Sheet1[[#This Row],[event_name]]="-","Male",Statistics_xlsx___Sheet1[[#This Row],[event_name]])</f>
        <v>Male</v>
      </c>
      <c r="F4237" t="s">
        <v>17</v>
      </c>
      <c r="G4237" t="s">
        <v>345</v>
      </c>
      <c r="H4237" t="str">
        <f>IF(Statistics_xlsx___Sheet1[[#This Row],[Post Name]]="-",IF(G4238=0,G4236,G4238),Statistics_xlsx___Sheet1[[#This Row],[Post Name]])</f>
        <v>c9</v>
      </c>
      <c r="I4237">
        <v>42832</v>
      </c>
      <c r="J4237">
        <f>IF(Statistics_xlsx___Sheet1[[#This Row],[Offered Salary]]&lt;=0,AVERAGE($I$2:$I$7166),Statistics_xlsx___Sheet1[[#This Row],[Offered Salary]])</f>
        <v>42832</v>
      </c>
      <c r="K4237" t="b">
        <f>OR((Statistics_xlsx___Sheet1[[#This Row],[updated offered salary]]&lt;$N$39),(Statistics_xlsx___Sheet1[[#This Row],[updated offered salary]]&gt;$N$40))</f>
        <v>0</v>
      </c>
    </row>
    <row r="4238" spans="1:11" x14ac:dyDescent="0.3">
      <c r="A4238">
        <v>945207</v>
      </c>
      <c r="B4238" t="s">
        <v>1625</v>
      </c>
      <c r="C4238" t="s">
        <v>8</v>
      </c>
      <c r="D4238" t="s">
        <v>9</v>
      </c>
      <c r="E4238" t="str">
        <f>IF(Statistics_xlsx___Sheet1[[#This Row],[event_name]]="-","Male",Statistics_xlsx___Sheet1[[#This Row],[event_name]])</f>
        <v>Male</v>
      </c>
      <c r="F4238" t="s">
        <v>10</v>
      </c>
      <c r="G4238" t="s">
        <v>44</v>
      </c>
      <c r="H4238" t="str">
        <f>IF(Statistics_xlsx___Sheet1[[#This Row],[Post Name]]="-",IF(G4239=0,G4237,G4239),Statistics_xlsx___Sheet1[[#This Row],[Post Name]])</f>
        <v>i6</v>
      </c>
      <c r="I4238">
        <v>79204</v>
      </c>
      <c r="J4238">
        <f>IF(Statistics_xlsx___Sheet1[[#This Row],[Offered Salary]]&lt;=0,AVERAGE($I$2:$I$7166),Statistics_xlsx___Sheet1[[#This Row],[Offered Salary]])</f>
        <v>79204</v>
      </c>
      <c r="K4238" t="b">
        <f>OR((Statistics_xlsx___Sheet1[[#This Row],[updated offered salary]]&lt;$N$39),(Statistics_xlsx___Sheet1[[#This Row],[updated offered salary]]&gt;$N$40))</f>
        <v>0</v>
      </c>
    </row>
    <row r="4239" spans="1:11" x14ac:dyDescent="0.3">
      <c r="A4239">
        <v>194975</v>
      </c>
      <c r="B4239" t="s">
        <v>1625</v>
      </c>
      <c r="C4239" t="s">
        <v>8</v>
      </c>
      <c r="D4239" t="s">
        <v>13</v>
      </c>
      <c r="E4239" t="str">
        <f>IF(Statistics_xlsx___Sheet1[[#This Row],[event_name]]="-","Male",Statistics_xlsx___Sheet1[[#This Row],[event_name]])</f>
        <v>Female</v>
      </c>
      <c r="F4239" t="s">
        <v>10</v>
      </c>
      <c r="G4239" t="s">
        <v>44</v>
      </c>
      <c r="H4239" t="str">
        <f>IF(Statistics_xlsx___Sheet1[[#This Row],[Post Name]]="-",IF(G4240=0,G4238,G4240),Statistics_xlsx___Sheet1[[#This Row],[Post Name]])</f>
        <v>i6</v>
      </c>
      <c r="I4239">
        <v>50280</v>
      </c>
      <c r="J4239">
        <f>IF(Statistics_xlsx___Sheet1[[#This Row],[Offered Salary]]&lt;=0,AVERAGE($I$2:$I$7166),Statistics_xlsx___Sheet1[[#This Row],[Offered Salary]])</f>
        <v>50280</v>
      </c>
      <c r="K4239" t="b">
        <f>OR((Statistics_xlsx___Sheet1[[#This Row],[updated offered salary]]&lt;$N$39),(Statistics_xlsx___Sheet1[[#This Row],[updated offered salary]]&gt;$N$40))</f>
        <v>0</v>
      </c>
    </row>
    <row r="4240" spans="1:11" x14ac:dyDescent="0.3">
      <c r="A4240">
        <v>596025</v>
      </c>
      <c r="B4240" t="s">
        <v>2070</v>
      </c>
      <c r="C4240" t="s">
        <v>8</v>
      </c>
      <c r="D4240" t="s">
        <v>9</v>
      </c>
      <c r="E4240" t="str">
        <f>IF(Statistics_xlsx___Sheet1[[#This Row],[event_name]]="-","Male",Statistics_xlsx___Sheet1[[#This Row],[event_name]])</f>
        <v>Male</v>
      </c>
      <c r="F4240" t="s">
        <v>10</v>
      </c>
      <c r="G4240" t="s">
        <v>44</v>
      </c>
      <c r="H4240" t="str">
        <f>IF(Statistics_xlsx___Sheet1[[#This Row],[Post Name]]="-",IF(G4241=0,G4239,G4241),Statistics_xlsx___Sheet1[[#This Row],[Post Name]])</f>
        <v>i6</v>
      </c>
      <c r="I4240">
        <v>90204</v>
      </c>
      <c r="J4240">
        <f>IF(Statistics_xlsx___Sheet1[[#This Row],[Offered Salary]]&lt;=0,AVERAGE($I$2:$I$7166),Statistics_xlsx___Sheet1[[#This Row],[Offered Salary]])</f>
        <v>90204</v>
      </c>
      <c r="K4240" t="b">
        <f>OR((Statistics_xlsx___Sheet1[[#This Row],[updated offered salary]]&lt;$N$39),(Statistics_xlsx___Sheet1[[#This Row],[updated offered salary]]&gt;$N$40))</f>
        <v>0</v>
      </c>
    </row>
    <row r="4241" spans="1:11" x14ac:dyDescent="0.3">
      <c r="A4241">
        <v>651866</v>
      </c>
      <c r="B4241" t="s">
        <v>2070</v>
      </c>
      <c r="C4241" t="s">
        <v>15</v>
      </c>
      <c r="D4241" t="s">
        <v>9</v>
      </c>
      <c r="E4241" t="str">
        <f>IF(Statistics_xlsx___Sheet1[[#This Row],[event_name]]="-","Male",Statistics_xlsx___Sheet1[[#This Row],[event_name]])</f>
        <v>Male</v>
      </c>
      <c r="F4241" t="s">
        <v>10</v>
      </c>
      <c r="G4241" t="s">
        <v>44</v>
      </c>
      <c r="H4241" t="str">
        <f>IF(Statistics_xlsx___Sheet1[[#This Row],[Post Name]]="-",IF(G4242=0,G4240,G4242),Statistics_xlsx___Sheet1[[#This Row],[Post Name]])</f>
        <v>i6</v>
      </c>
      <c r="I4241">
        <v>74853</v>
      </c>
      <c r="J4241">
        <f>IF(Statistics_xlsx___Sheet1[[#This Row],[Offered Salary]]&lt;=0,AVERAGE($I$2:$I$7166),Statistics_xlsx___Sheet1[[#This Row],[Offered Salary]])</f>
        <v>74853</v>
      </c>
      <c r="K4241" t="b">
        <f>OR((Statistics_xlsx___Sheet1[[#This Row],[updated offered salary]]&lt;$N$39),(Statistics_xlsx___Sheet1[[#This Row],[updated offered salary]]&gt;$N$40))</f>
        <v>0</v>
      </c>
    </row>
    <row r="4242" spans="1:11" x14ac:dyDescent="0.3">
      <c r="A4242">
        <v>705751</v>
      </c>
      <c r="B4242" t="s">
        <v>3565</v>
      </c>
      <c r="C4242" t="s">
        <v>8</v>
      </c>
      <c r="D4242" t="s">
        <v>13</v>
      </c>
      <c r="E4242" t="str">
        <f>IF(Statistics_xlsx___Sheet1[[#This Row],[event_name]]="-","Male",Statistics_xlsx___Sheet1[[#This Row],[event_name]])</f>
        <v>Female</v>
      </c>
      <c r="F4242" t="s">
        <v>10</v>
      </c>
      <c r="G4242" t="s">
        <v>44</v>
      </c>
      <c r="H4242" t="str">
        <f>IF(Statistics_xlsx___Sheet1[[#This Row],[Post Name]]="-",IF(G4243=0,G4241,G4243),Statistics_xlsx___Sheet1[[#This Row],[Post Name]])</f>
        <v>i6</v>
      </c>
      <c r="I4242">
        <v>40857</v>
      </c>
      <c r="J4242">
        <f>IF(Statistics_xlsx___Sheet1[[#This Row],[Offered Salary]]&lt;=0,AVERAGE($I$2:$I$7166),Statistics_xlsx___Sheet1[[#This Row],[Offered Salary]])</f>
        <v>40857</v>
      </c>
      <c r="K4242" t="b">
        <f>OR((Statistics_xlsx___Sheet1[[#This Row],[updated offered salary]]&lt;$N$39),(Statistics_xlsx___Sheet1[[#This Row],[updated offered salary]]&gt;$N$40))</f>
        <v>0</v>
      </c>
    </row>
    <row r="4243" spans="1:11" x14ac:dyDescent="0.3">
      <c r="A4243">
        <v>771111</v>
      </c>
      <c r="B4243" t="s">
        <v>3566</v>
      </c>
      <c r="C4243" t="s">
        <v>15</v>
      </c>
      <c r="D4243" t="s">
        <v>13</v>
      </c>
      <c r="E4243" t="str">
        <f>IF(Statistics_xlsx___Sheet1[[#This Row],[event_name]]="-","Male",Statistics_xlsx___Sheet1[[#This Row],[event_name]])</f>
        <v>Female</v>
      </c>
      <c r="F4243" t="s">
        <v>10</v>
      </c>
      <c r="G4243" t="s">
        <v>44</v>
      </c>
      <c r="H4243" t="str">
        <f>IF(Statistics_xlsx___Sheet1[[#This Row],[Post Name]]="-",IF(G4244=0,G4242,G4244),Statistics_xlsx___Sheet1[[#This Row],[Post Name]])</f>
        <v>i6</v>
      </c>
      <c r="I4243">
        <v>52640</v>
      </c>
      <c r="J4243">
        <f>IF(Statistics_xlsx___Sheet1[[#This Row],[Offered Salary]]&lt;=0,AVERAGE($I$2:$I$7166),Statistics_xlsx___Sheet1[[#This Row],[Offered Salary]])</f>
        <v>52640</v>
      </c>
      <c r="K4243" t="b">
        <f>OR((Statistics_xlsx___Sheet1[[#This Row],[updated offered salary]]&lt;$N$39),(Statistics_xlsx___Sheet1[[#This Row],[updated offered salary]]&gt;$N$40))</f>
        <v>0</v>
      </c>
    </row>
    <row r="4244" spans="1:11" x14ac:dyDescent="0.3">
      <c r="A4244">
        <v>864439</v>
      </c>
      <c r="B4244" t="s">
        <v>3567</v>
      </c>
      <c r="C4244" t="s">
        <v>15</v>
      </c>
      <c r="D4244" t="s">
        <v>9</v>
      </c>
      <c r="E4244" t="str">
        <f>IF(Statistics_xlsx___Sheet1[[#This Row],[event_name]]="-","Male",Statistics_xlsx___Sheet1[[#This Row],[event_name]])</f>
        <v>Male</v>
      </c>
      <c r="F4244" t="s">
        <v>10</v>
      </c>
      <c r="G4244" t="s">
        <v>44</v>
      </c>
      <c r="H4244" t="str">
        <f>IF(Statistics_xlsx___Sheet1[[#This Row],[Post Name]]="-",IF(G4245=0,G4243,G4245),Statistics_xlsx___Sheet1[[#This Row],[Post Name]])</f>
        <v>i6</v>
      </c>
      <c r="I4244">
        <v>19621</v>
      </c>
      <c r="J4244">
        <f>IF(Statistics_xlsx___Sheet1[[#This Row],[Offered Salary]]&lt;=0,AVERAGE($I$2:$I$7166),Statistics_xlsx___Sheet1[[#This Row],[Offered Salary]])</f>
        <v>19621</v>
      </c>
      <c r="K4244" t="b">
        <f>OR((Statistics_xlsx___Sheet1[[#This Row],[updated offered salary]]&lt;$N$39),(Statistics_xlsx___Sheet1[[#This Row],[updated offered salary]]&gt;$N$40))</f>
        <v>0</v>
      </c>
    </row>
    <row r="4245" spans="1:11" x14ac:dyDescent="0.3">
      <c r="A4245">
        <v>838147</v>
      </c>
      <c r="B4245" t="s">
        <v>3568</v>
      </c>
      <c r="C4245" t="s">
        <v>15</v>
      </c>
      <c r="D4245" t="s">
        <v>13</v>
      </c>
      <c r="E4245" t="str">
        <f>IF(Statistics_xlsx___Sheet1[[#This Row],[event_name]]="-","Male",Statistics_xlsx___Sheet1[[#This Row],[event_name]])</f>
        <v>Female</v>
      </c>
      <c r="F4245" t="s">
        <v>10</v>
      </c>
      <c r="G4245" t="s">
        <v>44</v>
      </c>
      <c r="H4245" t="str">
        <f>IF(Statistics_xlsx___Sheet1[[#This Row],[Post Name]]="-",IF(G4246=0,G4244,G4246),Statistics_xlsx___Sheet1[[#This Row],[Post Name]])</f>
        <v>i6</v>
      </c>
      <c r="I4245">
        <v>54775</v>
      </c>
      <c r="J4245">
        <f>IF(Statistics_xlsx___Sheet1[[#This Row],[Offered Salary]]&lt;=0,AVERAGE($I$2:$I$7166),Statistics_xlsx___Sheet1[[#This Row],[Offered Salary]])</f>
        <v>54775</v>
      </c>
      <c r="K4245" t="b">
        <f>OR((Statistics_xlsx___Sheet1[[#This Row],[updated offered salary]]&lt;$N$39),(Statistics_xlsx___Sheet1[[#This Row],[updated offered salary]]&gt;$N$40))</f>
        <v>0</v>
      </c>
    </row>
    <row r="4246" spans="1:11" x14ac:dyDescent="0.3">
      <c r="A4246">
        <v>619001</v>
      </c>
      <c r="B4246" t="s">
        <v>3569</v>
      </c>
      <c r="C4246" t="s">
        <v>15</v>
      </c>
      <c r="D4246" t="s">
        <v>42</v>
      </c>
      <c r="E4246" t="str">
        <f>IF(Statistics_xlsx___Sheet1[[#This Row],[event_name]]="-","Male",Statistics_xlsx___Sheet1[[#This Row],[event_name]])</f>
        <v>Don’t want to say</v>
      </c>
      <c r="F4246" t="s">
        <v>10</v>
      </c>
      <c r="G4246" t="s">
        <v>44</v>
      </c>
      <c r="H4246" t="str">
        <f>IF(Statistics_xlsx___Sheet1[[#This Row],[Post Name]]="-",IF(G4247=0,G4245,G4247),Statistics_xlsx___Sheet1[[#This Row],[Post Name]])</f>
        <v>i6</v>
      </c>
      <c r="I4246">
        <v>79476</v>
      </c>
      <c r="J4246">
        <f>IF(Statistics_xlsx___Sheet1[[#This Row],[Offered Salary]]&lt;=0,AVERAGE($I$2:$I$7166),Statistics_xlsx___Sheet1[[#This Row],[Offered Salary]])</f>
        <v>79476</v>
      </c>
      <c r="K4246" t="b">
        <f>OR((Statistics_xlsx___Sheet1[[#This Row],[updated offered salary]]&lt;$N$39),(Statistics_xlsx___Sheet1[[#This Row],[updated offered salary]]&gt;$N$40))</f>
        <v>0</v>
      </c>
    </row>
    <row r="4247" spans="1:11" x14ac:dyDescent="0.3">
      <c r="A4247">
        <v>813726</v>
      </c>
      <c r="B4247" t="s">
        <v>3570</v>
      </c>
      <c r="C4247" t="s">
        <v>15</v>
      </c>
      <c r="D4247" t="s">
        <v>9</v>
      </c>
      <c r="E4247" t="str">
        <f>IF(Statistics_xlsx___Sheet1[[#This Row],[event_name]]="-","Male",Statistics_xlsx___Sheet1[[#This Row],[event_name]])</f>
        <v>Male</v>
      </c>
      <c r="F4247" t="s">
        <v>10</v>
      </c>
      <c r="G4247" t="s">
        <v>44</v>
      </c>
      <c r="H4247" t="str">
        <f>IF(Statistics_xlsx___Sheet1[[#This Row],[Post Name]]="-",IF(G4248=0,G4246,G4248),Statistics_xlsx___Sheet1[[#This Row],[Post Name]])</f>
        <v>i6</v>
      </c>
      <c r="I4247">
        <v>22578</v>
      </c>
      <c r="J4247">
        <f>IF(Statistics_xlsx___Sheet1[[#This Row],[Offered Salary]]&lt;=0,AVERAGE($I$2:$I$7166),Statistics_xlsx___Sheet1[[#This Row],[Offered Salary]])</f>
        <v>22578</v>
      </c>
      <c r="K4247" t="b">
        <f>OR((Statistics_xlsx___Sheet1[[#This Row],[updated offered salary]]&lt;$N$39),(Statistics_xlsx___Sheet1[[#This Row],[updated offered salary]]&gt;$N$40))</f>
        <v>0</v>
      </c>
    </row>
    <row r="4248" spans="1:11" x14ac:dyDescent="0.3">
      <c r="A4248">
        <v>294269</v>
      </c>
      <c r="B4248" t="s">
        <v>3571</v>
      </c>
      <c r="C4248" t="s">
        <v>8</v>
      </c>
      <c r="D4248" t="s">
        <v>9</v>
      </c>
      <c r="E4248" t="str">
        <f>IF(Statistics_xlsx___Sheet1[[#This Row],[event_name]]="-","Male",Statistics_xlsx___Sheet1[[#This Row],[event_name]])</f>
        <v>Male</v>
      </c>
      <c r="F4248" t="s">
        <v>10</v>
      </c>
      <c r="G4248" t="s">
        <v>44</v>
      </c>
      <c r="H4248" t="str">
        <f>IF(Statistics_xlsx___Sheet1[[#This Row],[Post Name]]="-",IF(G4249=0,G4247,G4249),Statistics_xlsx___Sheet1[[#This Row],[Post Name]])</f>
        <v>i6</v>
      </c>
      <c r="I4248">
        <v>37815</v>
      </c>
      <c r="J4248">
        <f>IF(Statistics_xlsx___Sheet1[[#This Row],[Offered Salary]]&lt;=0,AVERAGE($I$2:$I$7166),Statistics_xlsx___Sheet1[[#This Row],[Offered Salary]])</f>
        <v>37815</v>
      </c>
      <c r="K4248" t="b">
        <f>OR((Statistics_xlsx___Sheet1[[#This Row],[updated offered salary]]&lt;$N$39),(Statistics_xlsx___Sheet1[[#This Row],[updated offered salary]]&gt;$N$40))</f>
        <v>0</v>
      </c>
    </row>
    <row r="4249" spans="1:11" x14ac:dyDescent="0.3">
      <c r="A4249">
        <v>399600</v>
      </c>
      <c r="B4249" t="s">
        <v>3572</v>
      </c>
      <c r="C4249" t="s">
        <v>8</v>
      </c>
      <c r="D4249" t="s">
        <v>9</v>
      </c>
      <c r="E4249" t="str">
        <f>IF(Statistics_xlsx___Sheet1[[#This Row],[event_name]]="-","Male",Statistics_xlsx___Sheet1[[#This Row],[event_name]])</f>
        <v>Male</v>
      </c>
      <c r="F4249" t="s">
        <v>10</v>
      </c>
      <c r="G4249" t="s">
        <v>44</v>
      </c>
      <c r="H4249" t="str">
        <f>IF(Statistics_xlsx___Sheet1[[#This Row],[Post Name]]="-",IF(G4250=0,G4248,G4250),Statistics_xlsx___Sheet1[[#This Row],[Post Name]])</f>
        <v>i6</v>
      </c>
      <c r="I4249">
        <v>89659</v>
      </c>
      <c r="J4249">
        <f>IF(Statistics_xlsx___Sheet1[[#This Row],[Offered Salary]]&lt;=0,AVERAGE($I$2:$I$7166),Statistics_xlsx___Sheet1[[#This Row],[Offered Salary]])</f>
        <v>89659</v>
      </c>
      <c r="K4249" t="b">
        <f>OR((Statistics_xlsx___Sheet1[[#This Row],[updated offered salary]]&lt;$N$39),(Statistics_xlsx___Sheet1[[#This Row],[updated offered salary]]&gt;$N$40))</f>
        <v>0</v>
      </c>
    </row>
    <row r="4250" spans="1:11" x14ac:dyDescent="0.3">
      <c r="A4250">
        <v>201804</v>
      </c>
      <c r="B4250" t="s">
        <v>3572</v>
      </c>
      <c r="C4250" t="s">
        <v>15</v>
      </c>
      <c r="D4250" t="s">
        <v>9</v>
      </c>
      <c r="E4250" t="str">
        <f>IF(Statistics_xlsx___Sheet1[[#This Row],[event_name]]="-","Male",Statistics_xlsx___Sheet1[[#This Row],[event_name]])</f>
        <v>Male</v>
      </c>
      <c r="F4250" t="s">
        <v>10</v>
      </c>
      <c r="G4250" t="s">
        <v>44</v>
      </c>
      <c r="H4250" t="str">
        <f>IF(Statistics_xlsx___Sheet1[[#This Row],[Post Name]]="-",IF(G4251=0,G4249,G4251),Statistics_xlsx___Sheet1[[#This Row],[Post Name]])</f>
        <v>i6</v>
      </c>
      <c r="I4250">
        <v>41483</v>
      </c>
      <c r="J4250">
        <f>IF(Statistics_xlsx___Sheet1[[#This Row],[Offered Salary]]&lt;=0,AVERAGE($I$2:$I$7166),Statistics_xlsx___Sheet1[[#This Row],[Offered Salary]])</f>
        <v>41483</v>
      </c>
      <c r="K4250" t="b">
        <f>OR((Statistics_xlsx___Sheet1[[#This Row],[updated offered salary]]&lt;$N$39),(Statistics_xlsx___Sheet1[[#This Row],[updated offered salary]]&gt;$N$40))</f>
        <v>0</v>
      </c>
    </row>
    <row r="4251" spans="1:11" x14ac:dyDescent="0.3">
      <c r="A4251">
        <v>554095</v>
      </c>
      <c r="B4251" t="s">
        <v>3573</v>
      </c>
      <c r="C4251" t="s">
        <v>8</v>
      </c>
      <c r="D4251" t="s">
        <v>9</v>
      </c>
      <c r="E4251" t="str">
        <f>IF(Statistics_xlsx___Sheet1[[#This Row],[event_name]]="-","Male",Statistics_xlsx___Sheet1[[#This Row],[event_name]])</f>
        <v>Male</v>
      </c>
      <c r="F4251" t="s">
        <v>17</v>
      </c>
      <c r="G4251" t="s">
        <v>44</v>
      </c>
      <c r="H4251" t="str">
        <f>IF(Statistics_xlsx___Sheet1[[#This Row],[Post Name]]="-",IF(G4252=0,G4250,G4252),Statistics_xlsx___Sheet1[[#This Row],[Post Name]])</f>
        <v>i6</v>
      </c>
      <c r="I4251">
        <v>34588</v>
      </c>
      <c r="J4251">
        <f>IF(Statistics_xlsx___Sheet1[[#This Row],[Offered Salary]]&lt;=0,AVERAGE($I$2:$I$7166),Statistics_xlsx___Sheet1[[#This Row],[Offered Salary]])</f>
        <v>34588</v>
      </c>
      <c r="K4251" t="b">
        <f>OR((Statistics_xlsx___Sheet1[[#This Row],[updated offered salary]]&lt;$N$39),(Statistics_xlsx___Sheet1[[#This Row],[updated offered salary]]&gt;$N$40))</f>
        <v>0</v>
      </c>
    </row>
    <row r="4252" spans="1:11" x14ac:dyDescent="0.3">
      <c r="A4252">
        <v>126252</v>
      </c>
      <c r="B4252" t="s">
        <v>3574</v>
      </c>
      <c r="C4252" t="s">
        <v>8</v>
      </c>
      <c r="D4252" t="s">
        <v>9</v>
      </c>
      <c r="E4252" t="str">
        <f>IF(Statistics_xlsx___Sheet1[[#This Row],[event_name]]="-","Male",Statistics_xlsx___Sheet1[[#This Row],[event_name]])</f>
        <v>Male</v>
      </c>
      <c r="F4252" t="s">
        <v>17</v>
      </c>
      <c r="G4252" t="s">
        <v>44</v>
      </c>
      <c r="H4252" t="str">
        <f>IF(Statistics_xlsx___Sheet1[[#This Row],[Post Name]]="-",IF(G4253=0,G4251,G4253),Statistics_xlsx___Sheet1[[#This Row],[Post Name]])</f>
        <v>i6</v>
      </c>
      <c r="I4252">
        <v>41157</v>
      </c>
      <c r="J4252">
        <f>IF(Statistics_xlsx___Sheet1[[#This Row],[Offered Salary]]&lt;=0,AVERAGE($I$2:$I$7166),Statistics_xlsx___Sheet1[[#This Row],[Offered Salary]])</f>
        <v>41157</v>
      </c>
      <c r="K4252" t="b">
        <f>OR((Statistics_xlsx___Sheet1[[#This Row],[updated offered salary]]&lt;$N$39),(Statistics_xlsx___Sheet1[[#This Row],[updated offered salary]]&gt;$N$40))</f>
        <v>0</v>
      </c>
    </row>
    <row r="4253" spans="1:11" x14ac:dyDescent="0.3">
      <c r="A4253">
        <v>469996</v>
      </c>
      <c r="B4253" t="s">
        <v>3101</v>
      </c>
      <c r="C4253" t="s">
        <v>8</v>
      </c>
      <c r="D4253" t="s">
        <v>9</v>
      </c>
      <c r="E4253" t="str">
        <f>IF(Statistics_xlsx___Sheet1[[#This Row],[event_name]]="-","Male",Statistics_xlsx___Sheet1[[#This Row],[event_name]])</f>
        <v>Male</v>
      </c>
      <c r="F4253" t="s">
        <v>17</v>
      </c>
      <c r="G4253" t="s">
        <v>44</v>
      </c>
      <c r="H4253" t="str">
        <f>IF(Statistics_xlsx___Sheet1[[#This Row],[Post Name]]="-",IF(G4254=0,G4252,G4254),Statistics_xlsx___Sheet1[[#This Row],[Post Name]])</f>
        <v>i6</v>
      </c>
      <c r="I4253">
        <v>18464</v>
      </c>
      <c r="J4253">
        <f>IF(Statistics_xlsx___Sheet1[[#This Row],[Offered Salary]]&lt;=0,AVERAGE($I$2:$I$7166),Statistics_xlsx___Sheet1[[#This Row],[Offered Salary]])</f>
        <v>18464</v>
      </c>
      <c r="K4253" t="b">
        <f>OR((Statistics_xlsx___Sheet1[[#This Row],[updated offered salary]]&lt;$N$39),(Statistics_xlsx___Sheet1[[#This Row],[updated offered salary]]&gt;$N$40))</f>
        <v>0</v>
      </c>
    </row>
    <row r="4254" spans="1:11" x14ac:dyDescent="0.3">
      <c r="A4254">
        <v>101434</v>
      </c>
      <c r="B4254" t="s">
        <v>3575</v>
      </c>
      <c r="C4254" t="s">
        <v>8</v>
      </c>
      <c r="D4254" t="s">
        <v>13</v>
      </c>
      <c r="E4254" t="str">
        <f>IF(Statistics_xlsx___Sheet1[[#This Row],[event_name]]="-","Male",Statistics_xlsx___Sheet1[[#This Row],[event_name]])</f>
        <v>Female</v>
      </c>
      <c r="F4254" t="s">
        <v>17</v>
      </c>
      <c r="G4254" t="s">
        <v>44</v>
      </c>
      <c r="H4254" t="str">
        <f>IF(Statistics_xlsx___Sheet1[[#This Row],[Post Name]]="-",IF(G4255=0,G4253,G4255),Statistics_xlsx___Sheet1[[#This Row],[Post Name]])</f>
        <v>i6</v>
      </c>
      <c r="I4254">
        <v>82135</v>
      </c>
      <c r="J4254">
        <f>IF(Statistics_xlsx___Sheet1[[#This Row],[Offered Salary]]&lt;=0,AVERAGE($I$2:$I$7166),Statistics_xlsx___Sheet1[[#This Row],[Offered Salary]])</f>
        <v>82135</v>
      </c>
      <c r="K4254" t="b">
        <f>OR((Statistics_xlsx___Sheet1[[#This Row],[updated offered salary]]&lt;$N$39),(Statistics_xlsx___Sheet1[[#This Row],[updated offered salary]]&gt;$N$40))</f>
        <v>0</v>
      </c>
    </row>
    <row r="4255" spans="1:11" x14ac:dyDescent="0.3">
      <c r="A4255">
        <v>115579</v>
      </c>
      <c r="B4255" t="s">
        <v>3576</v>
      </c>
      <c r="C4255" t="s">
        <v>8</v>
      </c>
      <c r="D4255" t="s">
        <v>9</v>
      </c>
      <c r="E4255" t="str">
        <f>IF(Statistics_xlsx___Sheet1[[#This Row],[event_name]]="-","Male",Statistics_xlsx___Sheet1[[#This Row],[event_name]])</f>
        <v>Male</v>
      </c>
      <c r="F4255" t="s">
        <v>17</v>
      </c>
      <c r="G4255" t="s">
        <v>44</v>
      </c>
      <c r="H4255" t="str">
        <f>IF(Statistics_xlsx___Sheet1[[#This Row],[Post Name]]="-",IF(G4256=0,G4254,G4256),Statistics_xlsx___Sheet1[[#This Row],[Post Name]])</f>
        <v>i6</v>
      </c>
      <c r="I4255">
        <v>76291</v>
      </c>
      <c r="J4255">
        <f>IF(Statistics_xlsx___Sheet1[[#This Row],[Offered Salary]]&lt;=0,AVERAGE($I$2:$I$7166),Statistics_xlsx___Sheet1[[#This Row],[Offered Salary]])</f>
        <v>76291</v>
      </c>
      <c r="K4255" t="b">
        <f>OR((Statistics_xlsx___Sheet1[[#This Row],[updated offered salary]]&lt;$N$39),(Statistics_xlsx___Sheet1[[#This Row],[updated offered salary]]&gt;$N$40))</f>
        <v>0</v>
      </c>
    </row>
    <row r="4256" spans="1:11" x14ac:dyDescent="0.3">
      <c r="A4256">
        <v>432166</v>
      </c>
      <c r="B4256" t="s">
        <v>3577</v>
      </c>
      <c r="C4256" t="s">
        <v>8</v>
      </c>
      <c r="D4256" t="s">
        <v>9</v>
      </c>
      <c r="E4256" t="str">
        <f>IF(Statistics_xlsx___Sheet1[[#This Row],[event_name]]="-","Male",Statistics_xlsx___Sheet1[[#This Row],[event_name]])</f>
        <v>Male</v>
      </c>
      <c r="F4256" t="s">
        <v>17</v>
      </c>
      <c r="G4256" t="s">
        <v>44</v>
      </c>
      <c r="H4256" t="str">
        <f>IF(Statistics_xlsx___Sheet1[[#This Row],[Post Name]]="-",IF(G4257=0,G4255,G4257),Statistics_xlsx___Sheet1[[#This Row],[Post Name]])</f>
        <v>i6</v>
      </c>
      <c r="I4256">
        <v>39270</v>
      </c>
      <c r="J4256">
        <f>IF(Statistics_xlsx___Sheet1[[#This Row],[Offered Salary]]&lt;=0,AVERAGE($I$2:$I$7166),Statistics_xlsx___Sheet1[[#This Row],[Offered Salary]])</f>
        <v>39270</v>
      </c>
      <c r="K4256" t="b">
        <f>OR((Statistics_xlsx___Sheet1[[#This Row],[updated offered salary]]&lt;$N$39),(Statistics_xlsx___Sheet1[[#This Row],[updated offered salary]]&gt;$N$40))</f>
        <v>0</v>
      </c>
    </row>
    <row r="4257" spans="1:11" x14ac:dyDescent="0.3">
      <c r="A4257">
        <v>619099</v>
      </c>
      <c r="B4257" t="s">
        <v>3578</v>
      </c>
      <c r="C4257" t="s">
        <v>15</v>
      </c>
      <c r="D4257" t="s">
        <v>9</v>
      </c>
      <c r="E4257" t="str">
        <f>IF(Statistics_xlsx___Sheet1[[#This Row],[event_name]]="-","Male",Statistics_xlsx___Sheet1[[#This Row],[event_name]])</f>
        <v>Male</v>
      </c>
      <c r="F4257" t="s">
        <v>17</v>
      </c>
      <c r="G4257" t="s">
        <v>44</v>
      </c>
      <c r="H4257" t="str">
        <f>IF(Statistics_xlsx___Sheet1[[#This Row],[Post Name]]="-",IF(G4258=0,G4256,G4258),Statistics_xlsx___Sheet1[[#This Row],[Post Name]])</f>
        <v>i6</v>
      </c>
      <c r="I4257">
        <v>5621</v>
      </c>
      <c r="J4257">
        <f>IF(Statistics_xlsx___Sheet1[[#This Row],[Offered Salary]]&lt;=0,AVERAGE($I$2:$I$7166),Statistics_xlsx___Sheet1[[#This Row],[Offered Salary]])</f>
        <v>5621</v>
      </c>
      <c r="K4257" t="b">
        <f>OR((Statistics_xlsx___Sheet1[[#This Row],[updated offered salary]]&lt;$N$39),(Statistics_xlsx___Sheet1[[#This Row],[updated offered salary]]&gt;$N$40))</f>
        <v>0</v>
      </c>
    </row>
    <row r="4258" spans="1:11" x14ac:dyDescent="0.3">
      <c r="A4258">
        <v>377160</v>
      </c>
      <c r="B4258" t="s">
        <v>3579</v>
      </c>
      <c r="C4258" t="s">
        <v>8</v>
      </c>
      <c r="D4258" t="s">
        <v>9</v>
      </c>
      <c r="E4258" t="str">
        <f>IF(Statistics_xlsx___Sheet1[[#This Row],[event_name]]="-","Male",Statistics_xlsx___Sheet1[[#This Row],[event_name]])</f>
        <v>Male</v>
      </c>
      <c r="F4258" t="s">
        <v>17</v>
      </c>
      <c r="G4258" t="s">
        <v>44</v>
      </c>
      <c r="H4258" t="str">
        <f>IF(Statistics_xlsx___Sheet1[[#This Row],[Post Name]]="-",IF(G4259=0,G4257,G4259),Statistics_xlsx___Sheet1[[#This Row],[Post Name]])</f>
        <v>i6</v>
      </c>
      <c r="I4258">
        <v>83734</v>
      </c>
      <c r="J4258">
        <f>IF(Statistics_xlsx___Sheet1[[#This Row],[Offered Salary]]&lt;=0,AVERAGE($I$2:$I$7166),Statistics_xlsx___Sheet1[[#This Row],[Offered Salary]])</f>
        <v>83734</v>
      </c>
      <c r="K4258" t="b">
        <f>OR((Statistics_xlsx___Sheet1[[#This Row],[updated offered salary]]&lt;$N$39),(Statistics_xlsx___Sheet1[[#This Row],[updated offered salary]]&gt;$N$40))</f>
        <v>0</v>
      </c>
    </row>
    <row r="4259" spans="1:11" x14ac:dyDescent="0.3">
      <c r="A4259">
        <v>727510</v>
      </c>
      <c r="B4259" t="s">
        <v>3580</v>
      </c>
      <c r="C4259" t="s">
        <v>8</v>
      </c>
      <c r="D4259" t="s">
        <v>9</v>
      </c>
      <c r="E4259" t="str">
        <f>IF(Statistics_xlsx___Sheet1[[#This Row],[event_name]]="-","Male",Statistics_xlsx___Sheet1[[#This Row],[event_name]])</f>
        <v>Male</v>
      </c>
      <c r="F4259" t="s">
        <v>17</v>
      </c>
      <c r="G4259" t="s">
        <v>44</v>
      </c>
      <c r="H4259" t="str">
        <f>IF(Statistics_xlsx___Sheet1[[#This Row],[Post Name]]="-",IF(G4260=0,G4258,G4260),Statistics_xlsx___Sheet1[[#This Row],[Post Name]])</f>
        <v>i6</v>
      </c>
      <c r="I4259">
        <v>58419</v>
      </c>
      <c r="J4259">
        <f>IF(Statistics_xlsx___Sheet1[[#This Row],[Offered Salary]]&lt;=0,AVERAGE($I$2:$I$7166),Statistics_xlsx___Sheet1[[#This Row],[Offered Salary]])</f>
        <v>58419</v>
      </c>
      <c r="K4259" t="b">
        <f>OR((Statistics_xlsx___Sheet1[[#This Row],[updated offered salary]]&lt;$N$39),(Statistics_xlsx___Sheet1[[#This Row],[updated offered salary]]&gt;$N$40))</f>
        <v>0</v>
      </c>
    </row>
    <row r="4260" spans="1:11" x14ac:dyDescent="0.3">
      <c r="A4260">
        <v>820716</v>
      </c>
      <c r="B4260" t="s">
        <v>3581</v>
      </c>
      <c r="C4260" t="s">
        <v>8</v>
      </c>
      <c r="D4260" t="s">
        <v>9</v>
      </c>
      <c r="E4260" t="str">
        <f>IF(Statistics_xlsx___Sheet1[[#This Row],[event_name]]="-","Male",Statistics_xlsx___Sheet1[[#This Row],[event_name]])</f>
        <v>Male</v>
      </c>
      <c r="F4260" t="s">
        <v>17</v>
      </c>
      <c r="G4260" t="s">
        <v>44</v>
      </c>
      <c r="H4260" t="str">
        <f>IF(Statistics_xlsx___Sheet1[[#This Row],[Post Name]]="-",IF(G4261=0,G4259,G4261),Statistics_xlsx___Sheet1[[#This Row],[Post Name]])</f>
        <v>i6</v>
      </c>
      <c r="I4260">
        <v>76090</v>
      </c>
      <c r="J4260">
        <f>IF(Statistics_xlsx___Sheet1[[#This Row],[Offered Salary]]&lt;=0,AVERAGE($I$2:$I$7166),Statistics_xlsx___Sheet1[[#This Row],[Offered Salary]])</f>
        <v>76090</v>
      </c>
      <c r="K4260" t="b">
        <f>OR((Statistics_xlsx___Sheet1[[#This Row],[updated offered salary]]&lt;$N$39),(Statistics_xlsx___Sheet1[[#This Row],[updated offered salary]]&gt;$N$40))</f>
        <v>0</v>
      </c>
    </row>
    <row r="4261" spans="1:11" x14ac:dyDescent="0.3">
      <c r="A4261">
        <v>797456</v>
      </c>
      <c r="B4261" t="s">
        <v>3582</v>
      </c>
      <c r="C4261" t="s">
        <v>8</v>
      </c>
      <c r="D4261" t="s">
        <v>9</v>
      </c>
      <c r="E4261" t="str">
        <f>IF(Statistics_xlsx___Sheet1[[#This Row],[event_name]]="-","Male",Statistics_xlsx___Sheet1[[#This Row],[event_name]])</f>
        <v>Male</v>
      </c>
      <c r="F4261" t="s">
        <v>17</v>
      </c>
      <c r="G4261" t="s">
        <v>44</v>
      </c>
      <c r="H4261" t="str">
        <f>IF(Statistics_xlsx___Sheet1[[#This Row],[Post Name]]="-",IF(G4262=0,G4260,G4262),Statistics_xlsx___Sheet1[[#This Row],[Post Name]])</f>
        <v>i6</v>
      </c>
      <c r="I4261">
        <v>10036</v>
      </c>
      <c r="J4261">
        <f>IF(Statistics_xlsx___Sheet1[[#This Row],[Offered Salary]]&lt;=0,AVERAGE($I$2:$I$7166),Statistics_xlsx___Sheet1[[#This Row],[Offered Salary]])</f>
        <v>10036</v>
      </c>
      <c r="K4261" t="b">
        <f>OR((Statistics_xlsx___Sheet1[[#This Row],[updated offered salary]]&lt;$N$39),(Statistics_xlsx___Sheet1[[#This Row],[updated offered salary]]&gt;$N$40))</f>
        <v>0</v>
      </c>
    </row>
    <row r="4262" spans="1:11" x14ac:dyDescent="0.3">
      <c r="A4262">
        <v>63948</v>
      </c>
      <c r="B4262" t="s">
        <v>3583</v>
      </c>
      <c r="C4262" t="s">
        <v>8</v>
      </c>
      <c r="D4262" t="s">
        <v>13</v>
      </c>
      <c r="E4262" t="str">
        <f>IF(Statistics_xlsx___Sheet1[[#This Row],[event_name]]="-","Male",Statistics_xlsx___Sheet1[[#This Row],[event_name]])</f>
        <v>Female</v>
      </c>
      <c r="F4262" t="s">
        <v>17</v>
      </c>
      <c r="G4262" t="s">
        <v>36</v>
      </c>
      <c r="H4262" t="str">
        <f>IF(Statistics_xlsx___Sheet1[[#This Row],[Post Name]]="-",IF(G4263=0,G4261,G4263),Statistics_xlsx___Sheet1[[#This Row],[Post Name]])</f>
        <v>i5</v>
      </c>
      <c r="I4262">
        <v>78389</v>
      </c>
      <c r="J4262">
        <f>IF(Statistics_xlsx___Sheet1[[#This Row],[Offered Salary]]&lt;=0,AVERAGE($I$2:$I$7166),Statistics_xlsx___Sheet1[[#This Row],[Offered Salary]])</f>
        <v>78389</v>
      </c>
      <c r="K4262" t="b">
        <f>OR((Statistics_xlsx___Sheet1[[#This Row],[updated offered salary]]&lt;$N$39),(Statistics_xlsx___Sheet1[[#This Row],[updated offered salary]]&gt;$N$40))</f>
        <v>0</v>
      </c>
    </row>
    <row r="4263" spans="1:11" x14ac:dyDescent="0.3">
      <c r="A4263">
        <v>773795</v>
      </c>
      <c r="B4263" t="s">
        <v>3584</v>
      </c>
      <c r="C4263" t="s">
        <v>8</v>
      </c>
      <c r="D4263" t="s">
        <v>42</v>
      </c>
      <c r="E4263" t="str">
        <f>IF(Statistics_xlsx___Sheet1[[#This Row],[event_name]]="-","Male",Statistics_xlsx___Sheet1[[#This Row],[event_name]])</f>
        <v>Don’t want to say</v>
      </c>
      <c r="F4263" t="s">
        <v>17</v>
      </c>
      <c r="G4263" t="s">
        <v>36</v>
      </c>
      <c r="H4263" t="str">
        <f>IF(Statistics_xlsx___Sheet1[[#This Row],[Post Name]]="-",IF(G4264=0,G4262,G4264),Statistics_xlsx___Sheet1[[#This Row],[Post Name]])</f>
        <v>i5</v>
      </c>
      <c r="I4263">
        <v>28477</v>
      </c>
      <c r="J4263">
        <f>IF(Statistics_xlsx___Sheet1[[#This Row],[Offered Salary]]&lt;=0,AVERAGE($I$2:$I$7166),Statistics_xlsx___Sheet1[[#This Row],[Offered Salary]])</f>
        <v>28477</v>
      </c>
      <c r="K4263" t="b">
        <f>OR((Statistics_xlsx___Sheet1[[#This Row],[updated offered salary]]&lt;$N$39),(Statistics_xlsx___Sheet1[[#This Row],[updated offered salary]]&gt;$N$40))</f>
        <v>0</v>
      </c>
    </row>
    <row r="4264" spans="1:11" x14ac:dyDescent="0.3">
      <c r="A4264">
        <v>809978</v>
      </c>
      <c r="B4264" t="s">
        <v>3585</v>
      </c>
      <c r="C4264" t="s">
        <v>8</v>
      </c>
      <c r="D4264" t="s">
        <v>9</v>
      </c>
      <c r="E4264" t="str">
        <f>IF(Statistics_xlsx___Sheet1[[#This Row],[event_name]]="-","Male",Statistics_xlsx___Sheet1[[#This Row],[event_name]])</f>
        <v>Male</v>
      </c>
      <c r="F4264" t="s">
        <v>17</v>
      </c>
      <c r="G4264" t="s">
        <v>24</v>
      </c>
      <c r="H4264" t="str">
        <f>IF(Statistics_xlsx___Sheet1[[#This Row],[Post Name]]="-",IF(G4265=0,G4263,G4265),Statistics_xlsx___Sheet1[[#This Row],[Post Name]])</f>
        <v>i7</v>
      </c>
      <c r="I4264">
        <v>85187</v>
      </c>
      <c r="J4264">
        <f>IF(Statistics_xlsx___Sheet1[[#This Row],[Offered Salary]]&lt;=0,AVERAGE($I$2:$I$7166),Statistics_xlsx___Sheet1[[#This Row],[Offered Salary]])</f>
        <v>85187</v>
      </c>
      <c r="K4264" t="b">
        <f>OR((Statistics_xlsx___Sheet1[[#This Row],[updated offered salary]]&lt;$N$39),(Statistics_xlsx___Sheet1[[#This Row],[updated offered salary]]&gt;$N$40))</f>
        <v>0</v>
      </c>
    </row>
    <row r="4265" spans="1:11" x14ac:dyDescent="0.3">
      <c r="A4265">
        <v>533072</v>
      </c>
      <c r="B4265" t="s">
        <v>3586</v>
      </c>
      <c r="C4265" t="s">
        <v>8</v>
      </c>
      <c r="D4265" t="s">
        <v>9</v>
      </c>
      <c r="E4265" t="str">
        <f>IF(Statistics_xlsx___Sheet1[[#This Row],[event_name]]="-","Male",Statistics_xlsx___Sheet1[[#This Row],[event_name]])</f>
        <v>Male</v>
      </c>
      <c r="F4265" t="s">
        <v>17</v>
      </c>
      <c r="G4265" t="s">
        <v>11</v>
      </c>
      <c r="H4265" t="str">
        <f>IF(Statistics_xlsx___Sheet1[[#This Row],[Post Name]]="-",IF(G4266=0,G4264,G4266),Statistics_xlsx___Sheet1[[#This Row],[Post Name]])</f>
        <v>c8</v>
      </c>
      <c r="I4265">
        <v>60231</v>
      </c>
      <c r="J4265">
        <f>IF(Statistics_xlsx___Sheet1[[#This Row],[Offered Salary]]&lt;=0,AVERAGE($I$2:$I$7166),Statistics_xlsx___Sheet1[[#This Row],[Offered Salary]])</f>
        <v>60231</v>
      </c>
      <c r="K4265" t="b">
        <f>OR((Statistics_xlsx___Sheet1[[#This Row],[updated offered salary]]&lt;$N$39),(Statistics_xlsx___Sheet1[[#This Row],[updated offered salary]]&gt;$N$40))</f>
        <v>0</v>
      </c>
    </row>
    <row r="4266" spans="1:11" x14ac:dyDescent="0.3">
      <c r="A4266">
        <v>456716</v>
      </c>
      <c r="B4266" t="s">
        <v>3587</v>
      </c>
      <c r="C4266" t="s">
        <v>15</v>
      </c>
      <c r="D4266" t="s">
        <v>9</v>
      </c>
      <c r="E4266" t="str">
        <f>IF(Statistics_xlsx___Sheet1[[#This Row],[event_name]]="-","Male",Statistics_xlsx___Sheet1[[#This Row],[event_name]])</f>
        <v>Male</v>
      </c>
      <c r="F4266" t="s">
        <v>17</v>
      </c>
      <c r="G4266" t="s">
        <v>11</v>
      </c>
      <c r="H4266" t="str">
        <f>IF(Statistics_xlsx___Sheet1[[#This Row],[Post Name]]="-",IF(G4267=0,G4265,G4267),Statistics_xlsx___Sheet1[[#This Row],[Post Name]])</f>
        <v>c8</v>
      </c>
      <c r="I4266">
        <v>36746</v>
      </c>
      <c r="J4266">
        <f>IF(Statistics_xlsx___Sheet1[[#This Row],[Offered Salary]]&lt;=0,AVERAGE($I$2:$I$7166),Statistics_xlsx___Sheet1[[#This Row],[Offered Salary]])</f>
        <v>36746</v>
      </c>
      <c r="K4266" t="b">
        <f>OR((Statistics_xlsx___Sheet1[[#This Row],[updated offered salary]]&lt;$N$39),(Statistics_xlsx___Sheet1[[#This Row],[updated offered salary]]&gt;$N$40))</f>
        <v>0</v>
      </c>
    </row>
    <row r="4267" spans="1:11" x14ac:dyDescent="0.3">
      <c r="A4267">
        <v>120961</v>
      </c>
      <c r="B4267" t="s">
        <v>1551</v>
      </c>
      <c r="C4267" t="s">
        <v>15</v>
      </c>
      <c r="D4267" t="s">
        <v>9</v>
      </c>
      <c r="E4267" t="str">
        <f>IF(Statistics_xlsx___Sheet1[[#This Row],[event_name]]="-","Male",Statistics_xlsx___Sheet1[[#This Row],[event_name]])</f>
        <v>Male</v>
      </c>
      <c r="F4267" t="s">
        <v>21</v>
      </c>
      <c r="G4267" t="s">
        <v>44</v>
      </c>
      <c r="H4267" t="str">
        <f>IF(Statistics_xlsx___Sheet1[[#This Row],[Post Name]]="-",IF(G4268=0,G4266,G4268),Statistics_xlsx___Sheet1[[#This Row],[Post Name]])</f>
        <v>i6</v>
      </c>
      <c r="I4267">
        <v>47233</v>
      </c>
      <c r="J4267">
        <f>IF(Statistics_xlsx___Sheet1[[#This Row],[Offered Salary]]&lt;=0,AVERAGE($I$2:$I$7166),Statistics_xlsx___Sheet1[[#This Row],[Offered Salary]])</f>
        <v>47233</v>
      </c>
      <c r="K4267" t="b">
        <f>OR((Statistics_xlsx___Sheet1[[#This Row],[updated offered salary]]&lt;$N$39),(Statistics_xlsx___Sheet1[[#This Row],[updated offered salary]]&gt;$N$40))</f>
        <v>0</v>
      </c>
    </row>
    <row r="4268" spans="1:11" x14ac:dyDescent="0.3">
      <c r="A4268">
        <v>260474</v>
      </c>
      <c r="B4268" t="s">
        <v>2075</v>
      </c>
      <c r="C4268" t="s">
        <v>15</v>
      </c>
      <c r="D4268" t="s">
        <v>9</v>
      </c>
      <c r="E4268" t="str">
        <f>IF(Statistics_xlsx___Sheet1[[#This Row],[event_name]]="-","Male",Statistics_xlsx___Sheet1[[#This Row],[event_name]])</f>
        <v>Male</v>
      </c>
      <c r="F4268" t="s">
        <v>17</v>
      </c>
      <c r="G4268" t="s">
        <v>36</v>
      </c>
      <c r="H4268" t="str">
        <f>IF(Statistics_xlsx___Sheet1[[#This Row],[Post Name]]="-",IF(G4269=0,G4267,G4269),Statistics_xlsx___Sheet1[[#This Row],[Post Name]])</f>
        <v>i5</v>
      </c>
      <c r="I4268">
        <v>89212</v>
      </c>
      <c r="J4268">
        <f>IF(Statistics_xlsx___Sheet1[[#This Row],[Offered Salary]]&lt;=0,AVERAGE($I$2:$I$7166),Statistics_xlsx___Sheet1[[#This Row],[Offered Salary]])</f>
        <v>89212</v>
      </c>
      <c r="K4268" t="b">
        <f>OR((Statistics_xlsx___Sheet1[[#This Row],[updated offered salary]]&lt;$N$39),(Statistics_xlsx___Sheet1[[#This Row],[updated offered salary]]&gt;$N$40))</f>
        <v>0</v>
      </c>
    </row>
    <row r="4269" spans="1:11" x14ac:dyDescent="0.3">
      <c r="A4269">
        <v>402828</v>
      </c>
      <c r="B4269" t="s">
        <v>2075</v>
      </c>
      <c r="C4269" t="s">
        <v>8</v>
      </c>
      <c r="D4269" t="s">
        <v>13</v>
      </c>
      <c r="E4269" t="str">
        <f>IF(Statistics_xlsx___Sheet1[[#This Row],[event_name]]="-","Male",Statistics_xlsx___Sheet1[[#This Row],[event_name]])</f>
        <v>Female</v>
      </c>
      <c r="F4269" t="s">
        <v>17</v>
      </c>
      <c r="G4269" t="s">
        <v>36</v>
      </c>
      <c r="H4269" t="str">
        <f>IF(Statistics_xlsx___Sheet1[[#This Row],[Post Name]]="-",IF(G4270=0,G4268,G4270),Statistics_xlsx___Sheet1[[#This Row],[Post Name]])</f>
        <v>i5</v>
      </c>
      <c r="I4269">
        <v>20285</v>
      </c>
      <c r="J4269">
        <f>IF(Statistics_xlsx___Sheet1[[#This Row],[Offered Salary]]&lt;=0,AVERAGE($I$2:$I$7166),Statistics_xlsx___Sheet1[[#This Row],[Offered Salary]])</f>
        <v>20285</v>
      </c>
      <c r="K4269" t="b">
        <f>OR((Statistics_xlsx___Sheet1[[#This Row],[updated offered salary]]&lt;$N$39),(Statistics_xlsx___Sheet1[[#This Row],[updated offered salary]]&gt;$N$40))</f>
        <v>0</v>
      </c>
    </row>
    <row r="4270" spans="1:11" x14ac:dyDescent="0.3">
      <c r="A4270">
        <v>535927</v>
      </c>
      <c r="B4270" t="s">
        <v>3588</v>
      </c>
      <c r="C4270" t="s">
        <v>8</v>
      </c>
      <c r="D4270" t="s">
        <v>42</v>
      </c>
      <c r="E4270" t="str">
        <f>IF(Statistics_xlsx___Sheet1[[#This Row],[event_name]]="-","Male",Statistics_xlsx___Sheet1[[#This Row],[event_name]])</f>
        <v>Don’t want to say</v>
      </c>
      <c r="F4270" t="s">
        <v>17</v>
      </c>
      <c r="G4270" t="s">
        <v>36</v>
      </c>
      <c r="H4270" t="str">
        <f>IF(Statistics_xlsx___Sheet1[[#This Row],[Post Name]]="-",IF(G4271=0,G4269,G4271),Statistics_xlsx___Sheet1[[#This Row],[Post Name]])</f>
        <v>i5</v>
      </c>
      <c r="I4270">
        <v>87974</v>
      </c>
      <c r="J4270">
        <f>IF(Statistics_xlsx___Sheet1[[#This Row],[Offered Salary]]&lt;=0,AVERAGE($I$2:$I$7166),Statistics_xlsx___Sheet1[[#This Row],[Offered Salary]])</f>
        <v>87974</v>
      </c>
      <c r="K4270" t="b">
        <f>OR((Statistics_xlsx___Sheet1[[#This Row],[updated offered salary]]&lt;$N$39),(Statistics_xlsx___Sheet1[[#This Row],[updated offered salary]]&gt;$N$40))</f>
        <v>0</v>
      </c>
    </row>
    <row r="4271" spans="1:11" x14ac:dyDescent="0.3">
      <c r="A4271">
        <v>163731</v>
      </c>
      <c r="B4271" t="s">
        <v>3589</v>
      </c>
      <c r="C4271" t="s">
        <v>15</v>
      </c>
      <c r="D4271" t="s">
        <v>9</v>
      </c>
      <c r="E4271" t="str">
        <f>IF(Statistics_xlsx___Sheet1[[#This Row],[event_name]]="-","Male",Statistics_xlsx___Sheet1[[#This Row],[event_name]])</f>
        <v>Male</v>
      </c>
      <c r="F4271" t="s">
        <v>17</v>
      </c>
      <c r="G4271" t="s">
        <v>36</v>
      </c>
      <c r="H4271" t="str">
        <f>IF(Statistics_xlsx___Sheet1[[#This Row],[Post Name]]="-",IF(G4272=0,G4270,G4272),Statistics_xlsx___Sheet1[[#This Row],[Post Name]])</f>
        <v>i5</v>
      </c>
      <c r="I4271">
        <v>40750</v>
      </c>
      <c r="J4271">
        <f>IF(Statistics_xlsx___Sheet1[[#This Row],[Offered Salary]]&lt;=0,AVERAGE($I$2:$I$7166),Statistics_xlsx___Sheet1[[#This Row],[Offered Salary]])</f>
        <v>40750</v>
      </c>
      <c r="K4271" t="b">
        <f>OR((Statistics_xlsx___Sheet1[[#This Row],[updated offered salary]]&lt;$N$39),(Statistics_xlsx___Sheet1[[#This Row],[updated offered salary]]&gt;$N$40))</f>
        <v>0</v>
      </c>
    </row>
    <row r="4272" spans="1:11" x14ac:dyDescent="0.3">
      <c r="A4272">
        <v>41523</v>
      </c>
      <c r="B4272" t="s">
        <v>3589</v>
      </c>
      <c r="C4272" t="s">
        <v>8</v>
      </c>
      <c r="D4272" t="s">
        <v>13</v>
      </c>
      <c r="E4272" t="str">
        <f>IF(Statistics_xlsx___Sheet1[[#This Row],[event_name]]="-","Male",Statistics_xlsx___Sheet1[[#This Row],[event_name]])</f>
        <v>Female</v>
      </c>
      <c r="F4272" t="s">
        <v>17</v>
      </c>
      <c r="G4272" t="s">
        <v>36</v>
      </c>
      <c r="H4272" t="str">
        <f>IF(Statistics_xlsx___Sheet1[[#This Row],[Post Name]]="-",IF(G4273=0,G4271,G4273),Statistics_xlsx___Sheet1[[#This Row],[Post Name]])</f>
        <v>i5</v>
      </c>
      <c r="I4272">
        <v>47394</v>
      </c>
      <c r="J4272">
        <f>IF(Statistics_xlsx___Sheet1[[#This Row],[Offered Salary]]&lt;=0,AVERAGE($I$2:$I$7166),Statistics_xlsx___Sheet1[[#This Row],[Offered Salary]])</f>
        <v>47394</v>
      </c>
      <c r="K4272" t="b">
        <f>OR((Statistics_xlsx___Sheet1[[#This Row],[updated offered salary]]&lt;$N$39),(Statistics_xlsx___Sheet1[[#This Row],[updated offered salary]]&gt;$N$40))</f>
        <v>0</v>
      </c>
    </row>
    <row r="4273" spans="1:11" x14ac:dyDescent="0.3">
      <c r="A4273">
        <v>412637</v>
      </c>
      <c r="B4273" t="s">
        <v>1981</v>
      </c>
      <c r="C4273" t="s">
        <v>15</v>
      </c>
      <c r="D4273" t="s">
        <v>42</v>
      </c>
      <c r="E4273" t="str">
        <f>IF(Statistics_xlsx___Sheet1[[#This Row],[event_name]]="-","Male",Statistics_xlsx___Sheet1[[#This Row],[event_name]])</f>
        <v>Don’t want to say</v>
      </c>
      <c r="F4273" t="s">
        <v>17</v>
      </c>
      <c r="G4273" t="s">
        <v>36</v>
      </c>
      <c r="H4273" t="str">
        <f>IF(Statistics_xlsx___Sheet1[[#This Row],[Post Name]]="-",IF(G4274=0,G4272,G4274),Statistics_xlsx___Sheet1[[#This Row],[Post Name]])</f>
        <v>i5</v>
      </c>
      <c r="I4273">
        <v>35208</v>
      </c>
      <c r="J4273">
        <f>IF(Statistics_xlsx___Sheet1[[#This Row],[Offered Salary]]&lt;=0,AVERAGE($I$2:$I$7166),Statistics_xlsx___Sheet1[[#This Row],[Offered Salary]])</f>
        <v>35208</v>
      </c>
      <c r="K4273" t="b">
        <f>OR((Statistics_xlsx___Sheet1[[#This Row],[updated offered salary]]&lt;$N$39),(Statistics_xlsx___Sheet1[[#This Row],[updated offered salary]]&gt;$N$40))</f>
        <v>0</v>
      </c>
    </row>
    <row r="4274" spans="1:11" x14ac:dyDescent="0.3">
      <c r="A4274">
        <v>684308</v>
      </c>
      <c r="B4274" t="s">
        <v>3590</v>
      </c>
      <c r="C4274" t="s">
        <v>8</v>
      </c>
      <c r="D4274" t="s">
        <v>42</v>
      </c>
      <c r="E4274" t="str">
        <f>IF(Statistics_xlsx___Sheet1[[#This Row],[event_name]]="-","Male",Statistics_xlsx___Sheet1[[#This Row],[event_name]])</f>
        <v>Don’t want to say</v>
      </c>
      <c r="F4274" t="s">
        <v>17</v>
      </c>
      <c r="G4274" t="s">
        <v>36</v>
      </c>
      <c r="H4274" t="str">
        <f>IF(Statistics_xlsx___Sheet1[[#This Row],[Post Name]]="-",IF(G4275=0,G4273,G4275),Statistics_xlsx___Sheet1[[#This Row],[Post Name]])</f>
        <v>i5</v>
      </c>
      <c r="I4274">
        <v>45677</v>
      </c>
      <c r="J4274">
        <f>IF(Statistics_xlsx___Sheet1[[#This Row],[Offered Salary]]&lt;=0,AVERAGE($I$2:$I$7166),Statistics_xlsx___Sheet1[[#This Row],[Offered Salary]])</f>
        <v>45677</v>
      </c>
      <c r="K4274" t="b">
        <f>OR((Statistics_xlsx___Sheet1[[#This Row],[updated offered salary]]&lt;$N$39),(Statistics_xlsx___Sheet1[[#This Row],[updated offered salary]]&gt;$N$40))</f>
        <v>0</v>
      </c>
    </row>
    <row r="4275" spans="1:11" x14ac:dyDescent="0.3">
      <c r="A4275">
        <v>567566</v>
      </c>
      <c r="B4275" t="s">
        <v>3171</v>
      </c>
      <c r="C4275" t="s">
        <v>8</v>
      </c>
      <c r="D4275" t="s">
        <v>13</v>
      </c>
      <c r="E4275" t="str">
        <f>IF(Statistics_xlsx___Sheet1[[#This Row],[event_name]]="-","Male",Statistics_xlsx___Sheet1[[#This Row],[event_name]])</f>
        <v>Female</v>
      </c>
      <c r="F4275" t="s">
        <v>17</v>
      </c>
      <c r="G4275" t="s">
        <v>44</v>
      </c>
      <c r="H4275" t="str">
        <f>IF(Statistics_xlsx___Sheet1[[#This Row],[Post Name]]="-",IF(G4276=0,G4274,G4276),Statistics_xlsx___Sheet1[[#This Row],[Post Name]])</f>
        <v>i6</v>
      </c>
      <c r="I4275">
        <v>76190</v>
      </c>
      <c r="J4275">
        <f>IF(Statistics_xlsx___Sheet1[[#This Row],[Offered Salary]]&lt;=0,AVERAGE($I$2:$I$7166),Statistics_xlsx___Sheet1[[#This Row],[Offered Salary]])</f>
        <v>76190</v>
      </c>
      <c r="K4275" t="b">
        <f>OR((Statistics_xlsx___Sheet1[[#This Row],[updated offered salary]]&lt;$N$39),(Statistics_xlsx___Sheet1[[#This Row],[updated offered salary]]&gt;$N$40))</f>
        <v>0</v>
      </c>
    </row>
    <row r="4276" spans="1:11" x14ac:dyDescent="0.3">
      <c r="A4276">
        <v>331482</v>
      </c>
      <c r="B4276" t="s">
        <v>3591</v>
      </c>
      <c r="C4276" t="s">
        <v>15</v>
      </c>
      <c r="D4276" t="s">
        <v>9</v>
      </c>
      <c r="E4276" t="str">
        <f>IF(Statistics_xlsx___Sheet1[[#This Row],[event_name]]="-","Male",Statistics_xlsx___Sheet1[[#This Row],[event_name]])</f>
        <v>Male</v>
      </c>
      <c r="F4276" t="s">
        <v>17</v>
      </c>
      <c r="G4276" t="s">
        <v>44</v>
      </c>
      <c r="H4276" t="str">
        <f>IF(Statistics_xlsx___Sheet1[[#This Row],[Post Name]]="-",IF(G4277=0,G4275,G4277),Statistics_xlsx___Sheet1[[#This Row],[Post Name]])</f>
        <v>i6</v>
      </c>
      <c r="I4276">
        <v>85181</v>
      </c>
      <c r="J4276">
        <f>IF(Statistics_xlsx___Sheet1[[#This Row],[Offered Salary]]&lt;=0,AVERAGE($I$2:$I$7166),Statistics_xlsx___Sheet1[[#This Row],[Offered Salary]])</f>
        <v>85181</v>
      </c>
      <c r="K4276" t="b">
        <f>OR((Statistics_xlsx___Sheet1[[#This Row],[updated offered salary]]&lt;$N$39),(Statistics_xlsx___Sheet1[[#This Row],[updated offered salary]]&gt;$N$40))</f>
        <v>0</v>
      </c>
    </row>
    <row r="4277" spans="1:11" x14ac:dyDescent="0.3">
      <c r="A4277">
        <v>791869</v>
      </c>
      <c r="B4277" t="s">
        <v>3592</v>
      </c>
      <c r="C4277" t="s">
        <v>15</v>
      </c>
      <c r="D4277" t="s">
        <v>9</v>
      </c>
      <c r="E4277" t="str">
        <f>IF(Statistics_xlsx___Sheet1[[#This Row],[event_name]]="-","Male",Statistics_xlsx___Sheet1[[#This Row],[event_name]])</f>
        <v>Male</v>
      </c>
      <c r="F4277" t="s">
        <v>17</v>
      </c>
      <c r="G4277" t="s">
        <v>44</v>
      </c>
      <c r="H4277" t="str">
        <f>IF(Statistics_xlsx___Sheet1[[#This Row],[Post Name]]="-",IF(G4278=0,G4276,G4278),Statistics_xlsx___Sheet1[[#This Row],[Post Name]])</f>
        <v>i6</v>
      </c>
      <c r="I4277">
        <v>43998</v>
      </c>
      <c r="J4277">
        <f>IF(Statistics_xlsx___Sheet1[[#This Row],[Offered Salary]]&lt;=0,AVERAGE($I$2:$I$7166),Statistics_xlsx___Sheet1[[#This Row],[Offered Salary]])</f>
        <v>43998</v>
      </c>
      <c r="K4277" t="b">
        <f>OR((Statistics_xlsx___Sheet1[[#This Row],[updated offered salary]]&lt;$N$39),(Statistics_xlsx___Sheet1[[#This Row],[updated offered salary]]&gt;$N$40))</f>
        <v>0</v>
      </c>
    </row>
    <row r="4278" spans="1:11" x14ac:dyDescent="0.3">
      <c r="A4278">
        <v>514518</v>
      </c>
      <c r="B4278" t="s">
        <v>3593</v>
      </c>
      <c r="C4278" t="s">
        <v>8</v>
      </c>
      <c r="D4278" t="s">
        <v>9</v>
      </c>
      <c r="E4278" t="str">
        <f>IF(Statistics_xlsx___Sheet1[[#This Row],[event_name]]="-","Male",Statistics_xlsx___Sheet1[[#This Row],[event_name]])</f>
        <v>Male</v>
      </c>
      <c r="F4278" t="s">
        <v>17</v>
      </c>
      <c r="G4278" t="s">
        <v>44</v>
      </c>
      <c r="H4278" t="str">
        <f>IF(Statistics_xlsx___Sheet1[[#This Row],[Post Name]]="-",IF(G4279=0,G4277,G4279),Statistics_xlsx___Sheet1[[#This Row],[Post Name]])</f>
        <v>i6</v>
      </c>
      <c r="I4278">
        <v>75838</v>
      </c>
      <c r="J4278">
        <f>IF(Statistics_xlsx___Sheet1[[#This Row],[Offered Salary]]&lt;=0,AVERAGE($I$2:$I$7166),Statistics_xlsx___Sheet1[[#This Row],[Offered Salary]])</f>
        <v>75838</v>
      </c>
      <c r="K4278" t="b">
        <f>OR((Statistics_xlsx___Sheet1[[#This Row],[updated offered salary]]&lt;$N$39),(Statistics_xlsx___Sheet1[[#This Row],[updated offered salary]]&gt;$N$40))</f>
        <v>0</v>
      </c>
    </row>
    <row r="4279" spans="1:11" x14ac:dyDescent="0.3">
      <c r="A4279">
        <v>880677</v>
      </c>
      <c r="B4279" t="s">
        <v>3594</v>
      </c>
      <c r="C4279" t="s">
        <v>8</v>
      </c>
      <c r="D4279" t="s">
        <v>9</v>
      </c>
      <c r="E4279" t="str">
        <f>IF(Statistics_xlsx___Sheet1[[#This Row],[event_name]]="-","Male",Statistics_xlsx___Sheet1[[#This Row],[event_name]])</f>
        <v>Male</v>
      </c>
      <c r="F4279" t="s">
        <v>17</v>
      </c>
      <c r="G4279" t="s">
        <v>44</v>
      </c>
      <c r="H4279" t="str">
        <f>IF(Statistics_xlsx___Sheet1[[#This Row],[Post Name]]="-",IF(G4280=0,G4278,G4280),Statistics_xlsx___Sheet1[[#This Row],[Post Name]])</f>
        <v>i6</v>
      </c>
      <c r="I4279">
        <v>47669</v>
      </c>
      <c r="J4279">
        <f>IF(Statistics_xlsx___Sheet1[[#This Row],[Offered Salary]]&lt;=0,AVERAGE($I$2:$I$7166),Statistics_xlsx___Sheet1[[#This Row],[Offered Salary]])</f>
        <v>47669</v>
      </c>
      <c r="K4279" t="b">
        <f>OR((Statistics_xlsx___Sheet1[[#This Row],[updated offered salary]]&lt;$N$39),(Statistics_xlsx___Sheet1[[#This Row],[updated offered salary]]&gt;$N$40))</f>
        <v>0</v>
      </c>
    </row>
    <row r="4280" spans="1:11" x14ac:dyDescent="0.3">
      <c r="A4280">
        <v>587140</v>
      </c>
      <c r="B4280" t="s">
        <v>3595</v>
      </c>
      <c r="C4280" t="s">
        <v>8</v>
      </c>
      <c r="D4280" t="s">
        <v>9</v>
      </c>
      <c r="E4280" t="str">
        <f>IF(Statistics_xlsx___Sheet1[[#This Row],[event_name]]="-","Male",Statistics_xlsx___Sheet1[[#This Row],[event_name]])</f>
        <v>Male</v>
      </c>
      <c r="F4280" t="s">
        <v>17</v>
      </c>
      <c r="G4280" t="s">
        <v>44</v>
      </c>
      <c r="H4280" t="str">
        <f>IF(Statistics_xlsx___Sheet1[[#This Row],[Post Name]]="-",IF(G4281=0,G4279,G4281),Statistics_xlsx___Sheet1[[#This Row],[Post Name]])</f>
        <v>i6</v>
      </c>
      <c r="I4280">
        <v>96520</v>
      </c>
      <c r="J4280">
        <f>IF(Statistics_xlsx___Sheet1[[#This Row],[Offered Salary]]&lt;=0,AVERAGE($I$2:$I$7166),Statistics_xlsx___Sheet1[[#This Row],[Offered Salary]])</f>
        <v>96520</v>
      </c>
      <c r="K4280" t="b">
        <f>OR((Statistics_xlsx___Sheet1[[#This Row],[updated offered salary]]&lt;$N$39),(Statistics_xlsx___Sheet1[[#This Row],[updated offered salary]]&gt;$N$40))</f>
        <v>0</v>
      </c>
    </row>
    <row r="4281" spans="1:11" x14ac:dyDescent="0.3">
      <c r="A4281">
        <v>907345</v>
      </c>
      <c r="B4281" t="s">
        <v>1520</v>
      </c>
      <c r="C4281" t="s">
        <v>8</v>
      </c>
      <c r="D4281" t="s">
        <v>9</v>
      </c>
      <c r="E4281" t="str">
        <f>IF(Statistics_xlsx___Sheet1[[#This Row],[event_name]]="-","Male",Statistics_xlsx___Sheet1[[#This Row],[event_name]])</f>
        <v>Male</v>
      </c>
      <c r="F4281" t="s">
        <v>17</v>
      </c>
      <c r="G4281" t="s">
        <v>44</v>
      </c>
      <c r="H4281" t="str">
        <f>IF(Statistics_xlsx___Sheet1[[#This Row],[Post Name]]="-",IF(G4282=0,G4280,G4282),Statistics_xlsx___Sheet1[[#This Row],[Post Name]])</f>
        <v>i6</v>
      </c>
      <c r="I4281">
        <v>38140</v>
      </c>
      <c r="J4281">
        <f>IF(Statistics_xlsx___Sheet1[[#This Row],[Offered Salary]]&lt;=0,AVERAGE($I$2:$I$7166),Statistics_xlsx___Sheet1[[#This Row],[Offered Salary]])</f>
        <v>38140</v>
      </c>
      <c r="K4281" t="b">
        <f>OR((Statistics_xlsx___Sheet1[[#This Row],[updated offered salary]]&lt;$N$39),(Statistics_xlsx___Sheet1[[#This Row],[updated offered salary]]&gt;$N$40))</f>
        <v>0</v>
      </c>
    </row>
    <row r="4282" spans="1:11" x14ac:dyDescent="0.3">
      <c r="A4282">
        <v>463879</v>
      </c>
      <c r="B4282" t="s">
        <v>2153</v>
      </c>
      <c r="C4282" t="s">
        <v>15</v>
      </c>
      <c r="D4282" t="s">
        <v>9</v>
      </c>
      <c r="E4282" t="str">
        <f>IF(Statistics_xlsx___Sheet1[[#This Row],[event_name]]="-","Male",Statistics_xlsx___Sheet1[[#This Row],[event_name]])</f>
        <v>Male</v>
      </c>
      <c r="F4282" t="s">
        <v>17</v>
      </c>
      <c r="G4282" t="s">
        <v>44</v>
      </c>
      <c r="H4282" t="str">
        <f>IF(Statistics_xlsx___Sheet1[[#This Row],[Post Name]]="-",IF(G4283=0,G4281,G4283),Statistics_xlsx___Sheet1[[#This Row],[Post Name]])</f>
        <v>i6</v>
      </c>
      <c r="I4282">
        <v>39857</v>
      </c>
      <c r="J4282">
        <f>IF(Statistics_xlsx___Sheet1[[#This Row],[Offered Salary]]&lt;=0,AVERAGE($I$2:$I$7166),Statistics_xlsx___Sheet1[[#This Row],[Offered Salary]])</f>
        <v>39857</v>
      </c>
      <c r="K4282" t="b">
        <f>OR((Statistics_xlsx___Sheet1[[#This Row],[updated offered salary]]&lt;$N$39),(Statistics_xlsx___Sheet1[[#This Row],[updated offered salary]]&gt;$N$40))</f>
        <v>0</v>
      </c>
    </row>
    <row r="4283" spans="1:11" x14ac:dyDescent="0.3">
      <c r="A4283">
        <v>734752</v>
      </c>
      <c r="B4283" t="s">
        <v>2153</v>
      </c>
      <c r="C4283" t="s">
        <v>15</v>
      </c>
      <c r="D4283" t="s">
        <v>9</v>
      </c>
      <c r="E4283" t="str">
        <f>IF(Statistics_xlsx___Sheet1[[#This Row],[event_name]]="-","Male",Statistics_xlsx___Sheet1[[#This Row],[event_name]])</f>
        <v>Male</v>
      </c>
      <c r="F4283" t="s">
        <v>17</v>
      </c>
      <c r="G4283" t="s">
        <v>44</v>
      </c>
      <c r="H4283" t="str">
        <f>IF(Statistics_xlsx___Sheet1[[#This Row],[Post Name]]="-",IF(G4284=0,G4282,G4284),Statistics_xlsx___Sheet1[[#This Row],[Post Name]])</f>
        <v>i6</v>
      </c>
      <c r="I4283">
        <v>65972</v>
      </c>
      <c r="J4283">
        <f>IF(Statistics_xlsx___Sheet1[[#This Row],[Offered Salary]]&lt;=0,AVERAGE($I$2:$I$7166),Statistics_xlsx___Sheet1[[#This Row],[Offered Salary]])</f>
        <v>65972</v>
      </c>
      <c r="K4283" t="b">
        <f>OR((Statistics_xlsx___Sheet1[[#This Row],[updated offered salary]]&lt;$N$39),(Statistics_xlsx___Sheet1[[#This Row],[updated offered salary]]&gt;$N$40))</f>
        <v>0</v>
      </c>
    </row>
    <row r="4284" spans="1:11" x14ac:dyDescent="0.3">
      <c r="A4284">
        <v>339424</v>
      </c>
      <c r="B4284" t="s">
        <v>2607</v>
      </c>
      <c r="C4284" t="s">
        <v>15</v>
      </c>
      <c r="D4284" t="s">
        <v>9</v>
      </c>
      <c r="E4284" t="str">
        <f>IF(Statistics_xlsx___Sheet1[[#This Row],[event_name]]="-","Male",Statistics_xlsx___Sheet1[[#This Row],[event_name]])</f>
        <v>Male</v>
      </c>
      <c r="F4284" t="s">
        <v>10</v>
      </c>
      <c r="G4284" t="s">
        <v>36</v>
      </c>
      <c r="H4284" t="str">
        <f>IF(Statistics_xlsx___Sheet1[[#This Row],[Post Name]]="-",IF(G4285=0,G4283,G4285),Statistics_xlsx___Sheet1[[#This Row],[Post Name]])</f>
        <v>i5</v>
      </c>
      <c r="I4284">
        <v>14479</v>
      </c>
      <c r="J4284">
        <f>IF(Statistics_xlsx___Sheet1[[#This Row],[Offered Salary]]&lt;=0,AVERAGE($I$2:$I$7166),Statistics_xlsx___Sheet1[[#This Row],[Offered Salary]])</f>
        <v>14479</v>
      </c>
      <c r="K4284" t="b">
        <f>OR((Statistics_xlsx___Sheet1[[#This Row],[updated offered salary]]&lt;$N$39),(Statistics_xlsx___Sheet1[[#This Row],[updated offered salary]]&gt;$N$40))</f>
        <v>0</v>
      </c>
    </row>
    <row r="4285" spans="1:11" x14ac:dyDescent="0.3">
      <c r="A4285">
        <v>569637</v>
      </c>
      <c r="B4285" t="s">
        <v>2330</v>
      </c>
      <c r="C4285" t="s">
        <v>8</v>
      </c>
      <c r="D4285" t="s">
        <v>42</v>
      </c>
      <c r="E4285" t="str">
        <f>IF(Statistics_xlsx___Sheet1[[#This Row],[event_name]]="-","Male",Statistics_xlsx___Sheet1[[#This Row],[event_name]])</f>
        <v>Don’t want to say</v>
      </c>
      <c r="F4285" t="s">
        <v>10</v>
      </c>
      <c r="G4285" t="s">
        <v>36</v>
      </c>
      <c r="H4285" t="str">
        <f>IF(Statistics_xlsx___Sheet1[[#This Row],[Post Name]]="-",IF(G4286=0,G4284,G4286),Statistics_xlsx___Sheet1[[#This Row],[Post Name]])</f>
        <v>i5</v>
      </c>
      <c r="I4285">
        <v>28973</v>
      </c>
      <c r="J4285">
        <f>IF(Statistics_xlsx___Sheet1[[#This Row],[Offered Salary]]&lt;=0,AVERAGE($I$2:$I$7166),Statistics_xlsx___Sheet1[[#This Row],[Offered Salary]])</f>
        <v>28973</v>
      </c>
      <c r="K4285" t="b">
        <f>OR((Statistics_xlsx___Sheet1[[#This Row],[updated offered salary]]&lt;$N$39),(Statistics_xlsx___Sheet1[[#This Row],[updated offered salary]]&gt;$N$40))</f>
        <v>0</v>
      </c>
    </row>
    <row r="4286" spans="1:11" x14ac:dyDescent="0.3">
      <c r="A4286">
        <v>790921</v>
      </c>
      <c r="B4286" t="s">
        <v>3596</v>
      </c>
      <c r="C4286" t="s">
        <v>15</v>
      </c>
      <c r="D4286" t="s">
        <v>9</v>
      </c>
      <c r="E4286" t="str">
        <f>IF(Statistics_xlsx___Sheet1[[#This Row],[event_name]]="-","Male",Statistics_xlsx___Sheet1[[#This Row],[event_name]])</f>
        <v>Male</v>
      </c>
      <c r="F4286" t="s">
        <v>10</v>
      </c>
      <c r="G4286" t="s">
        <v>36</v>
      </c>
      <c r="H4286" t="str">
        <f>IF(Statistics_xlsx___Sheet1[[#This Row],[Post Name]]="-",IF(G4287=0,G4285,G4287),Statistics_xlsx___Sheet1[[#This Row],[Post Name]])</f>
        <v>i5</v>
      </c>
      <c r="I4286">
        <v>20429</v>
      </c>
      <c r="J4286">
        <f>IF(Statistics_xlsx___Sheet1[[#This Row],[Offered Salary]]&lt;=0,AVERAGE($I$2:$I$7166),Statistics_xlsx___Sheet1[[#This Row],[Offered Salary]])</f>
        <v>20429</v>
      </c>
      <c r="K4286" t="b">
        <f>OR((Statistics_xlsx___Sheet1[[#This Row],[updated offered salary]]&lt;$N$39),(Statistics_xlsx___Sheet1[[#This Row],[updated offered salary]]&gt;$N$40))</f>
        <v>0</v>
      </c>
    </row>
    <row r="4287" spans="1:11" x14ac:dyDescent="0.3">
      <c r="A4287">
        <v>952941</v>
      </c>
      <c r="B4287" t="s">
        <v>3597</v>
      </c>
      <c r="C4287" t="s">
        <v>8</v>
      </c>
      <c r="D4287" t="s">
        <v>9</v>
      </c>
      <c r="E4287" t="str">
        <f>IF(Statistics_xlsx___Sheet1[[#This Row],[event_name]]="-","Male",Statistics_xlsx___Sheet1[[#This Row],[event_name]])</f>
        <v>Male</v>
      </c>
      <c r="F4287" t="s">
        <v>10</v>
      </c>
      <c r="G4287" t="s">
        <v>345</v>
      </c>
      <c r="H4287" t="str">
        <f>IF(Statistics_xlsx___Sheet1[[#This Row],[Post Name]]="-",IF(G4288=0,G4286,G4288),Statistics_xlsx___Sheet1[[#This Row],[Post Name]])</f>
        <v>c9</v>
      </c>
      <c r="I4287">
        <v>84076</v>
      </c>
      <c r="J4287">
        <f>IF(Statistics_xlsx___Sheet1[[#This Row],[Offered Salary]]&lt;=0,AVERAGE($I$2:$I$7166),Statistics_xlsx___Sheet1[[#This Row],[Offered Salary]])</f>
        <v>84076</v>
      </c>
      <c r="K4287" t="b">
        <f>OR((Statistics_xlsx___Sheet1[[#This Row],[updated offered salary]]&lt;$N$39),(Statistics_xlsx___Sheet1[[#This Row],[updated offered salary]]&gt;$N$40))</f>
        <v>0</v>
      </c>
    </row>
    <row r="4288" spans="1:11" x14ac:dyDescent="0.3">
      <c r="A4288">
        <v>960244</v>
      </c>
      <c r="B4288" t="s">
        <v>3597</v>
      </c>
      <c r="C4288" t="s">
        <v>8</v>
      </c>
      <c r="D4288" t="s">
        <v>9</v>
      </c>
      <c r="E4288" t="str">
        <f>IF(Statistics_xlsx___Sheet1[[#This Row],[event_name]]="-","Male",Statistics_xlsx___Sheet1[[#This Row],[event_name]])</f>
        <v>Male</v>
      </c>
      <c r="F4288" t="s">
        <v>10</v>
      </c>
      <c r="G4288" t="s">
        <v>345</v>
      </c>
      <c r="H4288" t="str">
        <f>IF(Statistics_xlsx___Sheet1[[#This Row],[Post Name]]="-",IF(G4289=0,G4287,G4289),Statistics_xlsx___Sheet1[[#This Row],[Post Name]])</f>
        <v>c9</v>
      </c>
      <c r="I4288">
        <v>59122</v>
      </c>
      <c r="J4288">
        <f>IF(Statistics_xlsx___Sheet1[[#This Row],[Offered Salary]]&lt;=0,AVERAGE($I$2:$I$7166),Statistics_xlsx___Sheet1[[#This Row],[Offered Salary]])</f>
        <v>59122</v>
      </c>
      <c r="K4288" t="b">
        <f>OR((Statistics_xlsx___Sheet1[[#This Row],[updated offered salary]]&lt;$N$39),(Statistics_xlsx___Sheet1[[#This Row],[updated offered salary]]&gt;$N$40))</f>
        <v>0</v>
      </c>
    </row>
    <row r="4289" spans="1:11" x14ac:dyDescent="0.3">
      <c r="A4289">
        <v>580852</v>
      </c>
      <c r="B4289" t="s">
        <v>3598</v>
      </c>
      <c r="C4289" t="s">
        <v>15</v>
      </c>
      <c r="D4289" t="s">
        <v>9</v>
      </c>
      <c r="E4289" t="str">
        <f>IF(Statistics_xlsx___Sheet1[[#This Row],[event_name]]="-","Male",Statistics_xlsx___Sheet1[[#This Row],[event_name]])</f>
        <v>Male</v>
      </c>
      <c r="F4289" t="s">
        <v>10</v>
      </c>
      <c r="G4289" t="s">
        <v>345</v>
      </c>
      <c r="H4289" t="str">
        <f>IF(Statistics_xlsx___Sheet1[[#This Row],[Post Name]]="-",IF(G4290=0,G4288,G4290),Statistics_xlsx___Sheet1[[#This Row],[Post Name]])</f>
        <v>c9</v>
      </c>
      <c r="I4289">
        <v>27954</v>
      </c>
      <c r="J4289">
        <f>IF(Statistics_xlsx___Sheet1[[#This Row],[Offered Salary]]&lt;=0,AVERAGE($I$2:$I$7166),Statistics_xlsx___Sheet1[[#This Row],[Offered Salary]])</f>
        <v>27954</v>
      </c>
      <c r="K4289" t="b">
        <f>OR((Statistics_xlsx___Sheet1[[#This Row],[updated offered salary]]&lt;$N$39),(Statistics_xlsx___Sheet1[[#This Row],[updated offered salary]]&gt;$N$40))</f>
        <v>0</v>
      </c>
    </row>
    <row r="4290" spans="1:11" x14ac:dyDescent="0.3">
      <c r="A4290">
        <v>496208</v>
      </c>
      <c r="B4290" t="s">
        <v>3599</v>
      </c>
      <c r="C4290" t="s">
        <v>8</v>
      </c>
      <c r="D4290" t="s">
        <v>9</v>
      </c>
      <c r="E4290" t="str">
        <f>IF(Statistics_xlsx___Sheet1[[#This Row],[event_name]]="-","Male",Statistics_xlsx___Sheet1[[#This Row],[event_name]])</f>
        <v>Male</v>
      </c>
      <c r="F4290" t="s">
        <v>10</v>
      </c>
      <c r="G4290" t="s">
        <v>36</v>
      </c>
      <c r="H4290" t="str">
        <f>IF(Statistics_xlsx___Sheet1[[#This Row],[Post Name]]="-",IF(G4291=0,G4289,G4291),Statistics_xlsx___Sheet1[[#This Row],[Post Name]])</f>
        <v>i5</v>
      </c>
      <c r="I4290">
        <v>56076</v>
      </c>
      <c r="J4290">
        <f>IF(Statistics_xlsx___Sheet1[[#This Row],[Offered Salary]]&lt;=0,AVERAGE($I$2:$I$7166),Statistics_xlsx___Sheet1[[#This Row],[Offered Salary]])</f>
        <v>56076</v>
      </c>
      <c r="K4290" t="b">
        <f>OR((Statistics_xlsx___Sheet1[[#This Row],[updated offered salary]]&lt;$N$39),(Statistics_xlsx___Sheet1[[#This Row],[updated offered salary]]&gt;$N$40))</f>
        <v>0</v>
      </c>
    </row>
    <row r="4291" spans="1:11" x14ac:dyDescent="0.3">
      <c r="A4291">
        <v>187773</v>
      </c>
      <c r="B4291" t="s">
        <v>3600</v>
      </c>
      <c r="C4291" t="s">
        <v>15</v>
      </c>
      <c r="D4291" t="s">
        <v>9</v>
      </c>
      <c r="E4291" t="str">
        <f>IF(Statistics_xlsx___Sheet1[[#This Row],[event_name]]="-","Male",Statistics_xlsx___Sheet1[[#This Row],[event_name]])</f>
        <v>Male</v>
      </c>
      <c r="F4291" t="s">
        <v>17</v>
      </c>
      <c r="G4291" t="s">
        <v>30</v>
      </c>
      <c r="H4291" t="str">
        <f>IF(Statistics_xlsx___Sheet1[[#This Row],[Post Name]]="-",IF(G4292=0,G4290,G4292),Statistics_xlsx___Sheet1[[#This Row],[Post Name]])</f>
        <v>b9</v>
      </c>
      <c r="I4291">
        <v>66781</v>
      </c>
      <c r="J4291">
        <f>IF(Statistics_xlsx___Sheet1[[#This Row],[Offered Salary]]&lt;=0,AVERAGE($I$2:$I$7166),Statistics_xlsx___Sheet1[[#This Row],[Offered Salary]])</f>
        <v>66781</v>
      </c>
      <c r="K4291" t="b">
        <f>OR((Statistics_xlsx___Sheet1[[#This Row],[updated offered salary]]&lt;$N$39),(Statistics_xlsx___Sheet1[[#This Row],[updated offered salary]]&gt;$N$40))</f>
        <v>0</v>
      </c>
    </row>
    <row r="4292" spans="1:11" x14ac:dyDescent="0.3">
      <c r="A4292">
        <v>265723</v>
      </c>
      <c r="B4292" t="s">
        <v>3601</v>
      </c>
      <c r="C4292" t="s">
        <v>8</v>
      </c>
      <c r="D4292" t="s">
        <v>9</v>
      </c>
      <c r="E4292" t="str">
        <f>IF(Statistics_xlsx___Sheet1[[#This Row],[event_name]]="-","Male",Statistics_xlsx___Sheet1[[#This Row],[event_name]])</f>
        <v>Male</v>
      </c>
      <c r="F4292" t="s">
        <v>17</v>
      </c>
      <c r="G4292" t="s">
        <v>345</v>
      </c>
      <c r="H4292" t="str">
        <f>IF(Statistics_xlsx___Sheet1[[#This Row],[Post Name]]="-",IF(G4293=0,G4291,G4293),Statistics_xlsx___Sheet1[[#This Row],[Post Name]])</f>
        <v>c9</v>
      </c>
      <c r="I4292">
        <v>55316</v>
      </c>
      <c r="J4292">
        <f>IF(Statistics_xlsx___Sheet1[[#This Row],[Offered Salary]]&lt;=0,AVERAGE($I$2:$I$7166),Statistics_xlsx___Sheet1[[#This Row],[Offered Salary]])</f>
        <v>55316</v>
      </c>
      <c r="K4292" t="b">
        <f>OR((Statistics_xlsx___Sheet1[[#This Row],[updated offered salary]]&lt;$N$39),(Statistics_xlsx___Sheet1[[#This Row],[updated offered salary]]&gt;$N$40))</f>
        <v>0</v>
      </c>
    </row>
    <row r="4293" spans="1:11" x14ac:dyDescent="0.3">
      <c r="A4293">
        <v>271192</v>
      </c>
      <c r="B4293" t="s">
        <v>3602</v>
      </c>
      <c r="C4293" t="s">
        <v>15</v>
      </c>
      <c r="D4293" t="s">
        <v>13</v>
      </c>
      <c r="E4293" t="str">
        <f>IF(Statistics_xlsx___Sheet1[[#This Row],[event_name]]="-","Male",Statistics_xlsx___Sheet1[[#This Row],[event_name]])</f>
        <v>Female</v>
      </c>
      <c r="F4293" t="s">
        <v>86</v>
      </c>
      <c r="G4293" t="s">
        <v>14</v>
      </c>
      <c r="H4293" t="str">
        <f>IF(Statistics_xlsx___Sheet1[[#This Row],[Post Name]]="-",IF(G4294=0,G4292,G4294),Statistics_xlsx___Sheet1[[#This Row],[Post Name]])</f>
        <v>c5</v>
      </c>
      <c r="I4293">
        <v>94197</v>
      </c>
      <c r="J4293">
        <f>IF(Statistics_xlsx___Sheet1[[#This Row],[Offered Salary]]&lt;=0,AVERAGE($I$2:$I$7166),Statistics_xlsx___Sheet1[[#This Row],[Offered Salary]])</f>
        <v>94197</v>
      </c>
      <c r="K4293" t="b">
        <f>OR((Statistics_xlsx___Sheet1[[#This Row],[updated offered salary]]&lt;$N$39),(Statistics_xlsx___Sheet1[[#This Row],[updated offered salary]]&gt;$N$40))</f>
        <v>0</v>
      </c>
    </row>
    <row r="4294" spans="1:11" x14ac:dyDescent="0.3">
      <c r="A4294">
        <v>12289</v>
      </c>
      <c r="B4294" t="s">
        <v>3603</v>
      </c>
      <c r="C4294" t="s">
        <v>8</v>
      </c>
      <c r="D4294" t="s">
        <v>9</v>
      </c>
      <c r="E4294" t="str">
        <f>IF(Statistics_xlsx___Sheet1[[#This Row],[event_name]]="-","Male",Statistics_xlsx___Sheet1[[#This Row],[event_name]])</f>
        <v>Male</v>
      </c>
      <c r="F4294" t="s">
        <v>86</v>
      </c>
      <c r="G4294" t="s">
        <v>14</v>
      </c>
      <c r="H4294" t="str">
        <f>IF(Statistics_xlsx___Sheet1[[#This Row],[Post Name]]="-",IF(G4295=0,G4293,G4295),Statistics_xlsx___Sheet1[[#This Row],[Post Name]])</f>
        <v>c5</v>
      </c>
      <c r="I4294">
        <v>65697</v>
      </c>
      <c r="J4294">
        <f>IF(Statistics_xlsx___Sheet1[[#This Row],[Offered Salary]]&lt;=0,AVERAGE($I$2:$I$7166),Statistics_xlsx___Sheet1[[#This Row],[Offered Salary]])</f>
        <v>65697</v>
      </c>
      <c r="K4294" t="b">
        <f>OR((Statistics_xlsx___Sheet1[[#This Row],[updated offered salary]]&lt;$N$39),(Statistics_xlsx___Sheet1[[#This Row],[updated offered salary]]&gt;$N$40))</f>
        <v>0</v>
      </c>
    </row>
    <row r="4295" spans="1:11" x14ac:dyDescent="0.3">
      <c r="A4295">
        <v>666242</v>
      </c>
      <c r="B4295" t="s">
        <v>3097</v>
      </c>
      <c r="C4295" t="s">
        <v>8</v>
      </c>
      <c r="D4295" t="s">
        <v>9</v>
      </c>
      <c r="E4295" t="str">
        <f>IF(Statistics_xlsx___Sheet1[[#This Row],[event_name]]="-","Male",Statistics_xlsx___Sheet1[[#This Row],[event_name]])</f>
        <v>Male</v>
      </c>
      <c r="F4295" t="s">
        <v>86</v>
      </c>
      <c r="G4295" t="s">
        <v>14</v>
      </c>
      <c r="H4295" t="str">
        <f>IF(Statistics_xlsx___Sheet1[[#This Row],[Post Name]]="-",IF(G4296=0,G4294,G4296),Statistics_xlsx___Sheet1[[#This Row],[Post Name]])</f>
        <v>c5</v>
      </c>
      <c r="I4295">
        <v>97394</v>
      </c>
      <c r="J4295">
        <f>IF(Statistics_xlsx___Sheet1[[#This Row],[Offered Salary]]&lt;=0,AVERAGE($I$2:$I$7166),Statistics_xlsx___Sheet1[[#This Row],[Offered Salary]])</f>
        <v>97394</v>
      </c>
      <c r="K4295" t="b">
        <f>OR((Statistics_xlsx___Sheet1[[#This Row],[updated offered salary]]&lt;$N$39),(Statistics_xlsx___Sheet1[[#This Row],[updated offered salary]]&gt;$N$40))</f>
        <v>0</v>
      </c>
    </row>
    <row r="4296" spans="1:11" x14ac:dyDescent="0.3">
      <c r="A4296">
        <v>349387</v>
      </c>
      <c r="B4296" t="s">
        <v>2029</v>
      </c>
      <c r="C4296" t="s">
        <v>15</v>
      </c>
      <c r="D4296" t="s">
        <v>9</v>
      </c>
      <c r="E4296" t="str">
        <f>IF(Statistics_xlsx___Sheet1[[#This Row],[event_name]]="-","Male",Statistics_xlsx___Sheet1[[#This Row],[event_name]])</f>
        <v>Male</v>
      </c>
      <c r="F4296" t="s">
        <v>86</v>
      </c>
      <c r="G4296" t="s">
        <v>14</v>
      </c>
      <c r="H4296" t="str">
        <f>IF(Statistics_xlsx___Sheet1[[#This Row],[Post Name]]="-",IF(G4297=0,G4295,G4297),Statistics_xlsx___Sheet1[[#This Row],[Post Name]])</f>
        <v>c5</v>
      </c>
      <c r="I4296">
        <v>72392</v>
      </c>
      <c r="J4296">
        <f>IF(Statistics_xlsx___Sheet1[[#This Row],[Offered Salary]]&lt;=0,AVERAGE($I$2:$I$7166),Statistics_xlsx___Sheet1[[#This Row],[Offered Salary]])</f>
        <v>72392</v>
      </c>
      <c r="K4296" t="b">
        <f>OR((Statistics_xlsx___Sheet1[[#This Row],[updated offered salary]]&lt;$N$39),(Statistics_xlsx___Sheet1[[#This Row],[updated offered salary]]&gt;$N$40))</f>
        <v>0</v>
      </c>
    </row>
    <row r="4297" spans="1:11" x14ac:dyDescent="0.3">
      <c r="A4297">
        <v>965315</v>
      </c>
      <c r="B4297" t="s">
        <v>3604</v>
      </c>
      <c r="C4297" t="s">
        <v>8</v>
      </c>
      <c r="D4297" t="s">
        <v>9</v>
      </c>
      <c r="E4297" t="str">
        <f>IF(Statistics_xlsx___Sheet1[[#This Row],[event_name]]="-","Male",Statistics_xlsx___Sheet1[[#This Row],[event_name]])</f>
        <v>Male</v>
      </c>
      <c r="F4297" t="s">
        <v>86</v>
      </c>
      <c r="G4297" t="s">
        <v>14</v>
      </c>
      <c r="H4297" t="str">
        <f>IF(Statistics_xlsx___Sheet1[[#This Row],[Post Name]]="-",IF(G4298=0,G4296,G4298),Statistics_xlsx___Sheet1[[#This Row],[Post Name]])</f>
        <v>c5</v>
      </c>
      <c r="I4297">
        <v>75130</v>
      </c>
      <c r="J4297">
        <f>IF(Statistics_xlsx___Sheet1[[#This Row],[Offered Salary]]&lt;=0,AVERAGE($I$2:$I$7166),Statistics_xlsx___Sheet1[[#This Row],[Offered Salary]])</f>
        <v>75130</v>
      </c>
      <c r="K4297" t="b">
        <f>OR((Statistics_xlsx___Sheet1[[#This Row],[updated offered salary]]&lt;$N$39),(Statistics_xlsx___Sheet1[[#This Row],[updated offered salary]]&gt;$N$40))</f>
        <v>0</v>
      </c>
    </row>
    <row r="4298" spans="1:11" x14ac:dyDescent="0.3">
      <c r="A4298">
        <v>714755</v>
      </c>
      <c r="B4298" t="s">
        <v>3605</v>
      </c>
      <c r="C4298" t="s">
        <v>8</v>
      </c>
      <c r="D4298" t="s">
        <v>9</v>
      </c>
      <c r="E4298" t="str">
        <f>IF(Statistics_xlsx___Sheet1[[#This Row],[event_name]]="-","Male",Statistics_xlsx___Sheet1[[#This Row],[event_name]])</f>
        <v>Male</v>
      </c>
      <c r="F4298" t="s">
        <v>86</v>
      </c>
      <c r="G4298" t="s">
        <v>14</v>
      </c>
      <c r="H4298" t="str">
        <f>IF(Statistics_xlsx___Sheet1[[#This Row],[Post Name]]="-",IF(G4299=0,G4297,G4299),Statistics_xlsx___Sheet1[[#This Row],[Post Name]])</f>
        <v>c5</v>
      </c>
      <c r="I4298">
        <v>87943</v>
      </c>
      <c r="J4298">
        <f>IF(Statistics_xlsx___Sheet1[[#This Row],[Offered Salary]]&lt;=0,AVERAGE($I$2:$I$7166),Statistics_xlsx___Sheet1[[#This Row],[Offered Salary]])</f>
        <v>87943</v>
      </c>
      <c r="K4298" t="b">
        <f>OR((Statistics_xlsx___Sheet1[[#This Row],[updated offered salary]]&lt;$N$39),(Statistics_xlsx___Sheet1[[#This Row],[updated offered salary]]&gt;$N$40))</f>
        <v>0</v>
      </c>
    </row>
    <row r="4299" spans="1:11" x14ac:dyDescent="0.3">
      <c r="A4299">
        <v>958624</v>
      </c>
      <c r="B4299" t="s">
        <v>3606</v>
      </c>
      <c r="C4299" t="s">
        <v>8</v>
      </c>
      <c r="D4299" t="s">
        <v>13</v>
      </c>
      <c r="E4299" t="str">
        <f>IF(Statistics_xlsx___Sheet1[[#This Row],[event_name]]="-","Male",Statistics_xlsx___Sheet1[[#This Row],[event_name]])</f>
        <v>Female</v>
      </c>
      <c r="F4299" t="s">
        <v>86</v>
      </c>
      <c r="G4299" t="s">
        <v>14</v>
      </c>
      <c r="H4299" t="str">
        <f>IF(Statistics_xlsx___Sheet1[[#This Row],[Post Name]]="-",IF(G4300=0,G4298,G4300),Statistics_xlsx___Sheet1[[#This Row],[Post Name]])</f>
        <v>c5</v>
      </c>
      <c r="I4299">
        <v>67152</v>
      </c>
      <c r="J4299">
        <f>IF(Statistics_xlsx___Sheet1[[#This Row],[Offered Salary]]&lt;=0,AVERAGE($I$2:$I$7166),Statistics_xlsx___Sheet1[[#This Row],[Offered Salary]])</f>
        <v>67152</v>
      </c>
      <c r="K4299" t="b">
        <f>OR((Statistics_xlsx___Sheet1[[#This Row],[updated offered salary]]&lt;$N$39),(Statistics_xlsx___Sheet1[[#This Row],[updated offered salary]]&gt;$N$40))</f>
        <v>0</v>
      </c>
    </row>
    <row r="4300" spans="1:11" x14ac:dyDescent="0.3">
      <c r="A4300">
        <v>865900</v>
      </c>
      <c r="B4300" t="s">
        <v>1280</v>
      </c>
      <c r="C4300" t="s">
        <v>8</v>
      </c>
      <c r="D4300" t="s">
        <v>13</v>
      </c>
      <c r="E4300" t="str">
        <f>IF(Statistics_xlsx___Sheet1[[#This Row],[event_name]]="-","Male",Statistics_xlsx___Sheet1[[#This Row],[event_name]])</f>
        <v>Female</v>
      </c>
      <c r="F4300" t="s">
        <v>10</v>
      </c>
      <c r="G4300" t="s">
        <v>14</v>
      </c>
      <c r="H4300" t="str">
        <f>IF(Statistics_xlsx___Sheet1[[#This Row],[Post Name]]="-",IF(G4301=0,G4299,G4301),Statistics_xlsx___Sheet1[[#This Row],[Post Name]])</f>
        <v>c5</v>
      </c>
      <c r="I4300">
        <v>86665</v>
      </c>
      <c r="J4300">
        <f>IF(Statistics_xlsx___Sheet1[[#This Row],[Offered Salary]]&lt;=0,AVERAGE($I$2:$I$7166),Statistics_xlsx___Sheet1[[#This Row],[Offered Salary]])</f>
        <v>86665</v>
      </c>
      <c r="K4300" t="b">
        <f>OR((Statistics_xlsx___Sheet1[[#This Row],[updated offered salary]]&lt;$N$39),(Statistics_xlsx___Sheet1[[#This Row],[updated offered salary]]&gt;$N$40))</f>
        <v>0</v>
      </c>
    </row>
    <row r="4301" spans="1:11" x14ac:dyDescent="0.3">
      <c r="A4301">
        <v>257842</v>
      </c>
      <c r="B4301" t="s">
        <v>3235</v>
      </c>
      <c r="C4301" t="s">
        <v>15</v>
      </c>
      <c r="D4301" t="s">
        <v>42</v>
      </c>
      <c r="E4301" t="str">
        <f>IF(Statistics_xlsx___Sheet1[[#This Row],[event_name]]="-","Male",Statistics_xlsx___Sheet1[[#This Row],[event_name]])</f>
        <v>Don’t want to say</v>
      </c>
      <c r="F4301" t="s">
        <v>10</v>
      </c>
      <c r="G4301" t="s">
        <v>14</v>
      </c>
      <c r="H4301" t="str">
        <f>IF(Statistics_xlsx___Sheet1[[#This Row],[Post Name]]="-",IF(G4302=0,G4300,G4302),Statistics_xlsx___Sheet1[[#This Row],[Post Name]])</f>
        <v>c5</v>
      </c>
      <c r="I4301">
        <v>5777</v>
      </c>
      <c r="J4301">
        <f>IF(Statistics_xlsx___Sheet1[[#This Row],[Offered Salary]]&lt;=0,AVERAGE($I$2:$I$7166),Statistics_xlsx___Sheet1[[#This Row],[Offered Salary]])</f>
        <v>5777</v>
      </c>
      <c r="K4301" t="b">
        <f>OR((Statistics_xlsx___Sheet1[[#This Row],[updated offered salary]]&lt;$N$39),(Statistics_xlsx___Sheet1[[#This Row],[updated offered salary]]&gt;$N$40))</f>
        <v>0</v>
      </c>
    </row>
    <row r="4302" spans="1:11" x14ac:dyDescent="0.3">
      <c r="A4302">
        <v>208088</v>
      </c>
      <c r="B4302" t="s">
        <v>3607</v>
      </c>
      <c r="C4302" t="s">
        <v>15</v>
      </c>
      <c r="D4302" t="s">
        <v>13</v>
      </c>
      <c r="E4302" t="str">
        <f>IF(Statistics_xlsx___Sheet1[[#This Row],[event_name]]="-","Male",Statistics_xlsx___Sheet1[[#This Row],[event_name]])</f>
        <v>Female</v>
      </c>
      <c r="F4302" t="s">
        <v>113</v>
      </c>
      <c r="G4302" t="s">
        <v>24</v>
      </c>
      <c r="H4302" t="str">
        <f>IF(Statistics_xlsx___Sheet1[[#This Row],[Post Name]]="-",IF(G4303=0,G4301,G4303),Statistics_xlsx___Sheet1[[#This Row],[Post Name]])</f>
        <v>i7</v>
      </c>
      <c r="I4302">
        <v>2001</v>
      </c>
      <c r="J4302">
        <f>IF(Statistics_xlsx___Sheet1[[#This Row],[Offered Salary]]&lt;=0,AVERAGE($I$2:$I$7166),Statistics_xlsx___Sheet1[[#This Row],[Offered Salary]])</f>
        <v>2001</v>
      </c>
      <c r="K4302" t="b">
        <f>OR((Statistics_xlsx___Sheet1[[#This Row],[updated offered salary]]&lt;$N$39),(Statistics_xlsx___Sheet1[[#This Row],[updated offered salary]]&gt;$N$40))</f>
        <v>0</v>
      </c>
    </row>
    <row r="4303" spans="1:11" x14ac:dyDescent="0.3">
      <c r="A4303">
        <v>91590</v>
      </c>
      <c r="B4303" t="s">
        <v>3608</v>
      </c>
      <c r="C4303" t="s">
        <v>8</v>
      </c>
      <c r="D4303" t="s">
        <v>13</v>
      </c>
      <c r="E4303" t="str">
        <f>IF(Statistics_xlsx___Sheet1[[#This Row],[event_name]]="-","Male",Statistics_xlsx___Sheet1[[#This Row],[event_name]])</f>
        <v>Female</v>
      </c>
      <c r="F4303" t="s">
        <v>113</v>
      </c>
      <c r="G4303" t="s">
        <v>24</v>
      </c>
      <c r="H4303" t="str">
        <f>IF(Statistics_xlsx___Sheet1[[#This Row],[Post Name]]="-",IF(G4304=0,G4302,G4304),Statistics_xlsx___Sheet1[[#This Row],[Post Name]])</f>
        <v>i7</v>
      </c>
      <c r="I4303">
        <v>10775</v>
      </c>
      <c r="J4303">
        <f>IF(Statistics_xlsx___Sheet1[[#This Row],[Offered Salary]]&lt;=0,AVERAGE($I$2:$I$7166),Statistics_xlsx___Sheet1[[#This Row],[Offered Salary]])</f>
        <v>10775</v>
      </c>
      <c r="K4303" t="b">
        <f>OR((Statistics_xlsx___Sheet1[[#This Row],[updated offered salary]]&lt;$N$39),(Statistics_xlsx___Sheet1[[#This Row],[updated offered salary]]&gt;$N$40))</f>
        <v>0</v>
      </c>
    </row>
    <row r="4304" spans="1:11" x14ac:dyDescent="0.3">
      <c r="A4304">
        <v>803551</v>
      </c>
      <c r="B4304" t="s">
        <v>3609</v>
      </c>
      <c r="C4304" t="s">
        <v>15</v>
      </c>
      <c r="D4304" t="s">
        <v>13</v>
      </c>
      <c r="E4304" t="str">
        <f>IF(Statistics_xlsx___Sheet1[[#This Row],[event_name]]="-","Male",Statistics_xlsx___Sheet1[[#This Row],[event_name]])</f>
        <v>Female</v>
      </c>
      <c r="F4304" t="s">
        <v>113</v>
      </c>
      <c r="G4304" t="s">
        <v>11</v>
      </c>
      <c r="H4304" t="str">
        <f>IF(Statistics_xlsx___Sheet1[[#This Row],[Post Name]]="-",IF(G4305=0,G4303,G4305),Statistics_xlsx___Sheet1[[#This Row],[Post Name]])</f>
        <v>c8</v>
      </c>
      <c r="I4304">
        <v>67827</v>
      </c>
      <c r="J4304">
        <f>IF(Statistics_xlsx___Sheet1[[#This Row],[Offered Salary]]&lt;=0,AVERAGE($I$2:$I$7166),Statistics_xlsx___Sheet1[[#This Row],[Offered Salary]])</f>
        <v>67827</v>
      </c>
      <c r="K4304" t="b">
        <f>OR((Statistics_xlsx___Sheet1[[#This Row],[updated offered salary]]&lt;$N$39),(Statistics_xlsx___Sheet1[[#This Row],[updated offered salary]]&gt;$N$40))</f>
        <v>0</v>
      </c>
    </row>
    <row r="4305" spans="1:11" x14ac:dyDescent="0.3">
      <c r="A4305">
        <v>870513</v>
      </c>
      <c r="B4305" t="s">
        <v>3610</v>
      </c>
      <c r="C4305" t="s">
        <v>8</v>
      </c>
      <c r="D4305" t="s">
        <v>13</v>
      </c>
      <c r="E4305" t="str">
        <f>IF(Statistics_xlsx___Sheet1[[#This Row],[event_name]]="-","Male",Statistics_xlsx___Sheet1[[#This Row],[event_name]])</f>
        <v>Female</v>
      </c>
      <c r="F4305" t="s">
        <v>113</v>
      </c>
      <c r="G4305" t="s">
        <v>11</v>
      </c>
      <c r="H4305" t="str">
        <f>IF(Statistics_xlsx___Sheet1[[#This Row],[Post Name]]="-",IF(G4306=0,G4304,G4306),Statistics_xlsx___Sheet1[[#This Row],[Post Name]])</f>
        <v>c8</v>
      </c>
      <c r="I4305">
        <v>98583</v>
      </c>
      <c r="J4305">
        <f>IF(Statistics_xlsx___Sheet1[[#This Row],[Offered Salary]]&lt;=0,AVERAGE($I$2:$I$7166),Statistics_xlsx___Sheet1[[#This Row],[Offered Salary]])</f>
        <v>98583</v>
      </c>
      <c r="K4305" t="b">
        <f>OR((Statistics_xlsx___Sheet1[[#This Row],[updated offered salary]]&lt;$N$39),(Statistics_xlsx___Sheet1[[#This Row],[updated offered salary]]&gt;$N$40))</f>
        <v>0</v>
      </c>
    </row>
    <row r="4306" spans="1:11" x14ac:dyDescent="0.3">
      <c r="A4306">
        <v>991691</v>
      </c>
      <c r="B4306" t="s">
        <v>3610</v>
      </c>
      <c r="C4306" t="s">
        <v>8</v>
      </c>
      <c r="D4306" t="s">
        <v>13</v>
      </c>
      <c r="E4306" t="str">
        <f>IF(Statistics_xlsx___Sheet1[[#This Row],[event_name]]="-","Male",Statistics_xlsx___Sheet1[[#This Row],[event_name]])</f>
        <v>Female</v>
      </c>
      <c r="F4306" t="s">
        <v>113</v>
      </c>
      <c r="G4306" t="s">
        <v>11</v>
      </c>
      <c r="H4306" t="str">
        <f>IF(Statistics_xlsx___Sheet1[[#This Row],[Post Name]]="-",IF(G4307=0,G4305,G4307),Statistics_xlsx___Sheet1[[#This Row],[Post Name]])</f>
        <v>c8</v>
      </c>
      <c r="I4306">
        <v>51925</v>
      </c>
      <c r="J4306">
        <f>IF(Statistics_xlsx___Sheet1[[#This Row],[Offered Salary]]&lt;=0,AVERAGE($I$2:$I$7166),Statistics_xlsx___Sheet1[[#This Row],[Offered Salary]])</f>
        <v>51925</v>
      </c>
      <c r="K4306" t="b">
        <f>OR((Statistics_xlsx___Sheet1[[#This Row],[updated offered salary]]&lt;$N$39),(Statistics_xlsx___Sheet1[[#This Row],[updated offered salary]]&gt;$N$40))</f>
        <v>0</v>
      </c>
    </row>
    <row r="4307" spans="1:11" x14ac:dyDescent="0.3">
      <c r="A4307">
        <v>392116</v>
      </c>
      <c r="B4307" t="s">
        <v>3611</v>
      </c>
      <c r="C4307" t="s">
        <v>15</v>
      </c>
      <c r="D4307" t="s">
        <v>13</v>
      </c>
      <c r="E4307" t="str">
        <f>IF(Statistics_xlsx___Sheet1[[#This Row],[event_name]]="-","Male",Statistics_xlsx___Sheet1[[#This Row],[event_name]])</f>
        <v>Female</v>
      </c>
      <c r="F4307" t="s">
        <v>113</v>
      </c>
      <c r="G4307" t="s">
        <v>11</v>
      </c>
      <c r="H4307" t="str">
        <f>IF(Statistics_xlsx___Sheet1[[#This Row],[Post Name]]="-",IF(G4308=0,G4306,G4308),Statistics_xlsx___Sheet1[[#This Row],[Post Name]])</f>
        <v>c8</v>
      </c>
      <c r="I4307">
        <v>98278</v>
      </c>
      <c r="J4307">
        <f>IF(Statistics_xlsx___Sheet1[[#This Row],[Offered Salary]]&lt;=0,AVERAGE($I$2:$I$7166),Statistics_xlsx___Sheet1[[#This Row],[Offered Salary]])</f>
        <v>98278</v>
      </c>
      <c r="K4307" t="b">
        <f>OR((Statistics_xlsx___Sheet1[[#This Row],[updated offered salary]]&lt;$N$39),(Statistics_xlsx___Sheet1[[#This Row],[updated offered salary]]&gt;$N$40))</f>
        <v>0</v>
      </c>
    </row>
    <row r="4308" spans="1:11" x14ac:dyDescent="0.3">
      <c r="A4308">
        <v>603744</v>
      </c>
      <c r="B4308" t="s">
        <v>3612</v>
      </c>
      <c r="C4308" t="s">
        <v>8</v>
      </c>
      <c r="D4308" t="s">
        <v>13</v>
      </c>
      <c r="E4308" t="str">
        <f>IF(Statistics_xlsx___Sheet1[[#This Row],[event_name]]="-","Male",Statistics_xlsx___Sheet1[[#This Row],[event_name]])</f>
        <v>Female</v>
      </c>
      <c r="F4308" t="s">
        <v>113</v>
      </c>
      <c r="G4308" t="s">
        <v>24</v>
      </c>
      <c r="H4308" t="str">
        <f>IF(Statistics_xlsx___Sheet1[[#This Row],[Post Name]]="-",IF(G4309=0,G4307,G4309),Statistics_xlsx___Sheet1[[#This Row],[Post Name]])</f>
        <v>i7</v>
      </c>
      <c r="I4308">
        <v>77953</v>
      </c>
      <c r="J4308">
        <f>IF(Statistics_xlsx___Sheet1[[#This Row],[Offered Salary]]&lt;=0,AVERAGE($I$2:$I$7166),Statistics_xlsx___Sheet1[[#This Row],[Offered Salary]])</f>
        <v>77953</v>
      </c>
      <c r="K4308" t="b">
        <f>OR((Statistics_xlsx___Sheet1[[#This Row],[updated offered salary]]&lt;$N$39),(Statistics_xlsx___Sheet1[[#This Row],[updated offered salary]]&gt;$N$40))</f>
        <v>0</v>
      </c>
    </row>
    <row r="4309" spans="1:11" x14ac:dyDescent="0.3">
      <c r="A4309">
        <v>985432</v>
      </c>
      <c r="B4309" t="s">
        <v>3613</v>
      </c>
      <c r="C4309" t="s">
        <v>8</v>
      </c>
      <c r="D4309" t="s">
        <v>13</v>
      </c>
      <c r="E4309" t="str">
        <f>IF(Statistics_xlsx___Sheet1[[#This Row],[event_name]]="-","Male",Statistics_xlsx___Sheet1[[#This Row],[event_name]])</f>
        <v>Female</v>
      </c>
      <c r="F4309" t="s">
        <v>113</v>
      </c>
      <c r="G4309" t="s">
        <v>11</v>
      </c>
      <c r="H4309" t="str">
        <f>IF(Statistics_xlsx___Sheet1[[#This Row],[Post Name]]="-",IF(G4310=0,G4308,G4310),Statistics_xlsx___Sheet1[[#This Row],[Post Name]])</f>
        <v>c8</v>
      </c>
      <c r="I4309">
        <v>79311</v>
      </c>
      <c r="J4309">
        <f>IF(Statistics_xlsx___Sheet1[[#This Row],[Offered Salary]]&lt;=0,AVERAGE($I$2:$I$7166),Statistics_xlsx___Sheet1[[#This Row],[Offered Salary]])</f>
        <v>79311</v>
      </c>
      <c r="K4309" t="b">
        <f>OR((Statistics_xlsx___Sheet1[[#This Row],[updated offered salary]]&lt;$N$39),(Statistics_xlsx___Sheet1[[#This Row],[updated offered salary]]&gt;$N$40))</f>
        <v>0</v>
      </c>
    </row>
    <row r="4310" spans="1:11" x14ac:dyDescent="0.3">
      <c r="A4310">
        <v>843215</v>
      </c>
      <c r="B4310" t="s">
        <v>3614</v>
      </c>
      <c r="C4310" t="s">
        <v>8</v>
      </c>
      <c r="D4310" t="s">
        <v>13</v>
      </c>
      <c r="E4310" t="str">
        <f>IF(Statistics_xlsx___Sheet1[[#This Row],[event_name]]="-","Male",Statistics_xlsx___Sheet1[[#This Row],[event_name]])</f>
        <v>Female</v>
      </c>
      <c r="F4310" t="s">
        <v>113</v>
      </c>
      <c r="G4310" t="s">
        <v>11</v>
      </c>
      <c r="H4310" t="str">
        <f>IF(Statistics_xlsx___Sheet1[[#This Row],[Post Name]]="-",IF(G4311=0,G4309,G4311),Statistics_xlsx___Sheet1[[#This Row],[Post Name]])</f>
        <v>c8</v>
      </c>
      <c r="I4310">
        <v>49233</v>
      </c>
      <c r="J4310">
        <f>IF(Statistics_xlsx___Sheet1[[#This Row],[Offered Salary]]&lt;=0,AVERAGE($I$2:$I$7166),Statistics_xlsx___Sheet1[[#This Row],[Offered Salary]])</f>
        <v>49233</v>
      </c>
      <c r="K4310" t="b">
        <f>OR((Statistics_xlsx___Sheet1[[#This Row],[updated offered salary]]&lt;$N$39),(Statistics_xlsx___Sheet1[[#This Row],[updated offered salary]]&gt;$N$40))</f>
        <v>0</v>
      </c>
    </row>
    <row r="4311" spans="1:11" x14ac:dyDescent="0.3">
      <c r="A4311">
        <v>590543</v>
      </c>
      <c r="B4311" t="s">
        <v>3615</v>
      </c>
      <c r="C4311" t="s">
        <v>8</v>
      </c>
      <c r="D4311" t="s">
        <v>13</v>
      </c>
      <c r="E4311" t="str">
        <f>IF(Statistics_xlsx___Sheet1[[#This Row],[event_name]]="-","Male",Statistics_xlsx___Sheet1[[#This Row],[event_name]])</f>
        <v>Female</v>
      </c>
      <c r="F4311" t="s">
        <v>113</v>
      </c>
      <c r="G4311" t="s">
        <v>24</v>
      </c>
      <c r="H4311" t="str">
        <f>IF(Statistics_xlsx___Sheet1[[#This Row],[Post Name]]="-",IF(G4312=0,G4310,G4312),Statistics_xlsx___Sheet1[[#This Row],[Post Name]])</f>
        <v>i7</v>
      </c>
      <c r="I4311">
        <v>46329</v>
      </c>
      <c r="J4311">
        <f>IF(Statistics_xlsx___Sheet1[[#This Row],[Offered Salary]]&lt;=0,AVERAGE($I$2:$I$7166),Statistics_xlsx___Sheet1[[#This Row],[Offered Salary]])</f>
        <v>46329</v>
      </c>
      <c r="K4311" t="b">
        <f>OR((Statistics_xlsx___Sheet1[[#This Row],[updated offered salary]]&lt;$N$39),(Statistics_xlsx___Sheet1[[#This Row],[updated offered salary]]&gt;$N$40))</f>
        <v>0</v>
      </c>
    </row>
    <row r="4312" spans="1:11" x14ac:dyDescent="0.3">
      <c r="A4312">
        <v>711803</v>
      </c>
      <c r="B4312" t="s">
        <v>3616</v>
      </c>
      <c r="C4312" t="s">
        <v>15</v>
      </c>
      <c r="D4312" t="s">
        <v>13</v>
      </c>
      <c r="E4312" t="str">
        <f>IF(Statistics_xlsx___Sheet1[[#This Row],[event_name]]="-","Male",Statistics_xlsx___Sheet1[[#This Row],[event_name]])</f>
        <v>Female</v>
      </c>
      <c r="F4312" t="s">
        <v>113</v>
      </c>
      <c r="G4312" t="s">
        <v>24</v>
      </c>
      <c r="H4312" t="str">
        <f>IF(Statistics_xlsx___Sheet1[[#This Row],[Post Name]]="-",IF(G4313=0,G4311,G4313),Statistics_xlsx___Sheet1[[#This Row],[Post Name]])</f>
        <v>i7</v>
      </c>
      <c r="I4312">
        <v>78719</v>
      </c>
      <c r="J4312">
        <f>IF(Statistics_xlsx___Sheet1[[#This Row],[Offered Salary]]&lt;=0,AVERAGE($I$2:$I$7166),Statistics_xlsx___Sheet1[[#This Row],[Offered Salary]])</f>
        <v>78719</v>
      </c>
      <c r="K4312" t="b">
        <f>OR((Statistics_xlsx___Sheet1[[#This Row],[updated offered salary]]&lt;$N$39),(Statistics_xlsx___Sheet1[[#This Row],[updated offered salary]]&gt;$N$40))</f>
        <v>0</v>
      </c>
    </row>
    <row r="4313" spans="1:11" x14ac:dyDescent="0.3">
      <c r="A4313">
        <v>804455</v>
      </c>
      <c r="B4313" t="s">
        <v>3617</v>
      </c>
      <c r="C4313" t="s">
        <v>15</v>
      </c>
      <c r="D4313" t="s">
        <v>13</v>
      </c>
      <c r="E4313" t="str">
        <f>IF(Statistics_xlsx___Sheet1[[#This Row],[event_name]]="-","Male",Statistics_xlsx___Sheet1[[#This Row],[event_name]])</f>
        <v>Female</v>
      </c>
      <c r="F4313" t="s">
        <v>113</v>
      </c>
      <c r="G4313" t="s">
        <v>24</v>
      </c>
      <c r="H4313" t="str">
        <f>IF(Statistics_xlsx___Sheet1[[#This Row],[Post Name]]="-",IF(G4314=0,G4312,G4314),Statistics_xlsx___Sheet1[[#This Row],[Post Name]])</f>
        <v>i7</v>
      </c>
      <c r="I4313">
        <v>26511</v>
      </c>
      <c r="J4313">
        <f>IF(Statistics_xlsx___Sheet1[[#This Row],[Offered Salary]]&lt;=0,AVERAGE($I$2:$I$7166),Statistics_xlsx___Sheet1[[#This Row],[Offered Salary]])</f>
        <v>26511</v>
      </c>
      <c r="K4313" t="b">
        <f>OR((Statistics_xlsx___Sheet1[[#This Row],[updated offered salary]]&lt;$N$39),(Statistics_xlsx___Sheet1[[#This Row],[updated offered salary]]&gt;$N$40))</f>
        <v>0</v>
      </c>
    </row>
    <row r="4314" spans="1:11" x14ac:dyDescent="0.3">
      <c r="A4314">
        <v>615453</v>
      </c>
      <c r="B4314" t="s">
        <v>2723</v>
      </c>
      <c r="C4314" t="s">
        <v>15</v>
      </c>
      <c r="D4314" t="s">
        <v>13</v>
      </c>
      <c r="E4314" t="str">
        <f>IF(Statistics_xlsx___Sheet1[[#This Row],[event_name]]="-","Male",Statistics_xlsx___Sheet1[[#This Row],[event_name]])</f>
        <v>Female</v>
      </c>
      <c r="F4314" t="s">
        <v>113</v>
      </c>
      <c r="G4314" t="s">
        <v>24</v>
      </c>
      <c r="H4314" t="str">
        <f>IF(Statistics_xlsx___Sheet1[[#This Row],[Post Name]]="-",IF(G4315=0,G4313,G4315),Statistics_xlsx___Sheet1[[#This Row],[Post Name]])</f>
        <v>i7</v>
      </c>
      <c r="I4314">
        <v>61363</v>
      </c>
      <c r="J4314">
        <f>IF(Statistics_xlsx___Sheet1[[#This Row],[Offered Salary]]&lt;=0,AVERAGE($I$2:$I$7166),Statistics_xlsx___Sheet1[[#This Row],[Offered Salary]])</f>
        <v>61363</v>
      </c>
      <c r="K4314" t="b">
        <f>OR((Statistics_xlsx___Sheet1[[#This Row],[updated offered salary]]&lt;$N$39),(Statistics_xlsx___Sheet1[[#This Row],[updated offered salary]]&gt;$N$40))</f>
        <v>0</v>
      </c>
    </row>
    <row r="4315" spans="1:11" x14ac:dyDescent="0.3">
      <c r="A4315">
        <v>539962</v>
      </c>
      <c r="B4315" t="s">
        <v>3618</v>
      </c>
      <c r="C4315" t="s">
        <v>15</v>
      </c>
      <c r="D4315" t="s">
        <v>13</v>
      </c>
      <c r="E4315" t="str">
        <f>IF(Statistics_xlsx___Sheet1[[#This Row],[event_name]]="-","Male",Statistics_xlsx___Sheet1[[#This Row],[event_name]])</f>
        <v>Female</v>
      </c>
      <c r="F4315" t="s">
        <v>113</v>
      </c>
      <c r="G4315" t="s">
        <v>24</v>
      </c>
      <c r="H4315" t="str">
        <f>IF(Statistics_xlsx___Sheet1[[#This Row],[Post Name]]="-",IF(G4316=0,G4314,G4316),Statistics_xlsx___Sheet1[[#This Row],[Post Name]])</f>
        <v>i7</v>
      </c>
      <c r="I4315">
        <v>40121</v>
      </c>
      <c r="J4315">
        <f>IF(Statistics_xlsx___Sheet1[[#This Row],[Offered Salary]]&lt;=0,AVERAGE($I$2:$I$7166),Statistics_xlsx___Sheet1[[#This Row],[Offered Salary]])</f>
        <v>40121</v>
      </c>
      <c r="K4315" t="b">
        <f>OR((Statistics_xlsx___Sheet1[[#This Row],[updated offered salary]]&lt;$N$39),(Statistics_xlsx___Sheet1[[#This Row],[updated offered salary]]&gt;$N$40))</f>
        <v>0</v>
      </c>
    </row>
    <row r="4316" spans="1:11" x14ac:dyDescent="0.3">
      <c r="A4316">
        <v>182209</v>
      </c>
      <c r="B4316" t="s">
        <v>3619</v>
      </c>
      <c r="C4316" t="s">
        <v>8</v>
      </c>
      <c r="D4316" t="s">
        <v>13</v>
      </c>
      <c r="E4316" t="str">
        <f>IF(Statistics_xlsx___Sheet1[[#This Row],[event_name]]="-","Male",Statistics_xlsx___Sheet1[[#This Row],[event_name]])</f>
        <v>Female</v>
      </c>
      <c r="F4316" t="s">
        <v>113</v>
      </c>
      <c r="G4316" t="s">
        <v>24</v>
      </c>
      <c r="H4316" t="str">
        <f>IF(Statistics_xlsx___Sheet1[[#This Row],[Post Name]]="-",IF(G4317=0,G4315,G4317),Statistics_xlsx___Sheet1[[#This Row],[Post Name]])</f>
        <v>i7</v>
      </c>
      <c r="I4316">
        <v>6520</v>
      </c>
      <c r="J4316">
        <f>IF(Statistics_xlsx___Sheet1[[#This Row],[Offered Salary]]&lt;=0,AVERAGE($I$2:$I$7166),Statistics_xlsx___Sheet1[[#This Row],[Offered Salary]])</f>
        <v>6520</v>
      </c>
      <c r="K4316" t="b">
        <f>OR((Statistics_xlsx___Sheet1[[#This Row],[updated offered salary]]&lt;$N$39),(Statistics_xlsx___Sheet1[[#This Row],[updated offered salary]]&gt;$N$40))</f>
        <v>0</v>
      </c>
    </row>
    <row r="4317" spans="1:11" x14ac:dyDescent="0.3">
      <c r="A4317">
        <v>556195</v>
      </c>
      <c r="B4317" t="s">
        <v>3620</v>
      </c>
      <c r="C4317" t="s">
        <v>8</v>
      </c>
      <c r="D4317" t="s">
        <v>13</v>
      </c>
      <c r="E4317" t="str">
        <f>IF(Statistics_xlsx___Sheet1[[#This Row],[event_name]]="-","Male",Statistics_xlsx___Sheet1[[#This Row],[event_name]])</f>
        <v>Female</v>
      </c>
      <c r="F4317" t="s">
        <v>113</v>
      </c>
      <c r="G4317" t="s">
        <v>24</v>
      </c>
      <c r="H4317" t="str">
        <f>IF(Statistics_xlsx___Sheet1[[#This Row],[Post Name]]="-",IF(G4318=0,G4316,G4318),Statistics_xlsx___Sheet1[[#This Row],[Post Name]])</f>
        <v>i7</v>
      </c>
      <c r="I4317">
        <v>55770</v>
      </c>
      <c r="J4317">
        <f>IF(Statistics_xlsx___Sheet1[[#This Row],[Offered Salary]]&lt;=0,AVERAGE($I$2:$I$7166),Statistics_xlsx___Sheet1[[#This Row],[Offered Salary]])</f>
        <v>55770</v>
      </c>
      <c r="K4317" t="b">
        <f>OR((Statistics_xlsx___Sheet1[[#This Row],[updated offered salary]]&lt;$N$39),(Statistics_xlsx___Sheet1[[#This Row],[updated offered salary]]&gt;$N$40))</f>
        <v>0</v>
      </c>
    </row>
    <row r="4318" spans="1:11" x14ac:dyDescent="0.3">
      <c r="A4318">
        <v>28862</v>
      </c>
      <c r="B4318" t="s">
        <v>3621</v>
      </c>
      <c r="C4318" t="s">
        <v>8</v>
      </c>
      <c r="D4318" t="s">
        <v>13</v>
      </c>
      <c r="E4318" t="str">
        <f>IF(Statistics_xlsx___Sheet1[[#This Row],[event_name]]="-","Male",Statistics_xlsx___Sheet1[[#This Row],[event_name]])</f>
        <v>Female</v>
      </c>
      <c r="F4318" t="s">
        <v>113</v>
      </c>
      <c r="G4318" t="s">
        <v>24</v>
      </c>
      <c r="H4318" t="str">
        <f>IF(Statistics_xlsx___Sheet1[[#This Row],[Post Name]]="-",IF(G4319=0,G4317,G4319),Statistics_xlsx___Sheet1[[#This Row],[Post Name]])</f>
        <v>i7</v>
      </c>
      <c r="I4318">
        <v>80190</v>
      </c>
      <c r="J4318">
        <f>IF(Statistics_xlsx___Sheet1[[#This Row],[Offered Salary]]&lt;=0,AVERAGE($I$2:$I$7166),Statistics_xlsx___Sheet1[[#This Row],[Offered Salary]])</f>
        <v>80190</v>
      </c>
      <c r="K4318" t="b">
        <f>OR((Statistics_xlsx___Sheet1[[#This Row],[updated offered salary]]&lt;$N$39),(Statistics_xlsx___Sheet1[[#This Row],[updated offered salary]]&gt;$N$40))</f>
        <v>0</v>
      </c>
    </row>
    <row r="4319" spans="1:11" x14ac:dyDescent="0.3">
      <c r="A4319">
        <v>876875</v>
      </c>
      <c r="B4319" t="s">
        <v>3622</v>
      </c>
      <c r="C4319" t="s">
        <v>8</v>
      </c>
      <c r="D4319" t="s">
        <v>13</v>
      </c>
      <c r="E4319" t="str">
        <f>IF(Statistics_xlsx___Sheet1[[#This Row],[event_name]]="-","Male",Statistics_xlsx___Sheet1[[#This Row],[event_name]])</f>
        <v>Female</v>
      </c>
      <c r="F4319" t="s">
        <v>113</v>
      </c>
      <c r="G4319" t="s">
        <v>24</v>
      </c>
      <c r="H4319" t="str">
        <f>IF(Statistics_xlsx___Sheet1[[#This Row],[Post Name]]="-",IF(G4320=0,G4318,G4320),Statistics_xlsx___Sheet1[[#This Row],[Post Name]])</f>
        <v>i7</v>
      </c>
      <c r="I4319">
        <v>30855</v>
      </c>
      <c r="J4319">
        <f>IF(Statistics_xlsx___Sheet1[[#This Row],[Offered Salary]]&lt;=0,AVERAGE($I$2:$I$7166),Statistics_xlsx___Sheet1[[#This Row],[Offered Salary]])</f>
        <v>30855</v>
      </c>
      <c r="K4319" t="b">
        <f>OR((Statistics_xlsx___Sheet1[[#This Row],[updated offered salary]]&lt;$N$39),(Statistics_xlsx___Sheet1[[#This Row],[updated offered salary]]&gt;$N$40))</f>
        <v>0</v>
      </c>
    </row>
    <row r="4320" spans="1:11" x14ac:dyDescent="0.3">
      <c r="A4320">
        <v>777528</v>
      </c>
      <c r="B4320" t="s">
        <v>3623</v>
      </c>
      <c r="C4320" t="s">
        <v>8</v>
      </c>
      <c r="D4320" t="s">
        <v>13</v>
      </c>
      <c r="E4320" t="str">
        <f>IF(Statistics_xlsx___Sheet1[[#This Row],[event_name]]="-","Male",Statistics_xlsx___Sheet1[[#This Row],[event_name]])</f>
        <v>Female</v>
      </c>
      <c r="F4320" t="s">
        <v>113</v>
      </c>
      <c r="G4320" t="s">
        <v>24</v>
      </c>
      <c r="H4320" t="str">
        <f>IF(Statistics_xlsx___Sheet1[[#This Row],[Post Name]]="-",IF(G4321=0,G4319,G4321),Statistics_xlsx___Sheet1[[#This Row],[Post Name]])</f>
        <v>i7</v>
      </c>
      <c r="I4320">
        <v>33025</v>
      </c>
      <c r="J4320">
        <f>IF(Statistics_xlsx___Sheet1[[#This Row],[Offered Salary]]&lt;=0,AVERAGE($I$2:$I$7166),Statistics_xlsx___Sheet1[[#This Row],[Offered Salary]])</f>
        <v>33025</v>
      </c>
      <c r="K4320" t="b">
        <f>OR((Statistics_xlsx___Sheet1[[#This Row],[updated offered salary]]&lt;$N$39),(Statistics_xlsx___Sheet1[[#This Row],[updated offered salary]]&gt;$N$40))</f>
        <v>0</v>
      </c>
    </row>
    <row r="4321" spans="1:11" x14ac:dyDescent="0.3">
      <c r="A4321">
        <v>452098</v>
      </c>
      <c r="B4321" t="s">
        <v>3623</v>
      </c>
      <c r="C4321" t="s">
        <v>8</v>
      </c>
      <c r="D4321" t="s">
        <v>13</v>
      </c>
      <c r="E4321" t="str">
        <f>IF(Statistics_xlsx___Sheet1[[#This Row],[event_name]]="-","Male",Statistics_xlsx___Sheet1[[#This Row],[event_name]])</f>
        <v>Female</v>
      </c>
      <c r="F4321" t="s">
        <v>113</v>
      </c>
      <c r="G4321" t="s">
        <v>24</v>
      </c>
      <c r="H4321" t="str">
        <f>IF(Statistics_xlsx___Sheet1[[#This Row],[Post Name]]="-",IF(G4322=0,G4320,G4322),Statistics_xlsx___Sheet1[[#This Row],[Post Name]])</f>
        <v>i7</v>
      </c>
      <c r="I4321">
        <v>47169</v>
      </c>
      <c r="J4321">
        <f>IF(Statistics_xlsx___Sheet1[[#This Row],[Offered Salary]]&lt;=0,AVERAGE($I$2:$I$7166),Statistics_xlsx___Sheet1[[#This Row],[Offered Salary]])</f>
        <v>47169</v>
      </c>
      <c r="K4321" t="b">
        <f>OR((Statistics_xlsx___Sheet1[[#This Row],[updated offered salary]]&lt;$N$39),(Statistics_xlsx___Sheet1[[#This Row],[updated offered salary]]&gt;$N$40))</f>
        <v>0</v>
      </c>
    </row>
    <row r="4322" spans="1:11" x14ac:dyDescent="0.3">
      <c r="A4322">
        <v>205941</v>
      </c>
      <c r="B4322" t="s">
        <v>2723</v>
      </c>
      <c r="C4322" t="s">
        <v>8</v>
      </c>
      <c r="D4322" t="s">
        <v>9</v>
      </c>
      <c r="E4322" t="str">
        <f>IF(Statistics_xlsx___Sheet1[[#This Row],[event_name]]="-","Male",Statistics_xlsx___Sheet1[[#This Row],[event_name]])</f>
        <v>Male</v>
      </c>
      <c r="F4322" t="s">
        <v>10</v>
      </c>
      <c r="G4322" t="s">
        <v>36</v>
      </c>
      <c r="H4322" t="str">
        <f>IF(Statistics_xlsx___Sheet1[[#This Row],[Post Name]]="-",IF(G4323=0,G4321,G4323),Statistics_xlsx___Sheet1[[#This Row],[Post Name]])</f>
        <v>i5</v>
      </c>
      <c r="I4322">
        <v>28332</v>
      </c>
      <c r="J4322">
        <f>IF(Statistics_xlsx___Sheet1[[#This Row],[Offered Salary]]&lt;=0,AVERAGE($I$2:$I$7166),Statistics_xlsx___Sheet1[[#This Row],[Offered Salary]])</f>
        <v>28332</v>
      </c>
      <c r="K4322" t="b">
        <f>OR((Statistics_xlsx___Sheet1[[#This Row],[updated offered salary]]&lt;$N$39),(Statistics_xlsx___Sheet1[[#This Row],[updated offered salary]]&gt;$N$40))</f>
        <v>0</v>
      </c>
    </row>
    <row r="4323" spans="1:11" x14ac:dyDescent="0.3">
      <c r="A4323">
        <v>248630</v>
      </c>
      <c r="B4323" t="s">
        <v>3393</v>
      </c>
      <c r="C4323" t="s">
        <v>8</v>
      </c>
      <c r="D4323" t="s">
        <v>9</v>
      </c>
      <c r="E4323" t="str">
        <f>IF(Statistics_xlsx___Sheet1[[#This Row],[event_name]]="-","Male",Statistics_xlsx___Sheet1[[#This Row],[event_name]])</f>
        <v>Male</v>
      </c>
      <c r="F4323" t="s">
        <v>10</v>
      </c>
      <c r="G4323" t="s">
        <v>24</v>
      </c>
      <c r="H4323" t="str">
        <f>IF(Statistics_xlsx___Sheet1[[#This Row],[Post Name]]="-",IF(G4324=0,G4322,G4324),Statistics_xlsx___Sheet1[[#This Row],[Post Name]])</f>
        <v>i7</v>
      </c>
      <c r="I4323">
        <v>25026</v>
      </c>
      <c r="J4323">
        <f>IF(Statistics_xlsx___Sheet1[[#This Row],[Offered Salary]]&lt;=0,AVERAGE($I$2:$I$7166),Statistics_xlsx___Sheet1[[#This Row],[Offered Salary]])</f>
        <v>25026</v>
      </c>
      <c r="K4323" t="b">
        <f>OR((Statistics_xlsx___Sheet1[[#This Row],[updated offered salary]]&lt;$N$39),(Statistics_xlsx___Sheet1[[#This Row],[updated offered salary]]&gt;$N$40))</f>
        <v>0</v>
      </c>
    </row>
    <row r="4324" spans="1:11" x14ac:dyDescent="0.3">
      <c r="A4324">
        <v>427635</v>
      </c>
      <c r="B4324" t="s">
        <v>3624</v>
      </c>
      <c r="C4324" t="s">
        <v>15</v>
      </c>
      <c r="D4324" t="s">
        <v>9</v>
      </c>
      <c r="E4324" t="str">
        <f>IF(Statistics_xlsx___Sheet1[[#This Row],[event_name]]="-","Male",Statistics_xlsx___Sheet1[[#This Row],[event_name]])</f>
        <v>Male</v>
      </c>
      <c r="F4324" t="s">
        <v>10</v>
      </c>
      <c r="G4324" t="s">
        <v>24</v>
      </c>
      <c r="H4324" t="str">
        <f>IF(Statistics_xlsx___Sheet1[[#This Row],[Post Name]]="-",IF(G4325=0,G4323,G4325),Statistics_xlsx___Sheet1[[#This Row],[Post Name]])</f>
        <v>i7</v>
      </c>
      <c r="I4324">
        <v>66424</v>
      </c>
      <c r="J4324">
        <f>IF(Statistics_xlsx___Sheet1[[#This Row],[Offered Salary]]&lt;=0,AVERAGE($I$2:$I$7166),Statistics_xlsx___Sheet1[[#This Row],[Offered Salary]])</f>
        <v>66424</v>
      </c>
      <c r="K4324" t="b">
        <f>OR((Statistics_xlsx___Sheet1[[#This Row],[updated offered salary]]&lt;$N$39),(Statistics_xlsx___Sheet1[[#This Row],[updated offered salary]]&gt;$N$40))</f>
        <v>0</v>
      </c>
    </row>
    <row r="4325" spans="1:11" x14ac:dyDescent="0.3">
      <c r="A4325">
        <v>17800</v>
      </c>
      <c r="B4325" t="s">
        <v>1348</v>
      </c>
      <c r="C4325" t="s">
        <v>8</v>
      </c>
      <c r="D4325" t="s">
        <v>9</v>
      </c>
      <c r="E4325" t="str">
        <f>IF(Statistics_xlsx___Sheet1[[#This Row],[event_name]]="-","Male",Statistics_xlsx___Sheet1[[#This Row],[event_name]])</f>
        <v>Male</v>
      </c>
      <c r="F4325" t="s">
        <v>10</v>
      </c>
      <c r="G4325" t="s">
        <v>24</v>
      </c>
      <c r="H4325" t="str">
        <f>IF(Statistics_xlsx___Sheet1[[#This Row],[Post Name]]="-",IF(G4326=0,G4324,G4326),Statistics_xlsx___Sheet1[[#This Row],[Post Name]])</f>
        <v>i7</v>
      </c>
      <c r="I4325">
        <v>31177</v>
      </c>
      <c r="J4325">
        <f>IF(Statistics_xlsx___Sheet1[[#This Row],[Offered Salary]]&lt;=0,AVERAGE($I$2:$I$7166),Statistics_xlsx___Sheet1[[#This Row],[Offered Salary]])</f>
        <v>31177</v>
      </c>
      <c r="K4325" t="b">
        <f>OR((Statistics_xlsx___Sheet1[[#This Row],[updated offered salary]]&lt;$N$39),(Statistics_xlsx___Sheet1[[#This Row],[updated offered salary]]&gt;$N$40))</f>
        <v>0</v>
      </c>
    </row>
    <row r="4326" spans="1:11" x14ac:dyDescent="0.3">
      <c r="A4326">
        <v>800368</v>
      </c>
      <c r="B4326" t="s">
        <v>3625</v>
      </c>
      <c r="C4326" t="s">
        <v>8</v>
      </c>
      <c r="D4326" t="s">
        <v>13</v>
      </c>
      <c r="E4326" t="str">
        <f>IF(Statistics_xlsx___Sheet1[[#This Row],[event_name]]="-","Male",Statistics_xlsx___Sheet1[[#This Row],[event_name]])</f>
        <v>Female</v>
      </c>
      <c r="F4326" t="s">
        <v>113</v>
      </c>
      <c r="G4326" t="s">
        <v>24</v>
      </c>
      <c r="H4326" t="str">
        <f>IF(Statistics_xlsx___Sheet1[[#This Row],[Post Name]]="-",IF(G4327=0,G4325,G4327),Statistics_xlsx___Sheet1[[#This Row],[Post Name]])</f>
        <v>i7</v>
      </c>
      <c r="I4326">
        <v>28162</v>
      </c>
      <c r="J4326">
        <f>IF(Statistics_xlsx___Sheet1[[#This Row],[Offered Salary]]&lt;=0,AVERAGE($I$2:$I$7166),Statistics_xlsx___Sheet1[[#This Row],[Offered Salary]])</f>
        <v>28162</v>
      </c>
      <c r="K4326" t="b">
        <f>OR((Statistics_xlsx___Sheet1[[#This Row],[updated offered salary]]&lt;$N$39),(Statistics_xlsx___Sheet1[[#This Row],[updated offered salary]]&gt;$N$40))</f>
        <v>0</v>
      </c>
    </row>
    <row r="4327" spans="1:11" x14ac:dyDescent="0.3">
      <c r="A4327">
        <v>489970</v>
      </c>
      <c r="B4327" t="s">
        <v>1943</v>
      </c>
      <c r="C4327" t="s">
        <v>8</v>
      </c>
      <c r="D4327" t="s">
        <v>13</v>
      </c>
      <c r="E4327" t="str">
        <f>IF(Statistics_xlsx___Sheet1[[#This Row],[event_name]]="-","Male",Statistics_xlsx___Sheet1[[#This Row],[event_name]])</f>
        <v>Female</v>
      </c>
      <c r="F4327" t="s">
        <v>113</v>
      </c>
      <c r="G4327" t="s">
        <v>24</v>
      </c>
      <c r="H4327" t="str">
        <f>IF(Statistics_xlsx___Sheet1[[#This Row],[Post Name]]="-",IF(G4328=0,G4326,G4328),Statistics_xlsx___Sheet1[[#This Row],[Post Name]])</f>
        <v>i7</v>
      </c>
      <c r="I4327">
        <v>89007</v>
      </c>
      <c r="J4327">
        <f>IF(Statistics_xlsx___Sheet1[[#This Row],[Offered Salary]]&lt;=0,AVERAGE($I$2:$I$7166),Statistics_xlsx___Sheet1[[#This Row],[Offered Salary]])</f>
        <v>89007</v>
      </c>
      <c r="K4327" t="b">
        <f>OR((Statistics_xlsx___Sheet1[[#This Row],[updated offered salary]]&lt;$N$39),(Statistics_xlsx___Sheet1[[#This Row],[updated offered salary]]&gt;$N$40))</f>
        <v>0</v>
      </c>
    </row>
    <row r="4328" spans="1:11" x14ac:dyDescent="0.3">
      <c r="A4328">
        <v>421682</v>
      </c>
      <c r="B4328" t="s">
        <v>3626</v>
      </c>
      <c r="C4328" t="s">
        <v>8</v>
      </c>
      <c r="D4328" t="s">
        <v>13</v>
      </c>
      <c r="E4328" t="str">
        <f>IF(Statistics_xlsx___Sheet1[[#This Row],[event_name]]="-","Male",Statistics_xlsx___Sheet1[[#This Row],[event_name]])</f>
        <v>Female</v>
      </c>
      <c r="F4328" t="s">
        <v>113</v>
      </c>
      <c r="G4328" t="s">
        <v>24</v>
      </c>
      <c r="H4328" t="str">
        <f>IF(Statistics_xlsx___Sheet1[[#This Row],[Post Name]]="-",IF(G4329=0,G4327,G4329),Statistics_xlsx___Sheet1[[#This Row],[Post Name]])</f>
        <v>i7</v>
      </c>
      <c r="I4328">
        <v>39471</v>
      </c>
      <c r="J4328">
        <f>IF(Statistics_xlsx___Sheet1[[#This Row],[Offered Salary]]&lt;=0,AVERAGE($I$2:$I$7166),Statistics_xlsx___Sheet1[[#This Row],[Offered Salary]])</f>
        <v>39471</v>
      </c>
      <c r="K4328" t="b">
        <f>OR((Statistics_xlsx___Sheet1[[#This Row],[updated offered salary]]&lt;$N$39),(Statistics_xlsx___Sheet1[[#This Row],[updated offered salary]]&gt;$N$40))</f>
        <v>0</v>
      </c>
    </row>
    <row r="4329" spans="1:11" x14ac:dyDescent="0.3">
      <c r="A4329">
        <v>435230</v>
      </c>
      <c r="B4329" t="s">
        <v>3627</v>
      </c>
      <c r="C4329" t="s">
        <v>8</v>
      </c>
      <c r="D4329" t="s">
        <v>13</v>
      </c>
      <c r="E4329" t="str">
        <f>IF(Statistics_xlsx___Sheet1[[#This Row],[event_name]]="-","Male",Statistics_xlsx___Sheet1[[#This Row],[event_name]])</f>
        <v>Female</v>
      </c>
      <c r="F4329" t="s">
        <v>113</v>
      </c>
      <c r="G4329" t="s">
        <v>14</v>
      </c>
      <c r="H4329" t="str">
        <f>IF(Statistics_xlsx___Sheet1[[#This Row],[Post Name]]="-",IF(G4330=0,G4328,G4330),Statistics_xlsx___Sheet1[[#This Row],[Post Name]])</f>
        <v>c5</v>
      </c>
      <c r="I4329">
        <v>25883</v>
      </c>
      <c r="J4329">
        <f>IF(Statistics_xlsx___Sheet1[[#This Row],[Offered Salary]]&lt;=0,AVERAGE($I$2:$I$7166),Statistics_xlsx___Sheet1[[#This Row],[Offered Salary]])</f>
        <v>25883</v>
      </c>
      <c r="K4329" t="b">
        <f>OR((Statistics_xlsx___Sheet1[[#This Row],[updated offered salary]]&lt;$N$39),(Statistics_xlsx___Sheet1[[#This Row],[updated offered salary]]&gt;$N$40))</f>
        <v>0</v>
      </c>
    </row>
    <row r="4330" spans="1:11" x14ac:dyDescent="0.3">
      <c r="A4330">
        <v>519412</v>
      </c>
      <c r="B4330" t="s">
        <v>3627</v>
      </c>
      <c r="C4330" t="s">
        <v>15</v>
      </c>
      <c r="D4330" t="s">
        <v>13</v>
      </c>
      <c r="E4330" t="str">
        <f>IF(Statistics_xlsx___Sheet1[[#This Row],[event_name]]="-","Male",Statistics_xlsx___Sheet1[[#This Row],[event_name]])</f>
        <v>Female</v>
      </c>
      <c r="F4330" t="s">
        <v>113</v>
      </c>
      <c r="G4330" t="s">
        <v>14</v>
      </c>
      <c r="H4330" t="str">
        <f>IF(Statistics_xlsx___Sheet1[[#This Row],[Post Name]]="-",IF(G4331=0,G4329,G4331),Statistics_xlsx___Sheet1[[#This Row],[Post Name]])</f>
        <v>c5</v>
      </c>
      <c r="I4330">
        <v>45508</v>
      </c>
      <c r="J4330">
        <f>IF(Statistics_xlsx___Sheet1[[#This Row],[Offered Salary]]&lt;=0,AVERAGE($I$2:$I$7166),Statistics_xlsx___Sheet1[[#This Row],[Offered Salary]])</f>
        <v>45508</v>
      </c>
      <c r="K4330" t="b">
        <f>OR((Statistics_xlsx___Sheet1[[#This Row],[updated offered salary]]&lt;$N$39),(Statistics_xlsx___Sheet1[[#This Row],[updated offered salary]]&gt;$N$40))</f>
        <v>0</v>
      </c>
    </row>
    <row r="4331" spans="1:11" x14ac:dyDescent="0.3">
      <c r="A4331">
        <v>413223</v>
      </c>
      <c r="B4331" t="s">
        <v>3628</v>
      </c>
      <c r="C4331" t="s">
        <v>8</v>
      </c>
      <c r="D4331" t="s">
        <v>13</v>
      </c>
      <c r="E4331" t="str">
        <f>IF(Statistics_xlsx___Sheet1[[#This Row],[event_name]]="-","Male",Statistics_xlsx___Sheet1[[#This Row],[event_name]])</f>
        <v>Female</v>
      </c>
      <c r="F4331" t="s">
        <v>113</v>
      </c>
      <c r="G4331" t="s">
        <v>14</v>
      </c>
      <c r="H4331" t="str">
        <f>IF(Statistics_xlsx___Sheet1[[#This Row],[Post Name]]="-",IF(G4332=0,G4330,G4332),Statistics_xlsx___Sheet1[[#This Row],[Post Name]])</f>
        <v>c5</v>
      </c>
      <c r="I4331">
        <v>39376</v>
      </c>
      <c r="J4331">
        <f>IF(Statistics_xlsx___Sheet1[[#This Row],[Offered Salary]]&lt;=0,AVERAGE($I$2:$I$7166),Statistics_xlsx___Sheet1[[#This Row],[Offered Salary]])</f>
        <v>39376</v>
      </c>
      <c r="K4331" t="b">
        <f>OR((Statistics_xlsx___Sheet1[[#This Row],[updated offered salary]]&lt;$N$39),(Statistics_xlsx___Sheet1[[#This Row],[updated offered salary]]&gt;$N$40))</f>
        <v>0</v>
      </c>
    </row>
    <row r="4332" spans="1:11" x14ac:dyDescent="0.3">
      <c r="A4332">
        <v>343603</v>
      </c>
      <c r="B4332" t="s">
        <v>3629</v>
      </c>
      <c r="C4332" t="s">
        <v>8</v>
      </c>
      <c r="D4332" t="s">
        <v>13</v>
      </c>
      <c r="E4332" t="str">
        <f>IF(Statistics_xlsx___Sheet1[[#This Row],[event_name]]="-","Male",Statistics_xlsx___Sheet1[[#This Row],[event_name]])</f>
        <v>Female</v>
      </c>
      <c r="F4332" t="s">
        <v>113</v>
      </c>
      <c r="G4332" t="s">
        <v>24</v>
      </c>
      <c r="H4332" t="str">
        <f>IF(Statistics_xlsx___Sheet1[[#This Row],[Post Name]]="-",IF(G4333=0,G4331,G4333),Statistics_xlsx___Sheet1[[#This Row],[Post Name]])</f>
        <v>i7</v>
      </c>
      <c r="I4332">
        <v>40400</v>
      </c>
      <c r="J4332">
        <f>IF(Statistics_xlsx___Sheet1[[#This Row],[Offered Salary]]&lt;=0,AVERAGE($I$2:$I$7166),Statistics_xlsx___Sheet1[[#This Row],[Offered Salary]])</f>
        <v>40400</v>
      </c>
      <c r="K4332" t="b">
        <f>OR((Statistics_xlsx___Sheet1[[#This Row],[updated offered salary]]&lt;$N$39),(Statistics_xlsx___Sheet1[[#This Row],[updated offered salary]]&gt;$N$40))</f>
        <v>0</v>
      </c>
    </row>
    <row r="4333" spans="1:11" x14ac:dyDescent="0.3">
      <c r="A4333">
        <v>989586</v>
      </c>
      <c r="B4333" t="s">
        <v>3630</v>
      </c>
      <c r="C4333" t="s">
        <v>8</v>
      </c>
      <c r="D4333" t="s">
        <v>13</v>
      </c>
      <c r="E4333" t="str">
        <f>IF(Statistics_xlsx___Sheet1[[#This Row],[event_name]]="-","Male",Statistics_xlsx___Sheet1[[#This Row],[event_name]])</f>
        <v>Female</v>
      </c>
      <c r="F4333" t="s">
        <v>113</v>
      </c>
      <c r="G4333" t="s">
        <v>24</v>
      </c>
      <c r="H4333" t="str">
        <f>IF(Statistics_xlsx___Sheet1[[#This Row],[Post Name]]="-",IF(G4334=0,G4332,G4334),Statistics_xlsx___Sheet1[[#This Row],[Post Name]])</f>
        <v>i7</v>
      </c>
      <c r="I4333">
        <v>58860</v>
      </c>
      <c r="J4333">
        <f>IF(Statistics_xlsx___Sheet1[[#This Row],[Offered Salary]]&lt;=0,AVERAGE($I$2:$I$7166),Statistics_xlsx___Sheet1[[#This Row],[Offered Salary]])</f>
        <v>58860</v>
      </c>
      <c r="K4333" t="b">
        <f>OR((Statistics_xlsx___Sheet1[[#This Row],[updated offered salary]]&lt;$N$39),(Statistics_xlsx___Sheet1[[#This Row],[updated offered salary]]&gt;$N$40))</f>
        <v>0</v>
      </c>
    </row>
    <row r="4334" spans="1:11" x14ac:dyDescent="0.3">
      <c r="A4334">
        <v>582618</v>
      </c>
      <c r="B4334" t="s">
        <v>3631</v>
      </c>
      <c r="C4334" t="s">
        <v>15</v>
      </c>
      <c r="D4334" t="s">
        <v>13</v>
      </c>
      <c r="E4334" t="str">
        <f>IF(Statistics_xlsx___Sheet1[[#This Row],[event_name]]="-","Male",Statistics_xlsx___Sheet1[[#This Row],[event_name]])</f>
        <v>Female</v>
      </c>
      <c r="F4334" t="s">
        <v>113</v>
      </c>
      <c r="G4334" t="s">
        <v>24</v>
      </c>
      <c r="H4334" t="str">
        <f>IF(Statistics_xlsx___Sheet1[[#This Row],[Post Name]]="-",IF(G4335=0,G4333,G4335),Statistics_xlsx___Sheet1[[#This Row],[Post Name]])</f>
        <v>i7</v>
      </c>
      <c r="I4334">
        <v>37678</v>
      </c>
      <c r="J4334">
        <f>IF(Statistics_xlsx___Sheet1[[#This Row],[Offered Salary]]&lt;=0,AVERAGE($I$2:$I$7166),Statistics_xlsx___Sheet1[[#This Row],[Offered Salary]])</f>
        <v>37678</v>
      </c>
      <c r="K4334" t="b">
        <f>OR((Statistics_xlsx___Sheet1[[#This Row],[updated offered salary]]&lt;$N$39),(Statistics_xlsx___Sheet1[[#This Row],[updated offered salary]]&gt;$N$40))</f>
        <v>0</v>
      </c>
    </row>
    <row r="4335" spans="1:11" x14ac:dyDescent="0.3">
      <c r="A4335">
        <v>287595</v>
      </c>
      <c r="B4335" t="s">
        <v>3632</v>
      </c>
      <c r="C4335" t="s">
        <v>8</v>
      </c>
      <c r="D4335" t="s">
        <v>13</v>
      </c>
      <c r="E4335" t="str">
        <f>IF(Statistics_xlsx___Sheet1[[#This Row],[event_name]]="-","Male",Statistics_xlsx___Sheet1[[#This Row],[event_name]])</f>
        <v>Female</v>
      </c>
      <c r="F4335" t="s">
        <v>113</v>
      </c>
      <c r="G4335" t="s">
        <v>24</v>
      </c>
      <c r="H4335" t="str">
        <f>IF(Statistics_xlsx___Sheet1[[#This Row],[Post Name]]="-",IF(G4336=0,G4334,G4336),Statistics_xlsx___Sheet1[[#This Row],[Post Name]])</f>
        <v>i7</v>
      </c>
      <c r="I4335">
        <v>58224</v>
      </c>
      <c r="J4335">
        <f>IF(Statistics_xlsx___Sheet1[[#This Row],[Offered Salary]]&lt;=0,AVERAGE($I$2:$I$7166),Statistics_xlsx___Sheet1[[#This Row],[Offered Salary]])</f>
        <v>58224</v>
      </c>
      <c r="K4335" t="b">
        <f>OR((Statistics_xlsx___Sheet1[[#This Row],[updated offered salary]]&lt;$N$39),(Statistics_xlsx___Sheet1[[#This Row],[updated offered salary]]&gt;$N$40))</f>
        <v>0</v>
      </c>
    </row>
    <row r="4336" spans="1:11" x14ac:dyDescent="0.3">
      <c r="A4336">
        <v>419103</v>
      </c>
      <c r="B4336" t="s">
        <v>1529</v>
      </c>
      <c r="C4336" t="s">
        <v>15</v>
      </c>
      <c r="D4336" t="s">
        <v>13</v>
      </c>
      <c r="E4336" t="str">
        <f>IF(Statistics_xlsx___Sheet1[[#This Row],[event_name]]="-","Male",Statistics_xlsx___Sheet1[[#This Row],[event_name]])</f>
        <v>Female</v>
      </c>
      <c r="F4336" t="s">
        <v>113</v>
      </c>
      <c r="G4336" t="s">
        <v>24</v>
      </c>
      <c r="H4336" t="str">
        <f>IF(Statistics_xlsx___Sheet1[[#This Row],[Post Name]]="-",IF(G4337=0,G4335,G4337),Statistics_xlsx___Sheet1[[#This Row],[Post Name]])</f>
        <v>i7</v>
      </c>
      <c r="I4336">
        <v>3817</v>
      </c>
      <c r="J4336">
        <f>IF(Statistics_xlsx___Sheet1[[#This Row],[Offered Salary]]&lt;=0,AVERAGE($I$2:$I$7166),Statistics_xlsx___Sheet1[[#This Row],[Offered Salary]])</f>
        <v>3817</v>
      </c>
      <c r="K4336" t="b">
        <f>OR((Statistics_xlsx___Sheet1[[#This Row],[updated offered salary]]&lt;$N$39),(Statistics_xlsx___Sheet1[[#This Row],[updated offered salary]]&gt;$N$40))</f>
        <v>0</v>
      </c>
    </row>
    <row r="4337" spans="1:11" x14ac:dyDescent="0.3">
      <c r="A4337">
        <v>203704</v>
      </c>
      <c r="B4337" t="s">
        <v>3632</v>
      </c>
      <c r="C4337" t="s">
        <v>15</v>
      </c>
      <c r="D4337" t="s">
        <v>13</v>
      </c>
      <c r="E4337" t="str">
        <f>IF(Statistics_xlsx___Sheet1[[#This Row],[event_name]]="-","Male",Statistics_xlsx___Sheet1[[#This Row],[event_name]])</f>
        <v>Female</v>
      </c>
      <c r="F4337" t="s">
        <v>113</v>
      </c>
      <c r="G4337" t="s">
        <v>24</v>
      </c>
      <c r="H4337" t="str">
        <f>IF(Statistics_xlsx___Sheet1[[#This Row],[Post Name]]="-",IF(G4338=0,G4336,G4338),Statistics_xlsx___Sheet1[[#This Row],[Post Name]])</f>
        <v>i7</v>
      </c>
      <c r="I4337">
        <v>5365</v>
      </c>
      <c r="J4337">
        <f>IF(Statistics_xlsx___Sheet1[[#This Row],[Offered Salary]]&lt;=0,AVERAGE($I$2:$I$7166),Statistics_xlsx___Sheet1[[#This Row],[Offered Salary]])</f>
        <v>5365</v>
      </c>
      <c r="K4337" t="b">
        <f>OR((Statistics_xlsx___Sheet1[[#This Row],[updated offered salary]]&lt;$N$39),(Statistics_xlsx___Sheet1[[#This Row],[updated offered salary]]&gt;$N$40))</f>
        <v>0</v>
      </c>
    </row>
    <row r="4338" spans="1:11" x14ac:dyDescent="0.3">
      <c r="A4338">
        <v>303721</v>
      </c>
      <c r="B4338" t="s">
        <v>3633</v>
      </c>
      <c r="C4338" t="s">
        <v>8</v>
      </c>
      <c r="D4338" t="s">
        <v>13</v>
      </c>
      <c r="E4338" t="str">
        <f>IF(Statistics_xlsx___Sheet1[[#This Row],[event_name]]="-","Male",Statistics_xlsx___Sheet1[[#This Row],[event_name]])</f>
        <v>Female</v>
      </c>
      <c r="F4338" t="s">
        <v>113</v>
      </c>
      <c r="G4338" t="s">
        <v>24</v>
      </c>
      <c r="H4338" t="str">
        <f>IF(Statistics_xlsx___Sheet1[[#This Row],[Post Name]]="-",IF(G4339=0,G4337,G4339),Statistics_xlsx___Sheet1[[#This Row],[Post Name]])</f>
        <v>i7</v>
      </c>
      <c r="I4338">
        <v>71666</v>
      </c>
      <c r="J4338">
        <f>IF(Statistics_xlsx___Sheet1[[#This Row],[Offered Salary]]&lt;=0,AVERAGE($I$2:$I$7166),Statistics_xlsx___Sheet1[[#This Row],[Offered Salary]])</f>
        <v>71666</v>
      </c>
      <c r="K4338" t="b">
        <f>OR((Statistics_xlsx___Sheet1[[#This Row],[updated offered salary]]&lt;$N$39),(Statistics_xlsx___Sheet1[[#This Row],[updated offered salary]]&gt;$N$40))</f>
        <v>0</v>
      </c>
    </row>
    <row r="4339" spans="1:11" x14ac:dyDescent="0.3">
      <c r="A4339">
        <v>372528</v>
      </c>
      <c r="B4339" t="s">
        <v>3634</v>
      </c>
      <c r="C4339" t="s">
        <v>15</v>
      </c>
      <c r="D4339" t="s">
        <v>13</v>
      </c>
      <c r="E4339" t="str">
        <f>IF(Statistics_xlsx___Sheet1[[#This Row],[event_name]]="-","Male",Statistics_xlsx___Sheet1[[#This Row],[event_name]])</f>
        <v>Female</v>
      </c>
      <c r="F4339" t="s">
        <v>113</v>
      </c>
      <c r="G4339" t="s">
        <v>24</v>
      </c>
      <c r="H4339" t="str">
        <f>IF(Statistics_xlsx___Sheet1[[#This Row],[Post Name]]="-",IF(G4340=0,G4338,G4340),Statistics_xlsx___Sheet1[[#This Row],[Post Name]])</f>
        <v>i7</v>
      </c>
      <c r="I4339">
        <v>60464</v>
      </c>
      <c r="J4339">
        <f>IF(Statistics_xlsx___Sheet1[[#This Row],[Offered Salary]]&lt;=0,AVERAGE($I$2:$I$7166),Statistics_xlsx___Sheet1[[#This Row],[Offered Salary]])</f>
        <v>60464</v>
      </c>
      <c r="K4339" t="b">
        <f>OR((Statistics_xlsx___Sheet1[[#This Row],[updated offered salary]]&lt;$N$39),(Statistics_xlsx___Sheet1[[#This Row],[updated offered salary]]&gt;$N$40))</f>
        <v>0</v>
      </c>
    </row>
    <row r="4340" spans="1:11" x14ac:dyDescent="0.3">
      <c r="A4340">
        <v>344852</v>
      </c>
      <c r="B4340" t="s">
        <v>3635</v>
      </c>
      <c r="C4340" t="s">
        <v>15</v>
      </c>
      <c r="D4340" t="s">
        <v>13</v>
      </c>
      <c r="E4340" t="str">
        <f>IF(Statistics_xlsx___Sheet1[[#This Row],[event_name]]="-","Male",Statistics_xlsx___Sheet1[[#This Row],[event_name]])</f>
        <v>Female</v>
      </c>
      <c r="F4340" t="s">
        <v>113</v>
      </c>
      <c r="G4340" t="s">
        <v>24</v>
      </c>
      <c r="H4340" t="str">
        <f>IF(Statistics_xlsx___Sheet1[[#This Row],[Post Name]]="-",IF(G4341=0,G4339,G4341),Statistics_xlsx___Sheet1[[#This Row],[Post Name]])</f>
        <v>i7</v>
      </c>
      <c r="I4340">
        <v>24559</v>
      </c>
      <c r="J4340">
        <f>IF(Statistics_xlsx___Sheet1[[#This Row],[Offered Salary]]&lt;=0,AVERAGE($I$2:$I$7166),Statistics_xlsx___Sheet1[[#This Row],[Offered Salary]])</f>
        <v>24559</v>
      </c>
      <c r="K4340" t="b">
        <f>OR((Statistics_xlsx___Sheet1[[#This Row],[updated offered salary]]&lt;$N$39),(Statistics_xlsx___Sheet1[[#This Row],[updated offered salary]]&gt;$N$40))</f>
        <v>0</v>
      </c>
    </row>
    <row r="4341" spans="1:11" x14ac:dyDescent="0.3">
      <c r="A4341">
        <v>509501</v>
      </c>
      <c r="B4341" t="s">
        <v>3636</v>
      </c>
      <c r="C4341" t="s">
        <v>8</v>
      </c>
      <c r="D4341" t="s">
        <v>42</v>
      </c>
      <c r="E4341" t="str">
        <f>IF(Statistics_xlsx___Sheet1[[#This Row],[event_name]]="-","Male",Statistics_xlsx___Sheet1[[#This Row],[event_name]])</f>
        <v>Don’t want to say</v>
      </c>
      <c r="F4341" t="s">
        <v>113</v>
      </c>
      <c r="G4341" t="s">
        <v>14</v>
      </c>
      <c r="H4341" t="str">
        <f>IF(Statistics_xlsx___Sheet1[[#This Row],[Post Name]]="-",IF(G4342=0,G4340,G4342),Statistics_xlsx___Sheet1[[#This Row],[Post Name]])</f>
        <v>c5</v>
      </c>
      <c r="I4341">
        <v>59639</v>
      </c>
      <c r="J4341">
        <f>IF(Statistics_xlsx___Sheet1[[#This Row],[Offered Salary]]&lt;=0,AVERAGE($I$2:$I$7166),Statistics_xlsx___Sheet1[[#This Row],[Offered Salary]])</f>
        <v>59639</v>
      </c>
      <c r="K4341" t="b">
        <f>OR((Statistics_xlsx___Sheet1[[#This Row],[updated offered salary]]&lt;$N$39),(Statistics_xlsx___Sheet1[[#This Row],[updated offered salary]]&gt;$N$40))</f>
        <v>0</v>
      </c>
    </row>
    <row r="4342" spans="1:11" x14ac:dyDescent="0.3">
      <c r="A4342">
        <v>165066</v>
      </c>
      <c r="B4342" t="s">
        <v>3637</v>
      </c>
      <c r="C4342" t="s">
        <v>8</v>
      </c>
      <c r="D4342" t="s">
        <v>13</v>
      </c>
      <c r="E4342" t="str">
        <f>IF(Statistics_xlsx___Sheet1[[#This Row],[event_name]]="-","Male",Statistics_xlsx___Sheet1[[#This Row],[event_name]])</f>
        <v>Female</v>
      </c>
      <c r="F4342" t="s">
        <v>113</v>
      </c>
      <c r="G4342" t="s">
        <v>24</v>
      </c>
      <c r="H4342" t="str">
        <f>IF(Statistics_xlsx___Sheet1[[#This Row],[Post Name]]="-",IF(G4343=0,G4341,G4343),Statistics_xlsx___Sheet1[[#This Row],[Post Name]])</f>
        <v>i7</v>
      </c>
      <c r="I4342">
        <v>57870</v>
      </c>
      <c r="J4342">
        <f>IF(Statistics_xlsx___Sheet1[[#This Row],[Offered Salary]]&lt;=0,AVERAGE($I$2:$I$7166),Statistics_xlsx___Sheet1[[#This Row],[Offered Salary]])</f>
        <v>57870</v>
      </c>
      <c r="K4342" t="b">
        <f>OR((Statistics_xlsx___Sheet1[[#This Row],[updated offered salary]]&lt;$N$39),(Statistics_xlsx___Sheet1[[#This Row],[updated offered salary]]&gt;$N$40))</f>
        <v>0</v>
      </c>
    </row>
    <row r="4343" spans="1:11" x14ac:dyDescent="0.3">
      <c r="A4343">
        <v>609192</v>
      </c>
      <c r="B4343" t="s">
        <v>3638</v>
      </c>
      <c r="C4343" t="s">
        <v>15</v>
      </c>
      <c r="D4343" t="s">
        <v>13</v>
      </c>
      <c r="E4343" t="str">
        <f>IF(Statistics_xlsx___Sheet1[[#This Row],[event_name]]="-","Male",Statistics_xlsx___Sheet1[[#This Row],[event_name]])</f>
        <v>Female</v>
      </c>
      <c r="F4343" t="s">
        <v>113</v>
      </c>
      <c r="G4343" t="s">
        <v>14</v>
      </c>
      <c r="H4343" t="str">
        <f>IF(Statistics_xlsx___Sheet1[[#This Row],[Post Name]]="-",IF(G4344=0,G4342,G4344),Statistics_xlsx___Sheet1[[#This Row],[Post Name]])</f>
        <v>c5</v>
      </c>
      <c r="I4343">
        <v>60528</v>
      </c>
      <c r="J4343">
        <f>IF(Statistics_xlsx___Sheet1[[#This Row],[Offered Salary]]&lt;=0,AVERAGE($I$2:$I$7166),Statistics_xlsx___Sheet1[[#This Row],[Offered Salary]])</f>
        <v>60528</v>
      </c>
      <c r="K4343" t="b">
        <f>OR((Statistics_xlsx___Sheet1[[#This Row],[updated offered salary]]&lt;$N$39),(Statistics_xlsx___Sheet1[[#This Row],[updated offered salary]]&gt;$N$40))</f>
        <v>0</v>
      </c>
    </row>
    <row r="4344" spans="1:11" x14ac:dyDescent="0.3">
      <c r="A4344">
        <v>443270</v>
      </c>
      <c r="B4344" t="s">
        <v>3638</v>
      </c>
      <c r="C4344" t="s">
        <v>8</v>
      </c>
      <c r="D4344" t="s">
        <v>13</v>
      </c>
      <c r="E4344" t="str">
        <f>IF(Statistics_xlsx___Sheet1[[#This Row],[event_name]]="-","Male",Statistics_xlsx___Sheet1[[#This Row],[event_name]])</f>
        <v>Female</v>
      </c>
      <c r="F4344" t="s">
        <v>113</v>
      </c>
      <c r="G4344" t="s">
        <v>14</v>
      </c>
      <c r="H4344" t="str">
        <f>IF(Statistics_xlsx___Sheet1[[#This Row],[Post Name]]="-",IF(G4345=0,G4343,G4345),Statistics_xlsx___Sheet1[[#This Row],[Post Name]])</f>
        <v>c5</v>
      </c>
      <c r="I4344">
        <v>80493</v>
      </c>
      <c r="J4344">
        <f>IF(Statistics_xlsx___Sheet1[[#This Row],[Offered Salary]]&lt;=0,AVERAGE($I$2:$I$7166),Statistics_xlsx___Sheet1[[#This Row],[Offered Salary]])</f>
        <v>80493</v>
      </c>
      <c r="K4344" t="b">
        <f>OR((Statistics_xlsx___Sheet1[[#This Row],[updated offered salary]]&lt;$N$39),(Statistics_xlsx___Sheet1[[#This Row],[updated offered salary]]&gt;$N$40))</f>
        <v>0</v>
      </c>
    </row>
    <row r="4345" spans="1:11" x14ac:dyDescent="0.3">
      <c r="A4345">
        <v>92784</v>
      </c>
      <c r="B4345" t="s">
        <v>883</v>
      </c>
      <c r="C4345" t="s">
        <v>15</v>
      </c>
      <c r="D4345" t="s">
        <v>13</v>
      </c>
      <c r="E4345" t="str">
        <f>IF(Statistics_xlsx___Sheet1[[#This Row],[event_name]]="-","Male",Statistics_xlsx___Sheet1[[#This Row],[event_name]])</f>
        <v>Female</v>
      </c>
      <c r="F4345" t="s">
        <v>113</v>
      </c>
      <c r="G4345" t="s">
        <v>14</v>
      </c>
      <c r="H4345" t="str">
        <f>IF(Statistics_xlsx___Sheet1[[#This Row],[Post Name]]="-",IF(G4346=0,G4344,G4346),Statistics_xlsx___Sheet1[[#This Row],[Post Name]])</f>
        <v>c5</v>
      </c>
      <c r="I4345">
        <v>82622</v>
      </c>
      <c r="J4345">
        <f>IF(Statistics_xlsx___Sheet1[[#This Row],[Offered Salary]]&lt;=0,AVERAGE($I$2:$I$7166),Statistics_xlsx___Sheet1[[#This Row],[Offered Salary]])</f>
        <v>82622</v>
      </c>
      <c r="K4345" t="b">
        <f>OR((Statistics_xlsx___Sheet1[[#This Row],[updated offered salary]]&lt;$N$39),(Statistics_xlsx___Sheet1[[#This Row],[updated offered salary]]&gt;$N$40))</f>
        <v>0</v>
      </c>
    </row>
    <row r="4346" spans="1:11" x14ac:dyDescent="0.3">
      <c r="A4346">
        <v>949454</v>
      </c>
      <c r="B4346" t="s">
        <v>3639</v>
      </c>
      <c r="C4346" t="s">
        <v>8</v>
      </c>
      <c r="D4346" t="s">
        <v>13</v>
      </c>
      <c r="E4346" t="str">
        <f>IF(Statistics_xlsx___Sheet1[[#This Row],[event_name]]="-","Male",Statistics_xlsx___Sheet1[[#This Row],[event_name]])</f>
        <v>Female</v>
      </c>
      <c r="F4346" t="s">
        <v>113</v>
      </c>
      <c r="G4346" t="s">
        <v>24</v>
      </c>
      <c r="H4346" t="str">
        <f>IF(Statistics_xlsx___Sheet1[[#This Row],[Post Name]]="-",IF(G4347=0,G4345,G4347),Statistics_xlsx___Sheet1[[#This Row],[Post Name]])</f>
        <v>i7</v>
      </c>
      <c r="I4346">
        <v>68253</v>
      </c>
      <c r="J4346">
        <f>IF(Statistics_xlsx___Sheet1[[#This Row],[Offered Salary]]&lt;=0,AVERAGE($I$2:$I$7166),Statistics_xlsx___Sheet1[[#This Row],[Offered Salary]])</f>
        <v>68253</v>
      </c>
      <c r="K4346" t="b">
        <f>OR((Statistics_xlsx___Sheet1[[#This Row],[updated offered salary]]&lt;$N$39),(Statistics_xlsx___Sheet1[[#This Row],[updated offered salary]]&gt;$N$40))</f>
        <v>0</v>
      </c>
    </row>
    <row r="4347" spans="1:11" x14ac:dyDescent="0.3">
      <c r="A4347">
        <v>183437</v>
      </c>
      <c r="B4347" t="s">
        <v>3640</v>
      </c>
      <c r="C4347" t="s">
        <v>15</v>
      </c>
      <c r="D4347" t="s">
        <v>13</v>
      </c>
      <c r="E4347" t="str">
        <f>IF(Statistics_xlsx___Sheet1[[#This Row],[event_name]]="-","Male",Statistics_xlsx___Sheet1[[#This Row],[event_name]])</f>
        <v>Female</v>
      </c>
      <c r="F4347" t="s">
        <v>113</v>
      </c>
      <c r="G4347" t="s">
        <v>24</v>
      </c>
      <c r="H4347" t="str">
        <f>IF(Statistics_xlsx___Sheet1[[#This Row],[Post Name]]="-",IF(G4348=0,G4346,G4348),Statistics_xlsx___Sheet1[[#This Row],[Post Name]])</f>
        <v>i7</v>
      </c>
      <c r="I4347">
        <v>77434</v>
      </c>
      <c r="J4347">
        <f>IF(Statistics_xlsx___Sheet1[[#This Row],[Offered Salary]]&lt;=0,AVERAGE($I$2:$I$7166),Statistics_xlsx___Sheet1[[#This Row],[Offered Salary]])</f>
        <v>77434</v>
      </c>
      <c r="K4347" t="b">
        <f>OR((Statistics_xlsx___Sheet1[[#This Row],[updated offered salary]]&lt;$N$39),(Statistics_xlsx___Sheet1[[#This Row],[updated offered salary]]&gt;$N$40))</f>
        <v>0</v>
      </c>
    </row>
    <row r="4348" spans="1:11" x14ac:dyDescent="0.3">
      <c r="A4348">
        <v>696100</v>
      </c>
      <c r="B4348" t="s">
        <v>3641</v>
      </c>
      <c r="C4348" t="s">
        <v>15</v>
      </c>
      <c r="D4348" t="s">
        <v>13</v>
      </c>
      <c r="E4348" t="str">
        <f>IF(Statistics_xlsx___Sheet1[[#This Row],[event_name]]="-","Male",Statistics_xlsx___Sheet1[[#This Row],[event_name]])</f>
        <v>Female</v>
      </c>
      <c r="F4348" t="s">
        <v>113</v>
      </c>
      <c r="G4348" t="s">
        <v>24</v>
      </c>
      <c r="H4348" t="str">
        <f>IF(Statistics_xlsx___Sheet1[[#This Row],[Post Name]]="-",IF(G4349=0,G4347,G4349),Statistics_xlsx___Sheet1[[#This Row],[Post Name]])</f>
        <v>i7</v>
      </c>
      <c r="I4348">
        <v>72612</v>
      </c>
      <c r="J4348">
        <f>IF(Statistics_xlsx___Sheet1[[#This Row],[Offered Salary]]&lt;=0,AVERAGE($I$2:$I$7166),Statistics_xlsx___Sheet1[[#This Row],[Offered Salary]])</f>
        <v>72612</v>
      </c>
      <c r="K4348" t="b">
        <f>OR((Statistics_xlsx___Sheet1[[#This Row],[updated offered salary]]&lt;$N$39),(Statistics_xlsx___Sheet1[[#This Row],[updated offered salary]]&gt;$N$40))</f>
        <v>0</v>
      </c>
    </row>
    <row r="4349" spans="1:11" x14ac:dyDescent="0.3">
      <c r="A4349">
        <v>880828</v>
      </c>
      <c r="B4349" t="s">
        <v>3641</v>
      </c>
      <c r="C4349" t="s">
        <v>15</v>
      </c>
      <c r="D4349" t="s">
        <v>13</v>
      </c>
      <c r="E4349" t="str">
        <f>IF(Statistics_xlsx___Sheet1[[#This Row],[event_name]]="-","Male",Statistics_xlsx___Sheet1[[#This Row],[event_name]])</f>
        <v>Female</v>
      </c>
      <c r="F4349" t="s">
        <v>113</v>
      </c>
      <c r="G4349" t="s">
        <v>24</v>
      </c>
      <c r="H4349" t="str">
        <f>IF(Statistics_xlsx___Sheet1[[#This Row],[Post Name]]="-",IF(G4350=0,G4348,G4350),Statistics_xlsx___Sheet1[[#This Row],[Post Name]])</f>
        <v>i7</v>
      </c>
      <c r="I4349">
        <v>69015</v>
      </c>
      <c r="J4349">
        <f>IF(Statistics_xlsx___Sheet1[[#This Row],[Offered Salary]]&lt;=0,AVERAGE($I$2:$I$7166),Statistics_xlsx___Sheet1[[#This Row],[Offered Salary]])</f>
        <v>69015</v>
      </c>
      <c r="K4349" t="b">
        <f>OR((Statistics_xlsx___Sheet1[[#This Row],[updated offered salary]]&lt;$N$39),(Statistics_xlsx___Sheet1[[#This Row],[updated offered salary]]&gt;$N$40))</f>
        <v>0</v>
      </c>
    </row>
    <row r="4350" spans="1:11" x14ac:dyDescent="0.3">
      <c r="A4350">
        <v>94151</v>
      </c>
      <c r="B4350" t="s">
        <v>3642</v>
      </c>
      <c r="C4350" t="s">
        <v>8</v>
      </c>
      <c r="D4350" t="s">
        <v>13</v>
      </c>
      <c r="E4350" t="str">
        <f>IF(Statistics_xlsx___Sheet1[[#This Row],[event_name]]="-","Male",Statistics_xlsx___Sheet1[[#This Row],[event_name]])</f>
        <v>Female</v>
      </c>
      <c r="F4350" t="s">
        <v>113</v>
      </c>
      <c r="G4350" t="s">
        <v>24</v>
      </c>
      <c r="H4350" t="str">
        <f>IF(Statistics_xlsx___Sheet1[[#This Row],[Post Name]]="-",IF(G4351=0,G4349,G4351),Statistics_xlsx___Sheet1[[#This Row],[Post Name]])</f>
        <v>i7</v>
      </c>
      <c r="I4350">
        <v>39237</v>
      </c>
      <c r="J4350">
        <f>IF(Statistics_xlsx___Sheet1[[#This Row],[Offered Salary]]&lt;=0,AVERAGE($I$2:$I$7166),Statistics_xlsx___Sheet1[[#This Row],[Offered Salary]])</f>
        <v>39237</v>
      </c>
      <c r="K4350" t="b">
        <f>OR((Statistics_xlsx___Sheet1[[#This Row],[updated offered salary]]&lt;$N$39),(Statistics_xlsx___Sheet1[[#This Row],[updated offered salary]]&gt;$N$40))</f>
        <v>0</v>
      </c>
    </row>
    <row r="4351" spans="1:11" x14ac:dyDescent="0.3">
      <c r="A4351">
        <v>83730</v>
      </c>
      <c r="B4351" t="s">
        <v>3643</v>
      </c>
      <c r="C4351" t="s">
        <v>15</v>
      </c>
      <c r="D4351" t="s">
        <v>13</v>
      </c>
      <c r="E4351" t="str">
        <f>IF(Statistics_xlsx___Sheet1[[#This Row],[event_name]]="-","Male",Statistics_xlsx___Sheet1[[#This Row],[event_name]])</f>
        <v>Female</v>
      </c>
      <c r="F4351" t="s">
        <v>113</v>
      </c>
      <c r="G4351" t="s">
        <v>24</v>
      </c>
      <c r="H4351" t="str">
        <f>IF(Statistics_xlsx___Sheet1[[#This Row],[Post Name]]="-",IF(G4352=0,G4350,G4352),Statistics_xlsx___Sheet1[[#This Row],[Post Name]])</f>
        <v>i7</v>
      </c>
      <c r="I4351">
        <v>88574</v>
      </c>
      <c r="J4351">
        <f>IF(Statistics_xlsx___Sheet1[[#This Row],[Offered Salary]]&lt;=0,AVERAGE($I$2:$I$7166),Statistics_xlsx___Sheet1[[#This Row],[Offered Salary]])</f>
        <v>88574</v>
      </c>
      <c r="K4351" t="b">
        <f>OR((Statistics_xlsx___Sheet1[[#This Row],[updated offered salary]]&lt;$N$39),(Statistics_xlsx___Sheet1[[#This Row],[updated offered salary]]&gt;$N$40))</f>
        <v>0</v>
      </c>
    </row>
    <row r="4352" spans="1:11" x14ac:dyDescent="0.3">
      <c r="A4352">
        <v>886375</v>
      </c>
      <c r="B4352" t="s">
        <v>3644</v>
      </c>
      <c r="C4352" t="s">
        <v>15</v>
      </c>
      <c r="D4352" t="s">
        <v>13</v>
      </c>
      <c r="E4352" t="str">
        <f>IF(Statistics_xlsx___Sheet1[[#This Row],[event_name]]="-","Male",Statistics_xlsx___Sheet1[[#This Row],[event_name]])</f>
        <v>Female</v>
      </c>
      <c r="F4352" t="s">
        <v>113</v>
      </c>
      <c r="G4352" t="s">
        <v>24</v>
      </c>
      <c r="H4352" t="str">
        <f>IF(Statistics_xlsx___Sheet1[[#This Row],[Post Name]]="-",IF(G4353=0,G4351,G4353),Statistics_xlsx___Sheet1[[#This Row],[Post Name]])</f>
        <v>i7</v>
      </c>
      <c r="I4352">
        <v>60485</v>
      </c>
      <c r="J4352">
        <f>IF(Statistics_xlsx___Sheet1[[#This Row],[Offered Salary]]&lt;=0,AVERAGE($I$2:$I$7166),Statistics_xlsx___Sheet1[[#This Row],[Offered Salary]])</f>
        <v>60485</v>
      </c>
      <c r="K4352" t="b">
        <f>OR((Statistics_xlsx___Sheet1[[#This Row],[updated offered salary]]&lt;$N$39),(Statistics_xlsx___Sheet1[[#This Row],[updated offered salary]]&gt;$N$40))</f>
        <v>0</v>
      </c>
    </row>
    <row r="4353" spans="1:11" x14ac:dyDescent="0.3">
      <c r="A4353">
        <v>256431</v>
      </c>
      <c r="B4353" t="s">
        <v>3645</v>
      </c>
      <c r="C4353" t="s">
        <v>8</v>
      </c>
      <c r="D4353" t="s">
        <v>13</v>
      </c>
      <c r="E4353" t="str">
        <f>IF(Statistics_xlsx___Sheet1[[#This Row],[event_name]]="-","Male",Statistics_xlsx___Sheet1[[#This Row],[event_name]])</f>
        <v>Female</v>
      </c>
      <c r="F4353" t="s">
        <v>113</v>
      </c>
      <c r="G4353" t="s">
        <v>14</v>
      </c>
      <c r="H4353" t="str">
        <f>IF(Statistics_xlsx___Sheet1[[#This Row],[Post Name]]="-",IF(G4354=0,G4352,G4354),Statistics_xlsx___Sheet1[[#This Row],[Post Name]])</f>
        <v>c5</v>
      </c>
      <c r="I4353">
        <v>36942</v>
      </c>
      <c r="J4353">
        <f>IF(Statistics_xlsx___Sheet1[[#This Row],[Offered Salary]]&lt;=0,AVERAGE($I$2:$I$7166),Statistics_xlsx___Sheet1[[#This Row],[Offered Salary]])</f>
        <v>36942</v>
      </c>
      <c r="K4353" t="b">
        <f>OR((Statistics_xlsx___Sheet1[[#This Row],[updated offered salary]]&lt;$N$39),(Statistics_xlsx___Sheet1[[#This Row],[updated offered salary]]&gt;$N$40))</f>
        <v>0</v>
      </c>
    </row>
    <row r="4354" spans="1:11" x14ac:dyDescent="0.3">
      <c r="A4354">
        <v>540401</v>
      </c>
      <c r="B4354" t="s">
        <v>3646</v>
      </c>
      <c r="C4354" t="s">
        <v>8</v>
      </c>
      <c r="D4354" t="s">
        <v>9</v>
      </c>
      <c r="E4354" t="str">
        <f>IF(Statistics_xlsx___Sheet1[[#This Row],[event_name]]="-","Male",Statistics_xlsx___Sheet1[[#This Row],[event_name]])</f>
        <v>Male</v>
      </c>
      <c r="F4354" t="s">
        <v>21</v>
      </c>
      <c r="G4354" t="s">
        <v>14</v>
      </c>
      <c r="H4354" t="str">
        <f>IF(Statistics_xlsx___Sheet1[[#This Row],[Post Name]]="-",IF(G4355=0,G4353,G4355),Statistics_xlsx___Sheet1[[#This Row],[Post Name]])</f>
        <v>c5</v>
      </c>
      <c r="I4354">
        <v>53483</v>
      </c>
      <c r="J4354">
        <f>IF(Statistics_xlsx___Sheet1[[#This Row],[Offered Salary]]&lt;=0,AVERAGE($I$2:$I$7166),Statistics_xlsx___Sheet1[[#This Row],[Offered Salary]])</f>
        <v>53483</v>
      </c>
      <c r="K4354" t="b">
        <f>OR((Statistics_xlsx___Sheet1[[#This Row],[updated offered salary]]&lt;$N$39),(Statistics_xlsx___Sheet1[[#This Row],[updated offered salary]]&gt;$N$40))</f>
        <v>0</v>
      </c>
    </row>
    <row r="4355" spans="1:11" x14ac:dyDescent="0.3">
      <c r="A4355">
        <v>64540</v>
      </c>
      <c r="B4355" t="s">
        <v>3647</v>
      </c>
      <c r="C4355" t="s">
        <v>8</v>
      </c>
      <c r="D4355" t="s">
        <v>9</v>
      </c>
      <c r="E4355" t="str">
        <f>IF(Statistics_xlsx___Sheet1[[#This Row],[event_name]]="-","Male",Statistics_xlsx___Sheet1[[#This Row],[event_name]])</f>
        <v>Male</v>
      </c>
      <c r="F4355" t="s">
        <v>21</v>
      </c>
      <c r="G4355" t="s">
        <v>14</v>
      </c>
      <c r="H4355" t="str">
        <f>IF(Statistics_xlsx___Sheet1[[#This Row],[Post Name]]="-",IF(G4356=0,G4354,G4356),Statistics_xlsx___Sheet1[[#This Row],[Post Name]])</f>
        <v>c5</v>
      </c>
      <c r="I4355">
        <v>56041</v>
      </c>
      <c r="J4355">
        <f>IF(Statistics_xlsx___Sheet1[[#This Row],[Offered Salary]]&lt;=0,AVERAGE($I$2:$I$7166),Statistics_xlsx___Sheet1[[#This Row],[Offered Salary]])</f>
        <v>56041</v>
      </c>
      <c r="K4355" t="b">
        <f>OR((Statistics_xlsx___Sheet1[[#This Row],[updated offered salary]]&lt;$N$39),(Statistics_xlsx___Sheet1[[#This Row],[updated offered salary]]&gt;$N$40))</f>
        <v>0</v>
      </c>
    </row>
    <row r="4356" spans="1:11" x14ac:dyDescent="0.3">
      <c r="A4356">
        <v>524839</v>
      </c>
      <c r="B4356" t="s">
        <v>1958</v>
      </c>
      <c r="C4356" t="s">
        <v>8</v>
      </c>
      <c r="D4356" t="s">
        <v>9</v>
      </c>
      <c r="E4356" t="str">
        <f>IF(Statistics_xlsx___Sheet1[[#This Row],[event_name]]="-","Male",Statistics_xlsx___Sheet1[[#This Row],[event_name]])</f>
        <v>Male</v>
      </c>
      <c r="F4356" t="s">
        <v>21</v>
      </c>
      <c r="G4356" t="s">
        <v>345</v>
      </c>
      <c r="H4356" t="str">
        <f>IF(Statistics_xlsx___Sheet1[[#This Row],[Post Name]]="-",IF(G4357=0,G4355,G4357),Statistics_xlsx___Sheet1[[#This Row],[Post Name]])</f>
        <v>c9</v>
      </c>
      <c r="I4356">
        <v>90307</v>
      </c>
      <c r="J4356">
        <f>IF(Statistics_xlsx___Sheet1[[#This Row],[Offered Salary]]&lt;=0,AVERAGE($I$2:$I$7166),Statistics_xlsx___Sheet1[[#This Row],[Offered Salary]])</f>
        <v>90307</v>
      </c>
      <c r="K4356" t="b">
        <f>OR((Statistics_xlsx___Sheet1[[#This Row],[updated offered salary]]&lt;$N$39),(Statistics_xlsx___Sheet1[[#This Row],[updated offered salary]]&gt;$N$40))</f>
        <v>0</v>
      </c>
    </row>
    <row r="4357" spans="1:11" x14ac:dyDescent="0.3">
      <c r="A4357">
        <v>484833</v>
      </c>
      <c r="B4357" t="s">
        <v>3648</v>
      </c>
      <c r="C4357" t="s">
        <v>8</v>
      </c>
      <c r="D4357" t="s">
        <v>9</v>
      </c>
      <c r="E4357" t="str">
        <f>IF(Statistics_xlsx___Sheet1[[#This Row],[event_name]]="-","Male",Statistics_xlsx___Sheet1[[#This Row],[event_name]])</f>
        <v>Male</v>
      </c>
      <c r="F4357" t="s">
        <v>21</v>
      </c>
      <c r="G4357" t="s">
        <v>345</v>
      </c>
      <c r="H4357" t="str">
        <f>IF(Statistics_xlsx___Sheet1[[#This Row],[Post Name]]="-",IF(G4358=0,G4356,G4358),Statistics_xlsx___Sheet1[[#This Row],[Post Name]])</f>
        <v>c9</v>
      </c>
      <c r="I4357">
        <v>91643</v>
      </c>
      <c r="J4357">
        <f>IF(Statistics_xlsx___Sheet1[[#This Row],[Offered Salary]]&lt;=0,AVERAGE($I$2:$I$7166),Statistics_xlsx___Sheet1[[#This Row],[Offered Salary]])</f>
        <v>91643</v>
      </c>
      <c r="K4357" t="b">
        <f>OR((Statistics_xlsx___Sheet1[[#This Row],[updated offered salary]]&lt;$N$39),(Statistics_xlsx___Sheet1[[#This Row],[updated offered salary]]&gt;$N$40))</f>
        <v>0</v>
      </c>
    </row>
    <row r="4358" spans="1:11" x14ac:dyDescent="0.3">
      <c r="A4358">
        <v>399087</v>
      </c>
      <c r="B4358" t="s">
        <v>3649</v>
      </c>
      <c r="C4358" t="s">
        <v>8</v>
      </c>
      <c r="D4358" t="s">
        <v>9</v>
      </c>
      <c r="E4358" t="str">
        <f>IF(Statistics_xlsx___Sheet1[[#This Row],[event_name]]="-","Male",Statistics_xlsx___Sheet1[[#This Row],[event_name]])</f>
        <v>Male</v>
      </c>
      <c r="F4358" t="s">
        <v>21</v>
      </c>
      <c r="G4358" t="s">
        <v>345</v>
      </c>
      <c r="H4358" t="str">
        <f>IF(Statistics_xlsx___Sheet1[[#This Row],[Post Name]]="-",IF(G4359=0,G4357,G4359),Statistics_xlsx___Sheet1[[#This Row],[Post Name]])</f>
        <v>c9</v>
      </c>
      <c r="I4358">
        <v>48485</v>
      </c>
      <c r="J4358">
        <f>IF(Statistics_xlsx___Sheet1[[#This Row],[Offered Salary]]&lt;=0,AVERAGE($I$2:$I$7166),Statistics_xlsx___Sheet1[[#This Row],[Offered Salary]])</f>
        <v>48485</v>
      </c>
      <c r="K4358" t="b">
        <f>OR((Statistics_xlsx___Sheet1[[#This Row],[updated offered salary]]&lt;$N$39),(Statistics_xlsx___Sheet1[[#This Row],[updated offered salary]]&gt;$N$40))</f>
        <v>0</v>
      </c>
    </row>
    <row r="4359" spans="1:11" x14ac:dyDescent="0.3">
      <c r="A4359">
        <v>20051</v>
      </c>
      <c r="B4359" t="s">
        <v>3650</v>
      </c>
      <c r="C4359" t="s">
        <v>15</v>
      </c>
      <c r="D4359" t="s">
        <v>42</v>
      </c>
      <c r="E4359" t="str">
        <f>IF(Statistics_xlsx___Sheet1[[#This Row],[event_name]]="-","Male",Statistics_xlsx___Sheet1[[#This Row],[event_name]])</f>
        <v>Don’t want to say</v>
      </c>
      <c r="F4359" t="s">
        <v>21</v>
      </c>
      <c r="G4359" t="s">
        <v>14</v>
      </c>
      <c r="H4359" t="str">
        <f>IF(Statistics_xlsx___Sheet1[[#This Row],[Post Name]]="-",IF(G4360=0,G4358,G4360),Statistics_xlsx___Sheet1[[#This Row],[Post Name]])</f>
        <v>c5</v>
      </c>
      <c r="I4359">
        <v>92812</v>
      </c>
      <c r="J4359">
        <f>IF(Statistics_xlsx___Sheet1[[#This Row],[Offered Salary]]&lt;=0,AVERAGE($I$2:$I$7166),Statistics_xlsx___Sheet1[[#This Row],[Offered Salary]])</f>
        <v>92812</v>
      </c>
      <c r="K4359" t="b">
        <f>OR((Statistics_xlsx___Sheet1[[#This Row],[updated offered salary]]&lt;$N$39),(Statistics_xlsx___Sheet1[[#This Row],[updated offered salary]]&gt;$N$40))</f>
        <v>0</v>
      </c>
    </row>
    <row r="4360" spans="1:11" x14ac:dyDescent="0.3">
      <c r="A4360">
        <v>943287</v>
      </c>
      <c r="B4360" t="s">
        <v>1799</v>
      </c>
      <c r="C4360" t="s">
        <v>8</v>
      </c>
      <c r="D4360" t="s">
        <v>9</v>
      </c>
      <c r="E4360" t="str">
        <f>IF(Statistics_xlsx___Sheet1[[#This Row],[event_name]]="-","Male",Statistics_xlsx___Sheet1[[#This Row],[event_name]])</f>
        <v>Male</v>
      </c>
      <c r="F4360" t="s">
        <v>17</v>
      </c>
      <c r="G4360" t="s">
        <v>345</v>
      </c>
      <c r="H4360" t="str">
        <f>IF(Statistics_xlsx___Sheet1[[#This Row],[Post Name]]="-",IF(G4361=0,G4359,G4361),Statistics_xlsx___Sheet1[[#This Row],[Post Name]])</f>
        <v>c9</v>
      </c>
      <c r="I4360">
        <v>33202</v>
      </c>
      <c r="J4360">
        <f>IF(Statistics_xlsx___Sheet1[[#This Row],[Offered Salary]]&lt;=0,AVERAGE($I$2:$I$7166),Statistics_xlsx___Sheet1[[#This Row],[Offered Salary]])</f>
        <v>33202</v>
      </c>
      <c r="K4360" t="b">
        <f>OR((Statistics_xlsx___Sheet1[[#This Row],[updated offered salary]]&lt;$N$39),(Statistics_xlsx___Sheet1[[#This Row],[updated offered salary]]&gt;$N$40))</f>
        <v>0</v>
      </c>
    </row>
    <row r="4361" spans="1:11" x14ac:dyDescent="0.3">
      <c r="A4361">
        <v>184016</v>
      </c>
      <c r="B4361" t="s">
        <v>3651</v>
      </c>
      <c r="C4361" t="s">
        <v>15</v>
      </c>
      <c r="D4361" t="s">
        <v>9</v>
      </c>
      <c r="E4361" t="str">
        <f>IF(Statistics_xlsx___Sheet1[[#This Row],[event_name]]="-","Male",Statistics_xlsx___Sheet1[[#This Row],[event_name]])</f>
        <v>Male</v>
      </c>
      <c r="F4361" t="s">
        <v>17</v>
      </c>
      <c r="G4361" t="s">
        <v>345</v>
      </c>
      <c r="H4361" t="str">
        <f>IF(Statistics_xlsx___Sheet1[[#This Row],[Post Name]]="-",IF(G4362=0,G4360,G4362),Statistics_xlsx___Sheet1[[#This Row],[Post Name]])</f>
        <v>c9</v>
      </c>
      <c r="I4361">
        <v>93071</v>
      </c>
      <c r="J4361">
        <f>IF(Statistics_xlsx___Sheet1[[#This Row],[Offered Salary]]&lt;=0,AVERAGE($I$2:$I$7166),Statistics_xlsx___Sheet1[[#This Row],[Offered Salary]])</f>
        <v>93071</v>
      </c>
      <c r="K4361" t="b">
        <f>OR((Statistics_xlsx___Sheet1[[#This Row],[updated offered salary]]&lt;$N$39),(Statistics_xlsx___Sheet1[[#This Row],[updated offered salary]]&gt;$N$40))</f>
        <v>0</v>
      </c>
    </row>
    <row r="4362" spans="1:11" x14ac:dyDescent="0.3">
      <c r="A4362">
        <v>712512</v>
      </c>
      <c r="B4362" t="s">
        <v>3652</v>
      </c>
      <c r="C4362" t="s">
        <v>8</v>
      </c>
      <c r="D4362" t="s">
        <v>9</v>
      </c>
      <c r="E4362" t="str">
        <f>IF(Statistics_xlsx___Sheet1[[#This Row],[event_name]]="-","Male",Statistics_xlsx___Sheet1[[#This Row],[event_name]])</f>
        <v>Male</v>
      </c>
      <c r="F4362" t="s">
        <v>17</v>
      </c>
      <c r="G4362" t="s">
        <v>345</v>
      </c>
      <c r="H4362" t="str">
        <f>IF(Statistics_xlsx___Sheet1[[#This Row],[Post Name]]="-",IF(G4363=0,G4361,G4363),Statistics_xlsx___Sheet1[[#This Row],[Post Name]])</f>
        <v>c9</v>
      </c>
      <c r="I4362">
        <v>42237</v>
      </c>
      <c r="J4362">
        <f>IF(Statistics_xlsx___Sheet1[[#This Row],[Offered Salary]]&lt;=0,AVERAGE($I$2:$I$7166),Statistics_xlsx___Sheet1[[#This Row],[Offered Salary]])</f>
        <v>42237</v>
      </c>
      <c r="K4362" t="b">
        <f>OR((Statistics_xlsx___Sheet1[[#This Row],[updated offered salary]]&lt;$N$39),(Statistics_xlsx___Sheet1[[#This Row],[updated offered salary]]&gt;$N$40))</f>
        <v>0</v>
      </c>
    </row>
    <row r="4363" spans="1:11" x14ac:dyDescent="0.3">
      <c r="A4363">
        <v>699072</v>
      </c>
      <c r="B4363" t="s">
        <v>3653</v>
      </c>
      <c r="C4363" t="s">
        <v>8</v>
      </c>
      <c r="D4363" t="s">
        <v>9</v>
      </c>
      <c r="E4363" t="str">
        <f>IF(Statistics_xlsx___Sheet1[[#This Row],[event_name]]="-","Male",Statistics_xlsx___Sheet1[[#This Row],[event_name]])</f>
        <v>Male</v>
      </c>
      <c r="F4363" t="s">
        <v>17</v>
      </c>
      <c r="G4363" t="s">
        <v>345</v>
      </c>
      <c r="H4363" t="str">
        <f>IF(Statistics_xlsx___Sheet1[[#This Row],[Post Name]]="-",IF(G4364=0,G4362,G4364),Statistics_xlsx___Sheet1[[#This Row],[Post Name]])</f>
        <v>c9</v>
      </c>
      <c r="I4363">
        <v>14556</v>
      </c>
      <c r="J4363">
        <f>IF(Statistics_xlsx___Sheet1[[#This Row],[Offered Salary]]&lt;=0,AVERAGE($I$2:$I$7166),Statistics_xlsx___Sheet1[[#This Row],[Offered Salary]])</f>
        <v>14556</v>
      </c>
      <c r="K4363" t="b">
        <f>OR((Statistics_xlsx___Sheet1[[#This Row],[updated offered salary]]&lt;$N$39),(Statistics_xlsx___Sheet1[[#This Row],[updated offered salary]]&gt;$N$40))</f>
        <v>0</v>
      </c>
    </row>
    <row r="4364" spans="1:11" x14ac:dyDescent="0.3">
      <c r="A4364">
        <v>963353</v>
      </c>
      <c r="B4364" t="s">
        <v>3654</v>
      </c>
      <c r="C4364" t="s">
        <v>15</v>
      </c>
      <c r="D4364" t="s">
        <v>42</v>
      </c>
      <c r="E4364" t="str">
        <f>IF(Statistics_xlsx___Sheet1[[#This Row],[event_name]]="-","Male",Statistics_xlsx___Sheet1[[#This Row],[event_name]])</f>
        <v>Don’t want to say</v>
      </c>
      <c r="F4364" t="s">
        <v>166</v>
      </c>
      <c r="G4364" t="s">
        <v>345</v>
      </c>
      <c r="H4364" t="str">
        <f>IF(Statistics_xlsx___Sheet1[[#This Row],[Post Name]]="-",IF(G4365=0,G4363,G4365),Statistics_xlsx___Sheet1[[#This Row],[Post Name]])</f>
        <v>c9</v>
      </c>
      <c r="I4364">
        <v>9766</v>
      </c>
      <c r="J4364">
        <f>IF(Statistics_xlsx___Sheet1[[#This Row],[Offered Salary]]&lt;=0,AVERAGE($I$2:$I$7166),Statistics_xlsx___Sheet1[[#This Row],[Offered Salary]])</f>
        <v>9766</v>
      </c>
      <c r="K4364" t="b">
        <f>OR((Statistics_xlsx___Sheet1[[#This Row],[updated offered salary]]&lt;$N$39),(Statistics_xlsx___Sheet1[[#This Row],[updated offered salary]]&gt;$N$40))</f>
        <v>0</v>
      </c>
    </row>
    <row r="4365" spans="1:11" x14ac:dyDescent="0.3">
      <c r="A4365">
        <v>551794</v>
      </c>
      <c r="B4365" t="s">
        <v>3655</v>
      </c>
      <c r="C4365" t="s">
        <v>8</v>
      </c>
      <c r="D4365" t="s">
        <v>9</v>
      </c>
      <c r="E4365" t="str">
        <f>IF(Statistics_xlsx___Sheet1[[#This Row],[event_name]]="-","Male",Statistics_xlsx___Sheet1[[#This Row],[event_name]])</f>
        <v>Male</v>
      </c>
      <c r="F4365" t="s">
        <v>17</v>
      </c>
      <c r="G4365" t="s">
        <v>345</v>
      </c>
      <c r="H4365" t="str">
        <f>IF(Statistics_xlsx___Sheet1[[#This Row],[Post Name]]="-",IF(G4366=0,G4364,G4366),Statistics_xlsx___Sheet1[[#This Row],[Post Name]])</f>
        <v>c9</v>
      </c>
      <c r="I4365">
        <v>41403</v>
      </c>
      <c r="J4365">
        <f>IF(Statistics_xlsx___Sheet1[[#This Row],[Offered Salary]]&lt;=0,AVERAGE($I$2:$I$7166),Statistics_xlsx___Sheet1[[#This Row],[Offered Salary]])</f>
        <v>41403</v>
      </c>
      <c r="K4365" t="b">
        <f>OR((Statistics_xlsx___Sheet1[[#This Row],[updated offered salary]]&lt;$N$39),(Statistics_xlsx___Sheet1[[#This Row],[updated offered salary]]&gt;$N$40))</f>
        <v>0</v>
      </c>
    </row>
    <row r="4366" spans="1:11" x14ac:dyDescent="0.3">
      <c r="A4366">
        <v>95527</v>
      </c>
      <c r="B4366" t="s">
        <v>3656</v>
      </c>
      <c r="C4366" t="s">
        <v>8</v>
      </c>
      <c r="D4366" t="s">
        <v>9</v>
      </c>
      <c r="E4366" t="str">
        <f>IF(Statistics_xlsx___Sheet1[[#This Row],[event_name]]="-","Male",Statistics_xlsx___Sheet1[[#This Row],[event_name]])</f>
        <v>Male</v>
      </c>
      <c r="F4366" t="s">
        <v>17</v>
      </c>
      <c r="G4366" t="s">
        <v>345</v>
      </c>
      <c r="H4366" t="str">
        <f>IF(Statistics_xlsx___Sheet1[[#This Row],[Post Name]]="-",IF(G4367=0,G4365,G4367),Statistics_xlsx___Sheet1[[#This Row],[Post Name]])</f>
        <v>c9</v>
      </c>
      <c r="I4366">
        <v>93290</v>
      </c>
      <c r="J4366">
        <f>IF(Statistics_xlsx___Sheet1[[#This Row],[Offered Salary]]&lt;=0,AVERAGE($I$2:$I$7166),Statistics_xlsx___Sheet1[[#This Row],[Offered Salary]])</f>
        <v>93290</v>
      </c>
      <c r="K4366" t="b">
        <f>OR((Statistics_xlsx___Sheet1[[#This Row],[updated offered salary]]&lt;$N$39),(Statistics_xlsx___Sheet1[[#This Row],[updated offered salary]]&gt;$N$40))</f>
        <v>0</v>
      </c>
    </row>
    <row r="4367" spans="1:11" x14ac:dyDescent="0.3">
      <c r="A4367">
        <v>13485</v>
      </c>
      <c r="B4367" t="s">
        <v>3657</v>
      </c>
      <c r="C4367" t="s">
        <v>15</v>
      </c>
      <c r="D4367" t="s">
        <v>13</v>
      </c>
      <c r="E4367" t="str">
        <f>IF(Statistics_xlsx___Sheet1[[#This Row],[event_name]]="-","Male",Statistics_xlsx___Sheet1[[#This Row],[event_name]])</f>
        <v>Female</v>
      </c>
      <c r="F4367" t="s">
        <v>21</v>
      </c>
      <c r="G4367" t="s">
        <v>11</v>
      </c>
      <c r="H4367" t="str">
        <f>IF(Statistics_xlsx___Sheet1[[#This Row],[Post Name]]="-",IF(G4368=0,G4366,G4368),Statistics_xlsx___Sheet1[[#This Row],[Post Name]])</f>
        <v>c8</v>
      </c>
      <c r="I4367">
        <v>6563</v>
      </c>
      <c r="J4367">
        <f>IF(Statistics_xlsx___Sheet1[[#This Row],[Offered Salary]]&lt;=0,AVERAGE($I$2:$I$7166),Statistics_xlsx___Sheet1[[#This Row],[Offered Salary]])</f>
        <v>6563</v>
      </c>
      <c r="K4367" t="b">
        <f>OR((Statistics_xlsx___Sheet1[[#This Row],[updated offered salary]]&lt;$N$39),(Statistics_xlsx___Sheet1[[#This Row],[updated offered salary]]&gt;$N$40))</f>
        <v>0</v>
      </c>
    </row>
    <row r="4368" spans="1:11" x14ac:dyDescent="0.3">
      <c r="A4368">
        <v>657708</v>
      </c>
      <c r="B4368" t="s">
        <v>3658</v>
      </c>
      <c r="C4368" t="s">
        <v>8</v>
      </c>
      <c r="D4368" t="s">
        <v>9</v>
      </c>
      <c r="E4368" t="str">
        <f>IF(Statistics_xlsx___Sheet1[[#This Row],[event_name]]="-","Male",Statistics_xlsx___Sheet1[[#This Row],[event_name]])</f>
        <v>Male</v>
      </c>
      <c r="F4368" t="s">
        <v>21</v>
      </c>
      <c r="G4368" t="s">
        <v>11</v>
      </c>
      <c r="H4368" t="str">
        <f>IF(Statistics_xlsx___Sheet1[[#This Row],[Post Name]]="-",IF(G4369=0,G4367,G4369),Statistics_xlsx___Sheet1[[#This Row],[Post Name]])</f>
        <v>c8</v>
      </c>
      <c r="I4368">
        <v>60798</v>
      </c>
      <c r="J4368">
        <f>IF(Statistics_xlsx___Sheet1[[#This Row],[Offered Salary]]&lt;=0,AVERAGE($I$2:$I$7166),Statistics_xlsx___Sheet1[[#This Row],[Offered Salary]])</f>
        <v>60798</v>
      </c>
      <c r="K4368" t="b">
        <f>OR((Statistics_xlsx___Sheet1[[#This Row],[updated offered salary]]&lt;$N$39),(Statistics_xlsx___Sheet1[[#This Row],[updated offered salary]]&gt;$N$40))</f>
        <v>0</v>
      </c>
    </row>
    <row r="4369" spans="1:11" x14ac:dyDescent="0.3">
      <c r="A4369">
        <v>827108</v>
      </c>
      <c r="B4369" t="s">
        <v>1210</v>
      </c>
      <c r="C4369" t="s">
        <v>15</v>
      </c>
      <c r="D4369" t="s">
        <v>9</v>
      </c>
      <c r="E4369" t="str">
        <f>IF(Statistics_xlsx___Sheet1[[#This Row],[event_name]]="-","Male",Statistics_xlsx___Sheet1[[#This Row],[event_name]])</f>
        <v>Male</v>
      </c>
      <c r="F4369" t="s">
        <v>10</v>
      </c>
      <c r="G4369" t="s">
        <v>345</v>
      </c>
      <c r="H4369" t="str">
        <f>IF(Statistics_xlsx___Sheet1[[#This Row],[Post Name]]="-",IF(G4370=0,G4368,G4370),Statistics_xlsx___Sheet1[[#This Row],[Post Name]])</f>
        <v>c9</v>
      </c>
      <c r="I4369">
        <v>70991</v>
      </c>
      <c r="J4369">
        <f>IF(Statistics_xlsx___Sheet1[[#This Row],[Offered Salary]]&lt;=0,AVERAGE($I$2:$I$7166),Statistics_xlsx___Sheet1[[#This Row],[Offered Salary]])</f>
        <v>70991</v>
      </c>
      <c r="K4369" t="b">
        <f>OR((Statistics_xlsx___Sheet1[[#This Row],[updated offered salary]]&lt;$N$39),(Statistics_xlsx___Sheet1[[#This Row],[updated offered salary]]&gt;$N$40))</f>
        <v>0</v>
      </c>
    </row>
    <row r="4370" spans="1:11" x14ac:dyDescent="0.3">
      <c r="A4370">
        <v>507171</v>
      </c>
      <c r="B4370" t="s">
        <v>3659</v>
      </c>
      <c r="C4370" t="s">
        <v>8</v>
      </c>
      <c r="D4370" t="s">
        <v>13</v>
      </c>
      <c r="E4370" t="str">
        <f>IF(Statistics_xlsx___Sheet1[[#This Row],[event_name]]="-","Male",Statistics_xlsx___Sheet1[[#This Row],[event_name]])</f>
        <v>Female</v>
      </c>
      <c r="F4370" t="s">
        <v>10</v>
      </c>
      <c r="G4370" t="s">
        <v>345</v>
      </c>
      <c r="H4370" t="str">
        <f>IF(Statistics_xlsx___Sheet1[[#This Row],[Post Name]]="-",IF(G4371=0,G4369,G4371),Statistics_xlsx___Sheet1[[#This Row],[Post Name]])</f>
        <v>c9</v>
      </c>
      <c r="I4370">
        <v>5236</v>
      </c>
      <c r="J4370">
        <f>IF(Statistics_xlsx___Sheet1[[#This Row],[Offered Salary]]&lt;=0,AVERAGE($I$2:$I$7166),Statistics_xlsx___Sheet1[[#This Row],[Offered Salary]])</f>
        <v>5236</v>
      </c>
      <c r="K4370" t="b">
        <f>OR((Statistics_xlsx___Sheet1[[#This Row],[updated offered salary]]&lt;$N$39),(Statistics_xlsx___Sheet1[[#This Row],[updated offered salary]]&gt;$N$40))</f>
        <v>0</v>
      </c>
    </row>
    <row r="4371" spans="1:11" x14ac:dyDescent="0.3">
      <c r="A4371">
        <v>888298</v>
      </c>
      <c r="B4371" t="s">
        <v>3660</v>
      </c>
      <c r="C4371" t="s">
        <v>15</v>
      </c>
      <c r="D4371" t="s">
        <v>13</v>
      </c>
      <c r="E4371" t="str">
        <f>IF(Statistics_xlsx___Sheet1[[#This Row],[event_name]]="-","Male",Statistics_xlsx___Sheet1[[#This Row],[event_name]])</f>
        <v>Female</v>
      </c>
      <c r="F4371" t="s">
        <v>10</v>
      </c>
      <c r="G4371" t="s">
        <v>345</v>
      </c>
      <c r="H4371" t="str">
        <f>IF(Statistics_xlsx___Sheet1[[#This Row],[Post Name]]="-",IF(G4372=0,G4370,G4372),Statistics_xlsx___Sheet1[[#This Row],[Post Name]])</f>
        <v>c9</v>
      </c>
      <c r="I4371">
        <v>41722</v>
      </c>
      <c r="J4371">
        <f>IF(Statistics_xlsx___Sheet1[[#This Row],[Offered Salary]]&lt;=0,AVERAGE($I$2:$I$7166),Statistics_xlsx___Sheet1[[#This Row],[Offered Salary]])</f>
        <v>41722</v>
      </c>
      <c r="K4371" t="b">
        <f>OR((Statistics_xlsx___Sheet1[[#This Row],[updated offered salary]]&lt;$N$39),(Statistics_xlsx___Sheet1[[#This Row],[updated offered salary]]&gt;$N$40))</f>
        <v>0</v>
      </c>
    </row>
    <row r="4372" spans="1:11" x14ac:dyDescent="0.3">
      <c r="A4372">
        <v>357906</v>
      </c>
      <c r="B4372" t="s">
        <v>3661</v>
      </c>
      <c r="C4372" t="s">
        <v>15</v>
      </c>
      <c r="D4372" t="s">
        <v>13</v>
      </c>
      <c r="E4372" t="str">
        <f>IF(Statistics_xlsx___Sheet1[[#This Row],[event_name]]="-","Male",Statistics_xlsx___Sheet1[[#This Row],[event_name]])</f>
        <v>Female</v>
      </c>
      <c r="F4372" t="s">
        <v>10</v>
      </c>
      <c r="G4372" t="s">
        <v>345</v>
      </c>
      <c r="H4372" t="str">
        <f>IF(Statistics_xlsx___Sheet1[[#This Row],[Post Name]]="-",IF(G4373=0,G4371,G4373),Statistics_xlsx___Sheet1[[#This Row],[Post Name]])</f>
        <v>c9</v>
      </c>
      <c r="I4372">
        <v>52654</v>
      </c>
      <c r="J4372">
        <f>IF(Statistics_xlsx___Sheet1[[#This Row],[Offered Salary]]&lt;=0,AVERAGE($I$2:$I$7166),Statistics_xlsx___Sheet1[[#This Row],[Offered Salary]])</f>
        <v>52654</v>
      </c>
      <c r="K4372" t="b">
        <f>OR((Statistics_xlsx___Sheet1[[#This Row],[updated offered salary]]&lt;$N$39),(Statistics_xlsx___Sheet1[[#This Row],[updated offered salary]]&gt;$N$40))</f>
        <v>0</v>
      </c>
    </row>
    <row r="4373" spans="1:11" x14ac:dyDescent="0.3">
      <c r="A4373">
        <v>926580</v>
      </c>
      <c r="B4373" t="s">
        <v>3662</v>
      </c>
      <c r="C4373" t="s">
        <v>8</v>
      </c>
      <c r="D4373" t="s">
        <v>9</v>
      </c>
      <c r="E4373" t="str">
        <f>IF(Statistics_xlsx___Sheet1[[#This Row],[event_name]]="-","Male",Statistics_xlsx___Sheet1[[#This Row],[event_name]])</f>
        <v>Male</v>
      </c>
      <c r="F4373" t="s">
        <v>10</v>
      </c>
      <c r="G4373" t="s">
        <v>345</v>
      </c>
      <c r="H4373" t="str">
        <f>IF(Statistics_xlsx___Sheet1[[#This Row],[Post Name]]="-",IF(G4374=0,G4372,G4374),Statistics_xlsx___Sheet1[[#This Row],[Post Name]])</f>
        <v>c9</v>
      </c>
      <c r="I4373">
        <v>77323</v>
      </c>
      <c r="J4373">
        <f>IF(Statistics_xlsx___Sheet1[[#This Row],[Offered Salary]]&lt;=0,AVERAGE($I$2:$I$7166),Statistics_xlsx___Sheet1[[#This Row],[Offered Salary]])</f>
        <v>77323</v>
      </c>
      <c r="K4373" t="b">
        <f>OR((Statistics_xlsx___Sheet1[[#This Row],[updated offered salary]]&lt;$N$39),(Statistics_xlsx___Sheet1[[#This Row],[updated offered salary]]&gt;$N$40))</f>
        <v>0</v>
      </c>
    </row>
    <row r="4374" spans="1:11" x14ac:dyDescent="0.3">
      <c r="A4374">
        <v>448075</v>
      </c>
      <c r="B4374" t="s">
        <v>3663</v>
      </c>
      <c r="C4374" t="s">
        <v>8</v>
      </c>
      <c r="D4374" t="s">
        <v>13</v>
      </c>
      <c r="E4374" t="str">
        <f>IF(Statistics_xlsx___Sheet1[[#This Row],[event_name]]="-","Male",Statistics_xlsx___Sheet1[[#This Row],[event_name]])</f>
        <v>Female</v>
      </c>
      <c r="F4374" t="s">
        <v>10</v>
      </c>
      <c r="G4374" t="s">
        <v>345</v>
      </c>
      <c r="H4374" t="str">
        <f>IF(Statistics_xlsx___Sheet1[[#This Row],[Post Name]]="-",IF(G4375=0,G4373,G4375),Statistics_xlsx___Sheet1[[#This Row],[Post Name]])</f>
        <v>c9</v>
      </c>
      <c r="I4374">
        <v>86573</v>
      </c>
      <c r="J4374">
        <f>IF(Statistics_xlsx___Sheet1[[#This Row],[Offered Salary]]&lt;=0,AVERAGE($I$2:$I$7166),Statistics_xlsx___Sheet1[[#This Row],[Offered Salary]])</f>
        <v>86573</v>
      </c>
      <c r="K4374" t="b">
        <f>OR((Statistics_xlsx___Sheet1[[#This Row],[updated offered salary]]&lt;$N$39),(Statistics_xlsx___Sheet1[[#This Row],[updated offered salary]]&gt;$N$40))</f>
        <v>0</v>
      </c>
    </row>
    <row r="4375" spans="1:11" x14ac:dyDescent="0.3">
      <c r="A4375">
        <v>68425</v>
      </c>
      <c r="B4375" t="s">
        <v>3664</v>
      </c>
      <c r="C4375" t="s">
        <v>15</v>
      </c>
      <c r="D4375" t="s">
        <v>13</v>
      </c>
      <c r="E4375" t="str">
        <f>IF(Statistics_xlsx___Sheet1[[#This Row],[event_name]]="-","Male",Statistics_xlsx___Sheet1[[#This Row],[event_name]])</f>
        <v>Female</v>
      </c>
      <c r="F4375" t="s">
        <v>10</v>
      </c>
      <c r="G4375" t="s">
        <v>345</v>
      </c>
      <c r="H4375" t="str">
        <f>IF(Statistics_xlsx___Sheet1[[#This Row],[Post Name]]="-",IF(G4376=0,G4374,G4376),Statistics_xlsx___Sheet1[[#This Row],[Post Name]])</f>
        <v>c9</v>
      </c>
      <c r="I4375">
        <v>29051</v>
      </c>
      <c r="J4375">
        <f>IF(Statistics_xlsx___Sheet1[[#This Row],[Offered Salary]]&lt;=0,AVERAGE($I$2:$I$7166),Statistics_xlsx___Sheet1[[#This Row],[Offered Salary]])</f>
        <v>29051</v>
      </c>
      <c r="K4375" t="b">
        <f>OR((Statistics_xlsx___Sheet1[[#This Row],[updated offered salary]]&lt;$N$39),(Statistics_xlsx___Sheet1[[#This Row],[updated offered salary]]&gt;$N$40))</f>
        <v>0</v>
      </c>
    </row>
    <row r="4376" spans="1:11" x14ac:dyDescent="0.3">
      <c r="A4376">
        <v>357815</v>
      </c>
      <c r="B4376" t="s">
        <v>2730</v>
      </c>
      <c r="C4376" t="s">
        <v>8</v>
      </c>
      <c r="D4376" t="s">
        <v>13</v>
      </c>
      <c r="E4376" t="str">
        <f>IF(Statistics_xlsx___Sheet1[[#This Row],[event_name]]="-","Male",Statistics_xlsx___Sheet1[[#This Row],[event_name]])</f>
        <v>Female</v>
      </c>
      <c r="F4376" t="s">
        <v>10</v>
      </c>
      <c r="G4376" t="s">
        <v>345</v>
      </c>
      <c r="H4376" t="str">
        <f>IF(Statistics_xlsx___Sheet1[[#This Row],[Post Name]]="-",IF(G4377=0,G4375,G4377),Statistics_xlsx___Sheet1[[#This Row],[Post Name]])</f>
        <v>c9</v>
      </c>
      <c r="I4376">
        <v>97038</v>
      </c>
      <c r="J4376">
        <f>IF(Statistics_xlsx___Sheet1[[#This Row],[Offered Salary]]&lt;=0,AVERAGE($I$2:$I$7166),Statistics_xlsx___Sheet1[[#This Row],[Offered Salary]])</f>
        <v>97038</v>
      </c>
      <c r="K4376" t="b">
        <f>OR((Statistics_xlsx___Sheet1[[#This Row],[updated offered salary]]&lt;$N$39),(Statistics_xlsx___Sheet1[[#This Row],[updated offered salary]]&gt;$N$40))</f>
        <v>0</v>
      </c>
    </row>
    <row r="4377" spans="1:11" x14ac:dyDescent="0.3">
      <c r="A4377">
        <v>894104</v>
      </c>
      <c r="B4377" t="s">
        <v>3665</v>
      </c>
      <c r="C4377" t="s">
        <v>15</v>
      </c>
      <c r="D4377" t="s">
        <v>13</v>
      </c>
      <c r="E4377" t="str">
        <f>IF(Statistics_xlsx___Sheet1[[#This Row],[event_name]]="-","Male",Statistics_xlsx___Sheet1[[#This Row],[event_name]])</f>
        <v>Female</v>
      </c>
      <c r="F4377" t="s">
        <v>10</v>
      </c>
      <c r="G4377" t="s">
        <v>345</v>
      </c>
      <c r="H4377" t="str">
        <f>IF(Statistics_xlsx___Sheet1[[#This Row],[Post Name]]="-",IF(G4378=0,G4376,G4378),Statistics_xlsx___Sheet1[[#This Row],[Post Name]])</f>
        <v>c9</v>
      </c>
      <c r="I4377">
        <v>40192</v>
      </c>
      <c r="J4377">
        <f>IF(Statistics_xlsx___Sheet1[[#This Row],[Offered Salary]]&lt;=0,AVERAGE($I$2:$I$7166),Statistics_xlsx___Sheet1[[#This Row],[Offered Salary]])</f>
        <v>40192</v>
      </c>
      <c r="K4377" t="b">
        <f>OR((Statistics_xlsx___Sheet1[[#This Row],[updated offered salary]]&lt;$N$39),(Statistics_xlsx___Sheet1[[#This Row],[updated offered salary]]&gt;$N$40))</f>
        <v>0</v>
      </c>
    </row>
    <row r="4378" spans="1:11" x14ac:dyDescent="0.3">
      <c r="A4378">
        <v>714233</v>
      </c>
      <c r="B4378" t="s">
        <v>3666</v>
      </c>
      <c r="C4378" t="s">
        <v>8</v>
      </c>
      <c r="D4378" t="s">
        <v>9</v>
      </c>
      <c r="E4378" t="str">
        <f>IF(Statistics_xlsx___Sheet1[[#This Row],[event_name]]="-","Male",Statistics_xlsx___Sheet1[[#This Row],[event_name]])</f>
        <v>Male</v>
      </c>
      <c r="F4378" t="s">
        <v>10</v>
      </c>
      <c r="G4378" t="s">
        <v>345</v>
      </c>
      <c r="H4378" t="str">
        <f>IF(Statistics_xlsx___Sheet1[[#This Row],[Post Name]]="-",IF(G4379=0,G4377,G4379),Statistics_xlsx___Sheet1[[#This Row],[Post Name]])</f>
        <v>c9</v>
      </c>
      <c r="I4378">
        <v>92229</v>
      </c>
      <c r="J4378">
        <f>IF(Statistics_xlsx___Sheet1[[#This Row],[Offered Salary]]&lt;=0,AVERAGE($I$2:$I$7166),Statistics_xlsx___Sheet1[[#This Row],[Offered Salary]])</f>
        <v>92229</v>
      </c>
      <c r="K4378" t="b">
        <f>OR((Statistics_xlsx___Sheet1[[#This Row],[updated offered salary]]&lt;$N$39),(Statistics_xlsx___Sheet1[[#This Row],[updated offered salary]]&gt;$N$40))</f>
        <v>0</v>
      </c>
    </row>
    <row r="4379" spans="1:11" x14ac:dyDescent="0.3">
      <c r="A4379">
        <v>660970</v>
      </c>
      <c r="B4379" t="s">
        <v>2027</v>
      </c>
      <c r="C4379" t="s">
        <v>8</v>
      </c>
      <c r="D4379" t="s">
        <v>9</v>
      </c>
      <c r="E4379" t="str">
        <f>IF(Statistics_xlsx___Sheet1[[#This Row],[event_name]]="-","Male",Statistics_xlsx___Sheet1[[#This Row],[event_name]])</f>
        <v>Male</v>
      </c>
      <c r="F4379" t="s">
        <v>21</v>
      </c>
      <c r="G4379" t="s">
        <v>345</v>
      </c>
      <c r="H4379" t="str">
        <f>IF(Statistics_xlsx___Sheet1[[#This Row],[Post Name]]="-",IF(G4380=0,G4378,G4380),Statistics_xlsx___Sheet1[[#This Row],[Post Name]])</f>
        <v>c9</v>
      </c>
      <c r="I4379">
        <v>97789</v>
      </c>
      <c r="J4379">
        <f>IF(Statistics_xlsx___Sheet1[[#This Row],[Offered Salary]]&lt;=0,AVERAGE($I$2:$I$7166),Statistics_xlsx___Sheet1[[#This Row],[Offered Salary]])</f>
        <v>97789</v>
      </c>
      <c r="K4379" t="b">
        <f>OR((Statistics_xlsx___Sheet1[[#This Row],[updated offered salary]]&lt;$N$39),(Statistics_xlsx___Sheet1[[#This Row],[updated offered salary]]&gt;$N$40))</f>
        <v>0</v>
      </c>
    </row>
    <row r="4380" spans="1:11" x14ac:dyDescent="0.3">
      <c r="A4380">
        <v>49745</v>
      </c>
      <c r="B4380" t="s">
        <v>2027</v>
      </c>
      <c r="C4380" t="s">
        <v>15</v>
      </c>
      <c r="D4380" t="s">
        <v>9</v>
      </c>
      <c r="E4380" t="str">
        <f>IF(Statistics_xlsx___Sheet1[[#This Row],[event_name]]="-","Male",Statistics_xlsx___Sheet1[[#This Row],[event_name]])</f>
        <v>Male</v>
      </c>
      <c r="F4380" t="s">
        <v>21</v>
      </c>
      <c r="G4380" t="s">
        <v>345</v>
      </c>
      <c r="H4380" t="str">
        <f>IF(Statistics_xlsx___Sheet1[[#This Row],[Post Name]]="-",IF(G4381=0,G4379,G4381),Statistics_xlsx___Sheet1[[#This Row],[Post Name]])</f>
        <v>c9</v>
      </c>
      <c r="I4380">
        <v>48963</v>
      </c>
      <c r="J4380">
        <f>IF(Statistics_xlsx___Sheet1[[#This Row],[Offered Salary]]&lt;=0,AVERAGE($I$2:$I$7166),Statistics_xlsx___Sheet1[[#This Row],[Offered Salary]])</f>
        <v>48963</v>
      </c>
      <c r="K4380" t="b">
        <f>OR((Statistics_xlsx___Sheet1[[#This Row],[updated offered salary]]&lt;$N$39),(Statistics_xlsx___Sheet1[[#This Row],[updated offered salary]]&gt;$N$40))</f>
        <v>0</v>
      </c>
    </row>
    <row r="4381" spans="1:11" x14ac:dyDescent="0.3">
      <c r="A4381">
        <v>24489</v>
      </c>
      <c r="B4381" t="s">
        <v>3667</v>
      </c>
      <c r="C4381" t="s">
        <v>8</v>
      </c>
      <c r="D4381" t="s">
        <v>9</v>
      </c>
      <c r="E4381" t="str">
        <f>IF(Statistics_xlsx___Sheet1[[#This Row],[event_name]]="-","Male",Statistics_xlsx___Sheet1[[#This Row],[event_name]])</f>
        <v>Male</v>
      </c>
      <c r="F4381" t="s">
        <v>21</v>
      </c>
      <c r="G4381" t="s">
        <v>36</v>
      </c>
      <c r="H4381" t="str">
        <f>IF(Statistics_xlsx___Sheet1[[#This Row],[Post Name]]="-",IF(G4382=0,G4380,G4382),Statistics_xlsx___Sheet1[[#This Row],[Post Name]])</f>
        <v>i5</v>
      </c>
      <c r="I4381">
        <v>32450</v>
      </c>
      <c r="J4381">
        <f>IF(Statistics_xlsx___Sheet1[[#This Row],[Offered Salary]]&lt;=0,AVERAGE($I$2:$I$7166),Statistics_xlsx___Sheet1[[#This Row],[Offered Salary]])</f>
        <v>32450</v>
      </c>
      <c r="K4381" t="b">
        <f>OR((Statistics_xlsx___Sheet1[[#This Row],[updated offered salary]]&lt;$N$39),(Statistics_xlsx___Sheet1[[#This Row],[updated offered salary]]&gt;$N$40))</f>
        <v>0</v>
      </c>
    </row>
    <row r="4382" spans="1:11" x14ac:dyDescent="0.3">
      <c r="A4382">
        <v>905795</v>
      </c>
      <c r="B4382" t="s">
        <v>3668</v>
      </c>
      <c r="C4382" t="s">
        <v>15</v>
      </c>
      <c r="D4382" t="s">
        <v>9</v>
      </c>
      <c r="E4382" t="str">
        <f>IF(Statistics_xlsx___Sheet1[[#This Row],[event_name]]="-","Male",Statistics_xlsx___Sheet1[[#This Row],[event_name]])</f>
        <v>Male</v>
      </c>
      <c r="F4382" t="s">
        <v>21</v>
      </c>
      <c r="G4382" t="s">
        <v>36</v>
      </c>
      <c r="H4382" t="str">
        <f>IF(Statistics_xlsx___Sheet1[[#This Row],[Post Name]]="-",IF(G4383=0,G4381,G4383),Statistics_xlsx___Sheet1[[#This Row],[Post Name]])</f>
        <v>i5</v>
      </c>
      <c r="I4382">
        <v>70706</v>
      </c>
      <c r="J4382">
        <f>IF(Statistics_xlsx___Sheet1[[#This Row],[Offered Salary]]&lt;=0,AVERAGE($I$2:$I$7166),Statistics_xlsx___Sheet1[[#This Row],[Offered Salary]])</f>
        <v>70706</v>
      </c>
      <c r="K4382" t="b">
        <f>OR((Statistics_xlsx___Sheet1[[#This Row],[updated offered salary]]&lt;$N$39),(Statistics_xlsx___Sheet1[[#This Row],[updated offered salary]]&gt;$N$40))</f>
        <v>0</v>
      </c>
    </row>
    <row r="4383" spans="1:11" x14ac:dyDescent="0.3">
      <c r="A4383">
        <v>339684</v>
      </c>
      <c r="B4383" t="s">
        <v>1445</v>
      </c>
      <c r="C4383" t="s">
        <v>8</v>
      </c>
      <c r="D4383" t="s">
        <v>9</v>
      </c>
      <c r="E4383" t="str">
        <f>IF(Statistics_xlsx___Sheet1[[#This Row],[event_name]]="-","Male",Statistics_xlsx___Sheet1[[#This Row],[event_name]])</f>
        <v>Male</v>
      </c>
      <c r="F4383" t="s">
        <v>10</v>
      </c>
      <c r="G4383" t="s">
        <v>24</v>
      </c>
      <c r="H4383" t="str">
        <f>IF(Statistics_xlsx___Sheet1[[#This Row],[Post Name]]="-",IF(G4384=0,G4382,G4384),Statistics_xlsx___Sheet1[[#This Row],[Post Name]])</f>
        <v>i7</v>
      </c>
      <c r="I4383">
        <v>44548</v>
      </c>
      <c r="J4383">
        <f>IF(Statistics_xlsx___Sheet1[[#This Row],[Offered Salary]]&lt;=0,AVERAGE($I$2:$I$7166),Statistics_xlsx___Sheet1[[#This Row],[Offered Salary]])</f>
        <v>44548</v>
      </c>
      <c r="K4383" t="b">
        <f>OR((Statistics_xlsx___Sheet1[[#This Row],[updated offered salary]]&lt;$N$39),(Statistics_xlsx___Sheet1[[#This Row],[updated offered salary]]&gt;$N$40))</f>
        <v>0</v>
      </c>
    </row>
    <row r="4384" spans="1:11" x14ac:dyDescent="0.3">
      <c r="A4384">
        <v>544070</v>
      </c>
      <c r="B4384" t="s">
        <v>3669</v>
      </c>
      <c r="C4384" t="s">
        <v>15</v>
      </c>
      <c r="D4384" t="s">
        <v>9</v>
      </c>
      <c r="E4384" t="str">
        <f>IF(Statistics_xlsx___Sheet1[[#This Row],[event_name]]="-","Male",Statistics_xlsx___Sheet1[[#This Row],[event_name]])</f>
        <v>Male</v>
      </c>
      <c r="F4384" t="s">
        <v>52</v>
      </c>
      <c r="G4384" t="s">
        <v>39</v>
      </c>
      <c r="H4384" t="str">
        <f>IF(Statistics_xlsx___Sheet1[[#This Row],[Post Name]]="-",IF(G4385=0,G4383,G4385),Statistics_xlsx___Sheet1[[#This Row],[Post Name]])</f>
        <v>i1</v>
      </c>
      <c r="I4384">
        <v>33063</v>
      </c>
      <c r="J4384">
        <f>IF(Statistics_xlsx___Sheet1[[#This Row],[Offered Salary]]&lt;=0,AVERAGE($I$2:$I$7166),Statistics_xlsx___Sheet1[[#This Row],[Offered Salary]])</f>
        <v>33063</v>
      </c>
      <c r="K4384" t="b">
        <f>OR((Statistics_xlsx___Sheet1[[#This Row],[updated offered salary]]&lt;$N$39),(Statistics_xlsx___Sheet1[[#This Row],[updated offered salary]]&gt;$N$40))</f>
        <v>0</v>
      </c>
    </row>
    <row r="4385" spans="1:11" x14ac:dyDescent="0.3">
      <c r="A4385">
        <v>823334</v>
      </c>
      <c r="B4385" t="s">
        <v>3670</v>
      </c>
      <c r="C4385" t="s">
        <v>15</v>
      </c>
      <c r="D4385" t="s">
        <v>9</v>
      </c>
      <c r="E4385" t="str">
        <f>IF(Statistics_xlsx___Sheet1[[#This Row],[event_name]]="-","Male",Statistics_xlsx___Sheet1[[#This Row],[event_name]])</f>
        <v>Male</v>
      </c>
      <c r="F4385" t="s">
        <v>52</v>
      </c>
      <c r="G4385" t="s">
        <v>39</v>
      </c>
      <c r="H4385" t="str">
        <f>IF(Statistics_xlsx___Sheet1[[#This Row],[Post Name]]="-",IF(G4386=0,G4384,G4386),Statistics_xlsx___Sheet1[[#This Row],[Post Name]])</f>
        <v>i1</v>
      </c>
      <c r="I4385">
        <v>5981</v>
      </c>
      <c r="J4385">
        <f>IF(Statistics_xlsx___Sheet1[[#This Row],[Offered Salary]]&lt;=0,AVERAGE($I$2:$I$7166),Statistics_xlsx___Sheet1[[#This Row],[Offered Salary]])</f>
        <v>5981</v>
      </c>
      <c r="K4385" t="b">
        <f>OR((Statistics_xlsx___Sheet1[[#This Row],[updated offered salary]]&lt;$N$39),(Statistics_xlsx___Sheet1[[#This Row],[updated offered salary]]&gt;$N$40))</f>
        <v>0</v>
      </c>
    </row>
    <row r="4386" spans="1:11" x14ac:dyDescent="0.3">
      <c r="A4386">
        <v>488750</v>
      </c>
      <c r="B4386" t="s">
        <v>3225</v>
      </c>
      <c r="C4386" t="s">
        <v>15</v>
      </c>
      <c r="D4386" t="s">
        <v>13</v>
      </c>
      <c r="E4386" t="str">
        <f>IF(Statistics_xlsx___Sheet1[[#This Row],[event_name]]="-","Male",Statistics_xlsx___Sheet1[[#This Row],[event_name]])</f>
        <v>Female</v>
      </c>
      <c r="F4386" t="s">
        <v>17</v>
      </c>
      <c r="G4386" t="s">
        <v>14</v>
      </c>
      <c r="H4386" t="str">
        <f>IF(Statistics_xlsx___Sheet1[[#This Row],[Post Name]]="-",IF(G4387=0,G4385,G4387),Statistics_xlsx___Sheet1[[#This Row],[Post Name]])</f>
        <v>c5</v>
      </c>
      <c r="I4386">
        <v>79784</v>
      </c>
      <c r="J4386">
        <f>IF(Statistics_xlsx___Sheet1[[#This Row],[Offered Salary]]&lt;=0,AVERAGE($I$2:$I$7166),Statistics_xlsx___Sheet1[[#This Row],[Offered Salary]])</f>
        <v>79784</v>
      </c>
      <c r="K4386" t="b">
        <f>OR((Statistics_xlsx___Sheet1[[#This Row],[updated offered salary]]&lt;$N$39),(Statistics_xlsx___Sheet1[[#This Row],[updated offered salary]]&gt;$N$40))</f>
        <v>0</v>
      </c>
    </row>
    <row r="4387" spans="1:11" x14ac:dyDescent="0.3">
      <c r="A4387">
        <v>814562</v>
      </c>
      <c r="B4387" t="s">
        <v>3226</v>
      </c>
      <c r="C4387" t="s">
        <v>8</v>
      </c>
      <c r="D4387" t="s">
        <v>13</v>
      </c>
      <c r="E4387" t="str">
        <f>IF(Statistics_xlsx___Sheet1[[#This Row],[event_name]]="-","Male",Statistics_xlsx___Sheet1[[#This Row],[event_name]])</f>
        <v>Female</v>
      </c>
      <c r="F4387" t="s">
        <v>17</v>
      </c>
      <c r="G4387" t="s">
        <v>14</v>
      </c>
      <c r="H4387" t="str">
        <f>IF(Statistics_xlsx___Sheet1[[#This Row],[Post Name]]="-",IF(G4388=0,G4386,G4388),Statistics_xlsx___Sheet1[[#This Row],[Post Name]])</f>
        <v>c5</v>
      </c>
      <c r="I4387">
        <v>83617</v>
      </c>
      <c r="J4387">
        <f>IF(Statistics_xlsx___Sheet1[[#This Row],[Offered Salary]]&lt;=0,AVERAGE($I$2:$I$7166),Statistics_xlsx___Sheet1[[#This Row],[Offered Salary]])</f>
        <v>83617</v>
      </c>
      <c r="K4387" t="b">
        <f>OR((Statistics_xlsx___Sheet1[[#This Row],[updated offered salary]]&lt;$N$39),(Statistics_xlsx___Sheet1[[#This Row],[updated offered salary]]&gt;$N$40))</f>
        <v>0</v>
      </c>
    </row>
    <row r="4388" spans="1:11" x14ac:dyDescent="0.3">
      <c r="A4388">
        <v>516103</v>
      </c>
      <c r="B4388" t="s">
        <v>3671</v>
      </c>
      <c r="C4388" t="s">
        <v>8</v>
      </c>
      <c r="D4388" t="s">
        <v>42</v>
      </c>
      <c r="E4388" t="str">
        <f>IF(Statistics_xlsx___Sheet1[[#This Row],[event_name]]="-","Male",Statistics_xlsx___Sheet1[[#This Row],[event_name]])</f>
        <v>Don’t want to say</v>
      </c>
      <c r="F4388" t="s">
        <v>17</v>
      </c>
      <c r="G4388" t="s">
        <v>14</v>
      </c>
      <c r="H4388" t="str">
        <f>IF(Statistics_xlsx___Sheet1[[#This Row],[Post Name]]="-",IF(G4389=0,G4387,G4389),Statistics_xlsx___Sheet1[[#This Row],[Post Name]])</f>
        <v>c5</v>
      </c>
      <c r="I4388">
        <v>37668</v>
      </c>
      <c r="J4388">
        <f>IF(Statistics_xlsx___Sheet1[[#This Row],[Offered Salary]]&lt;=0,AVERAGE($I$2:$I$7166),Statistics_xlsx___Sheet1[[#This Row],[Offered Salary]])</f>
        <v>37668</v>
      </c>
      <c r="K4388" t="b">
        <f>OR((Statistics_xlsx___Sheet1[[#This Row],[updated offered salary]]&lt;$N$39),(Statistics_xlsx___Sheet1[[#This Row],[updated offered salary]]&gt;$N$40))</f>
        <v>0</v>
      </c>
    </row>
    <row r="4389" spans="1:11" x14ac:dyDescent="0.3">
      <c r="A4389">
        <v>339644</v>
      </c>
      <c r="B4389" t="s">
        <v>3672</v>
      </c>
      <c r="C4389" t="s">
        <v>8</v>
      </c>
      <c r="D4389" t="s">
        <v>13</v>
      </c>
      <c r="E4389" t="str">
        <f>IF(Statistics_xlsx___Sheet1[[#This Row],[event_name]]="-","Male",Statistics_xlsx___Sheet1[[#This Row],[event_name]])</f>
        <v>Female</v>
      </c>
      <c r="F4389" t="s">
        <v>10</v>
      </c>
      <c r="G4389" t="s">
        <v>14</v>
      </c>
      <c r="H4389" t="str">
        <f>IF(Statistics_xlsx___Sheet1[[#This Row],[Post Name]]="-",IF(G4390=0,G4388,G4390),Statistics_xlsx___Sheet1[[#This Row],[Post Name]])</f>
        <v>c5</v>
      </c>
      <c r="I4389">
        <v>31627</v>
      </c>
      <c r="J4389">
        <f>IF(Statistics_xlsx___Sheet1[[#This Row],[Offered Salary]]&lt;=0,AVERAGE($I$2:$I$7166),Statistics_xlsx___Sheet1[[#This Row],[Offered Salary]])</f>
        <v>31627</v>
      </c>
      <c r="K4389" t="b">
        <f>OR((Statistics_xlsx___Sheet1[[#This Row],[updated offered salary]]&lt;$N$39),(Statistics_xlsx___Sheet1[[#This Row],[updated offered salary]]&gt;$N$40))</f>
        <v>0</v>
      </c>
    </row>
    <row r="4390" spans="1:11" x14ac:dyDescent="0.3">
      <c r="A4390">
        <v>240727</v>
      </c>
      <c r="B4390" t="s">
        <v>3673</v>
      </c>
      <c r="C4390" t="s">
        <v>8</v>
      </c>
      <c r="D4390" t="s">
        <v>9</v>
      </c>
      <c r="E4390" t="str">
        <f>IF(Statistics_xlsx___Sheet1[[#This Row],[event_name]]="-","Male",Statistics_xlsx___Sheet1[[#This Row],[event_name]])</f>
        <v>Male</v>
      </c>
      <c r="F4390" t="s">
        <v>10</v>
      </c>
      <c r="G4390" t="s">
        <v>14</v>
      </c>
      <c r="H4390" t="str">
        <f>IF(Statistics_xlsx___Sheet1[[#This Row],[Post Name]]="-",IF(G4391=0,G4389,G4391),Statistics_xlsx___Sheet1[[#This Row],[Post Name]])</f>
        <v>c5</v>
      </c>
      <c r="I4390">
        <v>31340</v>
      </c>
      <c r="J4390">
        <f>IF(Statistics_xlsx___Sheet1[[#This Row],[Offered Salary]]&lt;=0,AVERAGE($I$2:$I$7166),Statistics_xlsx___Sheet1[[#This Row],[Offered Salary]])</f>
        <v>31340</v>
      </c>
      <c r="K4390" t="b">
        <f>OR((Statistics_xlsx___Sheet1[[#This Row],[updated offered salary]]&lt;$N$39),(Statistics_xlsx___Sheet1[[#This Row],[updated offered salary]]&gt;$N$40))</f>
        <v>0</v>
      </c>
    </row>
    <row r="4391" spans="1:11" x14ac:dyDescent="0.3">
      <c r="A4391">
        <v>188776</v>
      </c>
      <c r="B4391" t="s">
        <v>2210</v>
      </c>
      <c r="C4391" t="s">
        <v>8</v>
      </c>
      <c r="D4391" t="s">
        <v>9</v>
      </c>
      <c r="E4391" t="str">
        <f>IF(Statistics_xlsx___Sheet1[[#This Row],[event_name]]="-","Male",Statistics_xlsx___Sheet1[[#This Row],[event_name]])</f>
        <v>Male</v>
      </c>
      <c r="F4391" t="s">
        <v>10</v>
      </c>
      <c r="G4391" t="s">
        <v>14</v>
      </c>
      <c r="H4391" t="str">
        <f>IF(Statistics_xlsx___Sheet1[[#This Row],[Post Name]]="-",IF(G4392=0,G4390,G4392),Statistics_xlsx___Sheet1[[#This Row],[Post Name]])</f>
        <v>c5</v>
      </c>
      <c r="I4391">
        <v>60853</v>
      </c>
      <c r="J4391">
        <f>IF(Statistics_xlsx___Sheet1[[#This Row],[Offered Salary]]&lt;=0,AVERAGE($I$2:$I$7166),Statistics_xlsx___Sheet1[[#This Row],[Offered Salary]])</f>
        <v>60853</v>
      </c>
      <c r="K4391" t="b">
        <f>OR((Statistics_xlsx___Sheet1[[#This Row],[updated offered salary]]&lt;$N$39),(Statistics_xlsx___Sheet1[[#This Row],[updated offered salary]]&gt;$N$40))</f>
        <v>0</v>
      </c>
    </row>
    <row r="4392" spans="1:11" x14ac:dyDescent="0.3">
      <c r="A4392">
        <v>152958</v>
      </c>
      <c r="B4392" t="s">
        <v>3674</v>
      </c>
      <c r="C4392" t="s">
        <v>15</v>
      </c>
      <c r="D4392" t="s">
        <v>9</v>
      </c>
      <c r="E4392" t="str">
        <f>IF(Statistics_xlsx___Sheet1[[#This Row],[event_name]]="-","Male",Statistics_xlsx___Sheet1[[#This Row],[event_name]])</f>
        <v>Male</v>
      </c>
      <c r="F4392" t="s">
        <v>10</v>
      </c>
      <c r="G4392" t="s">
        <v>14</v>
      </c>
      <c r="H4392" t="str">
        <f>IF(Statistics_xlsx___Sheet1[[#This Row],[Post Name]]="-",IF(G4393=0,G4391,G4393),Statistics_xlsx___Sheet1[[#This Row],[Post Name]])</f>
        <v>c5</v>
      </c>
      <c r="I4392">
        <v>81920</v>
      </c>
      <c r="J4392">
        <f>IF(Statistics_xlsx___Sheet1[[#This Row],[Offered Salary]]&lt;=0,AVERAGE($I$2:$I$7166),Statistics_xlsx___Sheet1[[#This Row],[Offered Salary]])</f>
        <v>81920</v>
      </c>
      <c r="K4392" t="b">
        <f>OR((Statistics_xlsx___Sheet1[[#This Row],[updated offered salary]]&lt;$N$39),(Statistics_xlsx___Sheet1[[#This Row],[updated offered salary]]&gt;$N$40))</f>
        <v>0</v>
      </c>
    </row>
    <row r="4393" spans="1:11" x14ac:dyDescent="0.3">
      <c r="A4393">
        <v>885993</v>
      </c>
      <c r="B4393" t="s">
        <v>3675</v>
      </c>
      <c r="C4393" t="s">
        <v>8</v>
      </c>
      <c r="D4393" t="s">
        <v>13</v>
      </c>
      <c r="E4393" t="str">
        <f>IF(Statistics_xlsx___Sheet1[[#This Row],[event_name]]="-","Male",Statistics_xlsx___Sheet1[[#This Row],[event_name]])</f>
        <v>Female</v>
      </c>
      <c r="F4393" t="s">
        <v>10</v>
      </c>
      <c r="G4393" t="s">
        <v>14</v>
      </c>
      <c r="H4393" t="str">
        <f>IF(Statistics_xlsx___Sheet1[[#This Row],[Post Name]]="-",IF(G4394=0,G4392,G4394),Statistics_xlsx___Sheet1[[#This Row],[Post Name]])</f>
        <v>c5</v>
      </c>
      <c r="I4393">
        <v>60458</v>
      </c>
      <c r="J4393">
        <f>IF(Statistics_xlsx___Sheet1[[#This Row],[Offered Salary]]&lt;=0,AVERAGE($I$2:$I$7166),Statistics_xlsx___Sheet1[[#This Row],[Offered Salary]])</f>
        <v>60458</v>
      </c>
      <c r="K4393" t="b">
        <f>OR((Statistics_xlsx___Sheet1[[#This Row],[updated offered salary]]&lt;$N$39),(Statistics_xlsx___Sheet1[[#This Row],[updated offered salary]]&gt;$N$40))</f>
        <v>0</v>
      </c>
    </row>
    <row r="4394" spans="1:11" x14ac:dyDescent="0.3">
      <c r="A4394">
        <v>26869</v>
      </c>
      <c r="B4394" t="s">
        <v>3676</v>
      </c>
      <c r="C4394" t="s">
        <v>8</v>
      </c>
      <c r="D4394" t="s">
        <v>9</v>
      </c>
      <c r="E4394" t="str">
        <f>IF(Statistics_xlsx___Sheet1[[#This Row],[event_name]]="-","Male",Statistics_xlsx___Sheet1[[#This Row],[event_name]])</f>
        <v>Male</v>
      </c>
      <c r="F4394" t="s">
        <v>10</v>
      </c>
      <c r="G4394" t="s">
        <v>14</v>
      </c>
      <c r="H4394" t="str">
        <f>IF(Statistics_xlsx___Sheet1[[#This Row],[Post Name]]="-",IF(G4395=0,G4393,G4395),Statistics_xlsx___Sheet1[[#This Row],[Post Name]])</f>
        <v>c5</v>
      </c>
      <c r="I4394">
        <v>42315</v>
      </c>
      <c r="J4394">
        <f>IF(Statistics_xlsx___Sheet1[[#This Row],[Offered Salary]]&lt;=0,AVERAGE($I$2:$I$7166),Statistics_xlsx___Sheet1[[#This Row],[Offered Salary]])</f>
        <v>42315</v>
      </c>
      <c r="K4394" t="b">
        <f>OR((Statistics_xlsx___Sheet1[[#This Row],[updated offered salary]]&lt;$N$39),(Statistics_xlsx___Sheet1[[#This Row],[updated offered salary]]&gt;$N$40))</f>
        <v>0</v>
      </c>
    </row>
    <row r="4395" spans="1:11" x14ac:dyDescent="0.3">
      <c r="A4395">
        <v>818351</v>
      </c>
      <c r="B4395" t="s">
        <v>3677</v>
      </c>
      <c r="C4395" t="s">
        <v>15</v>
      </c>
      <c r="D4395" t="s">
        <v>9</v>
      </c>
      <c r="E4395" t="str">
        <f>IF(Statistics_xlsx___Sheet1[[#This Row],[event_name]]="-","Male",Statistics_xlsx___Sheet1[[#This Row],[event_name]])</f>
        <v>Male</v>
      </c>
      <c r="F4395" t="s">
        <v>10</v>
      </c>
      <c r="G4395" t="s">
        <v>14</v>
      </c>
      <c r="H4395" t="str">
        <f>IF(Statistics_xlsx___Sheet1[[#This Row],[Post Name]]="-",IF(G4396=0,G4394,G4396),Statistics_xlsx___Sheet1[[#This Row],[Post Name]])</f>
        <v>c5</v>
      </c>
      <c r="I4395">
        <v>2569</v>
      </c>
      <c r="J4395">
        <f>IF(Statistics_xlsx___Sheet1[[#This Row],[Offered Salary]]&lt;=0,AVERAGE($I$2:$I$7166),Statistics_xlsx___Sheet1[[#This Row],[Offered Salary]])</f>
        <v>2569</v>
      </c>
      <c r="K4395" t="b">
        <f>OR((Statistics_xlsx___Sheet1[[#This Row],[updated offered salary]]&lt;$N$39),(Statistics_xlsx___Sheet1[[#This Row],[updated offered salary]]&gt;$N$40))</f>
        <v>0</v>
      </c>
    </row>
    <row r="4396" spans="1:11" x14ac:dyDescent="0.3">
      <c r="A4396">
        <v>52457</v>
      </c>
      <c r="B4396" t="s">
        <v>3678</v>
      </c>
      <c r="C4396" t="s">
        <v>8</v>
      </c>
      <c r="D4396" t="s">
        <v>9</v>
      </c>
      <c r="E4396" t="str">
        <f>IF(Statistics_xlsx___Sheet1[[#This Row],[event_name]]="-","Male",Statistics_xlsx___Sheet1[[#This Row],[event_name]])</f>
        <v>Male</v>
      </c>
      <c r="F4396" t="s">
        <v>10</v>
      </c>
      <c r="G4396" t="s">
        <v>14</v>
      </c>
      <c r="H4396" t="str">
        <f>IF(Statistics_xlsx___Sheet1[[#This Row],[Post Name]]="-",IF(G4397=0,G4395,G4397),Statistics_xlsx___Sheet1[[#This Row],[Post Name]])</f>
        <v>c5</v>
      </c>
      <c r="I4396">
        <v>65290</v>
      </c>
      <c r="J4396">
        <f>IF(Statistics_xlsx___Sheet1[[#This Row],[Offered Salary]]&lt;=0,AVERAGE($I$2:$I$7166),Statistics_xlsx___Sheet1[[#This Row],[Offered Salary]])</f>
        <v>65290</v>
      </c>
      <c r="K4396" t="b">
        <f>OR((Statistics_xlsx___Sheet1[[#This Row],[updated offered salary]]&lt;$N$39),(Statistics_xlsx___Sheet1[[#This Row],[updated offered salary]]&gt;$N$40))</f>
        <v>0</v>
      </c>
    </row>
    <row r="4397" spans="1:11" x14ac:dyDescent="0.3">
      <c r="A4397">
        <v>54648</v>
      </c>
      <c r="B4397" t="s">
        <v>3679</v>
      </c>
      <c r="C4397" t="s">
        <v>15</v>
      </c>
      <c r="D4397" t="s">
        <v>9</v>
      </c>
      <c r="E4397" t="str">
        <f>IF(Statistics_xlsx___Sheet1[[#This Row],[event_name]]="-","Male",Statistics_xlsx___Sheet1[[#This Row],[event_name]])</f>
        <v>Male</v>
      </c>
      <c r="F4397" t="s">
        <v>10</v>
      </c>
      <c r="G4397" t="s">
        <v>14</v>
      </c>
      <c r="H4397" t="str">
        <f>IF(Statistics_xlsx___Sheet1[[#This Row],[Post Name]]="-",IF(G4398=0,G4396,G4398),Statistics_xlsx___Sheet1[[#This Row],[Post Name]])</f>
        <v>c5</v>
      </c>
      <c r="I4397">
        <v>57040</v>
      </c>
      <c r="J4397">
        <f>IF(Statistics_xlsx___Sheet1[[#This Row],[Offered Salary]]&lt;=0,AVERAGE($I$2:$I$7166),Statistics_xlsx___Sheet1[[#This Row],[Offered Salary]])</f>
        <v>57040</v>
      </c>
      <c r="K4397" t="b">
        <f>OR((Statistics_xlsx___Sheet1[[#This Row],[updated offered salary]]&lt;$N$39),(Statistics_xlsx___Sheet1[[#This Row],[updated offered salary]]&gt;$N$40))</f>
        <v>0</v>
      </c>
    </row>
    <row r="4398" spans="1:11" x14ac:dyDescent="0.3">
      <c r="A4398">
        <v>798336</v>
      </c>
      <c r="B4398" t="s">
        <v>3680</v>
      </c>
      <c r="C4398" t="s">
        <v>15</v>
      </c>
      <c r="D4398" t="s">
        <v>13</v>
      </c>
      <c r="E4398" t="str">
        <f>IF(Statistics_xlsx___Sheet1[[#This Row],[event_name]]="-","Male",Statistics_xlsx___Sheet1[[#This Row],[event_name]])</f>
        <v>Female</v>
      </c>
      <c r="F4398" t="s">
        <v>10</v>
      </c>
      <c r="G4398" t="s">
        <v>14</v>
      </c>
      <c r="H4398" t="str">
        <f>IF(Statistics_xlsx___Sheet1[[#This Row],[Post Name]]="-",IF(G4399=0,G4397,G4399),Statistics_xlsx___Sheet1[[#This Row],[Post Name]])</f>
        <v>c5</v>
      </c>
      <c r="I4398">
        <v>57566</v>
      </c>
      <c r="J4398">
        <f>IF(Statistics_xlsx___Sheet1[[#This Row],[Offered Salary]]&lt;=0,AVERAGE($I$2:$I$7166),Statistics_xlsx___Sheet1[[#This Row],[Offered Salary]])</f>
        <v>57566</v>
      </c>
      <c r="K4398" t="b">
        <f>OR((Statistics_xlsx___Sheet1[[#This Row],[updated offered salary]]&lt;$N$39),(Statistics_xlsx___Sheet1[[#This Row],[updated offered salary]]&gt;$N$40))</f>
        <v>0</v>
      </c>
    </row>
    <row r="4399" spans="1:11" x14ac:dyDescent="0.3">
      <c r="A4399">
        <v>893144</v>
      </c>
      <c r="B4399" t="s">
        <v>3681</v>
      </c>
      <c r="C4399" t="s">
        <v>15</v>
      </c>
      <c r="D4399" t="s">
        <v>9</v>
      </c>
      <c r="E4399" t="str">
        <f>IF(Statistics_xlsx___Sheet1[[#This Row],[event_name]]="-","Male",Statistics_xlsx___Sheet1[[#This Row],[event_name]])</f>
        <v>Male</v>
      </c>
      <c r="F4399" t="s">
        <v>10</v>
      </c>
      <c r="G4399" t="s">
        <v>14</v>
      </c>
      <c r="H4399" t="str">
        <f>IF(Statistics_xlsx___Sheet1[[#This Row],[Post Name]]="-",IF(G4400=0,G4398,G4400),Statistics_xlsx___Sheet1[[#This Row],[Post Name]])</f>
        <v>c5</v>
      </c>
      <c r="I4399">
        <v>95324</v>
      </c>
      <c r="J4399">
        <f>IF(Statistics_xlsx___Sheet1[[#This Row],[Offered Salary]]&lt;=0,AVERAGE($I$2:$I$7166),Statistics_xlsx___Sheet1[[#This Row],[Offered Salary]])</f>
        <v>95324</v>
      </c>
      <c r="K4399" t="b">
        <f>OR((Statistics_xlsx___Sheet1[[#This Row],[updated offered salary]]&lt;$N$39),(Statistics_xlsx___Sheet1[[#This Row],[updated offered salary]]&gt;$N$40))</f>
        <v>0</v>
      </c>
    </row>
    <row r="4400" spans="1:11" x14ac:dyDescent="0.3">
      <c r="A4400">
        <v>719910</v>
      </c>
      <c r="B4400" t="s">
        <v>3682</v>
      </c>
      <c r="C4400" t="s">
        <v>8</v>
      </c>
      <c r="D4400" t="s">
        <v>9</v>
      </c>
      <c r="E4400" t="str">
        <f>IF(Statistics_xlsx___Sheet1[[#This Row],[event_name]]="-","Male",Statistics_xlsx___Sheet1[[#This Row],[event_name]])</f>
        <v>Male</v>
      </c>
      <c r="F4400" t="s">
        <v>10</v>
      </c>
      <c r="G4400" t="s">
        <v>14</v>
      </c>
      <c r="H4400" t="str">
        <f>IF(Statistics_xlsx___Sheet1[[#This Row],[Post Name]]="-",IF(G4401=0,G4399,G4401),Statistics_xlsx___Sheet1[[#This Row],[Post Name]])</f>
        <v>c5</v>
      </c>
      <c r="I4400">
        <v>73988</v>
      </c>
      <c r="J4400">
        <f>IF(Statistics_xlsx___Sheet1[[#This Row],[Offered Salary]]&lt;=0,AVERAGE($I$2:$I$7166),Statistics_xlsx___Sheet1[[#This Row],[Offered Salary]])</f>
        <v>73988</v>
      </c>
      <c r="K4400" t="b">
        <f>OR((Statistics_xlsx___Sheet1[[#This Row],[updated offered salary]]&lt;$N$39),(Statistics_xlsx___Sheet1[[#This Row],[updated offered salary]]&gt;$N$40))</f>
        <v>0</v>
      </c>
    </row>
    <row r="4401" spans="1:11" x14ac:dyDescent="0.3">
      <c r="A4401">
        <v>943656</v>
      </c>
      <c r="B4401" t="s">
        <v>3683</v>
      </c>
      <c r="C4401" t="s">
        <v>8</v>
      </c>
      <c r="D4401" t="s">
        <v>13</v>
      </c>
      <c r="E4401" t="str">
        <f>IF(Statistics_xlsx___Sheet1[[#This Row],[event_name]]="-","Male",Statistics_xlsx___Sheet1[[#This Row],[event_name]])</f>
        <v>Female</v>
      </c>
      <c r="F4401" t="s">
        <v>10</v>
      </c>
      <c r="G4401" t="s">
        <v>14</v>
      </c>
      <c r="H4401" t="str">
        <f>IF(Statistics_xlsx___Sheet1[[#This Row],[Post Name]]="-",IF(G4402=0,G4400,G4402),Statistics_xlsx___Sheet1[[#This Row],[Post Name]])</f>
        <v>c5</v>
      </c>
      <c r="I4401">
        <v>87176</v>
      </c>
      <c r="J4401">
        <f>IF(Statistics_xlsx___Sheet1[[#This Row],[Offered Salary]]&lt;=0,AVERAGE($I$2:$I$7166),Statistics_xlsx___Sheet1[[#This Row],[Offered Salary]])</f>
        <v>87176</v>
      </c>
      <c r="K4401" t="b">
        <f>OR((Statistics_xlsx___Sheet1[[#This Row],[updated offered salary]]&lt;$N$39),(Statistics_xlsx___Sheet1[[#This Row],[updated offered salary]]&gt;$N$40))</f>
        <v>0</v>
      </c>
    </row>
    <row r="4402" spans="1:11" x14ac:dyDescent="0.3">
      <c r="A4402">
        <v>442463</v>
      </c>
      <c r="B4402" t="s">
        <v>3684</v>
      </c>
      <c r="C4402" t="s">
        <v>8</v>
      </c>
      <c r="D4402" t="s">
        <v>13</v>
      </c>
      <c r="E4402" t="str">
        <f>IF(Statistics_xlsx___Sheet1[[#This Row],[event_name]]="-","Male",Statistics_xlsx___Sheet1[[#This Row],[event_name]])</f>
        <v>Female</v>
      </c>
      <c r="F4402" t="s">
        <v>10</v>
      </c>
      <c r="G4402" t="s">
        <v>14</v>
      </c>
      <c r="H4402" t="str">
        <f>IF(Statistics_xlsx___Sheet1[[#This Row],[Post Name]]="-",IF(G4403=0,G4401,G4403),Statistics_xlsx___Sheet1[[#This Row],[Post Name]])</f>
        <v>c5</v>
      </c>
      <c r="I4402">
        <v>15430</v>
      </c>
      <c r="J4402">
        <f>IF(Statistics_xlsx___Sheet1[[#This Row],[Offered Salary]]&lt;=0,AVERAGE($I$2:$I$7166),Statistics_xlsx___Sheet1[[#This Row],[Offered Salary]])</f>
        <v>15430</v>
      </c>
      <c r="K4402" t="b">
        <f>OR((Statistics_xlsx___Sheet1[[#This Row],[updated offered salary]]&lt;$N$39),(Statistics_xlsx___Sheet1[[#This Row],[updated offered salary]]&gt;$N$40))</f>
        <v>0</v>
      </c>
    </row>
    <row r="4403" spans="1:11" x14ac:dyDescent="0.3">
      <c r="A4403">
        <v>864866</v>
      </c>
      <c r="B4403" t="s">
        <v>3685</v>
      </c>
      <c r="C4403" t="s">
        <v>8</v>
      </c>
      <c r="D4403" t="s">
        <v>9</v>
      </c>
      <c r="E4403" t="str">
        <f>IF(Statistics_xlsx___Sheet1[[#This Row],[event_name]]="-","Male",Statistics_xlsx___Sheet1[[#This Row],[event_name]])</f>
        <v>Male</v>
      </c>
      <c r="F4403" t="s">
        <v>10</v>
      </c>
      <c r="G4403" t="s">
        <v>14</v>
      </c>
      <c r="H4403" t="str">
        <f>IF(Statistics_xlsx___Sheet1[[#This Row],[Post Name]]="-",IF(G4404=0,G4402,G4404),Statistics_xlsx___Sheet1[[#This Row],[Post Name]])</f>
        <v>c5</v>
      </c>
      <c r="I4403">
        <v>30653</v>
      </c>
      <c r="J4403">
        <f>IF(Statistics_xlsx___Sheet1[[#This Row],[Offered Salary]]&lt;=0,AVERAGE($I$2:$I$7166),Statistics_xlsx___Sheet1[[#This Row],[Offered Salary]])</f>
        <v>30653</v>
      </c>
      <c r="K4403" t="b">
        <f>OR((Statistics_xlsx___Sheet1[[#This Row],[updated offered salary]]&lt;$N$39),(Statistics_xlsx___Sheet1[[#This Row],[updated offered salary]]&gt;$N$40))</f>
        <v>0</v>
      </c>
    </row>
    <row r="4404" spans="1:11" x14ac:dyDescent="0.3">
      <c r="A4404">
        <v>593219</v>
      </c>
      <c r="B4404" t="s">
        <v>3686</v>
      </c>
      <c r="C4404" t="s">
        <v>8</v>
      </c>
      <c r="D4404" t="s">
        <v>13</v>
      </c>
      <c r="E4404" t="str">
        <f>IF(Statistics_xlsx___Sheet1[[#This Row],[event_name]]="-","Male",Statistics_xlsx___Sheet1[[#This Row],[event_name]])</f>
        <v>Female</v>
      </c>
      <c r="F4404" t="s">
        <v>10</v>
      </c>
      <c r="G4404" t="s">
        <v>14</v>
      </c>
      <c r="H4404" t="str">
        <f>IF(Statistics_xlsx___Sheet1[[#This Row],[Post Name]]="-",IF(G4405=0,G4403,G4405),Statistics_xlsx___Sheet1[[#This Row],[Post Name]])</f>
        <v>c5</v>
      </c>
      <c r="I4404">
        <v>46299</v>
      </c>
      <c r="J4404">
        <f>IF(Statistics_xlsx___Sheet1[[#This Row],[Offered Salary]]&lt;=0,AVERAGE($I$2:$I$7166),Statistics_xlsx___Sheet1[[#This Row],[Offered Salary]])</f>
        <v>46299</v>
      </c>
      <c r="K4404" t="b">
        <f>OR((Statistics_xlsx___Sheet1[[#This Row],[updated offered salary]]&lt;$N$39),(Statistics_xlsx___Sheet1[[#This Row],[updated offered salary]]&gt;$N$40))</f>
        <v>0</v>
      </c>
    </row>
    <row r="4405" spans="1:11" x14ac:dyDescent="0.3">
      <c r="A4405">
        <v>868653</v>
      </c>
      <c r="B4405" t="s">
        <v>3346</v>
      </c>
      <c r="C4405" t="s">
        <v>8</v>
      </c>
      <c r="D4405" t="s">
        <v>9</v>
      </c>
      <c r="E4405" t="str">
        <f>IF(Statistics_xlsx___Sheet1[[#This Row],[event_name]]="-","Male",Statistics_xlsx___Sheet1[[#This Row],[event_name]])</f>
        <v>Male</v>
      </c>
      <c r="F4405" t="s">
        <v>10</v>
      </c>
      <c r="G4405" t="s">
        <v>14</v>
      </c>
      <c r="H4405" t="str">
        <f>IF(Statistics_xlsx___Sheet1[[#This Row],[Post Name]]="-",IF(G4406=0,G4404,G4406),Statistics_xlsx___Sheet1[[#This Row],[Post Name]])</f>
        <v>c5</v>
      </c>
      <c r="I4405">
        <v>51839</v>
      </c>
      <c r="J4405">
        <f>IF(Statistics_xlsx___Sheet1[[#This Row],[Offered Salary]]&lt;=0,AVERAGE($I$2:$I$7166),Statistics_xlsx___Sheet1[[#This Row],[Offered Salary]])</f>
        <v>51839</v>
      </c>
      <c r="K4405" t="b">
        <f>OR((Statistics_xlsx___Sheet1[[#This Row],[updated offered salary]]&lt;$N$39),(Statistics_xlsx___Sheet1[[#This Row],[updated offered salary]]&gt;$N$40))</f>
        <v>0</v>
      </c>
    </row>
    <row r="4406" spans="1:11" x14ac:dyDescent="0.3">
      <c r="A4406">
        <v>361791</v>
      </c>
      <c r="B4406" t="s">
        <v>2802</v>
      </c>
      <c r="C4406" t="s">
        <v>8</v>
      </c>
      <c r="D4406" t="s">
        <v>13</v>
      </c>
      <c r="E4406" t="str">
        <f>IF(Statistics_xlsx___Sheet1[[#This Row],[event_name]]="-","Male",Statistics_xlsx___Sheet1[[#This Row],[event_name]])</f>
        <v>Female</v>
      </c>
      <c r="F4406" t="s">
        <v>10</v>
      </c>
      <c r="G4406" t="s">
        <v>14</v>
      </c>
      <c r="H4406" t="str">
        <f>IF(Statistics_xlsx___Sheet1[[#This Row],[Post Name]]="-",IF(G4407=0,G4405,G4407),Statistics_xlsx___Sheet1[[#This Row],[Post Name]])</f>
        <v>c5</v>
      </c>
      <c r="I4406">
        <v>10347</v>
      </c>
      <c r="J4406">
        <f>IF(Statistics_xlsx___Sheet1[[#This Row],[Offered Salary]]&lt;=0,AVERAGE($I$2:$I$7166),Statistics_xlsx___Sheet1[[#This Row],[Offered Salary]])</f>
        <v>10347</v>
      </c>
      <c r="K4406" t="b">
        <f>OR((Statistics_xlsx___Sheet1[[#This Row],[updated offered salary]]&lt;$N$39),(Statistics_xlsx___Sheet1[[#This Row],[updated offered salary]]&gt;$N$40))</f>
        <v>0</v>
      </c>
    </row>
    <row r="4407" spans="1:11" x14ac:dyDescent="0.3">
      <c r="A4407">
        <v>468586</v>
      </c>
      <c r="B4407" t="s">
        <v>3443</v>
      </c>
      <c r="C4407" t="s">
        <v>8</v>
      </c>
      <c r="D4407" t="s">
        <v>13</v>
      </c>
      <c r="E4407" t="str">
        <f>IF(Statistics_xlsx___Sheet1[[#This Row],[event_name]]="-","Male",Statistics_xlsx___Sheet1[[#This Row],[event_name]])</f>
        <v>Female</v>
      </c>
      <c r="F4407" t="s">
        <v>10</v>
      </c>
      <c r="G4407" t="s">
        <v>14</v>
      </c>
      <c r="H4407" t="str">
        <f>IF(Statistics_xlsx___Sheet1[[#This Row],[Post Name]]="-",IF(G4408=0,G4406,G4408),Statistics_xlsx___Sheet1[[#This Row],[Post Name]])</f>
        <v>c5</v>
      </c>
      <c r="I4407">
        <v>71083</v>
      </c>
      <c r="J4407">
        <f>IF(Statistics_xlsx___Sheet1[[#This Row],[Offered Salary]]&lt;=0,AVERAGE($I$2:$I$7166),Statistics_xlsx___Sheet1[[#This Row],[Offered Salary]])</f>
        <v>71083</v>
      </c>
      <c r="K4407" t="b">
        <f>OR((Statistics_xlsx___Sheet1[[#This Row],[updated offered salary]]&lt;$N$39),(Statistics_xlsx___Sheet1[[#This Row],[updated offered salary]]&gt;$N$40))</f>
        <v>0</v>
      </c>
    </row>
    <row r="4408" spans="1:11" x14ac:dyDescent="0.3">
      <c r="A4408">
        <v>901867</v>
      </c>
      <c r="B4408" t="s">
        <v>3687</v>
      </c>
      <c r="C4408" t="s">
        <v>15</v>
      </c>
      <c r="D4408" t="s">
        <v>22</v>
      </c>
      <c r="E4408" t="str">
        <f>IF(Statistics_xlsx___Sheet1[[#This Row],[event_name]]="-","Male",Statistics_xlsx___Sheet1[[#This Row],[event_name]])</f>
        <v>Male</v>
      </c>
      <c r="F4408" t="s">
        <v>10</v>
      </c>
      <c r="G4408" t="s">
        <v>14</v>
      </c>
      <c r="H4408" t="str">
        <f>IF(Statistics_xlsx___Sheet1[[#This Row],[Post Name]]="-",IF(G4409=0,G4407,G4409),Statistics_xlsx___Sheet1[[#This Row],[Post Name]])</f>
        <v>c5</v>
      </c>
      <c r="I4408">
        <v>22393</v>
      </c>
      <c r="J4408">
        <f>IF(Statistics_xlsx___Sheet1[[#This Row],[Offered Salary]]&lt;=0,AVERAGE($I$2:$I$7166),Statistics_xlsx___Sheet1[[#This Row],[Offered Salary]])</f>
        <v>22393</v>
      </c>
      <c r="K4408" t="b">
        <f>OR((Statistics_xlsx___Sheet1[[#This Row],[updated offered salary]]&lt;$N$39),(Statistics_xlsx___Sheet1[[#This Row],[updated offered salary]]&gt;$N$40))</f>
        <v>0</v>
      </c>
    </row>
    <row r="4409" spans="1:11" x14ac:dyDescent="0.3">
      <c r="A4409">
        <v>852718</v>
      </c>
      <c r="B4409" t="s">
        <v>3229</v>
      </c>
      <c r="C4409" t="s">
        <v>8</v>
      </c>
      <c r="D4409" t="s">
        <v>13</v>
      </c>
      <c r="E4409" t="str">
        <f>IF(Statistics_xlsx___Sheet1[[#This Row],[event_name]]="-","Male",Statistics_xlsx___Sheet1[[#This Row],[event_name]])</f>
        <v>Female</v>
      </c>
      <c r="F4409" t="s">
        <v>10</v>
      </c>
      <c r="G4409" t="s">
        <v>14</v>
      </c>
      <c r="H4409" t="str">
        <f>IF(Statistics_xlsx___Sheet1[[#This Row],[Post Name]]="-",IF(G4410=0,G4408,G4410),Statistics_xlsx___Sheet1[[#This Row],[Post Name]])</f>
        <v>c5</v>
      </c>
      <c r="I4409">
        <v>81245</v>
      </c>
      <c r="J4409">
        <f>IF(Statistics_xlsx___Sheet1[[#This Row],[Offered Salary]]&lt;=0,AVERAGE($I$2:$I$7166),Statistics_xlsx___Sheet1[[#This Row],[Offered Salary]])</f>
        <v>81245</v>
      </c>
      <c r="K4409" t="b">
        <f>OR((Statistics_xlsx___Sheet1[[#This Row],[updated offered salary]]&lt;$N$39),(Statistics_xlsx___Sheet1[[#This Row],[updated offered salary]]&gt;$N$40))</f>
        <v>0</v>
      </c>
    </row>
    <row r="4410" spans="1:11" x14ac:dyDescent="0.3">
      <c r="A4410">
        <v>102164</v>
      </c>
      <c r="B4410" t="s">
        <v>2321</v>
      </c>
      <c r="C4410" t="s">
        <v>8</v>
      </c>
      <c r="D4410" t="s">
        <v>9</v>
      </c>
      <c r="E4410" t="str">
        <f>IF(Statistics_xlsx___Sheet1[[#This Row],[event_name]]="-","Male",Statistics_xlsx___Sheet1[[#This Row],[event_name]])</f>
        <v>Male</v>
      </c>
      <c r="F4410" t="s">
        <v>10</v>
      </c>
      <c r="G4410" t="s">
        <v>14</v>
      </c>
      <c r="H4410" t="str">
        <f>IF(Statistics_xlsx___Sheet1[[#This Row],[Post Name]]="-",IF(G4411=0,G4409,G4411),Statistics_xlsx___Sheet1[[#This Row],[Post Name]])</f>
        <v>c5</v>
      </c>
      <c r="I4410">
        <v>82448</v>
      </c>
      <c r="J4410">
        <f>IF(Statistics_xlsx___Sheet1[[#This Row],[Offered Salary]]&lt;=0,AVERAGE($I$2:$I$7166),Statistics_xlsx___Sheet1[[#This Row],[Offered Salary]])</f>
        <v>82448</v>
      </c>
      <c r="K4410" t="b">
        <f>OR((Statistics_xlsx___Sheet1[[#This Row],[updated offered salary]]&lt;$N$39),(Statistics_xlsx___Sheet1[[#This Row],[updated offered salary]]&gt;$N$40))</f>
        <v>0</v>
      </c>
    </row>
    <row r="4411" spans="1:11" x14ac:dyDescent="0.3">
      <c r="A4411">
        <v>820494</v>
      </c>
      <c r="B4411" t="s">
        <v>3688</v>
      </c>
      <c r="C4411" t="s">
        <v>8</v>
      </c>
      <c r="D4411" t="s">
        <v>9</v>
      </c>
      <c r="E4411" t="str">
        <f>IF(Statistics_xlsx___Sheet1[[#This Row],[event_name]]="-","Male",Statistics_xlsx___Sheet1[[#This Row],[event_name]])</f>
        <v>Male</v>
      </c>
      <c r="F4411" t="s">
        <v>10</v>
      </c>
      <c r="G4411" t="s">
        <v>14</v>
      </c>
      <c r="H4411" t="str">
        <f>IF(Statistics_xlsx___Sheet1[[#This Row],[Post Name]]="-",IF(G4412=0,G4410,G4412),Statistics_xlsx___Sheet1[[#This Row],[Post Name]])</f>
        <v>c5</v>
      </c>
      <c r="I4411">
        <v>40154</v>
      </c>
      <c r="J4411">
        <f>IF(Statistics_xlsx___Sheet1[[#This Row],[Offered Salary]]&lt;=0,AVERAGE($I$2:$I$7166),Statistics_xlsx___Sheet1[[#This Row],[Offered Salary]])</f>
        <v>40154</v>
      </c>
      <c r="K4411" t="b">
        <f>OR((Statistics_xlsx___Sheet1[[#This Row],[updated offered salary]]&lt;$N$39),(Statistics_xlsx___Sheet1[[#This Row],[updated offered salary]]&gt;$N$40))</f>
        <v>0</v>
      </c>
    </row>
    <row r="4412" spans="1:11" x14ac:dyDescent="0.3">
      <c r="A4412">
        <v>318592</v>
      </c>
      <c r="B4412" t="s">
        <v>3689</v>
      </c>
      <c r="C4412" t="s">
        <v>8</v>
      </c>
      <c r="D4412" t="s">
        <v>9</v>
      </c>
      <c r="E4412" t="str">
        <f>IF(Statistics_xlsx___Sheet1[[#This Row],[event_name]]="-","Male",Statistics_xlsx___Sheet1[[#This Row],[event_name]])</f>
        <v>Male</v>
      </c>
      <c r="F4412" t="s">
        <v>10</v>
      </c>
      <c r="G4412" t="s">
        <v>14</v>
      </c>
      <c r="H4412" t="str">
        <f>IF(Statistics_xlsx___Sheet1[[#This Row],[Post Name]]="-",IF(G4413=0,G4411,G4413),Statistics_xlsx___Sheet1[[#This Row],[Post Name]])</f>
        <v>c5</v>
      </c>
      <c r="I4412">
        <v>83637</v>
      </c>
      <c r="J4412">
        <f>IF(Statistics_xlsx___Sheet1[[#This Row],[Offered Salary]]&lt;=0,AVERAGE($I$2:$I$7166),Statistics_xlsx___Sheet1[[#This Row],[Offered Salary]])</f>
        <v>83637</v>
      </c>
      <c r="K4412" t="b">
        <f>OR((Statistics_xlsx___Sheet1[[#This Row],[updated offered salary]]&lt;$N$39),(Statistics_xlsx___Sheet1[[#This Row],[updated offered salary]]&gt;$N$40))</f>
        <v>0</v>
      </c>
    </row>
    <row r="4413" spans="1:11" x14ac:dyDescent="0.3">
      <c r="A4413">
        <v>669110</v>
      </c>
      <c r="B4413" t="s">
        <v>3690</v>
      </c>
      <c r="C4413" t="s">
        <v>8</v>
      </c>
      <c r="D4413" t="s">
        <v>13</v>
      </c>
      <c r="E4413" t="str">
        <f>IF(Statistics_xlsx___Sheet1[[#This Row],[event_name]]="-","Male",Statistics_xlsx___Sheet1[[#This Row],[event_name]])</f>
        <v>Female</v>
      </c>
      <c r="F4413" t="s">
        <v>10</v>
      </c>
      <c r="G4413" t="s">
        <v>14</v>
      </c>
      <c r="H4413" t="str">
        <f>IF(Statistics_xlsx___Sheet1[[#This Row],[Post Name]]="-",IF(G4414=0,G4412,G4414),Statistics_xlsx___Sheet1[[#This Row],[Post Name]])</f>
        <v>c5</v>
      </c>
      <c r="I4413">
        <v>5148</v>
      </c>
      <c r="J4413">
        <f>IF(Statistics_xlsx___Sheet1[[#This Row],[Offered Salary]]&lt;=0,AVERAGE($I$2:$I$7166),Statistics_xlsx___Sheet1[[#This Row],[Offered Salary]])</f>
        <v>5148</v>
      </c>
      <c r="K4413" t="b">
        <f>OR((Statistics_xlsx___Sheet1[[#This Row],[updated offered salary]]&lt;$N$39),(Statistics_xlsx___Sheet1[[#This Row],[updated offered salary]]&gt;$N$40))</f>
        <v>0</v>
      </c>
    </row>
    <row r="4414" spans="1:11" x14ac:dyDescent="0.3">
      <c r="A4414">
        <v>34851</v>
      </c>
      <c r="B4414" t="s">
        <v>3691</v>
      </c>
      <c r="C4414" t="s">
        <v>8</v>
      </c>
      <c r="D4414" t="s">
        <v>9</v>
      </c>
      <c r="E4414" t="str">
        <f>IF(Statistics_xlsx___Sheet1[[#This Row],[event_name]]="-","Male",Statistics_xlsx___Sheet1[[#This Row],[event_name]])</f>
        <v>Male</v>
      </c>
      <c r="F4414" t="s">
        <v>10</v>
      </c>
      <c r="G4414" t="s">
        <v>14</v>
      </c>
      <c r="H4414" t="str">
        <f>IF(Statistics_xlsx___Sheet1[[#This Row],[Post Name]]="-",IF(G4415=0,G4413,G4415),Statistics_xlsx___Sheet1[[#This Row],[Post Name]])</f>
        <v>c5</v>
      </c>
      <c r="I4414">
        <v>26908</v>
      </c>
      <c r="J4414">
        <f>IF(Statistics_xlsx___Sheet1[[#This Row],[Offered Salary]]&lt;=0,AVERAGE($I$2:$I$7166),Statistics_xlsx___Sheet1[[#This Row],[Offered Salary]])</f>
        <v>26908</v>
      </c>
      <c r="K4414" t="b">
        <f>OR((Statistics_xlsx___Sheet1[[#This Row],[updated offered salary]]&lt;$N$39),(Statistics_xlsx___Sheet1[[#This Row],[updated offered salary]]&gt;$N$40))</f>
        <v>0</v>
      </c>
    </row>
    <row r="4415" spans="1:11" x14ac:dyDescent="0.3">
      <c r="A4415">
        <v>594996</v>
      </c>
      <c r="B4415" t="s">
        <v>3692</v>
      </c>
      <c r="C4415" t="s">
        <v>15</v>
      </c>
      <c r="D4415" t="s">
        <v>13</v>
      </c>
      <c r="E4415" t="str">
        <f>IF(Statistics_xlsx___Sheet1[[#This Row],[event_name]]="-","Male",Statistics_xlsx___Sheet1[[#This Row],[event_name]])</f>
        <v>Female</v>
      </c>
      <c r="F4415" t="s">
        <v>10</v>
      </c>
      <c r="G4415" t="s">
        <v>14</v>
      </c>
      <c r="H4415" t="str">
        <f>IF(Statistics_xlsx___Sheet1[[#This Row],[Post Name]]="-",IF(G4416=0,G4414,G4416),Statistics_xlsx___Sheet1[[#This Row],[Post Name]])</f>
        <v>c5</v>
      </c>
      <c r="I4415">
        <v>94226</v>
      </c>
      <c r="J4415">
        <f>IF(Statistics_xlsx___Sheet1[[#This Row],[Offered Salary]]&lt;=0,AVERAGE($I$2:$I$7166),Statistics_xlsx___Sheet1[[#This Row],[Offered Salary]])</f>
        <v>94226</v>
      </c>
      <c r="K4415" t="b">
        <f>OR((Statistics_xlsx___Sheet1[[#This Row],[updated offered salary]]&lt;$N$39),(Statistics_xlsx___Sheet1[[#This Row],[updated offered salary]]&gt;$N$40))</f>
        <v>0</v>
      </c>
    </row>
    <row r="4416" spans="1:11" x14ac:dyDescent="0.3">
      <c r="A4416">
        <v>231370</v>
      </c>
      <c r="B4416" t="s">
        <v>3693</v>
      </c>
      <c r="C4416" t="s">
        <v>8</v>
      </c>
      <c r="D4416" t="s">
        <v>9</v>
      </c>
      <c r="E4416" t="str">
        <f>IF(Statistics_xlsx___Sheet1[[#This Row],[event_name]]="-","Male",Statistics_xlsx___Sheet1[[#This Row],[event_name]])</f>
        <v>Male</v>
      </c>
      <c r="F4416" t="s">
        <v>10</v>
      </c>
      <c r="G4416" t="s">
        <v>14</v>
      </c>
      <c r="H4416" t="str">
        <f>IF(Statistics_xlsx___Sheet1[[#This Row],[Post Name]]="-",IF(G4417=0,G4415,G4417),Statistics_xlsx___Sheet1[[#This Row],[Post Name]])</f>
        <v>c5</v>
      </c>
      <c r="I4416">
        <v>85076</v>
      </c>
      <c r="J4416">
        <f>IF(Statistics_xlsx___Sheet1[[#This Row],[Offered Salary]]&lt;=0,AVERAGE($I$2:$I$7166),Statistics_xlsx___Sheet1[[#This Row],[Offered Salary]])</f>
        <v>85076</v>
      </c>
      <c r="K4416" t="b">
        <f>OR((Statistics_xlsx___Sheet1[[#This Row],[updated offered salary]]&lt;$N$39),(Statistics_xlsx___Sheet1[[#This Row],[updated offered salary]]&gt;$N$40))</f>
        <v>0</v>
      </c>
    </row>
    <row r="4417" spans="1:11" x14ac:dyDescent="0.3">
      <c r="A4417">
        <v>866724</v>
      </c>
      <c r="B4417" t="s">
        <v>3693</v>
      </c>
      <c r="C4417" t="s">
        <v>8</v>
      </c>
      <c r="D4417" t="s">
        <v>9</v>
      </c>
      <c r="E4417" t="str">
        <f>IF(Statistics_xlsx___Sheet1[[#This Row],[event_name]]="-","Male",Statistics_xlsx___Sheet1[[#This Row],[event_name]])</f>
        <v>Male</v>
      </c>
      <c r="F4417" t="s">
        <v>10</v>
      </c>
      <c r="G4417" t="s">
        <v>14</v>
      </c>
      <c r="H4417" t="str">
        <f>IF(Statistics_xlsx___Sheet1[[#This Row],[Post Name]]="-",IF(G4418=0,G4416,G4418),Statistics_xlsx___Sheet1[[#This Row],[Post Name]])</f>
        <v>c5</v>
      </c>
      <c r="I4417">
        <v>81111</v>
      </c>
      <c r="J4417">
        <f>IF(Statistics_xlsx___Sheet1[[#This Row],[Offered Salary]]&lt;=0,AVERAGE($I$2:$I$7166),Statistics_xlsx___Sheet1[[#This Row],[Offered Salary]])</f>
        <v>81111</v>
      </c>
      <c r="K4417" t="b">
        <f>OR((Statistics_xlsx___Sheet1[[#This Row],[updated offered salary]]&lt;$N$39),(Statistics_xlsx___Sheet1[[#This Row],[updated offered salary]]&gt;$N$40))</f>
        <v>0</v>
      </c>
    </row>
    <row r="4418" spans="1:11" x14ac:dyDescent="0.3">
      <c r="A4418">
        <v>107624</v>
      </c>
      <c r="B4418" t="s">
        <v>3694</v>
      </c>
      <c r="C4418" t="s">
        <v>8</v>
      </c>
      <c r="D4418" t="s">
        <v>9</v>
      </c>
      <c r="E4418" t="str">
        <f>IF(Statistics_xlsx___Sheet1[[#This Row],[event_name]]="-","Male",Statistics_xlsx___Sheet1[[#This Row],[event_name]])</f>
        <v>Male</v>
      </c>
      <c r="F4418" t="s">
        <v>52</v>
      </c>
      <c r="G4418" t="s">
        <v>345</v>
      </c>
      <c r="H4418" t="str">
        <f>IF(Statistics_xlsx___Sheet1[[#This Row],[Post Name]]="-",IF(G4419=0,G4417,G4419),Statistics_xlsx___Sheet1[[#This Row],[Post Name]])</f>
        <v>c9</v>
      </c>
      <c r="I4418">
        <v>28974</v>
      </c>
      <c r="J4418">
        <f>IF(Statistics_xlsx___Sheet1[[#This Row],[Offered Salary]]&lt;=0,AVERAGE($I$2:$I$7166),Statistics_xlsx___Sheet1[[#This Row],[Offered Salary]])</f>
        <v>28974</v>
      </c>
      <c r="K4418" t="b">
        <f>OR((Statistics_xlsx___Sheet1[[#This Row],[updated offered salary]]&lt;$N$39),(Statistics_xlsx___Sheet1[[#This Row],[updated offered salary]]&gt;$N$40))</f>
        <v>0</v>
      </c>
    </row>
    <row r="4419" spans="1:11" x14ac:dyDescent="0.3">
      <c r="A4419">
        <v>319905</v>
      </c>
      <c r="B4419" t="s">
        <v>3695</v>
      </c>
      <c r="C4419" t="s">
        <v>15</v>
      </c>
      <c r="D4419" t="s">
        <v>9</v>
      </c>
      <c r="E4419" t="str">
        <f>IF(Statistics_xlsx___Sheet1[[#This Row],[event_name]]="-","Male",Statistics_xlsx___Sheet1[[#This Row],[event_name]])</f>
        <v>Male</v>
      </c>
      <c r="F4419" t="s">
        <v>52</v>
      </c>
      <c r="G4419" t="s">
        <v>345</v>
      </c>
      <c r="H4419" t="str">
        <f>IF(Statistics_xlsx___Sheet1[[#This Row],[Post Name]]="-",IF(G4420=0,G4418,G4420),Statistics_xlsx___Sheet1[[#This Row],[Post Name]])</f>
        <v>c9</v>
      </c>
      <c r="I4419">
        <v>40767</v>
      </c>
      <c r="J4419">
        <f>IF(Statistics_xlsx___Sheet1[[#This Row],[Offered Salary]]&lt;=0,AVERAGE($I$2:$I$7166),Statistics_xlsx___Sheet1[[#This Row],[Offered Salary]])</f>
        <v>40767</v>
      </c>
      <c r="K4419" t="b">
        <f>OR((Statistics_xlsx___Sheet1[[#This Row],[updated offered salary]]&lt;$N$39),(Statistics_xlsx___Sheet1[[#This Row],[updated offered salary]]&gt;$N$40))</f>
        <v>0</v>
      </c>
    </row>
    <row r="4420" spans="1:11" x14ac:dyDescent="0.3">
      <c r="A4420">
        <v>789265</v>
      </c>
      <c r="B4420" t="s">
        <v>2723</v>
      </c>
      <c r="C4420" t="s">
        <v>8</v>
      </c>
      <c r="D4420" t="s">
        <v>9</v>
      </c>
      <c r="E4420" t="str">
        <f>IF(Statistics_xlsx___Sheet1[[#This Row],[event_name]]="-","Male",Statistics_xlsx___Sheet1[[#This Row],[event_name]])</f>
        <v>Male</v>
      </c>
      <c r="F4420" t="s">
        <v>10</v>
      </c>
      <c r="G4420" t="s">
        <v>14</v>
      </c>
      <c r="H4420" t="str">
        <f>IF(Statistics_xlsx___Sheet1[[#This Row],[Post Name]]="-",IF(G4421=0,G4419,G4421),Statistics_xlsx___Sheet1[[#This Row],[Post Name]])</f>
        <v>c5</v>
      </c>
      <c r="I4420">
        <v>6917</v>
      </c>
      <c r="J4420">
        <f>IF(Statistics_xlsx___Sheet1[[#This Row],[Offered Salary]]&lt;=0,AVERAGE($I$2:$I$7166),Statistics_xlsx___Sheet1[[#This Row],[Offered Salary]])</f>
        <v>6917</v>
      </c>
      <c r="K4420" t="b">
        <f>OR((Statistics_xlsx___Sheet1[[#This Row],[updated offered salary]]&lt;$N$39),(Statistics_xlsx___Sheet1[[#This Row],[updated offered salary]]&gt;$N$40))</f>
        <v>0</v>
      </c>
    </row>
    <row r="4421" spans="1:11" x14ac:dyDescent="0.3">
      <c r="A4421">
        <v>728175</v>
      </c>
      <c r="B4421" t="s">
        <v>1451</v>
      </c>
      <c r="C4421" t="s">
        <v>8</v>
      </c>
      <c r="D4421" t="s">
        <v>13</v>
      </c>
      <c r="E4421" t="str">
        <f>IF(Statistics_xlsx___Sheet1[[#This Row],[event_name]]="-","Male",Statistics_xlsx___Sheet1[[#This Row],[event_name]])</f>
        <v>Female</v>
      </c>
      <c r="F4421" t="s">
        <v>10</v>
      </c>
      <c r="G4421" t="s">
        <v>14</v>
      </c>
      <c r="H4421" t="str">
        <f>IF(Statistics_xlsx___Sheet1[[#This Row],[Post Name]]="-",IF(G4422=0,G4420,G4422),Statistics_xlsx___Sheet1[[#This Row],[Post Name]])</f>
        <v>c5</v>
      </c>
      <c r="I4421">
        <v>95528</v>
      </c>
      <c r="J4421">
        <f>IF(Statistics_xlsx___Sheet1[[#This Row],[Offered Salary]]&lt;=0,AVERAGE($I$2:$I$7166),Statistics_xlsx___Sheet1[[#This Row],[Offered Salary]])</f>
        <v>95528</v>
      </c>
      <c r="K4421" t="b">
        <f>OR((Statistics_xlsx___Sheet1[[#This Row],[updated offered salary]]&lt;$N$39),(Statistics_xlsx___Sheet1[[#This Row],[updated offered salary]]&gt;$N$40))</f>
        <v>0</v>
      </c>
    </row>
    <row r="4422" spans="1:11" x14ac:dyDescent="0.3">
      <c r="A4422">
        <v>576375</v>
      </c>
      <c r="B4422" t="s">
        <v>3696</v>
      </c>
      <c r="C4422" t="s">
        <v>8</v>
      </c>
      <c r="D4422" t="s">
        <v>9</v>
      </c>
      <c r="E4422" t="str">
        <f>IF(Statistics_xlsx___Sheet1[[#This Row],[event_name]]="-","Male",Statistics_xlsx___Sheet1[[#This Row],[event_name]])</f>
        <v>Male</v>
      </c>
      <c r="F4422" t="s">
        <v>10</v>
      </c>
      <c r="G4422" t="s">
        <v>24</v>
      </c>
      <c r="H4422" t="str">
        <f>IF(Statistics_xlsx___Sheet1[[#This Row],[Post Name]]="-",IF(G4423=0,G4421,G4423),Statistics_xlsx___Sheet1[[#This Row],[Post Name]])</f>
        <v>i7</v>
      </c>
      <c r="I4422">
        <v>35795</v>
      </c>
      <c r="J4422">
        <f>IF(Statistics_xlsx___Sheet1[[#This Row],[Offered Salary]]&lt;=0,AVERAGE($I$2:$I$7166),Statistics_xlsx___Sheet1[[#This Row],[Offered Salary]])</f>
        <v>35795</v>
      </c>
      <c r="K4422" t="b">
        <f>OR((Statistics_xlsx___Sheet1[[#This Row],[updated offered salary]]&lt;$N$39),(Statistics_xlsx___Sheet1[[#This Row],[updated offered salary]]&gt;$N$40))</f>
        <v>0</v>
      </c>
    </row>
    <row r="4423" spans="1:11" x14ac:dyDescent="0.3">
      <c r="A4423">
        <v>716440</v>
      </c>
      <c r="B4423" t="s">
        <v>3697</v>
      </c>
      <c r="C4423" t="s">
        <v>8</v>
      </c>
      <c r="D4423" t="s">
        <v>9</v>
      </c>
      <c r="E4423" t="str">
        <f>IF(Statistics_xlsx___Sheet1[[#This Row],[event_name]]="-","Male",Statistics_xlsx___Sheet1[[#This Row],[event_name]])</f>
        <v>Male</v>
      </c>
      <c r="F4423" t="s">
        <v>10</v>
      </c>
      <c r="G4423" t="s">
        <v>14</v>
      </c>
      <c r="H4423" t="str">
        <f>IF(Statistics_xlsx___Sheet1[[#This Row],[Post Name]]="-",IF(G4424=0,G4422,G4424),Statistics_xlsx___Sheet1[[#This Row],[Post Name]])</f>
        <v>c5</v>
      </c>
      <c r="I4423">
        <v>1752</v>
      </c>
      <c r="J4423">
        <f>IF(Statistics_xlsx___Sheet1[[#This Row],[Offered Salary]]&lt;=0,AVERAGE($I$2:$I$7166),Statistics_xlsx___Sheet1[[#This Row],[Offered Salary]])</f>
        <v>1752</v>
      </c>
      <c r="K4423" t="b">
        <f>OR((Statistics_xlsx___Sheet1[[#This Row],[updated offered salary]]&lt;$N$39),(Statistics_xlsx___Sheet1[[#This Row],[updated offered salary]]&gt;$N$40))</f>
        <v>0</v>
      </c>
    </row>
    <row r="4424" spans="1:11" x14ac:dyDescent="0.3">
      <c r="A4424">
        <v>289325</v>
      </c>
      <c r="B4424" t="s">
        <v>3698</v>
      </c>
      <c r="C4424" t="s">
        <v>8</v>
      </c>
      <c r="D4424" t="s">
        <v>13</v>
      </c>
      <c r="E4424" t="str">
        <f>IF(Statistics_xlsx___Sheet1[[#This Row],[event_name]]="-","Male",Statistics_xlsx___Sheet1[[#This Row],[event_name]])</f>
        <v>Female</v>
      </c>
      <c r="F4424" t="s">
        <v>10</v>
      </c>
      <c r="G4424" t="s">
        <v>14</v>
      </c>
      <c r="H4424" t="str">
        <f>IF(Statistics_xlsx___Sheet1[[#This Row],[Post Name]]="-",IF(G4425=0,G4423,G4425),Statistics_xlsx___Sheet1[[#This Row],[Post Name]])</f>
        <v>c5</v>
      </c>
      <c r="I4424">
        <v>21988</v>
      </c>
      <c r="J4424">
        <f>IF(Statistics_xlsx___Sheet1[[#This Row],[Offered Salary]]&lt;=0,AVERAGE($I$2:$I$7166),Statistics_xlsx___Sheet1[[#This Row],[Offered Salary]])</f>
        <v>21988</v>
      </c>
      <c r="K4424" t="b">
        <f>OR((Statistics_xlsx___Sheet1[[#This Row],[updated offered salary]]&lt;$N$39),(Statistics_xlsx___Sheet1[[#This Row],[updated offered salary]]&gt;$N$40))</f>
        <v>0</v>
      </c>
    </row>
    <row r="4425" spans="1:11" x14ac:dyDescent="0.3">
      <c r="A4425">
        <v>856141</v>
      </c>
      <c r="B4425" t="s">
        <v>1808</v>
      </c>
      <c r="C4425" t="s">
        <v>15</v>
      </c>
      <c r="D4425" t="s">
        <v>9</v>
      </c>
      <c r="E4425" t="str">
        <f>IF(Statistics_xlsx___Sheet1[[#This Row],[event_name]]="-","Male",Statistics_xlsx___Sheet1[[#This Row],[event_name]])</f>
        <v>Male</v>
      </c>
      <c r="F4425" t="s">
        <v>17</v>
      </c>
      <c r="G4425" t="s">
        <v>24</v>
      </c>
      <c r="H4425" t="str">
        <f>IF(Statistics_xlsx___Sheet1[[#This Row],[Post Name]]="-",IF(G4426=0,G4424,G4426),Statistics_xlsx___Sheet1[[#This Row],[Post Name]])</f>
        <v>i7</v>
      </c>
      <c r="I4425">
        <v>22508</v>
      </c>
      <c r="J4425">
        <f>IF(Statistics_xlsx___Sheet1[[#This Row],[Offered Salary]]&lt;=0,AVERAGE($I$2:$I$7166),Statistics_xlsx___Sheet1[[#This Row],[Offered Salary]])</f>
        <v>22508</v>
      </c>
      <c r="K4425" t="b">
        <f>OR((Statistics_xlsx___Sheet1[[#This Row],[updated offered salary]]&lt;$N$39),(Statistics_xlsx___Sheet1[[#This Row],[updated offered salary]]&gt;$N$40))</f>
        <v>0</v>
      </c>
    </row>
    <row r="4426" spans="1:11" x14ac:dyDescent="0.3">
      <c r="A4426">
        <v>356398</v>
      </c>
      <c r="B4426" t="s">
        <v>3699</v>
      </c>
      <c r="C4426" t="s">
        <v>8</v>
      </c>
      <c r="D4426" t="s">
        <v>9</v>
      </c>
      <c r="E4426" t="str">
        <f>IF(Statistics_xlsx___Sheet1[[#This Row],[event_name]]="-","Male",Statistics_xlsx___Sheet1[[#This Row],[event_name]])</f>
        <v>Male</v>
      </c>
      <c r="F4426" t="s">
        <v>17</v>
      </c>
      <c r="G4426" t="s">
        <v>24</v>
      </c>
      <c r="H4426" t="str">
        <f>IF(Statistics_xlsx___Sheet1[[#This Row],[Post Name]]="-",IF(G4427=0,G4425,G4427),Statistics_xlsx___Sheet1[[#This Row],[Post Name]])</f>
        <v>i7</v>
      </c>
      <c r="I4426">
        <v>55254</v>
      </c>
      <c r="J4426">
        <f>IF(Statistics_xlsx___Sheet1[[#This Row],[Offered Salary]]&lt;=0,AVERAGE($I$2:$I$7166),Statistics_xlsx___Sheet1[[#This Row],[Offered Salary]])</f>
        <v>55254</v>
      </c>
      <c r="K4426" t="b">
        <f>OR((Statistics_xlsx___Sheet1[[#This Row],[updated offered salary]]&lt;$N$39),(Statistics_xlsx___Sheet1[[#This Row],[updated offered salary]]&gt;$N$40))</f>
        <v>0</v>
      </c>
    </row>
    <row r="4427" spans="1:11" x14ac:dyDescent="0.3">
      <c r="A4427">
        <v>948977</v>
      </c>
      <c r="B4427" t="s">
        <v>3700</v>
      </c>
      <c r="C4427" t="s">
        <v>8</v>
      </c>
      <c r="D4427" t="s">
        <v>13</v>
      </c>
      <c r="E4427" t="str">
        <f>IF(Statistics_xlsx___Sheet1[[#This Row],[event_name]]="-","Male",Statistics_xlsx___Sheet1[[#This Row],[event_name]])</f>
        <v>Female</v>
      </c>
      <c r="F4427" t="s">
        <v>17</v>
      </c>
      <c r="G4427" t="s">
        <v>24</v>
      </c>
      <c r="H4427" t="str">
        <f>IF(Statistics_xlsx___Sheet1[[#This Row],[Post Name]]="-",IF(G4428=0,G4426,G4428),Statistics_xlsx___Sheet1[[#This Row],[Post Name]])</f>
        <v>i7</v>
      </c>
      <c r="I4427">
        <v>13302</v>
      </c>
      <c r="J4427">
        <f>IF(Statistics_xlsx___Sheet1[[#This Row],[Offered Salary]]&lt;=0,AVERAGE($I$2:$I$7166),Statistics_xlsx___Sheet1[[#This Row],[Offered Salary]])</f>
        <v>13302</v>
      </c>
      <c r="K4427" t="b">
        <f>OR((Statistics_xlsx___Sheet1[[#This Row],[updated offered salary]]&lt;$N$39),(Statistics_xlsx___Sheet1[[#This Row],[updated offered salary]]&gt;$N$40))</f>
        <v>0</v>
      </c>
    </row>
    <row r="4428" spans="1:11" x14ac:dyDescent="0.3">
      <c r="A4428">
        <v>446111</v>
      </c>
      <c r="B4428" t="s">
        <v>2995</v>
      </c>
      <c r="C4428" t="s">
        <v>8</v>
      </c>
      <c r="D4428" t="s">
        <v>9</v>
      </c>
      <c r="E4428" t="str">
        <f>IF(Statistics_xlsx___Sheet1[[#This Row],[event_name]]="-","Male",Statistics_xlsx___Sheet1[[#This Row],[event_name]])</f>
        <v>Male</v>
      </c>
      <c r="F4428" t="s">
        <v>17</v>
      </c>
      <c r="G4428" t="s">
        <v>14</v>
      </c>
      <c r="H4428" t="str">
        <f>IF(Statistics_xlsx___Sheet1[[#This Row],[Post Name]]="-",IF(G4429=0,G4427,G4429),Statistics_xlsx___Sheet1[[#This Row],[Post Name]])</f>
        <v>c5</v>
      </c>
      <c r="I4428">
        <v>46261</v>
      </c>
      <c r="J4428">
        <f>IF(Statistics_xlsx___Sheet1[[#This Row],[Offered Salary]]&lt;=0,AVERAGE($I$2:$I$7166),Statistics_xlsx___Sheet1[[#This Row],[Offered Salary]])</f>
        <v>46261</v>
      </c>
      <c r="K4428" t="b">
        <f>OR((Statistics_xlsx___Sheet1[[#This Row],[updated offered salary]]&lt;$N$39),(Statistics_xlsx___Sheet1[[#This Row],[updated offered salary]]&gt;$N$40))</f>
        <v>0</v>
      </c>
    </row>
    <row r="4429" spans="1:11" x14ac:dyDescent="0.3">
      <c r="A4429">
        <v>661687</v>
      </c>
      <c r="B4429" t="s">
        <v>3701</v>
      </c>
      <c r="C4429" t="s">
        <v>8</v>
      </c>
      <c r="D4429" t="s">
        <v>13</v>
      </c>
      <c r="E4429" t="str">
        <f>IF(Statistics_xlsx___Sheet1[[#This Row],[event_name]]="-","Male",Statistics_xlsx___Sheet1[[#This Row],[event_name]])</f>
        <v>Female</v>
      </c>
      <c r="F4429" t="s">
        <v>17</v>
      </c>
      <c r="G4429" t="s">
        <v>14</v>
      </c>
      <c r="H4429" t="str">
        <f>IF(Statistics_xlsx___Sheet1[[#This Row],[Post Name]]="-",IF(G4430=0,G4428,G4430),Statistics_xlsx___Sheet1[[#This Row],[Post Name]])</f>
        <v>c5</v>
      </c>
      <c r="I4429">
        <v>62921</v>
      </c>
      <c r="J4429">
        <f>IF(Statistics_xlsx___Sheet1[[#This Row],[Offered Salary]]&lt;=0,AVERAGE($I$2:$I$7166),Statistics_xlsx___Sheet1[[#This Row],[Offered Salary]])</f>
        <v>62921</v>
      </c>
      <c r="K4429" t="b">
        <f>OR((Statistics_xlsx___Sheet1[[#This Row],[updated offered salary]]&lt;$N$39),(Statistics_xlsx___Sheet1[[#This Row],[updated offered salary]]&gt;$N$40))</f>
        <v>0</v>
      </c>
    </row>
    <row r="4430" spans="1:11" x14ac:dyDescent="0.3">
      <c r="A4430">
        <v>462821</v>
      </c>
      <c r="B4430" t="s">
        <v>3701</v>
      </c>
      <c r="C4430" t="s">
        <v>8</v>
      </c>
      <c r="D4430" t="s">
        <v>42</v>
      </c>
      <c r="E4430" t="str">
        <f>IF(Statistics_xlsx___Sheet1[[#This Row],[event_name]]="-","Male",Statistics_xlsx___Sheet1[[#This Row],[event_name]])</f>
        <v>Don’t want to say</v>
      </c>
      <c r="F4430" t="s">
        <v>17</v>
      </c>
      <c r="G4430" t="s">
        <v>14</v>
      </c>
      <c r="H4430" t="str">
        <f>IF(Statistics_xlsx___Sheet1[[#This Row],[Post Name]]="-",IF(G4431=0,G4429,G4431),Statistics_xlsx___Sheet1[[#This Row],[Post Name]])</f>
        <v>c5</v>
      </c>
      <c r="I4430">
        <v>77888</v>
      </c>
      <c r="J4430">
        <f>IF(Statistics_xlsx___Sheet1[[#This Row],[Offered Salary]]&lt;=0,AVERAGE($I$2:$I$7166),Statistics_xlsx___Sheet1[[#This Row],[Offered Salary]])</f>
        <v>77888</v>
      </c>
      <c r="K4430" t="b">
        <f>OR((Statistics_xlsx___Sheet1[[#This Row],[updated offered salary]]&lt;$N$39),(Statistics_xlsx___Sheet1[[#This Row],[updated offered salary]]&gt;$N$40))</f>
        <v>0</v>
      </c>
    </row>
    <row r="4431" spans="1:11" x14ac:dyDescent="0.3">
      <c r="A4431">
        <v>385084</v>
      </c>
      <c r="B4431" t="s">
        <v>3702</v>
      </c>
      <c r="C4431" t="s">
        <v>8</v>
      </c>
      <c r="D4431" t="s">
        <v>9</v>
      </c>
      <c r="E4431" t="str">
        <f>IF(Statistics_xlsx___Sheet1[[#This Row],[event_name]]="-","Male",Statistics_xlsx___Sheet1[[#This Row],[event_name]])</f>
        <v>Male</v>
      </c>
      <c r="F4431" t="s">
        <v>10</v>
      </c>
      <c r="G4431" t="s">
        <v>24</v>
      </c>
      <c r="H4431" t="str">
        <f>IF(Statistics_xlsx___Sheet1[[#This Row],[Post Name]]="-",IF(G4432=0,G4430,G4432),Statistics_xlsx___Sheet1[[#This Row],[Post Name]])</f>
        <v>i7</v>
      </c>
      <c r="I4431">
        <v>44649</v>
      </c>
      <c r="J4431">
        <f>IF(Statistics_xlsx___Sheet1[[#This Row],[Offered Salary]]&lt;=0,AVERAGE($I$2:$I$7166),Statistics_xlsx___Sheet1[[#This Row],[Offered Salary]])</f>
        <v>44649</v>
      </c>
      <c r="K4431" t="b">
        <f>OR((Statistics_xlsx___Sheet1[[#This Row],[updated offered salary]]&lt;$N$39),(Statistics_xlsx___Sheet1[[#This Row],[updated offered salary]]&gt;$N$40))</f>
        <v>0</v>
      </c>
    </row>
    <row r="4432" spans="1:11" x14ac:dyDescent="0.3">
      <c r="A4432">
        <v>839429</v>
      </c>
      <c r="B4432" t="s">
        <v>3703</v>
      </c>
      <c r="C4432" t="s">
        <v>15</v>
      </c>
      <c r="D4432" t="s">
        <v>9</v>
      </c>
      <c r="E4432" t="str">
        <f>IF(Statistics_xlsx___Sheet1[[#This Row],[event_name]]="-","Male",Statistics_xlsx___Sheet1[[#This Row],[event_name]])</f>
        <v>Male</v>
      </c>
      <c r="F4432" t="s">
        <v>17</v>
      </c>
      <c r="G4432" t="s">
        <v>14</v>
      </c>
      <c r="H4432" t="str">
        <f>IF(Statistics_xlsx___Sheet1[[#This Row],[Post Name]]="-",IF(G4433=0,G4431,G4433),Statistics_xlsx___Sheet1[[#This Row],[Post Name]])</f>
        <v>c5</v>
      </c>
      <c r="I4432">
        <v>13382</v>
      </c>
      <c r="J4432">
        <f>IF(Statistics_xlsx___Sheet1[[#This Row],[Offered Salary]]&lt;=0,AVERAGE($I$2:$I$7166),Statistics_xlsx___Sheet1[[#This Row],[Offered Salary]])</f>
        <v>13382</v>
      </c>
      <c r="K4432" t="b">
        <f>OR((Statistics_xlsx___Sheet1[[#This Row],[updated offered salary]]&lt;$N$39),(Statistics_xlsx___Sheet1[[#This Row],[updated offered salary]]&gt;$N$40))</f>
        <v>0</v>
      </c>
    </row>
    <row r="4433" spans="1:11" x14ac:dyDescent="0.3">
      <c r="A4433">
        <v>648497</v>
      </c>
      <c r="B4433" t="s">
        <v>3704</v>
      </c>
      <c r="C4433" t="s">
        <v>8</v>
      </c>
      <c r="D4433" t="s">
        <v>9</v>
      </c>
      <c r="E4433" t="str">
        <f>IF(Statistics_xlsx___Sheet1[[#This Row],[event_name]]="-","Male",Statistics_xlsx___Sheet1[[#This Row],[event_name]])</f>
        <v>Male</v>
      </c>
      <c r="F4433" t="s">
        <v>17</v>
      </c>
      <c r="G4433" t="s">
        <v>14</v>
      </c>
      <c r="H4433" t="str">
        <f>IF(Statistics_xlsx___Sheet1[[#This Row],[Post Name]]="-",IF(G4434=0,G4432,G4434),Statistics_xlsx___Sheet1[[#This Row],[Post Name]])</f>
        <v>c5</v>
      </c>
      <c r="I4433">
        <v>91868</v>
      </c>
      <c r="J4433">
        <f>IF(Statistics_xlsx___Sheet1[[#This Row],[Offered Salary]]&lt;=0,AVERAGE($I$2:$I$7166),Statistics_xlsx___Sheet1[[#This Row],[Offered Salary]])</f>
        <v>91868</v>
      </c>
      <c r="K4433" t="b">
        <f>OR((Statistics_xlsx___Sheet1[[#This Row],[updated offered salary]]&lt;$N$39),(Statistics_xlsx___Sheet1[[#This Row],[updated offered salary]]&gt;$N$40))</f>
        <v>0</v>
      </c>
    </row>
    <row r="4434" spans="1:11" x14ac:dyDescent="0.3">
      <c r="A4434">
        <v>782375</v>
      </c>
      <c r="B4434" t="s">
        <v>3705</v>
      </c>
      <c r="C4434" t="s">
        <v>8</v>
      </c>
      <c r="D4434" t="s">
        <v>9</v>
      </c>
      <c r="E4434" t="str">
        <f>IF(Statistics_xlsx___Sheet1[[#This Row],[event_name]]="-","Male",Statistics_xlsx___Sheet1[[#This Row],[event_name]])</f>
        <v>Male</v>
      </c>
      <c r="F4434" t="s">
        <v>17</v>
      </c>
      <c r="G4434" t="s">
        <v>14</v>
      </c>
      <c r="H4434" t="str">
        <f>IF(Statistics_xlsx___Sheet1[[#This Row],[Post Name]]="-",IF(G4435=0,G4433,G4435),Statistics_xlsx___Sheet1[[#This Row],[Post Name]])</f>
        <v>c5</v>
      </c>
      <c r="I4434">
        <v>29213</v>
      </c>
      <c r="J4434">
        <f>IF(Statistics_xlsx___Sheet1[[#This Row],[Offered Salary]]&lt;=0,AVERAGE($I$2:$I$7166),Statistics_xlsx___Sheet1[[#This Row],[Offered Salary]])</f>
        <v>29213</v>
      </c>
      <c r="K4434" t="b">
        <f>OR((Statistics_xlsx___Sheet1[[#This Row],[updated offered salary]]&lt;$N$39),(Statistics_xlsx___Sheet1[[#This Row],[updated offered salary]]&gt;$N$40))</f>
        <v>0</v>
      </c>
    </row>
    <row r="4435" spans="1:11" x14ac:dyDescent="0.3">
      <c r="A4435">
        <v>635222</v>
      </c>
      <c r="B4435" t="s">
        <v>3706</v>
      </c>
      <c r="C4435" t="s">
        <v>15</v>
      </c>
      <c r="D4435" t="s">
        <v>9</v>
      </c>
      <c r="E4435" t="str">
        <f>IF(Statistics_xlsx___Sheet1[[#This Row],[event_name]]="-","Male",Statistics_xlsx___Sheet1[[#This Row],[event_name]])</f>
        <v>Male</v>
      </c>
      <c r="F4435" t="s">
        <v>17</v>
      </c>
      <c r="G4435" t="s">
        <v>14</v>
      </c>
      <c r="H4435" t="str">
        <f>IF(Statistics_xlsx___Sheet1[[#This Row],[Post Name]]="-",IF(G4436=0,G4434,G4436),Statistics_xlsx___Sheet1[[#This Row],[Post Name]])</f>
        <v>c5</v>
      </c>
      <c r="I4435">
        <v>44465</v>
      </c>
      <c r="J4435">
        <f>IF(Statistics_xlsx___Sheet1[[#This Row],[Offered Salary]]&lt;=0,AVERAGE($I$2:$I$7166),Statistics_xlsx___Sheet1[[#This Row],[Offered Salary]])</f>
        <v>44465</v>
      </c>
      <c r="K4435" t="b">
        <f>OR((Statistics_xlsx___Sheet1[[#This Row],[updated offered salary]]&lt;$N$39),(Statistics_xlsx___Sheet1[[#This Row],[updated offered salary]]&gt;$N$40))</f>
        <v>0</v>
      </c>
    </row>
    <row r="4436" spans="1:11" x14ac:dyDescent="0.3">
      <c r="A4436">
        <v>497576</v>
      </c>
      <c r="B4436" t="s">
        <v>3706</v>
      </c>
      <c r="C4436" t="s">
        <v>8</v>
      </c>
      <c r="D4436" t="s">
        <v>9</v>
      </c>
      <c r="E4436" t="str">
        <f>IF(Statistics_xlsx___Sheet1[[#This Row],[event_name]]="-","Male",Statistics_xlsx___Sheet1[[#This Row],[event_name]])</f>
        <v>Male</v>
      </c>
      <c r="F4436" t="s">
        <v>17</v>
      </c>
      <c r="G4436" t="s">
        <v>14</v>
      </c>
      <c r="H4436" t="str">
        <f>IF(Statistics_xlsx___Sheet1[[#This Row],[Post Name]]="-",IF(G4437=0,G4435,G4437),Statistics_xlsx___Sheet1[[#This Row],[Post Name]])</f>
        <v>c5</v>
      </c>
      <c r="I4436">
        <v>57523</v>
      </c>
      <c r="J4436">
        <f>IF(Statistics_xlsx___Sheet1[[#This Row],[Offered Salary]]&lt;=0,AVERAGE($I$2:$I$7166),Statistics_xlsx___Sheet1[[#This Row],[Offered Salary]])</f>
        <v>57523</v>
      </c>
      <c r="K4436" t="b">
        <f>OR((Statistics_xlsx___Sheet1[[#This Row],[updated offered salary]]&lt;$N$39),(Statistics_xlsx___Sheet1[[#This Row],[updated offered salary]]&gt;$N$40))</f>
        <v>0</v>
      </c>
    </row>
    <row r="4437" spans="1:11" x14ac:dyDescent="0.3">
      <c r="A4437">
        <v>909684</v>
      </c>
      <c r="B4437" t="s">
        <v>3707</v>
      </c>
      <c r="C4437" t="s">
        <v>8</v>
      </c>
      <c r="D4437" t="s">
        <v>9</v>
      </c>
      <c r="E4437" t="str">
        <f>IF(Statistics_xlsx___Sheet1[[#This Row],[event_name]]="-","Male",Statistics_xlsx___Sheet1[[#This Row],[event_name]])</f>
        <v>Male</v>
      </c>
      <c r="F4437" t="s">
        <v>17</v>
      </c>
      <c r="G4437" t="s">
        <v>14</v>
      </c>
      <c r="H4437" t="str">
        <f>IF(Statistics_xlsx___Sheet1[[#This Row],[Post Name]]="-",IF(G4438=0,G4436,G4438),Statistics_xlsx___Sheet1[[#This Row],[Post Name]])</f>
        <v>c5</v>
      </c>
      <c r="I4437">
        <v>8728</v>
      </c>
      <c r="J4437">
        <f>IF(Statistics_xlsx___Sheet1[[#This Row],[Offered Salary]]&lt;=0,AVERAGE($I$2:$I$7166),Statistics_xlsx___Sheet1[[#This Row],[Offered Salary]])</f>
        <v>8728</v>
      </c>
      <c r="K4437" t="b">
        <f>OR((Statistics_xlsx___Sheet1[[#This Row],[updated offered salary]]&lt;$N$39),(Statistics_xlsx___Sheet1[[#This Row],[updated offered salary]]&gt;$N$40))</f>
        <v>0</v>
      </c>
    </row>
    <row r="4438" spans="1:11" x14ac:dyDescent="0.3">
      <c r="A4438">
        <v>639524</v>
      </c>
      <c r="B4438" t="s">
        <v>3705</v>
      </c>
      <c r="C4438" t="s">
        <v>15</v>
      </c>
      <c r="D4438" t="s">
        <v>13</v>
      </c>
      <c r="E4438" t="str">
        <f>IF(Statistics_xlsx___Sheet1[[#This Row],[event_name]]="-","Male",Statistics_xlsx___Sheet1[[#This Row],[event_name]])</f>
        <v>Female</v>
      </c>
      <c r="F4438" t="s">
        <v>17</v>
      </c>
      <c r="G4438" t="s">
        <v>14</v>
      </c>
      <c r="H4438" t="str">
        <f>IF(Statistics_xlsx___Sheet1[[#This Row],[Post Name]]="-",IF(G4439=0,G4437,G4439),Statistics_xlsx___Sheet1[[#This Row],[Post Name]])</f>
        <v>c5</v>
      </c>
      <c r="I4438">
        <v>3191</v>
      </c>
      <c r="J4438">
        <f>IF(Statistics_xlsx___Sheet1[[#This Row],[Offered Salary]]&lt;=0,AVERAGE($I$2:$I$7166),Statistics_xlsx___Sheet1[[#This Row],[Offered Salary]])</f>
        <v>3191</v>
      </c>
      <c r="K4438" t="b">
        <f>OR((Statistics_xlsx___Sheet1[[#This Row],[updated offered salary]]&lt;$N$39),(Statistics_xlsx___Sheet1[[#This Row],[updated offered salary]]&gt;$N$40))</f>
        <v>0</v>
      </c>
    </row>
    <row r="4439" spans="1:11" x14ac:dyDescent="0.3">
      <c r="A4439">
        <v>387477</v>
      </c>
      <c r="B4439" t="s">
        <v>3707</v>
      </c>
      <c r="C4439" t="s">
        <v>8</v>
      </c>
      <c r="D4439" t="s">
        <v>13</v>
      </c>
      <c r="E4439" t="str">
        <f>IF(Statistics_xlsx___Sheet1[[#This Row],[event_name]]="-","Male",Statistics_xlsx___Sheet1[[#This Row],[event_name]])</f>
        <v>Female</v>
      </c>
      <c r="F4439" t="s">
        <v>17</v>
      </c>
      <c r="G4439" t="s">
        <v>14</v>
      </c>
      <c r="H4439" t="str">
        <f>IF(Statistics_xlsx___Sheet1[[#This Row],[Post Name]]="-",IF(G4440=0,G4438,G4440),Statistics_xlsx___Sheet1[[#This Row],[Post Name]])</f>
        <v>c5</v>
      </c>
      <c r="I4439">
        <v>53615</v>
      </c>
      <c r="J4439">
        <f>IF(Statistics_xlsx___Sheet1[[#This Row],[Offered Salary]]&lt;=0,AVERAGE($I$2:$I$7166),Statistics_xlsx___Sheet1[[#This Row],[Offered Salary]])</f>
        <v>53615</v>
      </c>
      <c r="K4439" t="b">
        <f>OR((Statistics_xlsx___Sheet1[[#This Row],[updated offered salary]]&lt;$N$39),(Statistics_xlsx___Sheet1[[#This Row],[updated offered salary]]&gt;$N$40))</f>
        <v>0</v>
      </c>
    </row>
    <row r="4440" spans="1:11" x14ac:dyDescent="0.3">
      <c r="A4440">
        <v>972508</v>
      </c>
      <c r="B4440" t="s">
        <v>3708</v>
      </c>
      <c r="C4440" t="s">
        <v>8</v>
      </c>
      <c r="D4440" t="s">
        <v>13</v>
      </c>
      <c r="E4440" t="str">
        <f>IF(Statistics_xlsx___Sheet1[[#This Row],[event_name]]="-","Male",Statistics_xlsx___Sheet1[[#This Row],[event_name]])</f>
        <v>Female</v>
      </c>
      <c r="F4440" t="s">
        <v>86</v>
      </c>
      <c r="G4440" t="s">
        <v>14</v>
      </c>
      <c r="H4440" t="str">
        <f>IF(Statistics_xlsx___Sheet1[[#This Row],[Post Name]]="-",IF(G4441=0,G4439,G4441),Statistics_xlsx___Sheet1[[#This Row],[Post Name]])</f>
        <v>c5</v>
      </c>
      <c r="I4440">
        <v>7527</v>
      </c>
      <c r="J4440">
        <f>IF(Statistics_xlsx___Sheet1[[#This Row],[Offered Salary]]&lt;=0,AVERAGE($I$2:$I$7166),Statistics_xlsx___Sheet1[[#This Row],[Offered Salary]])</f>
        <v>7527</v>
      </c>
      <c r="K4440" t="b">
        <f>OR((Statistics_xlsx___Sheet1[[#This Row],[updated offered salary]]&lt;$N$39),(Statistics_xlsx___Sheet1[[#This Row],[updated offered salary]]&gt;$N$40))</f>
        <v>0</v>
      </c>
    </row>
    <row r="4441" spans="1:11" x14ac:dyDescent="0.3">
      <c r="A4441">
        <v>258904</v>
      </c>
      <c r="B4441" t="s">
        <v>3709</v>
      </c>
      <c r="C4441" t="s">
        <v>15</v>
      </c>
      <c r="D4441" t="s">
        <v>9</v>
      </c>
      <c r="E4441" t="str">
        <f>IF(Statistics_xlsx___Sheet1[[#This Row],[event_name]]="-","Male",Statistics_xlsx___Sheet1[[#This Row],[event_name]])</f>
        <v>Male</v>
      </c>
      <c r="F4441" t="s">
        <v>86</v>
      </c>
      <c r="G4441" t="s">
        <v>14</v>
      </c>
      <c r="H4441" t="str">
        <f>IF(Statistics_xlsx___Sheet1[[#This Row],[Post Name]]="-",IF(G4442=0,G4440,G4442),Statistics_xlsx___Sheet1[[#This Row],[Post Name]])</f>
        <v>c5</v>
      </c>
      <c r="I4441">
        <v>11276</v>
      </c>
      <c r="J4441">
        <f>IF(Statistics_xlsx___Sheet1[[#This Row],[Offered Salary]]&lt;=0,AVERAGE($I$2:$I$7166),Statistics_xlsx___Sheet1[[#This Row],[Offered Salary]])</f>
        <v>11276</v>
      </c>
      <c r="K4441" t="b">
        <f>OR((Statistics_xlsx___Sheet1[[#This Row],[updated offered salary]]&lt;$N$39),(Statistics_xlsx___Sheet1[[#This Row],[updated offered salary]]&gt;$N$40))</f>
        <v>0</v>
      </c>
    </row>
    <row r="4442" spans="1:11" x14ac:dyDescent="0.3">
      <c r="A4442">
        <v>779639</v>
      </c>
      <c r="B4442" t="s">
        <v>3710</v>
      </c>
      <c r="C4442" t="s">
        <v>8</v>
      </c>
      <c r="D4442" t="s">
        <v>13</v>
      </c>
      <c r="E4442" t="str">
        <f>IF(Statistics_xlsx___Sheet1[[#This Row],[event_name]]="-","Male",Statistics_xlsx___Sheet1[[#This Row],[event_name]])</f>
        <v>Female</v>
      </c>
      <c r="F4442" t="s">
        <v>17</v>
      </c>
      <c r="G4442" t="s">
        <v>14</v>
      </c>
      <c r="H4442" t="str">
        <f>IF(Statistics_xlsx___Sheet1[[#This Row],[Post Name]]="-",IF(G4443=0,G4441,G4443),Statistics_xlsx___Sheet1[[#This Row],[Post Name]])</f>
        <v>c5</v>
      </c>
      <c r="I4442">
        <v>68294</v>
      </c>
      <c r="J4442">
        <f>IF(Statistics_xlsx___Sheet1[[#This Row],[Offered Salary]]&lt;=0,AVERAGE($I$2:$I$7166),Statistics_xlsx___Sheet1[[#This Row],[Offered Salary]])</f>
        <v>68294</v>
      </c>
      <c r="K4442" t="b">
        <f>OR((Statistics_xlsx___Sheet1[[#This Row],[updated offered salary]]&lt;$N$39),(Statistics_xlsx___Sheet1[[#This Row],[updated offered salary]]&gt;$N$40))</f>
        <v>0</v>
      </c>
    </row>
    <row r="4443" spans="1:11" x14ac:dyDescent="0.3">
      <c r="A4443">
        <v>887127</v>
      </c>
      <c r="B4443" t="s">
        <v>3711</v>
      </c>
      <c r="C4443" t="s">
        <v>8</v>
      </c>
      <c r="D4443" t="s">
        <v>13</v>
      </c>
      <c r="E4443" t="str">
        <f>IF(Statistics_xlsx___Sheet1[[#This Row],[event_name]]="-","Male",Statistics_xlsx___Sheet1[[#This Row],[event_name]])</f>
        <v>Female</v>
      </c>
      <c r="F4443" t="s">
        <v>17</v>
      </c>
      <c r="G4443" t="s">
        <v>14</v>
      </c>
      <c r="H4443" t="str">
        <f>IF(Statistics_xlsx___Sheet1[[#This Row],[Post Name]]="-",IF(G4444=0,G4442,G4444),Statistics_xlsx___Sheet1[[#This Row],[Post Name]])</f>
        <v>c5</v>
      </c>
      <c r="I4443">
        <v>30614</v>
      </c>
      <c r="J4443">
        <f>IF(Statistics_xlsx___Sheet1[[#This Row],[Offered Salary]]&lt;=0,AVERAGE($I$2:$I$7166),Statistics_xlsx___Sheet1[[#This Row],[Offered Salary]])</f>
        <v>30614</v>
      </c>
      <c r="K4443" t="b">
        <f>OR((Statistics_xlsx___Sheet1[[#This Row],[updated offered salary]]&lt;$N$39),(Statistics_xlsx___Sheet1[[#This Row],[updated offered salary]]&gt;$N$40))</f>
        <v>0</v>
      </c>
    </row>
    <row r="4444" spans="1:11" x14ac:dyDescent="0.3">
      <c r="A4444">
        <v>29295</v>
      </c>
      <c r="B4444" t="s">
        <v>3712</v>
      </c>
      <c r="C4444" t="s">
        <v>8</v>
      </c>
      <c r="D4444" t="s">
        <v>9</v>
      </c>
      <c r="E4444" t="str">
        <f>IF(Statistics_xlsx___Sheet1[[#This Row],[event_name]]="-","Male",Statistics_xlsx___Sheet1[[#This Row],[event_name]])</f>
        <v>Male</v>
      </c>
      <c r="F4444" t="s">
        <v>17</v>
      </c>
      <c r="G4444" t="s">
        <v>14</v>
      </c>
      <c r="H4444" t="str">
        <f>IF(Statistics_xlsx___Sheet1[[#This Row],[Post Name]]="-",IF(G4445=0,G4443,G4445),Statistics_xlsx___Sheet1[[#This Row],[Post Name]])</f>
        <v>c5</v>
      </c>
      <c r="I4444">
        <v>41964</v>
      </c>
      <c r="J4444">
        <f>IF(Statistics_xlsx___Sheet1[[#This Row],[Offered Salary]]&lt;=0,AVERAGE($I$2:$I$7166),Statistics_xlsx___Sheet1[[#This Row],[Offered Salary]])</f>
        <v>41964</v>
      </c>
      <c r="K4444" t="b">
        <f>OR((Statistics_xlsx___Sheet1[[#This Row],[updated offered salary]]&lt;$N$39),(Statistics_xlsx___Sheet1[[#This Row],[updated offered salary]]&gt;$N$40))</f>
        <v>0</v>
      </c>
    </row>
    <row r="4445" spans="1:11" x14ac:dyDescent="0.3">
      <c r="A4445">
        <v>855241</v>
      </c>
      <c r="B4445" t="s">
        <v>3713</v>
      </c>
      <c r="C4445" t="s">
        <v>8</v>
      </c>
      <c r="D4445" t="s">
        <v>42</v>
      </c>
      <c r="E4445" t="str">
        <f>IF(Statistics_xlsx___Sheet1[[#This Row],[event_name]]="-","Male",Statistics_xlsx___Sheet1[[#This Row],[event_name]])</f>
        <v>Don’t want to say</v>
      </c>
      <c r="F4445" t="s">
        <v>17</v>
      </c>
      <c r="G4445" t="s">
        <v>14</v>
      </c>
      <c r="H4445" t="str">
        <f>IF(Statistics_xlsx___Sheet1[[#This Row],[Post Name]]="-",IF(G4446=0,G4444,G4446),Statistics_xlsx___Sheet1[[#This Row],[Post Name]])</f>
        <v>c5</v>
      </c>
      <c r="I4445">
        <v>45191</v>
      </c>
      <c r="J4445">
        <f>IF(Statistics_xlsx___Sheet1[[#This Row],[Offered Salary]]&lt;=0,AVERAGE($I$2:$I$7166),Statistics_xlsx___Sheet1[[#This Row],[Offered Salary]])</f>
        <v>45191</v>
      </c>
      <c r="K4445" t="b">
        <f>OR((Statistics_xlsx___Sheet1[[#This Row],[updated offered salary]]&lt;$N$39),(Statistics_xlsx___Sheet1[[#This Row],[updated offered salary]]&gt;$N$40))</f>
        <v>0</v>
      </c>
    </row>
    <row r="4446" spans="1:11" x14ac:dyDescent="0.3">
      <c r="A4446">
        <v>271089</v>
      </c>
      <c r="B4446" t="s">
        <v>3714</v>
      </c>
      <c r="C4446" t="s">
        <v>15</v>
      </c>
      <c r="D4446" t="s">
        <v>9</v>
      </c>
      <c r="E4446" t="str">
        <f>IF(Statistics_xlsx___Sheet1[[#This Row],[event_name]]="-","Male",Statistics_xlsx___Sheet1[[#This Row],[event_name]])</f>
        <v>Male</v>
      </c>
      <c r="F4446" t="s">
        <v>17</v>
      </c>
      <c r="G4446" t="s">
        <v>14</v>
      </c>
      <c r="H4446" t="str">
        <f>IF(Statistics_xlsx___Sheet1[[#This Row],[Post Name]]="-",IF(G4447=0,G4445,G4447),Statistics_xlsx___Sheet1[[#This Row],[Post Name]])</f>
        <v>c5</v>
      </c>
      <c r="I4446">
        <v>96041</v>
      </c>
      <c r="J4446">
        <f>IF(Statistics_xlsx___Sheet1[[#This Row],[Offered Salary]]&lt;=0,AVERAGE($I$2:$I$7166),Statistics_xlsx___Sheet1[[#This Row],[Offered Salary]])</f>
        <v>96041</v>
      </c>
      <c r="K4446" t="b">
        <f>OR((Statistics_xlsx___Sheet1[[#This Row],[updated offered salary]]&lt;$N$39),(Statistics_xlsx___Sheet1[[#This Row],[updated offered salary]]&gt;$N$40))</f>
        <v>0</v>
      </c>
    </row>
    <row r="4447" spans="1:11" x14ac:dyDescent="0.3">
      <c r="A4447">
        <v>809236</v>
      </c>
      <c r="B4447" t="s">
        <v>2702</v>
      </c>
      <c r="C4447" t="s">
        <v>8</v>
      </c>
      <c r="D4447" t="s">
        <v>9</v>
      </c>
      <c r="E4447" t="str">
        <f>IF(Statistics_xlsx___Sheet1[[#This Row],[event_name]]="-","Male",Statistics_xlsx___Sheet1[[#This Row],[event_name]])</f>
        <v>Male</v>
      </c>
      <c r="F4447" t="s">
        <v>17</v>
      </c>
      <c r="G4447" t="s">
        <v>14</v>
      </c>
      <c r="H4447" t="str">
        <f>IF(Statistics_xlsx___Sheet1[[#This Row],[Post Name]]="-",IF(G4448=0,G4446,G4448),Statistics_xlsx___Sheet1[[#This Row],[Post Name]])</f>
        <v>c5</v>
      </c>
      <c r="I4447">
        <v>14605</v>
      </c>
      <c r="J4447">
        <f>IF(Statistics_xlsx___Sheet1[[#This Row],[Offered Salary]]&lt;=0,AVERAGE($I$2:$I$7166),Statistics_xlsx___Sheet1[[#This Row],[Offered Salary]])</f>
        <v>14605</v>
      </c>
      <c r="K4447" t="b">
        <f>OR((Statistics_xlsx___Sheet1[[#This Row],[updated offered salary]]&lt;$N$39),(Statistics_xlsx___Sheet1[[#This Row],[updated offered salary]]&gt;$N$40))</f>
        <v>0</v>
      </c>
    </row>
    <row r="4448" spans="1:11" x14ac:dyDescent="0.3">
      <c r="A4448">
        <v>378743</v>
      </c>
      <c r="B4448" t="s">
        <v>3715</v>
      </c>
      <c r="C4448" t="s">
        <v>15</v>
      </c>
      <c r="D4448" t="s">
        <v>9</v>
      </c>
      <c r="E4448" t="str">
        <f>IF(Statistics_xlsx___Sheet1[[#This Row],[event_name]]="-","Male",Statistics_xlsx___Sheet1[[#This Row],[event_name]])</f>
        <v>Male</v>
      </c>
      <c r="F4448" t="s">
        <v>17</v>
      </c>
      <c r="G4448" t="s">
        <v>14</v>
      </c>
      <c r="H4448" t="str">
        <f>IF(Statistics_xlsx___Sheet1[[#This Row],[Post Name]]="-",IF(G4449=0,G4447,G4449),Statistics_xlsx___Sheet1[[#This Row],[Post Name]])</f>
        <v>c5</v>
      </c>
      <c r="I4448">
        <v>27190</v>
      </c>
      <c r="J4448">
        <f>IF(Statistics_xlsx___Sheet1[[#This Row],[Offered Salary]]&lt;=0,AVERAGE($I$2:$I$7166),Statistics_xlsx___Sheet1[[#This Row],[Offered Salary]])</f>
        <v>27190</v>
      </c>
      <c r="K4448" t="b">
        <f>OR((Statistics_xlsx___Sheet1[[#This Row],[updated offered salary]]&lt;$N$39),(Statistics_xlsx___Sheet1[[#This Row],[updated offered salary]]&gt;$N$40))</f>
        <v>0</v>
      </c>
    </row>
    <row r="4449" spans="1:11" x14ac:dyDescent="0.3">
      <c r="A4449">
        <v>54723</v>
      </c>
      <c r="B4449" t="s">
        <v>3716</v>
      </c>
      <c r="C4449" t="s">
        <v>8</v>
      </c>
      <c r="D4449" t="s">
        <v>13</v>
      </c>
      <c r="E4449" t="str">
        <f>IF(Statistics_xlsx___Sheet1[[#This Row],[event_name]]="-","Male",Statistics_xlsx___Sheet1[[#This Row],[event_name]])</f>
        <v>Female</v>
      </c>
      <c r="F4449" t="s">
        <v>17</v>
      </c>
      <c r="G4449" t="s">
        <v>14</v>
      </c>
      <c r="H4449" t="str">
        <f>IF(Statistics_xlsx___Sheet1[[#This Row],[Post Name]]="-",IF(G4450=0,G4448,G4450),Statistics_xlsx___Sheet1[[#This Row],[Post Name]])</f>
        <v>c5</v>
      </c>
      <c r="I4449">
        <v>2860</v>
      </c>
      <c r="J4449">
        <f>IF(Statistics_xlsx___Sheet1[[#This Row],[Offered Salary]]&lt;=0,AVERAGE($I$2:$I$7166),Statistics_xlsx___Sheet1[[#This Row],[Offered Salary]])</f>
        <v>2860</v>
      </c>
      <c r="K4449" t="b">
        <f>OR((Statistics_xlsx___Sheet1[[#This Row],[updated offered salary]]&lt;$N$39),(Statistics_xlsx___Sheet1[[#This Row],[updated offered salary]]&gt;$N$40))</f>
        <v>0</v>
      </c>
    </row>
    <row r="4450" spans="1:11" x14ac:dyDescent="0.3">
      <c r="A4450">
        <v>95496</v>
      </c>
      <c r="B4450" t="s">
        <v>3717</v>
      </c>
      <c r="C4450" t="s">
        <v>8</v>
      </c>
      <c r="D4450" t="s">
        <v>9</v>
      </c>
      <c r="E4450" t="str">
        <f>IF(Statistics_xlsx___Sheet1[[#This Row],[event_name]]="-","Male",Statistics_xlsx___Sheet1[[#This Row],[event_name]])</f>
        <v>Male</v>
      </c>
      <c r="F4450" t="s">
        <v>17</v>
      </c>
      <c r="G4450" t="s">
        <v>14</v>
      </c>
      <c r="H4450" t="str">
        <f>IF(Statistics_xlsx___Sheet1[[#This Row],[Post Name]]="-",IF(G4451=0,G4449,G4451),Statistics_xlsx___Sheet1[[#This Row],[Post Name]])</f>
        <v>c5</v>
      </c>
      <c r="I4450">
        <v>24782</v>
      </c>
      <c r="J4450">
        <f>IF(Statistics_xlsx___Sheet1[[#This Row],[Offered Salary]]&lt;=0,AVERAGE($I$2:$I$7166),Statistics_xlsx___Sheet1[[#This Row],[Offered Salary]])</f>
        <v>24782</v>
      </c>
      <c r="K4450" t="b">
        <f>OR((Statistics_xlsx___Sheet1[[#This Row],[updated offered salary]]&lt;$N$39),(Statistics_xlsx___Sheet1[[#This Row],[updated offered salary]]&gt;$N$40))</f>
        <v>0</v>
      </c>
    </row>
    <row r="4451" spans="1:11" x14ac:dyDescent="0.3">
      <c r="A4451">
        <v>971957</v>
      </c>
      <c r="B4451" t="s">
        <v>3718</v>
      </c>
      <c r="C4451" t="s">
        <v>8</v>
      </c>
      <c r="D4451" t="s">
        <v>9</v>
      </c>
      <c r="E4451" t="str">
        <f>IF(Statistics_xlsx___Sheet1[[#This Row],[event_name]]="-","Male",Statistics_xlsx___Sheet1[[#This Row],[event_name]])</f>
        <v>Male</v>
      </c>
      <c r="F4451" t="s">
        <v>17</v>
      </c>
      <c r="G4451" t="s">
        <v>14</v>
      </c>
      <c r="H4451" t="str">
        <f>IF(Statistics_xlsx___Sheet1[[#This Row],[Post Name]]="-",IF(G4452=0,G4450,G4452),Statistics_xlsx___Sheet1[[#This Row],[Post Name]])</f>
        <v>c5</v>
      </c>
      <c r="I4451">
        <v>76181</v>
      </c>
      <c r="J4451">
        <f>IF(Statistics_xlsx___Sheet1[[#This Row],[Offered Salary]]&lt;=0,AVERAGE($I$2:$I$7166),Statistics_xlsx___Sheet1[[#This Row],[Offered Salary]])</f>
        <v>76181</v>
      </c>
      <c r="K4451" t="b">
        <f>OR((Statistics_xlsx___Sheet1[[#This Row],[updated offered salary]]&lt;$N$39),(Statistics_xlsx___Sheet1[[#This Row],[updated offered salary]]&gt;$N$40))</f>
        <v>0</v>
      </c>
    </row>
    <row r="4452" spans="1:11" x14ac:dyDescent="0.3">
      <c r="A4452">
        <v>654427</v>
      </c>
      <c r="B4452" t="s">
        <v>3719</v>
      </c>
      <c r="C4452" t="s">
        <v>15</v>
      </c>
      <c r="D4452" t="s">
        <v>13</v>
      </c>
      <c r="E4452" t="str">
        <f>IF(Statistics_xlsx___Sheet1[[#This Row],[event_name]]="-","Male",Statistics_xlsx___Sheet1[[#This Row],[event_name]])</f>
        <v>Female</v>
      </c>
      <c r="F4452" t="s">
        <v>17</v>
      </c>
      <c r="G4452" t="s">
        <v>14</v>
      </c>
      <c r="H4452" t="str">
        <f>IF(Statistics_xlsx___Sheet1[[#This Row],[Post Name]]="-",IF(G4453=0,G4451,G4453),Statistics_xlsx___Sheet1[[#This Row],[Post Name]])</f>
        <v>c5</v>
      </c>
      <c r="I4452">
        <v>53660</v>
      </c>
      <c r="J4452">
        <f>IF(Statistics_xlsx___Sheet1[[#This Row],[Offered Salary]]&lt;=0,AVERAGE($I$2:$I$7166),Statistics_xlsx___Sheet1[[#This Row],[Offered Salary]])</f>
        <v>53660</v>
      </c>
      <c r="K4452" t="b">
        <f>OR((Statistics_xlsx___Sheet1[[#This Row],[updated offered salary]]&lt;$N$39),(Statistics_xlsx___Sheet1[[#This Row],[updated offered salary]]&gt;$N$40))</f>
        <v>0</v>
      </c>
    </row>
    <row r="4453" spans="1:11" x14ac:dyDescent="0.3">
      <c r="A4453">
        <v>155708</v>
      </c>
      <c r="B4453" t="s">
        <v>3720</v>
      </c>
      <c r="C4453" t="s">
        <v>8</v>
      </c>
      <c r="D4453" t="s">
        <v>9</v>
      </c>
      <c r="E4453" t="str">
        <f>IF(Statistics_xlsx___Sheet1[[#This Row],[event_name]]="-","Male",Statistics_xlsx___Sheet1[[#This Row],[event_name]])</f>
        <v>Male</v>
      </c>
      <c r="F4453" t="s">
        <v>17</v>
      </c>
      <c r="G4453" t="s">
        <v>14</v>
      </c>
      <c r="H4453" t="str">
        <f>IF(Statistics_xlsx___Sheet1[[#This Row],[Post Name]]="-",IF(G4454=0,G4452,G4454),Statistics_xlsx___Sheet1[[#This Row],[Post Name]])</f>
        <v>c5</v>
      </c>
      <c r="I4453">
        <v>61643</v>
      </c>
      <c r="J4453">
        <f>IF(Statistics_xlsx___Sheet1[[#This Row],[Offered Salary]]&lt;=0,AVERAGE($I$2:$I$7166),Statistics_xlsx___Sheet1[[#This Row],[Offered Salary]])</f>
        <v>61643</v>
      </c>
      <c r="K4453" t="b">
        <f>OR((Statistics_xlsx___Sheet1[[#This Row],[updated offered salary]]&lt;$N$39),(Statistics_xlsx___Sheet1[[#This Row],[updated offered salary]]&gt;$N$40))</f>
        <v>0</v>
      </c>
    </row>
    <row r="4454" spans="1:11" x14ac:dyDescent="0.3">
      <c r="A4454">
        <v>708125</v>
      </c>
      <c r="B4454" t="s">
        <v>3721</v>
      </c>
      <c r="C4454" t="s">
        <v>15</v>
      </c>
      <c r="D4454" t="s">
        <v>9</v>
      </c>
      <c r="E4454" t="str">
        <f>IF(Statistics_xlsx___Sheet1[[#This Row],[event_name]]="-","Male",Statistics_xlsx___Sheet1[[#This Row],[event_name]])</f>
        <v>Male</v>
      </c>
      <c r="F4454" t="s">
        <v>17</v>
      </c>
      <c r="G4454" t="s">
        <v>14</v>
      </c>
      <c r="H4454" t="str">
        <f>IF(Statistics_xlsx___Sheet1[[#This Row],[Post Name]]="-",IF(G4455=0,G4453,G4455),Statistics_xlsx___Sheet1[[#This Row],[Post Name]])</f>
        <v>c5</v>
      </c>
      <c r="I4454">
        <v>70430</v>
      </c>
      <c r="J4454">
        <f>IF(Statistics_xlsx___Sheet1[[#This Row],[Offered Salary]]&lt;=0,AVERAGE($I$2:$I$7166),Statistics_xlsx___Sheet1[[#This Row],[Offered Salary]])</f>
        <v>70430</v>
      </c>
      <c r="K4454" t="b">
        <f>OR((Statistics_xlsx___Sheet1[[#This Row],[updated offered salary]]&lt;$N$39),(Statistics_xlsx___Sheet1[[#This Row],[updated offered salary]]&gt;$N$40))</f>
        <v>0</v>
      </c>
    </row>
    <row r="4455" spans="1:11" x14ac:dyDescent="0.3">
      <c r="A4455">
        <v>223843</v>
      </c>
      <c r="B4455" t="s">
        <v>3722</v>
      </c>
      <c r="C4455" t="s">
        <v>15</v>
      </c>
      <c r="D4455" t="s">
        <v>9</v>
      </c>
      <c r="E4455" t="str">
        <f>IF(Statistics_xlsx___Sheet1[[#This Row],[event_name]]="-","Male",Statistics_xlsx___Sheet1[[#This Row],[event_name]])</f>
        <v>Male</v>
      </c>
      <c r="F4455" t="s">
        <v>17</v>
      </c>
      <c r="G4455" t="s">
        <v>14</v>
      </c>
      <c r="H4455" t="str">
        <f>IF(Statistics_xlsx___Sheet1[[#This Row],[Post Name]]="-",IF(G4456=0,G4454,G4456),Statistics_xlsx___Sheet1[[#This Row],[Post Name]])</f>
        <v>c5</v>
      </c>
      <c r="I4455">
        <v>8413</v>
      </c>
      <c r="J4455">
        <f>IF(Statistics_xlsx___Sheet1[[#This Row],[Offered Salary]]&lt;=0,AVERAGE($I$2:$I$7166),Statistics_xlsx___Sheet1[[#This Row],[Offered Salary]])</f>
        <v>8413</v>
      </c>
      <c r="K4455" t="b">
        <f>OR((Statistics_xlsx___Sheet1[[#This Row],[updated offered salary]]&lt;$N$39),(Statistics_xlsx___Sheet1[[#This Row],[updated offered salary]]&gt;$N$40))</f>
        <v>0</v>
      </c>
    </row>
    <row r="4456" spans="1:11" x14ac:dyDescent="0.3">
      <c r="A4456">
        <v>582635</v>
      </c>
      <c r="B4456" t="s">
        <v>3723</v>
      </c>
      <c r="C4456" t="s">
        <v>15</v>
      </c>
      <c r="D4456" t="s">
        <v>9</v>
      </c>
      <c r="E4456" t="str">
        <f>IF(Statistics_xlsx___Sheet1[[#This Row],[event_name]]="-","Male",Statistics_xlsx___Sheet1[[#This Row],[event_name]])</f>
        <v>Male</v>
      </c>
      <c r="F4456" t="s">
        <v>17</v>
      </c>
      <c r="G4456" t="s">
        <v>14</v>
      </c>
      <c r="H4456" t="str">
        <f>IF(Statistics_xlsx___Sheet1[[#This Row],[Post Name]]="-",IF(G4457=0,G4455,G4457),Statistics_xlsx___Sheet1[[#This Row],[Post Name]])</f>
        <v>c5</v>
      </c>
      <c r="I4456">
        <v>77272</v>
      </c>
      <c r="J4456">
        <f>IF(Statistics_xlsx___Sheet1[[#This Row],[Offered Salary]]&lt;=0,AVERAGE($I$2:$I$7166),Statistics_xlsx___Sheet1[[#This Row],[Offered Salary]])</f>
        <v>77272</v>
      </c>
      <c r="K4456" t="b">
        <f>OR((Statistics_xlsx___Sheet1[[#This Row],[updated offered salary]]&lt;$N$39),(Statistics_xlsx___Sheet1[[#This Row],[updated offered salary]]&gt;$N$40))</f>
        <v>0</v>
      </c>
    </row>
    <row r="4457" spans="1:11" x14ac:dyDescent="0.3">
      <c r="A4457">
        <v>286547</v>
      </c>
      <c r="B4457" t="s">
        <v>3724</v>
      </c>
      <c r="C4457" t="s">
        <v>8</v>
      </c>
      <c r="D4457" t="s">
        <v>13</v>
      </c>
      <c r="E4457" t="str">
        <f>IF(Statistics_xlsx___Sheet1[[#This Row],[event_name]]="-","Male",Statistics_xlsx___Sheet1[[#This Row],[event_name]])</f>
        <v>Female</v>
      </c>
      <c r="F4457" t="s">
        <v>17</v>
      </c>
      <c r="G4457" t="s">
        <v>14</v>
      </c>
      <c r="H4457" t="str">
        <f>IF(Statistics_xlsx___Sheet1[[#This Row],[Post Name]]="-",IF(G4458=0,G4456,G4458),Statistics_xlsx___Sheet1[[#This Row],[Post Name]])</f>
        <v>c5</v>
      </c>
      <c r="I4457">
        <v>73559</v>
      </c>
      <c r="J4457">
        <f>IF(Statistics_xlsx___Sheet1[[#This Row],[Offered Salary]]&lt;=0,AVERAGE($I$2:$I$7166),Statistics_xlsx___Sheet1[[#This Row],[Offered Salary]])</f>
        <v>73559</v>
      </c>
      <c r="K4457" t="b">
        <f>OR((Statistics_xlsx___Sheet1[[#This Row],[updated offered salary]]&lt;$N$39),(Statistics_xlsx___Sheet1[[#This Row],[updated offered salary]]&gt;$N$40))</f>
        <v>0</v>
      </c>
    </row>
    <row r="4458" spans="1:11" x14ac:dyDescent="0.3">
      <c r="A4458">
        <v>455493</v>
      </c>
      <c r="B4458" t="s">
        <v>3724</v>
      </c>
      <c r="C4458" t="s">
        <v>8</v>
      </c>
      <c r="D4458" t="s">
        <v>9</v>
      </c>
      <c r="E4458" t="str">
        <f>IF(Statistics_xlsx___Sheet1[[#This Row],[event_name]]="-","Male",Statistics_xlsx___Sheet1[[#This Row],[event_name]])</f>
        <v>Male</v>
      </c>
      <c r="F4458" t="s">
        <v>17</v>
      </c>
      <c r="G4458" t="s">
        <v>14</v>
      </c>
      <c r="H4458" t="str">
        <f>IF(Statistics_xlsx___Sheet1[[#This Row],[Post Name]]="-",IF(G4459=0,G4457,G4459),Statistics_xlsx___Sheet1[[#This Row],[Post Name]])</f>
        <v>c5</v>
      </c>
      <c r="I4458">
        <v>17698</v>
      </c>
      <c r="J4458">
        <f>IF(Statistics_xlsx___Sheet1[[#This Row],[Offered Salary]]&lt;=0,AVERAGE($I$2:$I$7166),Statistics_xlsx___Sheet1[[#This Row],[Offered Salary]])</f>
        <v>17698</v>
      </c>
      <c r="K4458" t="b">
        <f>OR((Statistics_xlsx___Sheet1[[#This Row],[updated offered salary]]&lt;$N$39),(Statistics_xlsx___Sheet1[[#This Row],[updated offered salary]]&gt;$N$40))</f>
        <v>0</v>
      </c>
    </row>
    <row r="4459" spans="1:11" x14ac:dyDescent="0.3">
      <c r="A4459">
        <v>487282</v>
      </c>
      <c r="B4459" t="s">
        <v>3725</v>
      </c>
      <c r="C4459" t="s">
        <v>15</v>
      </c>
      <c r="D4459" t="s">
        <v>13</v>
      </c>
      <c r="E4459" t="str">
        <f>IF(Statistics_xlsx___Sheet1[[#This Row],[event_name]]="-","Male",Statistics_xlsx___Sheet1[[#This Row],[event_name]])</f>
        <v>Female</v>
      </c>
      <c r="F4459" t="s">
        <v>17</v>
      </c>
      <c r="G4459" t="s">
        <v>14</v>
      </c>
      <c r="H4459" t="str">
        <f>IF(Statistics_xlsx___Sheet1[[#This Row],[Post Name]]="-",IF(G4460=0,G4458,G4460),Statistics_xlsx___Sheet1[[#This Row],[Post Name]])</f>
        <v>c5</v>
      </c>
      <c r="I4459">
        <v>54274</v>
      </c>
      <c r="J4459">
        <f>IF(Statistics_xlsx___Sheet1[[#This Row],[Offered Salary]]&lt;=0,AVERAGE($I$2:$I$7166),Statistics_xlsx___Sheet1[[#This Row],[Offered Salary]])</f>
        <v>54274</v>
      </c>
      <c r="K4459" t="b">
        <f>OR((Statistics_xlsx___Sheet1[[#This Row],[updated offered salary]]&lt;$N$39),(Statistics_xlsx___Sheet1[[#This Row],[updated offered salary]]&gt;$N$40))</f>
        <v>0</v>
      </c>
    </row>
    <row r="4460" spans="1:11" x14ac:dyDescent="0.3">
      <c r="A4460">
        <v>940819</v>
      </c>
      <c r="B4460" t="s">
        <v>3726</v>
      </c>
      <c r="C4460" t="s">
        <v>8</v>
      </c>
      <c r="D4460" t="s">
        <v>13</v>
      </c>
      <c r="E4460" t="str">
        <f>IF(Statistics_xlsx___Sheet1[[#This Row],[event_name]]="-","Male",Statistics_xlsx___Sheet1[[#This Row],[event_name]])</f>
        <v>Female</v>
      </c>
      <c r="F4460" t="s">
        <v>17</v>
      </c>
      <c r="G4460" t="s">
        <v>14</v>
      </c>
      <c r="H4460" t="str">
        <f>IF(Statistics_xlsx___Sheet1[[#This Row],[Post Name]]="-",IF(G4461=0,G4459,G4461),Statistics_xlsx___Sheet1[[#This Row],[Post Name]])</f>
        <v>c5</v>
      </c>
      <c r="I4460">
        <v>94677</v>
      </c>
      <c r="J4460">
        <f>IF(Statistics_xlsx___Sheet1[[#This Row],[Offered Salary]]&lt;=0,AVERAGE($I$2:$I$7166),Statistics_xlsx___Sheet1[[#This Row],[Offered Salary]])</f>
        <v>94677</v>
      </c>
      <c r="K4460" t="b">
        <f>OR((Statistics_xlsx___Sheet1[[#This Row],[updated offered salary]]&lt;$N$39),(Statistics_xlsx___Sheet1[[#This Row],[updated offered salary]]&gt;$N$40))</f>
        <v>0</v>
      </c>
    </row>
    <row r="4461" spans="1:11" x14ac:dyDescent="0.3">
      <c r="A4461">
        <v>661209</v>
      </c>
      <c r="B4461" t="s">
        <v>3726</v>
      </c>
      <c r="C4461" t="s">
        <v>8</v>
      </c>
      <c r="D4461" t="s">
        <v>9</v>
      </c>
      <c r="E4461" t="str">
        <f>IF(Statistics_xlsx___Sheet1[[#This Row],[event_name]]="-","Male",Statistics_xlsx___Sheet1[[#This Row],[event_name]])</f>
        <v>Male</v>
      </c>
      <c r="F4461" t="s">
        <v>17</v>
      </c>
      <c r="G4461" t="s">
        <v>14</v>
      </c>
      <c r="H4461" t="str">
        <f>IF(Statistics_xlsx___Sheet1[[#This Row],[Post Name]]="-",IF(G4462=0,G4460,G4462),Statistics_xlsx___Sheet1[[#This Row],[Post Name]])</f>
        <v>c5</v>
      </c>
      <c r="I4461">
        <v>17436</v>
      </c>
      <c r="J4461">
        <f>IF(Statistics_xlsx___Sheet1[[#This Row],[Offered Salary]]&lt;=0,AVERAGE($I$2:$I$7166),Statistics_xlsx___Sheet1[[#This Row],[Offered Salary]])</f>
        <v>17436</v>
      </c>
      <c r="K4461" t="b">
        <f>OR((Statistics_xlsx___Sheet1[[#This Row],[updated offered salary]]&lt;$N$39),(Statistics_xlsx___Sheet1[[#This Row],[updated offered salary]]&gt;$N$40))</f>
        <v>0</v>
      </c>
    </row>
    <row r="4462" spans="1:11" x14ac:dyDescent="0.3">
      <c r="A4462">
        <v>808006</v>
      </c>
      <c r="B4462" t="s">
        <v>3727</v>
      </c>
      <c r="C4462" t="s">
        <v>8</v>
      </c>
      <c r="D4462" t="s">
        <v>9</v>
      </c>
      <c r="E4462" t="str">
        <f>IF(Statistics_xlsx___Sheet1[[#This Row],[event_name]]="-","Male",Statistics_xlsx___Sheet1[[#This Row],[event_name]])</f>
        <v>Male</v>
      </c>
      <c r="F4462" t="s">
        <v>17</v>
      </c>
      <c r="G4462" t="s">
        <v>14</v>
      </c>
      <c r="H4462" t="str">
        <f>IF(Statistics_xlsx___Sheet1[[#This Row],[Post Name]]="-",IF(G4463=0,G4461,G4463),Statistics_xlsx___Sheet1[[#This Row],[Post Name]])</f>
        <v>c5</v>
      </c>
      <c r="I4462">
        <v>36887</v>
      </c>
      <c r="J4462">
        <f>IF(Statistics_xlsx___Sheet1[[#This Row],[Offered Salary]]&lt;=0,AVERAGE($I$2:$I$7166),Statistics_xlsx___Sheet1[[#This Row],[Offered Salary]])</f>
        <v>36887</v>
      </c>
      <c r="K4462" t="b">
        <f>OR((Statistics_xlsx___Sheet1[[#This Row],[updated offered salary]]&lt;$N$39),(Statistics_xlsx___Sheet1[[#This Row],[updated offered salary]]&gt;$N$40))</f>
        <v>0</v>
      </c>
    </row>
    <row r="4463" spans="1:11" x14ac:dyDescent="0.3">
      <c r="A4463">
        <v>228903</v>
      </c>
      <c r="B4463" t="s">
        <v>3728</v>
      </c>
      <c r="C4463" t="s">
        <v>15</v>
      </c>
      <c r="D4463" t="s">
        <v>13</v>
      </c>
      <c r="E4463" t="str">
        <f>IF(Statistics_xlsx___Sheet1[[#This Row],[event_name]]="-","Male",Statistics_xlsx___Sheet1[[#This Row],[event_name]])</f>
        <v>Female</v>
      </c>
      <c r="F4463" t="s">
        <v>17</v>
      </c>
      <c r="G4463" t="s">
        <v>345</v>
      </c>
      <c r="H4463" t="str">
        <f>IF(Statistics_xlsx___Sheet1[[#This Row],[Post Name]]="-",IF(G4464=0,G4462,G4464),Statistics_xlsx___Sheet1[[#This Row],[Post Name]])</f>
        <v>c9</v>
      </c>
      <c r="I4463">
        <v>93345</v>
      </c>
      <c r="J4463">
        <f>IF(Statistics_xlsx___Sheet1[[#This Row],[Offered Salary]]&lt;=0,AVERAGE($I$2:$I$7166),Statistics_xlsx___Sheet1[[#This Row],[Offered Salary]])</f>
        <v>93345</v>
      </c>
      <c r="K4463" t="b">
        <f>OR((Statistics_xlsx___Sheet1[[#This Row],[updated offered salary]]&lt;$N$39),(Statistics_xlsx___Sheet1[[#This Row],[updated offered salary]]&gt;$N$40))</f>
        <v>0</v>
      </c>
    </row>
    <row r="4464" spans="1:11" x14ac:dyDescent="0.3">
      <c r="A4464">
        <v>921308</v>
      </c>
      <c r="B4464" t="s">
        <v>3729</v>
      </c>
      <c r="C4464" t="s">
        <v>8</v>
      </c>
      <c r="D4464" t="s">
        <v>9</v>
      </c>
      <c r="E4464" t="str">
        <f>IF(Statistics_xlsx___Sheet1[[#This Row],[event_name]]="-","Male",Statistics_xlsx___Sheet1[[#This Row],[event_name]])</f>
        <v>Male</v>
      </c>
      <c r="F4464" t="s">
        <v>17</v>
      </c>
      <c r="G4464" t="s">
        <v>345</v>
      </c>
      <c r="H4464" t="str">
        <f>IF(Statistics_xlsx___Sheet1[[#This Row],[Post Name]]="-",IF(G4465=0,G4463,G4465),Statistics_xlsx___Sheet1[[#This Row],[Post Name]])</f>
        <v>c9</v>
      </c>
      <c r="I4464">
        <v>31438</v>
      </c>
      <c r="J4464">
        <f>IF(Statistics_xlsx___Sheet1[[#This Row],[Offered Salary]]&lt;=0,AVERAGE($I$2:$I$7166),Statistics_xlsx___Sheet1[[#This Row],[Offered Salary]])</f>
        <v>31438</v>
      </c>
      <c r="K4464" t="b">
        <f>OR((Statistics_xlsx___Sheet1[[#This Row],[updated offered salary]]&lt;$N$39),(Statistics_xlsx___Sheet1[[#This Row],[updated offered salary]]&gt;$N$40))</f>
        <v>0</v>
      </c>
    </row>
    <row r="4465" spans="1:11" x14ac:dyDescent="0.3">
      <c r="A4465">
        <v>950993</v>
      </c>
      <c r="B4465" t="s">
        <v>1214</v>
      </c>
      <c r="C4465" t="s">
        <v>15</v>
      </c>
      <c r="D4465" t="s">
        <v>42</v>
      </c>
      <c r="E4465" t="str">
        <f>IF(Statistics_xlsx___Sheet1[[#This Row],[event_name]]="-","Male",Statistics_xlsx___Sheet1[[#This Row],[event_name]])</f>
        <v>Don’t want to say</v>
      </c>
      <c r="F4465" t="s">
        <v>166</v>
      </c>
      <c r="G4465" t="s">
        <v>36</v>
      </c>
      <c r="H4465" t="str">
        <f>IF(Statistics_xlsx___Sheet1[[#This Row],[Post Name]]="-",IF(G4466=0,G4464,G4466),Statistics_xlsx___Sheet1[[#This Row],[Post Name]])</f>
        <v>i5</v>
      </c>
      <c r="I4465">
        <v>65270</v>
      </c>
      <c r="J4465">
        <f>IF(Statistics_xlsx___Sheet1[[#This Row],[Offered Salary]]&lt;=0,AVERAGE($I$2:$I$7166),Statistics_xlsx___Sheet1[[#This Row],[Offered Salary]])</f>
        <v>65270</v>
      </c>
      <c r="K4465" t="b">
        <f>OR((Statistics_xlsx___Sheet1[[#This Row],[updated offered salary]]&lt;$N$39),(Statistics_xlsx___Sheet1[[#This Row],[updated offered salary]]&gt;$N$40))</f>
        <v>0</v>
      </c>
    </row>
    <row r="4466" spans="1:11" x14ac:dyDescent="0.3">
      <c r="A4466">
        <v>503906</v>
      </c>
      <c r="B4466" t="s">
        <v>3730</v>
      </c>
      <c r="C4466" t="s">
        <v>8</v>
      </c>
      <c r="D4466" t="s">
        <v>9</v>
      </c>
      <c r="E4466" t="str">
        <f>IF(Statistics_xlsx___Sheet1[[#This Row],[event_name]]="-","Male",Statistics_xlsx___Sheet1[[#This Row],[event_name]])</f>
        <v>Male</v>
      </c>
      <c r="F4466" t="s">
        <v>166</v>
      </c>
      <c r="G4466" t="s">
        <v>36</v>
      </c>
      <c r="H4466" t="str">
        <f>IF(Statistics_xlsx___Sheet1[[#This Row],[Post Name]]="-",IF(G4467=0,G4465,G4467),Statistics_xlsx___Sheet1[[#This Row],[Post Name]])</f>
        <v>i5</v>
      </c>
      <c r="I4466">
        <v>70176</v>
      </c>
      <c r="J4466">
        <f>IF(Statistics_xlsx___Sheet1[[#This Row],[Offered Salary]]&lt;=0,AVERAGE($I$2:$I$7166),Statistics_xlsx___Sheet1[[#This Row],[Offered Salary]])</f>
        <v>70176</v>
      </c>
      <c r="K4466" t="b">
        <f>OR((Statistics_xlsx___Sheet1[[#This Row],[updated offered salary]]&lt;$N$39),(Statistics_xlsx___Sheet1[[#This Row],[updated offered salary]]&gt;$N$40))</f>
        <v>0</v>
      </c>
    </row>
    <row r="4467" spans="1:11" x14ac:dyDescent="0.3">
      <c r="A4467">
        <v>863564</v>
      </c>
      <c r="B4467" t="s">
        <v>1489</v>
      </c>
      <c r="C4467" t="s">
        <v>8</v>
      </c>
      <c r="D4467" t="s">
        <v>9</v>
      </c>
      <c r="E4467" t="str">
        <f>IF(Statistics_xlsx___Sheet1[[#This Row],[event_name]]="-","Male",Statistics_xlsx___Sheet1[[#This Row],[event_name]])</f>
        <v>Male</v>
      </c>
      <c r="F4467" t="s">
        <v>17</v>
      </c>
      <c r="G4467" t="s">
        <v>36</v>
      </c>
      <c r="H4467" t="str">
        <f>IF(Statistics_xlsx___Sheet1[[#This Row],[Post Name]]="-",IF(G4468=0,G4466,G4468),Statistics_xlsx___Sheet1[[#This Row],[Post Name]])</f>
        <v>i5</v>
      </c>
      <c r="I4467">
        <v>65197</v>
      </c>
      <c r="J4467">
        <f>IF(Statistics_xlsx___Sheet1[[#This Row],[Offered Salary]]&lt;=0,AVERAGE($I$2:$I$7166),Statistics_xlsx___Sheet1[[#This Row],[Offered Salary]])</f>
        <v>65197</v>
      </c>
      <c r="K4467" t="b">
        <f>OR((Statistics_xlsx___Sheet1[[#This Row],[updated offered salary]]&lt;$N$39),(Statistics_xlsx___Sheet1[[#This Row],[updated offered salary]]&gt;$N$40))</f>
        <v>0</v>
      </c>
    </row>
    <row r="4468" spans="1:11" x14ac:dyDescent="0.3">
      <c r="A4468">
        <v>598901</v>
      </c>
      <c r="B4468" t="s">
        <v>2919</v>
      </c>
      <c r="C4468" t="s">
        <v>8</v>
      </c>
      <c r="D4468" t="s">
        <v>13</v>
      </c>
      <c r="E4468" t="str">
        <f>IF(Statistics_xlsx___Sheet1[[#This Row],[event_name]]="-","Male",Statistics_xlsx___Sheet1[[#This Row],[event_name]])</f>
        <v>Female</v>
      </c>
      <c r="F4468" t="s">
        <v>33</v>
      </c>
      <c r="G4468" t="s">
        <v>345</v>
      </c>
      <c r="H4468" t="str">
        <f>IF(Statistics_xlsx___Sheet1[[#This Row],[Post Name]]="-",IF(G4469=0,G4467,G4469),Statistics_xlsx___Sheet1[[#This Row],[Post Name]])</f>
        <v>c9</v>
      </c>
      <c r="I4468">
        <v>48485</v>
      </c>
      <c r="J4468">
        <f>IF(Statistics_xlsx___Sheet1[[#This Row],[Offered Salary]]&lt;=0,AVERAGE($I$2:$I$7166),Statistics_xlsx___Sheet1[[#This Row],[Offered Salary]])</f>
        <v>48485</v>
      </c>
      <c r="K4468" t="b">
        <f>OR((Statistics_xlsx___Sheet1[[#This Row],[updated offered salary]]&lt;$N$39),(Statistics_xlsx___Sheet1[[#This Row],[updated offered salary]]&gt;$N$40))</f>
        <v>0</v>
      </c>
    </row>
    <row r="4469" spans="1:11" x14ac:dyDescent="0.3">
      <c r="A4469">
        <v>734062</v>
      </c>
      <c r="B4469" t="s">
        <v>3731</v>
      </c>
      <c r="C4469" t="s">
        <v>15</v>
      </c>
      <c r="D4469" t="s">
        <v>13</v>
      </c>
      <c r="E4469" t="str">
        <f>IF(Statistics_xlsx___Sheet1[[#This Row],[event_name]]="-","Male",Statistics_xlsx___Sheet1[[#This Row],[event_name]])</f>
        <v>Female</v>
      </c>
      <c r="F4469" t="s">
        <v>33</v>
      </c>
      <c r="G4469" t="s">
        <v>345</v>
      </c>
      <c r="H4469" t="str">
        <f>IF(Statistics_xlsx___Sheet1[[#This Row],[Post Name]]="-",IF(G4470=0,G4468,G4470),Statistics_xlsx___Sheet1[[#This Row],[Post Name]])</f>
        <v>c9</v>
      </c>
      <c r="I4469">
        <v>4236</v>
      </c>
      <c r="J4469">
        <f>IF(Statistics_xlsx___Sheet1[[#This Row],[Offered Salary]]&lt;=0,AVERAGE($I$2:$I$7166),Statistics_xlsx___Sheet1[[#This Row],[Offered Salary]])</f>
        <v>4236</v>
      </c>
      <c r="K4469" t="b">
        <f>OR((Statistics_xlsx___Sheet1[[#This Row],[updated offered salary]]&lt;$N$39),(Statistics_xlsx___Sheet1[[#This Row],[updated offered salary]]&gt;$N$40))</f>
        <v>0</v>
      </c>
    </row>
    <row r="4470" spans="1:11" x14ac:dyDescent="0.3">
      <c r="A4470">
        <v>684474</v>
      </c>
      <c r="B4470" t="s">
        <v>3732</v>
      </c>
      <c r="C4470" t="s">
        <v>15</v>
      </c>
      <c r="D4470" t="s">
        <v>13</v>
      </c>
      <c r="E4470" t="str">
        <f>IF(Statistics_xlsx___Sheet1[[#This Row],[event_name]]="-","Male",Statistics_xlsx___Sheet1[[#This Row],[event_name]])</f>
        <v>Female</v>
      </c>
      <c r="F4470" t="s">
        <v>33</v>
      </c>
      <c r="G4470" t="s">
        <v>345</v>
      </c>
      <c r="H4470" t="str">
        <f>IF(Statistics_xlsx___Sheet1[[#This Row],[Post Name]]="-",IF(G4471=0,G4469,G4471),Statistics_xlsx___Sheet1[[#This Row],[Post Name]])</f>
        <v>c9</v>
      </c>
      <c r="I4470">
        <v>10086</v>
      </c>
      <c r="J4470">
        <f>IF(Statistics_xlsx___Sheet1[[#This Row],[Offered Salary]]&lt;=0,AVERAGE($I$2:$I$7166),Statistics_xlsx___Sheet1[[#This Row],[Offered Salary]])</f>
        <v>10086</v>
      </c>
      <c r="K4470" t="b">
        <f>OR((Statistics_xlsx___Sheet1[[#This Row],[updated offered salary]]&lt;$N$39),(Statistics_xlsx___Sheet1[[#This Row],[updated offered salary]]&gt;$N$40))</f>
        <v>0</v>
      </c>
    </row>
    <row r="4471" spans="1:11" x14ac:dyDescent="0.3">
      <c r="A4471">
        <v>321013</v>
      </c>
      <c r="B4471" t="s">
        <v>3733</v>
      </c>
      <c r="C4471" t="s">
        <v>8</v>
      </c>
      <c r="D4471" t="s">
        <v>13</v>
      </c>
      <c r="E4471" t="str">
        <f>IF(Statistics_xlsx___Sheet1[[#This Row],[event_name]]="-","Male",Statistics_xlsx___Sheet1[[#This Row],[event_name]])</f>
        <v>Female</v>
      </c>
      <c r="F4471" t="s">
        <v>33</v>
      </c>
      <c r="G4471" t="s">
        <v>345</v>
      </c>
      <c r="H4471" t="str">
        <f>IF(Statistics_xlsx___Sheet1[[#This Row],[Post Name]]="-",IF(G4472=0,G4470,G4472),Statistics_xlsx___Sheet1[[#This Row],[Post Name]])</f>
        <v>c9</v>
      </c>
      <c r="I4471">
        <v>60821</v>
      </c>
      <c r="J4471">
        <f>IF(Statistics_xlsx___Sheet1[[#This Row],[Offered Salary]]&lt;=0,AVERAGE($I$2:$I$7166),Statistics_xlsx___Sheet1[[#This Row],[Offered Salary]])</f>
        <v>60821</v>
      </c>
      <c r="K4471" t="b">
        <f>OR((Statistics_xlsx___Sheet1[[#This Row],[updated offered salary]]&lt;$N$39),(Statistics_xlsx___Sheet1[[#This Row],[updated offered salary]]&gt;$N$40))</f>
        <v>0</v>
      </c>
    </row>
    <row r="4472" spans="1:11" x14ac:dyDescent="0.3">
      <c r="A4472">
        <v>223885</v>
      </c>
      <c r="B4472" t="s">
        <v>2371</v>
      </c>
      <c r="C4472" t="s">
        <v>8</v>
      </c>
      <c r="D4472" t="s">
        <v>13</v>
      </c>
      <c r="E4472" t="str">
        <f>IF(Statistics_xlsx___Sheet1[[#This Row],[event_name]]="-","Male",Statistics_xlsx___Sheet1[[#This Row],[event_name]])</f>
        <v>Female</v>
      </c>
      <c r="F4472" t="s">
        <v>33</v>
      </c>
      <c r="G4472" t="s">
        <v>345</v>
      </c>
      <c r="H4472" t="str">
        <f>IF(Statistics_xlsx___Sheet1[[#This Row],[Post Name]]="-",IF(G4473=0,G4471,G4473),Statistics_xlsx___Sheet1[[#This Row],[Post Name]])</f>
        <v>c9</v>
      </c>
      <c r="I4472">
        <v>1362</v>
      </c>
      <c r="J4472">
        <f>IF(Statistics_xlsx___Sheet1[[#This Row],[Offered Salary]]&lt;=0,AVERAGE($I$2:$I$7166),Statistics_xlsx___Sheet1[[#This Row],[Offered Salary]])</f>
        <v>1362</v>
      </c>
      <c r="K4472" t="b">
        <f>OR((Statistics_xlsx___Sheet1[[#This Row],[updated offered salary]]&lt;$N$39),(Statistics_xlsx___Sheet1[[#This Row],[updated offered salary]]&gt;$N$40))</f>
        <v>0</v>
      </c>
    </row>
    <row r="4473" spans="1:11" x14ac:dyDescent="0.3">
      <c r="A4473">
        <v>368107</v>
      </c>
      <c r="B4473" t="s">
        <v>1219</v>
      </c>
      <c r="C4473" t="s">
        <v>8</v>
      </c>
      <c r="D4473" t="s">
        <v>13</v>
      </c>
      <c r="E4473" t="str">
        <f>IF(Statistics_xlsx___Sheet1[[#This Row],[event_name]]="-","Male",Statistics_xlsx___Sheet1[[#This Row],[event_name]])</f>
        <v>Female</v>
      </c>
      <c r="F4473" t="s">
        <v>33</v>
      </c>
      <c r="G4473" t="s">
        <v>345</v>
      </c>
      <c r="H4473" t="str">
        <f>IF(Statistics_xlsx___Sheet1[[#This Row],[Post Name]]="-",IF(G4474=0,G4472,G4474),Statistics_xlsx___Sheet1[[#This Row],[Post Name]])</f>
        <v>c9</v>
      </c>
      <c r="I4473">
        <v>72342</v>
      </c>
      <c r="J4473">
        <f>IF(Statistics_xlsx___Sheet1[[#This Row],[Offered Salary]]&lt;=0,AVERAGE($I$2:$I$7166),Statistics_xlsx___Sheet1[[#This Row],[Offered Salary]])</f>
        <v>72342</v>
      </c>
      <c r="K4473" t="b">
        <f>OR((Statistics_xlsx___Sheet1[[#This Row],[updated offered salary]]&lt;$N$39),(Statistics_xlsx___Sheet1[[#This Row],[updated offered salary]]&gt;$N$40))</f>
        <v>0</v>
      </c>
    </row>
    <row r="4474" spans="1:11" x14ac:dyDescent="0.3">
      <c r="A4474">
        <v>591934</v>
      </c>
      <c r="B4474" t="s">
        <v>3734</v>
      </c>
      <c r="C4474" t="s">
        <v>8</v>
      </c>
      <c r="D4474" t="s">
        <v>13</v>
      </c>
      <c r="E4474" t="str">
        <f>IF(Statistics_xlsx___Sheet1[[#This Row],[event_name]]="-","Male",Statistics_xlsx___Sheet1[[#This Row],[event_name]])</f>
        <v>Female</v>
      </c>
      <c r="F4474" t="s">
        <v>33</v>
      </c>
      <c r="G4474" t="s">
        <v>345</v>
      </c>
      <c r="H4474" t="str">
        <f>IF(Statistics_xlsx___Sheet1[[#This Row],[Post Name]]="-",IF(G4475=0,G4473,G4475),Statistics_xlsx___Sheet1[[#This Row],[Post Name]])</f>
        <v>c9</v>
      </c>
      <c r="I4474">
        <v>54161</v>
      </c>
      <c r="J4474">
        <f>IF(Statistics_xlsx___Sheet1[[#This Row],[Offered Salary]]&lt;=0,AVERAGE($I$2:$I$7166),Statistics_xlsx___Sheet1[[#This Row],[Offered Salary]])</f>
        <v>54161</v>
      </c>
      <c r="K4474" t="b">
        <f>OR((Statistics_xlsx___Sheet1[[#This Row],[updated offered salary]]&lt;$N$39),(Statistics_xlsx___Sheet1[[#This Row],[updated offered salary]]&gt;$N$40))</f>
        <v>0</v>
      </c>
    </row>
    <row r="4475" spans="1:11" x14ac:dyDescent="0.3">
      <c r="A4475">
        <v>17705</v>
      </c>
      <c r="B4475" t="s">
        <v>3735</v>
      </c>
      <c r="C4475" t="s">
        <v>15</v>
      </c>
      <c r="D4475" t="s">
        <v>13</v>
      </c>
      <c r="E4475" t="str">
        <f>IF(Statistics_xlsx___Sheet1[[#This Row],[event_name]]="-","Male",Statistics_xlsx___Sheet1[[#This Row],[event_name]])</f>
        <v>Female</v>
      </c>
      <c r="F4475" t="s">
        <v>33</v>
      </c>
      <c r="G4475" t="s">
        <v>345</v>
      </c>
      <c r="H4475" t="str">
        <f>IF(Statistics_xlsx___Sheet1[[#This Row],[Post Name]]="-",IF(G4476=0,G4474,G4476),Statistics_xlsx___Sheet1[[#This Row],[Post Name]])</f>
        <v>c9</v>
      </c>
      <c r="I4475">
        <v>88585</v>
      </c>
      <c r="J4475">
        <f>IF(Statistics_xlsx___Sheet1[[#This Row],[Offered Salary]]&lt;=0,AVERAGE($I$2:$I$7166),Statistics_xlsx___Sheet1[[#This Row],[Offered Salary]])</f>
        <v>88585</v>
      </c>
      <c r="K4475" t="b">
        <f>OR((Statistics_xlsx___Sheet1[[#This Row],[updated offered salary]]&lt;$N$39),(Statistics_xlsx___Sheet1[[#This Row],[updated offered salary]]&gt;$N$40))</f>
        <v>0</v>
      </c>
    </row>
    <row r="4476" spans="1:11" x14ac:dyDescent="0.3">
      <c r="A4476">
        <v>634127</v>
      </c>
      <c r="B4476" t="s">
        <v>3735</v>
      </c>
      <c r="C4476" t="s">
        <v>15</v>
      </c>
      <c r="D4476" t="s">
        <v>13</v>
      </c>
      <c r="E4476" t="str">
        <f>IF(Statistics_xlsx___Sheet1[[#This Row],[event_name]]="-","Male",Statistics_xlsx___Sheet1[[#This Row],[event_name]])</f>
        <v>Female</v>
      </c>
      <c r="F4476" t="s">
        <v>33</v>
      </c>
      <c r="G4476" t="s">
        <v>345</v>
      </c>
      <c r="H4476" t="str">
        <f>IF(Statistics_xlsx___Sheet1[[#This Row],[Post Name]]="-",IF(G4477=0,G4475,G4477),Statistics_xlsx___Sheet1[[#This Row],[Post Name]])</f>
        <v>c9</v>
      </c>
      <c r="I4476">
        <v>75995</v>
      </c>
      <c r="J4476">
        <f>IF(Statistics_xlsx___Sheet1[[#This Row],[Offered Salary]]&lt;=0,AVERAGE($I$2:$I$7166),Statistics_xlsx___Sheet1[[#This Row],[Offered Salary]])</f>
        <v>75995</v>
      </c>
      <c r="K4476" t="b">
        <f>OR((Statistics_xlsx___Sheet1[[#This Row],[updated offered salary]]&lt;$N$39),(Statistics_xlsx___Sheet1[[#This Row],[updated offered salary]]&gt;$N$40))</f>
        <v>0</v>
      </c>
    </row>
    <row r="4477" spans="1:11" x14ac:dyDescent="0.3">
      <c r="A4477">
        <v>138292</v>
      </c>
      <c r="B4477" t="s">
        <v>3736</v>
      </c>
      <c r="C4477" t="s">
        <v>8</v>
      </c>
      <c r="D4477" t="s">
        <v>13</v>
      </c>
      <c r="E4477" t="str">
        <f>IF(Statistics_xlsx___Sheet1[[#This Row],[event_name]]="-","Male",Statistics_xlsx___Sheet1[[#This Row],[event_name]])</f>
        <v>Female</v>
      </c>
      <c r="F4477" t="s">
        <v>33</v>
      </c>
      <c r="G4477" t="s">
        <v>345</v>
      </c>
      <c r="H4477" t="str">
        <f>IF(Statistics_xlsx___Sheet1[[#This Row],[Post Name]]="-",IF(G4478=0,G4476,G4478),Statistics_xlsx___Sheet1[[#This Row],[Post Name]])</f>
        <v>c9</v>
      </c>
      <c r="I4477">
        <v>71266</v>
      </c>
      <c r="J4477">
        <f>IF(Statistics_xlsx___Sheet1[[#This Row],[Offered Salary]]&lt;=0,AVERAGE($I$2:$I$7166),Statistics_xlsx___Sheet1[[#This Row],[Offered Salary]])</f>
        <v>71266</v>
      </c>
      <c r="K4477" t="b">
        <f>OR((Statistics_xlsx___Sheet1[[#This Row],[updated offered salary]]&lt;$N$39),(Statistics_xlsx___Sheet1[[#This Row],[updated offered salary]]&gt;$N$40))</f>
        <v>0</v>
      </c>
    </row>
    <row r="4478" spans="1:11" x14ac:dyDescent="0.3">
      <c r="A4478">
        <v>898973</v>
      </c>
      <c r="B4478" t="s">
        <v>3737</v>
      </c>
      <c r="C4478" t="s">
        <v>15</v>
      </c>
      <c r="D4478" t="s">
        <v>13</v>
      </c>
      <c r="E4478" t="str">
        <f>IF(Statistics_xlsx___Sheet1[[#This Row],[event_name]]="-","Male",Statistics_xlsx___Sheet1[[#This Row],[event_name]])</f>
        <v>Female</v>
      </c>
      <c r="F4478" t="s">
        <v>33</v>
      </c>
      <c r="G4478" t="s">
        <v>345</v>
      </c>
      <c r="H4478" t="str">
        <f>IF(Statistics_xlsx___Sheet1[[#This Row],[Post Name]]="-",IF(G4479=0,G4477,G4479),Statistics_xlsx___Sheet1[[#This Row],[Post Name]])</f>
        <v>c9</v>
      </c>
      <c r="I4478">
        <v>20359</v>
      </c>
      <c r="J4478">
        <f>IF(Statistics_xlsx___Sheet1[[#This Row],[Offered Salary]]&lt;=0,AVERAGE($I$2:$I$7166),Statistics_xlsx___Sheet1[[#This Row],[Offered Salary]])</f>
        <v>20359</v>
      </c>
      <c r="K4478" t="b">
        <f>OR((Statistics_xlsx___Sheet1[[#This Row],[updated offered salary]]&lt;$N$39),(Statistics_xlsx___Sheet1[[#This Row],[updated offered salary]]&gt;$N$40))</f>
        <v>0</v>
      </c>
    </row>
    <row r="4479" spans="1:11" x14ac:dyDescent="0.3">
      <c r="A4479">
        <v>948183</v>
      </c>
      <c r="B4479" t="s">
        <v>3737</v>
      </c>
      <c r="C4479" t="s">
        <v>15</v>
      </c>
      <c r="D4479" t="s">
        <v>13</v>
      </c>
      <c r="E4479" t="str">
        <f>IF(Statistics_xlsx___Sheet1[[#This Row],[event_name]]="-","Male",Statistics_xlsx___Sheet1[[#This Row],[event_name]])</f>
        <v>Female</v>
      </c>
      <c r="F4479" t="s">
        <v>33</v>
      </c>
      <c r="G4479" t="s">
        <v>345</v>
      </c>
      <c r="H4479" t="str">
        <f>IF(Statistics_xlsx___Sheet1[[#This Row],[Post Name]]="-",IF(G4480=0,G4478,G4480),Statistics_xlsx___Sheet1[[#This Row],[Post Name]])</f>
        <v>c9</v>
      </c>
      <c r="I4479">
        <v>24637</v>
      </c>
      <c r="J4479">
        <f>IF(Statistics_xlsx___Sheet1[[#This Row],[Offered Salary]]&lt;=0,AVERAGE($I$2:$I$7166),Statistics_xlsx___Sheet1[[#This Row],[Offered Salary]])</f>
        <v>24637</v>
      </c>
      <c r="K4479" t="b">
        <f>OR((Statistics_xlsx___Sheet1[[#This Row],[updated offered salary]]&lt;$N$39),(Statistics_xlsx___Sheet1[[#This Row],[updated offered salary]]&gt;$N$40))</f>
        <v>0</v>
      </c>
    </row>
    <row r="4480" spans="1:11" x14ac:dyDescent="0.3">
      <c r="A4480">
        <v>939079</v>
      </c>
      <c r="B4480" t="s">
        <v>3738</v>
      </c>
      <c r="C4480" t="s">
        <v>8</v>
      </c>
      <c r="D4480" t="s">
        <v>13</v>
      </c>
      <c r="E4480" t="str">
        <f>IF(Statistics_xlsx___Sheet1[[#This Row],[event_name]]="-","Male",Statistics_xlsx___Sheet1[[#This Row],[event_name]])</f>
        <v>Female</v>
      </c>
      <c r="F4480" t="s">
        <v>33</v>
      </c>
      <c r="G4480" t="s">
        <v>345</v>
      </c>
      <c r="H4480" t="str">
        <f>IF(Statistics_xlsx___Sheet1[[#This Row],[Post Name]]="-",IF(G4481=0,G4479,G4481),Statistics_xlsx___Sheet1[[#This Row],[Post Name]])</f>
        <v>c9</v>
      </c>
      <c r="I4480">
        <v>5463</v>
      </c>
      <c r="J4480">
        <f>IF(Statistics_xlsx___Sheet1[[#This Row],[Offered Salary]]&lt;=0,AVERAGE($I$2:$I$7166),Statistics_xlsx___Sheet1[[#This Row],[Offered Salary]])</f>
        <v>5463</v>
      </c>
      <c r="K4480" t="b">
        <f>OR((Statistics_xlsx___Sheet1[[#This Row],[updated offered salary]]&lt;$N$39),(Statistics_xlsx___Sheet1[[#This Row],[updated offered salary]]&gt;$N$40))</f>
        <v>0</v>
      </c>
    </row>
    <row r="4481" spans="1:11" x14ac:dyDescent="0.3">
      <c r="A4481">
        <v>666787</v>
      </c>
      <c r="B4481" t="s">
        <v>3739</v>
      </c>
      <c r="C4481" t="s">
        <v>15</v>
      </c>
      <c r="D4481" t="s">
        <v>13</v>
      </c>
      <c r="E4481" t="str">
        <f>IF(Statistics_xlsx___Sheet1[[#This Row],[event_name]]="-","Male",Statistics_xlsx___Sheet1[[#This Row],[event_name]])</f>
        <v>Female</v>
      </c>
      <c r="F4481" t="s">
        <v>33</v>
      </c>
      <c r="G4481" t="s">
        <v>345</v>
      </c>
      <c r="H4481" t="str">
        <f>IF(Statistics_xlsx___Sheet1[[#This Row],[Post Name]]="-",IF(G4482=0,G4480,G4482),Statistics_xlsx___Sheet1[[#This Row],[Post Name]])</f>
        <v>c9</v>
      </c>
      <c r="I4481">
        <v>18219</v>
      </c>
      <c r="J4481">
        <f>IF(Statistics_xlsx___Sheet1[[#This Row],[Offered Salary]]&lt;=0,AVERAGE($I$2:$I$7166),Statistics_xlsx___Sheet1[[#This Row],[Offered Salary]])</f>
        <v>18219</v>
      </c>
      <c r="K4481" t="b">
        <f>OR((Statistics_xlsx___Sheet1[[#This Row],[updated offered salary]]&lt;$N$39),(Statistics_xlsx___Sheet1[[#This Row],[updated offered salary]]&gt;$N$40))</f>
        <v>0</v>
      </c>
    </row>
    <row r="4482" spans="1:11" x14ac:dyDescent="0.3">
      <c r="A4482">
        <v>464525</v>
      </c>
      <c r="B4482" t="s">
        <v>3740</v>
      </c>
      <c r="C4482" t="s">
        <v>8</v>
      </c>
      <c r="D4482" t="s">
        <v>13</v>
      </c>
      <c r="E4482" t="str">
        <f>IF(Statistics_xlsx___Sheet1[[#This Row],[event_name]]="-","Male",Statistics_xlsx___Sheet1[[#This Row],[event_name]])</f>
        <v>Female</v>
      </c>
      <c r="F4482" t="s">
        <v>33</v>
      </c>
      <c r="G4482" t="s">
        <v>345</v>
      </c>
      <c r="H4482" t="str">
        <f>IF(Statistics_xlsx___Sheet1[[#This Row],[Post Name]]="-",IF(G4483=0,G4481,G4483),Statistics_xlsx___Sheet1[[#This Row],[Post Name]])</f>
        <v>c9</v>
      </c>
      <c r="I4482">
        <v>67224</v>
      </c>
      <c r="J4482">
        <f>IF(Statistics_xlsx___Sheet1[[#This Row],[Offered Salary]]&lt;=0,AVERAGE($I$2:$I$7166),Statistics_xlsx___Sheet1[[#This Row],[Offered Salary]])</f>
        <v>67224</v>
      </c>
      <c r="K4482" t="b">
        <f>OR((Statistics_xlsx___Sheet1[[#This Row],[updated offered salary]]&lt;$N$39),(Statistics_xlsx___Sheet1[[#This Row],[updated offered salary]]&gt;$N$40))</f>
        <v>0</v>
      </c>
    </row>
    <row r="4483" spans="1:11" x14ac:dyDescent="0.3">
      <c r="A4483">
        <v>313111</v>
      </c>
      <c r="B4483" t="s">
        <v>3741</v>
      </c>
      <c r="C4483" t="s">
        <v>8</v>
      </c>
      <c r="D4483" t="s">
        <v>13</v>
      </c>
      <c r="E4483" t="str">
        <f>IF(Statistics_xlsx___Sheet1[[#This Row],[event_name]]="-","Male",Statistics_xlsx___Sheet1[[#This Row],[event_name]])</f>
        <v>Female</v>
      </c>
      <c r="F4483" t="s">
        <v>33</v>
      </c>
      <c r="G4483" t="s">
        <v>345</v>
      </c>
      <c r="H4483" t="str">
        <f>IF(Statistics_xlsx___Sheet1[[#This Row],[Post Name]]="-",IF(G4484=0,G4482,G4484),Statistics_xlsx___Sheet1[[#This Row],[Post Name]])</f>
        <v>c9</v>
      </c>
      <c r="I4483">
        <v>36531</v>
      </c>
      <c r="J4483">
        <f>IF(Statistics_xlsx___Sheet1[[#This Row],[Offered Salary]]&lt;=0,AVERAGE($I$2:$I$7166),Statistics_xlsx___Sheet1[[#This Row],[Offered Salary]])</f>
        <v>36531</v>
      </c>
      <c r="K4483" t="b">
        <f>OR((Statistics_xlsx___Sheet1[[#This Row],[updated offered salary]]&lt;$N$39),(Statistics_xlsx___Sheet1[[#This Row],[updated offered salary]]&gt;$N$40))</f>
        <v>0</v>
      </c>
    </row>
    <row r="4484" spans="1:11" x14ac:dyDescent="0.3">
      <c r="A4484">
        <v>641673</v>
      </c>
      <c r="B4484" t="s">
        <v>3742</v>
      </c>
      <c r="C4484" t="s">
        <v>15</v>
      </c>
      <c r="D4484" t="s">
        <v>13</v>
      </c>
      <c r="E4484" t="str">
        <f>IF(Statistics_xlsx___Sheet1[[#This Row],[event_name]]="-","Male",Statistics_xlsx___Sheet1[[#This Row],[event_name]])</f>
        <v>Female</v>
      </c>
      <c r="F4484" t="s">
        <v>166</v>
      </c>
      <c r="G4484" t="s">
        <v>14</v>
      </c>
      <c r="H4484" t="str">
        <f>IF(Statistics_xlsx___Sheet1[[#This Row],[Post Name]]="-",IF(G4485=0,G4483,G4485),Statistics_xlsx___Sheet1[[#This Row],[Post Name]])</f>
        <v>c5</v>
      </c>
      <c r="I4484">
        <v>94692</v>
      </c>
      <c r="J4484">
        <f>IF(Statistics_xlsx___Sheet1[[#This Row],[Offered Salary]]&lt;=0,AVERAGE($I$2:$I$7166),Statistics_xlsx___Sheet1[[#This Row],[Offered Salary]])</f>
        <v>94692</v>
      </c>
      <c r="K4484" t="b">
        <f>OR((Statistics_xlsx___Sheet1[[#This Row],[updated offered salary]]&lt;$N$39),(Statistics_xlsx___Sheet1[[#This Row],[updated offered salary]]&gt;$N$40))</f>
        <v>0</v>
      </c>
    </row>
    <row r="4485" spans="1:11" x14ac:dyDescent="0.3">
      <c r="A4485">
        <v>344006</v>
      </c>
      <c r="B4485" t="s">
        <v>3743</v>
      </c>
      <c r="C4485" t="s">
        <v>8</v>
      </c>
      <c r="D4485" t="s">
        <v>9</v>
      </c>
      <c r="E4485" t="str">
        <f>IF(Statistics_xlsx___Sheet1[[#This Row],[event_name]]="-","Male",Statistics_xlsx___Sheet1[[#This Row],[event_name]])</f>
        <v>Male</v>
      </c>
      <c r="F4485" t="s">
        <v>166</v>
      </c>
      <c r="G4485" t="s">
        <v>14</v>
      </c>
      <c r="H4485" t="str">
        <f>IF(Statistics_xlsx___Sheet1[[#This Row],[Post Name]]="-",IF(G4486=0,G4484,G4486),Statistics_xlsx___Sheet1[[#This Row],[Post Name]])</f>
        <v>c5</v>
      </c>
      <c r="I4485">
        <v>92808</v>
      </c>
      <c r="J4485">
        <f>IF(Statistics_xlsx___Sheet1[[#This Row],[Offered Salary]]&lt;=0,AVERAGE($I$2:$I$7166),Statistics_xlsx___Sheet1[[#This Row],[Offered Salary]])</f>
        <v>92808</v>
      </c>
      <c r="K4485" t="b">
        <f>OR((Statistics_xlsx___Sheet1[[#This Row],[updated offered salary]]&lt;$N$39),(Statistics_xlsx___Sheet1[[#This Row],[updated offered salary]]&gt;$N$40))</f>
        <v>0</v>
      </c>
    </row>
    <row r="4486" spans="1:11" x14ac:dyDescent="0.3">
      <c r="A4486">
        <v>689821</v>
      </c>
      <c r="B4486" t="s">
        <v>3744</v>
      </c>
      <c r="C4486" t="s">
        <v>8</v>
      </c>
      <c r="D4486" t="s">
        <v>13</v>
      </c>
      <c r="E4486" t="str">
        <f>IF(Statistics_xlsx___Sheet1[[#This Row],[event_name]]="-","Male",Statistics_xlsx___Sheet1[[#This Row],[event_name]])</f>
        <v>Female</v>
      </c>
      <c r="F4486" t="s">
        <v>166</v>
      </c>
      <c r="G4486" t="s">
        <v>14</v>
      </c>
      <c r="H4486" t="str">
        <f>IF(Statistics_xlsx___Sheet1[[#This Row],[Post Name]]="-",IF(G4487=0,G4485,G4487),Statistics_xlsx___Sheet1[[#This Row],[Post Name]])</f>
        <v>c5</v>
      </c>
      <c r="I4486">
        <v>46043</v>
      </c>
      <c r="J4486">
        <f>IF(Statistics_xlsx___Sheet1[[#This Row],[Offered Salary]]&lt;=0,AVERAGE($I$2:$I$7166),Statistics_xlsx___Sheet1[[#This Row],[Offered Salary]])</f>
        <v>46043</v>
      </c>
      <c r="K4486" t="b">
        <f>OR((Statistics_xlsx___Sheet1[[#This Row],[updated offered salary]]&lt;$N$39),(Statistics_xlsx___Sheet1[[#This Row],[updated offered salary]]&gt;$N$40))</f>
        <v>0</v>
      </c>
    </row>
    <row r="4487" spans="1:11" x14ac:dyDescent="0.3">
      <c r="A4487">
        <v>610153</v>
      </c>
      <c r="B4487" t="s">
        <v>3745</v>
      </c>
      <c r="C4487" t="s">
        <v>8</v>
      </c>
      <c r="D4487" t="s">
        <v>9</v>
      </c>
      <c r="E4487" t="str">
        <f>IF(Statistics_xlsx___Sheet1[[#This Row],[event_name]]="-","Male",Statistics_xlsx___Sheet1[[#This Row],[event_name]])</f>
        <v>Male</v>
      </c>
      <c r="F4487" t="s">
        <v>21</v>
      </c>
      <c r="G4487" t="s">
        <v>36</v>
      </c>
      <c r="H4487" t="str">
        <f>IF(Statistics_xlsx___Sheet1[[#This Row],[Post Name]]="-",IF(G4488=0,G4486,G4488),Statistics_xlsx___Sheet1[[#This Row],[Post Name]])</f>
        <v>i5</v>
      </c>
      <c r="I4487">
        <v>31730</v>
      </c>
      <c r="J4487">
        <f>IF(Statistics_xlsx___Sheet1[[#This Row],[Offered Salary]]&lt;=0,AVERAGE($I$2:$I$7166),Statistics_xlsx___Sheet1[[#This Row],[Offered Salary]])</f>
        <v>31730</v>
      </c>
      <c r="K4487" t="b">
        <f>OR((Statistics_xlsx___Sheet1[[#This Row],[updated offered salary]]&lt;$N$39),(Statistics_xlsx___Sheet1[[#This Row],[updated offered salary]]&gt;$N$40))</f>
        <v>0</v>
      </c>
    </row>
    <row r="4488" spans="1:11" x14ac:dyDescent="0.3">
      <c r="A4488">
        <v>669053</v>
      </c>
      <c r="B4488" t="s">
        <v>3746</v>
      </c>
      <c r="C4488" t="s">
        <v>15</v>
      </c>
      <c r="D4488" t="s">
        <v>9</v>
      </c>
      <c r="E4488" t="str">
        <f>IF(Statistics_xlsx___Sheet1[[#This Row],[event_name]]="-","Male",Statistics_xlsx___Sheet1[[#This Row],[event_name]])</f>
        <v>Male</v>
      </c>
      <c r="F4488" t="s">
        <v>21</v>
      </c>
      <c r="G4488" t="s">
        <v>36</v>
      </c>
      <c r="H4488" t="str">
        <f>IF(Statistics_xlsx___Sheet1[[#This Row],[Post Name]]="-",IF(G4489=0,G4487,G4489),Statistics_xlsx___Sheet1[[#This Row],[Post Name]])</f>
        <v>i5</v>
      </c>
      <c r="I4488">
        <v>27929</v>
      </c>
      <c r="J4488">
        <f>IF(Statistics_xlsx___Sheet1[[#This Row],[Offered Salary]]&lt;=0,AVERAGE($I$2:$I$7166),Statistics_xlsx___Sheet1[[#This Row],[Offered Salary]])</f>
        <v>27929</v>
      </c>
      <c r="K4488" t="b">
        <f>OR((Statistics_xlsx___Sheet1[[#This Row],[updated offered salary]]&lt;$N$39),(Statistics_xlsx___Sheet1[[#This Row],[updated offered salary]]&gt;$N$40))</f>
        <v>0</v>
      </c>
    </row>
    <row r="4489" spans="1:11" x14ac:dyDescent="0.3">
      <c r="A4489">
        <v>997125</v>
      </c>
      <c r="B4489" t="s">
        <v>3747</v>
      </c>
      <c r="C4489" t="s">
        <v>15</v>
      </c>
      <c r="D4489" t="s">
        <v>9</v>
      </c>
      <c r="E4489" t="str">
        <f>IF(Statistics_xlsx___Sheet1[[#This Row],[event_name]]="-","Male",Statistics_xlsx___Sheet1[[#This Row],[event_name]])</f>
        <v>Male</v>
      </c>
      <c r="F4489" t="s">
        <v>21</v>
      </c>
      <c r="G4489" t="s">
        <v>36</v>
      </c>
      <c r="H4489" t="str">
        <f>IF(Statistics_xlsx___Sheet1[[#This Row],[Post Name]]="-",IF(G4490=0,G4488,G4490),Statistics_xlsx___Sheet1[[#This Row],[Post Name]])</f>
        <v>i5</v>
      </c>
      <c r="I4489">
        <v>82697</v>
      </c>
      <c r="J4489">
        <f>IF(Statistics_xlsx___Sheet1[[#This Row],[Offered Salary]]&lt;=0,AVERAGE($I$2:$I$7166),Statistics_xlsx___Sheet1[[#This Row],[Offered Salary]])</f>
        <v>82697</v>
      </c>
      <c r="K4489" t="b">
        <f>OR((Statistics_xlsx___Sheet1[[#This Row],[updated offered salary]]&lt;$N$39),(Statistics_xlsx___Sheet1[[#This Row],[updated offered salary]]&gt;$N$40))</f>
        <v>0</v>
      </c>
    </row>
    <row r="4490" spans="1:11" x14ac:dyDescent="0.3">
      <c r="A4490">
        <v>548533</v>
      </c>
      <c r="B4490" t="s">
        <v>3748</v>
      </c>
      <c r="C4490" t="s">
        <v>15</v>
      </c>
      <c r="D4490" t="s">
        <v>9</v>
      </c>
      <c r="E4490" t="str">
        <f>IF(Statistics_xlsx___Sheet1[[#This Row],[event_name]]="-","Male",Statistics_xlsx___Sheet1[[#This Row],[event_name]])</f>
        <v>Male</v>
      </c>
      <c r="F4490" t="s">
        <v>21</v>
      </c>
      <c r="G4490" t="s">
        <v>36</v>
      </c>
      <c r="H4490" t="str">
        <f>IF(Statistics_xlsx___Sheet1[[#This Row],[Post Name]]="-",IF(G4491=0,G4489,G4491),Statistics_xlsx___Sheet1[[#This Row],[Post Name]])</f>
        <v>i5</v>
      </c>
      <c r="I4490">
        <v>21815</v>
      </c>
      <c r="J4490">
        <f>IF(Statistics_xlsx___Sheet1[[#This Row],[Offered Salary]]&lt;=0,AVERAGE($I$2:$I$7166),Statistics_xlsx___Sheet1[[#This Row],[Offered Salary]])</f>
        <v>21815</v>
      </c>
      <c r="K4490" t="b">
        <f>OR((Statistics_xlsx___Sheet1[[#This Row],[updated offered salary]]&lt;$N$39),(Statistics_xlsx___Sheet1[[#This Row],[updated offered salary]]&gt;$N$40))</f>
        <v>0</v>
      </c>
    </row>
    <row r="4491" spans="1:11" x14ac:dyDescent="0.3">
      <c r="A4491">
        <v>104406</v>
      </c>
      <c r="B4491" t="s">
        <v>3748</v>
      </c>
      <c r="C4491" t="s">
        <v>15</v>
      </c>
      <c r="D4491" t="s">
        <v>9</v>
      </c>
      <c r="E4491" t="str">
        <f>IF(Statistics_xlsx___Sheet1[[#This Row],[event_name]]="-","Male",Statistics_xlsx___Sheet1[[#This Row],[event_name]])</f>
        <v>Male</v>
      </c>
      <c r="F4491" t="s">
        <v>21</v>
      </c>
      <c r="G4491" t="s">
        <v>36</v>
      </c>
      <c r="H4491" t="str">
        <f>IF(Statistics_xlsx___Sheet1[[#This Row],[Post Name]]="-",IF(G4492=0,G4490,G4492),Statistics_xlsx___Sheet1[[#This Row],[Post Name]])</f>
        <v>i5</v>
      </c>
      <c r="I4491">
        <v>72483</v>
      </c>
      <c r="J4491">
        <f>IF(Statistics_xlsx___Sheet1[[#This Row],[Offered Salary]]&lt;=0,AVERAGE($I$2:$I$7166),Statistics_xlsx___Sheet1[[#This Row],[Offered Salary]])</f>
        <v>72483</v>
      </c>
      <c r="K4491" t="b">
        <f>OR((Statistics_xlsx___Sheet1[[#This Row],[updated offered salary]]&lt;$N$39),(Statistics_xlsx___Sheet1[[#This Row],[updated offered salary]]&gt;$N$40))</f>
        <v>0</v>
      </c>
    </row>
    <row r="4492" spans="1:11" x14ac:dyDescent="0.3">
      <c r="A4492">
        <v>860046</v>
      </c>
      <c r="B4492" t="s">
        <v>3749</v>
      </c>
      <c r="C4492" t="s">
        <v>8</v>
      </c>
      <c r="D4492" t="s">
        <v>9</v>
      </c>
      <c r="E4492" t="str">
        <f>IF(Statistics_xlsx___Sheet1[[#This Row],[event_name]]="-","Male",Statistics_xlsx___Sheet1[[#This Row],[event_name]])</f>
        <v>Male</v>
      </c>
      <c r="F4492" t="s">
        <v>21</v>
      </c>
      <c r="G4492" t="s">
        <v>24</v>
      </c>
      <c r="H4492" t="str">
        <f>IF(Statistics_xlsx___Sheet1[[#This Row],[Post Name]]="-",IF(G4493=0,G4491,G4493),Statistics_xlsx___Sheet1[[#This Row],[Post Name]])</f>
        <v>i7</v>
      </c>
      <c r="I4492">
        <v>43187</v>
      </c>
      <c r="J4492">
        <f>IF(Statistics_xlsx___Sheet1[[#This Row],[Offered Salary]]&lt;=0,AVERAGE($I$2:$I$7166),Statistics_xlsx___Sheet1[[#This Row],[Offered Salary]])</f>
        <v>43187</v>
      </c>
      <c r="K4492" t="b">
        <f>OR((Statistics_xlsx___Sheet1[[#This Row],[updated offered salary]]&lt;$N$39),(Statistics_xlsx___Sheet1[[#This Row],[updated offered salary]]&gt;$N$40))</f>
        <v>0</v>
      </c>
    </row>
    <row r="4493" spans="1:11" x14ac:dyDescent="0.3">
      <c r="A4493">
        <v>218715</v>
      </c>
      <c r="B4493" t="s">
        <v>3750</v>
      </c>
      <c r="C4493" t="s">
        <v>15</v>
      </c>
      <c r="D4493" t="s">
        <v>13</v>
      </c>
      <c r="E4493" t="str">
        <f>IF(Statistics_xlsx___Sheet1[[#This Row],[event_name]]="-","Male",Statistics_xlsx___Sheet1[[#This Row],[event_name]])</f>
        <v>Female</v>
      </c>
      <c r="F4493" t="s">
        <v>21</v>
      </c>
      <c r="G4493" t="s">
        <v>24</v>
      </c>
      <c r="H4493" t="str">
        <f>IF(Statistics_xlsx___Sheet1[[#This Row],[Post Name]]="-",IF(G4494=0,G4492,G4494),Statistics_xlsx___Sheet1[[#This Row],[Post Name]])</f>
        <v>i7</v>
      </c>
      <c r="I4493">
        <v>36580</v>
      </c>
      <c r="J4493">
        <f>IF(Statistics_xlsx___Sheet1[[#This Row],[Offered Salary]]&lt;=0,AVERAGE($I$2:$I$7166),Statistics_xlsx___Sheet1[[#This Row],[Offered Salary]])</f>
        <v>36580</v>
      </c>
      <c r="K4493" t="b">
        <f>OR((Statistics_xlsx___Sheet1[[#This Row],[updated offered salary]]&lt;$N$39),(Statistics_xlsx___Sheet1[[#This Row],[updated offered salary]]&gt;$N$40))</f>
        <v>0</v>
      </c>
    </row>
    <row r="4494" spans="1:11" x14ac:dyDescent="0.3">
      <c r="A4494">
        <v>196569</v>
      </c>
      <c r="B4494" t="s">
        <v>3749</v>
      </c>
      <c r="C4494" t="s">
        <v>15</v>
      </c>
      <c r="D4494" t="s">
        <v>13</v>
      </c>
      <c r="E4494" t="str">
        <f>IF(Statistics_xlsx___Sheet1[[#This Row],[event_name]]="-","Male",Statistics_xlsx___Sheet1[[#This Row],[event_name]])</f>
        <v>Female</v>
      </c>
      <c r="F4494" t="s">
        <v>21</v>
      </c>
      <c r="G4494" t="s">
        <v>24</v>
      </c>
      <c r="H4494" t="str">
        <f>IF(Statistics_xlsx___Sheet1[[#This Row],[Post Name]]="-",IF(G4495=0,G4493,G4495),Statistics_xlsx___Sheet1[[#This Row],[Post Name]])</f>
        <v>i7</v>
      </c>
      <c r="I4494">
        <v>38193</v>
      </c>
      <c r="J4494">
        <f>IF(Statistics_xlsx___Sheet1[[#This Row],[Offered Salary]]&lt;=0,AVERAGE($I$2:$I$7166),Statistics_xlsx___Sheet1[[#This Row],[Offered Salary]])</f>
        <v>38193</v>
      </c>
      <c r="K4494" t="b">
        <f>OR((Statistics_xlsx___Sheet1[[#This Row],[updated offered salary]]&lt;$N$39),(Statistics_xlsx___Sheet1[[#This Row],[updated offered salary]]&gt;$N$40))</f>
        <v>0</v>
      </c>
    </row>
    <row r="4495" spans="1:11" x14ac:dyDescent="0.3">
      <c r="A4495">
        <v>227866</v>
      </c>
      <c r="B4495" t="s">
        <v>3751</v>
      </c>
      <c r="C4495" t="s">
        <v>8</v>
      </c>
      <c r="D4495" t="s">
        <v>13</v>
      </c>
      <c r="E4495" t="str">
        <f>IF(Statistics_xlsx___Sheet1[[#This Row],[event_name]]="-","Male",Statistics_xlsx___Sheet1[[#This Row],[event_name]])</f>
        <v>Female</v>
      </c>
      <c r="F4495" t="s">
        <v>21</v>
      </c>
      <c r="G4495" t="s">
        <v>24</v>
      </c>
      <c r="H4495" t="str">
        <f>IF(Statistics_xlsx___Sheet1[[#This Row],[Post Name]]="-",IF(G4496=0,G4494,G4496),Statistics_xlsx___Sheet1[[#This Row],[Post Name]])</f>
        <v>i7</v>
      </c>
      <c r="I4495">
        <v>54120</v>
      </c>
      <c r="J4495">
        <f>IF(Statistics_xlsx___Sheet1[[#This Row],[Offered Salary]]&lt;=0,AVERAGE($I$2:$I$7166),Statistics_xlsx___Sheet1[[#This Row],[Offered Salary]])</f>
        <v>54120</v>
      </c>
      <c r="K4495" t="b">
        <f>OR((Statistics_xlsx___Sheet1[[#This Row],[updated offered salary]]&lt;$N$39),(Statistics_xlsx___Sheet1[[#This Row],[updated offered salary]]&gt;$N$40))</f>
        <v>0</v>
      </c>
    </row>
    <row r="4496" spans="1:11" x14ac:dyDescent="0.3">
      <c r="A4496">
        <v>479702</v>
      </c>
      <c r="B4496" t="s">
        <v>3752</v>
      </c>
      <c r="C4496" t="s">
        <v>15</v>
      </c>
      <c r="D4496" t="s">
        <v>13</v>
      </c>
      <c r="E4496" t="str">
        <f>IF(Statistics_xlsx___Sheet1[[#This Row],[event_name]]="-","Male",Statistics_xlsx___Sheet1[[#This Row],[event_name]])</f>
        <v>Female</v>
      </c>
      <c r="F4496" t="s">
        <v>21</v>
      </c>
      <c r="G4496" t="s">
        <v>24</v>
      </c>
      <c r="H4496" t="str">
        <f>IF(Statistics_xlsx___Sheet1[[#This Row],[Post Name]]="-",IF(G4497=0,G4495,G4497),Statistics_xlsx___Sheet1[[#This Row],[Post Name]])</f>
        <v>i7</v>
      </c>
      <c r="I4496">
        <v>80223</v>
      </c>
      <c r="J4496">
        <f>IF(Statistics_xlsx___Sheet1[[#This Row],[Offered Salary]]&lt;=0,AVERAGE($I$2:$I$7166),Statistics_xlsx___Sheet1[[#This Row],[Offered Salary]])</f>
        <v>80223</v>
      </c>
      <c r="K4496" t="b">
        <f>OR((Statistics_xlsx___Sheet1[[#This Row],[updated offered salary]]&lt;$N$39),(Statistics_xlsx___Sheet1[[#This Row],[updated offered salary]]&gt;$N$40))</f>
        <v>0</v>
      </c>
    </row>
    <row r="4497" spans="1:11" x14ac:dyDescent="0.3">
      <c r="A4497">
        <v>533468</v>
      </c>
      <c r="B4497" t="s">
        <v>1368</v>
      </c>
      <c r="C4497" t="s">
        <v>8</v>
      </c>
      <c r="D4497" t="s">
        <v>13</v>
      </c>
      <c r="E4497" t="str">
        <f>IF(Statistics_xlsx___Sheet1[[#This Row],[event_name]]="-","Male",Statistics_xlsx___Sheet1[[#This Row],[event_name]])</f>
        <v>Female</v>
      </c>
      <c r="F4497" t="s">
        <v>21</v>
      </c>
      <c r="G4497" t="s">
        <v>24</v>
      </c>
      <c r="H4497" t="str">
        <f>IF(Statistics_xlsx___Sheet1[[#This Row],[Post Name]]="-",IF(G4498=0,G4496,G4498),Statistics_xlsx___Sheet1[[#This Row],[Post Name]])</f>
        <v>i7</v>
      </c>
      <c r="I4497">
        <v>22019</v>
      </c>
      <c r="J4497">
        <f>IF(Statistics_xlsx___Sheet1[[#This Row],[Offered Salary]]&lt;=0,AVERAGE($I$2:$I$7166),Statistics_xlsx___Sheet1[[#This Row],[Offered Salary]])</f>
        <v>22019</v>
      </c>
      <c r="K4497" t="b">
        <f>OR((Statistics_xlsx___Sheet1[[#This Row],[updated offered salary]]&lt;$N$39),(Statistics_xlsx___Sheet1[[#This Row],[updated offered salary]]&gt;$N$40))</f>
        <v>0</v>
      </c>
    </row>
    <row r="4498" spans="1:11" x14ac:dyDescent="0.3">
      <c r="A4498">
        <v>598841</v>
      </c>
      <c r="B4498" t="s">
        <v>3753</v>
      </c>
      <c r="C4498" t="s">
        <v>8</v>
      </c>
      <c r="D4498" t="s">
        <v>13</v>
      </c>
      <c r="E4498" t="str">
        <f>IF(Statistics_xlsx___Sheet1[[#This Row],[event_name]]="-","Male",Statistics_xlsx___Sheet1[[#This Row],[event_name]])</f>
        <v>Female</v>
      </c>
      <c r="F4498" t="s">
        <v>21</v>
      </c>
      <c r="G4498" t="s">
        <v>24</v>
      </c>
      <c r="H4498" t="str">
        <f>IF(Statistics_xlsx___Sheet1[[#This Row],[Post Name]]="-",IF(G4499=0,G4497,G4499),Statistics_xlsx___Sheet1[[#This Row],[Post Name]])</f>
        <v>i7</v>
      </c>
      <c r="I4498">
        <v>5877</v>
      </c>
      <c r="J4498">
        <f>IF(Statistics_xlsx___Sheet1[[#This Row],[Offered Salary]]&lt;=0,AVERAGE($I$2:$I$7166),Statistics_xlsx___Sheet1[[#This Row],[Offered Salary]])</f>
        <v>5877</v>
      </c>
      <c r="K4498" t="b">
        <f>OR((Statistics_xlsx___Sheet1[[#This Row],[updated offered salary]]&lt;$N$39),(Statistics_xlsx___Sheet1[[#This Row],[updated offered salary]]&gt;$N$40))</f>
        <v>0</v>
      </c>
    </row>
    <row r="4499" spans="1:11" x14ac:dyDescent="0.3">
      <c r="A4499">
        <v>698761</v>
      </c>
      <c r="B4499" t="s">
        <v>3097</v>
      </c>
      <c r="C4499" t="s">
        <v>8</v>
      </c>
      <c r="D4499" t="s">
        <v>13</v>
      </c>
      <c r="E4499" t="str">
        <f>IF(Statistics_xlsx___Sheet1[[#This Row],[event_name]]="-","Male",Statistics_xlsx___Sheet1[[#This Row],[event_name]])</f>
        <v>Female</v>
      </c>
      <c r="F4499" t="s">
        <v>21</v>
      </c>
      <c r="G4499" t="s">
        <v>24</v>
      </c>
      <c r="H4499" t="str">
        <f>IF(Statistics_xlsx___Sheet1[[#This Row],[Post Name]]="-",IF(G4500=0,G4498,G4500),Statistics_xlsx___Sheet1[[#This Row],[Post Name]])</f>
        <v>i7</v>
      </c>
      <c r="I4499">
        <v>33667</v>
      </c>
      <c r="J4499">
        <f>IF(Statistics_xlsx___Sheet1[[#This Row],[Offered Salary]]&lt;=0,AVERAGE($I$2:$I$7166),Statistics_xlsx___Sheet1[[#This Row],[Offered Salary]])</f>
        <v>33667</v>
      </c>
      <c r="K4499" t="b">
        <f>OR((Statistics_xlsx___Sheet1[[#This Row],[updated offered salary]]&lt;$N$39),(Statistics_xlsx___Sheet1[[#This Row],[updated offered salary]]&gt;$N$40))</f>
        <v>0</v>
      </c>
    </row>
    <row r="4500" spans="1:11" x14ac:dyDescent="0.3">
      <c r="A4500">
        <v>634055</v>
      </c>
      <c r="B4500" t="s">
        <v>3754</v>
      </c>
      <c r="C4500" t="s">
        <v>15</v>
      </c>
      <c r="D4500" t="s">
        <v>13</v>
      </c>
      <c r="E4500" t="str">
        <f>IF(Statistics_xlsx___Sheet1[[#This Row],[event_name]]="-","Male",Statistics_xlsx___Sheet1[[#This Row],[event_name]])</f>
        <v>Female</v>
      </c>
      <c r="F4500" t="s">
        <v>21</v>
      </c>
      <c r="G4500" t="s">
        <v>24</v>
      </c>
      <c r="H4500" t="str">
        <f>IF(Statistics_xlsx___Sheet1[[#This Row],[Post Name]]="-",IF(G4501=0,G4499,G4501),Statistics_xlsx___Sheet1[[#This Row],[Post Name]])</f>
        <v>i7</v>
      </c>
      <c r="I4500">
        <v>25657</v>
      </c>
      <c r="J4500">
        <f>IF(Statistics_xlsx___Sheet1[[#This Row],[Offered Salary]]&lt;=0,AVERAGE($I$2:$I$7166),Statistics_xlsx___Sheet1[[#This Row],[Offered Salary]])</f>
        <v>25657</v>
      </c>
      <c r="K4500" t="b">
        <f>OR((Statistics_xlsx___Sheet1[[#This Row],[updated offered salary]]&lt;$N$39),(Statistics_xlsx___Sheet1[[#This Row],[updated offered salary]]&gt;$N$40))</f>
        <v>0</v>
      </c>
    </row>
    <row r="4501" spans="1:11" x14ac:dyDescent="0.3">
      <c r="A4501">
        <v>262748</v>
      </c>
      <c r="B4501" t="s">
        <v>1369</v>
      </c>
      <c r="C4501" t="s">
        <v>8</v>
      </c>
      <c r="D4501" t="s">
        <v>42</v>
      </c>
      <c r="E4501" t="str">
        <f>IF(Statistics_xlsx___Sheet1[[#This Row],[event_name]]="-","Male",Statistics_xlsx___Sheet1[[#This Row],[event_name]])</f>
        <v>Don’t want to say</v>
      </c>
      <c r="F4501" t="s">
        <v>21</v>
      </c>
      <c r="G4501" t="s">
        <v>24</v>
      </c>
      <c r="H4501" t="str">
        <f>IF(Statistics_xlsx___Sheet1[[#This Row],[Post Name]]="-",IF(G4502=0,G4500,G4502),Statistics_xlsx___Sheet1[[#This Row],[Post Name]])</f>
        <v>i7</v>
      </c>
      <c r="I4501">
        <v>17951</v>
      </c>
      <c r="J4501">
        <f>IF(Statistics_xlsx___Sheet1[[#This Row],[Offered Salary]]&lt;=0,AVERAGE($I$2:$I$7166),Statistics_xlsx___Sheet1[[#This Row],[Offered Salary]])</f>
        <v>17951</v>
      </c>
      <c r="K4501" t="b">
        <f>OR((Statistics_xlsx___Sheet1[[#This Row],[updated offered salary]]&lt;$N$39),(Statistics_xlsx___Sheet1[[#This Row],[updated offered salary]]&gt;$N$40))</f>
        <v>0</v>
      </c>
    </row>
    <row r="4502" spans="1:11" x14ac:dyDescent="0.3">
      <c r="A4502">
        <v>805290</v>
      </c>
      <c r="B4502" t="s">
        <v>2097</v>
      </c>
      <c r="C4502" t="s">
        <v>8</v>
      </c>
      <c r="D4502" t="s">
        <v>9</v>
      </c>
      <c r="E4502" t="str">
        <f>IF(Statistics_xlsx___Sheet1[[#This Row],[event_name]]="-","Male",Statistics_xlsx___Sheet1[[#This Row],[event_name]])</f>
        <v>Male</v>
      </c>
      <c r="F4502" t="s">
        <v>10</v>
      </c>
      <c r="G4502" t="s">
        <v>39</v>
      </c>
      <c r="H4502" t="str">
        <f>IF(Statistics_xlsx___Sheet1[[#This Row],[Post Name]]="-",IF(G4503=0,G4501,G4503),Statistics_xlsx___Sheet1[[#This Row],[Post Name]])</f>
        <v>i1</v>
      </c>
      <c r="I4502">
        <v>4849</v>
      </c>
      <c r="J4502">
        <f>IF(Statistics_xlsx___Sheet1[[#This Row],[Offered Salary]]&lt;=0,AVERAGE($I$2:$I$7166),Statistics_xlsx___Sheet1[[#This Row],[Offered Salary]])</f>
        <v>4849</v>
      </c>
      <c r="K4502" t="b">
        <f>OR((Statistics_xlsx___Sheet1[[#This Row],[updated offered salary]]&lt;$N$39),(Statistics_xlsx___Sheet1[[#This Row],[updated offered salary]]&gt;$N$40))</f>
        <v>0</v>
      </c>
    </row>
    <row r="4503" spans="1:11" x14ac:dyDescent="0.3">
      <c r="A4503">
        <v>633958</v>
      </c>
      <c r="B4503" t="s">
        <v>1364</v>
      </c>
      <c r="C4503" t="s">
        <v>15</v>
      </c>
      <c r="D4503" t="s">
        <v>9</v>
      </c>
      <c r="E4503" t="str">
        <f>IF(Statistics_xlsx___Sheet1[[#This Row],[event_name]]="-","Male",Statistics_xlsx___Sheet1[[#This Row],[event_name]])</f>
        <v>Male</v>
      </c>
      <c r="F4503" t="s">
        <v>69</v>
      </c>
      <c r="G4503" t="s">
        <v>24</v>
      </c>
      <c r="H4503" t="str">
        <f>IF(Statistics_xlsx___Sheet1[[#This Row],[Post Name]]="-",IF(G4504=0,G4502,G4504),Statistics_xlsx___Sheet1[[#This Row],[Post Name]])</f>
        <v>i7</v>
      </c>
      <c r="I4503">
        <v>37853</v>
      </c>
      <c r="J4503">
        <f>IF(Statistics_xlsx___Sheet1[[#This Row],[Offered Salary]]&lt;=0,AVERAGE($I$2:$I$7166),Statistics_xlsx___Sheet1[[#This Row],[Offered Salary]])</f>
        <v>37853</v>
      </c>
      <c r="K4503" t="b">
        <f>OR((Statistics_xlsx___Sheet1[[#This Row],[updated offered salary]]&lt;$N$39),(Statistics_xlsx___Sheet1[[#This Row],[updated offered salary]]&gt;$N$40))</f>
        <v>0</v>
      </c>
    </row>
    <row r="4504" spans="1:11" x14ac:dyDescent="0.3">
      <c r="A4504">
        <v>197169</v>
      </c>
      <c r="B4504" t="s">
        <v>3755</v>
      </c>
      <c r="C4504" t="s">
        <v>15</v>
      </c>
      <c r="D4504" t="s">
        <v>9</v>
      </c>
      <c r="E4504" t="str">
        <f>IF(Statistics_xlsx___Sheet1[[#This Row],[event_name]]="-","Male",Statistics_xlsx___Sheet1[[#This Row],[event_name]])</f>
        <v>Male</v>
      </c>
      <c r="F4504" t="s">
        <v>17</v>
      </c>
      <c r="G4504" t="s">
        <v>11</v>
      </c>
      <c r="H4504" t="str">
        <f>IF(Statistics_xlsx___Sheet1[[#This Row],[Post Name]]="-",IF(G4505=0,G4503,G4505),Statistics_xlsx___Sheet1[[#This Row],[Post Name]])</f>
        <v>c8</v>
      </c>
      <c r="I4504">
        <v>98968</v>
      </c>
      <c r="J4504">
        <f>IF(Statistics_xlsx___Sheet1[[#This Row],[Offered Salary]]&lt;=0,AVERAGE($I$2:$I$7166),Statistics_xlsx___Sheet1[[#This Row],[Offered Salary]])</f>
        <v>98968</v>
      </c>
      <c r="K4504" t="b">
        <f>OR((Statistics_xlsx___Sheet1[[#This Row],[updated offered salary]]&lt;$N$39),(Statistics_xlsx___Sheet1[[#This Row],[updated offered salary]]&gt;$N$40))</f>
        <v>0</v>
      </c>
    </row>
    <row r="4505" spans="1:11" x14ac:dyDescent="0.3">
      <c r="A4505">
        <v>225384</v>
      </c>
      <c r="B4505" t="s">
        <v>1381</v>
      </c>
      <c r="C4505" t="s">
        <v>8</v>
      </c>
      <c r="D4505" t="s">
        <v>9</v>
      </c>
      <c r="E4505" t="str">
        <f>IF(Statistics_xlsx___Sheet1[[#This Row],[event_name]]="-","Male",Statistics_xlsx___Sheet1[[#This Row],[event_name]])</f>
        <v>Male</v>
      </c>
      <c r="F4505" t="s">
        <v>17</v>
      </c>
      <c r="G4505" t="s">
        <v>14</v>
      </c>
      <c r="H4505" t="str">
        <f>IF(Statistics_xlsx___Sheet1[[#This Row],[Post Name]]="-",IF(G4506=0,G4504,G4506),Statistics_xlsx___Sheet1[[#This Row],[Post Name]])</f>
        <v>c5</v>
      </c>
      <c r="I4505">
        <v>77939</v>
      </c>
      <c r="J4505">
        <f>IF(Statistics_xlsx___Sheet1[[#This Row],[Offered Salary]]&lt;=0,AVERAGE($I$2:$I$7166),Statistics_xlsx___Sheet1[[#This Row],[Offered Salary]])</f>
        <v>77939</v>
      </c>
      <c r="K4505" t="b">
        <f>OR((Statistics_xlsx___Sheet1[[#This Row],[updated offered salary]]&lt;$N$39),(Statistics_xlsx___Sheet1[[#This Row],[updated offered salary]]&gt;$N$40))</f>
        <v>0</v>
      </c>
    </row>
    <row r="4506" spans="1:11" x14ac:dyDescent="0.3">
      <c r="A4506">
        <v>395184</v>
      </c>
      <c r="B4506" t="s">
        <v>3756</v>
      </c>
      <c r="C4506" t="s">
        <v>15</v>
      </c>
      <c r="D4506" t="s">
        <v>9</v>
      </c>
      <c r="E4506" t="str">
        <f>IF(Statistics_xlsx___Sheet1[[#This Row],[event_name]]="-","Male",Statistics_xlsx___Sheet1[[#This Row],[event_name]])</f>
        <v>Male</v>
      </c>
      <c r="F4506" t="s">
        <v>10</v>
      </c>
      <c r="G4506" t="s">
        <v>36</v>
      </c>
      <c r="H4506" t="str">
        <f>IF(Statistics_xlsx___Sheet1[[#This Row],[Post Name]]="-",IF(G4507=0,G4505,G4507),Statistics_xlsx___Sheet1[[#This Row],[Post Name]])</f>
        <v>i5</v>
      </c>
      <c r="I4506">
        <v>7431</v>
      </c>
      <c r="J4506">
        <f>IF(Statistics_xlsx___Sheet1[[#This Row],[Offered Salary]]&lt;=0,AVERAGE($I$2:$I$7166),Statistics_xlsx___Sheet1[[#This Row],[Offered Salary]])</f>
        <v>7431</v>
      </c>
      <c r="K4506" t="b">
        <f>OR((Statistics_xlsx___Sheet1[[#This Row],[updated offered salary]]&lt;$N$39),(Statistics_xlsx___Sheet1[[#This Row],[updated offered salary]]&gt;$N$40))</f>
        <v>0</v>
      </c>
    </row>
    <row r="4507" spans="1:11" x14ac:dyDescent="0.3">
      <c r="A4507">
        <v>972195</v>
      </c>
      <c r="B4507" t="s">
        <v>2321</v>
      </c>
      <c r="C4507" t="s">
        <v>8</v>
      </c>
      <c r="D4507" t="s">
        <v>9</v>
      </c>
      <c r="E4507" t="str">
        <f>IF(Statistics_xlsx___Sheet1[[#This Row],[event_name]]="-","Male",Statistics_xlsx___Sheet1[[#This Row],[event_name]])</f>
        <v>Male</v>
      </c>
      <c r="F4507" t="s">
        <v>17</v>
      </c>
      <c r="G4507" t="s">
        <v>14</v>
      </c>
      <c r="H4507" t="str">
        <f>IF(Statistics_xlsx___Sheet1[[#This Row],[Post Name]]="-",IF(G4508=0,G4506,G4508),Statistics_xlsx___Sheet1[[#This Row],[Post Name]])</f>
        <v>c5</v>
      </c>
      <c r="I4507">
        <v>47164</v>
      </c>
      <c r="J4507">
        <f>IF(Statistics_xlsx___Sheet1[[#This Row],[Offered Salary]]&lt;=0,AVERAGE($I$2:$I$7166),Statistics_xlsx___Sheet1[[#This Row],[Offered Salary]])</f>
        <v>47164</v>
      </c>
      <c r="K4507" t="b">
        <f>OR((Statistics_xlsx___Sheet1[[#This Row],[updated offered salary]]&lt;$N$39),(Statistics_xlsx___Sheet1[[#This Row],[updated offered salary]]&gt;$N$40))</f>
        <v>0</v>
      </c>
    </row>
    <row r="4508" spans="1:11" x14ac:dyDescent="0.3">
      <c r="A4508">
        <v>543577</v>
      </c>
      <c r="B4508" t="s">
        <v>3757</v>
      </c>
      <c r="C4508" t="s">
        <v>15</v>
      </c>
      <c r="D4508" t="s">
        <v>13</v>
      </c>
      <c r="E4508" t="str">
        <f>IF(Statistics_xlsx___Sheet1[[#This Row],[event_name]]="-","Male",Statistics_xlsx___Sheet1[[#This Row],[event_name]])</f>
        <v>Female</v>
      </c>
      <c r="F4508" t="s">
        <v>33</v>
      </c>
      <c r="G4508" t="s">
        <v>14</v>
      </c>
      <c r="H4508" t="str">
        <f>IF(Statistics_xlsx___Sheet1[[#This Row],[Post Name]]="-",IF(G4509=0,G4507,G4509),Statistics_xlsx___Sheet1[[#This Row],[Post Name]])</f>
        <v>c5</v>
      </c>
      <c r="I4508">
        <v>2013</v>
      </c>
      <c r="J4508">
        <f>IF(Statistics_xlsx___Sheet1[[#This Row],[Offered Salary]]&lt;=0,AVERAGE($I$2:$I$7166),Statistics_xlsx___Sheet1[[#This Row],[Offered Salary]])</f>
        <v>2013</v>
      </c>
      <c r="K4508" t="b">
        <f>OR((Statistics_xlsx___Sheet1[[#This Row],[updated offered salary]]&lt;$N$39),(Statistics_xlsx___Sheet1[[#This Row],[updated offered salary]]&gt;$N$40))</f>
        <v>0</v>
      </c>
    </row>
    <row r="4509" spans="1:11" x14ac:dyDescent="0.3">
      <c r="A4509">
        <v>458491</v>
      </c>
      <c r="B4509" t="s">
        <v>3758</v>
      </c>
      <c r="C4509" t="s">
        <v>15</v>
      </c>
      <c r="D4509" t="s">
        <v>42</v>
      </c>
      <c r="E4509" t="str">
        <f>IF(Statistics_xlsx___Sheet1[[#This Row],[event_name]]="-","Male",Statistics_xlsx___Sheet1[[#This Row],[event_name]])</f>
        <v>Don’t want to say</v>
      </c>
      <c r="F4509" t="s">
        <v>33</v>
      </c>
      <c r="G4509" t="s">
        <v>14</v>
      </c>
      <c r="H4509" t="str">
        <f>IF(Statistics_xlsx___Sheet1[[#This Row],[Post Name]]="-",IF(G4510=0,G4508,G4510),Statistics_xlsx___Sheet1[[#This Row],[Post Name]])</f>
        <v>c5</v>
      </c>
      <c r="I4509">
        <v>93263</v>
      </c>
      <c r="J4509">
        <f>IF(Statistics_xlsx___Sheet1[[#This Row],[Offered Salary]]&lt;=0,AVERAGE($I$2:$I$7166),Statistics_xlsx___Sheet1[[#This Row],[Offered Salary]])</f>
        <v>93263</v>
      </c>
      <c r="K4509" t="b">
        <f>OR((Statistics_xlsx___Sheet1[[#This Row],[updated offered salary]]&lt;$N$39),(Statistics_xlsx___Sheet1[[#This Row],[updated offered salary]]&gt;$N$40))</f>
        <v>0</v>
      </c>
    </row>
    <row r="4510" spans="1:11" x14ac:dyDescent="0.3">
      <c r="A4510">
        <v>463985</v>
      </c>
      <c r="B4510" t="s">
        <v>3759</v>
      </c>
      <c r="C4510" t="s">
        <v>15</v>
      </c>
      <c r="D4510" t="s">
        <v>42</v>
      </c>
      <c r="E4510" t="str">
        <f>IF(Statistics_xlsx___Sheet1[[#This Row],[event_name]]="-","Male",Statistics_xlsx___Sheet1[[#This Row],[event_name]])</f>
        <v>Don’t want to say</v>
      </c>
      <c r="F4510" t="s">
        <v>33</v>
      </c>
      <c r="G4510" t="s">
        <v>14</v>
      </c>
      <c r="H4510" t="str">
        <f>IF(Statistics_xlsx___Sheet1[[#This Row],[Post Name]]="-",IF(G4511=0,G4509,G4511),Statistics_xlsx___Sheet1[[#This Row],[Post Name]])</f>
        <v>c5</v>
      </c>
      <c r="I4510">
        <v>2052</v>
      </c>
      <c r="J4510">
        <f>IF(Statistics_xlsx___Sheet1[[#This Row],[Offered Salary]]&lt;=0,AVERAGE($I$2:$I$7166),Statistics_xlsx___Sheet1[[#This Row],[Offered Salary]])</f>
        <v>2052</v>
      </c>
      <c r="K4510" t="b">
        <f>OR((Statistics_xlsx___Sheet1[[#This Row],[updated offered salary]]&lt;$N$39),(Statistics_xlsx___Sheet1[[#This Row],[updated offered salary]]&gt;$N$40))</f>
        <v>0</v>
      </c>
    </row>
    <row r="4511" spans="1:11" x14ac:dyDescent="0.3">
      <c r="A4511">
        <v>78791</v>
      </c>
      <c r="B4511" t="s">
        <v>3760</v>
      </c>
      <c r="C4511" t="s">
        <v>8</v>
      </c>
      <c r="D4511" t="s">
        <v>42</v>
      </c>
      <c r="E4511" t="str">
        <f>IF(Statistics_xlsx___Sheet1[[#This Row],[event_name]]="-","Male",Statistics_xlsx___Sheet1[[#This Row],[event_name]])</f>
        <v>Don’t want to say</v>
      </c>
      <c r="F4511" t="s">
        <v>33</v>
      </c>
      <c r="G4511" t="s">
        <v>14</v>
      </c>
      <c r="H4511" t="str">
        <f>IF(Statistics_xlsx___Sheet1[[#This Row],[Post Name]]="-",IF(G4512=0,G4510,G4512),Statistics_xlsx___Sheet1[[#This Row],[Post Name]])</f>
        <v>c5</v>
      </c>
      <c r="I4511">
        <v>5949</v>
      </c>
      <c r="J4511">
        <f>IF(Statistics_xlsx___Sheet1[[#This Row],[Offered Salary]]&lt;=0,AVERAGE($I$2:$I$7166),Statistics_xlsx___Sheet1[[#This Row],[Offered Salary]])</f>
        <v>5949</v>
      </c>
      <c r="K4511" t="b">
        <f>OR((Statistics_xlsx___Sheet1[[#This Row],[updated offered salary]]&lt;$N$39),(Statistics_xlsx___Sheet1[[#This Row],[updated offered salary]]&gt;$N$40))</f>
        <v>0</v>
      </c>
    </row>
    <row r="4512" spans="1:11" x14ac:dyDescent="0.3">
      <c r="A4512">
        <v>654063</v>
      </c>
      <c r="B4512" t="s">
        <v>3761</v>
      </c>
      <c r="C4512" t="s">
        <v>15</v>
      </c>
      <c r="D4512" t="s">
        <v>13</v>
      </c>
      <c r="E4512" t="str">
        <f>IF(Statistics_xlsx___Sheet1[[#This Row],[event_name]]="-","Male",Statistics_xlsx___Sheet1[[#This Row],[event_name]])</f>
        <v>Female</v>
      </c>
      <c r="F4512" t="s">
        <v>33</v>
      </c>
      <c r="G4512" t="s">
        <v>14</v>
      </c>
      <c r="H4512" t="str">
        <f>IF(Statistics_xlsx___Sheet1[[#This Row],[Post Name]]="-",IF(G4513=0,G4511,G4513),Statistics_xlsx___Sheet1[[#This Row],[Post Name]])</f>
        <v>c5</v>
      </c>
      <c r="I4512">
        <v>22912</v>
      </c>
      <c r="J4512">
        <f>IF(Statistics_xlsx___Sheet1[[#This Row],[Offered Salary]]&lt;=0,AVERAGE($I$2:$I$7166),Statistics_xlsx___Sheet1[[#This Row],[Offered Salary]])</f>
        <v>22912</v>
      </c>
      <c r="K4512" t="b">
        <f>OR((Statistics_xlsx___Sheet1[[#This Row],[updated offered salary]]&lt;$N$39),(Statistics_xlsx___Sheet1[[#This Row],[updated offered salary]]&gt;$N$40))</f>
        <v>0</v>
      </c>
    </row>
    <row r="4513" spans="1:11" x14ac:dyDescent="0.3">
      <c r="A4513">
        <v>232860</v>
      </c>
      <c r="B4513" t="s">
        <v>3762</v>
      </c>
      <c r="C4513" t="s">
        <v>8</v>
      </c>
      <c r="D4513" t="s">
        <v>9</v>
      </c>
      <c r="E4513" t="str">
        <f>IF(Statistics_xlsx___Sheet1[[#This Row],[event_name]]="-","Male",Statistics_xlsx___Sheet1[[#This Row],[event_name]])</f>
        <v>Male</v>
      </c>
      <c r="F4513" t="s">
        <v>10</v>
      </c>
      <c r="G4513" t="s">
        <v>14</v>
      </c>
      <c r="H4513" t="str">
        <f>IF(Statistics_xlsx___Sheet1[[#This Row],[Post Name]]="-",IF(G4514=0,G4512,G4514),Statistics_xlsx___Sheet1[[#This Row],[Post Name]])</f>
        <v>c5</v>
      </c>
      <c r="I4513">
        <v>18887</v>
      </c>
      <c r="J4513">
        <f>IF(Statistics_xlsx___Sheet1[[#This Row],[Offered Salary]]&lt;=0,AVERAGE($I$2:$I$7166),Statistics_xlsx___Sheet1[[#This Row],[Offered Salary]])</f>
        <v>18887</v>
      </c>
      <c r="K4513" t="b">
        <f>OR((Statistics_xlsx___Sheet1[[#This Row],[updated offered salary]]&lt;$N$39),(Statistics_xlsx___Sheet1[[#This Row],[updated offered salary]]&gt;$N$40))</f>
        <v>0</v>
      </c>
    </row>
    <row r="4514" spans="1:11" x14ac:dyDescent="0.3">
      <c r="A4514">
        <v>553683</v>
      </c>
      <c r="B4514" t="s">
        <v>2524</v>
      </c>
      <c r="C4514" t="s">
        <v>8</v>
      </c>
      <c r="D4514" t="s">
        <v>9</v>
      </c>
      <c r="E4514" t="str">
        <f>IF(Statistics_xlsx___Sheet1[[#This Row],[event_name]]="-","Male",Statistics_xlsx___Sheet1[[#This Row],[event_name]])</f>
        <v>Male</v>
      </c>
      <c r="F4514" t="s">
        <v>10</v>
      </c>
      <c r="G4514" t="s">
        <v>14</v>
      </c>
      <c r="H4514" t="str">
        <f>IF(Statistics_xlsx___Sheet1[[#This Row],[Post Name]]="-",IF(G4515=0,G4513,G4515),Statistics_xlsx___Sheet1[[#This Row],[Post Name]])</f>
        <v>c5</v>
      </c>
      <c r="I4514">
        <v>14689</v>
      </c>
      <c r="J4514">
        <f>IF(Statistics_xlsx___Sheet1[[#This Row],[Offered Salary]]&lt;=0,AVERAGE($I$2:$I$7166),Statistics_xlsx___Sheet1[[#This Row],[Offered Salary]])</f>
        <v>14689</v>
      </c>
      <c r="K4514" t="b">
        <f>OR((Statistics_xlsx___Sheet1[[#This Row],[updated offered salary]]&lt;$N$39),(Statistics_xlsx___Sheet1[[#This Row],[updated offered salary]]&gt;$N$40))</f>
        <v>0</v>
      </c>
    </row>
    <row r="4515" spans="1:11" x14ac:dyDescent="0.3">
      <c r="A4515">
        <v>403729</v>
      </c>
      <c r="B4515" t="s">
        <v>1774</v>
      </c>
      <c r="C4515" t="s">
        <v>8</v>
      </c>
      <c r="D4515" t="s">
        <v>13</v>
      </c>
      <c r="E4515" t="str">
        <f>IF(Statistics_xlsx___Sheet1[[#This Row],[event_name]]="-","Male",Statistics_xlsx___Sheet1[[#This Row],[event_name]])</f>
        <v>Female</v>
      </c>
      <c r="F4515" t="s">
        <v>10</v>
      </c>
      <c r="G4515" t="s">
        <v>44</v>
      </c>
      <c r="H4515" t="str">
        <f>IF(Statistics_xlsx___Sheet1[[#This Row],[Post Name]]="-",IF(G4516=0,G4514,G4516),Statistics_xlsx___Sheet1[[#This Row],[Post Name]])</f>
        <v>i6</v>
      </c>
      <c r="I4515">
        <v>96315</v>
      </c>
      <c r="J4515">
        <f>IF(Statistics_xlsx___Sheet1[[#This Row],[Offered Salary]]&lt;=0,AVERAGE($I$2:$I$7166),Statistics_xlsx___Sheet1[[#This Row],[Offered Salary]])</f>
        <v>96315</v>
      </c>
      <c r="K4515" t="b">
        <f>OR((Statistics_xlsx___Sheet1[[#This Row],[updated offered salary]]&lt;$N$39),(Statistics_xlsx___Sheet1[[#This Row],[updated offered salary]]&gt;$N$40))</f>
        <v>0</v>
      </c>
    </row>
    <row r="4516" spans="1:11" x14ac:dyDescent="0.3">
      <c r="A4516">
        <v>556271</v>
      </c>
      <c r="B4516" t="s">
        <v>3763</v>
      </c>
      <c r="C4516" t="s">
        <v>8</v>
      </c>
      <c r="D4516" t="s">
        <v>9</v>
      </c>
      <c r="E4516" t="str">
        <f>IF(Statistics_xlsx___Sheet1[[#This Row],[event_name]]="-","Male",Statistics_xlsx___Sheet1[[#This Row],[event_name]])</f>
        <v>Male</v>
      </c>
      <c r="F4516" t="s">
        <v>10</v>
      </c>
      <c r="G4516" t="s">
        <v>44</v>
      </c>
      <c r="H4516" t="str">
        <f>IF(Statistics_xlsx___Sheet1[[#This Row],[Post Name]]="-",IF(G4517=0,G4515,G4517),Statistics_xlsx___Sheet1[[#This Row],[Post Name]])</f>
        <v>i6</v>
      </c>
      <c r="I4516">
        <v>47449</v>
      </c>
      <c r="J4516">
        <f>IF(Statistics_xlsx___Sheet1[[#This Row],[Offered Salary]]&lt;=0,AVERAGE($I$2:$I$7166),Statistics_xlsx___Sheet1[[#This Row],[Offered Salary]])</f>
        <v>47449</v>
      </c>
      <c r="K4516" t="b">
        <f>OR((Statistics_xlsx___Sheet1[[#This Row],[updated offered salary]]&lt;$N$39),(Statistics_xlsx___Sheet1[[#This Row],[updated offered salary]]&gt;$N$40))</f>
        <v>0</v>
      </c>
    </row>
    <row r="4517" spans="1:11" x14ac:dyDescent="0.3">
      <c r="A4517">
        <v>323810</v>
      </c>
      <c r="B4517" t="s">
        <v>3764</v>
      </c>
      <c r="C4517" t="s">
        <v>8</v>
      </c>
      <c r="D4517" t="s">
        <v>13</v>
      </c>
      <c r="E4517" t="str">
        <f>IF(Statistics_xlsx___Sheet1[[#This Row],[event_name]]="-","Male",Statistics_xlsx___Sheet1[[#This Row],[event_name]])</f>
        <v>Female</v>
      </c>
      <c r="F4517" t="s">
        <v>10</v>
      </c>
      <c r="G4517" t="s">
        <v>44</v>
      </c>
      <c r="H4517" t="str">
        <f>IF(Statistics_xlsx___Sheet1[[#This Row],[Post Name]]="-",IF(G4518=0,G4516,G4518),Statistics_xlsx___Sheet1[[#This Row],[Post Name]])</f>
        <v>i6</v>
      </c>
      <c r="I4517">
        <v>61337</v>
      </c>
      <c r="J4517">
        <f>IF(Statistics_xlsx___Sheet1[[#This Row],[Offered Salary]]&lt;=0,AVERAGE($I$2:$I$7166),Statistics_xlsx___Sheet1[[#This Row],[Offered Salary]])</f>
        <v>61337</v>
      </c>
      <c r="K4517" t="b">
        <f>OR((Statistics_xlsx___Sheet1[[#This Row],[updated offered salary]]&lt;$N$39),(Statistics_xlsx___Sheet1[[#This Row],[updated offered salary]]&gt;$N$40))</f>
        <v>0</v>
      </c>
    </row>
    <row r="4518" spans="1:11" x14ac:dyDescent="0.3">
      <c r="A4518">
        <v>372692</v>
      </c>
      <c r="B4518" t="s">
        <v>2558</v>
      </c>
      <c r="C4518" t="s">
        <v>15</v>
      </c>
      <c r="D4518" t="s">
        <v>13</v>
      </c>
      <c r="E4518" t="str">
        <f>IF(Statistics_xlsx___Sheet1[[#This Row],[event_name]]="-","Male",Statistics_xlsx___Sheet1[[#This Row],[event_name]])</f>
        <v>Female</v>
      </c>
      <c r="F4518" t="s">
        <v>10</v>
      </c>
      <c r="G4518" t="s">
        <v>44</v>
      </c>
      <c r="H4518" t="str">
        <f>IF(Statistics_xlsx___Sheet1[[#This Row],[Post Name]]="-",IF(G4519=0,G4517,G4519),Statistics_xlsx___Sheet1[[#This Row],[Post Name]])</f>
        <v>i6</v>
      </c>
      <c r="I4518">
        <v>77329</v>
      </c>
      <c r="J4518">
        <f>IF(Statistics_xlsx___Sheet1[[#This Row],[Offered Salary]]&lt;=0,AVERAGE($I$2:$I$7166),Statistics_xlsx___Sheet1[[#This Row],[Offered Salary]])</f>
        <v>77329</v>
      </c>
      <c r="K4518" t="b">
        <f>OR((Statistics_xlsx___Sheet1[[#This Row],[updated offered salary]]&lt;$N$39),(Statistics_xlsx___Sheet1[[#This Row],[updated offered salary]]&gt;$N$40))</f>
        <v>0</v>
      </c>
    </row>
    <row r="4519" spans="1:11" x14ac:dyDescent="0.3">
      <c r="A4519">
        <v>258499</v>
      </c>
      <c r="B4519" t="s">
        <v>3765</v>
      </c>
      <c r="C4519" t="s">
        <v>15</v>
      </c>
      <c r="D4519" t="s">
        <v>9</v>
      </c>
      <c r="E4519" t="str">
        <f>IF(Statistics_xlsx___Sheet1[[#This Row],[event_name]]="-","Male",Statistics_xlsx___Sheet1[[#This Row],[event_name]])</f>
        <v>Male</v>
      </c>
      <c r="F4519" t="s">
        <v>10</v>
      </c>
      <c r="G4519" t="s">
        <v>14</v>
      </c>
      <c r="H4519" t="str">
        <f>IF(Statistics_xlsx___Sheet1[[#This Row],[Post Name]]="-",IF(G4520=0,G4518,G4520),Statistics_xlsx___Sheet1[[#This Row],[Post Name]])</f>
        <v>c5</v>
      </c>
      <c r="I4519">
        <v>11487</v>
      </c>
      <c r="J4519">
        <f>IF(Statistics_xlsx___Sheet1[[#This Row],[Offered Salary]]&lt;=0,AVERAGE($I$2:$I$7166),Statistics_xlsx___Sheet1[[#This Row],[Offered Salary]])</f>
        <v>11487</v>
      </c>
      <c r="K4519" t="b">
        <f>OR((Statistics_xlsx___Sheet1[[#This Row],[updated offered salary]]&lt;$N$39),(Statistics_xlsx___Sheet1[[#This Row],[updated offered salary]]&gt;$N$40))</f>
        <v>0</v>
      </c>
    </row>
    <row r="4520" spans="1:11" x14ac:dyDescent="0.3">
      <c r="A4520">
        <v>75604</v>
      </c>
      <c r="B4520" t="s">
        <v>3766</v>
      </c>
      <c r="C4520" t="s">
        <v>8</v>
      </c>
      <c r="D4520" t="s">
        <v>9</v>
      </c>
      <c r="E4520" t="str">
        <f>IF(Statistics_xlsx___Sheet1[[#This Row],[event_name]]="-","Male",Statistics_xlsx___Sheet1[[#This Row],[event_name]])</f>
        <v>Male</v>
      </c>
      <c r="F4520" t="s">
        <v>10</v>
      </c>
      <c r="G4520" t="s">
        <v>14</v>
      </c>
      <c r="H4520" t="str">
        <f>IF(Statistics_xlsx___Sheet1[[#This Row],[Post Name]]="-",IF(G4521=0,G4519,G4521),Statistics_xlsx___Sheet1[[#This Row],[Post Name]])</f>
        <v>c5</v>
      </c>
      <c r="I4520">
        <v>88226</v>
      </c>
      <c r="J4520">
        <f>IF(Statistics_xlsx___Sheet1[[#This Row],[Offered Salary]]&lt;=0,AVERAGE($I$2:$I$7166),Statistics_xlsx___Sheet1[[#This Row],[Offered Salary]])</f>
        <v>88226</v>
      </c>
      <c r="K4520" t="b">
        <f>OR((Statistics_xlsx___Sheet1[[#This Row],[updated offered salary]]&lt;$N$39),(Statistics_xlsx___Sheet1[[#This Row],[updated offered salary]]&gt;$N$40))</f>
        <v>0</v>
      </c>
    </row>
    <row r="4521" spans="1:11" x14ac:dyDescent="0.3">
      <c r="A4521">
        <v>920125</v>
      </c>
      <c r="B4521" t="s">
        <v>3767</v>
      </c>
      <c r="C4521" t="s">
        <v>15</v>
      </c>
      <c r="D4521" t="s">
        <v>13</v>
      </c>
      <c r="E4521" t="str">
        <f>IF(Statistics_xlsx___Sheet1[[#This Row],[event_name]]="-","Male",Statistics_xlsx___Sheet1[[#This Row],[event_name]])</f>
        <v>Female</v>
      </c>
      <c r="F4521" t="s">
        <v>10</v>
      </c>
      <c r="G4521" t="s">
        <v>14</v>
      </c>
      <c r="H4521" t="str">
        <f>IF(Statistics_xlsx___Sheet1[[#This Row],[Post Name]]="-",IF(G4522=0,G4520,G4522),Statistics_xlsx___Sheet1[[#This Row],[Post Name]])</f>
        <v>c5</v>
      </c>
      <c r="I4521">
        <v>5984</v>
      </c>
      <c r="J4521">
        <f>IF(Statistics_xlsx___Sheet1[[#This Row],[Offered Salary]]&lt;=0,AVERAGE($I$2:$I$7166),Statistics_xlsx___Sheet1[[#This Row],[Offered Salary]])</f>
        <v>5984</v>
      </c>
      <c r="K4521" t="b">
        <f>OR((Statistics_xlsx___Sheet1[[#This Row],[updated offered salary]]&lt;$N$39),(Statistics_xlsx___Sheet1[[#This Row],[updated offered salary]]&gt;$N$40))</f>
        <v>0</v>
      </c>
    </row>
    <row r="4522" spans="1:11" x14ac:dyDescent="0.3">
      <c r="A4522">
        <v>484721</v>
      </c>
      <c r="B4522" t="s">
        <v>3768</v>
      </c>
      <c r="C4522" t="s">
        <v>15</v>
      </c>
      <c r="D4522" t="s">
        <v>13</v>
      </c>
      <c r="E4522" t="str">
        <f>IF(Statistics_xlsx___Sheet1[[#This Row],[event_name]]="-","Male",Statistics_xlsx___Sheet1[[#This Row],[event_name]])</f>
        <v>Female</v>
      </c>
      <c r="F4522" t="s">
        <v>10</v>
      </c>
      <c r="G4522" t="s">
        <v>14</v>
      </c>
      <c r="H4522" t="str">
        <f>IF(Statistics_xlsx___Sheet1[[#This Row],[Post Name]]="-",IF(G4523=0,G4521,G4523),Statistics_xlsx___Sheet1[[#This Row],[Post Name]])</f>
        <v>c5</v>
      </c>
      <c r="I4522">
        <v>61756</v>
      </c>
      <c r="J4522">
        <f>IF(Statistics_xlsx___Sheet1[[#This Row],[Offered Salary]]&lt;=0,AVERAGE($I$2:$I$7166),Statistics_xlsx___Sheet1[[#This Row],[Offered Salary]])</f>
        <v>61756</v>
      </c>
      <c r="K4522" t="b">
        <f>OR((Statistics_xlsx___Sheet1[[#This Row],[updated offered salary]]&lt;$N$39),(Statistics_xlsx___Sheet1[[#This Row],[updated offered salary]]&gt;$N$40))</f>
        <v>0</v>
      </c>
    </row>
    <row r="4523" spans="1:11" x14ac:dyDescent="0.3">
      <c r="A4523">
        <v>883770</v>
      </c>
      <c r="B4523" t="s">
        <v>3769</v>
      </c>
      <c r="C4523" t="s">
        <v>8</v>
      </c>
      <c r="D4523" t="s">
        <v>9</v>
      </c>
      <c r="E4523" t="str">
        <f>IF(Statistics_xlsx___Sheet1[[#This Row],[event_name]]="-","Male",Statistics_xlsx___Sheet1[[#This Row],[event_name]])</f>
        <v>Male</v>
      </c>
      <c r="F4523" t="s">
        <v>10</v>
      </c>
      <c r="G4523" t="s">
        <v>14</v>
      </c>
      <c r="H4523" t="str">
        <f>IF(Statistics_xlsx___Sheet1[[#This Row],[Post Name]]="-",IF(G4524=0,G4522,G4524),Statistics_xlsx___Sheet1[[#This Row],[Post Name]])</f>
        <v>c5</v>
      </c>
      <c r="I4523">
        <v>54585</v>
      </c>
      <c r="J4523">
        <f>IF(Statistics_xlsx___Sheet1[[#This Row],[Offered Salary]]&lt;=0,AVERAGE($I$2:$I$7166),Statistics_xlsx___Sheet1[[#This Row],[Offered Salary]])</f>
        <v>54585</v>
      </c>
      <c r="K4523" t="b">
        <f>OR((Statistics_xlsx___Sheet1[[#This Row],[updated offered salary]]&lt;$N$39),(Statistics_xlsx___Sheet1[[#This Row],[updated offered salary]]&gt;$N$40))</f>
        <v>0</v>
      </c>
    </row>
    <row r="4524" spans="1:11" x14ac:dyDescent="0.3">
      <c r="A4524">
        <v>774683</v>
      </c>
      <c r="B4524" t="s">
        <v>2404</v>
      </c>
      <c r="C4524" t="s">
        <v>8</v>
      </c>
      <c r="D4524" t="s">
        <v>13</v>
      </c>
      <c r="E4524" t="str">
        <f>IF(Statistics_xlsx___Sheet1[[#This Row],[event_name]]="-","Male",Statistics_xlsx___Sheet1[[#This Row],[event_name]])</f>
        <v>Female</v>
      </c>
      <c r="F4524" t="s">
        <v>33</v>
      </c>
      <c r="G4524" t="s">
        <v>345</v>
      </c>
      <c r="H4524" t="str">
        <f>IF(Statistics_xlsx___Sheet1[[#This Row],[Post Name]]="-",IF(G4525=0,G4523,G4525),Statistics_xlsx___Sheet1[[#This Row],[Post Name]])</f>
        <v>c9</v>
      </c>
      <c r="I4524">
        <v>50604</v>
      </c>
      <c r="J4524">
        <f>IF(Statistics_xlsx___Sheet1[[#This Row],[Offered Salary]]&lt;=0,AVERAGE($I$2:$I$7166),Statistics_xlsx___Sheet1[[#This Row],[Offered Salary]])</f>
        <v>50604</v>
      </c>
      <c r="K4524" t="b">
        <f>OR((Statistics_xlsx___Sheet1[[#This Row],[updated offered salary]]&lt;$N$39),(Statistics_xlsx___Sheet1[[#This Row],[updated offered salary]]&gt;$N$40))</f>
        <v>0</v>
      </c>
    </row>
    <row r="4525" spans="1:11" x14ac:dyDescent="0.3">
      <c r="A4525">
        <v>314450</v>
      </c>
      <c r="B4525" t="s">
        <v>3770</v>
      </c>
      <c r="C4525" t="s">
        <v>8</v>
      </c>
      <c r="D4525" t="s">
        <v>13</v>
      </c>
      <c r="E4525" t="str">
        <f>IF(Statistics_xlsx___Sheet1[[#This Row],[event_name]]="-","Male",Statistics_xlsx___Sheet1[[#This Row],[event_name]])</f>
        <v>Female</v>
      </c>
      <c r="F4525" t="s">
        <v>33</v>
      </c>
      <c r="G4525" t="s">
        <v>345</v>
      </c>
      <c r="H4525" t="str">
        <f>IF(Statistics_xlsx___Sheet1[[#This Row],[Post Name]]="-",IF(G4526=0,G4524,G4526),Statistics_xlsx___Sheet1[[#This Row],[Post Name]])</f>
        <v>c9</v>
      </c>
      <c r="I4525">
        <v>15294</v>
      </c>
      <c r="J4525">
        <f>IF(Statistics_xlsx___Sheet1[[#This Row],[Offered Salary]]&lt;=0,AVERAGE($I$2:$I$7166),Statistics_xlsx___Sheet1[[#This Row],[Offered Salary]])</f>
        <v>15294</v>
      </c>
      <c r="K4525" t="b">
        <f>OR((Statistics_xlsx___Sheet1[[#This Row],[updated offered salary]]&lt;$N$39),(Statistics_xlsx___Sheet1[[#This Row],[updated offered salary]]&gt;$N$40))</f>
        <v>0</v>
      </c>
    </row>
    <row r="4526" spans="1:11" x14ac:dyDescent="0.3">
      <c r="A4526">
        <v>978058</v>
      </c>
      <c r="B4526" t="s">
        <v>3651</v>
      </c>
      <c r="C4526" t="s">
        <v>8</v>
      </c>
      <c r="D4526" t="s">
        <v>9</v>
      </c>
      <c r="E4526" t="str">
        <f>IF(Statistics_xlsx___Sheet1[[#This Row],[event_name]]="-","Male",Statistics_xlsx___Sheet1[[#This Row],[event_name]])</f>
        <v>Male</v>
      </c>
      <c r="F4526" t="s">
        <v>86</v>
      </c>
      <c r="G4526" t="s">
        <v>14</v>
      </c>
      <c r="H4526" t="str">
        <f>IF(Statistics_xlsx___Sheet1[[#This Row],[Post Name]]="-",IF(G4527=0,G4525,G4527),Statistics_xlsx___Sheet1[[#This Row],[Post Name]])</f>
        <v>c5</v>
      </c>
      <c r="I4526">
        <v>56575</v>
      </c>
      <c r="J4526">
        <f>IF(Statistics_xlsx___Sheet1[[#This Row],[Offered Salary]]&lt;=0,AVERAGE($I$2:$I$7166),Statistics_xlsx___Sheet1[[#This Row],[Offered Salary]])</f>
        <v>56575</v>
      </c>
      <c r="K4526" t="b">
        <f>OR((Statistics_xlsx___Sheet1[[#This Row],[updated offered salary]]&lt;$N$39),(Statistics_xlsx___Sheet1[[#This Row],[updated offered salary]]&gt;$N$40))</f>
        <v>0</v>
      </c>
    </row>
    <row r="4527" spans="1:11" x14ac:dyDescent="0.3">
      <c r="A4527">
        <v>125548</v>
      </c>
      <c r="B4527" t="s">
        <v>3652</v>
      </c>
      <c r="C4527" t="s">
        <v>15</v>
      </c>
      <c r="D4527" t="s">
        <v>13</v>
      </c>
      <c r="E4527" t="str">
        <f>IF(Statistics_xlsx___Sheet1[[#This Row],[event_name]]="-","Male",Statistics_xlsx___Sheet1[[#This Row],[event_name]])</f>
        <v>Female</v>
      </c>
      <c r="F4527" t="s">
        <v>86</v>
      </c>
      <c r="G4527" t="s">
        <v>14</v>
      </c>
      <c r="H4527" t="str">
        <f>IF(Statistics_xlsx___Sheet1[[#This Row],[Post Name]]="-",IF(G4528=0,G4526,G4528),Statistics_xlsx___Sheet1[[#This Row],[Post Name]])</f>
        <v>c5</v>
      </c>
      <c r="I4527">
        <v>45815</v>
      </c>
      <c r="J4527">
        <f>IF(Statistics_xlsx___Sheet1[[#This Row],[Offered Salary]]&lt;=0,AVERAGE($I$2:$I$7166),Statistics_xlsx___Sheet1[[#This Row],[Offered Salary]])</f>
        <v>45815</v>
      </c>
      <c r="K4527" t="b">
        <f>OR((Statistics_xlsx___Sheet1[[#This Row],[updated offered salary]]&lt;$N$39),(Statistics_xlsx___Sheet1[[#This Row],[updated offered salary]]&gt;$N$40))</f>
        <v>0</v>
      </c>
    </row>
    <row r="4528" spans="1:11" x14ac:dyDescent="0.3">
      <c r="A4528">
        <v>908214</v>
      </c>
      <c r="B4528" t="s">
        <v>2371</v>
      </c>
      <c r="C4528" t="s">
        <v>8</v>
      </c>
      <c r="D4528" t="s">
        <v>13</v>
      </c>
      <c r="E4528" t="str">
        <f>IF(Statistics_xlsx___Sheet1[[#This Row],[event_name]]="-","Male",Statistics_xlsx___Sheet1[[#This Row],[event_name]])</f>
        <v>Female</v>
      </c>
      <c r="F4528" t="s">
        <v>86</v>
      </c>
      <c r="G4528" t="s">
        <v>14</v>
      </c>
      <c r="H4528" t="str">
        <f>IF(Statistics_xlsx___Sheet1[[#This Row],[Post Name]]="-",IF(G4529=0,G4527,G4529),Statistics_xlsx___Sheet1[[#This Row],[Post Name]])</f>
        <v>c5</v>
      </c>
      <c r="I4528">
        <v>48007</v>
      </c>
      <c r="J4528">
        <f>IF(Statistics_xlsx___Sheet1[[#This Row],[Offered Salary]]&lt;=0,AVERAGE($I$2:$I$7166),Statistics_xlsx___Sheet1[[#This Row],[Offered Salary]])</f>
        <v>48007</v>
      </c>
      <c r="K4528" t="b">
        <f>OR((Statistics_xlsx___Sheet1[[#This Row],[updated offered salary]]&lt;$N$39),(Statistics_xlsx___Sheet1[[#This Row],[updated offered salary]]&gt;$N$40))</f>
        <v>0</v>
      </c>
    </row>
    <row r="4529" spans="1:11" x14ac:dyDescent="0.3">
      <c r="A4529">
        <v>203207</v>
      </c>
      <c r="B4529" t="s">
        <v>3771</v>
      </c>
      <c r="C4529" t="s">
        <v>15</v>
      </c>
      <c r="D4529" t="s">
        <v>13</v>
      </c>
      <c r="E4529" t="str">
        <f>IF(Statistics_xlsx___Sheet1[[#This Row],[event_name]]="-","Male",Statistics_xlsx___Sheet1[[#This Row],[event_name]])</f>
        <v>Female</v>
      </c>
      <c r="F4529" t="s">
        <v>86</v>
      </c>
      <c r="G4529" t="s">
        <v>14</v>
      </c>
      <c r="H4529" t="str">
        <f>IF(Statistics_xlsx___Sheet1[[#This Row],[Post Name]]="-",IF(G4530=0,G4528,G4530),Statistics_xlsx___Sheet1[[#This Row],[Post Name]])</f>
        <v>c5</v>
      </c>
      <c r="I4529">
        <v>19578</v>
      </c>
      <c r="J4529">
        <f>IF(Statistics_xlsx___Sheet1[[#This Row],[Offered Salary]]&lt;=0,AVERAGE($I$2:$I$7166),Statistics_xlsx___Sheet1[[#This Row],[Offered Salary]])</f>
        <v>19578</v>
      </c>
      <c r="K4529" t="b">
        <f>OR((Statistics_xlsx___Sheet1[[#This Row],[updated offered salary]]&lt;$N$39),(Statistics_xlsx___Sheet1[[#This Row],[updated offered salary]]&gt;$N$40))</f>
        <v>0</v>
      </c>
    </row>
    <row r="4530" spans="1:11" x14ac:dyDescent="0.3">
      <c r="A4530">
        <v>618160</v>
      </c>
      <c r="B4530" t="s">
        <v>2372</v>
      </c>
      <c r="C4530" t="s">
        <v>15</v>
      </c>
      <c r="D4530" t="s">
        <v>13</v>
      </c>
      <c r="E4530" t="str">
        <f>IF(Statistics_xlsx___Sheet1[[#This Row],[event_name]]="-","Male",Statistics_xlsx___Sheet1[[#This Row],[event_name]])</f>
        <v>Female</v>
      </c>
      <c r="F4530" t="s">
        <v>86</v>
      </c>
      <c r="G4530" t="s">
        <v>14</v>
      </c>
      <c r="H4530" t="str">
        <f>IF(Statistics_xlsx___Sheet1[[#This Row],[Post Name]]="-",IF(G4531=0,G4529,G4531),Statistics_xlsx___Sheet1[[#This Row],[Post Name]])</f>
        <v>c5</v>
      </c>
      <c r="I4530">
        <v>69076</v>
      </c>
      <c r="J4530">
        <f>IF(Statistics_xlsx___Sheet1[[#This Row],[Offered Salary]]&lt;=0,AVERAGE($I$2:$I$7166),Statistics_xlsx___Sheet1[[#This Row],[Offered Salary]])</f>
        <v>69076</v>
      </c>
      <c r="K4530" t="b">
        <f>OR((Statistics_xlsx___Sheet1[[#This Row],[updated offered salary]]&lt;$N$39),(Statistics_xlsx___Sheet1[[#This Row],[updated offered salary]]&gt;$N$40))</f>
        <v>0</v>
      </c>
    </row>
    <row r="4531" spans="1:11" x14ac:dyDescent="0.3">
      <c r="A4531">
        <v>824459</v>
      </c>
      <c r="B4531" t="s">
        <v>3772</v>
      </c>
      <c r="C4531" t="s">
        <v>15</v>
      </c>
      <c r="D4531" t="s">
        <v>42</v>
      </c>
      <c r="E4531" t="str">
        <f>IF(Statistics_xlsx___Sheet1[[#This Row],[event_name]]="-","Male",Statistics_xlsx___Sheet1[[#This Row],[event_name]])</f>
        <v>Don’t want to say</v>
      </c>
      <c r="F4531" t="s">
        <v>10</v>
      </c>
      <c r="G4531" t="s">
        <v>345</v>
      </c>
      <c r="H4531" t="str">
        <f>IF(Statistics_xlsx___Sheet1[[#This Row],[Post Name]]="-",IF(G4532=0,G4530,G4532),Statistics_xlsx___Sheet1[[#This Row],[Post Name]])</f>
        <v>c9</v>
      </c>
      <c r="I4531">
        <v>75273</v>
      </c>
      <c r="J4531">
        <f>IF(Statistics_xlsx___Sheet1[[#This Row],[Offered Salary]]&lt;=0,AVERAGE($I$2:$I$7166),Statistics_xlsx___Sheet1[[#This Row],[Offered Salary]])</f>
        <v>75273</v>
      </c>
      <c r="K4531" t="b">
        <f>OR((Statistics_xlsx___Sheet1[[#This Row],[updated offered salary]]&lt;$N$39),(Statistics_xlsx___Sheet1[[#This Row],[updated offered salary]]&gt;$N$40))</f>
        <v>0</v>
      </c>
    </row>
    <row r="4532" spans="1:11" x14ac:dyDescent="0.3">
      <c r="A4532">
        <v>601533</v>
      </c>
      <c r="B4532" t="s">
        <v>3773</v>
      </c>
      <c r="C4532" t="s">
        <v>8</v>
      </c>
      <c r="D4532" t="s">
        <v>42</v>
      </c>
      <c r="E4532" t="str">
        <f>IF(Statistics_xlsx___Sheet1[[#This Row],[event_name]]="-","Male",Statistics_xlsx___Sheet1[[#This Row],[event_name]])</f>
        <v>Don’t want to say</v>
      </c>
      <c r="F4532" t="s">
        <v>10</v>
      </c>
      <c r="G4532" t="s">
        <v>345</v>
      </c>
      <c r="H4532" t="str">
        <f>IF(Statistics_xlsx___Sheet1[[#This Row],[Post Name]]="-",IF(G4533=0,G4531,G4533),Statistics_xlsx___Sheet1[[#This Row],[Post Name]])</f>
        <v>c9</v>
      </c>
      <c r="I4532">
        <v>42529</v>
      </c>
      <c r="J4532">
        <f>IF(Statistics_xlsx___Sheet1[[#This Row],[Offered Salary]]&lt;=0,AVERAGE($I$2:$I$7166),Statistics_xlsx___Sheet1[[#This Row],[Offered Salary]])</f>
        <v>42529</v>
      </c>
      <c r="K4532" t="b">
        <f>OR((Statistics_xlsx___Sheet1[[#This Row],[updated offered salary]]&lt;$N$39),(Statistics_xlsx___Sheet1[[#This Row],[updated offered salary]]&gt;$N$40))</f>
        <v>0</v>
      </c>
    </row>
    <row r="4533" spans="1:11" x14ac:dyDescent="0.3">
      <c r="A4533">
        <v>114265</v>
      </c>
      <c r="B4533" t="s">
        <v>3774</v>
      </c>
      <c r="C4533" t="s">
        <v>8</v>
      </c>
      <c r="D4533" t="s">
        <v>13</v>
      </c>
      <c r="E4533" t="str">
        <f>IF(Statistics_xlsx___Sheet1[[#This Row],[event_name]]="-","Male",Statistics_xlsx___Sheet1[[#This Row],[event_name]])</f>
        <v>Female</v>
      </c>
      <c r="F4533" t="s">
        <v>10</v>
      </c>
      <c r="G4533" t="s">
        <v>345</v>
      </c>
      <c r="H4533" t="str">
        <f>IF(Statistics_xlsx___Sheet1[[#This Row],[Post Name]]="-",IF(G4534=0,G4532,G4534),Statistics_xlsx___Sheet1[[#This Row],[Post Name]])</f>
        <v>c9</v>
      </c>
      <c r="I4533">
        <v>81743</v>
      </c>
      <c r="J4533">
        <f>IF(Statistics_xlsx___Sheet1[[#This Row],[Offered Salary]]&lt;=0,AVERAGE($I$2:$I$7166),Statistics_xlsx___Sheet1[[#This Row],[Offered Salary]])</f>
        <v>81743</v>
      </c>
      <c r="K4533" t="b">
        <f>OR((Statistics_xlsx___Sheet1[[#This Row],[updated offered salary]]&lt;$N$39),(Statistics_xlsx___Sheet1[[#This Row],[updated offered salary]]&gt;$N$40))</f>
        <v>0</v>
      </c>
    </row>
    <row r="4534" spans="1:11" x14ac:dyDescent="0.3">
      <c r="A4534">
        <v>339175</v>
      </c>
      <c r="B4534" t="s">
        <v>3775</v>
      </c>
      <c r="C4534" t="s">
        <v>15</v>
      </c>
      <c r="D4534" t="s">
        <v>13</v>
      </c>
      <c r="E4534" t="str">
        <f>IF(Statistics_xlsx___Sheet1[[#This Row],[event_name]]="-","Male",Statistics_xlsx___Sheet1[[#This Row],[event_name]])</f>
        <v>Female</v>
      </c>
      <c r="F4534" t="s">
        <v>10</v>
      </c>
      <c r="G4534" t="s">
        <v>14</v>
      </c>
      <c r="H4534" t="str">
        <f>IF(Statistics_xlsx___Sheet1[[#This Row],[Post Name]]="-",IF(G4535=0,G4533,G4535),Statistics_xlsx___Sheet1[[#This Row],[Post Name]])</f>
        <v>c5</v>
      </c>
      <c r="I4534">
        <v>46215</v>
      </c>
      <c r="J4534">
        <f>IF(Statistics_xlsx___Sheet1[[#This Row],[Offered Salary]]&lt;=0,AVERAGE($I$2:$I$7166),Statistics_xlsx___Sheet1[[#This Row],[Offered Salary]])</f>
        <v>46215</v>
      </c>
      <c r="K4534" t="b">
        <f>OR((Statistics_xlsx___Sheet1[[#This Row],[updated offered salary]]&lt;$N$39),(Statistics_xlsx___Sheet1[[#This Row],[updated offered salary]]&gt;$N$40))</f>
        <v>0</v>
      </c>
    </row>
    <row r="4535" spans="1:11" x14ac:dyDescent="0.3">
      <c r="A4535">
        <v>980636</v>
      </c>
      <c r="B4535" t="s">
        <v>1901</v>
      </c>
      <c r="C4535" t="s">
        <v>8</v>
      </c>
      <c r="D4535" t="s">
        <v>9</v>
      </c>
      <c r="E4535" t="str">
        <f>IF(Statistics_xlsx___Sheet1[[#This Row],[event_name]]="-","Male",Statistics_xlsx___Sheet1[[#This Row],[event_name]])</f>
        <v>Male</v>
      </c>
      <c r="F4535" t="s">
        <v>10</v>
      </c>
      <c r="G4535" t="s">
        <v>14</v>
      </c>
      <c r="H4535" t="str">
        <f>IF(Statistics_xlsx___Sheet1[[#This Row],[Post Name]]="-",IF(G4536=0,G4534,G4536),Statistics_xlsx___Sheet1[[#This Row],[Post Name]])</f>
        <v>c5</v>
      </c>
      <c r="I4535">
        <v>64507</v>
      </c>
      <c r="J4535">
        <f>IF(Statistics_xlsx___Sheet1[[#This Row],[Offered Salary]]&lt;=0,AVERAGE($I$2:$I$7166),Statistics_xlsx___Sheet1[[#This Row],[Offered Salary]])</f>
        <v>64507</v>
      </c>
      <c r="K4535" t="b">
        <f>OR((Statistics_xlsx___Sheet1[[#This Row],[updated offered salary]]&lt;$N$39),(Statistics_xlsx___Sheet1[[#This Row],[updated offered salary]]&gt;$N$40))</f>
        <v>0</v>
      </c>
    </row>
    <row r="4536" spans="1:11" x14ac:dyDescent="0.3">
      <c r="A4536">
        <v>172700</v>
      </c>
      <c r="B4536" t="s">
        <v>3776</v>
      </c>
      <c r="C4536" t="s">
        <v>15</v>
      </c>
      <c r="D4536" t="s">
        <v>9</v>
      </c>
      <c r="E4536" t="str">
        <f>IF(Statistics_xlsx___Sheet1[[#This Row],[event_name]]="-","Male",Statistics_xlsx___Sheet1[[#This Row],[event_name]])</f>
        <v>Male</v>
      </c>
      <c r="F4536" t="s">
        <v>10</v>
      </c>
      <c r="G4536" t="s">
        <v>14</v>
      </c>
      <c r="H4536" t="str">
        <f>IF(Statistics_xlsx___Sheet1[[#This Row],[Post Name]]="-",IF(G4537=0,G4535,G4537),Statistics_xlsx___Sheet1[[#This Row],[Post Name]])</f>
        <v>c5</v>
      </c>
      <c r="I4536">
        <v>83014</v>
      </c>
      <c r="J4536">
        <f>IF(Statistics_xlsx___Sheet1[[#This Row],[Offered Salary]]&lt;=0,AVERAGE($I$2:$I$7166),Statistics_xlsx___Sheet1[[#This Row],[Offered Salary]])</f>
        <v>83014</v>
      </c>
      <c r="K4536" t="b">
        <f>OR((Statistics_xlsx___Sheet1[[#This Row],[updated offered salary]]&lt;$N$39),(Statistics_xlsx___Sheet1[[#This Row],[updated offered salary]]&gt;$N$40))</f>
        <v>0</v>
      </c>
    </row>
    <row r="4537" spans="1:11" x14ac:dyDescent="0.3">
      <c r="A4537">
        <v>851534</v>
      </c>
      <c r="B4537" t="s">
        <v>3776</v>
      </c>
      <c r="C4537" t="s">
        <v>15</v>
      </c>
      <c r="D4537" t="s">
        <v>13</v>
      </c>
      <c r="E4537" t="str">
        <f>IF(Statistics_xlsx___Sheet1[[#This Row],[event_name]]="-","Male",Statistics_xlsx___Sheet1[[#This Row],[event_name]])</f>
        <v>Female</v>
      </c>
      <c r="F4537" t="s">
        <v>10</v>
      </c>
      <c r="G4537" t="s">
        <v>14</v>
      </c>
      <c r="H4537" t="str">
        <f>IF(Statistics_xlsx___Sheet1[[#This Row],[Post Name]]="-",IF(G4538=0,G4536,G4538),Statistics_xlsx___Sheet1[[#This Row],[Post Name]])</f>
        <v>c5</v>
      </c>
      <c r="I4537">
        <v>64240</v>
      </c>
      <c r="J4537">
        <f>IF(Statistics_xlsx___Sheet1[[#This Row],[Offered Salary]]&lt;=0,AVERAGE($I$2:$I$7166),Statistics_xlsx___Sheet1[[#This Row],[Offered Salary]])</f>
        <v>64240</v>
      </c>
      <c r="K4537" t="b">
        <f>OR((Statistics_xlsx___Sheet1[[#This Row],[updated offered salary]]&lt;$N$39),(Statistics_xlsx___Sheet1[[#This Row],[updated offered salary]]&gt;$N$40))</f>
        <v>0</v>
      </c>
    </row>
    <row r="4538" spans="1:11" x14ac:dyDescent="0.3">
      <c r="A4538">
        <v>660138</v>
      </c>
      <c r="B4538" t="s">
        <v>2027</v>
      </c>
      <c r="C4538" t="s">
        <v>8</v>
      </c>
      <c r="D4538" t="s">
        <v>9</v>
      </c>
      <c r="E4538" t="str">
        <f>IF(Statistics_xlsx___Sheet1[[#This Row],[event_name]]="-","Male",Statistics_xlsx___Sheet1[[#This Row],[event_name]])</f>
        <v>Male</v>
      </c>
      <c r="F4538" t="s">
        <v>21</v>
      </c>
      <c r="G4538" t="s">
        <v>345</v>
      </c>
      <c r="H4538" t="str">
        <f>IF(Statistics_xlsx___Sheet1[[#This Row],[Post Name]]="-",IF(G4539=0,G4537,G4539),Statistics_xlsx___Sheet1[[#This Row],[Post Name]])</f>
        <v>c9</v>
      </c>
      <c r="I4538">
        <v>27018</v>
      </c>
      <c r="J4538">
        <f>IF(Statistics_xlsx___Sheet1[[#This Row],[Offered Salary]]&lt;=0,AVERAGE($I$2:$I$7166),Statistics_xlsx___Sheet1[[#This Row],[Offered Salary]])</f>
        <v>27018</v>
      </c>
      <c r="K4538" t="b">
        <f>OR((Statistics_xlsx___Sheet1[[#This Row],[updated offered salary]]&lt;$N$39),(Statistics_xlsx___Sheet1[[#This Row],[updated offered salary]]&gt;$N$40))</f>
        <v>0</v>
      </c>
    </row>
    <row r="4539" spans="1:11" x14ac:dyDescent="0.3">
      <c r="A4539">
        <v>107686</v>
      </c>
      <c r="B4539" t="s">
        <v>2028</v>
      </c>
      <c r="C4539" t="s">
        <v>15</v>
      </c>
      <c r="D4539" t="s">
        <v>9</v>
      </c>
      <c r="E4539" t="str">
        <f>IF(Statistics_xlsx___Sheet1[[#This Row],[event_name]]="-","Male",Statistics_xlsx___Sheet1[[#This Row],[event_name]])</f>
        <v>Male</v>
      </c>
      <c r="F4539" t="s">
        <v>21</v>
      </c>
      <c r="G4539" t="s">
        <v>345</v>
      </c>
      <c r="H4539" t="str">
        <f>IF(Statistics_xlsx___Sheet1[[#This Row],[Post Name]]="-",IF(G4540=0,G4538,G4540),Statistics_xlsx___Sheet1[[#This Row],[Post Name]])</f>
        <v>c9</v>
      </c>
      <c r="I4539">
        <v>53967</v>
      </c>
      <c r="J4539">
        <f>IF(Statistics_xlsx___Sheet1[[#This Row],[Offered Salary]]&lt;=0,AVERAGE($I$2:$I$7166),Statistics_xlsx___Sheet1[[#This Row],[Offered Salary]])</f>
        <v>53967</v>
      </c>
      <c r="K4539" t="b">
        <f>OR((Statistics_xlsx___Sheet1[[#This Row],[updated offered salary]]&lt;$N$39),(Statistics_xlsx___Sheet1[[#This Row],[updated offered salary]]&gt;$N$40))</f>
        <v>0</v>
      </c>
    </row>
    <row r="4540" spans="1:11" x14ac:dyDescent="0.3">
      <c r="A4540">
        <v>381271</v>
      </c>
      <c r="B4540" t="s">
        <v>1230</v>
      </c>
      <c r="C4540" t="s">
        <v>8</v>
      </c>
      <c r="D4540" t="s">
        <v>13</v>
      </c>
      <c r="E4540" t="str">
        <f>IF(Statistics_xlsx___Sheet1[[#This Row],[event_name]]="-","Male",Statistics_xlsx___Sheet1[[#This Row],[event_name]])</f>
        <v>Female</v>
      </c>
      <c r="F4540" t="s">
        <v>33</v>
      </c>
      <c r="G4540" t="s">
        <v>39</v>
      </c>
      <c r="H4540" t="str">
        <f>IF(Statistics_xlsx___Sheet1[[#This Row],[Post Name]]="-",IF(G4541=0,G4539,G4541),Statistics_xlsx___Sheet1[[#This Row],[Post Name]])</f>
        <v>i1</v>
      </c>
      <c r="I4540">
        <v>85440</v>
      </c>
      <c r="J4540">
        <f>IF(Statistics_xlsx___Sheet1[[#This Row],[Offered Salary]]&lt;=0,AVERAGE($I$2:$I$7166),Statistics_xlsx___Sheet1[[#This Row],[Offered Salary]])</f>
        <v>85440</v>
      </c>
      <c r="K4540" t="b">
        <f>OR((Statistics_xlsx___Sheet1[[#This Row],[updated offered salary]]&lt;$N$39),(Statistics_xlsx___Sheet1[[#This Row],[updated offered salary]]&gt;$N$40))</f>
        <v>0</v>
      </c>
    </row>
    <row r="4541" spans="1:11" x14ac:dyDescent="0.3">
      <c r="A4541">
        <v>984518</v>
      </c>
      <c r="B4541" t="s">
        <v>3177</v>
      </c>
      <c r="C4541" t="s">
        <v>15</v>
      </c>
      <c r="D4541" t="s">
        <v>13</v>
      </c>
      <c r="E4541" t="str">
        <f>IF(Statistics_xlsx___Sheet1[[#This Row],[event_name]]="-","Male",Statistics_xlsx___Sheet1[[#This Row],[event_name]])</f>
        <v>Female</v>
      </c>
      <c r="F4541" t="s">
        <v>33</v>
      </c>
      <c r="G4541" t="s">
        <v>39</v>
      </c>
      <c r="H4541" t="str">
        <f>IF(Statistics_xlsx___Sheet1[[#This Row],[Post Name]]="-",IF(G4542=0,G4540,G4542),Statistics_xlsx___Sheet1[[#This Row],[Post Name]])</f>
        <v>i1</v>
      </c>
      <c r="I4541">
        <v>65617</v>
      </c>
      <c r="J4541">
        <f>IF(Statistics_xlsx___Sheet1[[#This Row],[Offered Salary]]&lt;=0,AVERAGE($I$2:$I$7166),Statistics_xlsx___Sheet1[[#This Row],[Offered Salary]])</f>
        <v>65617</v>
      </c>
      <c r="K4541" t="b">
        <f>OR((Statistics_xlsx___Sheet1[[#This Row],[updated offered salary]]&lt;$N$39),(Statistics_xlsx___Sheet1[[#This Row],[updated offered salary]]&gt;$N$40))</f>
        <v>0</v>
      </c>
    </row>
    <row r="4542" spans="1:11" x14ac:dyDescent="0.3">
      <c r="A4542">
        <v>61075</v>
      </c>
      <c r="B4542" t="s">
        <v>3777</v>
      </c>
      <c r="C4542" t="s">
        <v>15</v>
      </c>
      <c r="D4542" t="s">
        <v>13</v>
      </c>
      <c r="E4542" t="str">
        <f>IF(Statistics_xlsx___Sheet1[[#This Row],[event_name]]="-","Male",Statistics_xlsx___Sheet1[[#This Row],[event_name]])</f>
        <v>Female</v>
      </c>
      <c r="F4542" t="s">
        <v>33</v>
      </c>
      <c r="G4542" t="s">
        <v>39</v>
      </c>
      <c r="H4542" t="str">
        <f>IF(Statistics_xlsx___Sheet1[[#This Row],[Post Name]]="-",IF(G4543=0,G4541,G4543),Statistics_xlsx___Sheet1[[#This Row],[Post Name]])</f>
        <v>i1</v>
      </c>
      <c r="I4542">
        <v>27855</v>
      </c>
      <c r="J4542">
        <f>IF(Statistics_xlsx___Sheet1[[#This Row],[Offered Salary]]&lt;=0,AVERAGE($I$2:$I$7166),Statistics_xlsx___Sheet1[[#This Row],[Offered Salary]])</f>
        <v>27855</v>
      </c>
      <c r="K4542" t="b">
        <f>OR((Statistics_xlsx___Sheet1[[#This Row],[updated offered salary]]&lt;$N$39),(Statistics_xlsx___Sheet1[[#This Row],[updated offered salary]]&gt;$N$40))</f>
        <v>0</v>
      </c>
    </row>
    <row r="4543" spans="1:11" x14ac:dyDescent="0.3">
      <c r="A4543">
        <v>176247</v>
      </c>
      <c r="B4543" t="s">
        <v>3778</v>
      </c>
      <c r="C4543" t="s">
        <v>15</v>
      </c>
      <c r="D4543" t="s">
        <v>13</v>
      </c>
      <c r="E4543" t="str">
        <f>IF(Statistics_xlsx___Sheet1[[#This Row],[event_name]]="-","Male",Statistics_xlsx___Sheet1[[#This Row],[event_name]])</f>
        <v>Female</v>
      </c>
      <c r="F4543" t="s">
        <v>33</v>
      </c>
      <c r="G4543" t="s">
        <v>39</v>
      </c>
      <c r="H4543" t="str">
        <f>IF(Statistics_xlsx___Sheet1[[#This Row],[Post Name]]="-",IF(G4544=0,G4542,G4544),Statistics_xlsx___Sheet1[[#This Row],[Post Name]])</f>
        <v>i1</v>
      </c>
      <c r="I4543">
        <v>54276</v>
      </c>
      <c r="J4543">
        <f>IF(Statistics_xlsx___Sheet1[[#This Row],[Offered Salary]]&lt;=0,AVERAGE($I$2:$I$7166),Statistics_xlsx___Sheet1[[#This Row],[Offered Salary]])</f>
        <v>54276</v>
      </c>
      <c r="K4543" t="b">
        <f>OR((Statistics_xlsx___Sheet1[[#This Row],[updated offered salary]]&lt;$N$39),(Statistics_xlsx___Sheet1[[#This Row],[updated offered salary]]&gt;$N$40))</f>
        <v>0</v>
      </c>
    </row>
    <row r="4544" spans="1:11" x14ac:dyDescent="0.3">
      <c r="A4544">
        <v>295044</v>
      </c>
      <c r="B4544" t="s">
        <v>3779</v>
      </c>
      <c r="C4544" t="s">
        <v>8</v>
      </c>
      <c r="D4544" t="s">
        <v>13</v>
      </c>
      <c r="E4544" t="str">
        <f>IF(Statistics_xlsx___Sheet1[[#This Row],[event_name]]="-","Male",Statistics_xlsx___Sheet1[[#This Row],[event_name]])</f>
        <v>Female</v>
      </c>
      <c r="F4544" t="s">
        <v>33</v>
      </c>
      <c r="G4544" t="s">
        <v>39</v>
      </c>
      <c r="H4544" t="str">
        <f>IF(Statistics_xlsx___Sheet1[[#This Row],[Post Name]]="-",IF(G4545=0,G4543,G4545),Statistics_xlsx___Sheet1[[#This Row],[Post Name]])</f>
        <v>i1</v>
      </c>
      <c r="I4544">
        <v>51283</v>
      </c>
      <c r="J4544">
        <f>IF(Statistics_xlsx___Sheet1[[#This Row],[Offered Salary]]&lt;=0,AVERAGE($I$2:$I$7166),Statistics_xlsx___Sheet1[[#This Row],[Offered Salary]])</f>
        <v>51283</v>
      </c>
      <c r="K4544" t="b">
        <f>OR((Statistics_xlsx___Sheet1[[#This Row],[updated offered salary]]&lt;$N$39),(Statistics_xlsx___Sheet1[[#This Row],[updated offered salary]]&gt;$N$40))</f>
        <v>0</v>
      </c>
    </row>
    <row r="4545" spans="1:11" x14ac:dyDescent="0.3">
      <c r="A4545">
        <v>731032</v>
      </c>
      <c r="B4545" t="s">
        <v>3780</v>
      </c>
      <c r="C4545" t="s">
        <v>15</v>
      </c>
      <c r="D4545" t="s">
        <v>13</v>
      </c>
      <c r="E4545" t="str">
        <f>IF(Statistics_xlsx___Sheet1[[#This Row],[event_name]]="-","Male",Statistics_xlsx___Sheet1[[#This Row],[event_name]])</f>
        <v>Female</v>
      </c>
      <c r="F4545" t="s">
        <v>33</v>
      </c>
      <c r="G4545" t="s">
        <v>36</v>
      </c>
      <c r="H4545" t="str">
        <f>IF(Statistics_xlsx___Sheet1[[#This Row],[Post Name]]="-",IF(G4546=0,G4544,G4546),Statistics_xlsx___Sheet1[[#This Row],[Post Name]])</f>
        <v>i5</v>
      </c>
      <c r="I4545">
        <v>5448</v>
      </c>
      <c r="J4545">
        <f>IF(Statistics_xlsx___Sheet1[[#This Row],[Offered Salary]]&lt;=0,AVERAGE($I$2:$I$7166),Statistics_xlsx___Sheet1[[#This Row],[Offered Salary]])</f>
        <v>5448</v>
      </c>
      <c r="K4545" t="b">
        <f>OR((Statistics_xlsx___Sheet1[[#This Row],[updated offered salary]]&lt;$N$39),(Statistics_xlsx___Sheet1[[#This Row],[updated offered salary]]&gt;$N$40))</f>
        <v>0</v>
      </c>
    </row>
    <row r="4546" spans="1:11" x14ac:dyDescent="0.3">
      <c r="A4546">
        <v>951132</v>
      </c>
      <c r="B4546" t="s">
        <v>3781</v>
      </c>
      <c r="C4546" t="s">
        <v>8</v>
      </c>
      <c r="D4546" t="s">
        <v>13</v>
      </c>
      <c r="E4546" t="str">
        <f>IF(Statistics_xlsx___Sheet1[[#This Row],[event_name]]="-","Male",Statistics_xlsx___Sheet1[[#This Row],[event_name]])</f>
        <v>Female</v>
      </c>
      <c r="F4546" t="s">
        <v>33</v>
      </c>
      <c r="G4546" t="s">
        <v>36</v>
      </c>
      <c r="H4546" t="str">
        <f>IF(Statistics_xlsx___Sheet1[[#This Row],[Post Name]]="-",IF(G4547=0,G4545,G4547),Statistics_xlsx___Sheet1[[#This Row],[Post Name]])</f>
        <v>i5</v>
      </c>
      <c r="I4546">
        <v>67781</v>
      </c>
      <c r="J4546">
        <f>IF(Statistics_xlsx___Sheet1[[#This Row],[Offered Salary]]&lt;=0,AVERAGE($I$2:$I$7166),Statistics_xlsx___Sheet1[[#This Row],[Offered Salary]])</f>
        <v>67781</v>
      </c>
      <c r="K4546" t="b">
        <f>OR((Statistics_xlsx___Sheet1[[#This Row],[updated offered salary]]&lt;$N$39),(Statistics_xlsx___Sheet1[[#This Row],[updated offered salary]]&gt;$N$40))</f>
        <v>0</v>
      </c>
    </row>
    <row r="4547" spans="1:11" x14ac:dyDescent="0.3">
      <c r="A4547">
        <v>56735</v>
      </c>
      <c r="B4547" t="s">
        <v>3782</v>
      </c>
      <c r="C4547" t="s">
        <v>15</v>
      </c>
      <c r="D4547" t="s">
        <v>13</v>
      </c>
      <c r="E4547" t="str">
        <f>IF(Statistics_xlsx___Sheet1[[#This Row],[event_name]]="-","Male",Statistics_xlsx___Sheet1[[#This Row],[event_name]])</f>
        <v>Female</v>
      </c>
      <c r="F4547" t="s">
        <v>33</v>
      </c>
      <c r="G4547" t="s">
        <v>36</v>
      </c>
      <c r="H4547" t="str">
        <f>IF(Statistics_xlsx___Sheet1[[#This Row],[Post Name]]="-",IF(G4548=0,G4546,G4548),Statistics_xlsx___Sheet1[[#This Row],[Post Name]])</f>
        <v>i5</v>
      </c>
      <c r="I4547">
        <v>37796</v>
      </c>
      <c r="J4547">
        <f>IF(Statistics_xlsx___Sheet1[[#This Row],[Offered Salary]]&lt;=0,AVERAGE($I$2:$I$7166),Statistics_xlsx___Sheet1[[#This Row],[Offered Salary]])</f>
        <v>37796</v>
      </c>
      <c r="K4547" t="b">
        <f>OR((Statistics_xlsx___Sheet1[[#This Row],[updated offered salary]]&lt;$N$39),(Statistics_xlsx___Sheet1[[#This Row],[updated offered salary]]&gt;$N$40))</f>
        <v>0</v>
      </c>
    </row>
    <row r="4548" spans="1:11" x14ac:dyDescent="0.3">
      <c r="A4548">
        <v>595633</v>
      </c>
      <c r="B4548" t="s">
        <v>3783</v>
      </c>
      <c r="C4548" t="s">
        <v>8</v>
      </c>
      <c r="D4548" t="s">
        <v>13</v>
      </c>
      <c r="E4548" t="str">
        <f>IF(Statistics_xlsx___Sheet1[[#This Row],[event_name]]="-","Male",Statistics_xlsx___Sheet1[[#This Row],[event_name]])</f>
        <v>Female</v>
      </c>
      <c r="F4548" t="s">
        <v>33</v>
      </c>
      <c r="G4548" t="s">
        <v>36</v>
      </c>
      <c r="H4548" t="str">
        <f>IF(Statistics_xlsx___Sheet1[[#This Row],[Post Name]]="-",IF(G4549=0,G4547,G4549),Statistics_xlsx___Sheet1[[#This Row],[Post Name]])</f>
        <v>i5</v>
      </c>
      <c r="I4548">
        <v>43830</v>
      </c>
      <c r="J4548">
        <f>IF(Statistics_xlsx___Sheet1[[#This Row],[Offered Salary]]&lt;=0,AVERAGE($I$2:$I$7166),Statistics_xlsx___Sheet1[[#This Row],[Offered Salary]])</f>
        <v>43830</v>
      </c>
      <c r="K4548" t="b">
        <f>OR((Statistics_xlsx___Sheet1[[#This Row],[updated offered salary]]&lt;$N$39),(Statistics_xlsx___Sheet1[[#This Row],[updated offered salary]]&gt;$N$40))</f>
        <v>0</v>
      </c>
    </row>
    <row r="4549" spans="1:11" x14ac:dyDescent="0.3">
      <c r="A4549">
        <v>621146</v>
      </c>
      <c r="B4549" t="s">
        <v>3784</v>
      </c>
      <c r="C4549" t="s">
        <v>15</v>
      </c>
      <c r="D4549" t="s">
        <v>13</v>
      </c>
      <c r="E4549" t="str">
        <f>IF(Statistics_xlsx___Sheet1[[#This Row],[event_name]]="-","Male",Statistics_xlsx___Sheet1[[#This Row],[event_name]])</f>
        <v>Female</v>
      </c>
      <c r="F4549" t="s">
        <v>33</v>
      </c>
      <c r="G4549" t="s">
        <v>36</v>
      </c>
      <c r="H4549" t="str">
        <f>IF(Statistics_xlsx___Sheet1[[#This Row],[Post Name]]="-",IF(G4550=0,G4548,G4550),Statistics_xlsx___Sheet1[[#This Row],[Post Name]])</f>
        <v>i5</v>
      </c>
      <c r="I4549">
        <v>65933</v>
      </c>
      <c r="J4549">
        <f>IF(Statistics_xlsx___Sheet1[[#This Row],[Offered Salary]]&lt;=0,AVERAGE($I$2:$I$7166),Statistics_xlsx___Sheet1[[#This Row],[Offered Salary]])</f>
        <v>65933</v>
      </c>
      <c r="K4549" t="b">
        <f>OR((Statistics_xlsx___Sheet1[[#This Row],[updated offered salary]]&lt;$N$39),(Statistics_xlsx___Sheet1[[#This Row],[updated offered salary]]&gt;$N$40))</f>
        <v>0</v>
      </c>
    </row>
    <row r="4550" spans="1:11" x14ac:dyDescent="0.3">
      <c r="A4550">
        <v>997919</v>
      </c>
      <c r="B4550" t="s">
        <v>3785</v>
      </c>
      <c r="C4550" t="s">
        <v>8</v>
      </c>
      <c r="D4550" t="s">
        <v>13</v>
      </c>
      <c r="E4550" t="str">
        <f>IF(Statistics_xlsx___Sheet1[[#This Row],[event_name]]="-","Male",Statistics_xlsx___Sheet1[[#This Row],[event_name]])</f>
        <v>Female</v>
      </c>
      <c r="F4550" t="s">
        <v>33</v>
      </c>
      <c r="G4550" t="s">
        <v>36</v>
      </c>
      <c r="H4550" t="str">
        <f>IF(Statistics_xlsx___Sheet1[[#This Row],[Post Name]]="-",IF(G4551=0,G4549,G4551),Statistics_xlsx___Sheet1[[#This Row],[Post Name]])</f>
        <v>i5</v>
      </c>
      <c r="I4550">
        <v>37145</v>
      </c>
      <c r="J4550">
        <f>IF(Statistics_xlsx___Sheet1[[#This Row],[Offered Salary]]&lt;=0,AVERAGE($I$2:$I$7166),Statistics_xlsx___Sheet1[[#This Row],[Offered Salary]])</f>
        <v>37145</v>
      </c>
      <c r="K4550" t="b">
        <f>OR((Statistics_xlsx___Sheet1[[#This Row],[updated offered salary]]&lt;$N$39),(Statistics_xlsx___Sheet1[[#This Row],[updated offered salary]]&gt;$N$40))</f>
        <v>0</v>
      </c>
    </row>
    <row r="4551" spans="1:11" x14ac:dyDescent="0.3">
      <c r="A4551">
        <v>254251</v>
      </c>
      <c r="B4551" t="s">
        <v>3786</v>
      </c>
      <c r="C4551" t="s">
        <v>8</v>
      </c>
      <c r="D4551" t="s">
        <v>13</v>
      </c>
      <c r="E4551" t="str">
        <f>IF(Statistics_xlsx___Sheet1[[#This Row],[event_name]]="-","Male",Statistics_xlsx___Sheet1[[#This Row],[event_name]])</f>
        <v>Female</v>
      </c>
      <c r="F4551" t="s">
        <v>33</v>
      </c>
      <c r="G4551" t="s">
        <v>345</v>
      </c>
      <c r="H4551" t="str">
        <f>IF(Statistics_xlsx___Sheet1[[#This Row],[Post Name]]="-",IF(G4552=0,G4550,G4552),Statistics_xlsx___Sheet1[[#This Row],[Post Name]])</f>
        <v>c9</v>
      </c>
      <c r="I4551">
        <v>27741</v>
      </c>
      <c r="J4551">
        <f>IF(Statistics_xlsx___Sheet1[[#This Row],[Offered Salary]]&lt;=0,AVERAGE($I$2:$I$7166),Statistics_xlsx___Sheet1[[#This Row],[Offered Salary]])</f>
        <v>27741</v>
      </c>
      <c r="K4551" t="b">
        <f>OR((Statistics_xlsx___Sheet1[[#This Row],[updated offered salary]]&lt;$N$39),(Statistics_xlsx___Sheet1[[#This Row],[updated offered salary]]&gt;$N$40))</f>
        <v>0</v>
      </c>
    </row>
    <row r="4552" spans="1:11" x14ac:dyDescent="0.3">
      <c r="A4552">
        <v>32223</v>
      </c>
      <c r="B4552" t="s">
        <v>3787</v>
      </c>
      <c r="C4552" t="s">
        <v>8</v>
      </c>
      <c r="D4552" t="s">
        <v>9</v>
      </c>
      <c r="E4552" t="str">
        <f>IF(Statistics_xlsx___Sheet1[[#This Row],[event_name]]="-","Male",Statistics_xlsx___Sheet1[[#This Row],[event_name]])</f>
        <v>Male</v>
      </c>
      <c r="F4552" t="s">
        <v>21</v>
      </c>
      <c r="G4552" t="s">
        <v>24</v>
      </c>
      <c r="H4552" t="str">
        <f>IF(Statistics_xlsx___Sheet1[[#This Row],[Post Name]]="-",IF(G4553=0,G4551,G4553),Statistics_xlsx___Sheet1[[#This Row],[Post Name]])</f>
        <v>i7</v>
      </c>
      <c r="I4552">
        <v>21586</v>
      </c>
      <c r="J4552">
        <f>IF(Statistics_xlsx___Sheet1[[#This Row],[Offered Salary]]&lt;=0,AVERAGE($I$2:$I$7166),Statistics_xlsx___Sheet1[[#This Row],[Offered Salary]])</f>
        <v>21586</v>
      </c>
      <c r="K4552" t="b">
        <f>OR((Statistics_xlsx___Sheet1[[#This Row],[updated offered salary]]&lt;$N$39),(Statistics_xlsx___Sheet1[[#This Row],[updated offered salary]]&gt;$N$40))</f>
        <v>0</v>
      </c>
    </row>
    <row r="4553" spans="1:11" x14ac:dyDescent="0.3">
      <c r="A4553">
        <v>687825</v>
      </c>
      <c r="B4553" t="s">
        <v>3788</v>
      </c>
      <c r="C4553" t="s">
        <v>8</v>
      </c>
      <c r="D4553" t="s">
        <v>13</v>
      </c>
      <c r="E4553" t="str">
        <f>IF(Statistics_xlsx___Sheet1[[#This Row],[event_name]]="-","Male",Statistics_xlsx___Sheet1[[#This Row],[event_name]])</f>
        <v>Female</v>
      </c>
      <c r="F4553" t="s">
        <v>21</v>
      </c>
      <c r="G4553" t="s">
        <v>24</v>
      </c>
      <c r="H4553" t="str">
        <f>IF(Statistics_xlsx___Sheet1[[#This Row],[Post Name]]="-",IF(G4554=0,G4552,G4554),Statistics_xlsx___Sheet1[[#This Row],[Post Name]])</f>
        <v>i7</v>
      </c>
      <c r="I4553">
        <v>27577</v>
      </c>
      <c r="J4553">
        <f>IF(Statistics_xlsx___Sheet1[[#This Row],[Offered Salary]]&lt;=0,AVERAGE($I$2:$I$7166),Statistics_xlsx___Sheet1[[#This Row],[Offered Salary]])</f>
        <v>27577</v>
      </c>
      <c r="K4553" t="b">
        <f>OR((Statistics_xlsx___Sheet1[[#This Row],[updated offered salary]]&lt;$N$39),(Statistics_xlsx___Sheet1[[#This Row],[updated offered salary]]&gt;$N$40))</f>
        <v>0</v>
      </c>
    </row>
    <row r="4554" spans="1:11" x14ac:dyDescent="0.3">
      <c r="A4554">
        <v>715896</v>
      </c>
      <c r="B4554" t="s">
        <v>3789</v>
      </c>
      <c r="C4554" t="s">
        <v>8</v>
      </c>
      <c r="D4554" t="s">
        <v>9</v>
      </c>
      <c r="E4554" t="str">
        <f>IF(Statistics_xlsx___Sheet1[[#This Row],[event_name]]="-","Male",Statistics_xlsx___Sheet1[[#This Row],[event_name]])</f>
        <v>Male</v>
      </c>
      <c r="F4554" t="s">
        <v>21</v>
      </c>
      <c r="G4554" t="s">
        <v>24</v>
      </c>
      <c r="H4554" t="str">
        <f>IF(Statistics_xlsx___Sheet1[[#This Row],[Post Name]]="-",IF(G4555=0,G4553,G4555),Statistics_xlsx___Sheet1[[#This Row],[Post Name]])</f>
        <v>i7</v>
      </c>
      <c r="I4554">
        <v>73304</v>
      </c>
      <c r="J4554">
        <f>IF(Statistics_xlsx___Sheet1[[#This Row],[Offered Salary]]&lt;=0,AVERAGE($I$2:$I$7166),Statistics_xlsx___Sheet1[[#This Row],[Offered Salary]])</f>
        <v>73304</v>
      </c>
      <c r="K4554" t="b">
        <f>OR((Statistics_xlsx___Sheet1[[#This Row],[updated offered salary]]&lt;$N$39),(Statistics_xlsx___Sheet1[[#This Row],[updated offered salary]]&gt;$N$40))</f>
        <v>0</v>
      </c>
    </row>
    <row r="4555" spans="1:11" x14ac:dyDescent="0.3">
      <c r="A4555">
        <v>343676</v>
      </c>
      <c r="B4555" t="s">
        <v>2007</v>
      </c>
      <c r="C4555" t="s">
        <v>8</v>
      </c>
      <c r="D4555" t="s">
        <v>13</v>
      </c>
      <c r="E4555" t="str">
        <f>IF(Statistics_xlsx___Sheet1[[#This Row],[event_name]]="-","Male",Statistics_xlsx___Sheet1[[#This Row],[event_name]])</f>
        <v>Female</v>
      </c>
      <c r="F4555" t="s">
        <v>21</v>
      </c>
      <c r="G4555" t="s">
        <v>24</v>
      </c>
      <c r="H4555" t="str">
        <f>IF(Statistics_xlsx___Sheet1[[#This Row],[Post Name]]="-",IF(G4556=0,G4554,G4556),Statistics_xlsx___Sheet1[[#This Row],[Post Name]])</f>
        <v>i7</v>
      </c>
      <c r="I4555">
        <v>5061</v>
      </c>
      <c r="J4555">
        <f>IF(Statistics_xlsx___Sheet1[[#This Row],[Offered Salary]]&lt;=0,AVERAGE($I$2:$I$7166),Statistics_xlsx___Sheet1[[#This Row],[Offered Salary]])</f>
        <v>5061</v>
      </c>
      <c r="K4555" t="b">
        <f>OR((Statistics_xlsx___Sheet1[[#This Row],[updated offered salary]]&lt;$N$39),(Statistics_xlsx___Sheet1[[#This Row],[updated offered salary]]&gt;$N$40))</f>
        <v>0</v>
      </c>
    </row>
    <row r="4556" spans="1:11" x14ac:dyDescent="0.3">
      <c r="A4556">
        <v>903621</v>
      </c>
      <c r="B4556" t="s">
        <v>2007</v>
      </c>
      <c r="C4556" t="s">
        <v>8</v>
      </c>
      <c r="D4556" t="s">
        <v>13</v>
      </c>
      <c r="E4556" t="str">
        <f>IF(Statistics_xlsx___Sheet1[[#This Row],[event_name]]="-","Male",Statistics_xlsx___Sheet1[[#This Row],[event_name]])</f>
        <v>Female</v>
      </c>
      <c r="F4556" t="s">
        <v>21</v>
      </c>
      <c r="G4556" t="s">
        <v>24</v>
      </c>
      <c r="H4556" t="str">
        <f>IF(Statistics_xlsx___Sheet1[[#This Row],[Post Name]]="-",IF(G4557=0,G4555,G4557),Statistics_xlsx___Sheet1[[#This Row],[Post Name]])</f>
        <v>i7</v>
      </c>
      <c r="I4556">
        <v>38917</v>
      </c>
      <c r="J4556">
        <f>IF(Statistics_xlsx___Sheet1[[#This Row],[Offered Salary]]&lt;=0,AVERAGE($I$2:$I$7166),Statistics_xlsx___Sheet1[[#This Row],[Offered Salary]])</f>
        <v>38917</v>
      </c>
      <c r="K4556" t="b">
        <f>OR((Statistics_xlsx___Sheet1[[#This Row],[updated offered salary]]&lt;$N$39),(Statistics_xlsx___Sheet1[[#This Row],[updated offered salary]]&gt;$N$40))</f>
        <v>0</v>
      </c>
    </row>
    <row r="4557" spans="1:11" x14ac:dyDescent="0.3">
      <c r="A4557">
        <v>605511</v>
      </c>
      <c r="B4557" t="s">
        <v>3790</v>
      </c>
      <c r="C4557" t="s">
        <v>8</v>
      </c>
      <c r="D4557" t="s">
        <v>9</v>
      </c>
      <c r="E4557" t="str">
        <f>IF(Statistics_xlsx___Sheet1[[#This Row],[event_name]]="-","Male",Statistics_xlsx___Sheet1[[#This Row],[event_name]])</f>
        <v>Male</v>
      </c>
      <c r="F4557" t="s">
        <v>17</v>
      </c>
      <c r="G4557" t="s">
        <v>44</v>
      </c>
      <c r="H4557" t="str">
        <f>IF(Statistics_xlsx___Sheet1[[#This Row],[Post Name]]="-",IF(G4558=0,G4556,G4558),Statistics_xlsx___Sheet1[[#This Row],[Post Name]])</f>
        <v>i6</v>
      </c>
      <c r="I4557">
        <v>49865</v>
      </c>
      <c r="J4557">
        <f>IF(Statistics_xlsx___Sheet1[[#This Row],[Offered Salary]]&lt;=0,AVERAGE($I$2:$I$7166),Statistics_xlsx___Sheet1[[#This Row],[Offered Salary]])</f>
        <v>49865</v>
      </c>
      <c r="K4557" t="b">
        <f>OR((Statistics_xlsx___Sheet1[[#This Row],[updated offered salary]]&lt;$N$39),(Statistics_xlsx___Sheet1[[#This Row],[updated offered salary]]&gt;$N$40))</f>
        <v>0</v>
      </c>
    </row>
    <row r="4558" spans="1:11" x14ac:dyDescent="0.3">
      <c r="A4558">
        <v>810634</v>
      </c>
      <c r="B4558" t="s">
        <v>3791</v>
      </c>
      <c r="C4558" t="s">
        <v>8</v>
      </c>
      <c r="D4558" t="s">
        <v>9</v>
      </c>
      <c r="E4558" t="str">
        <f>IF(Statistics_xlsx___Sheet1[[#This Row],[event_name]]="-","Male",Statistics_xlsx___Sheet1[[#This Row],[event_name]])</f>
        <v>Male</v>
      </c>
      <c r="F4558" t="s">
        <v>17</v>
      </c>
      <c r="G4558" t="s">
        <v>44</v>
      </c>
      <c r="H4558" t="str">
        <f>IF(Statistics_xlsx___Sheet1[[#This Row],[Post Name]]="-",IF(G4559=0,G4557,G4559),Statistics_xlsx___Sheet1[[#This Row],[Post Name]])</f>
        <v>i6</v>
      </c>
      <c r="I4558">
        <v>93020</v>
      </c>
      <c r="J4558">
        <f>IF(Statistics_xlsx___Sheet1[[#This Row],[Offered Salary]]&lt;=0,AVERAGE($I$2:$I$7166),Statistics_xlsx___Sheet1[[#This Row],[Offered Salary]])</f>
        <v>93020</v>
      </c>
      <c r="K4558" t="b">
        <f>OR((Statistics_xlsx___Sheet1[[#This Row],[updated offered salary]]&lt;$N$39),(Statistics_xlsx___Sheet1[[#This Row],[updated offered salary]]&gt;$N$40))</f>
        <v>0</v>
      </c>
    </row>
    <row r="4559" spans="1:11" x14ac:dyDescent="0.3">
      <c r="A4559">
        <v>408953</v>
      </c>
      <c r="B4559" t="s">
        <v>3792</v>
      </c>
      <c r="C4559" t="s">
        <v>15</v>
      </c>
      <c r="D4559" t="s">
        <v>9</v>
      </c>
      <c r="E4559" t="str">
        <f>IF(Statistics_xlsx___Sheet1[[#This Row],[event_name]]="-","Male",Statistics_xlsx___Sheet1[[#This Row],[event_name]])</f>
        <v>Male</v>
      </c>
      <c r="F4559" t="s">
        <v>17</v>
      </c>
      <c r="G4559" t="s">
        <v>36</v>
      </c>
      <c r="H4559" t="str">
        <f>IF(Statistics_xlsx___Sheet1[[#This Row],[Post Name]]="-",IF(G4560=0,G4558,G4560),Statistics_xlsx___Sheet1[[#This Row],[Post Name]])</f>
        <v>i5</v>
      </c>
      <c r="I4559">
        <v>90365</v>
      </c>
      <c r="J4559">
        <f>IF(Statistics_xlsx___Sheet1[[#This Row],[Offered Salary]]&lt;=0,AVERAGE($I$2:$I$7166),Statistics_xlsx___Sheet1[[#This Row],[Offered Salary]])</f>
        <v>90365</v>
      </c>
      <c r="K4559" t="b">
        <f>OR((Statistics_xlsx___Sheet1[[#This Row],[updated offered salary]]&lt;$N$39),(Statistics_xlsx___Sheet1[[#This Row],[updated offered salary]]&gt;$N$40))</f>
        <v>0</v>
      </c>
    </row>
    <row r="4560" spans="1:11" x14ac:dyDescent="0.3">
      <c r="A4560">
        <v>65996</v>
      </c>
      <c r="B4560" t="s">
        <v>3793</v>
      </c>
      <c r="C4560" t="s">
        <v>8</v>
      </c>
      <c r="D4560" t="s">
        <v>9</v>
      </c>
      <c r="E4560" t="str">
        <f>IF(Statistics_xlsx___Sheet1[[#This Row],[event_name]]="-","Male",Statistics_xlsx___Sheet1[[#This Row],[event_name]])</f>
        <v>Male</v>
      </c>
      <c r="F4560" t="s">
        <v>17</v>
      </c>
      <c r="G4560" t="s">
        <v>36</v>
      </c>
      <c r="H4560" t="str">
        <f>IF(Statistics_xlsx___Sheet1[[#This Row],[Post Name]]="-",IF(G4561=0,G4559,G4561),Statistics_xlsx___Sheet1[[#This Row],[Post Name]])</f>
        <v>i5</v>
      </c>
      <c r="I4560">
        <v>90336</v>
      </c>
      <c r="J4560">
        <f>IF(Statistics_xlsx___Sheet1[[#This Row],[Offered Salary]]&lt;=0,AVERAGE($I$2:$I$7166),Statistics_xlsx___Sheet1[[#This Row],[Offered Salary]])</f>
        <v>90336</v>
      </c>
      <c r="K4560" t="b">
        <f>OR((Statistics_xlsx___Sheet1[[#This Row],[updated offered salary]]&lt;$N$39),(Statistics_xlsx___Sheet1[[#This Row],[updated offered salary]]&gt;$N$40))</f>
        <v>0</v>
      </c>
    </row>
    <row r="4561" spans="1:11" x14ac:dyDescent="0.3">
      <c r="A4561">
        <v>436789</v>
      </c>
      <c r="B4561" t="s">
        <v>2484</v>
      </c>
      <c r="C4561" t="s">
        <v>8</v>
      </c>
      <c r="D4561" t="s">
        <v>9</v>
      </c>
      <c r="E4561" t="str">
        <f>IF(Statistics_xlsx___Sheet1[[#This Row],[event_name]]="-","Male",Statistics_xlsx___Sheet1[[#This Row],[event_name]])</f>
        <v>Male</v>
      </c>
      <c r="F4561" t="s">
        <v>17</v>
      </c>
      <c r="G4561" t="s">
        <v>36</v>
      </c>
      <c r="H4561" t="str">
        <f>IF(Statistics_xlsx___Sheet1[[#This Row],[Post Name]]="-",IF(G4562=0,G4560,G4562),Statistics_xlsx___Sheet1[[#This Row],[Post Name]])</f>
        <v>i5</v>
      </c>
      <c r="I4561">
        <v>78916</v>
      </c>
      <c r="J4561">
        <f>IF(Statistics_xlsx___Sheet1[[#This Row],[Offered Salary]]&lt;=0,AVERAGE($I$2:$I$7166),Statistics_xlsx___Sheet1[[#This Row],[Offered Salary]])</f>
        <v>78916</v>
      </c>
      <c r="K4561" t="b">
        <f>OR((Statistics_xlsx___Sheet1[[#This Row],[updated offered salary]]&lt;$N$39),(Statistics_xlsx___Sheet1[[#This Row],[updated offered salary]]&gt;$N$40))</f>
        <v>0</v>
      </c>
    </row>
    <row r="4562" spans="1:11" x14ac:dyDescent="0.3">
      <c r="A4562">
        <v>190528</v>
      </c>
      <c r="B4562" t="s">
        <v>3794</v>
      </c>
      <c r="C4562" t="s">
        <v>8</v>
      </c>
      <c r="D4562" t="s">
        <v>9</v>
      </c>
      <c r="E4562" t="str">
        <f>IF(Statistics_xlsx___Sheet1[[#This Row],[event_name]]="-","Male",Statistics_xlsx___Sheet1[[#This Row],[event_name]])</f>
        <v>Male</v>
      </c>
      <c r="F4562" t="s">
        <v>17</v>
      </c>
      <c r="G4562" t="s">
        <v>36</v>
      </c>
      <c r="H4562" t="str">
        <f>IF(Statistics_xlsx___Sheet1[[#This Row],[Post Name]]="-",IF(G4563=0,G4561,G4563),Statistics_xlsx___Sheet1[[#This Row],[Post Name]])</f>
        <v>i5</v>
      </c>
      <c r="I4562">
        <v>43024</v>
      </c>
      <c r="J4562">
        <f>IF(Statistics_xlsx___Sheet1[[#This Row],[Offered Salary]]&lt;=0,AVERAGE($I$2:$I$7166),Statistics_xlsx___Sheet1[[#This Row],[Offered Salary]])</f>
        <v>43024</v>
      </c>
      <c r="K4562" t="b">
        <f>OR((Statistics_xlsx___Sheet1[[#This Row],[updated offered salary]]&lt;$N$39),(Statistics_xlsx___Sheet1[[#This Row],[updated offered salary]]&gt;$N$40))</f>
        <v>0</v>
      </c>
    </row>
    <row r="4563" spans="1:11" x14ac:dyDescent="0.3">
      <c r="A4563">
        <v>825980</v>
      </c>
      <c r="B4563" t="s">
        <v>1454</v>
      </c>
      <c r="C4563" t="s">
        <v>8</v>
      </c>
      <c r="D4563" t="s">
        <v>9</v>
      </c>
      <c r="E4563" t="str">
        <f>IF(Statistics_xlsx___Sheet1[[#This Row],[event_name]]="-","Male",Statistics_xlsx___Sheet1[[#This Row],[event_name]])</f>
        <v>Male</v>
      </c>
      <c r="F4563" t="s">
        <v>17</v>
      </c>
      <c r="G4563" t="s">
        <v>36</v>
      </c>
      <c r="H4563" t="str">
        <f>IF(Statistics_xlsx___Sheet1[[#This Row],[Post Name]]="-",IF(G4564=0,G4562,G4564),Statistics_xlsx___Sheet1[[#This Row],[Post Name]])</f>
        <v>i5</v>
      </c>
      <c r="I4563">
        <v>13512</v>
      </c>
      <c r="J4563">
        <f>IF(Statistics_xlsx___Sheet1[[#This Row],[Offered Salary]]&lt;=0,AVERAGE($I$2:$I$7166),Statistics_xlsx___Sheet1[[#This Row],[Offered Salary]])</f>
        <v>13512</v>
      </c>
      <c r="K4563" t="b">
        <f>OR((Statistics_xlsx___Sheet1[[#This Row],[updated offered salary]]&lt;$N$39),(Statistics_xlsx___Sheet1[[#This Row],[updated offered salary]]&gt;$N$40))</f>
        <v>0</v>
      </c>
    </row>
    <row r="4564" spans="1:11" x14ac:dyDescent="0.3">
      <c r="A4564">
        <v>307921</v>
      </c>
      <c r="B4564" t="s">
        <v>3795</v>
      </c>
      <c r="C4564" t="s">
        <v>15</v>
      </c>
      <c r="D4564" t="s">
        <v>13</v>
      </c>
      <c r="E4564" t="str">
        <f>IF(Statistics_xlsx___Sheet1[[#This Row],[event_name]]="-","Male",Statistics_xlsx___Sheet1[[#This Row],[event_name]])</f>
        <v>Female</v>
      </c>
      <c r="F4564" t="s">
        <v>17</v>
      </c>
      <c r="G4564" t="s">
        <v>36</v>
      </c>
      <c r="H4564" t="str">
        <f>IF(Statistics_xlsx___Sheet1[[#This Row],[Post Name]]="-",IF(G4565=0,G4563,G4565),Statistics_xlsx___Sheet1[[#This Row],[Post Name]])</f>
        <v>i5</v>
      </c>
      <c r="I4564">
        <v>53611</v>
      </c>
      <c r="J4564">
        <f>IF(Statistics_xlsx___Sheet1[[#This Row],[Offered Salary]]&lt;=0,AVERAGE($I$2:$I$7166),Statistics_xlsx___Sheet1[[#This Row],[Offered Salary]])</f>
        <v>53611</v>
      </c>
      <c r="K4564" t="b">
        <f>OR((Statistics_xlsx___Sheet1[[#This Row],[updated offered salary]]&lt;$N$39),(Statistics_xlsx___Sheet1[[#This Row],[updated offered salary]]&gt;$N$40))</f>
        <v>0</v>
      </c>
    </row>
    <row r="4565" spans="1:11" x14ac:dyDescent="0.3">
      <c r="A4565">
        <v>28171</v>
      </c>
      <c r="B4565" t="s">
        <v>3796</v>
      </c>
      <c r="C4565" t="s">
        <v>8</v>
      </c>
      <c r="D4565" t="s">
        <v>13</v>
      </c>
      <c r="E4565" t="str">
        <f>IF(Statistics_xlsx___Sheet1[[#This Row],[event_name]]="-","Male",Statistics_xlsx___Sheet1[[#This Row],[event_name]])</f>
        <v>Female</v>
      </c>
      <c r="F4565" t="s">
        <v>10</v>
      </c>
      <c r="G4565" t="s">
        <v>14</v>
      </c>
      <c r="H4565" t="str">
        <f>IF(Statistics_xlsx___Sheet1[[#This Row],[Post Name]]="-",IF(G4566=0,G4564,G4566),Statistics_xlsx___Sheet1[[#This Row],[Post Name]])</f>
        <v>c5</v>
      </c>
      <c r="I4565">
        <v>3854</v>
      </c>
      <c r="J4565">
        <f>IF(Statistics_xlsx___Sheet1[[#This Row],[Offered Salary]]&lt;=0,AVERAGE($I$2:$I$7166),Statistics_xlsx___Sheet1[[#This Row],[Offered Salary]])</f>
        <v>3854</v>
      </c>
      <c r="K4565" t="b">
        <f>OR((Statistics_xlsx___Sheet1[[#This Row],[updated offered salary]]&lt;$N$39),(Statistics_xlsx___Sheet1[[#This Row],[updated offered salary]]&gt;$N$40))</f>
        <v>0</v>
      </c>
    </row>
    <row r="4566" spans="1:11" x14ac:dyDescent="0.3">
      <c r="A4566">
        <v>547592</v>
      </c>
      <c r="B4566" t="s">
        <v>3797</v>
      </c>
      <c r="C4566" t="s">
        <v>15</v>
      </c>
      <c r="D4566" t="s">
        <v>9</v>
      </c>
      <c r="E4566" t="str">
        <f>IF(Statistics_xlsx___Sheet1[[#This Row],[event_name]]="-","Male",Statistics_xlsx___Sheet1[[#This Row],[event_name]])</f>
        <v>Male</v>
      </c>
      <c r="F4566" t="s">
        <v>10</v>
      </c>
      <c r="G4566" t="s">
        <v>14</v>
      </c>
      <c r="H4566" t="str">
        <f>IF(Statistics_xlsx___Sheet1[[#This Row],[Post Name]]="-",IF(G4567=0,G4565,G4567),Statistics_xlsx___Sheet1[[#This Row],[Post Name]])</f>
        <v>c5</v>
      </c>
      <c r="I4566">
        <v>95105</v>
      </c>
      <c r="J4566">
        <f>IF(Statistics_xlsx___Sheet1[[#This Row],[Offered Salary]]&lt;=0,AVERAGE($I$2:$I$7166),Statistics_xlsx___Sheet1[[#This Row],[Offered Salary]])</f>
        <v>95105</v>
      </c>
      <c r="K4566" t="b">
        <f>OR((Statistics_xlsx___Sheet1[[#This Row],[updated offered salary]]&lt;$N$39),(Statistics_xlsx___Sheet1[[#This Row],[updated offered salary]]&gt;$N$40))</f>
        <v>0</v>
      </c>
    </row>
    <row r="4567" spans="1:11" x14ac:dyDescent="0.3">
      <c r="A4567">
        <v>399830</v>
      </c>
      <c r="B4567" t="s">
        <v>3798</v>
      </c>
      <c r="C4567" t="s">
        <v>8</v>
      </c>
      <c r="D4567" t="s">
        <v>13</v>
      </c>
      <c r="E4567" t="str">
        <f>IF(Statistics_xlsx___Sheet1[[#This Row],[event_name]]="-","Male",Statistics_xlsx___Sheet1[[#This Row],[event_name]])</f>
        <v>Female</v>
      </c>
      <c r="F4567" t="s">
        <v>10</v>
      </c>
      <c r="G4567" t="s">
        <v>14</v>
      </c>
      <c r="H4567" t="str">
        <f>IF(Statistics_xlsx___Sheet1[[#This Row],[Post Name]]="-",IF(G4568=0,G4566,G4568),Statistics_xlsx___Sheet1[[#This Row],[Post Name]])</f>
        <v>c5</v>
      </c>
      <c r="I4567">
        <v>43250</v>
      </c>
      <c r="J4567">
        <f>IF(Statistics_xlsx___Sheet1[[#This Row],[Offered Salary]]&lt;=0,AVERAGE($I$2:$I$7166),Statistics_xlsx___Sheet1[[#This Row],[Offered Salary]])</f>
        <v>43250</v>
      </c>
      <c r="K4567" t="b">
        <f>OR((Statistics_xlsx___Sheet1[[#This Row],[updated offered salary]]&lt;$N$39),(Statistics_xlsx___Sheet1[[#This Row],[updated offered salary]]&gt;$N$40))</f>
        <v>0</v>
      </c>
    </row>
    <row r="4568" spans="1:11" x14ac:dyDescent="0.3">
      <c r="A4568">
        <v>574816</v>
      </c>
      <c r="B4568" t="s">
        <v>3799</v>
      </c>
      <c r="C4568" t="s">
        <v>8</v>
      </c>
      <c r="D4568" t="s">
        <v>9</v>
      </c>
      <c r="E4568" t="str">
        <f>IF(Statistics_xlsx___Sheet1[[#This Row],[event_name]]="-","Male",Statistics_xlsx___Sheet1[[#This Row],[event_name]])</f>
        <v>Male</v>
      </c>
      <c r="F4568" t="s">
        <v>10</v>
      </c>
      <c r="G4568" t="s">
        <v>14</v>
      </c>
      <c r="H4568" t="str">
        <f>IF(Statistics_xlsx___Sheet1[[#This Row],[Post Name]]="-",IF(G4569=0,G4567,G4569),Statistics_xlsx___Sheet1[[#This Row],[Post Name]])</f>
        <v>c5</v>
      </c>
      <c r="I4568">
        <v>93120</v>
      </c>
      <c r="J4568">
        <f>IF(Statistics_xlsx___Sheet1[[#This Row],[Offered Salary]]&lt;=0,AVERAGE($I$2:$I$7166),Statistics_xlsx___Sheet1[[#This Row],[Offered Salary]])</f>
        <v>93120</v>
      </c>
      <c r="K4568" t="b">
        <f>OR((Statistics_xlsx___Sheet1[[#This Row],[updated offered salary]]&lt;$N$39),(Statistics_xlsx___Sheet1[[#This Row],[updated offered salary]]&gt;$N$40))</f>
        <v>0</v>
      </c>
    </row>
    <row r="4569" spans="1:11" x14ac:dyDescent="0.3">
      <c r="A4569">
        <v>800023</v>
      </c>
      <c r="B4569" t="s">
        <v>3800</v>
      </c>
      <c r="C4569" t="s">
        <v>8</v>
      </c>
      <c r="D4569" t="s">
        <v>13</v>
      </c>
      <c r="E4569" t="str">
        <f>IF(Statistics_xlsx___Sheet1[[#This Row],[event_name]]="-","Male",Statistics_xlsx___Sheet1[[#This Row],[event_name]])</f>
        <v>Female</v>
      </c>
      <c r="F4569" t="s">
        <v>10</v>
      </c>
      <c r="G4569" t="s">
        <v>14</v>
      </c>
      <c r="H4569" t="str">
        <f>IF(Statistics_xlsx___Sheet1[[#This Row],[Post Name]]="-",IF(G4570=0,G4568,G4570),Statistics_xlsx___Sheet1[[#This Row],[Post Name]])</f>
        <v>c5</v>
      </c>
      <c r="I4569">
        <v>83237</v>
      </c>
      <c r="J4569">
        <f>IF(Statistics_xlsx___Sheet1[[#This Row],[Offered Salary]]&lt;=0,AVERAGE($I$2:$I$7166),Statistics_xlsx___Sheet1[[#This Row],[Offered Salary]])</f>
        <v>83237</v>
      </c>
      <c r="K4569" t="b">
        <f>OR((Statistics_xlsx___Sheet1[[#This Row],[updated offered salary]]&lt;$N$39),(Statistics_xlsx___Sheet1[[#This Row],[updated offered salary]]&gt;$N$40))</f>
        <v>0</v>
      </c>
    </row>
    <row r="4570" spans="1:11" x14ac:dyDescent="0.3">
      <c r="A4570">
        <v>563352</v>
      </c>
      <c r="B4570" t="s">
        <v>3801</v>
      </c>
      <c r="C4570" t="s">
        <v>8</v>
      </c>
      <c r="D4570" t="s">
        <v>9</v>
      </c>
      <c r="E4570" t="str">
        <f>IF(Statistics_xlsx___Sheet1[[#This Row],[event_name]]="-","Male",Statistics_xlsx___Sheet1[[#This Row],[event_name]])</f>
        <v>Male</v>
      </c>
      <c r="F4570" t="s">
        <v>10</v>
      </c>
      <c r="G4570" t="s">
        <v>14</v>
      </c>
      <c r="H4570" t="str">
        <f>IF(Statistics_xlsx___Sheet1[[#This Row],[Post Name]]="-",IF(G4571=0,G4569,G4571),Statistics_xlsx___Sheet1[[#This Row],[Post Name]])</f>
        <v>c5</v>
      </c>
      <c r="I4570">
        <v>86886</v>
      </c>
      <c r="J4570">
        <f>IF(Statistics_xlsx___Sheet1[[#This Row],[Offered Salary]]&lt;=0,AVERAGE($I$2:$I$7166),Statistics_xlsx___Sheet1[[#This Row],[Offered Salary]])</f>
        <v>86886</v>
      </c>
      <c r="K4570" t="b">
        <f>OR((Statistics_xlsx___Sheet1[[#This Row],[updated offered salary]]&lt;$N$39),(Statistics_xlsx___Sheet1[[#This Row],[updated offered salary]]&gt;$N$40))</f>
        <v>0</v>
      </c>
    </row>
    <row r="4571" spans="1:11" x14ac:dyDescent="0.3">
      <c r="A4571">
        <v>613506</v>
      </c>
      <c r="B4571" t="s">
        <v>3802</v>
      </c>
      <c r="C4571" t="s">
        <v>8</v>
      </c>
      <c r="D4571" t="s">
        <v>9</v>
      </c>
      <c r="E4571" t="str">
        <f>IF(Statistics_xlsx___Sheet1[[#This Row],[event_name]]="-","Male",Statistics_xlsx___Sheet1[[#This Row],[event_name]])</f>
        <v>Male</v>
      </c>
      <c r="F4571" t="s">
        <v>10</v>
      </c>
      <c r="G4571" t="s">
        <v>14</v>
      </c>
      <c r="H4571" t="str">
        <f>IF(Statistics_xlsx___Sheet1[[#This Row],[Post Name]]="-",IF(G4572=0,G4570,G4572),Statistics_xlsx___Sheet1[[#This Row],[Post Name]])</f>
        <v>c5</v>
      </c>
      <c r="I4571">
        <v>33447</v>
      </c>
      <c r="J4571">
        <f>IF(Statistics_xlsx___Sheet1[[#This Row],[Offered Salary]]&lt;=0,AVERAGE($I$2:$I$7166),Statistics_xlsx___Sheet1[[#This Row],[Offered Salary]])</f>
        <v>33447</v>
      </c>
      <c r="K4571" t="b">
        <f>OR((Statistics_xlsx___Sheet1[[#This Row],[updated offered salary]]&lt;$N$39),(Statistics_xlsx___Sheet1[[#This Row],[updated offered salary]]&gt;$N$40))</f>
        <v>0</v>
      </c>
    </row>
    <row r="4572" spans="1:11" x14ac:dyDescent="0.3">
      <c r="A4572">
        <v>399679</v>
      </c>
      <c r="B4572" t="s">
        <v>3803</v>
      </c>
      <c r="C4572" t="s">
        <v>8</v>
      </c>
      <c r="D4572" t="s">
        <v>13</v>
      </c>
      <c r="E4572" t="str">
        <f>IF(Statistics_xlsx___Sheet1[[#This Row],[event_name]]="-","Male",Statistics_xlsx___Sheet1[[#This Row],[event_name]])</f>
        <v>Female</v>
      </c>
      <c r="F4572" t="s">
        <v>17</v>
      </c>
      <c r="G4572" t="s">
        <v>345</v>
      </c>
      <c r="H4572" t="str">
        <f>IF(Statistics_xlsx___Sheet1[[#This Row],[Post Name]]="-",IF(G4573=0,G4571,G4573),Statistics_xlsx___Sheet1[[#This Row],[Post Name]])</f>
        <v>c9</v>
      </c>
      <c r="I4572">
        <v>75625</v>
      </c>
      <c r="J4572">
        <f>IF(Statistics_xlsx___Sheet1[[#This Row],[Offered Salary]]&lt;=0,AVERAGE($I$2:$I$7166),Statistics_xlsx___Sheet1[[#This Row],[Offered Salary]])</f>
        <v>75625</v>
      </c>
      <c r="K4572" t="b">
        <f>OR((Statistics_xlsx___Sheet1[[#This Row],[updated offered salary]]&lt;$N$39),(Statistics_xlsx___Sheet1[[#This Row],[updated offered salary]]&gt;$N$40))</f>
        <v>0</v>
      </c>
    </row>
    <row r="4573" spans="1:11" x14ac:dyDescent="0.3">
      <c r="A4573">
        <v>366508</v>
      </c>
      <c r="B4573" t="s">
        <v>3804</v>
      </c>
      <c r="C4573" t="s">
        <v>8</v>
      </c>
      <c r="D4573" t="s">
        <v>13</v>
      </c>
      <c r="E4573" t="str">
        <f>IF(Statistics_xlsx___Sheet1[[#This Row],[event_name]]="-","Male",Statistics_xlsx___Sheet1[[#This Row],[event_name]])</f>
        <v>Female</v>
      </c>
      <c r="F4573" t="s">
        <v>17</v>
      </c>
      <c r="G4573" t="s">
        <v>345</v>
      </c>
      <c r="H4573" t="str">
        <f>IF(Statistics_xlsx___Sheet1[[#This Row],[Post Name]]="-",IF(G4574=0,G4572,G4574),Statistics_xlsx___Sheet1[[#This Row],[Post Name]])</f>
        <v>c9</v>
      </c>
      <c r="I4573">
        <v>92121</v>
      </c>
      <c r="J4573">
        <f>IF(Statistics_xlsx___Sheet1[[#This Row],[Offered Salary]]&lt;=0,AVERAGE($I$2:$I$7166),Statistics_xlsx___Sheet1[[#This Row],[Offered Salary]])</f>
        <v>92121</v>
      </c>
      <c r="K4573" t="b">
        <f>OR((Statistics_xlsx___Sheet1[[#This Row],[updated offered salary]]&lt;$N$39),(Statistics_xlsx___Sheet1[[#This Row],[updated offered salary]]&gt;$N$40))</f>
        <v>0</v>
      </c>
    </row>
    <row r="4574" spans="1:11" x14ac:dyDescent="0.3">
      <c r="A4574">
        <v>707189</v>
      </c>
      <c r="B4574" t="s">
        <v>3805</v>
      </c>
      <c r="C4574" t="s">
        <v>8</v>
      </c>
      <c r="D4574" t="s">
        <v>9</v>
      </c>
      <c r="E4574" t="str">
        <f>IF(Statistics_xlsx___Sheet1[[#This Row],[event_name]]="-","Male",Statistics_xlsx___Sheet1[[#This Row],[event_name]])</f>
        <v>Male</v>
      </c>
      <c r="F4574" t="s">
        <v>17</v>
      </c>
      <c r="G4574" t="s">
        <v>345</v>
      </c>
      <c r="H4574" t="str">
        <f>IF(Statistics_xlsx___Sheet1[[#This Row],[Post Name]]="-",IF(G4575=0,G4573,G4575),Statistics_xlsx___Sheet1[[#This Row],[Post Name]])</f>
        <v>c9</v>
      </c>
      <c r="I4574">
        <v>41350</v>
      </c>
      <c r="J4574">
        <f>IF(Statistics_xlsx___Sheet1[[#This Row],[Offered Salary]]&lt;=0,AVERAGE($I$2:$I$7166),Statistics_xlsx___Sheet1[[#This Row],[Offered Salary]])</f>
        <v>41350</v>
      </c>
      <c r="K4574" t="b">
        <f>OR((Statistics_xlsx___Sheet1[[#This Row],[updated offered salary]]&lt;$N$39),(Statistics_xlsx___Sheet1[[#This Row],[updated offered salary]]&gt;$N$40))</f>
        <v>0</v>
      </c>
    </row>
    <row r="4575" spans="1:11" x14ac:dyDescent="0.3">
      <c r="A4575">
        <v>854101</v>
      </c>
      <c r="B4575" t="s">
        <v>3806</v>
      </c>
      <c r="C4575" t="s">
        <v>8</v>
      </c>
      <c r="D4575" t="s">
        <v>9</v>
      </c>
      <c r="E4575" t="str">
        <f>IF(Statistics_xlsx___Sheet1[[#This Row],[event_name]]="-","Male",Statistics_xlsx___Sheet1[[#This Row],[event_name]])</f>
        <v>Male</v>
      </c>
      <c r="F4575" t="s">
        <v>17</v>
      </c>
      <c r="G4575" t="s">
        <v>345</v>
      </c>
      <c r="H4575" t="str">
        <f>IF(Statistics_xlsx___Sheet1[[#This Row],[Post Name]]="-",IF(G4576=0,G4574,G4576),Statistics_xlsx___Sheet1[[#This Row],[Post Name]])</f>
        <v>c9</v>
      </c>
      <c r="I4575">
        <v>72912</v>
      </c>
      <c r="J4575">
        <f>IF(Statistics_xlsx___Sheet1[[#This Row],[Offered Salary]]&lt;=0,AVERAGE($I$2:$I$7166),Statistics_xlsx___Sheet1[[#This Row],[Offered Salary]])</f>
        <v>72912</v>
      </c>
      <c r="K4575" t="b">
        <f>OR((Statistics_xlsx___Sheet1[[#This Row],[updated offered salary]]&lt;$N$39),(Statistics_xlsx___Sheet1[[#This Row],[updated offered salary]]&gt;$N$40))</f>
        <v>0</v>
      </c>
    </row>
    <row r="4576" spans="1:11" x14ac:dyDescent="0.3">
      <c r="A4576">
        <v>722399</v>
      </c>
      <c r="B4576" t="s">
        <v>3806</v>
      </c>
      <c r="C4576" t="s">
        <v>8</v>
      </c>
      <c r="D4576" t="s">
        <v>13</v>
      </c>
      <c r="E4576" t="str">
        <f>IF(Statistics_xlsx___Sheet1[[#This Row],[event_name]]="-","Male",Statistics_xlsx___Sheet1[[#This Row],[event_name]])</f>
        <v>Female</v>
      </c>
      <c r="F4576" t="s">
        <v>17</v>
      </c>
      <c r="G4576" t="s">
        <v>345</v>
      </c>
      <c r="H4576" t="str">
        <f>IF(Statistics_xlsx___Sheet1[[#This Row],[Post Name]]="-",IF(G4577=0,G4575,G4577),Statistics_xlsx___Sheet1[[#This Row],[Post Name]])</f>
        <v>c9</v>
      </c>
      <c r="I4576">
        <v>94700</v>
      </c>
      <c r="J4576">
        <f>IF(Statistics_xlsx___Sheet1[[#This Row],[Offered Salary]]&lt;=0,AVERAGE($I$2:$I$7166),Statistics_xlsx___Sheet1[[#This Row],[Offered Salary]])</f>
        <v>94700</v>
      </c>
      <c r="K4576" t="b">
        <f>OR((Statistics_xlsx___Sheet1[[#This Row],[updated offered salary]]&lt;$N$39),(Statistics_xlsx___Sheet1[[#This Row],[updated offered salary]]&gt;$N$40))</f>
        <v>0</v>
      </c>
    </row>
    <row r="4577" spans="1:11" x14ac:dyDescent="0.3">
      <c r="A4577">
        <v>358889</v>
      </c>
      <c r="B4577" t="s">
        <v>3807</v>
      </c>
      <c r="C4577" t="s">
        <v>8</v>
      </c>
      <c r="D4577" t="s">
        <v>9</v>
      </c>
      <c r="E4577" t="str">
        <f>IF(Statistics_xlsx___Sheet1[[#This Row],[event_name]]="-","Male",Statistics_xlsx___Sheet1[[#This Row],[event_name]])</f>
        <v>Male</v>
      </c>
      <c r="F4577" t="s">
        <v>17</v>
      </c>
      <c r="G4577" t="s">
        <v>345</v>
      </c>
      <c r="H4577" t="str">
        <f>IF(Statistics_xlsx___Sheet1[[#This Row],[Post Name]]="-",IF(G4578=0,G4576,G4578),Statistics_xlsx___Sheet1[[#This Row],[Post Name]])</f>
        <v>c9</v>
      </c>
      <c r="I4577">
        <v>90048</v>
      </c>
      <c r="J4577">
        <f>IF(Statistics_xlsx___Sheet1[[#This Row],[Offered Salary]]&lt;=0,AVERAGE($I$2:$I$7166),Statistics_xlsx___Sheet1[[#This Row],[Offered Salary]])</f>
        <v>90048</v>
      </c>
      <c r="K4577" t="b">
        <f>OR((Statistics_xlsx___Sheet1[[#This Row],[updated offered salary]]&lt;$N$39),(Statistics_xlsx___Sheet1[[#This Row],[updated offered salary]]&gt;$N$40))</f>
        <v>0</v>
      </c>
    </row>
    <row r="4578" spans="1:11" x14ac:dyDescent="0.3">
      <c r="A4578">
        <v>355385</v>
      </c>
      <c r="B4578" t="s">
        <v>3808</v>
      </c>
      <c r="C4578" t="s">
        <v>8</v>
      </c>
      <c r="D4578" t="s">
        <v>13</v>
      </c>
      <c r="E4578" t="str">
        <f>IF(Statistics_xlsx___Sheet1[[#This Row],[event_name]]="-","Male",Statistics_xlsx___Sheet1[[#This Row],[event_name]])</f>
        <v>Female</v>
      </c>
      <c r="F4578" t="s">
        <v>17</v>
      </c>
      <c r="G4578" t="s">
        <v>345</v>
      </c>
      <c r="H4578" t="str">
        <f>IF(Statistics_xlsx___Sheet1[[#This Row],[Post Name]]="-",IF(G4579=0,G4577,G4579),Statistics_xlsx___Sheet1[[#This Row],[Post Name]])</f>
        <v>c9</v>
      </c>
      <c r="I4578">
        <v>23702</v>
      </c>
      <c r="J4578">
        <f>IF(Statistics_xlsx___Sheet1[[#This Row],[Offered Salary]]&lt;=0,AVERAGE($I$2:$I$7166),Statistics_xlsx___Sheet1[[#This Row],[Offered Salary]])</f>
        <v>23702</v>
      </c>
      <c r="K4578" t="b">
        <f>OR((Statistics_xlsx___Sheet1[[#This Row],[updated offered salary]]&lt;$N$39),(Statistics_xlsx___Sheet1[[#This Row],[updated offered salary]]&gt;$N$40))</f>
        <v>0</v>
      </c>
    </row>
    <row r="4579" spans="1:11" x14ac:dyDescent="0.3">
      <c r="A4579">
        <v>132806</v>
      </c>
      <c r="B4579" t="s">
        <v>3809</v>
      </c>
      <c r="C4579" t="s">
        <v>8</v>
      </c>
      <c r="D4579" t="s">
        <v>13</v>
      </c>
      <c r="E4579" t="str">
        <f>IF(Statistics_xlsx___Sheet1[[#This Row],[event_name]]="-","Male",Statistics_xlsx___Sheet1[[#This Row],[event_name]])</f>
        <v>Female</v>
      </c>
      <c r="F4579" t="s">
        <v>17</v>
      </c>
      <c r="G4579" t="s">
        <v>345</v>
      </c>
      <c r="H4579" t="str">
        <f>IF(Statistics_xlsx___Sheet1[[#This Row],[Post Name]]="-",IF(G4580=0,G4578,G4580),Statistics_xlsx___Sheet1[[#This Row],[Post Name]])</f>
        <v>c9</v>
      </c>
      <c r="I4579">
        <v>47505</v>
      </c>
      <c r="J4579">
        <f>IF(Statistics_xlsx___Sheet1[[#This Row],[Offered Salary]]&lt;=0,AVERAGE($I$2:$I$7166),Statistics_xlsx___Sheet1[[#This Row],[Offered Salary]])</f>
        <v>47505</v>
      </c>
      <c r="K4579" t="b">
        <f>OR((Statistics_xlsx___Sheet1[[#This Row],[updated offered salary]]&lt;$N$39),(Statistics_xlsx___Sheet1[[#This Row],[updated offered salary]]&gt;$N$40))</f>
        <v>0</v>
      </c>
    </row>
    <row r="4580" spans="1:11" x14ac:dyDescent="0.3">
      <c r="A4580">
        <v>532565</v>
      </c>
      <c r="B4580" t="s">
        <v>3810</v>
      </c>
      <c r="C4580" t="s">
        <v>8</v>
      </c>
      <c r="D4580" t="s">
        <v>13</v>
      </c>
      <c r="E4580" t="str">
        <f>IF(Statistics_xlsx___Sheet1[[#This Row],[event_name]]="-","Male",Statistics_xlsx___Sheet1[[#This Row],[event_name]])</f>
        <v>Female</v>
      </c>
      <c r="F4580" t="s">
        <v>17</v>
      </c>
      <c r="G4580" t="s">
        <v>345</v>
      </c>
      <c r="H4580" t="str">
        <f>IF(Statistics_xlsx___Sheet1[[#This Row],[Post Name]]="-",IF(G4581=0,G4579,G4581),Statistics_xlsx___Sheet1[[#This Row],[Post Name]])</f>
        <v>c9</v>
      </c>
      <c r="I4580">
        <v>33998</v>
      </c>
      <c r="J4580">
        <f>IF(Statistics_xlsx___Sheet1[[#This Row],[Offered Salary]]&lt;=0,AVERAGE($I$2:$I$7166),Statistics_xlsx___Sheet1[[#This Row],[Offered Salary]])</f>
        <v>33998</v>
      </c>
      <c r="K4580" t="b">
        <f>OR((Statistics_xlsx___Sheet1[[#This Row],[updated offered salary]]&lt;$N$39),(Statistics_xlsx___Sheet1[[#This Row],[updated offered salary]]&gt;$N$40))</f>
        <v>0</v>
      </c>
    </row>
    <row r="4581" spans="1:11" x14ac:dyDescent="0.3">
      <c r="A4581">
        <v>362618</v>
      </c>
      <c r="B4581" t="s">
        <v>3811</v>
      </c>
      <c r="C4581" t="s">
        <v>8</v>
      </c>
      <c r="D4581" t="s">
        <v>13</v>
      </c>
      <c r="E4581" t="str">
        <f>IF(Statistics_xlsx___Sheet1[[#This Row],[event_name]]="-","Male",Statistics_xlsx___Sheet1[[#This Row],[event_name]])</f>
        <v>Female</v>
      </c>
      <c r="F4581" t="s">
        <v>17</v>
      </c>
      <c r="G4581" t="s">
        <v>345</v>
      </c>
      <c r="H4581" t="str">
        <f>IF(Statistics_xlsx___Sheet1[[#This Row],[Post Name]]="-",IF(G4582=0,G4580,G4582),Statistics_xlsx___Sheet1[[#This Row],[Post Name]])</f>
        <v>c9</v>
      </c>
      <c r="I4581">
        <v>48558</v>
      </c>
      <c r="J4581">
        <f>IF(Statistics_xlsx___Sheet1[[#This Row],[Offered Salary]]&lt;=0,AVERAGE($I$2:$I$7166),Statistics_xlsx___Sheet1[[#This Row],[Offered Salary]])</f>
        <v>48558</v>
      </c>
      <c r="K4581" t="b">
        <f>OR((Statistics_xlsx___Sheet1[[#This Row],[updated offered salary]]&lt;$N$39),(Statistics_xlsx___Sheet1[[#This Row],[updated offered salary]]&gt;$N$40))</f>
        <v>0</v>
      </c>
    </row>
    <row r="4582" spans="1:11" x14ac:dyDescent="0.3">
      <c r="A4582">
        <v>867705</v>
      </c>
      <c r="B4582" t="s">
        <v>3812</v>
      </c>
      <c r="C4582" t="s">
        <v>15</v>
      </c>
      <c r="D4582" t="s">
        <v>9</v>
      </c>
      <c r="E4582" t="str">
        <f>IF(Statistics_xlsx___Sheet1[[#This Row],[event_name]]="-","Male",Statistics_xlsx___Sheet1[[#This Row],[event_name]])</f>
        <v>Male</v>
      </c>
      <c r="F4582" t="s">
        <v>17</v>
      </c>
      <c r="G4582" t="s">
        <v>345</v>
      </c>
      <c r="H4582" t="str">
        <f>IF(Statistics_xlsx___Sheet1[[#This Row],[Post Name]]="-",IF(G4583=0,G4581,G4583),Statistics_xlsx___Sheet1[[#This Row],[Post Name]])</f>
        <v>c9</v>
      </c>
      <c r="I4582">
        <v>38852</v>
      </c>
      <c r="J4582">
        <f>IF(Statistics_xlsx___Sheet1[[#This Row],[Offered Salary]]&lt;=0,AVERAGE($I$2:$I$7166),Statistics_xlsx___Sheet1[[#This Row],[Offered Salary]])</f>
        <v>38852</v>
      </c>
      <c r="K4582" t="b">
        <f>OR((Statistics_xlsx___Sheet1[[#This Row],[updated offered salary]]&lt;$N$39),(Statistics_xlsx___Sheet1[[#This Row],[updated offered salary]]&gt;$N$40))</f>
        <v>0</v>
      </c>
    </row>
    <row r="4583" spans="1:11" x14ac:dyDescent="0.3">
      <c r="A4583">
        <v>551447</v>
      </c>
      <c r="B4583" t="s">
        <v>3008</v>
      </c>
      <c r="C4583" t="s">
        <v>8</v>
      </c>
      <c r="D4583" t="s">
        <v>13</v>
      </c>
      <c r="E4583" t="str">
        <f>IF(Statistics_xlsx___Sheet1[[#This Row],[event_name]]="-","Male",Statistics_xlsx___Sheet1[[#This Row],[event_name]])</f>
        <v>Female</v>
      </c>
      <c r="F4583" t="s">
        <v>17</v>
      </c>
      <c r="G4583" t="s">
        <v>14</v>
      </c>
      <c r="H4583" t="str">
        <f>IF(Statistics_xlsx___Sheet1[[#This Row],[Post Name]]="-",IF(G4584=0,G4582,G4584),Statistics_xlsx___Sheet1[[#This Row],[Post Name]])</f>
        <v>c5</v>
      </c>
      <c r="I4583">
        <v>20232</v>
      </c>
      <c r="J4583">
        <f>IF(Statistics_xlsx___Sheet1[[#This Row],[Offered Salary]]&lt;=0,AVERAGE($I$2:$I$7166),Statistics_xlsx___Sheet1[[#This Row],[Offered Salary]])</f>
        <v>20232</v>
      </c>
      <c r="K4583" t="b">
        <f>OR((Statistics_xlsx___Sheet1[[#This Row],[updated offered salary]]&lt;$N$39),(Statistics_xlsx___Sheet1[[#This Row],[updated offered salary]]&gt;$N$40))</f>
        <v>0</v>
      </c>
    </row>
    <row r="4584" spans="1:11" x14ac:dyDescent="0.3">
      <c r="A4584">
        <v>902753</v>
      </c>
      <c r="B4584" t="s">
        <v>3813</v>
      </c>
      <c r="C4584" t="s">
        <v>8</v>
      </c>
      <c r="D4584" t="s">
        <v>9</v>
      </c>
      <c r="E4584" t="str">
        <f>IF(Statistics_xlsx___Sheet1[[#This Row],[event_name]]="-","Male",Statistics_xlsx___Sheet1[[#This Row],[event_name]])</f>
        <v>Male</v>
      </c>
      <c r="F4584" t="s">
        <v>69</v>
      </c>
      <c r="G4584" t="s">
        <v>345</v>
      </c>
      <c r="H4584" t="str">
        <f>IF(Statistics_xlsx___Sheet1[[#This Row],[Post Name]]="-",IF(G4585=0,G4583,G4585),Statistics_xlsx___Sheet1[[#This Row],[Post Name]])</f>
        <v>c9</v>
      </c>
      <c r="I4584">
        <v>52681</v>
      </c>
      <c r="J4584">
        <f>IF(Statistics_xlsx___Sheet1[[#This Row],[Offered Salary]]&lt;=0,AVERAGE($I$2:$I$7166),Statistics_xlsx___Sheet1[[#This Row],[Offered Salary]])</f>
        <v>52681</v>
      </c>
      <c r="K4584" t="b">
        <f>OR((Statistics_xlsx___Sheet1[[#This Row],[updated offered salary]]&lt;$N$39),(Statistics_xlsx___Sheet1[[#This Row],[updated offered salary]]&gt;$N$40))</f>
        <v>0</v>
      </c>
    </row>
    <row r="4585" spans="1:11" x14ac:dyDescent="0.3">
      <c r="A4585">
        <v>957985</v>
      </c>
      <c r="B4585" t="s">
        <v>3814</v>
      </c>
      <c r="C4585" t="s">
        <v>8</v>
      </c>
      <c r="D4585" t="s">
        <v>9</v>
      </c>
      <c r="E4585" t="str">
        <f>IF(Statistics_xlsx___Sheet1[[#This Row],[event_name]]="-","Male",Statistics_xlsx___Sheet1[[#This Row],[event_name]])</f>
        <v>Male</v>
      </c>
      <c r="F4585" t="s">
        <v>69</v>
      </c>
      <c r="G4585" t="s">
        <v>345</v>
      </c>
      <c r="H4585" t="str">
        <f>IF(Statistics_xlsx___Sheet1[[#This Row],[Post Name]]="-",IF(G4586=0,G4584,G4586),Statistics_xlsx___Sheet1[[#This Row],[Post Name]])</f>
        <v>c9</v>
      </c>
      <c r="I4585">
        <v>81806</v>
      </c>
      <c r="J4585">
        <f>IF(Statistics_xlsx___Sheet1[[#This Row],[Offered Salary]]&lt;=0,AVERAGE($I$2:$I$7166),Statistics_xlsx___Sheet1[[#This Row],[Offered Salary]])</f>
        <v>81806</v>
      </c>
      <c r="K4585" t="b">
        <f>OR((Statistics_xlsx___Sheet1[[#This Row],[updated offered salary]]&lt;$N$39),(Statistics_xlsx___Sheet1[[#This Row],[updated offered salary]]&gt;$N$40))</f>
        <v>0</v>
      </c>
    </row>
    <row r="4586" spans="1:11" x14ac:dyDescent="0.3">
      <c r="A4586">
        <v>620965</v>
      </c>
      <c r="B4586" t="s">
        <v>3815</v>
      </c>
      <c r="C4586" t="s">
        <v>8</v>
      </c>
      <c r="D4586" t="s">
        <v>13</v>
      </c>
      <c r="E4586" t="str">
        <f>IF(Statistics_xlsx___Sheet1[[#This Row],[event_name]]="-","Male",Statistics_xlsx___Sheet1[[#This Row],[event_name]])</f>
        <v>Female</v>
      </c>
      <c r="F4586" t="s">
        <v>69</v>
      </c>
      <c r="G4586" t="s">
        <v>345</v>
      </c>
      <c r="H4586" t="str">
        <f>IF(Statistics_xlsx___Sheet1[[#This Row],[Post Name]]="-",IF(G4587=0,G4585,G4587),Statistics_xlsx___Sheet1[[#This Row],[Post Name]])</f>
        <v>c9</v>
      </c>
      <c r="I4586">
        <v>26468</v>
      </c>
      <c r="J4586">
        <f>IF(Statistics_xlsx___Sheet1[[#This Row],[Offered Salary]]&lt;=0,AVERAGE($I$2:$I$7166),Statistics_xlsx___Sheet1[[#This Row],[Offered Salary]])</f>
        <v>26468</v>
      </c>
      <c r="K4586" t="b">
        <f>OR((Statistics_xlsx___Sheet1[[#This Row],[updated offered salary]]&lt;$N$39),(Statistics_xlsx___Sheet1[[#This Row],[updated offered salary]]&gt;$N$40))</f>
        <v>0</v>
      </c>
    </row>
    <row r="4587" spans="1:11" x14ac:dyDescent="0.3">
      <c r="A4587">
        <v>377559</v>
      </c>
      <c r="B4587" t="s">
        <v>3816</v>
      </c>
      <c r="C4587" t="s">
        <v>8</v>
      </c>
      <c r="D4587" t="s">
        <v>9</v>
      </c>
      <c r="E4587" t="str">
        <f>IF(Statistics_xlsx___Sheet1[[#This Row],[event_name]]="-","Male",Statistics_xlsx___Sheet1[[#This Row],[event_name]])</f>
        <v>Male</v>
      </c>
      <c r="F4587" t="s">
        <v>69</v>
      </c>
      <c r="G4587" t="s">
        <v>345</v>
      </c>
      <c r="H4587" t="str">
        <f>IF(Statistics_xlsx___Sheet1[[#This Row],[Post Name]]="-",IF(G4588=0,G4586,G4588),Statistics_xlsx___Sheet1[[#This Row],[Post Name]])</f>
        <v>c9</v>
      </c>
      <c r="I4587">
        <v>35971</v>
      </c>
      <c r="J4587">
        <f>IF(Statistics_xlsx___Sheet1[[#This Row],[Offered Salary]]&lt;=0,AVERAGE($I$2:$I$7166),Statistics_xlsx___Sheet1[[#This Row],[Offered Salary]])</f>
        <v>35971</v>
      </c>
      <c r="K4587" t="b">
        <f>OR((Statistics_xlsx___Sheet1[[#This Row],[updated offered salary]]&lt;$N$39),(Statistics_xlsx___Sheet1[[#This Row],[updated offered salary]]&gt;$N$40))</f>
        <v>0</v>
      </c>
    </row>
    <row r="4588" spans="1:11" x14ac:dyDescent="0.3">
      <c r="A4588">
        <v>988672</v>
      </c>
      <c r="B4588" t="s">
        <v>3816</v>
      </c>
      <c r="C4588" t="s">
        <v>8</v>
      </c>
      <c r="D4588" t="s">
        <v>42</v>
      </c>
      <c r="E4588" t="str">
        <f>IF(Statistics_xlsx___Sheet1[[#This Row],[event_name]]="-","Male",Statistics_xlsx___Sheet1[[#This Row],[event_name]])</f>
        <v>Don’t want to say</v>
      </c>
      <c r="F4588" t="s">
        <v>69</v>
      </c>
      <c r="G4588" t="s">
        <v>345</v>
      </c>
      <c r="H4588" t="str">
        <f>IF(Statistics_xlsx___Sheet1[[#This Row],[Post Name]]="-",IF(G4589=0,G4587,G4589),Statistics_xlsx___Sheet1[[#This Row],[Post Name]])</f>
        <v>c9</v>
      </c>
      <c r="I4588">
        <v>62102</v>
      </c>
      <c r="J4588">
        <f>IF(Statistics_xlsx___Sheet1[[#This Row],[Offered Salary]]&lt;=0,AVERAGE($I$2:$I$7166),Statistics_xlsx___Sheet1[[#This Row],[Offered Salary]])</f>
        <v>62102</v>
      </c>
      <c r="K4588" t="b">
        <f>OR((Statistics_xlsx___Sheet1[[#This Row],[updated offered salary]]&lt;$N$39),(Statistics_xlsx___Sheet1[[#This Row],[updated offered salary]]&gt;$N$40))</f>
        <v>0</v>
      </c>
    </row>
    <row r="4589" spans="1:11" x14ac:dyDescent="0.3">
      <c r="A4589">
        <v>732435</v>
      </c>
      <c r="B4589" t="s">
        <v>2394</v>
      </c>
      <c r="C4589" t="s">
        <v>8</v>
      </c>
      <c r="D4589" t="s">
        <v>9</v>
      </c>
      <c r="E4589" t="str">
        <f>IF(Statistics_xlsx___Sheet1[[#This Row],[event_name]]="-","Male",Statistics_xlsx___Sheet1[[#This Row],[event_name]])</f>
        <v>Male</v>
      </c>
      <c r="F4589" t="s">
        <v>69</v>
      </c>
      <c r="G4589" t="s">
        <v>345</v>
      </c>
      <c r="H4589" t="str">
        <f>IF(Statistics_xlsx___Sheet1[[#This Row],[Post Name]]="-",IF(G4590=0,G4588,G4590),Statistics_xlsx___Sheet1[[#This Row],[Post Name]])</f>
        <v>c9</v>
      </c>
      <c r="I4589">
        <v>56090</v>
      </c>
      <c r="J4589">
        <f>IF(Statistics_xlsx___Sheet1[[#This Row],[Offered Salary]]&lt;=0,AVERAGE($I$2:$I$7166),Statistics_xlsx___Sheet1[[#This Row],[Offered Salary]])</f>
        <v>56090</v>
      </c>
      <c r="K4589" t="b">
        <f>OR((Statistics_xlsx___Sheet1[[#This Row],[updated offered salary]]&lt;$N$39),(Statistics_xlsx___Sheet1[[#This Row],[updated offered salary]]&gt;$N$40))</f>
        <v>0</v>
      </c>
    </row>
    <row r="4590" spans="1:11" x14ac:dyDescent="0.3">
      <c r="A4590">
        <v>770615</v>
      </c>
      <c r="B4590" t="s">
        <v>2395</v>
      </c>
      <c r="C4590" t="s">
        <v>8</v>
      </c>
      <c r="D4590" t="s">
        <v>9</v>
      </c>
      <c r="E4590" t="str">
        <f>IF(Statistics_xlsx___Sheet1[[#This Row],[event_name]]="-","Male",Statistics_xlsx___Sheet1[[#This Row],[event_name]])</f>
        <v>Male</v>
      </c>
      <c r="F4590" t="s">
        <v>69</v>
      </c>
      <c r="G4590" t="s">
        <v>345</v>
      </c>
      <c r="H4590" t="str">
        <f>IF(Statistics_xlsx___Sheet1[[#This Row],[Post Name]]="-",IF(G4591=0,G4589,G4591),Statistics_xlsx___Sheet1[[#This Row],[Post Name]])</f>
        <v>c9</v>
      </c>
      <c r="I4590">
        <v>37455</v>
      </c>
      <c r="J4590">
        <f>IF(Statistics_xlsx___Sheet1[[#This Row],[Offered Salary]]&lt;=0,AVERAGE($I$2:$I$7166),Statistics_xlsx___Sheet1[[#This Row],[Offered Salary]])</f>
        <v>37455</v>
      </c>
      <c r="K4590" t="b">
        <f>OR((Statistics_xlsx___Sheet1[[#This Row],[updated offered salary]]&lt;$N$39),(Statistics_xlsx___Sheet1[[#This Row],[updated offered salary]]&gt;$N$40))</f>
        <v>0</v>
      </c>
    </row>
    <row r="4591" spans="1:11" x14ac:dyDescent="0.3">
      <c r="A4591">
        <v>129661</v>
      </c>
      <c r="B4591" t="s">
        <v>3817</v>
      </c>
      <c r="C4591" t="s">
        <v>8</v>
      </c>
      <c r="D4591" t="s">
        <v>13</v>
      </c>
      <c r="E4591" t="str">
        <f>IF(Statistics_xlsx___Sheet1[[#This Row],[event_name]]="-","Male",Statistics_xlsx___Sheet1[[#This Row],[event_name]])</f>
        <v>Female</v>
      </c>
      <c r="F4591" t="s">
        <v>69</v>
      </c>
      <c r="G4591" t="s">
        <v>345</v>
      </c>
      <c r="H4591" t="str">
        <f>IF(Statistics_xlsx___Sheet1[[#This Row],[Post Name]]="-",IF(G4592=0,G4590,G4592),Statistics_xlsx___Sheet1[[#This Row],[Post Name]])</f>
        <v>c9</v>
      </c>
      <c r="I4591">
        <v>78844</v>
      </c>
      <c r="J4591">
        <f>IF(Statistics_xlsx___Sheet1[[#This Row],[Offered Salary]]&lt;=0,AVERAGE($I$2:$I$7166),Statistics_xlsx___Sheet1[[#This Row],[Offered Salary]])</f>
        <v>78844</v>
      </c>
      <c r="K4591" t="b">
        <f>OR((Statistics_xlsx___Sheet1[[#This Row],[updated offered salary]]&lt;$N$39),(Statistics_xlsx___Sheet1[[#This Row],[updated offered salary]]&gt;$N$40))</f>
        <v>0</v>
      </c>
    </row>
    <row r="4592" spans="1:11" x14ac:dyDescent="0.3">
      <c r="A4592">
        <v>433885</v>
      </c>
      <c r="B4592" t="s">
        <v>3818</v>
      </c>
      <c r="C4592" t="s">
        <v>8</v>
      </c>
      <c r="D4592" t="s">
        <v>42</v>
      </c>
      <c r="E4592" t="str">
        <f>IF(Statistics_xlsx___Sheet1[[#This Row],[event_name]]="-","Male",Statistics_xlsx___Sheet1[[#This Row],[event_name]])</f>
        <v>Don’t want to say</v>
      </c>
      <c r="F4592" t="s">
        <v>69</v>
      </c>
      <c r="G4592" t="s">
        <v>345</v>
      </c>
      <c r="H4592" t="str">
        <f>IF(Statistics_xlsx___Sheet1[[#This Row],[Post Name]]="-",IF(G4593=0,G4591,G4593),Statistics_xlsx___Sheet1[[#This Row],[Post Name]])</f>
        <v>c9</v>
      </c>
      <c r="I4592">
        <v>16155</v>
      </c>
      <c r="J4592">
        <f>IF(Statistics_xlsx___Sheet1[[#This Row],[Offered Salary]]&lt;=0,AVERAGE($I$2:$I$7166),Statistics_xlsx___Sheet1[[#This Row],[Offered Salary]])</f>
        <v>16155</v>
      </c>
      <c r="K4592" t="b">
        <f>OR((Statistics_xlsx___Sheet1[[#This Row],[updated offered salary]]&lt;$N$39),(Statistics_xlsx___Sheet1[[#This Row],[updated offered salary]]&gt;$N$40))</f>
        <v>0</v>
      </c>
    </row>
    <row r="4593" spans="1:11" x14ac:dyDescent="0.3">
      <c r="A4593">
        <v>190429</v>
      </c>
      <c r="B4593" t="s">
        <v>3819</v>
      </c>
      <c r="C4593" t="s">
        <v>8</v>
      </c>
      <c r="D4593" t="s">
        <v>13</v>
      </c>
      <c r="E4593" t="str">
        <f>IF(Statistics_xlsx___Sheet1[[#This Row],[event_name]]="-","Male",Statistics_xlsx___Sheet1[[#This Row],[event_name]])</f>
        <v>Female</v>
      </c>
      <c r="F4593" t="s">
        <v>69</v>
      </c>
      <c r="G4593" t="s">
        <v>345</v>
      </c>
      <c r="H4593" t="str">
        <f>IF(Statistics_xlsx___Sheet1[[#This Row],[Post Name]]="-",IF(G4594=0,G4592,G4594),Statistics_xlsx___Sheet1[[#This Row],[Post Name]])</f>
        <v>c9</v>
      </c>
      <c r="I4593">
        <v>30479</v>
      </c>
      <c r="J4593">
        <f>IF(Statistics_xlsx___Sheet1[[#This Row],[Offered Salary]]&lt;=0,AVERAGE($I$2:$I$7166),Statistics_xlsx___Sheet1[[#This Row],[Offered Salary]])</f>
        <v>30479</v>
      </c>
      <c r="K4593" t="b">
        <f>OR((Statistics_xlsx___Sheet1[[#This Row],[updated offered salary]]&lt;$N$39),(Statistics_xlsx___Sheet1[[#This Row],[updated offered salary]]&gt;$N$40))</f>
        <v>0</v>
      </c>
    </row>
    <row r="4594" spans="1:11" x14ac:dyDescent="0.3">
      <c r="A4594">
        <v>195423</v>
      </c>
      <c r="B4594" t="s">
        <v>3820</v>
      </c>
      <c r="C4594" t="s">
        <v>15</v>
      </c>
      <c r="D4594" t="s">
        <v>13</v>
      </c>
      <c r="E4594" t="str">
        <f>IF(Statistics_xlsx___Sheet1[[#This Row],[event_name]]="-","Male",Statistics_xlsx___Sheet1[[#This Row],[event_name]])</f>
        <v>Female</v>
      </c>
      <c r="F4594" t="s">
        <v>69</v>
      </c>
      <c r="G4594" t="s">
        <v>345</v>
      </c>
      <c r="H4594" t="str">
        <f>IF(Statistics_xlsx___Sheet1[[#This Row],[Post Name]]="-",IF(G4595=0,G4593,G4595),Statistics_xlsx___Sheet1[[#This Row],[Post Name]])</f>
        <v>c9</v>
      </c>
      <c r="I4594">
        <v>36833</v>
      </c>
      <c r="J4594">
        <f>IF(Statistics_xlsx___Sheet1[[#This Row],[Offered Salary]]&lt;=0,AVERAGE($I$2:$I$7166),Statistics_xlsx___Sheet1[[#This Row],[Offered Salary]])</f>
        <v>36833</v>
      </c>
      <c r="K4594" t="b">
        <f>OR((Statistics_xlsx___Sheet1[[#This Row],[updated offered salary]]&lt;$N$39),(Statistics_xlsx___Sheet1[[#This Row],[updated offered salary]]&gt;$N$40))</f>
        <v>0</v>
      </c>
    </row>
    <row r="4595" spans="1:11" x14ac:dyDescent="0.3">
      <c r="A4595">
        <v>310955</v>
      </c>
      <c r="B4595" t="s">
        <v>3821</v>
      </c>
      <c r="C4595" t="s">
        <v>8</v>
      </c>
      <c r="D4595" t="s">
        <v>13</v>
      </c>
      <c r="E4595" t="str">
        <f>IF(Statistics_xlsx___Sheet1[[#This Row],[event_name]]="-","Male",Statistics_xlsx___Sheet1[[#This Row],[event_name]])</f>
        <v>Female</v>
      </c>
      <c r="F4595" t="s">
        <v>69</v>
      </c>
      <c r="G4595" t="s">
        <v>345</v>
      </c>
      <c r="H4595" t="str">
        <f>IF(Statistics_xlsx___Sheet1[[#This Row],[Post Name]]="-",IF(G4596=0,G4594,G4596),Statistics_xlsx___Sheet1[[#This Row],[Post Name]])</f>
        <v>c9</v>
      </c>
      <c r="I4595">
        <v>54545</v>
      </c>
      <c r="J4595">
        <f>IF(Statistics_xlsx___Sheet1[[#This Row],[Offered Salary]]&lt;=0,AVERAGE($I$2:$I$7166),Statistics_xlsx___Sheet1[[#This Row],[Offered Salary]])</f>
        <v>54545</v>
      </c>
      <c r="K4595" t="b">
        <f>OR((Statistics_xlsx___Sheet1[[#This Row],[updated offered salary]]&lt;$N$39),(Statistics_xlsx___Sheet1[[#This Row],[updated offered salary]]&gt;$N$40))</f>
        <v>0</v>
      </c>
    </row>
    <row r="4596" spans="1:11" x14ac:dyDescent="0.3">
      <c r="A4596">
        <v>55833</v>
      </c>
      <c r="B4596" t="s">
        <v>3820</v>
      </c>
      <c r="C4596" t="s">
        <v>15</v>
      </c>
      <c r="D4596" t="s">
        <v>13</v>
      </c>
      <c r="E4596" t="str">
        <f>IF(Statistics_xlsx___Sheet1[[#This Row],[event_name]]="-","Male",Statistics_xlsx___Sheet1[[#This Row],[event_name]])</f>
        <v>Female</v>
      </c>
      <c r="F4596" t="s">
        <v>69</v>
      </c>
      <c r="G4596" t="s">
        <v>345</v>
      </c>
      <c r="H4596" t="str">
        <f>IF(Statistics_xlsx___Sheet1[[#This Row],[Post Name]]="-",IF(G4597=0,G4595,G4597),Statistics_xlsx___Sheet1[[#This Row],[Post Name]])</f>
        <v>c9</v>
      </c>
      <c r="I4596">
        <v>17750</v>
      </c>
      <c r="J4596">
        <f>IF(Statistics_xlsx___Sheet1[[#This Row],[Offered Salary]]&lt;=0,AVERAGE($I$2:$I$7166),Statistics_xlsx___Sheet1[[#This Row],[Offered Salary]])</f>
        <v>17750</v>
      </c>
      <c r="K4596" t="b">
        <f>OR((Statistics_xlsx___Sheet1[[#This Row],[updated offered salary]]&lt;$N$39),(Statistics_xlsx___Sheet1[[#This Row],[updated offered salary]]&gt;$N$40))</f>
        <v>0</v>
      </c>
    </row>
    <row r="4597" spans="1:11" x14ac:dyDescent="0.3">
      <c r="A4597">
        <v>755548</v>
      </c>
      <c r="B4597" t="s">
        <v>3822</v>
      </c>
      <c r="C4597" t="s">
        <v>15</v>
      </c>
      <c r="D4597" t="s">
        <v>13</v>
      </c>
      <c r="E4597" t="str">
        <f>IF(Statistics_xlsx___Sheet1[[#This Row],[event_name]]="-","Male",Statistics_xlsx___Sheet1[[#This Row],[event_name]])</f>
        <v>Female</v>
      </c>
      <c r="F4597" t="s">
        <v>69</v>
      </c>
      <c r="G4597" t="s">
        <v>345</v>
      </c>
      <c r="H4597" t="str">
        <f>IF(Statistics_xlsx___Sheet1[[#This Row],[Post Name]]="-",IF(G4598=0,G4596,G4598),Statistics_xlsx___Sheet1[[#This Row],[Post Name]])</f>
        <v>c9</v>
      </c>
      <c r="I4597">
        <v>74463</v>
      </c>
      <c r="J4597">
        <f>IF(Statistics_xlsx___Sheet1[[#This Row],[Offered Salary]]&lt;=0,AVERAGE($I$2:$I$7166),Statistics_xlsx___Sheet1[[#This Row],[Offered Salary]])</f>
        <v>74463</v>
      </c>
      <c r="K4597" t="b">
        <f>OR((Statistics_xlsx___Sheet1[[#This Row],[updated offered salary]]&lt;$N$39),(Statistics_xlsx___Sheet1[[#This Row],[updated offered salary]]&gt;$N$40))</f>
        <v>0</v>
      </c>
    </row>
    <row r="4598" spans="1:11" x14ac:dyDescent="0.3">
      <c r="A4598">
        <v>523315</v>
      </c>
      <c r="B4598" t="s">
        <v>3823</v>
      </c>
      <c r="C4598" t="s">
        <v>8</v>
      </c>
      <c r="D4598" t="s">
        <v>9</v>
      </c>
      <c r="E4598" t="str">
        <f>IF(Statistics_xlsx___Sheet1[[#This Row],[event_name]]="-","Male",Statistics_xlsx___Sheet1[[#This Row],[event_name]])</f>
        <v>Male</v>
      </c>
      <c r="F4598" t="s">
        <v>69</v>
      </c>
      <c r="G4598" t="s">
        <v>345</v>
      </c>
      <c r="H4598" t="str">
        <f>IF(Statistics_xlsx___Sheet1[[#This Row],[Post Name]]="-",IF(G4599=0,G4597,G4599),Statistics_xlsx___Sheet1[[#This Row],[Post Name]])</f>
        <v>c9</v>
      </c>
      <c r="I4598">
        <v>61840</v>
      </c>
      <c r="J4598">
        <f>IF(Statistics_xlsx___Sheet1[[#This Row],[Offered Salary]]&lt;=0,AVERAGE($I$2:$I$7166),Statistics_xlsx___Sheet1[[#This Row],[Offered Salary]])</f>
        <v>61840</v>
      </c>
      <c r="K4598" t="b">
        <f>OR((Statistics_xlsx___Sheet1[[#This Row],[updated offered salary]]&lt;$N$39),(Statistics_xlsx___Sheet1[[#This Row],[updated offered salary]]&gt;$N$40))</f>
        <v>0</v>
      </c>
    </row>
    <row r="4599" spans="1:11" x14ac:dyDescent="0.3">
      <c r="A4599">
        <v>798174</v>
      </c>
      <c r="B4599" t="s">
        <v>3824</v>
      </c>
      <c r="C4599" t="s">
        <v>8</v>
      </c>
      <c r="D4599" t="s">
        <v>13</v>
      </c>
      <c r="E4599" t="str">
        <f>IF(Statistics_xlsx___Sheet1[[#This Row],[event_name]]="-","Male",Statistics_xlsx___Sheet1[[#This Row],[event_name]])</f>
        <v>Female</v>
      </c>
      <c r="F4599" t="s">
        <v>69</v>
      </c>
      <c r="G4599" t="s">
        <v>345</v>
      </c>
      <c r="H4599" t="str">
        <f>IF(Statistics_xlsx___Sheet1[[#This Row],[Post Name]]="-",IF(G4600=0,G4598,G4600),Statistics_xlsx___Sheet1[[#This Row],[Post Name]])</f>
        <v>c9</v>
      </c>
      <c r="I4599">
        <v>72885</v>
      </c>
      <c r="J4599">
        <f>IF(Statistics_xlsx___Sheet1[[#This Row],[Offered Salary]]&lt;=0,AVERAGE($I$2:$I$7166),Statistics_xlsx___Sheet1[[#This Row],[Offered Salary]])</f>
        <v>72885</v>
      </c>
      <c r="K4599" t="b">
        <f>OR((Statistics_xlsx___Sheet1[[#This Row],[updated offered salary]]&lt;$N$39),(Statistics_xlsx___Sheet1[[#This Row],[updated offered salary]]&gt;$N$40))</f>
        <v>0</v>
      </c>
    </row>
    <row r="4600" spans="1:11" x14ac:dyDescent="0.3">
      <c r="A4600">
        <v>708662</v>
      </c>
      <c r="B4600" t="s">
        <v>3825</v>
      </c>
      <c r="C4600" t="s">
        <v>8</v>
      </c>
      <c r="D4600" t="s">
        <v>42</v>
      </c>
      <c r="E4600" t="str">
        <f>IF(Statistics_xlsx___Sheet1[[#This Row],[event_name]]="-","Male",Statistics_xlsx___Sheet1[[#This Row],[event_name]])</f>
        <v>Don’t want to say</v>
      </c>
      <c r="F4600" t="s">
        <v>69</v>
      </c>
      <c r="G4600" t="s">
        <v>345</v>
      </c>
      <c r="H4600" t="str">
        <f>IF(Statistics_xlsx___Sheet1[[#This Row],[Post Name]]="-",IF(G4601=0,G4599,G4601),Statistics_xlsx___Sheet1[[#This Row],[Post Name]])</f>
        <v>c9</v>
      </c>
      <c r="I4600">
        <v>90175</v>
      </c>
      <c r="J4600">
        <f>IF(Statistics_xlsx___Sheet1[[#This Row],[Offered Salary]]&lt;=0,AVERAGE($I$2:$I$7166),Statistics_xlsx___Sheet1[[#This Row],[Offered Salary]])</f>
        <v>90175</v>
      </c>
      <c r="K4600" t="b">
        <f>OR((Statistics_xlsx___Sheet1[[#This Row],[updated offered salary]]&lt;$N$39),(Statistics_xlsx___Sheet1[[#This Row],[updated offered salary]]&gt;$N$40))</f>
        <v>0</v>
      </c>
    </row>
    <row r="4601" spans="1:11" x14ac:dyDescent="0.3">
      <c r="A4601">
        <v>127417</v>
      </c>
      <c r="B4601" t="s">
        <v>3826</v>
      </c>
      <c r="C4601" t="s">
        <v>15</v>
      </c>
      <c r="D4601" t="s">
        <v>9</v>
      </c>
      <c r="E4601" t="str">
        <f>IF(Statistics_xlsx___Sheet1[[#This Row],[event_name]]="-","Male",Statistics_xlsx___Sheet1[[#This Row],[event_name]])</f>
        <v>Male</v>
      </c>
      <c r="F4601" t="s">
        <v>69</v>
      </c>
      <c r="G4601" t="s">
        <v>345</v>
      </c>
      <c r="H4601" t="str">
        <f>IF(Statistics_xlsx___Sheet1[[#This Row],[Post Name]]="-",IF(G4602=0,G4600,G4602),Statistics_xlsx___Sheet1[[#This Row],[Post Name]])</f>
        <v>c9</v>
      </c>
      <c r="I4601">
        <v>24365</v>
      </c>
      <c r="J4601">
        <f>IF(Statistics_xlsx___Sheet1[[#This Row],[Offered Salary]]&lt;=0,AVERAGE($I$2:$I$7166),Statistics_xlsx___Sheet1[[#This Row],[Offered Salary]])</f>
        <v>24365</v>
      </c>
      <c r="K4601" t="b">
        <f>OR((Statistics_xlsx___Sheet1[[#This Row],[updated offered salary]]&lt;$N$39),(Statistics_xlsx___Sheet1[[#This Row],[updated offered salary]]&gt;$N$40))</f>
        <v>0</v>
      </c>
    </row>
    <row r="4602" spans="1:11" x14ac:dyDescent="0.3">
      <c r="A4602">
        <v>553366</v>
      </c>
      <c r="B4602" t="s">
        <v>3827</v>
      </c>
      <c r="C4602" t="s">
        <v>8</v>
      </c>
      <c r="D4602" t="s">
        <v>9</v>
      </c>
      <c r="E4602" t="str">
        <f>IF(Statistics_xlsx___Sheet1[[#This Row],[event_name]]="-","Male",Statistics_xlsx___Sheet1[[#This Row],[event_name]])</f>
        <v>Male</v>
      </c>
      <c r="F4602" t="s">
        <v>52</v>
      </c>
      <c r="G4602" t="s">
        <v>36</v>
      </c>
      <c r="H4602" t="str">
        <f>IF(Statistics_xlsx___Sheet1[[#This Row],[Post Name]]="-",IF(G4603=0,G4601,G4603),Statistics_xlsx___Sheet1[[#This Row],[Post Name]])</f>
        <v>i5</v>
      </c>
      <c r="I4602">
        <v>33107</v>
      </c>
      <c r="J4602">
        <f>IF(Statistics_xlsx___Sheet1[[#This Row],[Offered Salary]]&lt;=0,AVERAGE($I$2:$I$7166),Statistics_xlsx___Sheet1[[#This Row],[Offered Salary]])</f>
        <v>33107</v>
      </c>
      <c r="K4602" t="b">
        <f>OR((Statistics_xlsx___Sheet1[[#This Row],[updated offered salary]]&lt;$N$39),(Statistics_xlsx___Sheet1[[#This Row],[updated offered salary]]&gt;$N$40))</f>
        <v>0</v>
      </c>
    </row>
    <row r="4603" spans="1:11" x14ac:dyDescent="0.3">
      <c r="A4603">
        <v>365544</v>
      </c>
      <c r="B4603" t="s">
        <v>3828</v>
      </c>
      <c r="C4603" t="s">
        <v>8</v>
      </c>
      <c r="D4603" t="s">
        <v>9</v>
      </c>
      <c r="E4603" t="str">
        <f>IF(Statistics_xlsx___Sheet1[[#This Row],[event_name]]="-","Male",Statistics_xlsx___Sheet1[[#This Row],[event_name]])</f>
        <v>Male</v>
      </c>
      <c r="F4603" t="s">
        <v>52</v>
      </c>
      <c r="G4603" t="s">
        <v>24</v>
      </c>
      <c r="H4603" t="str">
        <f>IF(Statistics_xlsx___Sheet1[[#This Row],[Post Name]]="-",IF(G4604=0,G4602,G4604),Statistics_xlsx___Sheet1[[#This Row],[Post Name]])</f>
        <v>i7</v>
      </c>
      <c r="I4603">
        <v>88392</v>
      </c>
      <c r="J4603">
        <f>IF(Statistics_xlsx___Sheet1[[#This Row],[Offered Salary]]&lt;=0,AVERAGE($I$2:$I$7166),Statistics_xlsx___Sheet1[[#This Row],[Offered Salary]])</f>
        <v>88392</v>
      </c>
      <c r="K4603" t="b">
        <f>OR((Statistics_xlsx___Sheet1[[#This Row],[updated offered salary]]&lt;$N$39),(Statistics_xlsx___Sheet1[[#This Row],[updated offered salary]]&gt;$N$40))</f>
        <v>0</v>
      </c>
    </row>
    <row r="4604" spans="1:11" x14ac:dyDescent="0.3">
      <c r="A4604">
        <v>214108</v>
      </c>
      <c r="B4604" t="s">
        <v>3829</v>
      </c>
      <c r="C4604" t="s">
        <v>8</v>
      </c>
      <c r="D4604" t="s">
        <v>9</v>
      </c>
      <c r="E4604" t="str">
        <f>IF(Statistics_xlsx___Sheet1[[#This Row],[event_name]]="-","Male",Statistics_xlsx___Sheet1[[#This Row],[event_name]])</f>
        <v>Male</v>
      </c>
      <c r="F4604" t="s">
        <v>52</v>
      </c>
      <c r="G4604" t="s">
        <v>24</v>
      </c>
      <c r="H4604" t="str">
        <f>IF(Statistics_xlsx___Sheet1[[#This Row],[Post Name]]="-",IF(G4605=0,G4603,G4605),Statistics_xlsx___Sheet1[[#This Row],[Post Name]])</f>
        <v>i7</v>
      </c>
      <c r="I4604">
        <v>20588</v>
      </c>
      <c r="J4604">
        <f>IF(Statistics_xlsx___Sheet1[[#This Row],[Offered Salary]]&lt;=0,AVERAGE($I$2:$I$7166),Statistics_xlsx___Sheet1[[#This Row],[Offered Salary]])</f>
        <v>20588</v>
      </c>
      <c r="K4604" t="b">
        <f>OR((Statistics_xlsx___Sheet1[[#This Row],[updated offered salary]]&lt;$N$39),(Statistics_xlsx___Sheet1[[#This Row],[updated offered salary]]&gt;$N$40))</f>
        <v>0</v>
      </c>
    </row>
    <row r="4605" spans="1:11" x14ac:dyDescent="0.3">
      <c r="A4605">
        <v>784011</v>
      </c>
      <c r="B4605" t="s">
        <v>3008</v>
      </c>
      <c r="C4605" t="s">
        <v>8</v>
      </c>
      <c r="D4605" t="s">
        <v>9</v>
      </c>
      <c r="E4605" t="str">
        <f>IF(Statistics_xlsx___Sheet1[[#This Row],[event_name]]="-","Male",Statistics_xlsx___Sheet1[[#This Row],[event_name]])</f>
        <v>Male</v>
      </c>
      <c r="F4605" t="s">
        <v>52</v>
      </c>
      <c r="G4605" t="s">
        <v>36</v>
      </c>
      <c r="H4605" t="str">
        <f>IF(Statistics_xlsx___Sheet1[[#This Row],[Post Name]]="-",IF(G4606=0,G4604,G4606),Statistics_xlsx___Sheet1[[#This Row],[Post Name]])</f>
        <v>i5</v>
      </c>
      <c r="I4605">
        <v>61893</v>
      </c>
      <c r="J4605">
        <f>IF(Statistics_xlsx___Sheet1[[#This Row],[Offered Salary]]&lt;=0,AVERAGE($I$2:$I$7166),Statistics_xlsx___Sheet1[[#This Row],[Offered Salary]])</f>
        <v>61893</v>
      </c>
      <c r="K4605" t="b">
        <f>OR((Statistics_xlsx___Sheet1[[#This Row],[updated offered salary]]&lt;$N$39),(Statistics_xlsx___Sheet1[[#This Row],[updated offered salary]]&gt;$N$40))</f>
        <v>0</v>
      </c>
    </row>
    <row r="4606" spans="1:11" x14ac:dyDescent="0.3">
      <c r="A4606">
        <v>138560</v>
      </c>
      <c r="B4606" t="s">
        <v>1772</v>
      </c>
      <c r="C4606" t="s">
        <v>8</v>
      </c>
      <c r="D4606" t="s">
        <v>9</v>
      </c>
      <c r="E4606" t="str">
        <f>IF(Statistics_xlsx___Sheet1[[#This Row],[event_name]]="-","Male",Statistics_xlsx___Sheet1[[#This Row],[event_name]])</f>
        <v>Male</v>
      </c>
      <c r="F4606" t="s">
        <v>52</v>
      </c>
      <c r="G4606" t="s">
        <v>36</v>
      </c>
      <c r="H4606" t="str">
        <f>IF(Statistics_xlsx___Sheet1[[#This Row],[Post Name]]="-",IF(G4607=0,G4605,G4607),Statistics_xlsx___Sheet1[[#This Row],[Post Name]])</f>
        <v>i5</v>
      </c>
      <c r="I4606">
        <v>88308</v>
      </c>
      <c r="J4606">
        <f>IF(Statistics_xlsx___Sheet1[[#This Row],[Offered Salary]]&lt;=0,AVERAGE($I$2:$I$7166),Statistics_xlsx___Sheet1[[#This Row],[Offered Salary]])</f>
        <v>88308</v>
      </c>
      <c r="K4606" t="b">
        <f>OR((Statistics_xlsx___Sheet1[[#This Row],[updated offered salary]]&lt;$N$39),(Statistics_xlsx___Sheet1[[#This Row],[updated offered salary]]&gt;$N$40))</f>
        <v>0</v>
      </c>
    </row>
    <row r="4607" spans="1:11" x14ac:dyDescent="0.3">
      <c r="A4607">
        <v>123989</v>
      </c>
      <c r="B4607" t="s">
        <v>3830</v>
      </c>
      <c r="C4607" t="s">
        <v>8</v>
      </c>
      <c r="D4607" t="s">
        <v>13</v>
      </c>
      <c r="E4607" t="str">
        <f>IF(Statistics_xlsx___Sheet1[[#This Row],[event_name]]="-","Male",Statistics_xlsx___Sheet1[[#This Row],[event_name]])</f>
        <v>Female</v>
      </c>
      <c r="F4607" t="s">
        <v>52</v>
      </c>
      <c r="G4607" t="s">
        <v>36</v>
      </c>
      <c r="H4607" t="str">
        <f>IF(Statistics_xlsx___Sheet1[[#This Row],[Post Name]]="-",IF(G4608=0,G4606,G4608),Statistics_xlsx___Sheet1[[#This Row],[Post Name]])</f>
        <v>i5</v>
      </c>
      <c r="I4607">
        <v>92448</v>
      </c>
      <c r="J4607">
        <f>IF(Statistics_xlsx___Sheet1[[#This Row],[Offered Salary]]&lt;=0,AVERAGE($I$2:$I$7166),Statistics_xlsx___Sheet1[[#This Row],[Offered Salary]])</f>
        <v>92448</v>
      </c>
      <c r="K4607" t="b">
        <f>OR((Statistics_xlsx___Sheet1[[#This Row],[updated offered salary]]&lt;$N$39),(Statistics_xlsx___Sheet1[[#This Row],[updated offered salary]]&gt;$N$40))</f>
        <v>0</v>
      </c>
    </row>
    <row r="4608" spans="1:11" x14ac:dyDescent="0.3">
      <c r="A4608">
        <v>487619</v>
      </c>
      <c r="B4608" t="s">
        <v>3831</v>
      </c>
      <c r="C4608" t="s">
        <v>8</v>
      </c>
      <c r="D4608" t="s">
        <v>13</v>
      </c>
      <c r="E4608" t="str">
        <f>IF(Statistics_xlsx___Sheet1[[#This Row],[event_name]]="-","Male",Statistics_xlsx___Sheet1[[#This Row],[event_name]])</f>
        <v>Female</v>
      </c>
      <c r="F4608" t="s">
        <v>52</v>
      </c>
      <c r="G4608" t="s">
        <v>36</v>
      </c>
      <c r="H4608" t="str">
        <f>IF(Statistics_xlsx___Sheet1[[#This Row],[Post Name]]="-",IF(G4609=0,G4607,G4609),Statistics_xlsx___Sheet1[[#This Row],[Post Name]])</f>
        <v>i5</v>
      </c>
      <c r="I4608">
        <v>94371</v>
      </c>
      <c r="J4608">
        <f>IF(Statistics_xlsx___Sheet1[[#This Row],[Offered Salary]]&lt;=0,AVERAGE($I$2:$I$7166),Statistics_xlsx___Sheet1[[#This Row],[Offered Salary]])</f>
        <v>94371</v>
      </c>
      <c r="K4608" t="b">
        <f>OR((Statistics_xlsx___Sheet1[[#This Row],[updated offered salary]]&lt;$N$39),(Statistics_xlsx___Sheet1[[#This Row],[updated offered salary]]&gt;$N$40))</f>
        <v>0</v>
      </c>
    </row>
    <row r="4609" spans="1:11" x14ac:dyDescent="0.3">
      <c r="A4609">
        <v>466987</v>
      </c>
      <c r="B4609" t="s">
        <v>3832</v>
      </c>
      <c r="C4609" t="s">
        <v>8</v>
      </c>
      <c r="D4609" t="s">
        <v>13</v>
      </c>
      <c r="E4609" t="str">
        <f>IF(Statistics_xlsx___Sheet1[[#This Row],[event_name]]="-","Male",Statistics_xlsx___Sheet1[[#This Row],[event_name]])</f>
        <v>Female</v>
      </c>
      <c r="F4609" t="s">
        <v>52</v>
      </c>
      <c r="G4609" t="s">
        <v>36</v>
      </c>
      <c r="H4609" t="str">
        <f>IF(Statistics_xlsx___Sheet1[[#This Row],[Post Name]]="-",IF(G4610=0,G4608,G4610),Statistics_xlsx___Sheet1[[#This Row],[Post Name]])</f>
        <v>i5</v>
      </c>
      <c r="I4609">
        <v>57736</v>
      </c>
      <c r="J4609">
        <f>IF(Statistics_xlsx___Sheet1[[#This Row],[Offered Salary]]&lt;=0,AVERAGE($I$2:$I$7166),Statistics_xlsx___Sheet1[[#This Row],[Offered Salary]])</f>
        <v>57736</v>
      </c>
      <c r="K4609" t="b">
        <f>OR((Statistics_xlsx___Sheet1[[#This Row],[updated offered salary]]&lt;$N$39),(Statistics_xlsx___Sheet1[[#This Row],[updated offered salary]]&gt;$N$40))</f>
        <v>0</v>
      </c>
    </row>
    <row r="4610" spans="1:11" x14ac:dyDescent="0.3">
      <c r="A4610">
        <v>335534</v>
      </c>
      <c r="B4610" t="s">
        <v>3833</v>
      </c>
      <c r="C4610" t="s">
        <v>15</v>
      </c>
      <c r="D4610" t="s">
        <v>13</v>
      </c>
      <c r="E4610" t="str">
        <f>IF(Statistics_xlsx___Sheet1[[#This Row],[event_name]]="-","Male",Statistics_xlsx___Sheet1[[#This Row],[event_name]])</f>
        <v>Female</v>
      </c>
      <c r="F4610" t="s">
        <v>10</v>
      </c>
      <c r="G4610" t="s">
        <v>14</v>
      </c>
      <c r="H4610" t="str">
        <f>IF(Statistics_xlsx___Sheet1[[#This Row],[Post Name]]="-",IF(G4611=0,G4609,G4611),Statistics_xlsx___Sheet1[[#This Row],[Post Name]])</f>
        <v>c5</v>
      </c>
      <c r="I4610">
        <v>41420</v>
      </c>
      <c r="J4610">
        <f>IF(Statistics_xlsx___Sheet1[[#This Row],[Offered Salary]]&lt;=0,AVERAGE($I$2:$I$7166),Statistics_xlsx___Sheet1[[#This Row],[Offered Salary]])</f>
        <v>41420</v>
      </c>
      <c r="K4610" t="b">
        <f>OR((Statistics_xlsx___Sheet1[[#This Row],[updated offered salary]]&lt;$N$39),(Statistics_xlsx___Sheet1[[#This Row],[updated offered salary]]&gt;$N$40))</f>
        <v>0</v>
      </c>
    </row>
    <row r="4611" spans="1:11" x14ac:dyDescent="0.3">
      <c r="A4611">
        <v>497423</v>
      </c>
      <c r="B4611" t="s">
        <v>3834</v>
      </c>
      <c r="C4611" t="s">
        <v>8</v>
      </c>
      <c r="D4611" t="s">
        <v>13</v>
      </c>
      <c r="E4611" t="str">
        <f>IF(Statistics_xlsx___Sheet1[[#This Row],[event_name]]="-","Male",Statistics_xlsx___Sheet1[[#This Row],[event_name]])</f>
        <v>Female</v>
      </c>
      <c r="F4611" t="s">
        <v>10</v>
      </c>
      <c r="G4611" t="s">
        <v>14</v>
      </c>
      <c r="H4611" t="str">
        <f>IF(Statistics_xlsx___Sheet1[[#This Row],[Post Name]]="-",IF(G4612=0,G4610,G4612),Statistics_xlsx___Sheet1[[#This Row],[Post Name]])</f>
        <v>c5</v>
      </c>
      <c r="I4611">
        <v>59654</v>
      </c>
      <c r="J4611">
        <f>IF(Statistics_xlsx___Sheet1[[#This Row],[Offered Salary]]&lt;=0,AVERAGE($I$2:$I$7166),Statistics_xlsx___Sheet1[[#This Row],[Offered Salary]])</f>
        <v>59654</v>
      </c>
      <c r="K4611" t="b">
        <f>OR((Statistics_xlsx___Sheet1[[#This Row],[updated offered salary]]&lt;$N$39),(Statistics_xlsx___Sheet1[[#This Row],[updated offered salary]]&gt;$N$40))</f>
        <v>0</v>
      </c>
    </row>
    <row r="4612" spans="1:11" x14ac:dyDescent="0.3">
      <c r="A4612">
        <v>623846</v>
      </c>
      <c r="B4612" t="s">
        <v>3835</v>
      </c>
      <c r="C4612" t="s">
        <v>8</v>
      </c>
      <c r="D4612" t="s">
        <v>9</v>
      </c>
      <c r="E4612" t="str">
        <f>IF(Statistics_xlsx___Sheet1[[#This Row],[event_name]]="-","Male",Statistics_xlsx___Sheet1[[#This Row],[event_name]])</f>
        <v>Male</v>
      </c>
      <c r="F4612" t="s">
        <v>10</v>
      </c>
      <c r="G4612" t="s">
        <v>14</v>
      </c>
      <c r="H4612" t="str">
        <f>IF(Statistics_xlsx___Sheet1[[#This Row],[Post Name]]="-",IF(G4613=0,G4611,G4613),Statistics_xlsx___Sheet1[[#This Row],[Post Name]])</f>
        <v>c5</v>
      </c>
      <c r="I4612">
        <v>95127</v>
      </c>
      <c r="J4612">
        <f>IF(Statistics_xlsx___Sheet1[[#This Row],[Offered Salary]]&lt;=0,AVERAGE($I$2:$I$7166),Statistics_xlsx___Sheet1[[#This Row],[Offered Salary]])</f>
        <v>95127</v>
      </c>
      <c r="K4612" t="b">
        <f>OR((Statistics_xlsx___Sheet1[[#This Row],[updated offered salary]]&lt;$N$39),(Statistics_xlsx___Sheet1[[#This Row],[updated offered salary]]&gt;$N$40))</f>
        <v>0</v>
      </c>
    </row>
    <row r="4613" spans="1:11" x14ac:dyDescent="0.3">
      <c r="A4613">
        <v>648615</v>
      </c>
      <c r="B4613" t="s">
        <v>3835</v>
      </c>
      <c r="C4613" t="s">
        <v>8</v>
      </c>
      <c r="D4613" t="s">
        <v>9</v>
      </c>
      <c r="E4613" t="str">
        <f>IF(Statistics_xlsx___Sheet1[[#This Row],[event_name]]="-","Male",Statistics_xlsx___Sheet1[[#This Row],[event_name]])</f>
        <v>Male</v>
      </c>
      <c r="F4613" t="s">
        <v>10</v>
      </c>
      <c r="G4613" t="s">
        <v>14</v>
      </c>
      <c r="H4613" t="str">
        <f>IF(Statistics_xlsx___Sheet1[[#This Row],[Post Name]]="-",IF(G4614=0,G4612,G4614),Statistics_xlsx___Sheet1[[#This Row],[Post Name]])</f>
        <v>c5</v>
      </c>
      <c r="I4613">
        <v>25246</v>
      </c>
      <c r="J4613">
        <f>IF(Statistics_xlsx___Sheet1[[#This Row],[Offered Salary]]&lt;=0,AVERAGE($I$2:$I$7166),Statistics_xlsx___Sheet1[[#This Row],[Offered Salary]])</f>
        <v>25246</v>
      </c>
      <c r="K4613" t="b">
        <f>OR((Statistics_xlsx___Sheet1[[#This Row],[updated offered salary]]&lt;$N$39),(Statistics_xlsx___Sheet1[[#This Row],[updated offered salary]]&gt;$N$40))</f>
        <v>0</v>
      </c>
    </row>
    <row r="4614" spans="1:11" x14ac:dyDescent="0.3">
      <c r="A4614">
        <v>935227</v>
      </c>
      <c r="B4614" t="s">
        <v>3836</v>
      </c>
      <c r="C4614" t="s">
        <v>8</v>
      </c>
      <c r="D4614" t="s">
        <v>13</v>
      </c>
      <c r="E4614" t="str">
        <f>IF(Statistics_xlsx___Sheet1[[#This Row],[event_name]]="-","Male",Statistics_xlsx___Sheet1[[#This Row],[event_name]])</f>
        <v>Female</v>
      </c>
      <c r="F4614" t="s">
        <v>10</v>
      </c>
      <c r="G4614" t="s">
        <v>14</v>
      </c>
      <c r="H4614" t="str">
        <f>IF(Statistics_xlsx___Sheet1[[#This Row],[Post Name]]="-",IF(G4615=0,G4613,G4615),Statistics_xlsx___Sheet1[[#This Row],[Post Name]])</f>
        <v>c5</v>
      </c>
      <c r="I4614">
        <v>86970</v>
      </c>
      <c r="J4614">
        <f>IF(Statistics_xlsx___Sheet1[[#This Row],[Offered Salary]]&lt;=0,AVERAGE($I$2:$I$7166),Statistics_xlsx___Sheet1[[#This Row],[Offered Salary]])</f>
        <v>86970</v>
      </c>
      <c r="K4614" t="b">
        <f>OR((Statistics_xlsx___Sheet1[[#This Row],[updated offered salary]]&lt;$N$39),(Statistics_xlsx___Sheet1[[#This Row],[updated offered salary]]&gt;$N$40))</f>
        <v>0</v>
      </c>
    </row>
    <row r="4615" spans="1:11" x14ac:dyDescent="0.3">
      <c r="A4615">
        <v>257181</v>
      </c>
      <c r="B4615" t="s">
        <v>3837</v>
      </c>
      <c r="C4615" t="s">
        <v>8</v>
      </c>
      <c r="D4615" t="s">
        <v>13</v>
      </c>
      <c r="E4615" t="str">
        <f>IF(Statistics_xlsx___Sheet1[[#This Row],[event_name]]="-","Male",Statistics_xlsx___Sheet1[[#This Row],[event_name]])</f>
        <v>Female</v>
      </c>
      <c r="F4615" t="s">
        <v>10</v>
      </c>
      <c r="G4615" t="s">
        <v>14</v>
      </c>
      <c r="H4615" t="str">
        <f>IF(Statistics_xlsx___Sheet1[[#This Row],[Post Name]]="-",IF(G4616=0,G4614,G4616),Statistics_xlsx___Sheet1[[#This Row],[Post Name]])</f>
        <v>c5</v>
      </c>
      <c r="I4615">
        <v>62814</v>
      </c>
      <c r="J4615">
        <f>IF(Statistics_xlsx___Sheet1[[#This Row],[Offered Salary]]&lt;=0,AVERAGE($I$2:$I$7166),Statistics_xlsx___Sheet1[[#This Row],[Offered Salary]])</f>
        <v>62814</v>
      </c>
      <c r="K4615" t="b">
        <f>OR((Statistics_xlsx___Sheet1[[#This Row],[updated offered salary]]&lt;$N$39),(Statistics_xlsx___Sheet1[[#This Row],[updated offered salary]]&gt;$N$40))</f>
        <v>0</v>
      </c>
    </row>
    <row r="4616" spans="1:11" x14ac:dyDescent="0.3">
      <c r="A4616">
        <v>162517</v>
      </c>
      <c r="B4616" t="s">
        <v>3838</v>
      </c>
      <c r="C4616" t="s">
        <v>8</v>
      </c>
      <c r="D4616" t="s">
        <v>9</v>
      </c>
      <c r="E4616" t="str">
        <f>IF(Statistics_xlsx___Sheet1[[#This Row],[event_name]]="-","Male",Statistics_xlsx___Sheet1[[#This Row],[event_name]])</f>
        <v>Male</v>
      </c>
      <c r="F4616" t="s">
        <v>10</v>
      </c>
      <c r="G4616" t="s">
        <v>14</v>
      </c>
      <c r="H4616" t="str">
        <f>IF(Statistics_xlsx___Sheet1[[#This Row],[Post Name]]="-",IF(G4617=0,G4615,G4617),Statistics_xlsx___Sheet1[[#This Row],[Post Name]])</f>
        <v>c5</v>
      </c>
      <c r="I4616">
        <v>61601</v>
      </c>
      <c r="J4616">
        <f>IF(Statistics_xlsx___Sheet1[[#This Row],[Offered Salary]]&lt;=0,AVERAGE($I$2:$I$7166),Statistics_xlsx___Sheet1[[#This Row],[Offered Salary]])</f>
        <v>61601</v>
      </c>
      <c r="K4616" t="b">
        <f>OR((Statistics_xlsx___Sheet1[[#This Row],[updated offered salary]]&lt;$N$39),(Statistics_xlsx___Sheet1[[#This Row],[updated offered salary]]&gt;$N$40))</f>
        <v>0</v>
      </c>
    </row>
    <row r="4617" spans="1:11" x14ac:dyDescent="0.3">
      <c r="A4617">
        <v>33827</v>
      </c>
      <c r="B4617" t="s">
        <v>3839</v>
      </c>
      <c r="C4617" t="s">
        <v>8</v>
      </c>
      <c r="D4617" t="s">
        <v>9</v>
      </c>
      <c r="E4617" t="str">
        <f>IF(Statistics_xlsx___Sheet1[[#This Row],[event_name]]="-","Male",Statistics_xlsx___Sheet1[[#This Row],[event_name]])</f>
        <v>Male</v>
      </c>
      <c r="F4617" t="s">
        <v>10</v>
      </c>
      <c r="G4617" t="s">
        <v>14</v>
      </c>
      <c r="H4617" t="str">
        <f>IF(Statistics_xlsx___Sheet1[[#This Row],[Post Name]]="-",IF(G4618=0,G4616,G4618),Statistics_xlsx___Sheet1[[#This Row],[Post Name]])</f>
        <v>c5</v>
      </c>
      <c r="I4617">
        <v>30364</v>
      </c>
      <c r="J4617">
        <f>IF(Statistics_xlsx___Sheet1[[#This Row],[Offered Salary]]&lt;=0,AVERAGE($I$2:$I$7166),Statistics_xlsx___Sheet1[[#This Row],[Offered Salary]])</f>
        <v>30364</v>
      </c>
      <c r="K4617" t="b">
        <f>OR((Statistics_xlsx___Sheet1[[#This Row],[updated offered salary]]&lt;$N$39),(Statistics_xlsx___Sheet1[[#This Row],[updated offered salary]]&gt;$N$40))</f>
        <v>0</v>
      </c>
    </row>
    <row r="4618" spans="1:11" x14ac:dyDescent="0.3">
      <c r="A4618">
        <v>584822</v>
      </c>
      <c r="B4618" t="s">
        <v>3840</v>
      </c>
      <c r="C4618" t="s">
        <v>8</v>
      </c>
      <c r="D4618" t="s">
        <v>9</v>
      </c>
      <c r="E4618" t="str">
        <f>IF(Statistics_xlsx___Sheet1[[#This Row],[event_name]]="-","Male",Statistics_xlsx___Sheet1[[#This Row],[event_name]])</f>
        <v>Male</v>
      </c>
      <c r="F4618" t="s">
        <v>10</v>
      </c>
      <c r="G4618" t="s">
        <v>14</v>
      </c>
      <c r="H4618" t="str">
        <f>IF(Statistics_xlsx___Sheet1[[#This Row],[Post Name]]="-",IF(G4619=0,G4617,G4619),Statistics_xlsx___Sheet1[[#This Row],[Post Name]])</f>
        <v>c5</v>
      </c>
      <c r="I4618">
        <v>19994</v>
      </c>
      <c r="J4618">
        <f>IF(Statistics_xlsx___Sheet1[[#This Row],[Offered Salary]]&lt;=0,AVERAGE($I$2:$I$7166),Statistics_xlsx___Sheet1[[#This Row],[Offered Salary]])</f>
        <v>19994</v>
      </c>
      <c r="K4618" t="b">
        <f>OR((Statistics_xlsx___Sheet1[[#This Row],[updated offered salary]]&lt;$N$39),(Statistics_xlsx___Sheet1[[#This Row],[updated offered salary]]&gt;$N$40))</f>
        <v>0</v>
      </c>
    </row>
    <row r="4619" spans="1:11" x14ac:dyDescent="0.3">
      <c r="A4619">
        <v>377801</v>
      </c>
      <c r="B4619" t="s">
        <v>3841</v>
      </c>
      <c r="C4619" t="s">
        <v>8</v>
      </c>
      <c r="D4619" t="s">
        <v>13</v>
      </c>
      <c r="E4619" t="str">
        <f>IF(Statistics_xlsx___Sheet1[[#This Row],[event_name]]="-","Male",Statistics_xlsx___Sheet1[[#This Row],[event_name]])</f>
        <v>Female</v>
      </c>
      <c r="F4619" t="s">
        <v>10</v>
      </c>
      <c r="G4619" t="s">
        <v>14</v>
      </c>
      <c r="H4619" t="str">
        <f>IF(Statistics_xlsx___Sheet1[[#This Row],[Post Name]]="-",IF(G4620=0,G4618,G4620),Statistics_xlsx___Sheet1[[#This Row],[Post Name]])</f>
        <v>c5</v>
      </c>
      <c r="I4619">
        <v>46108</v>
      </c>
      <c r="J4619">
        <f>IF(Statistics_xlsx___Sheet1[[#This Row],[Offered Salary]]&lt;=0,AVERAGE($I$2:$I$7166),Statistics_xlsx___Sheet1[[#This Row],[Offered Salary]])</f>
        <v>46108</v>
      </c>
      <c r="K4619" t="b">
        <f>OR((Statistics_xlsx___Sheet1[[#This Row],[updated offered salary]]&lt;$N$39),(Statistics_xlsx___Sheet1[[#This Row],[updated offered salary]]&gt;$N$40))</f>
        <v>0</v>
      </c>
    </row>
    <row r="4620" spans="1:11" x14ac:dyDescent="0.3">
      <c r="A4620">
        <v>987281</v>
      </c>
      <c r="B4620" t="s">
        <v>3842</v>
      </c>
      <c r="C4620" t="s">
        <v>8</v>
      </c>
      <c r="D4620" t="s">
        <v>13</v>
      </c>
      <c r="E4620" t="str">
        <f>IF(Statistics_xlsx___Sheet1[[#This Row],[event_name]]="-","Male",Statistics_xlsx___Sheet1[[#This Row],[event_name]])</f>
        <v>Female</v>
      </c>
      <c r="F4620" t="s">
        <v>10</v>
      </c>
      <c r="G4620" t="s">
        <v>14</v>
      </c>
      <c r="H4620" t="str">
        <f>IF(Statistics_xlsx___Sheet1[[#This Row],[Post Name]]="-",IF(G4621=0,G4619,G4621),Statistics_xlsx___Sheet1[[#This Row],[Post Name]])</f>
        <v>c5</v>
      </c>
      <c r="I4620">
        <v>46500</v>
      </c>
      <c r="J4620">
        <f>IF(Statistics_xlsx___Sheet1[[#This Row],[Offered Salary]]&lt;=0,AVERAGE($I$2:$I$7166),Statistics_xlsx___Sheet1[[#This Row],[Offered Salary]])</f>
        <v>46500</v>
      </c>
      <c r="K4620" t="b">
        <f>OR((Statistics_xlsx___Sheet1[[#This Row],[updated offered salary]]&lt;$N$39),(Statistics_xlsx___Sheet1[[#This Row],[updated offered salary]]&gt;$N$40))</f>
        <v>0</v>
      </c>
    </row>
    <row r="4621" spans="1:11" x14ac:dyDescent="0.3">
      <c r="A4621">
        <v>308343</v>
      </c>
      <c r="B4621" t="s">
        <v>1969</v>
      </c>
      <c r="C4621" t="s">
        <v>8</v>
      </c>
      <c r="D4621" t="s">
        <v>9</v>
      </c>
      <c r="E4621" t="str">
        <f>IF(Statistics_xlsx___Sheet1[[#This Row],[event_name]]="-","Male",Statistics_xlsx___Sheet1[[#This Row],[event_name]])</f>
        <v>Male</v>
      </c>
      <c r="F4621" t="s">
        <v>21</v>
      </c>
      <c r="G4621" t="s">
        <v>24</v>
      </c>
      <c r="H4621" t="str">
        <f>IF(Statistics_xlsx___Sheet1[[#This Row],[Post Name]]="-",IF(G4622=0,G4620,G4622),Statistics_xlsx___Sheet1[[#This Row],[Post Name]])</f>
        <v>i7</v>
      </c>
      <c r="I4621">
        <v>11330</v>
      </c>
      <c r="J4621">
        <f>IF(Statistics_xlsx___Sheet1[[#This Row],[Offered Salary]]&lt;=0,AVERAGE($I$2:$I$7166),Statistics_xlsx___Sheet1[[#This Row],[Offered Salary]])</f>
        <v>11330</v>
      </c>
      <c r="K4621" t="b">
        <f>OR((Statistics_xlsx___Sheet1[[#This Row],[updated offered salary]]&lt;$N$39),(Statistics_xlsx___Sheet1[[#This Row],[updated offered salary]]&gt;$N$40))</f>
        <v>0</v>
      </c>
    </row>
    <row r="4622" spans="1:11" x14ac:dyDescent="0.3">
      <c r="A4622">
        <v>490160</v>
      </c>
      <c r="B4622" t="s">
        <v>3416</v>
      </c>
      <c r="C4622" t="s">
        <v>8</v>
      </c>
      <c r="D4622" t="s">
        <v>9</v>
      </c>
      <c r="E4622" t="str">
        <f>IF(Statistics_xlsx___Sheet1[[#This Row],[event_name]]="-","Male",Statistics_xlsx___Sheet1[[#This Row],[event_name]])</f>
        <v>Male</v>
      </c>
      <c r="F4622" t="s">
        <v>21</v>
      </c>
      <c r="G4622" t="s">
        <v>24</v>
      </c>
      <c r="H4622" t="str">
        <f>IF(Statistics_xlsx___Sheet1[[#This Row],[Post Name]]="-",IF(G4623=0,G4621,G4623),Statistics_xlsx___Sheet1[[#This Row],[Post Name]])</f>
        <v>i7</v>
      </c>
      <c r="I4622">
        <v>95546</v>
      </c>
      <c r="J4622">
        <f>IF(Statistics_xlsx___Sheet1[[#This Row],[Offered Salary]]&lt;=0,AVERAGE($I$2:$I$7166),Statistics_xlsx___Sheet1[[#This Row],[Offered Salary]])</f>
        <v>95546</v>
      </c>
      <c r="K4622" t="b">
        <f>OR((Statistics_xlsx___Sheet1[[#This Row],[updated offered salary]]&lt;$N$39),(Statistics_xlsx___Sheet1[[#This Row],[updated offered salary]]&gt;$N$40))</f>
        <v>0</v>
      </c>
    </row>
    <row r="4623" spans="1:11" x14ac:dyDescent="0.3">
      <c r="A4623">
        <v>984313</v>
      </c>
      <c r="B4623" t="s">
        <v>3843</v>
      </c>
      <c r="C4623" t="s">
        <v>8</v>
      </c>
      <c r="D4623" t="s">
        <v>9</v>
      </c>
      <c r="E4623" t="str">
        <f>IF(Statistics_xlsx___Sheet1[[#This Row],[event_name]]="-","Male",Statistics_xlsx___Sheet1[[#This Row],[event_name]])</f>
        <v>Male</v>
      </c>
      <c r="F4623" t="s">
        <v>21</v>
      </c>
      <c r="G4623" t="s">
        <v>345</v>
      </c>
      <c r="H4623" t="str">
        <f>IF(Statistics_xlsx___Sheet1[[#This Row],[Post Name]]="-",IF(G4624=0,G4622,G4624),Statistics_xlsx___Sheet1[[#This Row],[Post Name]])</f>
        <v>c9</v>
      </c>
      <c r="I4623">
        <v>33967</v>
      </c>
      <c r="J4623">
        <f>IF(Statistics_xlsx___Sheet1[[#This Row],[Offered Salary]]&lt;=0,AVERAGE($I$2:$I$7166),Statistics_xlsx___Sheet1[[#This Row],[Offered Salary]])</f>
        <v>33967</v>
      </c>
      <c r="K4623" t="b">
        <f>OR((Statistics_xlsx___Sheet1[[#This Row],[updated offered salary]]&lt;$N$39),(Statistics_xlsx___Sheet1[[#This Row],[updated offered salary]]&gt;$N$40))</f>
        <v>0</v>
      </c>
    </row>
    <row r="4624" spans="1:11" x14ac:dyDescent="0.3">
      <c r="A4624">
        <v>58039</v>
      </c>
      <c r="B4624" t="s">
        <v>3844</v>
      </c>
      <c r="C4624" t="s">
        <v>8</v>
      </c>
      <c r="D4624" t="s">
        <v>42</v>
      </c>
      <c r="E4624" t="str">
        <f>IF(Statistics_xlsx___Sheet1[[#This Row],[event_name]]="-","Male",Statistics_xlsx___Sheet1[[#This Row],[event_name]])</f>
        <v>Don’t want to say</v>
      </c>
      <c r="F4624" t="s">
        <v>21</v>
      </c>
      <c r="G4624" t="s">
        <v>345</v>
      </c>
      <c r="H4624" t="str">
        <f>IF(Statistics_xlsx___Sheet1[[#This Row],[Post Name]]="-",IF(G4625=0,G4623,G4625),Statistics_xlsx___Sheet1[[#This Row],[Post Name]])</f>
        <v>c9</v>
      </c>
      <c r="I4624">
        <v>34157</v>
      </c>
      <c r="J4624">
        <f>IF(Statistics_xlsx___Sheet1[[#This Row],[Offered Salary]]&lt;=0,AVERAGE($I$2:$I$7166),Statistics_xlsx___Sheet1[[#This Row],[Offered Salary]])</f>
        <v>34157</v>
      </c>
      <c r="K4624" t="b">
        <f>OR((Statistics_xlsx___Sheet1[[#This Row],[updated offered salary]]&lt;$N$39),(Statistics_xlsx___Sheet1[[#This Row],[updated offered salary]]&gt;$N$40))</f>
        <v>0</v>
      </c>
    </row>
    <row r="4625" spans="1:11" x14ac:dyDescent="0.3">
      <c r="A4625">
        <v>920958</v>
      </c>
      <c r="B4625" t="s">
        <v>3416</v>
      </c>
      <c r="C4625" t="s">
        <v>8</v>
      </c>
      <c r="D4625" t="s">
        <v>9</v>
      </c>
      <c r="E4625" t="str">
        <f>IF(Statistics_xlsx___Sheet1[[#This Row],[event_name]]="-","Male",Statistics_xlsx___Sheet1[[#This Row],[event_name]])</f>
        <v>Male</v>
      </c>
      <c r="F4625" t="s">
        <v>21</v>
      </c>
      <c r="G4625" t="s">
        <v>345</v>
      </c>
      <c r="H4625" t="str">
        <f>IF(Statistics_xlsx___Sheet1[[#This Row],[Post Name]]="-",IF(G4626=0,G4624,G4626),Statistics_xlsx___Sheet1[[#This Row],[Post Name]])</f>
        <v>c9</v>
      </c>
      <c r="I4625">
        <v>11869</v>
      </c>
      <c r="J4625">
        <f>IF(Statistics_xlsx___Sheet1[[#This Row],[Offered Salary]]&lt;=0,AVERAGE($I$2:$I$7166),Statistics_xlsx___Sheet1[[#This Row],[Offered Salary]])</f>
        <v>11869</v>
      </c>
      <c r="K4625" t="b">
        <f>OR((Statistics_xlsx___Sheet1[[#This Row],[updated offered salary]]&lt;$N$39),(Statistics_xlsx___Sheet1[[#This Row],[updated offered salary]]&gt;$N$40))</f>
        <v>0</v>
      </c>
    </row>
    <row r="4626" spans="1:11" x14ac:dyDescent="0.3">
      <c r="A4626">
        <v>737902</v>
      </c>
      <c r="B4626" t="s">
        <v>3845</v>
      </c>
      <c r="C4626" t="s">
        <v>15</v>
      </c>
      <c r="D4626" t="s">
        <v>13</v>
      </c>
      <c r="E4626" t="str">
        <f>IF(Statistics_xlsx___Sheet1[[#This Row],[event_name]]="-","Male",Statistics_xlsx___Sheet1[[#This Row],[event_name]])</f>
        <v>Female</v>
      </c>
      <c r="F4626" t="s">
        <v>21</v>
      </c>
      <c r="G4626" t="s">
        <v>345</v>
      </c>
      <c r="H4626" t="str">
        <f>IF(Statistics_xlsx___Sheet1[[#This Row],[Post Name]]="-",IF(G4627=0,G4625,G4627),Statistics_xlsx___Sheet1[[#This Row],[Post Name]])</f>
        <v>c9</v>
      </c>
      <c r="I4626">
        <v>42892</v>
      </c>
      <c r="J4626">
        <f>IF(Statistics_xlsx___Sheet1[[#This Row],[Offered Salary]]&lt;=0,AVERAGE($I$2:$I$7166),Statistics_xlsx___Sheet1[[#This Row],[Offered Salary]])</f>
        <v>42892</v>
      </c>
      <c r="K4626" t="b">
        <f>OR((Statistics_xlsx___Sheet1[[#This Row],[updated offered salary]]&lt;$N$39),(Statistics_xlsx___Sheet1[[#This Row],[updated offered salary]]&gt;$N$40))</f>
        <v>0</v>
      </c>
    </row>
    <row r="4627" spans="1:11" x14ac:dyDescent="0.3">
      <c r="A4627">
        <v>598001</v>
      </c>
      <c r="B4627" t="s">
        <v>1787</v>
      </c>
      <c r="C4627" t="s">
        <v>15</v>
      </c>
      <c r="D4627" t="s">
        <v>9</v>
      </c>
      <c r="E4627" t="str">
        <f>IF(Statistics_xlsx___Sheet1[[#This Row],[event_name]]="-","Male",Statistics_xlsx___Sheet1[[#This Row],[event_name]])</f>
        <v>Male</v>
      </c>
      <c r="F4627" t="s">
        <v>17</v>
      </c>
      <c r="G4627" t="s">
        <v>36</v>
      </c>
      <c r="H4627" t="str">
        <f>IF(Statistics_xlsx___Sheet1[[#This Row],[Post Name]]="-",IF(G4628=0,G4626,G4628),Statistics_xlsx___Sheet1[[#This Row],[Post Name]])</f>
        <v>i5</v>
      </c>
      <c r="I4627">
        <v>30152</v>
      </c>
      <c r="J4627">
        <f>IF(Statistics_xlsx___Sheet1[[#This Row],[Offered Salary]]&lt;=0,AVERAGE($I$2:$I$7166),Statistics_xlsx___Sheet1[[#This Row],[Offered Salary]])</f>
        <v>30152</v>
      </c>
      <c r="K4627" t="b">
        <f>OR((Statistics_xlsx___Sheet1[[#This Row],[updated offered salary]]&lt;$N$39),(Statistics_xlsx___Sheet1[[#This Row],[updated offered salary]]&gt;$N$40))</f>
        <v>0</v>
      </c>
    </row>
    <row r="4628" spans="1:11" x14ac:dyDescent="0.3">
      <c r="A4628">
        <v>997474</v>
      </c>
      <c r="B4628" t="s">
        <v>3846</v>
      </c>
      <c r="C4628" t="s">
        <v>8</v>
      </c>
      <c r="D4628" t="s">
        <v>9</v>
      </c>
      <c r="E4628" t="str">
        <f>IF(Statistics_xlsx___Sheet1[[#This Row],[event_name]]="-","Male",Statistics_xlsx___Sheet1[[#This Row],[event_name]])</f>
        <v>Male</v>
      </c>
      <c r="F4628" t="s">
        <v>17</v>
      </c>
      <c r="G4628" t="s">
        <v>14</v>
      </c>
      <c r="H4628" t="str">
        <f>IF(Statistics_xlsx___Sheet1[[#This Row],[Post Name]]="-",IF(G4629=0,G4627,G4629),Statistics_xlsx___Sheet1[[#This Row],[Post Name]])</f>
        <v>c5</v>
      </c>
      <c r="I4628">
        <v>13143</v>
      </c>
      <c r="J4628">
        <f>IF(Statistics_xlsx___Sheet1[[#This Row],[Offered Salary]]&lt;=0,AVERAGE($I$2:$I$7166),Statistics_xlsx___Sheet1[[#This Row],[Offered Salary]])</f>
        <v>13143</v>
      </c>
      <c r="K4628" t="b">
        <f>OR((Statistics_xlsx___Sheet1[[#This Row],[updated offered salary]]&lt;$N$39),(Statistics_xlsx___Sheet1[[#This Row],[updated offered salary]]&gt;$N$40))</f>
        <v>0</v>
      </c>
    </row>
    <row r="4629" spans="1:11" x14ac:dyDescent="0.3">
      <c r="A4629">
        <v>146332</v>
      </c>
      <c r="B4629" t="s">
        <v>3847</v>
      </c>
      <c r="C4629" t="s">
        <v>8</v>
      </c>
      <c r="D4629" t="s">
        <v>9</v>
      </c>
      <c r="E4629" t="str">
        <f>IF(Statistics_xlsx___Sheet1[[#This Row],[event_name]]="-","Male",Statistics_xlsx___Sheet1[[#This Row],[event_name]])</f>
        <v>Male</v>
      </c>
      <c r="F4629" t="s">
        <v>17</v>
      </c>
      <c r="G4629" t="s">
        <v>14</v>
      </c>
      <c r="H4629" t="str">
        <f>IF(Statistics_xlsx___Sheet1[[#This Row],[Post Name]]="-",IF(G4630=0,G4628,G4630),Statistics_xlsx___Sheet1[[#This Row],[Post Name]])</f>
        <v>c5</v>
      </c>
      <c r="I4629">
        <v>36283</v>
      </c>
      <c r="J4629">
        <f>IF(Statistics_xlsx___Sheet1[[#This Row],[Offered Salary]]&lt;=0,AVERAGE($I$2:$I$7166),Statistics_xlsx___Sheet1[[#This Row],[Offered Salary]])</f>
        <v>36283</v>
      </c>
      <c r="K4629" t="b">
        <f>OR((Statistics_xlsx___Sheet1[[#This Row],[updated offered salary]]&lt;$N$39),(Statistics_xlsx___Sheet1[[#This Row],[updated offered salary]]&gt;$N$40))</f>
        <v>0</v>
      </c>
    </row>
    <row r="4630" spans="1:11" x14ac:dyDescent="0.3">
      <c r="A4630">
        <v>485005</v>
      </c>
      <c r="B4630" t="s">
        <v>3848</v>
      </c>
      <c r="C4630" t="s">
        <v>8</v>
      </c>
      <c r="D4630" t="s">
        <v>42</v>
      </c>
      <c r="E4630" t="str">
        <f>IF(Statistics_xlsx___Sheet1[[#This Row],[event_name]]="-","Male",Statistics_xlsx___Sheet1[[#This Row],[event_name]])</f>
        <v>Don’t want to say</v>
      </c>
      <c r="F4630" t="s">
        <v>17</v>
      </c>
      <c r="G4630" t="s">
        <v>14</v>
      </c>
      <c r="H4630" t="str">
        <f>IF(Statistics_xlsx___Sheet1[[#This Row],[Post Name]]="-",IF(G4631=0,G4629,G4631),Statistics_xlsx___Sheet1[[#This Row],[Post Name]])</f>
        <v>c5</v>
      </c>
      <c r="I4630">
        <v>47503</v>
      </c>
      <c r="J4630">
        <f>IF(Statistics_xlsx___Sheet1[[#This Row],[Offered Salary]]&lt;=0,AVERAGE($I$2:$I$7166),Statistics_xlsx___Sheet1[[#This Row],[Offered Salary]])</f>
        <v>47503</v>
      </c>
      <c r="K4630" t="b">
        <f>OR((Statistics_xlsx___Sheet1[[#This Row],[updated offered salary]]&lt;$N$39),(Statistics_xlsx___Sheet1[[#This Row],[updated offered salary]]&gt;$N$40))</f>
        <v>0</v>
      </c>
    </row>
    <row r="4631" spans="1:11" x14ac:dyDescent="0.3">
      <c r="A4631">
        <v>133581</v>
      </c>
      <c r="B4631" t="s">
        <v>3849</v>
      </c>
      <c r="C4631" t="s">
        <v>8</v>
      </c>
      <c r="D4631" t="s">
        <v>42</v>
      </c>
      <c r="E4631" t="str">
        <f>IF(Statistics_xlsx___Sheet1[[#This Row],[event_name]]="-","Male",Statistics_xlsx___Sheet1[[#This Row],[event_name]])</f>
        <v>Don’t want to say</v>
      </c>
      <c r="F4631" t="s">
        <v>17</v>
      </c>
      <c r="G4631" t="s">
        <v>14</v>
      </c>
      <c r="H4631" t="str">
        <f>IF(Statistics_xlsx___Sheet1[[#This Row],[Post Name]]="-",IF(G4632=0,G4630,G4632),Statistics_xlsx___Sheet1[[#This Row],[Post Name]])</f>
        <v>c5</v>
      </c>
      <c r="I4631">
        <v>49877</v>
      </c>
      <c r="J4631">
        <f>IF(Statistics_xlsx___Sheet1[[#This Row],[Offered Salary]]&lt;=0,AVERAGE($I$2:$I$7166),Statistics_xlsx___Sheet1[[#This Row],[Offered Salary]])</f>
        <v>49877</v>
      </c>
      <c r="K4631" t="b">
        <f>OR((Statistics_xlsx___Sheet1[[#This Row],[updated offered salary]]&lt;$N$39),(Statistics_xlsx___Sheet1[[#This Row],[updated offered salary]]&gt;$N$40))</f>
        <v>0</v>
      </c>
    </row>
    <row r="4632" spans="1:11" x14ac:dyDescent="0.3">
      <c r="A4632">
        <v>14318</v>
      </c>
      <c r="B4632" t="s">
        <v>2404</v>
      </c>
      <c r="C4632" t="s">
        <v>8</v>
      </c>
      <c r="D4632" t="s">
        <v>13</v>
      </c>
      <c r="E4632" t="str">
        <f>IF(Statistics_xlsx___Sheet1[[#This Row],[event_name]]="-","Male",Statistics_xlsx___Sheet1[[#This Row],[event_name]])</f>
        <v>Female</v>
      </c>
      <c r="F4632" t="s">
        <v>17</v>
      </c>
      <c r="G4632" t="s">
        <v>14</v>
      </c>
      <c r="H4632" t="str">
        <f>IF(Statistics_xlsx___Sheet1[[#This Row],[Post Name]]="-",IF(G4633=0,G4631,G4633),Statistics_xlsx___Sheet1[[#This Row],[Post Name]])</f>
        <v>c5</v>
      </c>
      <c r="I4632">
        <v>5223</v>
      </c>
      <c r="J4632">
        <f>IF(Statistics_xlsx___Sheet1[[#This Row],[Offered Salary]]&lt;=0,AVERAGE($I$2:$I$7166),Statistics_xlsx___Sheet1[[#This Row],[Offered Salary]])</f>
        <v>5223</v>
      </c>
      <c r="K4632" t="b">
        <f>OR((Statistics_xlsx___Sheet1[[#This Row],[updated offered salary]]&lt;$N$39),(Statistics_xlsx___Sheet1[[#This Row],[updated offered salary]]&gt;$N$40))</f>
        <v>0</v>
      </c>
    </row>
    <row r="4633" spans="1:11" x14ac:dyDescent="0.3">
      <c r="A4633">
        <v>541632</v>
      </c>
      <c r="B4633" t="s">
        <v>3167</v>
      </c>
      <c r="C4633" t="s">
        <v>8</v>
      </c>
      <c r="D4633" t="s">
        <v>9</v>
      </c>
      <c r="E4633" t="str">
        <f>IF(Statistics_xlsx___Sheet1[[#This Row],[event_name]]="-","Male",Statistics_xlsx___Sheet1[[#This Row],[event_name]])</f>
        <v>Male</v>
      </c>
      <c r="F4633" t="s">
        <v>69</v>
      </c>
      <c r="G4633" t="s">
        <v>345</v>
      </c>
      <c r="H4633" t="str">
        <f>IF(Statistics_xlsx___Sheet1[[#This Row],[Post Name]]="-",IF(G4634=0,G4632,G4634),Statistics_xlsx___Sheet1[[#This Row],[Post Name]])</f>
        <v>c9</v>
      </c>
      <c r="I4633">
        <v>56674</v>
      </c>
      <c r="J4633">
        <f>IF(Statistics_xlsx___Sheet1[[#This Row],[Offered Salary]]&lt;=0,AVERAGE($I$2:$I$7166),Statistics_xlsx___Sheet1[[#This Row],[Offered Salary]])</f>
        <v>56674</v>
      </c>
      <c r="K4633" t="b">
        <f>OR((Statistics_xlsx___Sheet1[[#This Row],[updated offered salary]]&lt;$N$39),(Statistics_xlsx___Sheet1[[#This Row],[updated offered salary]]&gt;$N$40))</f>
        <v>0</v>
      </c>
    </row>
    <row r="4634" spans="1:11" x14ac:dyDescent="0.3">
      <c r="A4634">
        <v>426385</v>
      </c>
      <c r="B4634" t="s">
        <v>3850</v>
      </c>
      <c r="C4634" t="s">
        <v>15</v>
      </c>
      <c r="D4634" t="s">
        <v>9</v>
      </c>
      <c r="E4634" t="str">
        <f>IF(Statistics_xlsx___Sheet1[[#This Row],[event_name]]="-","Male",Statistics_xlsx___Sheet1[[#This Row],[event_name]])</f>
        <v>Male</v>
      </c>
      <c r="F4634" t="s">
        <v>86</v>
      </c>
      <c r="G4634" t="s">
        <v>36</v>
      </c>
      <c r="H4634" t="str">
        <f>IF(Statistics_xlsx___Sheet1[[#This Row],[Post Name]]="-",IF(G4635=0,G4633,G4635),Statistics_xlsx___Sheet1[[#This Row],[Post Name]])</f>
        <v>i5</v>
      </c>
      <c r="I4634">
        <v>83497</v>
      </c>
      <c r="J4634">
        <f>IF(Statistics_xlsx___Sheet1[[#This Row],[Offered Salary]]&lt;=0,AVERAGE($I$2:$I$7166),Statistics_xlsx___Sheet1[[#This Row],[Offered Salary]])</f>
        <v>83497</v>
      </c>
      <c r="K4634" t="b">
        <f>OR((Statistics_xlsx___Sheet1[[#This Row],[updated offered salary]]&lt;$N$39),(Statistics_xlsx___Sheet1[[#This Row],[updated offered salary]]&gt;$N$40))</f>
        <v>0</v>
      </c>
    </row>
    <row r="4635" spans="1:11" x14ac:dyDescent="0.3">
      <c r="A4635">
        <v>115018</v>
      </c>
      <c r="B4635" t="s">
        <v>2613</v>
      </c>
      <c r="C4635" t="s">
        <v>8</v>
      </c>
      <c r="D4635" t="s">
        <v>9</v>
      </c>
      <c r="E4635" t="str">
        <f>IF(Statistics_xlsx___Sheet1[[#This Row],[event_name]]="-","Male",Statistics_xlsx___Sheet1[[#This Row],[event_name]])</f>
        <v>Male</v>
      </c>
      <c r="F4635" t="s">
        <v>10</v>
      </c>
      <c r="G4635" t="s">
        <v>36</v>
      </c>
      <c r="H4635" t="str">
        <f>IF(Statistics_xlsx___Sheet1[[#This Row],[Post Name]]="-",IF(G4636=0,G4634,G4636),Statistics_xlsx___Sheet1[[#This Row],[Post Name]])</f>
        <v>i5</v>
      </c>
      <c r="I4635">
        <v>68941</v>
      </c>
      <c r="J4635">
        <f>IF(Statistics_xlsx___Sheet1[[#This Row],[Offered Salary]]&lt;=0,AVERAGE($I$2:$I$7166),Statistics_xlsx___Sheet1[[#This Row],[Offered Salary]])</f>
        <v>68941</v>
      </c>
      <c r="K4635" t="b">
        <f>OR((Statistics_xlsx___Sheet1[[#This Row],[updated offered salary]]&lt;$N$39),(Statistics_xlsx___Sheet1[[#This Row],[updated offered salary]]&gt;$N$40))</f>
        <v>0</v>
      </c>
    </row>
    <row r="4636" spans="1:11" x14ac:dyDescent="0.3">
      <c r="A4636">
        <v>16456</v>
      </c>
      <c r="B4636" t="s">
        <v>2613</v>
      </c>
      <c r="C4636" t="s">
        <v>8</v>
      </c>
      <c r="D4636" t="s">
        <v>9</v>
      </c>
      <c r="E4636" t="str">
        <f>IF(Statistics_xlsx___Sheet1[[#This Row],[event_name]]="-","Male",Statistics_xlsx___Sheet1[[#This Row],[event_name]])</f>
        <v>Male</v>
      </c>
      <c r="F4636" t="s">
        <v>10</v>
      </c>
      <c r="G4636" t="s">
        <v>36</v>
      </c>
      <c r="H4636" t="str">
        <f>IF(Statistics_xlsx___Sheet1[[#This Row],[Post Name]]="-",IF(G4637=0,G4635,G4637),Statistics_xlsx___Sheet1[[#This Row],[Post Name]])</f>
        <v>i5</v>
      </c>
      <c r="I4636">
        <v>54974</v>
      </c>
      <c r="J4636">
        <f>IF(Statistics_xlsx___Sheet1[[#This Row],[Offered Salary]]&lt;=0,AVERAGE($I$2:$I$7166),Statistics_xlsx___Sheet1[[#This Row],[Offered Salary]])</f>
        <v>54974</v>
      </c>
      <c r="K4636" t="b">
        <f>OR((Statistics_xlsx___Sheet1[[#This Row],[updated offered salary]]&lt;$N$39),(Statistics_xlsx___Sheet1[[#This Row],[updated offered salary]]&gt;$N$40))</f>
        <v>0</v>
      </c>
    </row>
    <row r="4637" spans="1:11" x14ac:dyDescent="0.3">
      <c r="A4637">
        <v>532766</v>
      </c>
      <c r="B4637" t="s">
        <v>3851</v>
      </c>
      <c r="C4637" t="s">
        <v>15</v>
      </c>
      <c r="D4637" t="s">
        <v>9</v>
      </c>
      <c r="E4637" t="str">
        <f>IF(Statistics_xlsx___Sheet1[[#This Row],[event_name]]="-","Male",Statistics_xlsx___Sheet1[[#This Row],[event_name]])</f>
        <v>Male</v>
      </c>
      <c r="F4637" t="s">
        <v>17</v>
      </c>
      <c r="G4637" t="s">
        <v>14</v>
      </c>
      <c r="H4637" t="str">
        <f>IF(Statistics_xlsx___Sheet1[[#This Row],[Post Name]]="-",IF(G4638=0,G4636,G4638),Statistics_xlsx___Sheet1[[#This Row],[Post Name]])</f>
        <v>c5</v>
      </c>
      <c r="I4637">
        <v>19391</v>
      </c>
      <c r="J4637">
        <f>IF(Statistics_xlsx___Sheet1[[#This Row],[Offered Salary]]&lt;=0,AVERAGE($I$2:$I$7166),Statistics_xlsx___Sheet1[[#This Row],[Offered Salary]])</f>
        <v>19391</v>
      </c>
      <c r="K4637" t="b">
        <f>OR((Statistics_xlsx___Sheet1[[#This Row],[updated offered salary]]&lt;$N$39),(Statistics_xlsx___Sheet1[[#This Row],[updated offered salary]]&gt;$N$40))</f>
        <v>0</v>
      </c>
    </row>
    <row r="4638" spans="1:11" x14ac:dyDescent="0.3">
      <c r="A4638">
        <v>228278</v>
      </c>
      <c r="B4638" t="s">
        <v>3852</v>
      </c>
      <c r="C4638" t="s">
        <v>8</v>
      </c>
      <c r="D4638" t="s">
        <v>9</v>
      </c>
      <c r="E4638" t="str">
        <f>IF(Statistics_xlsx___Sheet1[[#This Row],[event_name]]="-","Male",Statistics_xlsx___Sheet1[[#This Row],[event_name]])</f>
        <v>Male</v>
      </c>
      <c r="F4638" t="s">
        <v>17</v>
      </c>
      <c r="G4638" t="s">
        <v>14</v>
      </c>
      <c r="H4638" t="str">
        <f>IF(Statistics_xlsx___Sheet1[[#This Row],[Post Name]]="-",IF(G4639=0,G4637,G4639),Statistics_xlsx___Sheet1[[#This Row],[Post Name]])</f>
        <v>c5</v>
      </c>
      <c r="I4638">
        <v>90747</v>
      </c>
      <c r="J4638">
        <f>IF(Statistics_xlsx___Sheet1[[#This Row],[Offered Salary]]&lt;=0,AVERAGE($I$2:$I$7166),Statistics_xlsx___Sheet1[[#This Row],[Offered Salary]])</f>
        <v>90747</v>
      </c>
      <c r="K4638" t="b">
        <f>OR((Statistics_xlsx___Sheet1[[#This Row],[updated offered salary]]&lt;$N$39),(Statistics_xlsx___Sheet1[[#This Row],[updated offered salary]]&gt;$N$40))</f>
        <v>0</v>
      </c>
    </row>
    <row r="4639" spans="1:11" x14ac:dyDescent="0.3">
      <c r="A4639">
        <v>996910</v>
      </c>
      <c r="B4639" t="s">
        <v>3853</v>
      </c>
      <c r="C4639" t="s">
        <v>8</v>
      </c>
      <c r="D4639" t="s">
        <v>13</v>
      </c>
      <c r="E4639" t="str">
        <f>IF(Statistics_xlsx___Sheet1[[#This Row],[event_name]]="-","Male",Statistics_xlsx___Sheet1[[#This Row],[event_name]])</f>
        <v>Female</v>
      </c>
      <c r="F4639" t="s">
        <v>17</v>
      </c>
      <c r="G4639" t="s">
        <v>14</v>
      </c>
      <c r="H4639" t="str">
        <f>IF(Statistics_xlsx___Sheet1[[#This Row],[Post Name]]="-",IF(G4640=0,G4638,G4640),Statistics_xlsx___Sheet1[[#This Row],[Post Name]])</f>
        <v>c5</v>
      </c>
      <c r="I4639">
        <v>76895</v>
      </c>
      <c r="J4639">
        <f>IF(Statistics_xlsx___Sheet1[[#This Row],[Offered Salary]]&lt;=0,AVERAGE($I$2:$I$7166),Statistics_xlsx___Sheet1[[#This Row],[Offered Salary]])</f>
        <v>76895</v>
      </c>
      <c r="K4639" t="b">
        <f>OR((Statistics_xlsx___Sheet1[[#This Row],[updated offered salary]]&lt;$N$39),(Statistics_xlsx___Sheet1[[#This Row],[updated offered salary]]&gt;$N$40))</f>
        <v>0</v>
      </c>
    </row>
    <row r="4640" spans="1:11" x14ac:dyDescent="0.3">
      <c r="A4640">
        <v>737589</v>
      </c>
      <c r="B4640" t="s">
        <v>3854</v>
      </c>
      <c r="C4640" t="s">
        <v>8</v>
      </c>
      <c r="D4640" t="s">
        <v>9</v>
      </c>
      <c r="E4640" t="str">
        <f>IF(Statistics_xlsx___Sheet1[[#This Row],[event_name]]="-","Male",Statistics_xlsx___Sheet1[[#This Row],[event_name]])</f>
        <v>Male</v>
      </c>
      <c r="F4640" t="s">
        <v>17</v>
      </c>
      <c r="G4640" t="s">
        <v>14</v>
      </c>
      <c r="H4640" t="str">
        <f>IF(Statistics_xlsx___Sheet1[[#This Row],[Post Name]]="-",IF(G4641=0,G4639,G4641),Statistics_xlsx___Sheet1[[#This Row],[Post Name]])</f>
        <v>c5</v>
      </c>
      <c r="I4640">
        <v>91905</v>
      </c>
      <c r="J4640">
        <f>IF(Statistics_xlsx___Sheet1[[#This Row],[Offered Salary]]&lt;=0,AVERAGE($I$2:$I$7166),Statistics_xlsx___Sheet1[[#This Row],[Offered Salary]])</f>
        <v>91905</v>
      </c>
      <c r="K4640" t="b">
        <f>OR((Statistics_xlsx___Sheet1[[#This Row],[updated offered salary]]&lt;$N$39),(Statistics_xlsx___Sheet1[[#This Row],[updated offered salary]]&gt;$N$40))</f>
        <v>0</v>
      </c>
    </row>
    <row r="4641" spans="1:11" x14ac:dyDescent="0.3">
      <c r="A4641">
        <v>350567</v>
      </c>
      <c r="B4641" t="s">
        <v>3853</v>
      </c>
      <c r="C4641" t="s">
        <v>8</v>
      </c>
      <c r="D4641" t="s">
        <v>42</v>
      </c>
      <c r="E4641" t="str">
        <f>IF(Statistics_xlsx___Sheet1[[#This Row],[event_name]]="-","Male",Statistics_xlsx___Sheet1[[#This Row],[event_name]])</f>
        <v>Don’t want to say</v>
      </c>
      <c r="F4641" t="s">
        <v>17</v>
      </c>
      <c r="G4641" t="s">
        <v>14</v>
      </c>
      <c r="H4641" t="str">
        <f>IF(Statistics_xlsx___Sheet1[[#This Row],[Post Name]]="-",IF(G4642=0,G4640,G4642),Statistics_xlsx___Sheet1[[#This Row],[Post Name]])</f>
        <v>c5</v>
      </c>
      <c r="I4641">
        <v>35972</v>
      </c>
      <c r="J4641">
        <f>IF(Statistics_xlsx___Sheet1[[#This Row],[Offered Salary]]&lt;=0,AVERAGE($I$2:$I$7166),Statistics_xlsx___Sheet1[[#This Row],[Offered Salary]])</f>
        <v>35972</v>
      </c>
      <c r="K4641" t="b">
        <f>OR((Statistics_xlsx___Sheet1[[#This Row],[updated offered salary]]&lt;$N$39),(Statistics_xlsx___Sheet1[[#This Row],[updated offered salary]]&gt;$N$40))</f>
        <v>0</v>
      </c>
    </row>
    <row r="4642" spans="1:11" x14ac:dyDescent="0.3">
      <c r="A4642">
        <v>935580</v>
      </c>
      <c r="B4642" t="s">
        <v>3855</v>
      </c>
      <c r="C4642" t="s">
        <v>8</v>
      </c>
      <c r="D4642" t="s">
        <v>9</v>
      </c>
      <c r="E4642" t="str">
        <f>IF(Statistics_xlsx___Sheet1[[#This Row],[event_name]]="-","Male",Statistics_xlsx___Sheet1[[#This Row],[event_name]])</f>
        <v>Male</v>
      </c>
      <c r="F4642" t="s">
        <v>17</v>
      </c>
      <c r="G4642" t="s">
        <v>24</v>
      </c>
      <c r="H4642" t="str">
        <f>IF(Statistics_xlsx___Sheet1[[#This Row],[Post Name]]="-",IF(G4643=0,G4641,G4643),Statistics_xlsx___Sheet1[[#This Row],[Post Name]])</f>
        <v>i7</v>
      </c>
      <c r="I4642">
        <v>75137</v>
      </c>
      <c r="J4642">
        <f>IF(Statistics_xlsx___Sheet1[[#This Row],[Offered Salary]]&lt;=0,AVERAGE($I$2:$I$7166),Statistics_xlsx___Sheet1[[#This Row],[Offered Salary]])</f>
        <v>75137</v>
      </c>
      <c r="K4642" t="b">
        <f>OR((Statistics_xlsx___Sheet1[[#This Row],[updated offered salary]]&lt;$N$39),(Statistics_xlsx___Sheet1[[#This Row],[updated offered salary]]&gt;$N$40))</f>
        <v>0</v>
      </c>
    </row>
    <row r="4643" spans="1:11" x14ac:dyDescent="0.3">
      <c r="A4643">
        <v>998478</v>
      </c>
      <c r="B4643" t="s">
        <v>3856</v>
      </c>
      <c r="C4643" t="s">
        <v>8</v>
      </c>
      <c r="D4643" t="s">
        <v>9</v>
      </c>
      <c r="E4643" t="str">
        <f>IF(Statistics_xlsx___Sheet1[[#This Row],[event_name]]="-","Male",Statistics_xlsx___Sheet1[[#This Row],[event_name]])</f>
        <v>Male</v>
      </c>
      <c r="F4643" t="s">
        <v>17</v>
      </c>
      <c r="G4643" t="s">
        <v>24</v>
      </c>
      <c r="H4643" t="str">
        <f>IF(Statistics_xlsx___Sheet1[[#This Row],[Post Name]]="-",IF(G4644=0,G4642,G4644),Statistics_xlsx___Sheet1[[#This Row],[Post Name]])</f>
        <v>i7</v>
      </c>
      <c r="I4643">
        <v>5143</v>
      </c>
      <c r="J4643">
        <f>IF(Statistics_xlsx___Sheet1[[#This Row],[Offered Salary]]&lt;=0,AVERAGE($I$2:$I$7166),Statistics_xlsx___Sheet1[[#This Row],[Offered Salary]])</f>
        <v>5143</v>
      </c>
      <c r="K4643" t="b">
        <f>OR((Statistics_xlsx___Sheet1[[#This Row],[updated offered salary]]&lt;$N$39),(Statistics_xlsx___Sheet1[[#This Row],[updated offered salary]]&gt;$N$40))</f>
        <v>0</v>
      </c>
    </row>
    <row r="4644" spans="1:11" x14ac:dyDescent="0.3">
      <c r="A4644">
        <v>563648</v>
      </c>
      <c r="B4644" t="s">
        <v>3857</v>
      </c>
      <c r="C4644" t="s">
        <v>8</v>
      </c>
      <c r="D4644" t="s">
        <v>9</v>
      </c>
      <c r="E4644" t="str">
        <f>IF(Statistics_xlsx___Sheet1[[#This Row],[event_name]]="-","Male",Statistics_xlsx___Sheet1[[#This Row],[event_name]])</f>
        <v>Male</v>
      </c>
      <c r="F4644" t="s">
        <v>17</v>
      </c>
      <c r="G4644" t="s">
        <v>24</v>
      </c>
      <c r="H4644" t="str">
        <f>IF(Statistics_xlsx___Sheet1[[#This Row],[Post Name]]="-",IF(G4645=0,G4643,G4645),Statistics_xlsx___Sheet1[[#This Row],[Post Name]])</f>
        <v>i7</v>
      </c>
      <c r="I4644">
        <v>26508</v>
      </c>
      <c r="J4644">
        <f>IF(Statistics_xlsx___Sheet1[[#This Row],[Offered Salary]]&lt;=0,AVERAGE($I$2:$I$7166),Statistics_xlsx___Sheet1[[#This Row],[Offered Salary]])</f>
        <v>26508</v>
      </c>
      <c r="K4644" t="b">
        <f>OR((Statistics_xlsx___Sheet1[[#This Row],[updated offered salary]]&lt;$N$39),(Statistics_xlsx___Sheet1[[#This Row],[updated offered salary]]&gt;$N$40))</f>
        <v>0</v>
      </c>
    </row>
    <row r="4645" spans="1:11" x14ac:dyDescent="0.3">
      <c r="A4645">
        <v>531055</v>
      </c>
      <c r="B4645" t="s">
        <v>3858</v>
      </c>
      <c r="C4645" t="s">
        <v>8</v>
      </c>
      <c r="D4645" t="s">
        <v>13</v>
      </c>
      <c r="E4645" t="str">
        <f>IF(Statistics_xlsx___Sheet1[[#This Row],[event_name]]="-","Male",Statistics_xlsx___Sheet1[[#This Row],[event_name]])</f>
        <v>Female</v>
      </c>
      <c r="F4645" t="s">
        <v>17</v>
      </c>
      <c r="G4645" t="s">
        <v>24</v>
      </c>
      <c r="H4645" t="str">
        <f>IF(Statistics_xlsx___Sheet1[[#This Row],[Post Name]]="-",IF(G4646=0,G4644,G4646),Statistics_xlsx___Sheet1[[#This Row],[Post Name]])</f>
        <v>i7</v>
      </c>
      <c r="I4645">
        <v>24791</v>
      </c>
      <c r="J4645">
        <f>IF(Statistics_xlsx___Sheet1[[#This Row],[Offered Salary]]&lt;=0,AVERAGE($I$2:$I$7166),Statistics_xlsx___Sheet1[[#This Row],[Offered Salary]])</f>
        <v>24791</v>
      </c>
      <c r="K4645" t="b">
        <f>OR((Statistics_xlsx___Sheet1[[#This Row],[updated offered salary]]&lt;$N$39),(Statistics_xlsx___Sheet1[[#This Row],[updated offered salary]]&gt;$N$40))</f>
        <v>0</v>
      </c>
    </row>
    <row r="4646" spans="1:11" x14ac:dyDescent="0.3">
      <c r="A4646">
        <v>755156</v>
      </c>
      <c r="B4646" t="s">
        <v>3141</v>
      </c>
      <c r="C4646" t="s">
        <v>15</v>
      </c>
      <c r="D4646" t="s">
        <v>13</v>
      </c>
      <c r="E4646" t="str">
        <f>IF(Statistics_xlsx___Sheet1[[#This Row],[event_name]]="-","Male",Statistics_xlsx___Sheet1[[#This Row],[event_name]])</f>
        <v>Female</v>
      </c>
      <c r="F4646" t="s">
        <v>17</v>
      </c>
      <c r="G4646" t="s">
        <v>24</v>
      </c>
      <c r="H4646" t="str">
        <f>IF(Statistics_xlsx___Sheet1[[#This Row],[Post Name]]="-",IF(G4647=0,G4645,G4647),Statistics_xlsx___Sheet1[[#This Row],[Post Name]])</f>
        <v>i7</v>
      </c>
      <c r="I4646">
        <v>39818</v>
      </c>
      <c r="J4646">
        <f>IF(Statistics_xlsx___Sheet1[[#This Row],[Offered Salary]]&lt;=0,AVERAGE($I$2:$I$7166),Statistics_xlsx___Sheet1[[#This Row],[Offered Salary]])</f>
        <v>39818</v>
      </c>
      <c r="K4646" t="b">
        <f>OR((Statistics_xlsx___Sheet1[[#This Row],[updated offered salary]]&lt;$N$39),(Statistics_xlsx___Sheet1[[#This Row],[updated offered salary]]&gt;$N$40))</f>
        <v>0</v>
      </c>
    </row>
    <row r="4647" spans="1:11" x14ac:dyDescent="0.3">
      <c r="A4647">
        <v>709538</v>
      </c>
      <c r="B4647" t="s">
        <v>3859</v>
      </c>
      <c r="C4647" t="s">
        <v>8</v>
      </c>
      <c r="D4647" t="s">
        <v>13</v>
      </c>
      <c r="E4647" t="str">
        <f>IF(Statistics_xlsx___Sheet1[[#This Row],[event_name]]="-","Male",Statistics_xlsx___Sheet1[[#This Row],[event_name]])</f>
        <v>Female</v>
      </c>
      <c r="F4647" t="s">
        <v>17</v>
      </c>
      <c r="G4647" t="s">
        <v>24</v>
      </c>
      <c r="H4647" t="str">
        <f>IF(Statistics_xlsx___Sheet1[[#This Row],[Post Name]]="-",IF(G4648=0,G4646,G4648),Statistics_xlsx___Sheet1[[#This Row],[Post Name]])</f>
        <v>i7</v>
      </c>
      <c r="I4647">
        <v>9733</v>
      </c>
      <c r="J4647">
        <f>IF(Statistics_xlsx___Sheet1[[#This Row],[Offered Salary]]&lt;=0,AVERAGE($I$2:$I$7166),Statistics_xlsx___Sheet1[[#This Row],[Offered Salary]])</f>
        <v>9733</v>
      </c>
      <c r="K4647" t="b">
        <f>OR((Statistics_xlsx___Sheet1[[#This Row],[updated offered salary]]&lt;$N$39),(Statistics_xlsx___Sheet1[[#This Row],[updated offered salary]]&gt;$N$40))</f>
        <v>0</v>
      </c>
    </row>
    <row r="4648" spans="1:11" x14ac:dyDescent="0.3">
      <c r="A4648">
        <v>233897</v>
      </c>
      <c r="B4648" t="s">
        <v>3860</v>
      </c>
      <c r="C4648" t="s">
        <v>8</v>
      </c>
      <c r="D4648" t="s">
        <v>13</v>
      </c>
      <c r="E4648" t="str">
        <f>IF(Statistics_xlsx___Sheet1[[#This Row],[event_name]]="-","Male",Statistics_xlsx___Sheet1[[#This Row],[event_name]])</f>
        <v>Female</v>
      </c>
      <c r="F4648" t="s">
        <v>17</v>
      </c>
      <c r="G4648" t="s">
        <v>24</v>
      </c>
      <c r="H4648" t="str">
        <f>IF(Statistics_xlsx___Sheet1[[#This Row],[Post Name]]="-",IF(G4649=0,G4647,G4649),Statistics_xlsx___Sheet1[[#This Row],[Post Name]])</f>
        <v>i7</v>
      </c>
      <c r="I4648">
        <v>8237</v>
      </c>
      <c r="J4648">
        <f>IF(Statistics_xlsx___Sheet1[[#This Row],[Offered Salary]]&lt;=0,AVERAGE($I$2:$I$7166),Statistics_xlsx___Sheet1[[#This Row],[Offered Salary]])</f>
        <v>8237</v>
      </c>
      <c r="K4648" t="b">
        <f>OR((Statistics_xlsx___Sheet1[[#This Row],[updated offered salary]]&lt;$N$39),(Statistics_xlsx___Sheet1[[#This Row],[updated offered salary]]&gt;$N$40))</f>
        <v>0</v>
      </c>
    </row>
    <row r="4649" spans="1:11" x14ac:dyDescent="0.3">
      <c r="A4649">
        <v>757668</v>
      </c>
      <c r="B4649" t="s">
        <v>2344</v>
      </c>
      <c r="C4649" t="s">
        <v>8</v>
      </c>
      <c r="D4649" t="s">
        <v>9</v>
      </c>
      <c r="E4649" t="str">
        <f>IF(Statistics_xlsx___Sheet1[[#This Row],[event_name]]="-","Male",Statistics_xlsx___Sheet1[[#This Row],[event_name]])</f>
        <v>Male</v>
      </c>
      <c r="F4649" t="s">
        <v>10</v>
      </c>
      <c r="G4649" t="s">
        <v>14</v>
      </c>
      <c r="H4649" t="str">
        <f>IF(Statistics_xlsx___Sheet1[[#This Row],[Post Name]]="-",IF(G4650=0,G4648,G4650),Statistics_xlsx___Sheet1[[#This Row],[Post Name]])</f>
        <v>c5</v>
      </c>
      <c r="I4649">
        <v>74917</v>
      </c>
      <c r="J4649">
        <f>IF(Statistics_xlsx___Sheet1[[#This Row],[Offered Salary]]&lt;=0,AVERAGE($I$2:$I$7166),Statistics_xlsx___Sheet1[[#This Row],[Offered Salary]])</f>
        <v>74917</v>
      </c>
      <c r="K4649" t="b">
        <f>OR((Statistics_xlsx___Sheet1[[#This Row],[updated offered salary]]&lt;$N$39),(Statistics_xlsx___Sheet1[[#This Row],[updated offered salary]]&gt;$N$40))</f>
        <v>0</v>
      </c>
    </row>
    <row r="4650" spans="1:11" x14ac:dyDescent="0.3">
      <c r="A4650">
        <v>137775</v>
      </c>
      <c r="B4650" t="s">
        <v>1727</v>
      </c>
      <c r="C4650" t="s">
        <v>8</v>
      </c>
      <c r="D4650" t="s">
        <v>9</v>
      </c>
      <c r="E4650" t="str">
        <f>IF(Statistics_xlsx___Sheet1[[#This Row],[event_name]]="-","Male",Statistics_xlsx___Sheet1[[#This Row],[event_name]])</f>
        <v>Male</v>
      </c>
      <c r="F4650" t="s">
        <v>10</v>
      </c>
      <c r="G4650" t="s">
        <v>14</v>
      </c>
      <c r="H4650" t="str">
        <f>IF(Statistics_xlsx___Sheet1[[#This Row],[Post Name]]="-",IF(G4651=0,G4649,G4651),Statistics_xlsx___Sheet1[[#This Row],[Post Name]])</f>
        <v>c5</v>
      </c>
      <c r="I4650">
        <v>75705</v>
      </c>
      <c r="J4650">
        <f>IF(Statistics_xlsx___Sheet1[[#This Row],[Offered Salary]]&lt;=0,AVERAGE($I$2:$I$7166),Statistics_xlsx___Sheet1[[#This Row],[Offered Salary]])</f>
        <v>75705</v>
      </c>
      <c r="K4650" t="b">
        <f>OR((Statistics_xlsx___Sheet1[[#This Row],[updated offered salary]]&lt;$N$39),(Statistics_xlsx___Sheet1[[#This Row],[updated offered salary]]&gt;$N$40))</f>
        <v>0</v>
      </c>
    </row>
    <row r="4651" spans="1:11" x14ac:dyDescent="0.3">
      <c r="A4651">
        <v>889336</v>
      </c>
      <c r="B4651" t="s">
        <v>3861</v>
      </c>
      <c r="C4651" t="s">
        <v>8</v>
      </c>
      <c r="D4651" t="s">
        <v>9</v>
      </c>
      <c r="E4651" t="str">
        <f>IF(Statistics_xlsx___Sheet1[[#This Row],[event_name]]="-","Male",Statistics_xlsx___Sheet1[[#This Row],[event_name]])</f>
        <v>Male</v>
      </c>
      <c r="F4651" t="s">
        <v>10</v>
      </c>
      <c r="G4651" t="s">
        <v>14</v>
      </c>
      <c r="H4651" t="str">
        <f>IF(Statistics_xlsx___Sheet1[[#This Row],[Post Name]]="-",IF(G4652=0,G4650,G4652),Statistics_xlsx___Sheet1[[#This Row],[Post Name]])</f>
        <v>c5</v>
      </c>
      <c r="I4651">
        <v>16637</v>
      </c>
      <c r="J4651">
        <f>IF(Statistics_xlsx___Sheet1[[#This Row],[Offered Salary]]&lt;=0,AVERAGE($I$2:$I$7166),Statistics_xlsx___Sheet1[[#This Row],[Offered Salary]])</f>
        <v>16637</v>
      </c>
      <c r="K4651" t="b">
        <f>OR((Statistics_xlsx___Sheet1[[#This Row],[updated offered salary]]&lt;$N$39),(Statistics_xlsx___Sheet1[[#This Row],[updated offered salary]]&gt;$N$40))</f>
        <v>0</v>
      </c>
    </row>
    <row r="4652" spans="1:11" x14ac:dyDescent="0.3">
      <c r="A4652">
        <v>860049</v>
      </c>
      <c r="B4652" t="s">
        <v>2914</v>
      </c>
      <c r="C4652" t="s">
        <v>8</v>
      </c>
      <c r="D4652" t="s">
        <v>9</v>
      </c>
      <c r="E4652" t="str">
        <f>IF(Statistics_xlsx___Sheet1[[#This Row],[event_name]]="-","Male",Statistics_xlsx___Sheet1[[#This Row],[event_name]])</f>
        <v>Male</v>
      </c>
      <c r="F4652" t="s">
        <v>52</v>
      </c>
      <c r="G4652" t="s">
        <v>36</v>
      </c>
      <c r="H4652" t="str">
        <f>IF(Statistics_xlsx___Sheet1[[#This Row],[Post Name]]="-",IF(G4653=0,G4651,G4653),Statistics_xlsx___Sheet1[[#This Row],[Post Name]])</f>
        <v>i5</v>
      </c>
      <c r="I4652">
        <v>81002</v>
      </c>
      <c r="J4652">
        <f>IF(Statistics_xlsx___Sheet1[[#This Row],[Offered Salary]]&lt;=0,AVERAGE($I$2:$I$7166),Statistics_xlsx___Sheet1[[#This Row],[Offered Salary]])</f>
        <v>81002</v>
      </c>
      <c r="K4652" t="b">
        <f>OR((Statistics_xlsx___Sheet1[[#This Row],[updated offered salary]]&lt;$N$39),(Statistics_xlsx___Sheet1[[#This Row],[updated offered salary]]&gt;$N$40))</f>
        <v>0</v>
      </c>
    </row>
    <row r="4653" spans="1:11" x14ac:dyDescent="0.3">
      <c r="A4653">
        <v>608169</v>
      </c>
      <c r="B4653" t="s">
        <v>2914</v>
      </c>
      <c r="C4653" t="s">
        <v>8</v>
      </c>
      <c r="D4653" t="s">
        <v>9</v>
      </c>
      <c r="E4653" t="str">
        <f>IF(Statistics_xlsx___Sheet1[[#This Row],[event_name]]="-","Male",Statistics_xlsx___Sheet1[[#This Row],[event_name]])</f>
        <v>Male</v>
      </c>
      <c r="F4653" t="s">
        <v>86</v>
      </c>
      <c r="G4653" t="s">
        <v>11</v>
      </c>
      <c r="H4653" t="str">
        <f>IF(Statistics_xlsx___Sheet1[[#This Row],[Post Name]]="-",IF(G4654=0,G4652,G4654),Statistics_xlsx___Sheet1[[#This Row],[Post Name]])</f>
        <v>c8</v>
      </c>
      <c r="I4653">
        <v>17544</v>
      </c>
      <c r="J4653">
        <f>IF(Statistics_xlsx___Sheet1[[#This Row],[Offered Salary]]&lt;=0,AVERAGE($I$2:$I$7166),Statistics_xlsx___Sheet1[[#This Row],[Offered Salary]])</f>
        <v>17544</v>
      </c>
      <c r="K4653" t="b">
        <f>OR((Statistics_xlsx___Sheet1[[#This Row],[updated offered salary]]&lt;$N$39),(Statistics_xlsx___Sheet1[[#This Row],[updated offered salary]]&gt;$N$40))</f>
        <v>0</v>
      </c>
    </row>
    <row r="4654" spans="1:11" x14ac:dyDescent="0.3">
      <c r="A4654">
        <v>255806</v>
      </c>
      <c r="B4654" t="s">
        <v>3862</v>
      </c>
      <c r="C4654" t="s">
        <v>8</v>
      </c>
      <c r="D4654" t="s">
        <v>9</v>
      </c>
      <c r="E4654" t="str">
        <f>IF(Statistics_xlsx___Sheet1[[#This Row],[event_name]]="-","Male",Statistics_xlsx___Sheet1[[#This Row],[event_name]])</f>
        <v>Male</v>
      </c>
      <c r="F4654" t="s">
        <v>86</v>
      </c>
      <c r="G4654" t="s">
        <v>11</v>
      </c>
      <c r="H4654" t="str">
        <f>IF(Statistics_xlsx___Sheet1[[#This Row],[Post Name]]="-",IF(G4655=0,G4653,G4655),Statistics_xlsx___Sheet1[[#This Row],[Post Name]])</f>
        <v>c8</v>
      </c>
      <c r="I4654">
        <v>61950</v>
      </c>
      <c r="J4654">
        <f>IF(Statistics_xlsx___Sheet1[[#This Row],[Offered Salary]]&lt;=0,AVERAGE($I$2:$I$7166),Statistics_xlsx___Sheet1[[#This Row],[Offered Salary]])</f>
        <v>61950</v>
      </c>
      <c r="K4654" t="b">
        <f>OR((Statistics_xlsx___Sheet1[[#This Row],[updated offered salary]]&lt;$N$39),(Statistics_xlsx___Sheet1[[#This Row],[updated offered salary]]&gt;$N$40))</f>
        <v>0</v>
      </c>
    </row>
    <row r="4655" spans="1:11" x14ac:dyDescent="0.3">
      <c r="A4655">
        <v>39931</v>
      </c>
      <c r="B4655" t="s">
        <v>3863</v>
      </c>
      <c r="C4655" t="s">
        <v>15</v>
      </c>
      <c r="D4655" t="s">
        <v>9</v>
      </c>
      <c r="E4655" t="str">
        <f>IF(Statistics_xlsx___Sheet1[[#This Row],[event_name]]="-","Male",Statistics_xlsx___Sheet1[[#This Row],[event_name]])</f>
        <v>Male</v>
      </c>
      <c r="F4655" t="s">
        <v>86</v>
      </c>
      <c r="G4655" t="s">
        <v>11</v>
      </c>
      <c r="H4655" t="str">
        <f>IF(Statistics_xlsx___Sheet1[[#This Row],[Post Name]]="-",IF(G4656=0,G4654,G4656),Statistics_xlsx___Sheet1[[#This Row],[Post Name]])</f>
        <v>c8</v>
      </c>
      <c r="I4655">
        <v>95200</v>
      </c>
      <c r="J4655">
        <f>IF(Statistics_xlsx___Sheet1[[#This Row],[Offered Salary]]&lt;=0,AVERAGE($I$2:$I$7166),Statistics_xlsx___Sheet1[[#This Row],[Offered Salary]])</f>
        <v>95200</v>
      </c>
      <c r="K4655" t="b">
        <f>OR((Statistics_xlsx___Sheet1[[#This Row],[updated offered salary]]&lt;$N$39),(Statistics_xlsx___Sheet1[[#This Row],[updated offered salary]]&gt;$N$40))</f>
        <v>0</v>
      </c>
    </row>
    <row r="4656" spans="1:11" x14ac:dyDescent="0.3">
      <c r="A4656">
        <v>633002</v>
      </c>
      <c r="B4656" t="s">
        <v>3864</v>
      </c>
      <c r="C4656" t="s">
        <v>8</v>
      </c>
      <c r="D4656" t="s">
        <v>13</v>
      </c>
      <c r="E4656" t="str">
        <f>IF(Statistics_xlsx___Sheet1[[#This Row],[event_name]]="-","Male",Statistics_xlsx___Sheet1[[#This Row],[event_name]])</f>
        <v>Female</v>
      </c>
      <c r="F4656" t="s">
        <v>10</v>
      </c>
      <c r="G4656" t="s">
        <v>345</v>
      </c>
      <c r="H4656" t="str">
        <f>IF(Statistics_xlsx___Sheet1[[#This Row],[Post Name]]="-",IF(G4657=0,G4655,G4657),Statistics_xlsx___Sheet1[[#This Row],[Post Name]])</f>
        <v>c9</v>
      </c>
      <c r="I4656">
        <v>79867</v>
      </c>
      <c r="J4656">
        <f>IF(Statistics_xlsx___Sheet1[[#This Row],[Offered Salary]]&lt;=0,AVERAGE($I$2:$I$7166),Statistics_xlsx___Sheet1[[#This Row],[Offered Salary]])</f>
        <v>79867</v>
      </c>
      <c r="K4656" t="b">
        <f>OR((Statistics_xlsx___Sheet1[[#This Row],[updated offered salary]]&lt;$N$39),(Statistics_xlsx___Sheet1[[#This Row],[updated offered salary]]&gt;$N$40))</f>
        <v>0</v>
      </c>
    </row>
    <row r="4657" spans="1:11" x14ac:dyDescent="0.3">
      <c r="A4657">
        <v>934713</v>
      </c>
      <c r="B4657" t="s">
        <v>3865</v>
      </c>
      <c r="C4657" t="s">
        <v>15</v>
      </c>
      <c r="D4657" t="s">
        <v>13</v>
      </c>
      <c r="E4657" t="str">
        <f>IF(Statistics_xlsx___Sheet1[[#This Row],[event_name]]="-","Male",Statistics_xlsx___Sheet1[[#This Row],[event_name]])</f>
        <v>Female</v>
      </c>
      <c r="F4657" t="s">
        <v>10</v>
      </c>
      <c r="G4657" t="s">
        <v>345</v>
      </c>
      <c r="H4657" t="str">
        <f>IF(Statistics_xlsx___Sheet1[[#This Row],[Post Name]]="-",IF(G4658=0,G4656,G4658),Statistics_xlsx___Sheet1[[#This Row],[Post Name]])</f>
        <v>c9</v>
      </c>
      <c r="I4657">
        <v>86588</v>
      </c>
      <c r="J4657">
        <f>IF(Statistics_xlsx___Sheet1[[#This Row],[Offered Salary]]&lt;=0,AVERAGE($I$2:$I$7166),Statistics_xlsx___Sheet1[[#This Row],[Offered Salary]])</f>
        <v>86588</v>
      </c>
      <c r="K4657" t="b">
        <f>OR((Statistics_xlsx___Sheet1[[#This Row],[updated offered salary]]&lt;$N$39),(Statistics_xlsx___Sheet1[[#This Row],[updated offered salary]]&gt;$N$40))</f>
        <v>0</v>
      </c>
    </row>
    <row r="4658" spans="1:11" x14ac:dyDescent="0.3">
      <c r="A4658">
        <v>355348</v>
      </c>
      <c r="B4658" t="s">
        <v>3866</v>
      </c>
      <c r="C4658" t="s">
        <v>8</v>
      </c>
      <c r="D4658" t="s">
        <v>13</v>
      </c>
      <c r="E4658" t="str">
        <f>IF(Statistics_xlsx___Sheet1[[#This Row],[event_name]]="-","Male",Statistics_xlsx___Sheet1[[#This Row],[event_name]])</f>
        <v>Female</v>
      </c>
      <c r="F4658" t="s">
        <v>10</v>
      </c>
      <c r="G4658" t="s">
        <v>345</v>
      </c>
      <c r="H4658" t="str">
        <f>IF(Statistics_xlsx___Sheet1[[#This Row],[Post Name]]="-",IF(G4659=0,G4657,G4659),Statistics_xlsx___Sheet1[[#This Row],[Post Name]])</f>
        <v>c9</v>
      </c>
      <c r="I4658">
        <v>69691</v>
      </c>
      <c r="J4658">
        <f>IF(Statistics_xlsx___Sheet1[[#This Row],[Offered Salary]]&lt;=0,AVERAGE($I$2:$I$7166),Statistics_xlsx___Sheet1[[#This Row],[Offered Salary]])</f>
        <v>69691</v>
      </c>
      <c r="K4658" t="b">
        <f>OR((Statistics_xlsx___Sheet1[[#This Row],[updated offered salary]]&lt;$N$39),(Statistics_xlsx___Sheet1[[#This Row],[updated offered salary]]&gt;$N$40))</f>
        <v>0</v>
      </c>
    </row>
    <row r="4659" spans="1:11" x14ac:dyDescent="0.3">
      <c r="A4659">
        <v>624692</v>
      </c>
      <c r="B4659" t="s">
        <v>3867</v>
      </c>
      <c r="C4659" t="s">
        <v>8</v>
      </c>
      <c r="D4659" t="s">
        <v>13</v>
      </c>
      <c r="E4659" t="str">
        <f>IF(Statistics_xlsx___Sheet1[[#This Row],[event_name]]="-","Male",Statistics_xlsx___Sheet1[[#This Row],[event_name]])</f>
        <v>Female</v>
      </c>
      <c r="F4659" t="s">
        <v>10</v>
      </c>
      <c r="G4659" t="s">
        <v>345</v>
      </c>
      <c r="H4659" t="str">
        <f>IF(Statistics_xlsx___Sheet1[[#This Row],[Post Name]]="-",IF(G4660=0,G4658,G4660),Statistics_xlsx___Sheet1[[#This Row],[Post Name]])</f>
        <v>c9</v>
      </c>
      <c r="I4659">
        <v>54152</v>
      </c>
      <c r="J4659">
        <f>IF(Statistics_xlsx___Sheet1[[#This Row],[Offered Salary]]&lt;=0,AVERAGE($I$2:$I$7166),Statistics_xlsx___Sheet1[[#This Row],[Offered Salary]])</f>
        <v>54152</v>
      </c>
      <c r="K4659" t="b">
        <f>OR((Statistics_xlsx___Sheet1[[#This Row],[updated offered salary]]&lt;$N$39),(Statistics_xlsx___Sheet1[[#This Row],[updated offered salary]]&gt;$N$40))</f>
        <v>0</v>
      </c>
    </row>
    <row r="4660" spans="1:11" x14ac:dyDescent="0.3">
      <c r="A4660">
        <v>462488</v>
      </c>
      <c r="B4660" t="s">
        <v>3867</v>
      </c>
      <c r="C4660" t="s">
        <v>8</v>
      </c>
      <c r="D4660" t="s">
        <v>9</v>
      </c>
      <c r="E4660" t="str">
        <f>IF(Statistics_xlsx___Sheet1[[#This Row],[event_name]]="-","Male",Statistics_xlsx___Sheet1[[#This Row],[event_name]])</f>
        <v>Male</v>
      </c>
      <c r="F4660" t="s">
        <v>10</v>
      </c>
      <c r="G4660" t="s">
        <v>345</v>
      </c>
      <c r="H4660" t="str">
        <f>IF(Statistics_xlsx___Sheet1[[#This Row],[Post Name]]="-",IF(G4661=0,G4659,G4661),Statistics_xlsx___Sheet1[[#This Row],[Post Name]])</f>
        <v>c9</v>
      </c>
      <c r="I4660">
        <v>81412</v>
      </c>
      <c r="J4660">
        <f>IF(Statistics_xlsx___Sheet1[[#This Row],[Offered Salary]]&lt;=0,AVERAGE($I$2:$I$7166),Statistics_xlsx___Sheet1[[#This Row],[Offered Salary]])</f>
        <v>81412</v>
      </c>
      <c r="K4660" t="b">
        <f>OR((Statistics_xlsx___Sheet1[[#This Row],[updated offered salary]]&lt;$N$39),(Statistics_xlsx___Sheet1[[#This Row],[updated offered salary]]&gt;$N$40))</f>
        <v>0</v>
      </c>
    </row>
    <row r="4661" spans="1:11" x14ac:dyDescent="0.3">
      <c r="A4661">
        <v>800056</v>
      </c>
      <c r="B4661" t="s">
        <v>3868</v>
      </c>
      <c r="C4661" t="s">
        <v>15</v>
      </c>
      <c r="D4661" t="s">
        <v>9</v>
      </c>
      <c r="E4661" t="str">
        <f>IF(Statistics_xlsx___Sheet1[[#This Row],[event_name]]="-","Male",Statistics_xlsx___Sheet1[[#This Row],[event_name]])</f>
        <v>Male</v>
      </c>
      <c r="F4661" t="s">
        <v>10</v>
      </c>
      <c r="G4661" t="s">
        <v>345</v>
      </c>
      <c r="H4661" t="str">
        <f>IF(Statistics_xlsx___Sheet1[[#This Row],[Post Name]]="-",IF(G4662=0,G4660,G4662),Statistics_xlsx___Sheet1[[#This Row],[Post Name]])</f>
        <v>c9</v>
      </c>
      <c r="I4661">
        <v>36888</v>
      </c>
      <c r="J4661">
        <f>IF(Statistics_xlsx___Sheet1[[#This Row],[Offered Salary]]&lt;=0,AVERAGE($I$2:$I$7166),Statistics_xlsx___Sheet1[[#This Row],[Offered Salary]])</f>
        <v>36888</v>
      </c>
      <c r="K4661" t="b">
        <f>OR((Statistics_xlsx___Sheet1[[#This Row],[updated offered salary]]&lt;$N$39),(Statistics_xlsx___Sheet1[[#This Row],[updated offered salary]]&gt;$N$40))</f>
        <v>0</v>
      </c>
    </row>
    <row r="4662" spans="1:11" x14ac:dyDescent="0.3">
      <c r="A4662">
        <v>459590</v>
      </c>
      <c r="B4662" t="s">
        <v>3869</v>
      </c>
      <c r="C4662" t="s">
        <v>8</v>
      </c>
      <c r="D4662" t="s">
        <v>9</v>
      </c>
      <c r="E4662" t="str">
        <f>IF(Statistics_xlsx___Sheet1[[#This Row],[event_name]]="-","Male",Statistics_xlsx___Sheet1[[#This Row],[event_name]])</f>
        <v>Male</v>
      </c>
      <c r="F4662" t="s">
        <v>10</v>
      </c>
      <c r="G4662" t="s">
        <v>11</v>
      </c>
      <c r="H4662" t="str">
        <f>IF(Statistics_xlsx___Sheet1[[#This Row],[Post Name]]="-",IF(G4663=0,G4661,G4663),Statistics_xlsx___Sheet1[[#This Row],[Post Name]])</f>
        <v>c8</v>
      </c>
      <c r="I4662">
        <v>4448</v>
      </c>
      <c r="J4662">
        <f>IF(Statistics_xlsx___Sheet1[[#This Row],[Offered Salary]]&lt;=0,AVERAGE($I$2:$I$7166),Statistics_xlsx___Sheet1[[#This Row],[Offered Salary]])</f>
        <v>4448</v>
      </c>
      <c r="K4662" t="b">
        <f>OR((Statistics_xlsx___Sheet1[[#This Row],[updated offered salary]]&lt;$N$39),(Statistics_xlsx___Sheet1[[#This Row],[updated offered salary]]&gt;$N$40))</f>
        <v>0</v>
      </c>
    </row>
    <row r="4663" spans="1:11" x14ac:dyDescent="0.3">
      <c r="A4663">
        <v>929923</v>
      </c>
      <c r="B4663" t="s">
        <v>3870</v>
      </c>
      <c r="C4663" t="s">
        <v>8</v>
      </c>
      <c r="D4663" t="s">
        <v>9</v>
      </c>
      <c r="E4663" t="str">
        <f>IF(Statistics_xlsx___Sheet1[[#This Row],[event_name]]="-","Male",Statistics_xlsx___Sheet1[[#This Row],[event_name]])</f>
        <v>Male</v>
      </c>
      <c r="F4663" t="s">
        <v>17</v>
      </c>
      <c r="G4663" t="s">
        <v>44</v>
      </c>
      <c r="H4663" t="str">
        <f>IF(Statistics_xlsx___Sheet1[[#This Row],[Post Name]]="-",IF(G4664=0,G4662,G4664),Statistics_xlsx___Sheet1[[#This Row],[Post Name]])</f>
        <v>i6</v>
      </c>
      <c r="I4663">
        <v>9150</v>
      </c>
      <c r="J4663">
        <f>IF(Statistics_xlsx___Sheet1[[#This Row],[Offered Salary]]&lt;=0,AVERAGE($I$2:$I$7166),Statistics_xlsx___Sheet1[[#This Row],[Offered Salary]])</f>
        <v>9150</v>
      </c>
      <c r="K4663" t="b">
        <f>OR((Statistics_xlsx___Sheet1[[#This Row],[updated offered salary]]&lt;$N$39),(Statistics_xlsx___Sheet1[[#This Row],[updated offered salary]]&gt;$N$40))</f>
        <v>0</v>
      </c>
    </row>
    <row r="4664" spans="1:11" x14ac:dyDescent="0.3">
      <c r="A4664">
        <v>102990</v>
      </c>
      <c r="B4664" t="s">
        <v>3871</v>
      </c>
      <c r="C4664" t="s">
        <v>8</v>
      </c>
      <c r="D4664" t="s">
        <v>13</v>
      </c>
      <c r="E4664" t="str">
        <f>IF(Statistics_xlsx___Sheet1[[#This Row],[event_name]]="-","Male",Statistics_xlsx___Sheet1[[#This Row],[event_name]])</f>
        <v>Female</v>
      </c>
      <c r="F4664" t="s">
        <v>17</v>
      </c>
      <c r="G4664" t="s">
        <v>44</v>
      </c>
      <c r="H4664" t="str">
        <f>IF(Statistics_xlsx___Sheet1[[#This Row],[Post Name]]="-",IF(G4665=0,G4663,G4665),Statistics_xlsx___Sheet1[[#This Row],[Post Name]])</f>
        <v>i6</v>
      </c>
      <c r="I4664">
        <v>81256</v>
      </c>
      <c r="J4664">
        <f>IF(Statistics_xlsx___Sheet1[[#This Row],[Offered Salary]]&lt;=0,AVERAGE($I$2:$I$7166),Statistics_xlsx___Sheet1[[#This Row],[Offered Salary]])</f>
        <v>81256</v>
      </c>
      <c r="K4664" t="b">
        <f>OR((Statistics_xlsx___Sheet1[[#This Row],[updated offered salary]]&lt;$N$39),(Statistics_xlsx___Sheet1[[#This Row],[updated offered salary]]&gt;$N$40))</f>
        <v>0</v>
      </c>
    </row>
    <row r="4665" spans="1:11" x14ac:dyDescent="0.3">
      <c r="A4665">
        <v>243390</v>
      </c>
      <c r="B4665" t="s">
        <v>3871</v>
      </c>
      <c r="C4665" t="s">
        <v>8</v>
      </c>
      <c r="D4665" t="s">
        <v>9</v>
      </c>
      <c r="E4665" t="str">
        <f>IF(Statistics_xlsx___Sheet1[[#This Row],[event_name]]="-","Male",Statistics_xlsx___Sheet1[[#This Row],[event_name]])</f>
        <v>Male</v>
      </c>
      <c r="F4665" t="s">
        <v>17</v>
      </c>
      <c r="G4665" t="s">
        <v>44</v>
      </c>
      <c r="H4665" t="str">
        <f>IF(Statistics_xlsx___Sheet1[[#This Row],[Post Name]]="-",IF(G4666=0,G4664,G4666),Statistics_xlsx___Sheet1[[#This Row],[Post Name]])</f>
        <v>i6</v>
      </c>
      <c r="I4665">
        <v>64629</v>
      </c>
      <c r="J4665">
        <f>IF(Statistics_xlsx___Sheet1[[#This Row],[Offered Salary]]&lt;=0,AVERAGE($I$2:$I$7166),Statistics_xlsx___Sheet1[[#This Row],[Offered Salary]])</f>
        <v>64629</v>
      </c>
      <c r="K4665" t="b">
        <f>OR((Statistics_xlsx___Sheet1[[#This Row],[updated offered salary]]&lt;$N$39),(Statistics_xlsx___Sheet1[[#This Row],[updated offered salary]]&gt;$N$40))</f>
        <v>0</v>
      </c>
    </row>
    <row r="4666" spans="1:11" x14ac:dyDescent="0.3">
      <c r="A4666">
        <v>329507</v>
      </c>
      <c r="B4666" t="s">
        <v>3871</v>
      </c>
      <c r="C4666" t="s">
        <v>8</v>
      </c>
      <c r="D4666" t="s">
        <v>9</v>
      </c>
      <c r="E4666" t="str">
        <f>IF(Statistics_xlsx___Sheet1[[#This Row],[event_name]]="-","Male",Statistics_xlsx___Sheet1[[#This Row],[event_name]])</f>
        <v>Male</v>
      </c>
      <c r="F4666" t="s">
        <v>17</v>
      </c>
      <c r="G4666" t="s">
        <v>44</v>
      </c>
      <c r="H4666" t="str">
        <f>IF(Statistics_xlsx___Sheet1[[#This Row],[Post Name]]="-",IF(G4667=0,G4665,G4667),Statistics_xlsx___Sheet1[[#This Row],[Post Name]])</f>
        <v>i6</v>
      </c>
      <c r="I4666">
        <v>77546</v>
      </c>
      <c r="J4666">
        <f>IF(Statistics_xlsx___Sheet1[[#This Row],[Offered Salary]]&lt;=0,AVERAGE($I$2:$I$7166),Statistics_xlsx___Sheet1[[#This Row],[Offered Salary]])</f>
        <v>77546</v>
      </c>
      <c r="K4666" t="b">
        <f>OR((Statistics_xlsx___Sheet1[[#This Row],[updated offered salary]]&lt;$N$39),(Statistics_xlsx___Sheet1[[#This Row],[updated offered salary]]&gt;$N$40))</f>
        <v>0</v>
      </c>
    </row>
    <row r="4667" spans="1:11" x14ac:dyDescent="0.3">
      <c r="A4667">
        <v>272114</v>
      </c>
      <c r="B4667" t="s">
        <v>3872</v>
      </c>
      <c r="C4667" t="s">
        <v>8</v>
      </c>
      <c r="D4667" t="s">
        <v>9</v>
      </c>
      <c r="E4667" t="str">
        <f>IF(Statistics_xlsx___Sheet1[[#This Row],[event_name]]="-","Male",Statistics_xlsx___Sheet1[[#This Row],[event_name]])</f>
        <v>Male</v>
      </c>
      <c r="F4667" t="s">
        <v>17</v>
      </c>
      <c r="G4667" t="s">
        <v>44</v>
      </c>
      <c r="H4667" t="str">
        <f>IF(Statistics_xlsx___Sheet1[[#This Row],[Post Name]]="-",IF(G4668=0,G4666,G4668),Statistics_xlsx___Sheet1[[#This Row],[Post Name]])</f>
        <v>i6</v>
      </c>
      <c r="I4667">
        <v>73785</v>
      </c>
      <c r="J4667">
        <f>IF(Statistics_xlsx___Sheet1[[#This Row],[Offered Salary]]&lt;=0,AVERAGE($I$2:$I$7166),Statistics_xlsx___Sheet1[[#This Row],[Offered Salary]])</f>
        <v>73785</v>
      </c>
      <c r="K4667" t="b">
        <f>OR((Statistics_xlsx___Sheet1[[#This Row],[updated offered salary]]&lt;$N$39),(Statistics_xlsx___Sheet1[[#This Row],[updated offered salary]]&gt;$N$40))</f>
        <v>0</v>
      </c>
    </row>
    <row r="4668" spans="1:11" x14ac:dyDescent="0.3">
      <c r="A4668">
        <v>205709</v>
      </c>
      <c r="B4668" t="s">
        <v>3873</v>
      </c>
      <c r="C4668" t="s">
        <v>8</v>
      </c>
      <c r="D4668" t="s">
        <v>9</v>
      </c>
      <c r="E4668" t="str">
        <f>IF(Statistics_xlsx___Sheet1[[#This Row],[event_name]]="-","Male",Statistics_xlsx___Sheet1[[#This Row],[event_name]])</f>
        <v>Male</v>
      </c>
      <c r="F4668" t="s">
        <v>17</v>
      </c>
      <c r="G4668" t="s">
        <v>44</v>
      </c>
      <c r="H4668" t="str">
        <f>IF(Statistics_xlsx___Sheet1[[#This Row],[Post Name]]="-",IF(G4669=0,G4667,G4669),Statistics_xlsx___Sheet1[[#This Row],[Post Name]])</f>
        <v>i6</v>
      </c>
      <c r="I4668">
        <v>78256</v>
      </c>
      <c r="J4668">
        <f>IF(Statistics_xlsx___Sheet1[[#This Row],[Offered Salary]]&lt;=0,AVERAGE($I$2:$I$7166),Statistics_xlsx___Sheet1[[#This Row],[Offered Salary]])</f>
        <v>78256</v>
      </c>
      <c r="K4668" t="b">
        <f>OR((Statistics_xlsx___Sheet1[[#This Row],[updated offered salary]]&lt;$N$39),(Statistics_xlsx___Sheet1[[#This Row],[updated offered salary]]&gt;$N$40))</f>
        <v>0</v>
      </c>
    </row>
    <row r="4669" spans="1:11" x14ac:dyDescent="0.3">
      <c r="A4669">
        <v>498450</v>
      </c>
      <c r="B4669" t="s">
        <v>3874</v>
      </c>
      <c r="C4669" t="s">
        <v>8</v>
      </c>
      <c r="D4669" t="s">
        <v>13</v>
      </c>
      <c r="E4669" t="str">
        <f>IF(Statistics_xlsx___Sheet1[[#This Row],[event_name]]="-","Male",Statistics_xlsx___Sheet1[[#This Row],[event_name]])</f>
        <v>Female</v>
      </c>
      <c r="F4669" t="s">
        <v>17</v>
      </c>
      <c r="G4669" t="s">
        <v>44</v>
      </c>
      <c r="H4669" t="str">
        <f>IF(Statistics_xlsx___Sheet1[[#This Row],[Post Name]]="-",IF(G4670=0,G4668,G4670),Statistics_xlsx___Sheet1[[#This Row],[Post Name]])</f>
        <v>i6</v>
      </c>
      <c r="I4669">
        <v>71264</v>
      </c>
      <c r="J4669">
        <f>IF(Statistics_xlsx___Sheet1[[#This Row],[Offered Salary]]&lt;=0,AVERAGE($I$2:$I$7166),Statistics_xlsx___Sheet1[[#This Row],[Offered Salary]])</f>
        <v>71264</v>
      </c>
      <c r="K4669" t="b">
        <f>OR((Statistics_xlsx___Sheet1[[#This Row],[updated offered salary]]&lt;$N$39),(Statistics_xlsx___Sheet1[[#This Row],[updated offered salary]]&gt;$N$40))</f>
        <v>0</v>
      </c>
    </row>
    <row r="4670" spans="1:11" x14ac:dyDescent="0.3">
      <c r="A4670">
        <v>316467</v>
      </c>
      <c r="B4670" t="s">
        <v>3875</v>
      </c>
      <c r="C4670" t="s">
        <v>8</v>
      </c>
      <c r="D4670" t="s">
        <v>9</v>
      </c>
      <c r="E4670" t="str">
        <f>IF(Statistics_xlsx___Sheet1[[#This Row],[event_name]]="-","Male",Statistics_xlsx___Sheet1[[#This Row],[event_name]])</f>
        <v>Male</v>
      </c>
      <c r="F4670" t="s">
        <v>17</v>
      </c>
      <c r="G4670" t="s">
        <v>44</v>
      </c>
      <c r="H4670" t="str">
        <f>IF(Statistics_xlsx___Sheet1[[#This Row],[Post Name]]="-",IF(G4671=0,G4669,G4671),Statistics_xlsx___Sheet1[[#This Row],[Post Name]])</f>
        <v>i6</v>
      </c>
      <c r="I4670">
        <v>50714</v>
      </c>
      <c r="J4670">
        <f>IF(Statistics_xlsx___Sheet1[[#This Row],[Offered Salary]]&lt;=0,AVERAGE($I$2:$I$7166),Statistics_xlsx___Sheet1[[#This Row],[Offered Salary]])</f>
        <v>50714</v>
      </c>
      <c r="K4670" t="b">
        <f>OR((Statistics_xlsx___Sheet1[[#This Row],[updated offered salary]]&lt;$N$39),(Statistics_xlsx___Sheet1[[#This Row],[updated offered salary]]&gt;$N$40))</f>
        <v>0</v>
      </c>
    </row>
    <row r="4671" spans="1:11" x14ac:dyDescent="0.3">
      <c r="A4671">
        <v>135319</v>
      </c>
      <c r="B4671" t="s">
        <v>3875</v>
      </c>
      <c r="C4671" t="s">
        <v>8</v>
      </c>
      <c r="D4671" t="s">
        <v>13</v>
      </c>
      <c r="E4671" t="str">
        <f>IF(Statistics_xlsx___Sheet1[[#This Row],[event_name]]="-","Male",Statistics_xlsx___Sheet1[[#This Row],[event_name]])</f>
        <v>Female</v>
      </c>
      <c r="F4671" t="s">
        <v>17</v>
      </c>
      <c r="G4671" t="s">
        <v>44</v>
      </c>
      <c r="H4671" t="str">
        <f>IF(Statistics_xlsx___Sheet1[[#This Row],[Post Name]]="-",IF(G4672=0,G4670,G4672),Statistics_xlsx___Sheet1[[#This Row],[Post Name]])</f>
        <v>i6</v>
      </c>
      <c r="I4671">
        <v>52257</v>
      </c>
      <c r="J4671">
        <f>IF(Statistics_xlsx___Sheet1[[#This Row],[Offered Salary]]&lt;=0,AVERAGE($I$2:$I$7166),Statistics_xlsx___Sheet1[[#This Row],[Offered Salary]])</f>
        <v>52257</v>
      </c>
      <c r="K4671" t="b">
        <f>OR((Statistics_xlsx___Sheet1[[#This Row],[updated offered salary]]&lt;$N$39),(Statistics_xlsx___Sheet1[[#This Row],[updated offered salary]]&gt;$N$40))</f>
        <v>0</v>
      </c>
    </row>
    <row r="4672" spans="1:11" x14ac:dyDescent="0.3">
      <c r="A4672">
        <v>359399</v>
      </c>
      <c r="B4672" t="s">
        <v>2995</v>
      </c>
      <c r="C4672" t="s">
        <v>8</v>
      </c>
      <c r="D4672" t="s">
        <v>13</v>
      </c>
      <c r="E4672" t="str">
        <f>IF(Statistics_xlsx___Sheet1[[#This Row],[event_name]]="-","Male",Statistics_xlsx___Sheet1[[#This Row],[event_name]])</f>
        <v>Female</v>
      </c>
      <c r="F4672" t="s">
        <v>21</v>
      </c>
      <c r="G4672" t="s">
        <v>14</v>
      </c>
      <c r="H4672" t="str">
        <f>IF(Statistics_xlsx___Sheet1[[#This Row],[Post Name]]="-",IF(G4673=0,G4671,G4673),Statistics_xlsx___Sheet1[[#This Row],[Post Name]])</f>
        <v>c5</v>
      </c>
      <c r="I4672">
        <v>10139</v>
      </c>
      <c r="J4672">
        <f>IF(Statistics_xlsx___Sheet1[[#This Row],[Offered Salary]]&lt;=0,AVERAGE($I$2:$I$7166),Statistics_xlsx___Sheet1[[#This Row],[Offered Salary]])</f>
        <v>10139</v>
      </c>
      <c r="K4672" t="b">
        <f>OR((Statistics_xlsx___Sheet1[[#This Row],[updated offered salary]]&lt;$N$39),(Statistics_xlsx___Sheet1[[#This Row],[updated offered salary]]&gt;$N$40))</f>
        <v>0</v>
      </c>
    </row>
    <row r="4673" spans="1:11" x14ac:dyDescent="0.3">
      <c r="A4673">
        <v>120227</v>
      </c>
      <c r="B4673" t="s">
        <v>2995</v>
      </c>
      <c r="C4673" t="s">
        <v>8</v>
      </c>
      <c r="D4673" t="s">
        <v>9</v>
      </c>
      <c r="E4673" t="str">
        <f>IF(Statistics_xlsx___Sheet1[[#This Row],[event_name]]="-","Male",Statistics_xlsx___Sheet1[[#This Row],[event_name]])</f>
        <v>Male</v>
      </c>
      <c r="F4673" t="s">
        <v>21</v>
      </c>
      <c r="G4673" t="s">
        <v>14</v>
      </c>
      <c r="H4673" t="str">
        <f>IF(Statistics_xlsx___Sheet1[[#This Row],[Post Name]]="-",IF(G4674=0,G4672,G4674),Statistics_xlsx___Sheet1[[#This Row],[Post Name]])</f>
        <v>c5</v>
      </c>
      <c r="I4673">
        <v>23130</v>
      </c>
      <c r="J4673">
        <f>IF(Statistics_xlsx___Sheet1[[#This Row],[Offered Salary]]&lt;=0,AVERAGE($I$2:$I$7166),Statistics_xlsx___Sheet1[[#This Row],[Offered Salary]])</f>
        <v>23130</v>
      </c>
      <c r="K4673" t="b">
        <f>OR((Statistics_xlsx___Sheet1[[#This Row],[updated offered salary]]&lt;$N$39),(Statistics_xlsx___Sheet1[[#This Row],[updated offered salary]]&gt;$N$40))</f>
        <v>0</v>
      </c>
    </row>
    <row r="4674" spans="1:11" x14ac:dyDescent="0.3">
      <c r="A4674">
        <v>439538</v>
      </c>
      <c r="B4674" t="s">
        <v>2065</v>
      </c>
      <c r="C4674" t="s">
        <v>15</v>
      </c>
      <c r="D4674" t="s">
        <v>9</v>
      </c>
      <c r="E4674" t="str">
        <f>IF(Statistics_xlsx___Sheet1[[#This Row],[event_name]]="-","Male",Statistics_xlsx___Sheet1[[#This Row],[event_name]])</f>
        <v>Male</v>
      </c>
      <c r="F4674" t="s">
        <v>21</v>
      </c>
      <c r="G4674" t="s">
        <v>14</v>
      </c>
      <c r="H4674" t="str">
        <f>IF(Statistics_xlsx___Sheet1[[#This Row],[Post Name]]="-",IF(G4675=0,G4673,G4675),Statistics_xlsx___Sheet1[[#This Row],[Post Name]])</f>
        <v>c5</v>
      </c>
      <c r="I4674">
        <v>96715</v>
      </c>
      <c r="J4674">
        <f>IF(Statistics_xlsx___Sheet1[[#This Row],[Offered Salary]]&lt;=0,AVERAGE($I$2:$I$7166),Statistics_xlsx___Sheet1[[#This Row],[Offered Salary]])</f>
        <v>96715</v>
      </c>
      <c r="K4674" t="b">
        <f>OR((Statistics_xlsx___Sheet1[[#This Row],[updated offered salary]]&lt;$N$39),(Statistics_xlsx___Sheet1[[#This Row],[updated offered salary]]&gt;$N$40))</f>
        <v>0</v>
      </c>
    </row>
    <row r="4675" spans="1:11" x14ac:dyDescent="0.3">
      <c r="A4675">
        <v>236840</v>
      </c>
      <c r="B4675" t="s">
        <v>2065</v>
      </c>
      <c r="C4675" t="s">
        <v>8</v>
      </c>
      <c r="D4675" t="s">
        <v>9</v>
      </c>
      <c r="E4675" t="str">
        <f>IF(Statistics_xlsx___Sheet1[[#This Row],[event_name]]="-","Male",Statistics_xlsx___Sheet1[[#This Row],[event_name]])</f>
        <v>Male</v>
      </c>
      <c r="F4675" t="s">
        <v>21</v>
      </c>
      <c r="G4675" t="s">
        <v>14</v>
      </c>
      <c r="H4675" t="str">
        <f>IF(Statistics_xlsx___Sheet1[[#This Row],[Post Name]]="-",IF(G4676=0,G4674,G4676),Statistics_xlsx___Sheet1[[#This Row],[Post Name]])</f>
        <v>c5</v>
      </c>
      <c r="I4675">
        <v>57957</v>
      </c>
      <c r="J4675">
        <f>IF(Statistics_xlsx___Sheet1[[#This Row],[Offered Salary]]&lt;=0,AVERAGE($I$2:$I$7166),Statistics_xlsx___Sheet1[[#This Row],[Offered Salary]])</f>
        <v>57957</v>
      </c>
      <c r="K4675" t="b">
        <f>OR((Statistics_xlsx___Sheet1[[#This Row],[updated offered salary]]&lt;$N$39),(Statistics_xlsx___Sheet1[[#This Row],[updated offered salary]]&gt;$N$40))</f>
        <v>0</v>
      </c>
    </row>
    <row r="4676" spans="1:11" x14ac:dyDescent="0.3">
      <c r="A4676">
        <v>666814</v>
      </c>
      <c r="B4676" t="s">
        <v>3876</v>
      </c>
      <c r="C4676" t="s">
        <v>8</v>
      </c>
      <c r="D4676" t="s">
        <v>9</v>
      </c>
      <c r="E4676" t="str">
        <f>IF(Statistics_xlsx___Sheet1[[#This Row],[event_name]]="-","Male",Statistics_xlsx___Sheet1[[#This Row],[event_name]])</f>
        <v>Male</v>
      </c>
      <c r="F4676" t="s">
        <v>21</v>
      </c>
      <c r="G4676" t="s">
        <v>14</v>
      </c>
      <c r="H4676" t="str">
        <f>IF(Statistics_xlsx___Sheet1[[#This Row],[Post Name]]="-",IF(G4677=0,G4675,G4677),Statistics_xlsx___Sheet1[[#This Row],[Post Name]])</f>
        <v>c5</v>
      </c>
      <c r="I4676">
        <v>36605</v>
      </c>
      <c r="J4676">
        <f>IF(Statistics_xlsx___Sheet1[[#This Row],[Offered Salary]]&lt;=0,AVERAGE($I$2:$I$7166),Statistics_xlsx___Sheet1[[#This Row],[Offered Salary]])</f>
        <v>36605</v>
      </c>
      <c r="K4676" t="b">
        <f>OR((Statistics_xlsx___Sheet1[[#This Row],[updated offered salary]]&lt;$N$39),(Statistics_xlsx___Sheet1[[#This Row],[updated offered salary]]&gt;$N$40))</f>
        <v>0</v>
      </c>
    </row>
    <row r="4677" spans="1:11" x14ac:dyDescent="0.3">
      <c r="A4677">
        <v>294991</v>
      </c>
      <c r="B4677" t="s">
        <v>1168</v>
      </c>
      <c r="C4677" t="s">
        <v>8</v>
      </c>
      <c r="D4677" t="s">
        <v>9</v>
      </c>
      <c r="E4677" t="str">
        <f>IF(Statistics_xlsx___Sheet1[[#This Row],[event_name]]="-","Male",Statistics_xlsx___Sheet1[[#This Row],[event_name]])</f>
        <v>Male</v>
      </c>
      <c r="F4677" t="s">
        <v>10</v>
      </c>
      <c r="G4677" t="s">
        <v>14</v>
      </c>
      <c r="H4677" t="str">
        <f>IF(Statistics_xlsx___Sheet1[[#This Row],[Post Name]]="-",IF(G4678=0,G4676,G4678),Statistics_xlsx___Sheet1[[#This Row],[Post Name]])</f>
        <v>c5</v>
      </c>
      <c r="I4677">
        <v>89333</v>
      </c>
      <c r="J4677">
        <f>IF(Statistics_xlsx___Sheet1[[#This Row],[Offered Salary]]&lt;=0,AVERAGE($I$2:$I$7166),Statistics_xlsx___Sheet1[[#This Row],[Offered Salary]])</f>
        <v>89333</v>
      </c>
      <c r="K4677" t="b">
        <f>OR((Statistics_xlsx___Sheet1[[#This Row],[updated offered salary]]&lt;$N$39),(Statistics_xlsx___Sheet1[[#This Row],[updated offered salary]]&gt;$N$40))</f>
        <v>0</v>
      </c>
    </row>
    <row r="4678" spans="1:11" x14ac:dyDescent="0.3">
      <c r="A4678">
        <v>216145</v>
      </c>
      <c r="B4678" t="s">
        <v>3877</v>
      </c>
      <c r="C4678" t="s">
        <v>8</v>
      </c>
      <c r="D4678" t="s">
        <v>9</v>
      </c>
      <c r="E4678" t="str">
        <f>IF(Statistics_xlsx___Sheet1[[#This Row],[event_name]]="-","Male",Statistics_xlsx___Sheet1[[#This Row],[event_name]])</f>
        <v>Male</v>
      </c>
      <c r="F4678" t="s">
        <v>10</v>
      </c>
      <c r="G4678" t="s">
        <v>14</v>
      </c>
      <c r="H4678" t="str">
        <f>IF(Statistics_xlsx___Sheet1[[#This Row],[Post Name]]="-",IF(G4679=0,G4677,G4679),Statistics_xlsx___Sheet1[[#This Row],[Post Name]])</f>
        <v>c5</v>
      </c>
      <c r="I4678">
        <v>32682</v>
      </c>
      <c r="J4678">
        <f>IF(Statistics_xlsx___Sheet1[[#This Row],[Offered Salary]]&lt;=0,AVERAGE($I$2:$I$7166),Statistics_xlsx___Sheet1[[#This Row],[Offered Salary]])</f>
        <v>32682</v>
      </c>
      <c r="K4678" t="b">
        <f>OR((Statistics_xlsx___Sheet1[[#This Row],[updated offered salary]]&lt;$N$39),(Statistics_xlsx___Sheet1[[#This Row],[updated offered salary]]&gt;$N$40))</f>
        <v>0</v>
      </c>
    </row>
    <row r="4679" spans="1:11" x14ac:dyDescent="0.3">
      <c r="A4679">
        <v>521853</v>
      </c>
      <c r="B4679" t="s">
        <v>3878</v>
      </c>
      <c r="C4679" t="s">
        <v>8</v>
      </c>
      <c r="D4679" t="s">
        <v>13</v>
      </c>
      <c r="E4679" t="str">
        <f>IF(Statistics_xlsx___Sheet1[[#This Row],[event_name]]="-","Male",Statistics_xlsx___Sheet1[[#This Row],[event_name]])</f>
        <v>Female</v>
      </c>
      <c r="F4679" t="s">
        <v>17</v>
      </c>
      <c r="G4679" t="s">
        <v>345</v>
      </c>
      <c r="H4679" t="str">
        <f>IF(Statistics_xlsx___Sheet1[[#This Row],[Post Name]]="-",IF(G4680=0,G4678,G4680),Statistics_xlsx___Sheet1[[#This Row],[Post Name]])</f>
        <v>c9</v>
      </c>
      <c r="I4679">
        <v>68268</v>
      </c>
      <c r="J4679">
        <f>IF(Statistics_xlsx___Sheet1[[#This Row],[Offered Salary]]&lt;=0,AVERAGE($I$2:$I$7166),Statistics_xlsx___Sheet1[[#This Row],[Offered Salary]])</f>
        <v>68268</v>
      </c>
      <c r="K4679" t="b">
        <f>OR((Statistics_xlsx___Sheet1[[#This Row],[updated offered salary]]&lt;$N$39),(Statistics_xlsx___Sheet1[[#This Row],[updated offered salary]]&gt;$N$40))</f>
        <v>0</v>
      </c>
    </row>
    <row r="4680" spans="1:11" x14ac:dyDescent="0.3">
      <c r="A4680">
        <v>237408</v>
      </c>
      <c r="B4680" t="s">
        <v>3879</v>
      </c>
      <c r="C4680" t="s">
        <v>8</v>
      </c>
      <c r="D4680" t="s">
        <v>9</v>
      </c>
      <c r="E4680" t="str">
        <f>IF(Statistics_xlsx___Sheet1[[#This Row],[event_name]]="-","Male",Statistics_xlsx___Sheet1[[#This Row],[event_name]])</f>
        <v>Male</v>
      </c>
      <c r="F4680" t="s">
        <v>17</v>
      </c>
      <c r="G4680" t="s">
        <v>36</v>
      </c>
      <c r="H4680" t="str">
        <f>IF(Statistics_xlsx___Sheet1[[#This Row],[Post Name]]="-",IF(G4681=0,G4679,G4681),Statistics_xlsx___Sheet1[[#This Row],[Post Name]])</f>
        <v>i5</v>
      </c>
      <c r="I4680">
        <v>81535</v>
      </c>
      <c r="J4680">
        <f>IF(Statistics_xlsx___Sheet1[[#This Row],[Offered Salary]]&lt;=0,AVERAGE($I$2:$I$7166),Statistics_xlsx___Sheet1[[#This Row],[Offered Salary]])</f>
        <v>81535</v>
      </c>
      <c r="K4680" t="b">
        <f>OR((Statistics_xlsx___Sheet1[[#This Row],[updated offered salary]]&lt;$N$39),(Statistics_xlsx___Sheet1[[#This Row],[updated offered salary]]&gt;$N$40))</f>
        <v>0</v>
      </c>
    </row>
    <row r="4681" spans="1:11" x14ac:dyDescent="0.3">
      <c r="A4681">
        <v>327209</v>
      </c>
      <c r="B4681" t="s">
        <v>3880</v>
      </c>
      <c r="C4681" t="s">
        <v>8</v>
      </c>
      <c r="D4681" t="s">
        <v>9</v>
      </c>
      <c r="E4681" t="str">
        <f>IF(Statistics_xlsx___Sheet1[[#This Row],[event_name]]="-","Male",Statistics_xlsx___Sheet1[[#This Row],[event_name]])</f>
        <v>Male</v>
      </c>
      <c r="F4681" t="s">
        <v>17</v>
      </c>
      <c r="G4681" t="s">
        <v>36</v>
      </c>
      <c r="H4681" t="str">
        <f>IF(Statistics_xlsx___Sheet1[[#This Row],[Post Name]]="-",IF(G4682=0,G4680,G4682),Statistics_xlsx___Sheet1[[#This Row],[Post Name]])</f>
        <v>i5</v>
      </c>
      <c r="I4681">
        <v>39207</v>
      </c>
      <c r="J4681">
        <f>IF(Statistics_xlsx___Sheet1[[#This Row],[Offered Salary]]&lt;=0,AVERAGE($I$2:$I$7166),Statistics_xlsx___Sheet1[[#This Row],[Offered Salary]])</f>
        <v>39207</v>
      </c>
      <c r="K4681" t="b">
        <f>OR((Statistics_xlsx___Sheet1[[#This Row],[updated offered salary]]&lt;$N$39),(Statistics_xlsx___Sheet1[[#This Row],[updated offered salary]]&gt;$N$40))</f>
        <v>0</v>
      </c>
    </row>
    <row r="4682" spans="1:11" x14ac:dyDescent="0.3">
      <c r="A4682">
        <v>549553</v>
      </c>
      <c r="B4682" t="s">
        <v>3881</v>
      </c>
      <c r="C4682" t="s">
        <v>8</v>
      </c>
      <c r="D4682" t="s">
        <v>9</v>
      </c>
      <c r="E4682" t="str">
        <f>IF(Statistics_xlsx___Sheet1[[#This Row],[event_name]]="-","Male",Statistics_xlsx___Sheet1[[#This Row],[event_name]])</f>
        <v>Male</v>
      </c>
      <c r="F4682" t="s">
        <v>17</v>
      </c>
      <c r="G4682" t="s">
        <v>36</v>
      </c>
      <c r="H4682" t="str">
        <f>IF(Statistics_xlsx___Sheet1[[#This Row],[Post Name]]="-",IF(G4683=0,G4681,G4683),Statistics_xlsx___Sheet1[[#This Row],[Post Name]])</f>
        <v>i5</v>
      </c>
      <c r="I4682">
        <v>57385</v>
      </c>
      <c r="J4682">
        <f>IF(Statistics_xlsx___Sheet1[[#This Row],[Offered Salary]]&lt;=0,AVERAGE($I$2:$I$7166),Statistics_xlsx___Sheet1[[#This Row],[Offered Salary]])</f>
        <v>57385</v>
      </c>
      <c r="K4682" t="b">
        <f>OR((Statistics_xlsx___Sheet1[[#This Row],[updated offered salary]]&lt;$N$39),(Statistics_xlsx___Sheet1[[#This Row],[updated offered salary]]&gt;$N$40))</f>
        <v>0</v>
      </c>
    </row>
    <row r="4683" spans="1:11" x14ac:dyDescent="0.3">
      <c r="A4683">
        <v>547639</v>
      </c>
      <c r="B4683" t="s">
        <v>3882</v>
      </c>
      <c r="C4683" t="s">
        <v>8</v>
      </c>
      <c r="D4683" t="s">
        <v>9</v>
      </c>
      <c r="E4683" t="str">
        <f>IF(Statistics_xlsx___Sheet1[[#This Row],[event_name]]="-","Male",Statistics_xlsx___Sheet1[[#This Row],[event_name]])</f>
        <v>Male</v>
      </c>
      <c r="F4683" t="s">
        <v>17</v>
      </c>
      <c r="G4683" t="s">
        <v>36</v>
      </c>
      <c r="H4683" t="str">
        <f>IF(Statistics_xlsx___Sheet1[[#This Row],[Post Name]]="-",IF(G4684=0,G4682,G4684),Statistics_xlsx___Sheet1[[#This Row],[Post Name]])</f>
        <v>i5</v>
      </c>
      <c r="I4683">
        <v>72419</v>
      </c>
      <c r="J4683">
        <f>IF(Statistics_xlsx___Sheet1[[#This Row],[Offered Salary]]&lt;=0,AVERAGE($I$2:$I$7166),Statistics_xlsx___Sheet1[[#This Row],[Offered Salary]])</f>
        <v>72419</v>
      </c>
      <c r="K4683" t="b">
        <f>OR((Statistics_xlsx___Sheet1[[#This Row],[updated offered salary]]&lt;$N$39),(Statistics_xlsx___Sheet1[[#This Row],[updated offered salary]]&gt;$N$40))</f>
        <v>0</v>
      </c>
    </row>
    <row r="4684" spans="1:11" x14ac:dyDescent="0.3">
      <c r="A4684">
        <v>390500</v>
      </c>
      <c r="B4684" t="s">
        <v>3883</v>
      </c>
      <c r="C4684" t="s">
        <v>8</v>
      </c>
      <c r="D4684" t="s">
        <v>9</v>
      </c>
      <c r="E4684" t="str">
        <f>IF(Statistics_xlsx___Sheet1[[#This Row],[event_name]]="-","Male",Statistics_xlsx___Sheet1[[#This Row],[event_name]])</f>
        <v>Male</v>
      </c>
      <c r="F4684" t="s">
        <v>17</v>
      </c>
      <c r="G4684" t="s">
        <v>36</v>
      </c>
      <c r="H4684" t="str">
        <f>IF(Statistics_xlsx___Sheet1[[#This Row],[Post Name]]="-",IF(G4685=0,G4683,G4685),Statistics_xlsx___Sheet1[[#This Row],[Post Name]])</f>
        <v>i5</v>
      </c>
      <c r="I4684">
        <v>54871</v>
      </c>
      <c r="J4684">
        <f>IF(Statistics_xlsx___Sheet1[[#This Row],[Offered Salary]]&lt;=0,AVERAGE($I$2:$I$7166),Statistics_xlsx___Sheet1[[#This Row],[Offered Salary]])</f>
        <v>54871</v>
      </c>
      <c r="K4684" t="b">
        <f>OR((Statistics_xlsx___Sheet1[[#This Row],[updated offered salary]]&lt;$N$39),(Statistics_xlsx___Sheet1[[#This Row],[updated offered salary]]&gt;$N$40))</f>
        <v>0</v>
      </c>
    </row>
    <row r="4685" spans="1:11" x14ac:dyDescent="0.3">
      <c r="A4685">
        <v>767769</v>
      </c>
      <c r="B4685" t="s">
        <v>3884</v>
      </c>
      <c r="C4685" t="s">
        <v>8</v>
      </c>
      <c r="D4685" t="s">
        <v>9</v>
      </c>
      <c r="E4685" t="str">
        <f>IF(Statistics_xlsx___Sheet1[[#This Row],[event_name]]="-","Male",Statistics_xlsx___Sheet1[[#This Row],[event_name]])</f>
        <v>Male</v>
      </c>
      <c r="F4685" t="s">
        <v>17</v>
      </c>
      <c r="G4685" t="s">
        <v>36</v>
      </c>
      <c r="H4685" t="str">
        <f>IF(Statistics_xlsx___Sheet1[[#This Row],[Post Name]]="-",IF(G4686=0,G4684,G4686),Statistics_xlsx___Sheet1[[#This Row],[Post Name]])</f>
        <v>i5</v>
      </c>
      <c r="I4685">
        <v>17807</v>
      </c>
      <c r="J4685">
        <f>IF(Statistics_xlsx___Sheet1[[#This Row],[Offered Salary]]&lt;=0,AVERAGE($I$2:$I$7166),Statistics_xlsx___Sheet1[[#This Row],[Offered Salary]])</f>
        <v>17807</v>
      </c>
      <c r="K4685" t="b">
        <f>OR((Statistics_xlsx___Sheet1[[#This Row],[updated offered salary]]&lt;$N$39),(Statistics_xlsx___Sheet1[[#This Row],[updated offered salary]]&gt;$N$40))</f>
        <v>0</v>
      </c>
    </row>
    <row r="4686" spans="1:11" x14ac:dyDescent="0.3">
      <c r="A4686">
        <v>723418</v>
      </c>
      <c r="B4686" t="s">
        <v>3885</v>
      </c>
      <c r="C4686" t="s">
        <v>8</v>
      </c>
      <c r="D4686" t="s">
        <v>9</v>
      </c>
      <c r="E4686" t="str">
        <f>IF(Statistics_xlsx___Sheet1[[#This Row],[event_name]]="-","Male",Statistics_xlsx___Sheet1[[#This Row],[event_name]])</f>
        <v>Male</v>
      </c>
      <c r="F4686" t="s">
        <v>17</v>
      </c>
      <c r="G4686" t="s">
        <v>36</v>
      </c>
      <c r="H4686" t="str">
        <f>IF(Statistics_xlsx___Sheet1[[#This Row],[Post Name]]="-",IF(G4687=0,G4685,G4687),Statistics_xlsx___Sheet1[[#This Row],[Post Name]])</f>
        <v>i5</v>
      </c>
      <c r="I4686">
        <v>14421</v>
      </c>
      <c r="J4686">
        <f>IF(Statistics_xlsx___Sheet1[[#This Row],[Offered Salary]]&lt;=0,AVERAGE($I$2:$I$7166),Statistics_xlsx___Sheet1[[#This Row],[Offered Salary]])</f>
        <v>14421</v>
      </c>
      <c r="K4686" t="b">
        <f>OR((Statistics_xlsx___Sheet1[[#This Row],[updated offered salary]]&lt;$N$39),(Statistics_xlsx___Sheet1[[#This Row],[updated offered salary]]&gt;$N$40))</f>
        <v>0</v>
      </c>
    </row>
    <row r="4687" spans="1:11" x14ac:dyDescent="0.3">
      <c r="A4687">
        <v>168774</v>
      </c>
      <c r="B4687" t="s">
        <v>3886</v>
      </c>
      <c r="C4687" t="s">
        <v>15</v>
      </c>
      <c r="D4687" t="s">
        <v>9</v>
      </c>
      <c r="E4687" t="str">
        <f>IF(Statistics_xlsx___Sheet1[[#This Row],[event_name]]="-","Male",Statistics_xlsx___Sheet1[[#This Row],[event_name]])</f>
        <v>Male</v>
      </c>
      <c r="F4687" t="s">
        <v>17</v>
      </c>
      <c r="G4687" t="s">
        <v>345</v>
      </c>
      <c r="H4687" t="str">
        <f>IF(Statistics_xlsx___Sheet1[[#This Row],[Post Name]]="-",IF(G4688=0,G4686,G4688),Statistics_xlsx___Sheet1[[#This Row],[Post Name]])</f>
        <v>c9</v>
      </c>
      <c r="I4687">
        <v>4835</v>
      </c>
      <c r="J4687">
        <f>IF(Statistics_xlsx___Sheet1[[#This Row],[Offered Salary]]&lt;=0,AVERAGE($I$2:$I$7166),Statistics_xlsx___Sheet1[[#This Row],[Offered Salary]])</f>
        <v>4835</v>
      </c>
      <c r="K4687" t="b">
        <f>OR((Statistics_xlsx___Sheet1[[#This Row],[updated offered salary]]&lt;$N$39),(Statistics_xlsx___Sheet1[[#This Row],[updated offered salary]]&gt;$N$40))</f>
        <v>0</v>
      </c>
    </row>
    <row r="4688" spans="1:11" x14ac:dyDescent="0.3">
      <c r="A4688">
        <v>939626</v>
      </c>
      <c r="B4688" t="s">
        <v>3887</v>
      </c>
      <c r="C4688" t="s">
        <v>8</v>
      </c>
      <c r="D4688" t="s">
        <v>42</v>
      </c>
      <c r="E4688" t="str">
        <f>IF(Statistics_xlsx___Sheet1[[#This Row],[event_name]]="-","Male",Statistics_xlsx___Sheet1[[#This Row],[event_name]])</f>
        <v>Don’t want to say</v>
      </c>
      <c r="F4688" t="s">
        <v>17</v>
      </c>
      <c r="G4688" t="s">
        <v>36</v>
      </c>
      <c r="H4688" t="str">
        <f>IF(Statistics_xlsx___Sheet1[[#This Row],[Post Name]]="-",IF(G4689=0,G4687,G4689),Statistics_xlsx___Sheet1[[#This Row],[Post Name]])</f>
        <v>i5</v>
      </c>
      <c r="I4688">
        <v>80760</v>
      </c>
      <c r="J4688">
        <f>IF(Statistics_xlsx___Sheet1[[#This Row],[Offered Salary]]&lt;=0,AVERAGE($I$2:$I$7166),Statistics_xlsx___Sheet1[[#This Row],[Offered Salary]])</f>
        <v>80760</v>
      </c>
      <c r="K4688" t="b">
        <f>OR((Statistics_xlsx___Sheet1[[#This Row],[updated offered salary]]&lt;$N$39),(Statistics_xlsx___Sheet1[[#This Row],[updated offered salary]]&gt;$N$40))</f>
        <v>0</v>
      </c>
    </row>
    <row r="4689" spans="1:11" x14ac:dyDescent="0.3">
      <c r="A4689">
        <v>40370</v>
      </c>
      <c r="B4689" t="s">
        <v>1640</v>
      </c>
      <c r="C4689" t="s">
        <v>8</v>
      </c>
      <c r="D4689" t="s">
        <v>9</v>
      </c>
      <c r="E4689" t="str">
        <f>IF(Statistics_xlsx___Sheet1[[#This Row],[event_name]]="-","Male",Statistics_xlsx___Sheet1[[#This Row],[event_name]])</f>
        <v>Male</v>
      </c>
      <c r="F4689" t="s">
        <v>17</v>
      </c>
      <c r="G4689" t="s">
        <v>345</v>
      </c>
      <c r="H4689" t="str">
        <f>IF(Statistics_xlsx___Sheet1[[#This Row],[Post Name]]="-",IF(G4690=0,G4688,G4690),Statistics_xlsx___Sheet1[[#This Row],[Post Name]])</f>
        <v>c9</v>
      </c>
      <c r="I4689">
        <v>89675</v>
      </c>
      <c r="J4689">
        <f>IF(Statistics_xlsx___Sheet1[[#This Row],[Offered Salary]]&lt;=0,AVERAGE($I$2:$I$7166),Statistics_xlsx___Sheet1[[#This Row],[Offered Salary]])</f>
        <v>89675</v>
      </c>
      <c r="K4689" t="b">
        <f>OR((Statistics_xlsx___Sheet1[[#This Row],[updated offered salary]]&lt;$N$39),(Statistics_xlsx___Sheet1[[#This Row],[updated offered salary]]&gt;$N$40))</f>
        <v>0</v>
      </c>
    </row>
    <row r="4690" spans="1:11" x14ac:dyDescent="0.3">
      <c r="A4690">
        <v>855651</v>
      </c>
      <c r="B4690" t="s">
        <v>3888</v>
      </c>
      <c r="C4690" t="s">
        <v>8</v>
      </c>
      <c r="D4690" t="s">
        <v>9</v>
      </c>
      <c r="E4690" t="str">
        <f>IF(Statistics_xlsx___Sheet1[[#This Row],[event_name]]="-","Male",Statistics_xlsx___Sheet1[[#This Row],[event_name]])</f>
        <v>Male</v>
      </c>
      <c r="F4690" t="s">
        <v>17</v>
      </c>
      <c r="G4690" t="s">
        <v>345</v>
      </c>
      <c r="H4690" t="str">
        <f>IF(Statistics_xlsx___Sheet1[[#This Row],[Post Name]]="-",IF(G4691=0,G4689,G4691),Statistics_xlsx___Sheet1[[#This Row],[Post Name]])</f>
        <v>c9</v>
      </c>
      <c r="I4690">
        <v>22128</v>
      </c>
      <c r="J4690">
        <f>IF(Statistics_xlsx___Sheet1[[#This Row],[Offered Salary]]&lt;=0,AVERAGE($I$2:$I$7166),Statistics_xlsx___Sheet1[[#This Row],[Offered Salary]])</f>
        <v>22128</v>
      </c>
      <c r="K4690" t="b">
        <f>OR((Statistics_xlsx___Sheet1[[#This Row],[updated offered salary]]&lt;$N$39),(Statistics_xlsx___Sheet1[[#This Row],[updated offered salary]]&gt;$N$40))</f>
        <v>0</v>
      </c>
    </row>
    <row r="4691" spans="1:11" x14ac:dyDescent="0.3">
      <c r="A4691">
        <v>304870</v>
      </c>
      <c r="B4691" t="s">
        <v>3889</v>
      </c>
      <c r="C4691" t="s">
        <v>8</v>
      </c>
      <c r="D4691" t="s">
        <v>13</v>
      </c>
      <c r="E4691" t="str">
        <f>IF(Statistics_xlsx___Sheet1[[#This Row],[event_name]]="-","Male",Statistics_xlsx___Sheet1[[#This Row],[event_name]])</f>
        <v>Female</v>
      </c>
      <c r="F4691" t="s">
        <v>17</v>
      </c>
      <c r="G4691" t="s">
        <v>345</v>
      </c>
      <c r="H4691" t="str">
        <f>IF(Statistics_xlsx___Sheet1[[#This Row],[Post Name]]="-",IF(G4692=0,G4690,G4692),Statistics_xlsx___Sheet1[[#This Row],[Post Name]])</f>
        <v>c9</v>
      </c>
      <c r="I4691">
        <v>10749</v>
      </c>
      <c r="J4691">
        <f>IF(Statistics_xlsx___Sheet1[[#This Row],[Offered Salary]]&lt;=0,AVERAGE($I$2:$I$7166),Statistics_xlsx___Sheet1[[#This Row],[Offered Salary]])</f>
        <v>10749</v>
      </c>
      <c r="K4691" t="b">
        <f>OR((Statistics_xlsx___Sheet1[[#This Row],[updated offered salary]]&lt;$N$39),(Statistics_xlsx___Sheet1[[#This Row],[updated offered salary]]&gt;$N$40))</f>
        <v>0</v>
      </c>
    </row>
    <row r="4692" spans="1:11" x14ac:dyDescent="0.3">
      <c r="A4692">
        <v>128164</v>
      </c>
      <c r="B4692" t="s">
        <v>3890</v>
      </c>
      <c r="C4692" t="s">
        <v>8</v>
      </c>
      <c r="D4692" t="s">
        <v>9</v>
      </c>
      <c r="E4692" t="str">
        <f>IF(Statistics_xlsx___Sheet1[[#This Row],[event_name]]="-","Male",Statistics_xlsx___Sheet1[[#This Row],[event_name]])</f>
        <v>Male</v>
      </c>
      <c r="F4692" t="s">
        <v>17</v>
      </c>
      <c r="G4692" t="s">
        <v>345</v>
      </c>
      <c r="H4692" t="str">
        <f>IF(Statistics_xlsx___Sheet1[[#This Row],[Post Name]]="-",IF(G4693=0,G4691,G4693),Statistics_xlsx___Sheet1[[#This Row],[Post Name]])</f>
        <v>c9</v>
      </c>
      <c r="I4692">
        <v>91247</v>
      </c>
      <c r="J4692">
        <f>IF(Statistics_xlsx___Sheet1[[#This Row],[Offered Salary]]&lt;=0,AVERAGE($I$2:$I$7166),Statistics_xlsx___Sheet1[[#This Row],[Offered Salary]])</f>
        <v>91247</v>
      </c>
      <c r="K4692" t="b">
        <f>OR((Statistics_xlsx___Sheet1[[#This Row],[updated offered salary]]&lt;$N$39),(Statistics_xlsx___Sheet1[[#This Row],[updated offered salary]]&gt;$N$40))</f>
        <v>0</v>
      </c>
    </row>
    <row r="4693" spans="1:11" x14ac:dyDescent="0.3">
      <c r="A4693">
        <v>71808</v>
      </c>
      <c r="B4693" t="s">
        <v>3891</v>
      </c>
      <c r="C4693" t="s">
        <v>8</v>
      </c>
      <c r="D4693" t="s">
        <v>9</v>
      </c>
      <c r="E4693" t="str">
        <f>IF(Statistics_xlsx___Sheet1[[#This Row],[event_name]]="-","Male",Statistics_xlsx___Sheet1[[#This Row],[event_name]])</f>
        <v>Male</v>
      </c>
      <c r="F4693" t="s">
        <v>17</v>
      </c>
      <c r="G4693" t="s">
        <v>345</v>
      </c>
      <c r="H4693" t="str">
        <f>IF(Statistics_xlsx___Sheet1[[#This Row],[Post Name]]="-",IF(G4694=0,G4692,G4694),Statistics_xlsx___Sheet1[[#This Row],[Post Name]])</f>
        <v>c9</v>
      </c>
      <c r="I4693">
        <v>65949</v>
      </c>
      <c r="J4693">
        <f>IF(Statistics_xlsx___Sheet1[[#This Row],[Offered Salary]]&lt;=0,AVERAGE($I$2:$I$7166),Statistics_xlsx___Sheet1[[#This Row],[Offered Salary]])</f>
        <v>65949</v>
      </c>
      <c r="K4693" t="b">
        <f>OR((Statistics_xlsx___Sheet1[[#This Row],[updated offered salary]]&lt;$N$39),(Statistics_xlsx___Sheet1[[#This Row],[updated offered salary]]&gt;$N$40))</f>
        <v>0</v>
      </c>
    </row>
    <row r="4694" spans="1:11" x14ac:dyDescent="0.3">
      <c r="A4694">
        <v>250294</v>
      </c>
      <c r="B4694" t="s">
        <v>3892</v>
      </c>
      <c r="C4694" t="s">
        <v>8</v>
      </c>
      <c r="D4694" t="s">
        <v>9</v>
      </c>
      <c r="E4694" t="str">
        <f>IF(Statistics_xlsx___Sheet1[[#This Row],[event_name]]="-","Male",Statistics_xlsx___Sheet1[[#This Row],[event_name]])</f>
        <v>Male</v>
      </c>
      <c r="F4694" t="s">
        <v>17</v>
      </c>
      <c r="G4694" t="s">
        <v>345</v>
      </c>
      <c r="H4694" t="str">
        <f>IF(Statistics_xlsx___Sheet1[[#This Row],[Post Name]]="-",IF(G4695=0,G4693,G4695),Statistics_xlsx___Sheet1[[#This Row],[Post Name]])</f>
        <v>c9</v>
      </c>
      <c r="I4694">
        <v>56371</v>
      </c>
      <c r="J4694">
        <f>IF(Statistics_xlsx___Sheet1[[#This Row],[Offered Salary]]&lt;=0,AVERAGE($I$2:$I$7166),Statistics_xlsx___Sheet1[[#This Row],[Offered Salary]])</f>
        <v>56371</v>
      </c>
      <c r="K4694" t="b">
        <f>OR((Statistics_xlsx___Sheet1[[#This Row],[updated offered salary]]&lt;$N$39),(Statistics_xlsx___Sheet1[[#This Row],[updated offered salary]]&gt;$N$40))</f>
        <v>0</v>
      </c>
    </row>
    <row r="4695" spans="1:11" x14ac:dyDescent="0.3">
      <c r="A4695">
        <v>188463</v>
      </c>
      <c r="B4695" t="s">
        <v>3893</v>
      </c>
      <c r="C4695" t="s">
        <v>8</v>
      </c>
      <c r="D4695" t="s">
        <v>13</v>
      </c>
      <c r="E4695" t="str">
        <f>IF(Statistics_xlsx___Sheet1[[#This Row],[event_name]]="-","Male",Statistics_xlsx___Sheet1[[#This Row],[event_name]])</f>
        <v>Female</v>
      </c>
      <c r="F4695" t="s">
        <v>17</v>
      </c>
      <c r="G4695" t="s">
        <v>345</v>
      </c>
      <c r="H4695" t="str">
        <f>IF(Statistics_xlsx___Sheet1[[#This Row],[Post Name]]="-",IF(G4696=0,G4694,G4696),Statistics_xlsx___Sheet1[[#This Row],[Post Name]])</f>
        <v>c9</v>
      </c>
      <c r="I4695">
        <v>2658</v>
      </c>
      <c r="J4695">
        <f>IF(Statistics_xlsx___Sheet1[[#This Row],[Offered Salary]]&lt;=0,AVERAGE($I$2:$I$7166),Statistics_xlsx___Sheet1[[#This Row],[Offered Salary]])</f>
        <v>2658</v>
      </c>
      <c r="K4695" t="b">
        <f>OR((Statistics_xlsx___Sheet1[[#This Row],[updated offered salary]]&lt;$N$39),(Statistics_xlsx___Sheet1[[#This Row],[updated offered salary]]&gt;$N$40))</f>
        <v>0</v>
      </c>
    </row>
    <row r="4696" spans="1:11" x14ac:dyDescent="0.3">
      <c r="A4696">
        <v>164394</v>
      </c>
      <c r="B4696" t="s">
        <v>3894</v>
      </c>
      <c r="C4696" t="s">
        <v>8</v>
      </c>
      <c r="D4696" t="s">
        <v>9</v>
      </c>
      <c r="E4696" t="str">
        <f>IF(Statistics_xlsx___Sheet1[[#This Row],[event_name]]="-","Male",Statistics_xlsx___Sheet1[[#This Row],[event_name]])</f>
        <v>Male</v>
      </c>
      <c r="F4696" t="s">
        <v>17</v>
      </c>
      <c r="G4696" t="s">
        <v>345</v>
      </c>
      <c r="H4696" t="str">
        <f>IF(Statistics_xlsx___Sheet1[[#This Row],[Post Name]]="-",IF(G4697=0,G4695,G4697),Statistics_xlsx___Sheet1[[#This Row],[Post Name]])</f>
        <v>c9</v>
      </c>
      <c r="I4696">
        <v>96235</v>
      </c>
      <c r="J4696">
        <f>IF(Statistics_xlsx___Sheet1[[#This Row],[Offered Salary]]&lt;=0,AVERAGE($I$2:$I$7166),Statistics_xlsx___Sheet1[[#This Row],[Offered Salary]])</f>
        <v>96235</v>
      </c>
      <c r="K4696" t="b">
        <f>OR((Statistics_xlsx___Sheet1[[#This Row],[updated offered salary]]&lt;$N$39),(Statistics_xlsx___Sheet1[[#This Row],[updated offered salary]]&gt;$N$40))</f>
        <v>0</v>
      </c>
    </row>
    <row r="4697" spans="1:11" x14ac:dyDescent="0.3">
      <c r="A4697">
        <v>899082</v>
      </c>
      <c r="B4697" t="s">
        <v>3895</v>
      </c>
      <c r="C4697" t="s">
        <v>8</v>
      </c>
      <c r="D4697" t="s">
        <v>13</v>
      </c>
      <c r="E4697" t="str">
        <f>IF(Statistics_xlsx___Sheet1[[#This Row],[event_name]]="-","Male",Statistics_xlsx___Sheet1[[#This Row],[event_name]])</f>
        <v>Female</v>
      </c>
      <c r="F4697" t="s">
        <v>17</v>
      </c>
      <c r="G4697" t="s">
        <v>345</v>
      </c>
      <c r="H4697" t="str">
        <f>IF(Statistics_xlsx___Sheet1[[#This Row],[Post Name]]="-",IF(G4698=0,G4696,G4698),Statistics_xlsx___Sheet1[[#This Row],[Post Name]])</f>
        <v>c9</v>
      </c>
      <c r="I4697">
        <v>88125</v>
      </c>
      <c r="J4697">
        <f>IF(Statistics_xlsx___Sheet1[[#This Row],[Offered Salary]]&lt;=0,AVERAGE($I$2:$I$7166),Statistics_xlsx___Sheet1[[#This Row],[Offered Salary]])</f>
        <v>88125</v>
      </c>
      <c r="K4697" t="b">
        <f>OR((Statistics_xlsx___Sheet1[[#This Row],[updated offered salary]]&lt;$N$39),(Statistics_xlsx___Sheet1[[#This Row],[updated offered salary]]&gt;$N$40))</f>
        <v>0</v>
      </c>
    </row>
    <row r="4698" spans="1:11" x14ac:dyDescent="0.3">
      <c r="A4698">
        <v>85276</v>
      </c>
      <c r="B4698" t="s">
        <v>1549</v>
      </c>
      <c r="C4698" t="s">
        <v>8</v>
      </c>
      <c r="D4698" t="s">
        <v>9</v>
      </c>
      <c r="E4698" t="str">
        <f>IF(Statistics_xlsx___Sheet1[[#This Row],[event_name]]="-","Male",Statistics_xlsx___Sheet1[[#This Row],[event_name]])</f>
        <v>Male</v>
      </c>
      <c r="F4698" t="s">
        <v>17</v>
      </c>
      <c r="G4698" t="s">
        <v>345</v>
      </c>
      <c r="H4698" t="str">
        <f>IF(Statistics_xlsx___Sheet1[[#This Row],[Post Name]]="-",IF(G4699=0,G4697,G4699),Statistics_xlsx___Sheet1[[#This Row],[Post Name]])</f>
        <v>c9</v>
      </c>
      <c r="I4698">
        <v>13558</v>
      </c>
      <c r="J4698">
        <f>IF(Statistics_xlsx___Sheet1[[#This Row],[Offered Salary]]&lt;=0,AVERAGE($I$2:$I$7166),Statistics_xlsx___Sheet1[[#This Row],[Offered Salary]])</f>
        <v>13558</v>
      </c>
      <c r="K4698" t="b">
        <f>OR((Statistics_xlsx___Sheet1[[#This Row],[updated offered salary]]&lt;$N$39),(Statistics_xlsx___Sheet1[[#This Row],[updated offered salary]]&gt;$N$40))</f>
        <v>0</v>
      </c>
    </row>
    <row r="4699" spans="1:11" x14ac:dyDescent="0.3">
      <c r="A4699">
        <v>334207</v>
      </c>
      <c r="B4699" t="s">
        <v>3896</v>
      </c>
      <c r="C4699" t="s">
        <v>8</v>
      </c>
      <c r="D4699" t="s">
        <v>9</v>
      </c>
      <c r="E4699" t="str">
        <f>IF(Statistics_xlsx___Sheet1[[#This Row],[event_name]]="-","Male",Statistics_xlsx___Sheet1[[#This Row],[event_name]])</f>
        <v>Male</v>
      </c>
      <c r="F4699" t="s">
        <v>17</v>
      </c>
      <c r="G4699" t="s">
        <v>345</v>
      </c>
      <c r="H4699" t="str">
        <f>IF(Statistics_xlsx___Sheet1[[#This Row],[Post Name]]="-",IF(G4700=0,G4698,G4700),Statistics_xlsx___Sheet1[[#This Row],[Post Name]])</f>
        <v>c9</v>
      </c>
      <c r="I4699">
        <v>59450</v>
      </c>
      <c r="J4699">
        <f>IF(Statistics_xlsx___Sheet1[[#This Row],[Offered Salary]]&lt;=0,AVERAGE($I$2:$I$7166),Statistics_xlsx___Sheet1[[#This Row],[Offered Salary]])</f>
        <v>59450</v>
      </c>
      <c r="K4699" t="b">
        <f>OR((Statistics_xlsx___Sheet1[[#This Row],[updated offered salary]]&lt;$N$39),(Statistics_xlsx___Sheet1[[#This Row],[updated offered salary]]&gt;$N$40))</f>
        <v>0</v>
      </c>
    </row>
    <row r="4700" spans="1:11" x14ac:dyDescent="0.3">
      <c r="A4700">
        <v>102923</v>
      </c>
      <c r="B4700" t="s">
        <v>3897</v>
      </c>
      <c r="C4700" t="s">
        <v>8</v>
      </c>
      <c r="D4700" t="s">
        <v>9</v>
      </c>
      <c r="E4700" t="str">
        <f>IF(Statistics_xlsx___Sheet1[[#This Row],[event_name]]="-","Male",Statistics_xlsx___Sheet1[[#This Row],[event_name]])</f>
        <v>Male</v>
      </c>
      <c r="F4700" t="s">
        <v>17</v>
      </c>
      <c r="G4700" t="s">
        <v>345</v>
      </c>
      <c r="H4700" t="str">
        <f>IF(Statistics_xlsx___Sheet1[[#This Row],[Post Name]]="-",IF(G4701=0,G4699,G4701),Statistics_xlsx___Sheet1[[#This Row],[Post Name]])</f>
        <v>c9</v>
      </c>
      <c r="I4700">
        <v>45602</v>
      </c>
      <c r="J4700">
        <f>IF(Statistics_xlsx___Sheet1[[#This Row],[Offered Salary]]&lt;=0,AVERAGE($I$2:$I$7166),Statistics_xlsx___Sheet1[[#This Row],[Offered Salary]])</f>
        <v>45602</v>
      </c>
      <c r="K4700" t="b">
        <f>OR((Statistics_xlsx___Sheet1[[#This Row],[updated offered salary]]&lt;$N$39),(Statistics_xlsx___Sheet1[[#This Row],[updated offered salary]]&gt;$N$40))</f>
        <v>0</v>
      </c>
    </row>
    <row r="4701" spans="1:11" x14ac:dyDescent="0.3">
      <c r="A4701">
        <v>915022</v>
      </c>
      <c r="B4701" t="s">
        <v>3238</v>
      </c>
      <c r="C4701" t="s">
        <v>8</v>
      </c>
      <c r="D4701" t="s">
        <v>13</v>
      </c>
      <c r="E4701" t="str">
        <f>IF(Statistics_xlsx___Sheet1[[#This Row],[event_name]]="-","Male",Statistics_xlsx___Sheet1[[#This Row],[event_name]])</f>
        <v>Female</v>
      </c>
      <c r="F4701" t="s">
        <v>17</v>
      </c>
      <c r="G4701" t="s">
        <v>345</v>
      </c>
      <c r="H4701" t="str">
        <f>IF(Statistics_xlsx___Sheet1[[#This Row],[Post Name]]="-",IF(G4702=0,G4700,G4702),Statistics_xlsx___Sheet1[[#This Row],[Post Name]])</f>
        <v>c9</v>
      </c>
      <c r="I4701">
        <v>99852</v>
      </c>
      <c r="J4701">
        <f>IF(Statistics_xlsx___Sheet1[[#This Row],[Offered Salary]]&lt;=0,AVERAGE($I$2:$I$7166),Statistics_xlsx___Sheet1[[#This Row],[Offered Salary]])</f>
        <v>99852</v>
      </c>
      <c r="K4701" t="b">
        <f>OR((Statistics_xlsx___Sheet1[[#This Row],[updated offered salary]]&lt;$N$39),(Statistics_xlsx___Sheet1[[#This Row],[updated offered salary]]&gt;$N$40))</f>
        <v>0</v>
      </c>
    </row>
    <row r="4702" spans="1:11" x14ac:dyDescent="0.3">
      <c r="A4702">
        <v>520654</v>
      </c>
      <c r="B4702" t="s">
        <v>3898</v>
      </c>
      <c r="C4702" t="s">
        <v>8</v>
      </c>
      <c r="D4702" t="s">
        <v>9</v>
      </c>
      <c r="E4702" t="str">
        <f>IF(Statistics_xlsx___Sheet1[[#This Row],[event_name]]="-","Male",Statistics_xlsx___Sheet1[[#This Row],[event_name]])</f>
        <v>Male</v>
      </c>
      <c r="F4702" t="s">
        <v>17</v>
      </c>
      <c r="G4702" t="s">
        <v>345</v>
      </c>
      <c r="H4702" t="str">
        <f>IF(Statistics_xlsx___Sheet1[[#This Row],[Post Name]]="-",IF(G4703=0,G4701,G4703),Statistics_xlsx___Sheet1[[#This Row],[Post Name]])</f>
        <v>c9</v>
      </c>
      <c r="I4702">
        <v>87236</v>
      </c>
      <c r="J4702">
        <f>IF(Statistics_xlsx___Sheet1[[#This Row],[Offered Salary]]&lt;=0,AVERAGE($I$2:$I$7166),Statistics_xlsx___Sheet1[[#This Row],[Offered Salary]])</f>
        <v>87236</v>
      </c>
      <c r="K4702" t="b">
        <f>OR((Statistics_xlsx___Sheet1[[#This Row],[updated offered salary]]&lt;$N$39),(Statistics_xlsx___Sheet1[[#This Row],[updated offered salary]]&gt;$N$40))</f>
        <v>0</v>
      </c>
    </row>
    <row r="4703" spans="1:11" x14ac:dyDescent="0.3">
      <c r="A4703">
        <v>994549</v>
      </c>
      <c r="B4703" t="s">
        <v>3899</v>
      </c>
      <c r="C4703" t="s">
        <v>8</v>
      </c>
      <c r="D4703" t="s">
        <v>13</v>
      </c>
      <c r="E4703" t="str">
        <f>IF(Statistics_xlsx___Sheet1[[#This Row],[event_name]]="-","Male",Statistics_xlsx___Sheet1[[#This Row],[event_name]])</f>
        <v>Female</v>
      </c>
      <c r="F4703" t="s">
        <v>17</v>
      </c>
      <c r="G4703" t="s">
        <v>345</v>
      </c>
      <c r="H4703" t="str">
        <f>IF(Statistics_xlsx___Sheet1[[#This Row],[Post Name]]="-",IF(G4704=0,G4702,G4704),Statistics_xlsx___Sheet1[[#This Row],[Post Name]])</f>
        <v>c9</v>
      </c>
      <c r="I4703">
        <v>36563</v>
      </c>
      <c r="J4703">
        <f>IF(Statistics_xlsx___Sheet1[[#This Row],[Offered Salary]]&lt;=0,AVERAGE($I$2:$I$7166),Statistics_xlsx___Sheet1[[#This Row],[Offered Salary]])</f>
        <v>36563</v>
      </c>
      <c r="K4703" t="b">
        <f>OR((Statistics_xlsx___Sheet1[[#This Row],[updated offered salary]]&lt;$N$39),(Statistics_xlsx___Sheet1[[#This Row],[updated offered salary]]&gt;$N$40))</f>
        <v>0</v>
      </c>
    </row>
    <row r="4704" spans="1:11" x14ac:dyDescent="0.3">
      <c r="A4704">
        <v>606323</v>
      </c>
      <c r="B4704" t="s">
        <v>3900</v>
      </c>
      <c r="C4704" t="s">
        <v>8</v>
      </c>
      <c r="D4704" t="s">
        <v>9</v>
      </c>
      <c r="E4704" t="str">
        <f>IF(Statistics_xlsx___Sheet1[[#This Row],[event_name]]="-","Male",Statistics_xlsx___Sheet1[[#This Row],[event_name]])</f>
        <v>Male</v>
      </c>
      <c r="F4704" t="s">
        <v>17</v>
      </c>
      <c r="G4704" t="s">
        <v>345</v>
      </c>
      <c r="H4704" t="str">
        <f>IF(Statistics_xlsx___Sheet1[[#This Row],[Post Name]]="-",IF(G4705=0,G4703,G4705),Statistics_xlsx___Sheet1[[#This Row],[Post Name]])</f>
        <v>c9</v>
      </c>
      <c r="I4704">
        <v>30205</v>
      </c>
      <c r="J4704">
        <f>IF(Statistics_xlsx___Sheet1[[#This Row],[Offered Salary]]&lt;=0,AVERAGE($I$2:$I$7166),Statistics_xlsx___Sheet1[[#This Row],[Offered Salary]])</f>
        <v>30205</v>
      </c>
      <c r="K4704" t="b">
        <f>OR((Statistics_xlsx___Sheet1[[#This Row],[updated offered salary]]&lt;$N$39),(Statistics_xlsx___Sheet1[[#This Row],[updated offered salary]]&gt;$N$40))</f>
        <v>0</v>
      </c>
    </row>
    <row r="4705" spans="1:11" x14ac:dyDescent="0.3">
      <c r="A4705">
        <v>209645</v>
      </c>
      <c r="B4705" t="s">
        <v>3901</v>
      </c>
      <c r="C4705" t="s">
        <v>8</v>
      </c>
      <c r="D4705" t="s">
        <v>9</v>
      </c>
      <c r="E4705" t="str">
        <f>IF(Statistics_xlsx___Sheet1[[#This Row],[event_name]]="-","Male",Statistics_xlsx___Sheet1[[#This Row],[event_name]])</f>
        <v>Male</v>
      </c>
      <c r="F4705" t="s">
        <v>17</v>
      </c>
      <c r="G4705" t="s">
        <v>36</v>
      </c>
      <c r="H4705" t="str">
        <f>IF(Statistics_xlsx___Sheet1[[#This Row],[Post Name]]="-",IF(G4706=0,G4704,G4706),Statistics_xlsx___Sheet1[[#This Row],[Post Name]])</f>
        <v>i5</v>
      </c>
      <c r="I4705">
        <v>50191</v>
      </c>
      <c r="J4705">
        <f>IF(Statistics_xlsx___Sheet1[[#This Row],[Offered Salary]]&lt;=0,AVERAGE($I$2:$I$7166),Statistics_xlsx___Sheet1[[#This Row],[Offered Salary]])</f>
        <v>50191</v>
      </c>
      <c r="K4705" t="b">
        <f>OR((Statistics_xlsx___Sheet1[[#This Row],[updated offered salary]]&lt;$N$39),(Statistics_xlsx___Sheet1[[#This Row],[updated offered salary]]&gt;$N$40))</f>
        <v>0</v>
      </c>
    </row>
    <row r="4706" spans="1:11" x14ac:dyDescent="0.3">
      <c r="A4706">
        <v>385163</v>
      </c>
      <c r="B4706" t="s">
        <v>3902</v>
      </c>
      <c r="C4706" t="s">
        <v>8</v>
      </c>
      <c r="D4706" t="s">
        <v>9</v>
      </c>
      <c r="E4706" t="str">
        <f>IF(Statistics_xlsx___Sheet1[[#This Row],[event_name]]="-","Male",Statistics_xlsx___Sheet1[[#This Row],[event_name]])</f>
        <v>Male</v>
      </c>
      <c r="F4706" t="s">
        <v>17</v>
      </c>
      <c r="G4706" t="s">
        <v>36</v>
      </c>
      <c r="H4706" t="str">
        <f>IF(Statistics_xlsx___Sheet1[[#This Row],[Post Name]]="-",IF(G4707=0,G4705,G4707),Statistics_xlsx___Sheet1[[#This Row],[Post Name]])</f>
        <v>i5</v>
      </c>
      <c r="I4706">
        <v>23054</v>
      </c>
      <c r="J4706">
        <f>IF(Statistics_xlsx___Sheet1[[#This Row],[Offered Salary]]&lt;=0,AVERAGE($I$2:$I$7166),Statistics_xlsx___Sheet1[[#This Row],[Offered Salary]])</f>
        <v>23054</v>
      </c>
      <c r="K4706" t="b">
        <f>OR((Statistics_xlsx___Sheet1[[#This Row],[updated offered salary]]&lt;$N$39),(Statistics_xlsx___Sheet1[[#This Row],[updated offered salary]]&gt;$N$40))</f>
        <v>0</v>
      </c>
    </row>
    <row r="4707" spans="1:11" x14ac:dyDescent="0.3">
      <c r="A4707">
        <v>96908</v>
      </c>
      <c r="B4707" t="s">
        <v>3903</v>
      </c>
      <c r="C4707" t="s">
        <v>15</v>
      </c>
      <c r="D4707" t="s">
        <v>9</v>
      </c>
      <c r="E4707" t="str">
        <f>IF(Statistics_xlsx___Sheet1[[#This Row],[event_name]]="-","Male",Statistics_xlsx___Sheet1[[#This Row],[event_name]])</f>
        <v>Male</v>
      </c>
      <c r="F4707" t="s">
        <v>17</v>
      </c>
      <c r="G4707" t="s">
        <v>36</v>
      </c>
      <c r="H4707" t="str">
        <f>IF(Statistics_xlsx___Sheet1[[#This Row],[Post Name]]="-",IF(G4708=0,G4706,G4708),Statistics_xlsx___Sheet1[[#This Row],[Post Name]])</f>
        <v>i5</v>
      </c>
      <c r="I4707">
        <v>2773</v>
      </c>
      <c r="J4707">
        <f>IF(Statistics_xlsx___Sheet1[[#This Row],[Offered Salary]]&lt;=0,AVERAGE($I$2:$I$7166),Statistics_xlsx___Sheet1[[#This Row],[Offered Salary]])</f>
        <v>2773</v>
      </c>
      <c r="K4707" t="b">
        <f>OR((Statistics_xlsx___Sheet1[[#This Row],[updated offered salary]]&lt;$N$39),(Statistics_xlsx___Sheet1[[#This Row],[updated offered salary]]&gt;$N$40))</f>
        <v>0</v>
      </c>
    </row>
    <row r="4708" spans="1:11" x14ac:dyDescent="0.3">
      <c r="A4708">
        <v>400560</v>
      </c>
      <c r="B4708" t="s">
        <v>3904</v>
      </c>
      <c r="C4708" t="s">
        <v>8</v>
      </c>
      <c r="D4708" t="s">
        <v>9</v>
      </c>
      <c r="E4708" t="str">
        <f>IF(Statistics_xlsx___Sheet1[[#This Row],[event_name]]="-","Male",Statistics_xlsx___Sheet1[[#This Row],[event_name]])</f>
        <v>Male</v>
      </c>
      <c r="F4708" t="s">
        <v>17</v>
      </c>
      <c r="G4708" t="s">
        <v>36</v>
      </c>
      <c r="H4708" t="str">
        <f>IF(Statistics_xlsx___Sheet1[[#This Row],[Post Name]]="-",IF(G4709=0,G4707,G4709),Statistics_xlsx___Sheet1[[#This Row],[Post Name]])</f>
        <v>i5</v>
      </c>
      <c r="I4708">
        <v>13941</v>
      </c>
      <c r="J4708">
        <f>IF(Statistics_xlsx___Sheet1[[#This Row],[Offered Salary]]&lt;=0,AVERAGE($I$2:$I$7166),Statistics_xlsx___Sheet1[[#This Row],[Offered Salary]])</f>
        <v>13941</v>
      </c>
      <c r="K4708" t="b">
        <f>OR((Statistics_xlsx___Sheet1[[#This Row],[updated offered salary]]&lt;$N$39),(Statistics_xlsx___Sheet1[[#This Row],[updated offered salary]]&gt;$N$40))</f>
        <v>0</v>
      </c>
    </row>
    <row r="4709" spans="1:11" x14ac:dyDescent="0.3">
      <c r="A4709">
        <v>902013</v>
      </c>
      <c r="B4709" t="s">
        <v>1240</v>
      </c>
      <c r="C4709" t="s">
        <v>8</v>
      </c>
      <c r="D4709" t="s">
        <v>9</v>
      </c>
      <c r="E4709" t="str">
        <f>IF(Statistics_xlsx___Sheet1[[#This Row],[event_name]]="-","Male",Statistics_xlsx___Sheet1[[#This Row],[event_name]])</f>
        <v>Male</v>
      </c>
      <c r="F4709" t="s">
        <v>17</v>
      </c>
      <c r="G4709" t="s">
        <v>345</v>
      </c>
      <c r="H4709" t="str">
        <f>IF(Statistics_xlsx___Sheet1[[#This Row],[Post Name]]="-",IF(G4710=0,G4708,G4710),Statistics_xlsx___Sheet1[[#This Row],[Post Name]])</f>
        <v>c9</v>
      </c>
      <c r="I4709">
        <v>81465</v>
      </c>
      <c r="J4709">
        <f>IF(Statistics_xlsx___Sheet1[[#This Row],[Offered Salary]]&lt;=0,AVERAGE($I$2:$I$7166),Statistics_xlsx___Sheet1[[#This Row],[Offered Salary]])</f>
        <v>81465</v>
      </c>
      <c r="K4709" t="b">
        <f>OR((Statistics_xlsx___Sheet1[[#This Row],[updated offered salary]]&lt;$N$39),(Statistics_xlsx___Sheet1[[#This Row],[updated offered salary]]&gt;$N$40))</f>
        <v>0</v>
      </c>
    </row>
    <row r="4710" spans="1:11" x14ac:dyDescent="0.3">
      <c r="A4710">
        <v>229001</v>
      </c>
      <c r="B4710" t="s">
        <v>3905</v>
      </c>
      <c r="C4710" t="s">
        <v>8</v>
      </c>
      <c r="D4710" t="s">
        <v>9</v>
      </c>
      <c r="E4710" t="str">
        <f>IF(Statistics_xlsx___Sheet1[[#This Row],[event_name]]="-","Male",Statistics_xlsx___Sheet1[[#This Row],[event_name]])</f>
        <v>Male</v>
      </c>
      <c r="F4710" t="s">
        <v>17</v>
      </c>
      <c r="G4710" t="s">
        <v>345</v>
      </c>
      <c r="H4710" t="str">
        <f>IF(Statistics_xlsx___Sheet1[[#This Row],[Post Name]]="-",IF(G4711=0,G4709,G4711),Statistics_xlsx___Sheet1[[#This Row],[Post Name]])</f>
        <v>c9</v>
      </c>
      <c r="I4710">
        <v>31640</v>
      </c>
      <c r="J4710">
        <f>IF(Statistics_xlsx___Sheet1[[#This Row],[Offered Salary]]&lt;=0,AVERAGE($I$2:$I$7166),Statistics_xlsx___Sheet1[[#This Row],[Offered Salary]])</f>
        <v>31640</v>
      </c>
      <c r="K4710" t="b">
        <f>OR((Statistics_xlsx___Sheet1[[#This Row],[updated offered salary]]&lt;$N$39),(Statistics_xlsx___Sheet1[[#This Row],[updated offered salary]]&gt;$N$40))</f>
        <v>0</v>
      </c>
    </row>
    <row r="4711" spans="1:11" x14ac:dyDescent="0.3">
      <c r="A4711">
        <v>681945</v>
      </c>
      <c r="B4711" t="s">
        <v>3906</v>
      </c>
      <c r="C4711" t="s">
        <v>8</v>
      </c>
      <c r="D4711" t="s">
        <v>9</v>
      </c>
      <c r="E4711" t="str">
        <f>IF(Statistics_xlsx___Sheet1[[#This Row],[event_name]]="-","Male",Statistics_xlsx___Sheet1[[#This Row],[event_name]])</f>
        <v>Male</v>
      </c>
      <c r="F4711" t="s">
        <v>17</v>
      </c>
      <c r="G4711" t="s">
        <v>36</v>
      </c>
      <c r="H4711" t="str">
        <f>IF(Statistics_xlsx___Sheet1[[#This Row],[Post Name]]="-",IF(G4712=0,G4710,G4712),Statistics_xlsx___Sheet1[[#This Row],[Post Name]])</f>
        <v>i5</v>
      </c>
      <c r="I4711">
        <v>57024</v>
      </c>
      <c r="J4711">
        <f>IF(Statistics_xlsx___Sheet1[[#This Row],[Offered Salary]]&lt;=0,AVERAGE($I$2:$I$7166),Statistics_xlsx___Sheet1[[#This Row],[Offered Salary]])</f>
        <v>57024</v>
      </c>
      <c r="K4711" t="b">
        <f>OR((Statistics_xlsx___Sheet1[[#This Row],[updated offered salary]]&lt;$N$39),(Statistics_xlsx___Sheet1[[#This Row],[updated offered salary]]&gt;$N$40))</f>
        <v>0</v>
      </c>
    </row>
    <row r="4712" spans="1:11" x14ac:dyDescent="0.3">
      <c r="A4712">
        <v>225054</v>
      </c>
      <c r="B4712" t="s">
        <v>3907</v>
      </c>
      <c r="C4712" t="s">
        <v>8</v>
      </c>
      <c r="D4712" t="s">
        <v>9</v>
      </c>
      <c r="E4712" t="str">
        <f>IF(Statistics_xlsx___Sheet1[[#This Row],[event_name]]="-","Male",Statistics_xlsx___Sheet1[[#This Row],[event_name]])</f>
        <v>Male</v>
      </c>
      <c r="F4712" t="s">
        <v>86</v>
      </c>
      <c r="G4712" t="s">
        <v>24</v>
      </c>
      <c r="H4712" t="str">
        <f>IF(Statistics_xlsx___Sheet1[[#This Row],[Post Name]]="-",IF(G4713=0,G4711,G4713),Statistics_xlsx___Sheet1[[#This Row],[Post Name]])</f>
        <v>i7</v>
      </c>
      <c r="I4712">
        <v>93457</v>
      </c>
      <c r="J4712">
        <f>IF(Statistics_xlsx___Sheet1[[#This Row],[Offered Salary]]&lt;=0,AVERAGE($I$2:$I$7166),Statistics_xlsx___Sheet1[[#This Row],[Offered Salary]])</f>
        <v>93457</v>
      </c>
      <c r="K4712" t="b">
        <f>OR((Statistics_xlsx___Sheet1[[#This Row],[updated offered salary]]&lt;$N$39),(Statistics_xlsx___Sheet1[[#This Row],[updated offered salary]]&gt;$N$40))</f>
        <v>0</v>
      </c>
    </row>
    <row r="4713" spans="1:11" x14ac:dyDescent="0.3">
      <c r="A4713">
        <v>960542</v>
      </c>
      <c r="B4713" t="s">
        <v>3908</v>
      </c>
      <c r="C4713" t="s">
        <v>15</v>
      </c>
      <c r="D4713" t="s">
        <v>9</v>
      </c>
      <c r="E4713" t="str">
        <f>IF(Statistics_xlsx___Sheet1[[#This Row],[event_name]]="-","Male",Statistics_xlsx___Sheet1[[#This Row],[event_name]])</f>
        <v>Male</v>
      </c>
      <c r="F4713" t="s">
        <v>86</v>
      </c>
      <c r="G4713" t="s">
        <v>24</v>
      </c>
      <c r="H4713" t="str">
        <f>IF(Statistics_xlsx___Sheet1[[#This Row],[Post Name]]="-",IF(G4714=0,G4712,G4714),Statistics_xlsx___Sheet1[[#This Row],[Post Name]])</f>
        <v>i7</v>
      </c>
      <c r="I4713">
        <v>20950</v>
      </c>
      <c r="J4713">
        <f>IF(Statistics_xlsx___Sheet1[[#This Row],[Offered Salary]]&lt;=0,AVERAGE($I$2:$I$7166),Statistics_xlsx___Sheet1[[#This Row],[Offered Salary]])</f>
        <v>20950</v>
      </c>
      <c r="K4713" t="b">
        <f>OR((Statistics_xlsx___Sheet1[[#This Row],[updated offered salary]]&lt;$N$39),(Statistics_xlsx___Sheet1[[#This Row],[updated offered salary]]&gt;$N$40))</f>
        <v>0</v>
      </c>
    </row>
    <row r="4714" spans="1:11" x14ac:dyDescent="0.3">
      <c r="A4714">
        <v>50252</v>
      </c>
      <c r="B4714" t="s">
        <v>2394</v>
      </c>
      <c r="C4714" t="s">
        <v>8</v>
      </c>
      <c r="D4714" t="s">
        <v>9</v>
      </c>
      <c r="E4714" t="str">
        <f>IF(Statistics_xlsx___Sheet1[[#This Row],[event_name]]="-","Male",Statistics_xlsx___Sheet1[[#This Row],[event_name]])</f>
        <v>Male</v>
      </c>
      <c r="F4714" t="s">
        <v>86</v>
      </c>
      <c r="G4714" t="s">
        <v>36</v>
      </c>
      <c r="H4714" t="str">
        <f>IF(Statistics_xlsx___Sheet1[[#This Row],[Post Name]]="-",IF(G4715=0,G4713,G4715),Statistics_xlsx___Sheet1[[#This Row],[Post Name]])</f>
        <v>i5</v>
      </c>
      <c r="I4714">
        <v>19873</v>
      </c>
      <c r="J4714">
        <f>IF(Statistics_xlsx___Sheet1[[#This Row],[Offered Salary]]&lt;=0,AVERAGE($I$2:$I$7166),Statistics_xlsx___Sheet1[[#This Row],[Offered Salary]])</f>
        <v>19873</v>
      </c>
      <c r="K4714" t="b">
        <f>OR((Statistics_xlsx___Sheet1[[#This Row],[updated offered salary]]&lt;$N$39),(Statistics_xlsx___Sheet1[[#This Row],[updated offered salary]]&gt;$N$40))</f>
        <v>0</v>
      </c>
    </row>
    <row r="4715" spans="1:11" x14ac:dyDescent="0.3">
      <c r="A4715">
        <v>130762</v>
      </c>
      <c r="B4715" t="s">
        <v>2396</v>
      </c>
      <c r="C4715" t="s">
        <v>15</v>
      </c>
      <c r="D4715" t="s">
        <v>9</v>
      </c>
      <c r="E4715" t="str">
        <f>IF(Statistics_xlsx___Sheet1[[#This Row],[event_name]]="-","Male",Statistics_xlsx___Sheet1[[#This Row],[event_name]])</f>
        <v>Male</v>
      </c>
      <c r="F4715" t="s">
        <v>86</v>
      </c>
      <c r="G4715" t="s">
        <v>36</v>
      </c>
      <c r="H4715" t="str">
        <f>IF(Statistics_xlsx___Sheet1[[#This Row],[Post Name]]="-",IF(G4716=0,G4714,G4716),Statistics_xlsx___Sheet1[[#This Row],[Post Name]])</f>
        <v>i5</v>
      </c>
      <c r="I4715">
        <v>86425</v>
      </c>
      <c r="J4715">
        <f>IF(Statistics_xlsx___Sheet1[[#This Row],[Offered Salary]]&lt;=0,AVERAGE($I$2:$I$7166),Statistics_xlsx___Sheet1[[#This Row],[Offered Salary]])</f>
        <v>86425</v>
      </c>
      <c r="K4715" t="b">
        <f>OR((Statistics_xlsx___Sheet1[[#This Row],[updated offered salary]]&lt;$N$39),(Statistics_xlsx___Sheet1[[#This Row],[updated offered salary]]&gt;$N$40))</f>
        <v>0</v>
      </c>
    </row>
    <row r="4716" spans="1:11" x14ac:dyDescent="0.3">
      <c r="A4716">
        <v>752703</v>
      </c>
      <c r="B4716" t="s">
        <v>3909</v>
      </c>
      <c r="C4716" t="s">
        <v>8</v>
      </c>
      <c r="D4716" t="s">
        <v>42</v>
      </c>
      <c r="E4716" t="str">
        <f>IF(Statistics_xlsx___Sheet1[[#This Row],[event_name]]="-","Male",Statistics_xlsx___Sheet1[[#This Row],[event_name]])</f>
        <v>Don’t want to say</v>
      </c>
      <c r="F4716" t="s">
        <v>86</v>
      </c>
      <c r="G4716" t="s">
        <v>36</v>
      </c>
      <c r="H4716" t="str">
        <f>IF(Statistics_xlsx___Sheet1[[#This Row],[Post Name]]="-",IF(G4717=0,G4715,G4717),Statistics_xlsx___Sheet1[[#This Row],[Post Name]])</f>
        <v>i5</v>
      </c>
      <c r="I4716">
        <v>36493</v>
      </c>
      <c r="J4716">
        <f>IF(Statistics_xlsx___Sheet1[[#This Row],[Offered Salary]]&lt;=0,AVERAGE($I$2:$I$7166),Statistics_xlsx___Sheet1[[#This Row],[Offered Salary]])</f>
        <v>36493</v>
      </c>
      <c r="K4716" t="b">
        <f>OR((Statistics_xlsx___Sheet1[[#This Row],[updated offered salary]]&lt;$N$39),(Statistics_xlsx___Sheet1[[#This Row],[updated offered salary]]&gt;$N$40))</f>
        <v>0</v>
      </c>
    </row>
    <row r="4717" spans="1:11" x14ac:dyDescent="0.3">
      <c r="A4717">
        <v>149895</v>
      </c>
      <c r="B4717" t="s">
        <v>3910</v>
      </c>
      <c r="C4717" t="s">
        <v>8</v>
      </c>
      <c r="D4717" t="s">
        <v>9</v>
      </c>
      <c r="E4717" t="str">
        <f>IF(Statistics_xlsx___Sheet1[[#This Row],[event_name]]="-","Male",Statistics_xlsx___Sheet1[[#This Row],[event_name]])</f>
        <v>Male</v>
      </c>
      <c r="F4717" t="s">
        <v>17</v>
      </c>
      <c r="G4717" t="s">
        <v>345</v>
      </c>
      <c r="H4717" t="str">
        <f>IF(Statistics_xlsx___Sheet1[[#This Row],[Post Name]]="-",IF(G4718=0,G4716,G4718),Statistics_xlsx___Sheet1[[#This Row],[Post Name]])</f>
        <v>c9</v>
      </c>
      <c r="I4717">
        <v>50495</v>
      </c>
      <c r="J4717">
        <f>IF(Statistics_xlsx___Sheet1[[#This Row],[Offered Salary]]&lt;=0,AVERAGE($I$2:$I$7166),Statistics_xlsx___Sheet1[[#This Row],[Offered Salary]])</f>
        <v>50495</v>
      </c>
      <c r="K4717" t="b">
        <f>OR((Statistics_xlsx___Sheet1[[#This Row],[updated offered salary]]&lt;$N$39),(Statistics_xlsx___Sheet1[[#This Row],[updated offered salary]]&gt;$N$40))</f>
        <v>0</v>
      </c>
    </row>
    <row r="4718" spans="1:11" x14ac:dyDescent="0.3">
      <c r="A4718">
        <v>283291</v>
      </c>
      <c r="B4718" t="s">
        <v>3191</v>
      </c>
      <c r="C4718" t="s">
        <v>8</v>
      </c>
      <c r="D4718" t="s">
        <v>9</v>
      </c>
      <c r="E4718" t="str">
        <f>IF(Statistics_xlsx___Sheet1[[#This Row],[event_name]]="-","Male",Statistics_xlsx___Sheet1[[#This Row],[event_name]])</f>
        <v>Male</v>
      </c>
      <c r="F4718" t="s">
        <v>17</v>
      </c>
      <c r="G4718" t="s">
        <v>345</v>
      </c>
      <c r="H4718" t="str">
        <f>IF(Statistics_xlsx___Sheet1[[#This Row],[Post Name]]="-",IF(G4719=0,G4717,G4719),Statistics_xlsx___Sheet1[[#This Row],[Post Name]])</f>
        <v>c9</v>
      </c>
      <c r="I4718">
        <v>86926</v>
      </c>
      <c r="J4718">
        <f>IF(Statistics_xlsx___Sheet1[[#This Row],[Offered Salary]]&lt;=0,AVERAGE($I$2:$I$7166),Statistics_xlsx___Sheet1[[#This Row],[Offered Salary]])</f>
        <v>86926</v>
      </c>
      <c r="K4718" t="b">
        <f>OR((Statistics_xlsx___Sheet1[[#This Row],[updated offered salary]]&lt;$N$39),(Statistics_xlsx___Sheet1[[#This Row],[updated offered salary]]&gt;$N$40))</f>
        <v>0</v>
      </c>
    </row>
    <row r="4719" spans="1:11" x14ac:dyDescent="0.3">
      <c r="A4719">
        <v>213119</v>
      </c>
      <c r="B4719" t="s">
        <v>3911</v>
      </c>
      <c r="C4719" t="s">
        <v>8</v>
      </c>
      <c r="D4719" t="s">
        <v>42</v>
      </c>
      <c r="E4719" t="str">
        <f>IF(Statistics_xlsx___Sheet1[[#This Row],[event_name]]="-","Male",Statistics_xlsx___Sheet1[[#This Row],[event_name]])</f>
        <v>Don’t want to say</v>
      </c>
      <c r="F4719" t="s">
        <v>17</v>
      </c>
      <c r="G4719" t="s">
        <v>345</v>
      </c>
      <c r="H4719" t="str">
        <f>IF(Statistics_xlsx___Sheet1[[#This Row],[Post Name]]="-",IF(G4720=0,G4718,G4720),Statistics_xlsx___Sheet1[[#This Row],[Post Name]])</f>
        <v>c9</v>
      </c>
      <c r="I4719">
        <v>85825</v>
      </c>
      <c r="J4719">
        <f>IF(Statistics_xlsx___Sheet1[[#This Row],[Offered Salary]]&lt;=0,AVERAGE($I$2:$I$7166),Statistics_xlsx___Sheet1[[#This Row],[Offered Salary]])</f>
        <v>85825</v>
      </c>
      <c r="K4719" t="b">
        <f>OR((Statistics_xlsx___Sheet1[[#This Row],[updated offered salary]]&lt;$N$39),(Statistics_xlsx___Sheet1[[#This Row],[updated offered salary]]&gt;$N$40))</f>
        <v>0</v>
      </c>
    </row>
    <row r="4720" spans="1:11" x14ac:dyDescent="0.3">
      <c r="A4720">
        <v>276604</v>
      </c>
      <c r="B4720" t="s">
        <v>1431</v>
      </c>
      <c r="C4720" t="s">
        <v>8</v>
      </c>
      <c r="D4720" t="s">
        <v>42</v>
      </c>
      <c r="E4720" t="str">
        <f>IF(Statistics_xlsx___Sheet1[[#This Row],[event_name]]="-","Male",Statistics_xlsx___Sheet1[[#This Row],[event_name]])</f>
        <v>Don’t want to say</v>
      </c>
      <c r="F4720" t="s">
        <v>17</v>
      </c>
      <c r="G4720" t="s">
        <v>345</v>
      </c>
      <c r="H4720" t="str">
        <f>IF(Statistics_xlsx___Sheet1[[#This Row],[Post Name]]="-",IF(G4721=0,G4719,G4721),Statistics_xlsx___Sheet1[[#This Row],[Post Name]])</f>
        <v>c9</v>
      </c>
      <c r="I4720">
        <v>77543</v>
      </c>
      <c r="J4720">
        <f>IF(Statistics_xlsx___Sheet1[[#This Row],[Offered Salary]]&lt;=0,AVERAGE($I$2:$I$7166),Statistics_xlsx___Sheet1[[#This Row],[Offered Salary]])</f>
        <v>77543</v>
      </c>
      <c r="K4720" t="b">
        <f>OR((Statistics_xlsx___Sheet1[[#This Row],[updated offered salary]]&lt;$N$39),(Statistics_xlsx___Sheet1[[#This Row],[updated offered salary]]&gt;$N$40))</f>
        <v>0</v>
      </c>
    </row>
    <row r="4721" spans="1:11" x14ac:dyDescent="0.3">
      <c r="A4721">
        <v>759940</v>
      </c>
      <c r="B4721" t="s">
        <v>1629</v>
      </c>
      <c r="C4721" t="s">
        <v>8</v>
      </c>
      <c r="D4721" t="s">
        <v>9</v>
      </c>
      <c r="E4721" t="str">
        <f>IF(Statistics_xlsx___Sheet1[[#This Row],[event_name]]="-","Male",Statistics_xlsx___Sheet1[[#This Row],[event_name]])</f>
        <v>Male</v>
      </c>
      <c r="F4721" t="s">
        <v>17</v>
      </c>
      <c r="G4721" t="s">
        <v>345</v>
      </c>
      <c r="H4721" t="str">
        <f>IF(Statistics_xlsx___Sheet1[[#This Row],[Post Name]]="-",IF(G4722=0,G4720,G4722),Statistics_xlsx___Sheet1[[#This Row],[Post Name]])</f>
        <v>c9</v>
      </c>
      <c r="I4721">
        <v>36728</v>
      </c>
      <c r="J4721">
        <f>IF(Statistics_xlsx___Sheet1[[#This Row],[Offered Salary]]&lt;=0,AVERAGE($I$2:$I$7166),Statistics_xlsx___Sheet1[[#This Row],[Offered Salary]])</f>
        <v>36728</v>
      </c>
      <c r="K4721" t="b">
        <f>OR((Statistics_xlsx___Sheet1[[#This Row],[updated offered salary]]&lt;$N$39),(Statistics_xlsx___Sheet1[[#This Row],[updated offered salary]]&gt;$N$40))</f>
        <v>0</v>
      </c>
    </row>
    <row r="4722" spans="1:11" x14ac:dyDescent="0.3">
      <c r="A4722">
        <v>321436</v>
      </c>
      <c r="B4722" t="s">
        <v>3912</v>
      </c>
      <c r="C4722" t="s">
        <v>8</v>
      </c>
      <c r="D4722" t="s">
        <v>9</v>
      </c>
      <c r="E4722" t="str">
        <f>IF(Statistics_xlsx___Sheet1[[#This Row],[event_name]]="-","Male",Statistics_xlsx___Sheet1[[#This Row],[event_name]])</f>
        <v>Male</v>
      </c>
      <c r="F4722" t="s">
        <v>17</v>
      </c>
      <c r="G4722" t="s">
        <v>345</v>
      </c>
      <c r="H4722" t="str">
        <f>IF(Statistics_xlsx___Sheet1[[#This Row],[Post Name]]="-",IF(G4723=0,G4721,G4723),Statistics_xlsx___Sheet1[[#This Row],[Post Name]])</f>
        <v>c9</v>
      </c>
      <c r="I4722">
        <v>54996</v>
      </c>
      <c r="J4722">
        <f>IF(Statistics_xlsx___Sheet1[[#This Row],[Offered Salary]]&lt;=0,AVERAGE($I$2:$I$7166),Statistics_xlsx___Sheet1[[#This Row],[Offered Salary]])</f>
        <v>54996</v>
      </c>
      <c r="K4722" t="b">
        <f>OR((Statistics_xlsx___Sheet1[[#This Row],[updated offered salary]]&lt;$N$39),(Statistics_xlsx___Sheet1[[#This Row],[updated offered salary]]&gt;$N$40))</f>
        <v>0</v>
      </c>
    </row>
    <row r="4723" spans="1:11" x14ac:dyDescent="0.3">
      <c r="A4723">
        <v>721878</v>
      </c>
      <c r="B4723" t="s">
        <v>1237</v>
      </c>
      <c r="C4723" t="s">
        <v>8</v>
      </c>
      <c r="D4723" t="s">
        <v>13</v>
      </c>
      <c r="E4723" t="str">
        <f>IF(Statistics_xlsx___Sheet1[[#This Row],[event_name]]="-","Male",Statistics_xlsx___Sheet1[[#This Row],[event_name]])</f>
        <v>Female</v>
      </c>
      <c r="F4723" t="s">
        <v>17</v>
      </c>
      <c r="G4723" t="s">
        <v>345</v>
      </c>
      <c r="H4723" t="str">
        <f>IF(Statistics_xlsx___Sheet1[[#This Row],[Post Name]]="-",IF(G4724=0,G4722,G4724),Statistics_xlsx___Sheet1[[#This Row],[Post Name]])</f>
        <v>c9</v>
      </c>
      <c r="I4723">
        <v>62340</v>
      </c>
      <c r="J4723">
        <f>IF(Statistics_xlsx___Sheet1[[#This Row],[Offered Salary]]&lt;=0,AVERAGE($I$2:$I$7166),Statistics_xlsx___Sheet1[[#This Row],[Offered Salary]])</f>
        <v>62340</v>
      </c>
      <c r="K4723" t="b">
        <f>OR((Statistics_xlsx___Sheet1[[#This Row],[updated offered salary]]&lt;$N$39),(Statistics_xlsx___Sheet1[[#This Row],[updated offered salary]]&gt;$N$40))</f>
        <v>0</v>
      </c>
    </row>
    <row r="4724" spans="1:11" x14ac:dyDescent="0.3">
      <c r="A4724">
        <v>197840</v>
      </c>
      <c r="B4724" t="s">
        <v>1204</v>
      </c>
      <c r="C4724" t="s">
        <v>8</v>
      </c>
      <c r="D4724" t="s">
        <v>9</v>
      </c>
      <c r="E4724" t="str">
        <f>IF(Statistics_xlsx___Sheet1[[#This Row],[event_name]]="-","Male",Statistics_xlsx___Sheet1[[#This Row],[event_name]])</f>
        <v>Male</v>
      </c>
      <c r="F4724" t="s">
        <v>17</v>
      </c>
      <c r="G4724" t="s">
        <v>345</v>
      </c>
      <c r="H4724" t="str">
        <f>IF(Statistics_xlsx___Sheet1[[#This Row],[Post Name]]="-",IF(G4725=0,G4723,G4725),Statistics_xlsx___Sheet1[[#This Row],[Post Name]])</f>
        <v>c9</v>
      </c>
      <c r="I4724">
        <v>3225</v>
      </c>
      <c r="J4724">
        <f>IF(Statistics_xlsx___Sheet1[[#This Row],[Offered Salary]]&lt;=0,AVERAGE($I$2:$I$7166),Statistics_xlsx___Sheet1[[#This Row],[Offered Salary]])</f>
        <v>3225</v>
      </c>
      <c r="K4724" t="b">
        <f>OR((Statistics_xlsx___Sheet1[[#This Row],[updated offered salary]]&lt;$N$39),(Statistics_xlsx___Sheet1[[#This Row],[updated offered salary]]&gt;$N$40))</f>
        <v>0</v>
      </c>
    </row>
    <row r="4725" spans="1:11" x14ac:dyDescent="0.3">
      <c r="A4725">
        <v>615676</v>
      </c>
      <c r="B4725" t="s">
        <v>1204</v>
      </c>
      <c r="C4725" t="s">
        <v>8</v>
      </c>
      <c r="D4725" t="s">
        <v>9</v>
      </c>
      <c r="E4725" t="str">
        <f>IF(Statistics_xlsx___Sheet1[[#This Row],[event_name]]="-","Male",Statistics_xlsx___Sheet1[[#This Row],[event_name]])</f>
        <v>Male</v>
      </c>
      <c r="F4725" t="s">
        <v>17</v>
      </c>
      <c r="G4725" t="s">
        <v>345</v>
      </c>
      <c r="H4725" t="str">
        <f>IF(Statistics_xlsx___Sheet1[[#This Row],[Post Name]]="-",IF(G4726=0,G4724,G4726),Statistics_xlsx___Sheet1[[#This Row],[Post Name]])</f>
        <v>c9</v>
      </c>
      <c r="I4725">
        <v>85562</v>
      </c>
      <c r="J4725">
        <f>IF(Statistics_xlsx___Sheet1[[#This Row],[Offered Salary]]&lt;=0,AVERAGE($I$2:$I$7166),Statistics_xlsx___Sheet1[[#This Row],[Offered Salary]])</f>
        <v>85562</v>
      </c>
      <c r="K4725" t="b">
        <f>OR((Statistics_xlsx___Sheet1[[#This Row],[updated offered salary]]&lt;$N$39),(Statistics_xlsx___Sheet1[[#This Row],[updated offered salary]]&gt;$N$40))</f>
        <v>0</v>
      </c>
    </row>
    <row r="4726" spans="1:11" x14ac:dyDescent="0.3">
      <c r="A4726">
        <v>722537</v>
      </c>
      <c r="B4726" t="s">
        <v>1243</v>
      </c>
      <c r="C4726" t="s">
        <v>8</v>
      </c>
      <c r="D4726" t="s">
        <v>13</v>
      </c>
      <c r="E4726" t="str">
        <f>IF(Statistics_xlsx___Sheet1[[#This Row],[event_name]]="-","Male",Statistics_xlsx___Sheet1[[#This Row],[event_name]])</f>
        <v>Female</v>
      </c>
      <c r="F4726" t="s">
        <v>17</v>
      </c>
      <c r="G4726" t="s">
        <v>345</v>
      </c>
      <c r="H4726" t="str">
        <f>IF(Statistics_xlsx___Sheet1[[#This Row],[Post Name]]="-",IF(G4727=0,G4725,G4727),Statistics_xlsx___Sheet1[[#This Row],[Post Name]])</f>
        <v>c9</v>
      </c>
      <c r="I4726">
        <v>98994</v>
      </c>
      <c r="J4726">
        <f>IF(Statistics_xlsx___Sheet1[[#This Row],[Offered Salary]]&lt;=0,AVERAGE($I$2:$I$7166),Statistics_xlsx___Sheet1[[#This Row],[Offered Salary]])</f>
        <v>98994</v>
      </c>
      <c r="K4726" t="b">
        <f>OR((Statistics_xlsx___Sheet1[[#This Row],[updated offered salary]]&lt;$N$39),(Statistics_xlsx___Sheet1[[#This Row],[updated offered salary]]&gt;$N$40))</f>
        <v>0</v>
      </c>
    </row>
    <row r="4727" spans="1:11" x14ac:dyDescent="0.3">
      <c r="A4727">
        <v>697595</v>
      </c>
      <c r="B4727" t="s">
        <v>3913</v>
      </c>
      <c r="C4727" t="s">
        <v>15</v>
      </c>
      <c r="D4727" t="s">
        <v>13</v>
      </c>
      <c r="E4727" t="str">
        <f>IF(Statistics_xlsx___Sheet1[[#This Row],[event_name]]="-","Male",Statistics_xlsx___Sheet1[[#This Row],[event_name]])</f>
        <v>Female</v>
      </c>
      <c r="F4727" t="s">
        <v>10</v>
      </c>
      <c r="G4727" t="s">
        <v>36</v>
      </c>
      <c r="H4727" t="str">
        <f>IF(Statistics_xlsx___Sheet1[[#This Row],[Post Name]]="-",IF(G4728=0,G4726,G4728),Statistics_xlsx___Sheet1[[#This Row],[Post Name]])</f>
        <v>i5</v>
      </c>
      <c r="I4727">
        <v>14805</v>
      </c>
      <c r="J4727">
        <f>IF(Statistics_xlsx___Sheet1[[#This Row],[Offered Salary]]&lt;=0,AVERAGE($I$2:$I$7166),Statistics_xlsx___Sheet1[[#This Row],[Offered Salary]])</f>
        <v>14805</v>
      </c>
      <c r="K4727" t="b">
        <f>OR((Statistics_xlsx___Sheet1[[#This Row],[updated offered salary]]&lt;$N$39),(Statistics_xlsx___Sheet1[[#This Row],[updated offered salary]]&gt;$N$40))</f>
        <v>0</v>
      </c>
    </row>
    <row r="4728" spans="1:11" x14ac:dyDescent="0.3">
      <c r="A4728">
        <v>664237</v>
      </c>
      <c r="B4728" t="s">
        <v>3914</v>
      </c>
      <c r="C4728" t="s">
        <v>8</v>
      </c>
      <c r="D4728" t="s">
        <v>13</v>
      </c>
      <c r="E4728" t="str">
        <f>IF(Statistics_xlsx___Sheet1[[#This Row],[event_name]]="-","Male",Statistics_xlsx___Sheet1[[#This Row],[event_name]])</f>
        <v>Female</v>
      </c>
      <c r="F4728" t="s">
        <v>10</v>
      </c>
      <c r="G4728" t="s">
        <v>345</v>
      </c>
      <c r="H4728" t="str">
        <f>IF(Statistics_xlsx___Sheet1[[#This Row],[Post Name]]="-",IF(G4729=0,G4727,G4729),Statistics_xlsx___Sheet1[[#This Row],[Post Name]])</f>
        <v>c9</v>
      </c>
      <c r="I4728">
        <v>73430</v>
      </c>
      <c r="J4728">
        <f>IF(Statistics_xlsx___Sheet1[[#This Row],[Offered Salary]]&lt;=0,AVERAGE($I$2:$I$7166),Statistics_xlsx___Sheet1[[#This Row],[Offered Salary]])</f>
        <v>73430</v>
      </c>
      <c r="K4728" t="b">
        <f>OR((Statistics_xlsx___Sheet1[[#This Row],[updated offered salary]]&lt;$N$39),(Statistics_xlsx___Sheet1[[#This Row],[updated offered salary]]&gt;$N$40))</f>
        <v>0</v>
      </c>
    </row>
    <row r="4729" spans="1:11" x14ac:dyDescent="0.3">
      <c r="A4729">
        <v>500527</v>
      </c>
      <c r="B4729" t="s">
        <v>3915</v>
      </c>
      <c r="C4729" t="s">
        <v>8</v>
      </c>
      <c r="D4729" t="s">
        <v>9</v>
      </c>
      <c r="E4729" t="str">
        <f>IF(Statistics_xlsx___Sheet1[[#This Row],[event_name]]="-","Male",Statistics_xlsx___Sheet1[[#This Row],[event_name]])</f>
        <v>Male</v>
      </c>
      <c r="F4729" t="s">
        <v>10</v>
      </c>
      <c r="G4729" t="s">
        <v>345</v>
      </c>
      <c r="H4729" t="str">
        <f>IF(Statistics_xlsx___Sheet1[[#This Row],[Post Name]]="-",IF(G4730=0,G4728,G4730),Statistics_xlsx___Sheet1[[#This Row],[Post Name]])</f>
        <v>c9</v>
      </c>
      <c r="I4729">
        <v>78927</v>
      </c>
      <c r="J4729">
        <f>IF(Statistics_xlsx___Sheet1[[#This Row],[Offered Salary]]&lt;=0,AVERAGE($I$2:$I$7166),Statistics_xlsx___Sheet1[[#This Row],[Offered Salary]])</f>
        <v>78927</v>
      </c>
      <c r="K4729" t="b">
        <f>OR((Statistics_xlsx___Sheet1[[#This Row],[updated offered salary]]&lt;$N$39),(Statistics_xlsx___Sheet1[[#This Row],[updated offered salary]]&gt;$N$40))</f>
        <v>0</v>
      </c>
    </row>
    <row r="4730" spans="1:11" x14ac:dyDescent="0.3">
      <c r="A4730">
        <v>634732</v>
      </c>
      <c r="B4730" t="s">
        <v>3916</v>
      </c>
      <c r="C4730" t="s">
        <v>8</v>
      </c>
      <c r="D4730" t="s">
        <v>9</v>
      </c>
      <c r="E4730" t="str">
        <f>IF(Statistics_xlsx___Sheet1[[#This Row],[event_name]]="-","Male",Statistics_xlsx___Sheet1[[#This Row],[event_name]])</f>
        <v>Male</v>
      </c>
      <c r="F4730" t="s">
        <v>10</v>
      </c>
      <c r="G4730" t="s">
        <v>345</v>
      </c>
      <c r="H4730" t="str">
        <f>IF(Statistics_xlsx___Sheet1[[#This Row],[Post Name]]="-",IF(G4731=0,G4729,G4731),Statistics_xlsx___Sheet1[[#This Row],[Post Name]])</f>
        <v>c9</v>
      </c>
      <c r="I4730">
        <v>12012</v>
      </c>
      <c r="J4730">
        <f>IF(Statistics_xlsx___Sheet1[[#This Row],[Offered Salary]]&lt;=0,AVERAGE($I$2:$I$7166),Statistics_xlsx___Sheet1[[#This Row],[Offered Salary]])</f>
        <v>12012</v>
      </c>
      <c r="K4730" t="b">
        <f>OR((Statistics_xlsx___Sheet1[[#This Row],[updated offered salary]]&lt;$N$39),(Statistics_xlsx___Sheet1[[#This Row],[updated offered salary]]&gt;$N$40))</f>
        <v>0</v>
      </c>
    </row>
    <row r="4731" spans="1:11" x14ac:dyDescent="0.3">
      <c r="A4731">
        <v>333076</v>
      </c>
      <c r="B4731" t="s">
        <v>3917</v>
      </c>
      <c r="C4731" t="s">
        <v>8</v>
      </c>
      <c r="D4731" t="s">
        <v>9</v>
      </c>
      <c r="E4731" t="str">
        <f>IF(Statistics_xlsx___Sheet1[[#This Row],[event_name]]="-","Male",Statistics_xlsx___Sheet1[[#This Row],[event_name]])</f>
        <v>Male</v>
      </c>
      <c r="F4731" t="s">
        <v>10</v>
      </c>
      <c r="G4731" t="s">
        <v>345</v>
      </c>
      <c r="H4731" t="str">
        <f>IF(Statistics_xlsx___Sheet1[[#This Row],[Post Name]]="-",IF(G4732=0,G4730,G4732),Statistics_xlsx___Sheet1[[#This Row],[Post Name]])</f>
        <v>c9</v>
      </c>
      <c r="I4731">
        <v>42513</v>
      </c>
      <c r="J4731">
        <f>IF(Statistics_xlsx___Sheet1[[#This Row],[Offered Salary]]&lt;=0,AVERAGE($I$2:$I$7166),Statistics_xlsx___Sheet1[[#This Row],[Offered Salary]])</f>
        <v>42513</v>
      </c>
      <c r="K4731" t="b">
        <f>OR((Statistics_xlsx___Sheet1[[#This Row],[updated offered salary]]&lt;$N$39),(Statistics_xlsx___Sheet1[[#This Row],[updated offered salary]]&gt;$N$40))</f>
        <v>0</v>
      </c>
    </row>
    <row r="4732" spans="1:11" x14ac:dyDescent="0.3">
      <c r="A4732">
        <v>307061</v>
      </c>
      <c r="B4732" t="s">
        <v>3918</v>
      </c>
      <c r="C4732" t="s">
        <v>8</v>
      </c>
      <c r="D4732" t="s">
        <v>9</v>
      </c>
      <c r="E4732" t="str">
        <f>IF(Statistics_xlsx___Sheet1[[#This Row],[event_name]]="-","Male",Statistics_xlsx___Sheet1[[#This Row],[event_name]])</f>
        <v>Male</v>
      </c>
      <c r="F4732" t="s">
        <v>10</v>
      </c>
      <c r="G4732" t="s">
        <v>14</v>
      </c>
      <c r="H4732" t="str">
        <f>IF(Statistics_xlsx___Sheet1[[#This Row],[Post Name]]="-",IF(G4733=0,G4731,G4733),Statistics_xlsx___Sheet1[[#This Row],[Post Name]])</f>
        <v>c5</v>
      </c>
      <c r="I4732">
        <v>39277</v>
      </c>
      <c r="J4732">
        <f>IF(Statistics_xlsx___Sheet1[[#This Row],[Offered Salary]]&lt;=0,AVERAGE($I$2:$I$7166),Statistics_xlsx___Sheet1[[#This Row],[Offered Salary]])</f>
        <v>39277</v>
      </c>
      <c r="K4732" t="b">
        <f>OR((Statistics_xlsx___Sheet1[[#This Row],[updated offered salary]]&lt;$N$39),(Statistics_xlsx___Sheet1[[#This Row],[updated offered salary]]&gt;$N$40))</f>
        <v>0</v>
      </c>
    </row>
    <row r="4733" spans="1:11" x14ac:dyDescent="0.3">
      <c r="A4733">
        <v>208659</v>
      </c>
      <c r="B4733" t="s">
        <v>3919</v>
      </c>
      <c r="C4733" t="s">
        <v>8</v>
      </c>
      <c r="D4733" t="s">
        <v>13</v>
      </c>
      <c r="E4733" t="str">
        <f>IF(Statistics_xlsx___Sheet1[[#This Row],[event_name]]="-","Male",Statistics_xlsx___Sheet1[[#This Row],[event_name]])</f>
        <v>Female</v>
      </c>
      <c r="F4733" t="s">
        <v>10</v>
      </c>
      <c r="G4733" t="s">
        <v>14</v>
      </c>
      <c r="H4733" t="str">
        <f>IF(Statistics_xlsx___Sheet1[[#This Row],[Post Name]]="-",IF(G4734=0,G4732,G4734),Statistics_xlsx___Sheet1[[#This Row],[Post Name]])</f>
        <v>c5</v>
      </c>
      <c r="I4733">
        <v>96934</v>
      </c>
      <c r="J4733">
        <f>IF(Statistics_xlsx___Sheet1[[#This Row],[Offered Salary]]&lt;=0,AVERAGE($I$2:$I$7166),Statistics_xlsx___Sheet1[[#This Row],[Offered Salary]])</f>
        <v>96934</v>
      </c>
      <c r="K4733" t="b">
        <f>OR((Statistics_xlsx___Sheet1[[#This Row],[updated offered salary]]&lt;$N$39),(Statistics_xlsx___Sheet1[[#This Row],[updated offered salary]]&gt;$N$40))</f>
        <v>0</v>
      </c>
    </row>
    <row r="4734" spans="1:11" x14ac:dyDescent="0.3">
      <c r="A4734">
        <v>757766</v>
      </c>
      <c r="B4734" t="s">
        <v>3920</v>
      </c>
      <c r="C4734" t="s">
        <v>15</v>
      </c>
      <c r="D4734" t="s">
        <v>9</v>
      </c>
      <c r="E4734" t="str">
        <f>IF(Statistics_xlsx___Sheet1[[#This Row],[event_name]]="-","Male",Statistics_xlsx___Sheet1[[#This Row],[event_name]])</f>
        <v>Male</v>
      </c>
      <c r="F4734" t="s">
        <v>10</v>
      </c>
      <c r="G4734" t="s">
        <v>14</v>
      </c>
      <c r="H4734" t="str">
        <f>IF(Statistics_xlsx___Sheet1[[#This Row],[Post Name]]="-",IF(G4735=0,G4733,G4735),Statistics_xlsx___Sheet1[[#This Row],[Post Name]])</f>
        <v>c5</v>
      </c>
      <c r="I4734">
        <v>13821</v>
      </c>
      <c r="J4734">
        <f>IF(Statistics_xlsx___Sheet1[[#This Row],[Offered Salary]]&lt;=0,AVERAGE($I$2:$I$7166),Statistics_xlsx___Sheet1[[#This Row],[Offered Salary]])</f>
        <v>13821</v>
      </c>
      <c r="K4734" t="b">
        <f>OR((Statistics_xlsx___Sheet1[[#This Row],[updated offered salary]]&lt;$N$39),(Statistics_xlsx___Sheet1[[#This Row],[updated offered salary]]&gt;$N$40))</f>
        <v>0</v>
      </c>
    </row>
    <row r="4735" spans="1:11" x14ac:dyDescent="0.3">
      <c r="A4735">
        <v>382964</v>
      </c>
      <c r="B4735" t="s">
        <v>3921</v>
      </c>
      <c r="C4735" t="s">
        <v>8</v>
      </c>
      <c r="D4735" t="s">
        <v>13</v>
      </c>
      <c r="E4735" t="str">
        <f>IF(Statistics_xlsx___Sheet1[[#This Row],[event_name]]="-","Male",Statistics_xlsx___Sheet1[[#This Row],[event_name]])</f>
        <v>Female</v>
      </c>
      <c r="F4735" t="s">
        <v>10</v>
      </c>
      <c r="G4735" t="s">
        <v>14</v>
      </c>
      <c r="H4735" t="str">
        <f>IF(Statistics_xlsx___Sheet1[[#This Row],[Post Name]]="-",IF(G4736=0,G4734,G4736),Statistics_xlsx___Sheet1[[#This Row],[Post Name]])</f>
        <v>c5</v>
      </c>
      <c r="I4735">
        <v>69869</v>
      </c>
      <c r="J4735">
        <f>IF(Statistics_xlsx___Sheet1[[#This Row],[Offered Salary]]&lt;=0,AVERAGE($I$2:$I$7166),Statistics_xlsx___Sheet1[[#This Row],[Offered Salary]])</f>
        <v>69869</v>
      </c>
      <c r="K4735" t="b">
        <f>OR((Statistics_xlsx___Sheet1[[#This Row],[updated offered salary]]&lt;$N$39),(Statistics_xlsx___Sheet1[[#This Row],[updated offered salary]]&gt;$N$40))</f>
        <v>0</v>
      </c>
    </row>
    <row r="4736" spans="1:11" x14ac:dyDescent="0.3">
      <c r="A4736">
        <v>83528</v>
      </c>
      <c r="B4736" t="s">
        <v>3922</v>
      </c>
      <c r="C4736" t="s">
        <v>8</v>
      </c>
      <c r="D4736" t="s">
        <v>13</v>
      </c>
      <c r="E4736" t="str">
        <f>IF(Statistics_xlsx___Sheet1[[#This Row],[event_name]]="-","Male",Statistics_xlsx___Sheet1[[#This Row],[event_name]])</f>
        <v>Female</v>
      </c>
      <c r="F4736" t="s">
        <v>17</v>
      </c>
      <c r="G4736" t="s">
        <v>345</v>
      </c>
      <c r="H4736" t="str">
        <f>IF(Statistics_xlsx___Sheet1[[#This Row],[Post Name]]="-",IF(G4737=0,G4735,G4737),Statistics_xlsx___Sheet1[[#This Row],[Post Name]])</f>
        <v>c9</v>
      </c>
      <c r="I4736">
        <v>32999</v>
      </c>
      <c r="J4736">
        <f>IF(Statistics_xlsx___Sheet1[[#This Row],[Offered Salary]]&lt;=0,AVERAGE($I$2:$I$7166),Statistics_xlsx___Sheet1[[#This Row],[Offered Salary]])</f>
        <v>32999</v>
      </c>
      <c r="K4736" t="b">
        <f>OR((Statistics_xlsx___Sheet1[[#This Row],[updated offered salary]]&lt;$N$39),(Statistics_xlsx___Sheet1[[#This Row],[updated offered salary]]&gt;$N$40))</f>
        <v>0</v>
      </c>
    </row>
    <row r="4737" spans="1:11" x14ac:dyDescent="0.3">
      <c r="A4737">
        <v>315613</v>
      </c>
      <c r="B4737" t="s">
        <v>3923</v>
      </c>
      <c r="C4737" t="s">
        <v>8</v>
      </c>
      <c r="D4737" t="s">
        <v>9</v>
      </c>
      <c r="E4737" t="str">
        <f>IF(Statistics_xlsx___Sheet1[[#This Row],[event_name]]="-","Male",Statistics_xlsx___Sheet1[[#This Row],[event_name]])</f>
        <v>Male</v>
      </c>
      <c r="F4737" t="s">
        <v>10</v>
      </c>
      <c r="G4737" t="s">
        <v>14</v>
      </c>
      <c r="H4737" t="str">
        <f>IF(Statistics_xlsx___Sheet1[[#This Row],[Post Name]]="-",IF(G4738=0,G4736,G4738),Statistics_xlsx___Sheet1[[#This Row],[Post Name]])</f>
        <v>c5</v>
      </c>
      <c r="I4737">
        <v>82780</v>
      </c>
      <c r="J4737">
        <f>IF(Statistics_xlsx___Sheet1[[#This Row],[Offered Salary]]&lt;=0,AVERAGE($I$2:$I$7166),Statistics_xlsx___Sheet1[[#This Row],[Offered Salary]])</f>
        <v>82780</v>
      </c>
      <c r="K4737" t="b">
        <f>OR((Statistics_xlsx___Sheet1[[#This Row],[updated offered salary]]&lt;$N$39),(Statistics_xlsx___Sheet1[[#This Row],[updated offered salary]]&gt;$N$40))</f>
        <v>0</v>
      </c>
    </row>
    <row r="4738" spans="1:11" x14ac:dyDescent="0.3">
      <c r="A4738">
        <v>890287</v>
      </c>
      <c r="B4738" t="s">
        <v>3924</v>
      </c>
      <c r="C4738" t="s">
        <v>8</v>
      </c>
      <c r="D4738" t="s">
        <v>9</v>
      </c>
      <c r="E4738" t="str">
        <f>IF(Statistics_xlsx___Sheet1[[#This Row],[event_name]]="-","Male",Statistics_xlsx___Sheet1[[#This Row],[event_name]])</f>
        <v>Male</v>
      </c>
      <c r="F4738" t="s">
        <v>17</v>
      </c>
      <c r="G4738" t="s">
        <v>24</v>
      </c>
      <c r="H4738" t="str">
        <f>IF(Statistics_xlsx___Sheet1[[#This Row],[Post Name]]="-",IF(G4739=0,G4737,G4739),Statistics_xlsx___Sheet1[[#This Row],[Post Name]])</f>
        <v>i7</v>
      </c>
      <c r="I4738">
        <v>50719</v>
      </c>
      <c r="J4738">
        <f>IF(Statistics_xlsx___Sheet1[[#This Row],[Offered Salary]]&lt;=0,AVERAGE($I$2:$I$7166),Statistics_xlsx___Sheet1[[#This Row],[Offered Salary]])</f>
        <v>50719</v>
      </c>
      <c r="K4738" t="b">
        <f>OR((Statistics_xlsx___Sheet1[[#This Row],[updated offered salary]]&lt;$N$39),(Statistics_xlsx___Sheet1[[#This Row],[updated offered salary]]&gt;$N$40))</f>
        <v>0</v>
      </c>
    </row>
    <row r="4739" spans="1:11" x14ac:dyDescent="0.3">
      <c r="A4739">
        <v>934036</v>
      </c>
      <c r="B4739" t="s">
        <v>3925</v>
      </c>
      <c r="C4739" t="s">
        <v>8</v>
      </c>
      <c r="D4739" t="s">
        <v>9</v>
      </c>
      <c r="E4739" t="str">
        <f>IF(Statistics_xlsx___Sheet1[[#This Row],[event_name]]="-","Male",Statistics_xlsx___Sheet1[[#This Row],[event_name]])</f>
        <v>Male</v>
      </c>
      <c r="F4739" t="s">
        <v>17</v>
      </c>
      <c r="G4739" t="s">
        <v>24</v>
      </c>
      <c r="H4739" t="str">
        <f>IF(Statistics_xlsx___Sheet1[[#This Row],[Post Name]]="-",IF(G4740=0,G4738,G4740),Statistics_xlsx___Sheet1[[#This Row],[Post Name]])</f>
        <v>i7</v>
      </c>
      <c r="I4739">
        <v>20776</v>
      </c>
      <c r="J4739">
        <f>IF(Statistics_xlsx___Sheet1[[#This Row],[Offered Salary]]&lt;=0,AVERAGE($I$2:$I$7166),Statistics_xlsx___Sheet1[[#This Row],[Offered Salary]])</f>
        <v>20776</v>
      </c>
      <c r="K4739" t="b">
        <f>OR((Statistics_xlsx___Sheet1[[#This Row],[updated offered salary]]&lt;$N$39),(Statistics_xlsx___Sheet1[[#This Row],[updated offered salary]]&gt;$N$40))</f>
        <v>0</v>
      </c>
    </row>
    <row r="4740" spans="1:11" x14ac:dyDescent="0.3">
      <c r="A4740">
        <v>725326</v>
      </c>
      <c r="B4740" t="s">
        <v>3926</v>
      </c>
      <c r="C4740" t="s">
        <v>8</v>
      </c>
      <c r="D4740" t="s">
        <v>9</v>
      </c>
      <c r="E4740" t="str">
        <f>IF(Statistics_xlsx___Sheet1[[#This Row],[event_name]]="-","Male",Statistics_xlsx___Sheet1[[#This Row],[event_name]])</f>
        <v>Male</v>
      </c>
      <c r="F4740" t="s">
        <v>17</v>
      </c>
      <c r="G4740" t="s">
        <v>24</v>
      </c>
      <c r="H4740" t="str">
        <f>IF(Statistics_xlsx___Sheet1[[#This Row],[Post Name]]="-",IF(G4741=0,G4739,G4741),Statistics_xlsx___Sheet1[[#This Row],[Post Name]])</f>
        <v>i7</v>
      </c>
      <c r="I4740">
        <v>44153</v>
      </c>
      <c r="J4740">
        <f>IF(Statistics_xlsx___Sheet1[[#This Row],[Offered Salary]]&lt;=0,AVERAGE($I$2:$I$7166),Statistics_xlsx___Sheet1[[#This Row],[Offered Salary]])</f>
        <v>44153</v>
      </c>
      <c r="K4740" t="b">
        <f>OR((Statistics_xlsx___Sheet1[[#This Row],[updated offered salary]]&lt;$N$39),(Statistics_xlsx___Sheet1[[#This Row],[updated offered salary]]&gt;$N$40))</f>
        <v>0</v>
      </c>
    </row>
    <row r="4741" spans="1:11" x14ac:dyDescent="0.3">
      <c r="A4741">
        <v>517263</v>
      </c>
      <c r="B4741" t="s">
        <v>3927</v>
      </c>
      <c r="C4741" t="s">
        <v>15</v>
      </c>
      <c r="D4741" t="s">
        <v>9</v>
      </c>
      <c r="E4741" t="str">
        <f>IF(Statistics_xlsx___Sheet1[[#This Row],[event_name]]="-","Male",Statistics_xlsx___Sheet1[[#This Row],[event_name]])</f>
        <v>Male</v>
      </c>
      <c r="F4741" t="s">
        <v>17</v>
      </c>
      <c r="G4741" t="s">
        <v>24</v>
      </c>
      <c r="H4741" t="str">
        <f>IF(Statistics_xlsx___Sheet1[[#This Row],[Post Name]]="-",IF(G4742=0,G4740,G4742),Statistics_xlsx___Sheet1[[#This Row],[Post Name]])</f>
        <v>i7</v>
      </c>
      <c r="I4741">
        <v>26065</v>
      </c>
      <c r="J4741">
        <f>IF(Statistics_xlsx___Sheet1[[#This Row],[Offered Salary]]&lt;=0,AVERAGE($I$2:$I$7166),Statistics_xlsx___Sheet1[[#This Row],[Offered Salary]])</f>
        <v>26065</v>
      </c>
      <c r="K4741" t="b">
        <f>OR((Statistics_xlsx___Sheet1[[#This Row],[updated offered salary]]&lt;$N$39),(Statistics_xlsx___Sheet1[[#This Row],[updated offered salary]]&gt;$N$40))</f>
        <v>0</v>
      </c>
    </row>
    <row r="4742" spans="1:11" x14ac:dyDescent="0.3">
      <c r="A4742">
        <v>683143</v>
      </c>
      <c r="B4742" t="s">
        <v>3927</v>
      </c>
      <c r="C4742" t="s">
        <v>8</v>
      </c>
      <c r="D4742" t="s">
        <v>13</v>
      </c>
      <c r="E4742" t="str">
        <f>IF(Statistics_xlsx___Sheet1[[#This Row],[event_name]]="-","Male",Statistics_xlsx___Sheet1[[#This Row],[event_name]])</f>
        <v>Female</v>
      </c>
      <c r="F4742" t="s">
        <v>17</v>
      </c>
      <c r="G4742" t="s">
        <v>24</v>
      </c>
      <c r="H4742" t="str">
        <f>IF(Statistics_xlsx___Sheet1[[#This Row],[Post Name]]="-",IF(G4743=0,G4741,G4743),Statistics_xlsx___Sheet1[[#This Row],[Post Name]])</f>
        <v>i7</v>
      </c>
      <c r="I4742">
        <v>31497</v>
      </c>
      <c r="J4742">
        <f>IF(Statistics_xlsx___Sheet1[[#This Row],[Offered Salary]]&lt;=0,AVERAGE($I$2:$I$7166),Statistics_xlsx___Sheet1[[#This Row],[Offered Salary]])</f>
        <v>31497</v>
      </c>
      <c r="K4742" t="b">
        <f>OR((Statistics_xlsx___Sheet1[[#This Row],[updated offered salary]]&lt;$N$39),(Statistics_xlsx___Sheet1[[#This Row],[updated offered salary]]&gt;$N$40))</f>
        <v>0</v>
      </c>
    </row>
    <row r="4743" spans="1:11" x14ac:dyDescent="0.3">
      <c r="A4743">
        <v>337978</v>
      </c>
      <c r="B4743" t="s">
        <v>3927</v>
      </c>
      <c r="C4743" t="s">
        <v>8</v>
      </c>
      <c r="D4743" t="s">
        <v>13</v>
      </c>
      <c r="E4743" t="str">
        <f>IF(Statistics_xlsx___Sheet1[[#This Row],[event_name]]="-","Male",Statistics_xlsx___Sheet1[[#This Row],[event_name]])</f>
        <v>Female</v>
      </c>
      <c r="F4743" t="s">
        <v>17</v>
      </c>
      <c r="G4743" t="s">
        <v>24</v>
      </c>
      <c r="H4743" t="str">
        <f>IF(Statistics_xlsx___Sheet1[[#This Row],[Post Name]]="-",IF(G4744=0,G4742,G4744),Statistics_xlsx___Sheet1[[#This Row],[Post Name]])</f>
        <v>i7</v>
      </c>
      <c r="I4743">
        <v>57287</v>
      </c>
      <c r="J4743">
        <f>IF(Statistics_xlsx___Sheet1[[#This Row],[Offered Salary]]&lt;=0,AVERAGE($I$2:$I$7166),Statistics_xlsx___Sheet1[[#This Row],[Offered Salary]])</f>
        <v>57287</v>
      </c>
      <c r="K4743" t="b">
        <f>OR((Statistics_xlsx___Sheet1[[#This Row],[updated offered salary]]&lt;$N$39),(Statistics_xlsx___Sheet1[[#This Row],[updated offered salary]]&gt;$N$40))</f>
        <v>0</v>
      </c>
    </row>
    <row r="4744" spans="1:11" x14ac:dyDescent="0.3">
      <c r="A4744">
        <v>584084</v>
      </c>
      <c r="B4744" t="s">
        <v>3928</v>
      </c>
      <c r="C4744" t="s">
        <v>8</v>
      </c>
      <c r="D4744" t="s">
        <v>13</v>
      </c>
      <c r="E4744" t="str">
        <f>IF(Statistics_xlsx___Sheet1[[#This Row],[event_name]]="-","Male",Statistics_xlsx___Sheet1[[#This Row],[event_name]])</f>
        <v>Female</v>
      </c>
      <c r="F4744" t="s">
        <v>17</v>
      </c>
      <c r="G4744" t="s">
        <v>24</v>
      </c>
      <c r="H4744" t="str">
        <f>IF(Statistics_xlsx___Sheet1[[#This Row],[Post Name]]="-",IF(G4745=0,G4743,G4745),Statistics_xlsx___Sheet1[[#This Row],[Post Name]])</f>
        <v>i7</v>
      </c>
      <c r="I4744">
        <v>63870</v>
      </c>
      <c r="J4744">
        <f>IF(Statistics_xlsx___Sheet1[[#This Row],[Offered Salary]]&lt;=0,AVERAGE($I$2:$I$7166),Statistics_xlsx___Sheet1[[#This Row],[Offered Salary]])</f>
        <v>63870</v>
      </c>
      <c r="K4744" t="b">
        <f>OR((Statistics_xlsx___Sheet1[[#This Row],[updated offered salary]]&lt;$N$39),(Statistics_xlsx___Sheet1[[#This Row],[updated offered salary]]&gt;$N$40))</f>
        <v>0</v>
      </c>
    </row>
    <row r="4745" spans="1:11" x14ac:dyDescent="0.3">
      <c r="A4745">
        <v>967295</v>
      </c>
      <c r="B4745" t="s">
        <v>3929</v>
      </c>
      <c r="C4745" t="s">
        <v>8</v>
      </c>
      <c r="D4745" t="s">
        <v>9</v>
      </c>
      <c r="E4745" t="str">
        <f>IF(Statistics_xlsx___Sheet1[[#This Row],[event_name]]="-","Male",Statistics_xlsx___Sheet1[[#This Row],[event_name]])</f>
        <v>Male</v>
      </c>
      <c r="F4745" t="s">
        <v>17</v>
      </c>
      <c r="G4745" t="s">
        <v>24</v>
      </c>
      <c r="H4745" t="str">
        <f>IF(Statistics_xlsx___Sheet1[[#This Row],[Post Name]]="-",IF(G4746=0,G4744,G4746),Statistics_xlsx___Sheet1[[#This Row],[Post Name]])</f>
        <v>i7</v>
      </c>
      <c r="I4745">
        <v>30638</v>
      </c>
      <c r="J4745">
        <f>IF(Statistics_xlsx___Sheet1[[#This Row],[Offered Salary]]&lt;=0,AVERAGE($I$2:$I$7166),Statistics_xlsx___Sheet1[[#This Row],[Offered Salary]])</f>
        <v>30638</v>
      </c>
      <c r="K4745" t="b">
        <f>OR((Statistics_xlsx___Sheet1[[#This Row],[updated offered salary]]&lt;$N$39),(Statistics_xlsx___Sheet1[[#This Row],[updated offered salary]]&gt;$N$40))</f>
        <v>0</v>
      </c>
    </row>
    <row r="4746" spans="1:11" x14ac:dyDescent="0.3">
      <c r="A4746">
        <v>471614</v>
      </c>
      <c r="B4746" t="s">
        <v>1315</v>
      </c>
      <c r="C4746" t="s">
        <v>8</v>
      </c>
      <c r="D4746" t="s">
        <v>13</v>
      </c>
      <c r="E4746" t="str">
        <f>IF(Statistics_xlsx___Sheet1[[#This Row],[event_name]]="-","Male",Statistics_xlsx___Sheet1[[#This Row],[event_name]])</f>
        <v>Female</v>
      </c>
      <c r="F4746" t="s">
        <v>10</v>
      </c>
      <c r="G4746" t="s">
        <v>345</v>
      </c>
      <c r="H4746" t="str">
        <f>IF(Statistics_xlsx___Sheet1[[#This Row],[Post Name]]="-",IF(G4747=0,G4745,G4747),Statistics_xlsx___Sheet1[[#This Row],[Post Name]])</f>
        <v>c9</v>
      </c>
      <c r="I4746">
        <v>36312</v>
      </c>
      <c r="J4746">
        <f>IF(Statistics_xlsx___Sheet1[[#This Row],[Offered Salary]]&lt;=0,AVERAGE($I$2:$I$7166),Statistics_xlsx___Sheet1[[#This Row],[Offered Salary]])</f>
        <v>36312</v>
      </c>
      <c r="K4746" t="b">
        <f>OR((Statistics_xlsx___Sheet1[[#This Row],[updated offered salary]]&lt;$N$39),(Statistics_xlsx___Sheet1[[#This Row],[updated offered salary]]&gt;$N$40))</f>
        <v>0</v>
      </c>
    </row>
    <row r="4747" spans="1:11" x14ac:dyDescent="0.3">
      <c r="A4747">
        <v>153577</v>
      </c>
      <c r="B4747" t="s">
        <v>1805</v>
      </c>
      <c r="C4747" t="s">
        <v>8</v>
      </c>
      <c r="D4747" t="s">
        <v>9</v>
      </c>
      <c r="E4747" t="str">
        <f>IF(Statistics_xlsx___Sheet1[[#This Row],[event_name]]="-","Male",Statistics_xlsx___Sheet1[[#This Row],[event_name]])</f>
        <v>Male</v>
      </c>
      <c r="F4747" t="s">
        <v>10</v>
      </c>
      <c r="G4747" t="s">
        <v>345</v>
      </c>
      <c r="H4747" t="str">
        <f>IF(Statistics_xlsx___Sheet1[[#This Row],[Post Name]]="-",IF(G4748=0,G4746,G4748),Statistics_xlsx___Sheet1[[#This Row],[Post Name]])</f>
        <v>c9</v>
      </c>
      <c r="I4747">
        <v>94463</v>
      </c>
      <c r="J4747">
        <f>IF(Statistics_xlsx___Sheet1[[#This Row],[Offered Salary]]&lt;=0,AVERAGE($I$2:$I$7166),Statistics_xlsx___Sheet1[[#This Row],[Offered Salary]])</f>
        <v>94463</v>
      </c>
      <c r="K4747" t="b">
        <f>OR((Statistics_xlsx___Sheet1[[#This Row],[updated offered salary]]&lt;$N$39),(Statistics_xlsx___Sheet1[[#This Row],[updated offered salary]]&gt;$N$40))</f>
        <v>0</v>
      </c>
    </row>
    <row r="4748" spans="1:11" x14ac:dyDescent="0.3">
      <c r="A4748">
        <v>878147</v>
      </c>
      <c r="B4748" t="s">
        <v>2026</v>
      </c>
      <c r="C4748" t="s">
        <v>8</v>
      </c>
      <c r="D4748" t="s">
        <v>9</v>
      </c>
      <c r="E4748" t="str">
        <f>IF(Statistics_xlsx___Sheet1[[#This Row],[event_name]]="-","Male",Statistics_xlsx___Sheet1[[#This Row],[event_name]])</f>
        <v>Male</v>
      </c>
      <c r="F4748" t="s">
        <v>69</v>
      </c>
      <c r="G4748" t="s">
        <v>36</v>
      </c>
      <c r="H4748" t="str">
        <f>IF(Statistics_xlsx___Sheet1[[#This Row],[Post Name]]="-",IF(G4749=0,G4747,G4749),Statistics_xlsx___Sheet1[[#This Row],[Post Name]])</f>
        <v>i5</v>
      </c>
      <c r="I4748">
        <v>40315</v>
      </c>
      <c r="J4748">
        <f>IF(Statistics_xlsx___Sheet1[[#This Row],[Offered Salary]]&lt;=0,AVERAGE($I$2:$I$7166),Statistics_xlsx___Sheet1[[#This Row],[Offered Salary]])</f>
        <v>40315</v>
      </c>
      <c r="K4748" t="b">
        <f>OR((Statistics_xlsx___Sheet1[[#This Row],[updated offered salary]]&lt;$N$39),(Statistics_xlsx___Sheet1[[#This Row],[updated offered salary]]&gt;$N$40))</f>
        <v>0</v>
      </c>
    </row>
    <row r="4749" spans="1:11" x14ac:dyDescent="0.3">
      <c r="A4749">
        <v>799827</v>
      </c>
      <c r="B4749" t="s">
        <v>3930</v>
      </c>
      <c r="C4749" t="s">
        <v>15</v>
      </c>
      <c r="D4749" t="s">
        <v>9</v>
      </c>
      <c r="E4749" t="str">
        <f>IF(Statistics_xlsx___Sheet1[[#This Row],[event_name]]="-","Male",Statistics_xlsx___Sheet1[[#This Row],[event_name]])</f>
        <v>Male</v>
      </c>
      <c r="F4749" t="s">
        <v>69</v>
      </c>
      <c r="G4749" t="s">
        <v>36</v>
      </c>
      <c r="H4749" t="str">
        <f>IF(Statistics_xlsx___Sheet1[[#This Row],[Post Name]]="-",IF(G4750=0,G4748,G4750),Statistics_xlsx___Sheet1[[#This Row],[Post Name]])</f>
        <v>i5</v>
      </c>
      <c r="I4749">
        <v>35519</v>
      </c>
      <c r="J4749">
        <f>IF(Statistics_xlsx___Sheet1[[#This Row],[Offered Salary]]&lt;=0,AVERAGE($I$2:$I$7166),Statistics_xlsx___Sheet1[[#This Row],[Offered Salary]])</f>
        <v>35519</v>
      </c>
      <c r="K4749" t="b">
        <f>OR((Statistics_xlsx___Sheet1[[#This Row],[updated offered salary]]&lt;$N$39),(Statistics_xlsx___Sheet1[[#This Row],[updated offered salary]]&gt;$N$40))</f>
        <v>0</v>
      </c>
    </row>
    <row r="4750" spans="1:11" x14ac:dyDescent="0.3">
      <c r="A4750">
        <v>57507</v>
      </c>
      <c r="B4750" t="s">
        <v>3931</v>
      </c>
      <c r="C4750" t="s">
        <v>8</v>
      </c>
      <c r="D4750" t="s">
        <v>13</v>
      </c>
      <c r="E4750" t="str">
        <f>IF(Statistics_xlsx___Sheet1[[#This Row],[event_name]]="-","Male",Statistics_xlsx___Sheet1[[#This Row],[event_name]])</f>
        <v>Female</v>
      </c>
      <c r="F4750" t="s">
        <v>69</v>
      </c>
      <c r="G4750" t="s">
        <v>14</v>
      </c>
      <c r="H4750" t="str">
        <f>IF(Statistics_xlsx___Sheet1[[#This Row],[Post Name]]="-",IF(G4751=0,G4749,G4751),Statistics_xlsx___Sheet1[[#This Row],[Post Name]])</f>
        <v>c5</v>
      </c>
      <c r="I4750">
        <v>6743</v>
      </c>
      <c r="J4750">
        <f>IF(Statistics_xlsx___Sheet1[[#This Row],[Offered Salary]]&lt;=0,AVERAGE($I$2:$I$7166),Statistics_xlsx___Sheet1[[#This Row],[Offered Salary]])</f>
        <v>6743</v>
      </c>
      <c r="K4750" t="b">
        <f>OR((Statistics_xlsx___Sheet1[[#This Row],[updated offered salary]]&lt;$N$39),(Statistics_xlsx___Sheet1[[#This Row],[updated offered salary]]&gt;$N$40))</f>
        <v>0</v>
      </c>
    </row>
    <row r="4751" spans="1:11" x14ac:dyDescent="0.3">
      <c r="A4751">
        <v>590363</v>
      </c>
      <c r="B4751" t="s">
        <v>3931</v>
      </c>
      <c r="C4751" t="s">
        <v>8</v>
      </c>
      <c r="D4751" t="s">
        <v>9</v>
      </c>
      <c r="E4751" t="str">
        <f>IF(Statistics_xlsx___Sheet1[[#This Row],[event_name]]="-","Male",Statistics_xlsx___Sheet1[[#This Row],[event_name]])</f>
        <v>Male</v>
      </c>
      <c r="F4751" t="s">
        <v>69</v>
      </c>
      <c r="G4751" t="s">
        <v>14</v>
      </c>
      <c r="H4751" t="str">
        <f>IF(Statistics_xlsx___Sheet1[[#This Row],[Post Name]]="-",IF(G4752=0,G4750,G4752),Statistics_xlsx___Sheet1[[#This Row],[Post Name]])</f>
        <v>c5</v>
      </c>
      <c r="I4751">
        <v>17189</v>
      </c>
      <c r="J4751">
        <f>IF(Statistics_xlsx___Sheet1[[#This Row],[Offered Salary]]&lt;=0,AVERAGE($I$2:$I$7166),Statistics_xlsx___Sheet1[[#This Row],[Offered Salary]])</f>
        <v>17189</v>
      </c>
      <c r="K4751" t="b">
        <f>OR((Statistics_xlsx___Sheet1[[#This Row],[updated offered salary]]&lt;$N$39),(Statistics_xlsx___Sheet1[[#This Row],[updated offered salary]]&gt;$N$40))</f>
        <v>0</v>
      </c>
    </row>
    <row r="4752" spans="1:11" x14ac:dyDescent="0.3">
      <c r="A4752">
        <v>433347</v>
      </c>
      <c r="B4752" t="s">
        <v>3932</v>
      </c>
      <c r="C4752" t="s">
        <v>8</v>
      </c>
      <c r="D4752" t="s">
        <v>13</v>
      </c>
      <c r="E4752" t="str">
        <f>IF(Statistics_xlsx___Sheet1[[#This Row],[event_name]]="-","Male",Statistics_xlsx___Sheet1[[#This Row],[event_name]])</f>
        <v>Female</v>
      </c>
      <c r="F4752" t="s">
        <v>69</v>
      </c>
      <c r="G4752" t="s">
        <v>11</v>
      </c>
      <c r="H4752" t="str">
        <f>IF(Statistics_xlsx___Sheet1[[#This Row],[Post Name]]="-",IF(G4753=0,G4751,G4753),Statistics_xlsx___Sheet1[[#This Row],[Post Name]])</f>
        <v>c8</v>
      </c>
      <c r="I4752">
        <v>47344</v>
      </c>
      <c r="J4752">
        <f>IF(Statistics_xlsx___Sheet1[[#This Row],[Offered Salary]]&lt;=0,AVERAGE($I$2:$I$7166),Statistics_xlsx___Sheet1[[#This Row],[Offered Salary]])</f>
        <v>47344</v>
      </c>
      <c r="K4752" t="b">
        <f>OR((Statistics_xlsx___Sheet1[[#This Row],[updated offered salary]]&lt;$N$39),(Statistics_xlsx___Sheet1[[#This Row],[updated offered salary]]&gt;$N$40))</f>
        <v>0</v>
      </c>
    </row>
    <row r="4753" spans="1:11" x14ac:dyDescent="0.3">
      <c r="A4753">
        <v>527298</v>
      </c>
      <c r="B4753" t="s">
        <v>3933</v>
      </c>
      <c r="C4753" t="s">
        <v>15</v>
      </c>
      <c r="D4753" t="s">
        <v>9</v>
      </c>
      <c r="E4753" t="str">
        <f>IF(Statistics_xlsx___Sheet1[[#This Row],[event_name]]="-","Male",Statistics_xlsx___Sheet1[[#This Row],[event_name]])</f>
        <v>Male</v>
      </c>
      <c r="F4753" t="s">
        <v>69</v>
      </c>
      <c r="G4753" t="s">
        <v>11</v>
      </c>
      <c r="H4753" t="str">
        <f>IF(Statistics_xlsx___Sheet1[[#This Row],[Post Name]]="-",IF(G4754=0,G4752,G4754),Statistics_xlsx___Sheet1[[#This Row],[Post Name]])</f>
        <v>c8</v>
      </c>
      <c r="I4753">
        <v>94729</v>
      </c>
      <c r="J4753">
        <f>IF(Statistics_xlsx___Sheet1[[#This Row],[Offered Salary]]&lt;=0,AVERAGE($I$2:$I$7166),Statistics_xlsx___Sheet1[[#This Row],[Offered Salary]])</f>
        <v>94729</v>
      </c>
      <c r="K4753" t="b">
        <f>OR((Statistics_xlsx___Sheet1[[#This Row],[updated offered salary]]&lt;$N$39),(Statistics_xlsx___Sheet1[[#This Row],[updated offered salary]]&gt;$N$40))</f>
        <v>0</v>
      </c>
    </row>
    <row r="4754" spans="1:11" x14ac:dyDescent="0.3">
      <c r="A4754">
        <v>283190</v>
      </c>
      <c r="B4754" t="s">
        <v>3934</v>
      </c>
      <c r="C4754" t="s">
        <v>8</v>
      </c>
      <c r="D4754" t="s">
        <v>9</v>
      </c>
      <c r="E4754" t="str">
        <f>IF(Statistics_xlsx___Sheet1[[#This Row],[event_name]]="-","Male",Statistics_xlsx___Sheet1[[#This Row],[event_name]])</f>
        <v>Male</v>
      </c>
      <c r="F4754" t="s">
        <v>69</v>
      </c>
      <c r="G4754" t="s">
        <v>14</v>
      </c>
      <c r="H4754" t="str">
        <f>IF(Statistics_xlsx___Sheet1[[#This Row],[Post Name]]="-",IF(G4755=0,G4753,G4755),Statistics_xlsx___Sheet1[[#This Row],[Post Name]])</f>
        <v>c5</v>
      </c>
      <c r="I4754">
        <v>10200</v>
      </c>
      <c r="J4754">
        <f>IF(Statistics_xlsx___Sheet1[[#This Row],[Offered Salary]]&lt;=0,AVERAGE($I$2:$I$7166),Statistics_xlsx___Sheet1[[#This Row],[Offered Salary]])</f>
        <v>10200</v>
      </c>
      <c r="K4754" t="b">
        <f>OR((Statistics_xlsx___Sheet1[[#This Row],[updated offered salary]]&lt;$N$39),(Statistics_xlsx___Sheet1[[#This Row],[updated offered salary]]&gt;$N$40))</f>
        <v>0</v>
      </c>
    </row>
    <row r="4755" spans="1:11" x14ac:dyDescent="0.3">
      <c r="A4755">
        <v>564838</v>
      </c>
      <c r="B4755" t="s">
        <v>3935</v>
      </c>
      <c r="C4755" t="s">
        <v>15</v>
      </c>
      <c r="D4755" t="s">
        <v>13</v>
      </c>
      <c r="E4755" t="str">
        <f>IF(Statistics_xlsx___Sheet1[[#This Row],[event_name]]="-","Male",Statistics_xlsx___Sheet1[[#This Row],[event_name]])</f>
        <v>Female</v>
      </c>
      <c r="F4755" t="s">
        <v>69</v>
      </c>
      <c r="G4755" t="s">
        <v>14</v>
      </c>
      <c r="H4755" t="str">
        <f>IF(Statistics_xlsx___Sheet1[[#This Row],[Post Name]]="-",IF(G4756=0,G4754,G4756),Statistics_xlsx___Sheet1[[#This Row],[Post Name]])</f>
        <v>c5</v>
      </c>
      <c r="I4755">
        <v>13871</v>
      </c>
      <c r="J4755">
        <f>IF(Statistics_xlsx___Sheet1[[#This Row],[Offered Salary]]&lt;=0,AVERAGE($I$2:$I$7166),Statistics_xlsx___Sheet1[[#This Row],[Offered Salary]])</f>
        <v>13871</v>
      </c>
      <c r="K4755" t="b">
        <f>OR((Statistics_xlsx___Sheet1[[#This Row],[updated offered salary]]&lt;$N$39),(Statistics_xlsx___Sheet1[[#This Row],[updated offered salary]]&gt;$N$40))</f>
        <v>0</v>
      </c>
    </row>
    <row r="4756" spans="1:11" x14ac:dyDescent="0.3">
      <c r="A4756">
        <v>537955</v>
      </c>
      <c r="B4756" t="s">
        <v>3936</v>
      </c>
      <c r="C4756" t="s">
        <v>8</v>
      </c>
      <c r="D4756" t="s">
        <v>9</v>
      </c>
      <c r="E4756" t="str">
        <f>IF(Statistics_xlsx___Sheet1[[#This Row],[event_name]]="-","Male",Statistics_xlsx___Sheet1[[#This Row],[event_name]])</f>
        <v>Male</v>
      </c>
      <c r="F4756" t="s">
        <v>69</v>
      </c>
      <c r="G4756" t="s">
        <v>14</v>
      </c>
      <c r="H4756" t="str">
        <f>IF(Statistics_xlsx___Sheet1[[#This Row],[Post Name]]="-",IF(G4757=0,G4755,G4757),Statistics_xlsx___Sheet1[[#This Row],[Post Name]])</f>
        <v>c5</v>
      </c>
      <c r="I4756">
        <v>4502</v>
      </c>
      <c r="J4756">
        <f>IF(Statistics_xlsx___Sheet1[[#This Row],[Offered Salary]]&lt;=0,AVERAGE($I$2:$I$7166),Statistics_xlsx___Sheet1[[#This Row],[Offered Salary]])</f>
        <v>4502</v>
      </c>
      <c r="K4756" t="b">
        <f>OR((Statistics_xlsx___Sheet1[[#This Row],[updated offered salary]]&lt;$N$39),(Statistics_xlsx___Sheet1[[#This Row],[updated offered salary]]&gt;$N$40))</f>
        <v>0</v>
      </c>
    </row>
    <row r="4757" spans="1:11" x14ac:dyDescent="0.3">
      <c r="A4757">
        <v>516907</v>
      </c>
      <c r="B4757" t="s">
        <v>3937</v>
      </c>
      <c r="C4757" t="s">
        <v>8</v>
      </c>
      <c r="D4757" t="s">
        <v>13</v>
      </c>
      <c r="E4757" t="str">
        <f>IF(Statistics_xlsx___Sheet1[[#This Row],[event_name]]="-","Male",Statistics_xlsx___Sheet1[[#This Row],[event_name]])</f>
        <v>Female</v>
      </c>
      <c r="F4757" t="s">
        <v>69</v>
      </c>
      <c r="G4757" t="s">
        <v>14</v>
      </c>
      <c r="H4757" t="str">
        <f>IF(Statistics_xlsx___Sheet1[[#This Row],[Post Name]]="-",IF(G4758=0,G4756,G4758),Statistics_xlsx___Sheet1[[#This Row],[Post Name]])</f>
        <v>c5</v>
      </c>
      <c r="I4757">
        <v>9417</v>
      </c>
      <c r="J4757">
        <f>IF(Statistics_xlsx___Sheet1[[#This Row],[Offered Salary]]&lt;=0,AVERAGE($I$2:$I$7166),Statistics_xlsx___Sheet1[[#This Row],[Offered Salary]])</f>
        <v>9417</v>
      </c>
      <c r="K4757" t="b">
        <f>OR((Statistics_xlsx___Sheet1[[#This Row],[updated offered salary]]&lt;$N$39),(Statistics_xlsx___Sheet1[[#This Row],[updated offered salary]]&gt;$N$40))</f>
        <v>0</v>
      </c>
    </row>
    <row r="4758" spans="1:11" x14ac:dyDescent="0.3">
      <c r="A4758">
        <v>677630</v>
      </c>
      <c r="B4758" t="s">
        <v>3938</v>
      </c>
      <c r="C4758" t="s">
        <v>8</v>
      </c>
      <c r="D4758" t="s">
        <v>13</v>
      </c>
      <c r="E4758" t="str">
        <f>IF(Statistics_xlsx___Sheet1[[#This Row],[event_name]]="-","Male",Statistics_xlsx___Sheet1[[#This Row],[event_name]])</f>
        <v>Female</v>
      </c>
      <c r="F4758" t="s">
        <v>69</v>
      </c>
      <c r="G4758" t="s">
        <v>14</v>
      </c>
      <c r="H4758" t="str">
        <f>IF(Statistics_xlsx___Sheet1[[#This Row],[Post Name]]="-",IF(G4759=0,G4757,G4759),Statistics_xlsx___Sheet1[[#This Row],[Post Name]])</f>
        <v>c5</v>
      </c>
      <c r="I4758">
        <v>22748</v>
      </c>
      <c r="J4758">
        <f>IF(Statistics_xlsx___Sheet1[[#This Row],[Offered Salary]]&lt;=0,AVERAGE($I$2:$I$7166),Statistics_xlsx___Sheet1[[#This Row],[Offered Salary]])</f>
        <v>22748</v>
      </c>
      <c r="K4758" t="b">
        <f>OR((Statistics_xlsx___Sheet1[[#This Row],[updated offered salary]]&lt;$N$39),(Statistics_xlsx___Sheet1[[#This Row],[updated offered salary]]&gt;$N$40))</f>
        <v>0</v>
      </c>
    </row>
    <row r="4759" spans="1:11" x14ac:dyDescent="0.3">
      <c r="A4759">
        <v>891817</v>
      </c>
      <c r="B4759" t="s">
        <v>3939</v>
      </c>
      <c r="C4759" t="s">
        <v>8</v>
      </c>
      <c r="D4759" t="s">
        <v>9</v>
      </c>
      <c r="E4759" t="str">
        <f>IF(Statistics_xlsx___Sheet1[[#This Row],[event_name]]="-","Male",Statistics_xlsx___Sheet1[[#This Row],[event_name]])</f>
        <v>Male</v>
      </c>
      <c r="F4759" t="s">
        <v>69</v>
      </c>
      <c r="G4759" t="s">
        <v>14</v>
      </c>
      <c r="H4759" t="str">
        <f>IF(Statistics_xlsx___Sheet1[[#This Row],[Post Name]]="-",IF(G4760=0,G4758,G4760),Statistics_xlsx___Sheet1[[#This Row],[Post Name]])</f>
        <v>c5</v>
      </c>
      <c r="I4759">
        <v>82558</v>
      </c>
      <c r="J4759">
        <f>IF(Statistics_xlsx___Sheet1[[#This Row],[Offered Salary]]&lt;=0,AVERAGE($I$2:$I$7166),Statistics_xlsx___Sheet1[[#This Row],[Offered Salary]])</f>
        <v>82558</v>
      </c>
      <c r="K4759" t="b">
        <f>OR((Statistics_xlsx___Sheet1[[#This Row],[updated offered salary]]&lt;$N$39),(Statistics_xlsx___Sheet1[[#This Row],[updated offered salary]]&gt;$N$40))</f>
        <v>0</v>
      </c>
    </row>
    <row r="4760" spans="1:11" x14ac:dyDescent="0.3">
      <c r="A4760">
        <v>345091</v>
      </c>
      <c r="B4760" t="s">
        <v>3940</v>
      </c>
      <c r="C4760" t="s">
        <v>8</v>
      </c>
      <c r="D4760" t="s">
        <v>13</v>
      </c>
      <c r="E4760" t="str">
        <f>IF(Statistics_xlsx___Sheet1[[#This Row],[event_name]]="-","Male",Statistics_xlsx___Sheet1[[#This Row],[event_name]])</f>
        <v>Female</v>
      </c>
      <c r="F4760" t="s">
        <v>69</v>
      </c>
      <c r="G4760" t="s">
        <v>14</v>
      </c>
      <c r="H4760" t="str">
        <f>IF(Statistics_xlsx___Sheet1[[#This Row],[Post Name]]="-",IF(G4761=0,G4759,G4761),Statistics_xlsx___Sheet1[[#This Row],[Post Name]])</f>
        <v>c5</v>
      </c>
      <c r="I4760">
        <v>6101</v>
      </c>
      <c r="J4760">
        <f>IF(Statistics_xlsx___Sheet1[[#This Row],[Offered Salary]]&lt;=0,AVERAGE($I$2:$I$7166),Statistics_xlsx___Sheet1[[#This Row],[Offered Salary]])</f>
        <v>6101</v>
      </c>
      <c r="K4760" t="b">
        <f>OR((Statistics_xlsx___Sheet1[[#This Row],[updated offered salary]]&lt;$N$39),(Statistics_xlsx___Sheet1[[#This Row],[updated offered salary]]&gt;$N$40))</f>
        <v>0</v>
      </c>
    </row>
    <row r="4761" spans="1:11" x14ac:dyDescent="0.3">
      <c r="A4761">
        <v>252596</v>
      </c>
      <c r="B4761" t="s">
        <v>3941</v>
      </c>
      <c r="C4761" t="s">
        <v>8</v>
      </c>
      <c r="D4761" t="s">
        <v>9</v>
      </c>
      <c r="E4761" t="str">
        <f>IF(Statistics_xlsx___Sheet1[[#This Row],[event_name]]="-","Male",Statistics_xlsx___Sheet1[[#This Row],[event_name]])</f>
        <v>Male</v>
      </c>
      <c r="F4761" t="s">
        <v>69</v>
      </c>
      <c r="G4761" t="s">
        <v>14</v>
      </c>
      <c r="H4761" t="str">
        <f>IF(Statistics_xlsx___Sheet1[[#This Row],[Post Name]]="-",IF(G4762=0,G4760,G4762),Statistics_xlsx___Sheet1[[#This Row],[Post Name]])</f>
        <v>c5</v>
      </c>
      <c r="I4761">
        <v>49221</v>
      </c>
      <c r="J4761">
        <f>IF(Statistics_xlsx___Sheet1[[#This Row],[Offered Salary]]&lt;=0,AVERAGE($I$2:$I$7166),Statistics_xlsx___Sheet1[[#This Row],[Offered Salary]])</f>
        <v>49221</v>
      </c>
      <c r="K4761" t="b">
        <f>OR((Statistics_xlsx___Sheet1[[#This Row],[updated offered salary]]&lt;$N$39),(Statistics_xlsx___Sheet1[[#This Row],[updated offered salary]]&gt;$N$40))</f>
        <v>0</v>
      </c>
    </row>
    <row r="4762" spans="1:11" x14ac:dyDescent="0.3">
      <c r="A4762">
        <v>273668</v>
      </c>
      <c r="B4762" t="s">
        <v>3942</v>
      </c>
      <c r="C4762" t="s">
        <v>8</v>
      </c>
      <c r="D4762" t="s">
        <v>9</v>
      </c>
      <c r="E4762" t="str">
        <f>IF(Statistics_xlsx___Sheet1[[#This Row],[event_name]]="-","Male",Statistics_xlsx___Sheet1[[#This Row],[event_name]])</f>
        <v>Male</v>
      </c>
      <c r="F4762" t="s">
        <v>69</v>
      </c>
      <c r="G4762" t="s">
        <v>14</v>
      </c>
      <c r="H4762" t="str">
        <f>IF(Statistics_xlsx___Sheet1[[#This Row],[Post Name]]="-",IF(G4763=0,G4761,G4763),Statistics_xlsx___Sheet1[[#This Row],[Post Name]])</f>
        <v>c5</v>
      </c>
      <c r="I4762">
        <v>30662</v>
      </c>
      <c r="J4762">
        <f>IF(Statistics_xlsx___Sheet1[[#This Row],[Offered Salary]]&lt;=0,AVERAGE($I$2:$I$7166),Statistics_xlsx___Sheet1[[#This Row],[Offered Salary]])</f>
        <v>30662</v>
      </c>
      <c r="K4762" t="b">
        <f>OR((Statistics_xlsx___Sheet1[[#This Row],[updated offered salary]]&lt;$N$39),(Statistics_xlsx___Sheet1[[#This Row],[updated offered salary]]&gt;$N$40))</f>
        <v>0</v>
      </c>
    </row>
    <row r="4763" spans="1:11" x14ac:dyDescent="0.3">
      <c r="A4763">
        <v>966039</v>
      </c>
      <c r="B4763" t="s">
        <v>3943</v>
      </c>
      <c r="C4763" t="s">
        <v>15</v>
      </c>
      <c r="D4763" t="s">
        <v>9</v>
      </c>
      <c r="E4763" t="str">
        <f>IF(Statistics_xlsx___Sheet1[[#This Row],[event_name]]="-","Male",Statistics_xlsx___Sheet1[[#This Row],[event_name]])</f>
        <v>Male</v>
      </c>
      <c r="F4763" t="s">
        <v>69</v>
      </c>
      <c r="G4763" t="s">
        <v>14</v>
      </c>
      <c r="H4763" t="str">
        <f>IF(Statistics_xlsx___Sheet1[[#This Row],[Post Name]]="-",IF(G4764=0,G4762,G4764),Statistics_xlsx___Sheet1[[#This Row],[Post Name]])</f>
        <v>c5</v>
      </c>
      <c r="I4763">
        <v>82020</v>
      </c>
      <c r="J4763">
        <f>IF(Statistics_xlsx___Sheet1[[#This Row],[Offered Salary]]&lt;=0,AVERAGE($I$2:$I$7166),Statistics_xlsx___Sheet1[[#This Row],[Offered Salary]])</f>
        <v>82020</v>
      </c>
      <c r="K4763" t="b">
        <f>OR((Statistics_xlsx___Sheet1[[#This Row],[updated offered salary]]&lt;$N$39),(Statistics_xlsx___Sheet1[[#This Row],[updated offered salary]]&gt;$N$40))</f>
        <v>0</v>
      </c>
    </row>
    <row r="4764" spans="1:11" x14ac:dyDescent="0.3">
      <c r="A4764">
        <v>795136</v>
      </c>
      <c r="B4764" t="s">
        <v>3944</v>
      </c>
      <c r="C4764" t="s">
        <v>8</v>
      </c>
      <c r="D4764" t="s">
        <v>9</v>
      </c>
      <c r="E4764" t="str">
        <f>IF(Statistics_xlsx___Sheet1[[#This Row],[event_name]]="-","Male",Statistics_xlsx___Sheet1[[#This Row],[event_name]])</f>
        <v>Male</v>
      </c>
      <c r="F4764" t="s">
        <v>69</v>
      </c>
      <c r="G4764" t="s">
        <v>14</v>
      </c>
      <c r="H4764" t="str">
        <f>IF(Statistics_xlsx___Sheet1[[#This Row],[Post Name]]="-",IF(G4765=0,G4763,G4765),Statistics_xlsx___Sheet1[[#This Row],[Post Name]])</f>
        <v>c5</v>
      </c>
      <c r="I4764">
        <v>85806</v>
      </c>
      <c r="J4764">
        <f>IF(Statistics_xlsx___Sheet1[[#This Row],[Offered Salary]]&lt;=0,AVERAGE($I$2:$I$7166),Statistics_xlsx___Sheet1[[#This Row],[Offered Salary]])</f>
        <v>85806</v>
      </c>
      <c r="K4764" t="b">
        <f>OR((Statistics_xlsx___Sheet1[[#This Row],[updated offered salary]]&lt;$N$39),(Statistics_xlsx___Sheet1[[#This Row],[updated offered salary]]&gt;$N$40))</f>
        <v>0</v>
      </c>
    </row>
    <row r="4765" spans="1:11" x14ac:dyDescent="0.3">
      <c r="A4765">
        <v>460939</v>
      </c>
      <c r="B4765" t="s">
        <v>3945</v>
      </c>
      <c r="C4765" t="s">
        <v>8</v>
      </c>
      <c r="D4765" t="s">
        <v>13</v>
      </c>
      <c r="E4765" t="str">
        <f>IF(Statistics_xlsx___Sheet1[[#This Row],[event_name]]="-","Male",Statistics_xlsx___Sheet1[[#This Row],[event_name]])</f>
        <v>Female</v>
      </c>
      <c r="F4765" t="s">
        <v>69</v>
      </c>
      <c r="G4765" t="s">
        <v>14</v>
      </c>
      <c r="H4765" t="str">
        <f>IF(Statistics_xlsx___Sheet1[[#This Row],[Post Name]]="-",IF(G4766=0,G4764,G4766),Statistics_xlsx___Sheet1[[#This Row],[Post Name]])</f>
        <v>c5</v>
      </c>
      <c r="I4765">
        <v>64925</v>
      </c>
      <c r="J4765">
        <f>IF(Statistics_xlsx___Sheet1[[#This Row],[Offered Salary]]&lt;=0,AVERAGE($I$2:$I$7166),Statistics_xlsx___Sheet1[[#This Row],[Offered Salary]])</f>
        <v>64925</v>
      </c>
      <c r="K4765" t="b">
        <f>OR((Statistics_xlsx___Sheet1[[#This Row],[updated offered salary]]&lt;$N$39),(Statistics_xlsx___Sheet1[[#This Row],[updated offered salary]]&gt;$N$40))</f>
        <v>0</v>
      </c>
    </row>
    <row r="4766" spans="1:11" x14ac:dyDescent="0.3">
      <c r="A4766">
        <v>152139</v>
      </c>
      <c r="B4766" t="s">
        <v>3946</v>
      </c>
      <c r="C4766" t="s">
        <v>8</v>
      </c>
      <c r="D4766" t="s">
        <v>13</v>
      </c>
      <c r="E4766" t="str">
        <f>IF(Statistics_xlsx___Sheet1[[#This Row],[event_name]]="-","Male",Statistics_xlsx___Sheet1[[#This Row],[event_name]])</f>
        <v>Female</v>
      </c>
      <c r="F4766" t="s">
        <v>69</v>
      </c>
      <c r="G4766" t="s">
        <v>14</v>
      </c>
      <c r="H4766" t="str">
        <f>IF(Statistics_xlsx___Sheet1[[#This Row],[Post Name]]="-",IF(G4767=0,G4765,G4767),Statistics_xlsx___Sheet1[[#This Row],[Post Name]])</f>
        <v>c5</v>
      </c>
      <c r="I4766">
        <v>49625</v>
      </c>
      <c r="J4766">
        <f>IF(Statistics_xlsx___Sheet1[[#This Row],[Offered Salary]]&lt;=0,AVERAGE($I$2:$I$7166),Statistics_xlsx___Sheet1[[#This Row],[Offered Salary]])</f>
        <v>49625</v>
      </c>
      <c r="K4766" t="b">
        <f>OR((Statistics_xlsx___Sheet1[[#This Row],[updated offered salary]]&lt;$N$39),(Statistics_xlsx___Sheet1[[#This Row],[updated offered salary]]&gt;$N$40))</f>
        <v>0</v>
      </c>
    </row>
    <row r="4767" spans="1:11" x14ac:dyDescent="0.3">
      <c r="A4767">
        <v>360592</v>
      </c>
      <c r="B4767" t="s">
        <v>1664</v>
      </c>
      <c r="C4767" t="s">
        <v>8</v>
      </c>
      <c r="D4767" t="s">
        <v>9</v>
      </c>
      <c r="E4767" t="str">
        <f>IF(Statistics_xlsx___Sheet1[[#This Row],[event_name]]="-","Male",Statistics_xlsx___Sheet1[[#This Row],[event_name]])</f>
        <v>Male</v>
      </c>
      <c r="F4767" t="s">
        <v>69</v>
      </c>
      <c r="G4767" t="s">
        <v>14</v>
      </c>
      <c r="H4767" t="str">
        <f>IF(Statistics_xlsx___Sheet1[[#This Row],[Post Name]]="-",IF(G4768=0,G4766,G4768),Statistics_xlsx___Sheet1[[#This Row],[Post Name]])</f>
        <v>c5</v>
      </c>
      <c r="I4767">
        <v>28732</v>
      </c>
      <c r="J4767">
        <f>IF(Statistics_xlsx___Sheet1[[#This Row],[Offered Salary]]&lt;=0,AVERAGE($I$2:$I$7166),Statistics_xlsx___Sheet1[[#This Row],[Offered Salary]])</f>
        <v>28732</v>
      </c>
      <c r="K4767" t="b">
        <f>OR((Statistics_xlsx___Sheet1[[#This Row],[updated offered salary]]&lt;$N$39),(Statistics_xlsx___Sheet1[[#This Row],[updated offered salary]]&gt;$N$40))</f>
        <v>0</v>
      </c>
    </row>
    <row r="4768" spans="1:11" x14ac:dyDescent="0.3">
      <c r="A4768">
        <v>364501</v>
      </c>
      <c r="B4768" t="s">
        <v>3947</v>
      </c>
      <c r="C4768" t="s">
        <v>15</v>
      </c>
      <c r="D4768" t="s">
        <v>13</v>
      </c>
      <c r="E4768" t="str">
        <f>IF(Statistics_xlsx___Sheet1[[#This Row],[event_name]]="-","Male",Statistics_xlsx___Sheet1[[#This Row],[event_name]])</f>
        <v>Female</v>
      </c>
      <c r="F4768" t="s">
        <v>69</v>
      </c>
      <c r="G4768" t="s">
        <v>3948</v>
      </c>
      <c r="H4768" t="str">
        <f>IF(Statistics_xlsx___Sheet1[[#This Row],[Post Name]]="-",IF(G4769=0,G4767,G4769),Statistics_xlsx___Sheet1[[#This Row],[Post Name]])</f>
        <v>n9</v>
      </c>
      <c r="I4768">
        <v>46219</v>
      </c>
      <c r="J4768">
        <f>IF(Statistics_xlsx___Sheet1[[#This Row],[Offered Salary]]&lt;=0,AVERAGE($I$2:$I$7166),Statistics_xlsx___Sheet1[[#This Row],[Offered Salary]])</f>
        <v>46219</v>
      </c>
      <c r="K4768" t="b">
        <f>OR((Statistics_xlsx___Sheet1[[#This Row],[updated offered salary]]&lt;$N$39),(Statistics_xlsx___Sheet1[[#This Row],[updated offered salary]]&gt;$N$40))</f>
        <v>0</v>
      </c>
    </row>
    <row r="4769" spans="1:11" x14ac:dyDescent="0.3">
      <c r="A4769">
        <v>675878</v>
      </c>
      <c r="B4769" t="s">
        <v>3949</v>
      </c>
      <c r="C4769" t="s">
        <v>8</v>
      </c>
      <c r="D4769" t="s">
        <v>13</v>
      </c>
      <c r="E4769" t="str">
        <f>IF(Statistics_xlsx___Sheet1[[#This Row],[event_name]]="-","Male",Statistics_xlsx___Sheet1[[#This Row],[event_name]])</f>
        <v>Female</v>
      </c>
      <c r="F4769" t="s">
        <v>69</v>
      </c>
      <c r="G4769" t="s">
        <v>3950</v>
      </c>
      <c r="H4769" t="str">
        <f>IF(Statistics_xlsx___Sheet1[[#This Row],[Post Name]]="-",IF(G4770=0,G4768,G4770),Statistics_xlsx___Sheet1[[#This Row],[Post Name]])</f>
        <v>n6</v>
      </c>
      <c r="I4769">
        <v>44700</v>
      </c>
      <c r="J4769">
        <f>IF(Statistics_xlsx___Sheet1[[#This Row],[Offered Salary]]&lt;=0,AVERAGE($I$2:$I$7166),Statistics_xlsx___Sheet1[[#This Row],[Offered Salary]])</f>
        <v>44700</v>
      </c>
      <c r="K4769" t="b">
        <f>OR((Statistics_xlsx___Sheet1[[#This Row],[updated offered salary]]&lt;$N$39),(Statistics_xlsx___Sheet1[[#This Row],[updated offered salary]]&gt;$N$40))</f>
        <v>0</v>
      </c>
    </row>
    <row r="4770" spans="1:11" x14ac:dyDescent="0.3">
      <c r="A4770">
        <v>740422</v>
      </c>
      <c r="B4770" t="s">
        <v>3951</v>
      </c>
      <c r="C4770" t="s">
        <v>8</v>
      </c>
      <c r="D4770" t="s">
        <v>9</v>
      </c>
      <c r="E4770" t="str">
        <f>IF(Statistics_xlsx___Sheet1[[#This Row],[event_name]]="-","Male",Statistics_xlsx___Sheet1[[#This Row],[event_name]])</f>
        <v>Male</v>
      </c>
      <c r="F4770" t="s">
        <v>69</v>
      </c>
      <c r="G4770" t="s">
        <v>14</v>
      </c>
      <c r="H4770" t="str">
        <f>IF(Statistics_xlsx___Sheet1[[#This Row],[Post Name]]="-",IF(G4771=0,G4769,G4771),Statistics_xlsx___Sheet1[[#This Row],[Post Name]])</f>
        <v>c5</v>
      </c>
      <c r="I4770">
        <v>32333</v>
      </c>
      <c r="J4770">
        <f>IF(Statistics_xlsx___Sheet1[[#This Row],[Offered Salary]]&lt;=0,AVERAGE($I$2:$I$7166),Statistics_xlsx___Sheet1[[#This Row],[Offered Salary]])</f>
        <v>32333</v>
      </c>
      <c r="K4770" t="b">
        <f>OR((Statistics_xlsx___Sheet1[[#This Row],[updated offered salary]]&lt;$N$39),(Statistics_xlsx___Sheet1[[#This Row],[updated offered salary]]&gt;$N$40))</f>
        <v>0</v>
      </c>
    </row>
    <row r="4771" spans="1:11" x14ac:dyDescent="0.3">
      <c r="A4771">
        <v>620777</v>
      </c>
      <c r="B4771" t="s">
        <v>3952</v>
      </c>
      <c r="C4771" t="s">
        <v>8</v>
      </c>
      <c r="D4771" t="s">
        <v>9</v>
      </c>
      <c r="E4771" t="str">
        <f>IF(Statistics_xlsx___Sheet1[[#This Row],[event_name]]="-","Male",Statistics_xlsx___Sheet1[[#This Row],[event_name]])</f>
        <v>Male</v>
      </c>
      <c r="F4771" t="s">
        <v>69</v>
      </c>
      <c r="G4771" t="s">
        <v>14</v>
      </c>
      <c r="H4771" t="str">
        <f>IF(Statistics_xlsx___Sheet1[[#This Row],[Post Name]]="-",IF(G4772=0,G4770,G4772),Statistics_xlsx___Sheet1[[#This Row],[Post Name]])</f>
        <v>c5</v>
      </c>
      <c r="I4771">
        <v>92506</v>
      </c>
      <c r="J4771">
        <f>IF(Statistics_xlsx___Sheet1[[#This Row],[Offered Salary]]&lt;=0,AVERAGE($I$2:$I$7166),Statistics_xlsx___Sheet1[[#This Row],[Offered Salary]])</f>
        <v>92506</v>
      </c>
      <c r="K4771" t="b">
        <f>OR((Statistics_xlsx___Sheet1[[#This Row],[updated offered salary]]&lt;$N$39),(Statistics_xlsx___Sheet1[[#This Row],[updated offered salary]]&gt;$N$40))</f>
        <v>0</v>
      </c>
    </row>
    <row r="4772" spans="1:11" x14ac:dyDescent="0.3">
      <c r="A4772">
        <v>41585</v>
      </c>
      <c r="B4772" t="s">
        <v>3953</v>
      </c>
      <c r="C4772" t="s">
        <v>8</v>
      </c>
      <c r="D4772" t="s">
        <v>13</v>
      </c>
      <c r="E4772" t="str">
        <f>IF(Statistics_xlsx___Sheet1[[#This Row],[event_name]]="-","Male",Statistics_xlsx___Sheet1[[#This Row],[event_name]])</f>
        <v>Female</v>
      </c>
      <c r="F4772" t="s">
        <v>69</v>
      </c>
      <c r="G4772" t="s">
        <v>14</v>
      </c>
      <c r="H4772" t="str">
        <f>IF(Statistics_xlsx___Sheet1[[#This Row],[Post Name]]="-",IF(G4773=0,G4771,G4773),Statistics_xlsx___Sheet1[[#This Row],[Post Name]])</f>
        <v>c5</v>
      </c>
      <c r="I4772">
        <v>92272</v>
      </c>
      <c r="J4772">
        <f>IF(Statistics_xlsx___Sheet1[[#This Row],[Offered Salary]]&lt;=0,AVERAGE($I$2:$I$7166),Statistics_xlsx___Sheet1[[#This Row],[Offered Salary]])</f>
        <v>92272</v>
      </c>
      <c r="K4772" t="b">
        <f>OR((Statistics_xlsx___Sheet1[[#This Row],[updated offered salary]]&lt;$N$39),(Statistics_xlsx___Sheet1[[#This Row],[updated offered salary]]&gt;$N$40))</f>
        <v>0</v>
      </c>
    </row>
    <row r="4773" spans="1:11" x14ac:dyDescent="0.3">
      <c r="A4773">
        <v>25349</v>
      </c>
      <c r="B4773" t="s">
        <v>3954</v>
      </c>
      <c r="C4773" t="s">
        <v>8</v>
      </c>
      <c r="D4773" t="s">
        <v>13</v>
      </c>
      <c r="E4773" t="str">
        <f>IF(Statistics_xlsx___Sheet1[[#This Row],[event_name]]="-","Male",Statistics_xlsx___Sheet1[[#This Row],[event_name]])</f>
        <v>Female</v>
      </c>
      <c r="F4773" t="s">
        <v>69</v>
      </c>
      <c r="G4773" t="s">
        <v>14</v>
      </c>
      <c r="H4773" t="str">
        <f>IF(Statistics_xlsx___Sheet1[[#This Row],[Post Name]]="-",IF(G4774=0,G4772,G4774),Statistics_xlsx___Sheet1[[#This Row],[Post Name]])</f>
        <v>c5</v>
      </c>
      <c r="I4773">
        <v>84428</v>
      </c>
      <c r="J4773">
        <f>IF(Statistics_xlsx___Sheet1[[#This Row],[Offered Salary]]&lt;=0,AVERAGE($I$2:$I$7166),Statistics_xlsx___Sheet1[[#This Row],[Offered Salary]])</f>
        <v>84428</v>
      </c>
      <c r="K4773" t="b">
        <f>OR((Statistics_xlsx___Sheet1[[#This Row],[updated offered salary]]&lt;$N$39),(Statistics_xlsx___Sheet1[[#This Row],[updated offered salary]]&gt;$N$40))</f>
        <v>0</v>
      </c>
    </row>
    <row r="4774" spans="1:11" x14ac:dyDescent="0.3">
      <c r="A4774">
        <v>999118</v>
      </c>
      <c r="B4774" t="s">
        <v>3955</v>
      </c>
      <c r="C4774" t="s">
        <v>8</v>
      </c>
      <c r="D4774" t="s">
        <v>9</v>
      </c>
      <c r="E4774" t="str">
        <f>IF(Statistics_xlsx___Sheet1[[#This Row],[event_name]]="-","Male",Statistics_xlsx___Sheet1[[#This Row],[event_name]])</f>
        <v>Male</v>
      </c>
      <c r="F4774" t="s">
        <v>69</v>
      </c>
      <c r="G4774" t="s">
        <v>14</v>
      </c>
      <c r="H4774" t="str">
        <f>IF(Statistics_xlsx___Sheet1[[#This Row],[Post Name]]="-",IF(G4775=0,G4773,G4775),Statistics_xlsx___Sheet1[[#This Row],[Post Name]])</f>
        <v>c5</v>
      </c>
      <c r="I4774">
        <v>91343</v>
      </c>
      <c r="J4774">
        <f>IF(Statistics_xlsx___Sheet1[[#This Row],[Offered Salary]]&lt;=0,AVERAGE($I$2:$I$7166),Statistics_xlsx___Sheet1[[#This Row],[Offered Salary]])</f>
        <v>91343</v>
      </c>
      <c r="K4774" t="b">
        <f>OR((Statistics_xlsx___Sheet1[[#This Row],[updated offered salary]]&lt;$N$39),(Statistics_xlsx___Sheet1[[#This Row],[updated offered salary]]&gt;$N$40))</f>
        <v>0</v>
      </c>
    </row>
    <row r="4775" spans="1:11" x14ac:dyDescent="0.3">
      <c r="A4775">
        <v>71745</v>
      </c>
      <c r="B4775" t="s">
        <v>3956</v>
      </c>
      <c r="C4775" t="s">
        <v>8</v>
      </c>
      <c r="D4775" t="s">
        <v>13</v>
      </c>
      <c r="E4775" t="str">
        <f>IF(Statistics_xlsx___Sheet1[[#This Row],[event_name]]="-","Male",Statistics_xlsx___Sheet1[[#This Row],[event_name]])</f>
        <v>Female</v>
      </c>
      <c r="F4775" t="s">
        <v>69</v>
      </c>
      <c r="G4775" t="s">
        <v>14</v>
      </c>
      <c r="H4775" t="str">
        <f>IF(Statistics_xlsx___Sheet1[[#This Row],[Post Name]]="-",IF(G4776=0,G4774,G4776),Statistics_xlsx___Sheet1[[#This Row],[Post Name]])</f>
        <v>c5</v>
      </c>
      <c r="I4775">
        <v>6920</v>
      </c>
      <c r="J4775">
        <f>IF(Statistics_xlsx___Sheet1[[#This Row],[Offered Salary]]&lt;=0,AVERAGE($I$2:$I$7166),Statistics_xlsx___Sheet1[[#This Row],[Offered Salary]])</f>
        <v>6920</v>
      </c>
      <c r="K4775" t="b">
        <f>OR((Statistics_xlsx___Sheet1[[#This Row],[updated offered salary]]&lt;$N$39),(Statistics_xlsx___Sheet1[[#This Row],[updated offered salary]]&gt;$N$40))</f>
        <v>0</v>
      </c>
    </row>
    <row r="4776" spans="1:11" x14ac:dyDescent="0.3">
      <c r="A4776">
        <v>380463</v>
      </c>
      <c r="B4776" t="s">
        <v>3957</v>
      </c>
      <c r="C4776" t="s">
        <v>8</v>
      </c>
      <c r="D4776" t="s">
        <v>13</v>
      </c>
      <c r="E4776" t="str">
        <f>IF(Statistics_xlsx___Sheet1[[#This Row],[event_name]]="-","Male",Statistics_xlsx___Sheet1[[#This Row],[event_name]])</f>
        <v>Female</v>
      </c>
      <c r="F4776" t="s">
        <v>69</v>
      </c>
      <c r="G4776" t="s">
        <v>14</v>
      </c>
      <c r="H4776" t="str">
        <f>IF(Statistics_xlsx___Sheet1[[#This Row],[Post Name]]="-",IF(G4777=0,G4775,G4777),Statistics_xlsx___Sheet1[[#This Row],[Post Name]])</f>
        <v>c5</v>
      </c>
      <c r="I4776">
        <v>51982</v>
      </c>
      <c r="J4776">
        <f>IF(Statistics_xlsx___Sheet1[[#This Row],[Offered Salary]]&lt;=0,AVERAGE($I$2:$I$7166),Statistics_xlsx___Sheet1[[#This Row],[Offered Salary]])</f>
        <v>51982</v>
      </c>
      <c r="K4776" t="b">
        <f>OR((Statistics_xlsx___Sheet1[[#This Row],[updated offered salary]]&lt;$N$39),(Statistics_xlsx___Sheet1[[#This Row],[updated offered salary]]&gt;$N$40))</f>
        <v>0</v>
      </c>
    </row>
    <row r="4777" spans="1:11" x14ac:dyDescent="0.3">
      <c r="A4777">
        <v>637881</v>
      </c>
      <c r="B4777" t="s">
        <v>3958</v>
      </c>
      <c r="C4777" t="s">
        <v>8</v>
      </c>
      <c r="D4777" t="s">
        <v>9</v>
      </c>
      <c r="E4777" t="str">
        <f>IF(Statistics_xlsx___Sheet1[[#This Row],[event_name]]="-","Male",Statistics_xlsx___Sheet1[[#This Row],[event_name]])</f>
        <v>Male</v>
      </c>
      <c r="F4777" t="s">
        <v>69</v>
      </c>
      <c r="G4777" t="s">
        <v>14</v>
      </c>
      <c r="H4777" t="str">
        <f>IF(Statistics_xlsx___Sheet1[[#This Row],[Post Name]]="-",IF(G4778=0,G4776,G4778),Statistics_xlsx___Sheet1[[#This Row],[Post Name]])</f>
        <v>c5</v>
      </c>
      <c r="I4777">
        <v>4850</v>
      </c>
      <c r="J4777">
        <f>IF(Statistics_xlsx___Sheet1[[#This Row],[Offered Salary]]&lt;=0,AVERAGE($I$2:$I$7166),Statistics_xlsx___Sheet1[[#This Row],[Offered Salary]])</f>
        <v>4850</v>
      </c>
      <c r="K4777" t="b">
        <f>OR((Statistics_xlsx___Sheet1[[#This Row],[updated offered salary]]&lt;$N$39),(Statistics_xlsx___Sheet1[[#This Row],[updated offered salary]]&gt;$N$40))</f>
        <v>0</v>
      </c>
    </row>
    <row r="4778" spans="1:11" x14ac:dyDescent="0.3">
      <c r="A4778">
        <v>244499</v>
      </c>
      <c r="B4778" t="s">
        <v>3958</v>
      </c>
      <c r="C4778" t="s">
        <v>8</v>
      </c>
      <c r="D4778" t="s">
        <v>9</v>
      </c>
      <c r="E4778" t="str">
        <f>IF(Statistics_xlsx___Sheet1[[#This Row],[event_name]]="-","Male",Statistics_xlsx___Sheet1[[#This Row],[event_name]])</f>
        <v>Male</v>
      </c>
      <c r="F4778" t="s">
        <v>69</v>
      </c>
      <c r="G4778" t="s">
        <v>14</v>
      </c>
      <c r="H4778" t="str">
        <f>IF(Statistics_xlsx___Sheet1[[#This Row],[Post Name]]="-",IF(G4779=0,G4777,G4779),Statistics_xlsx___Sheet1[[#This Row],[Post Name]])</f>
        <v>c5</v>
      </c>
      <c r="I4778">
        <v>88295</v>
      </c>
      <c r="J4778">
        <f>IF(Statistics_xlsx___Sheet1[[#This Row],[Offered Salary]]&lt;=0,AVERAGE($I$2:$I$7166),Statistics_xlsx___Sheet1[[#This Row],[Offered Salary]])</f>
        <v>88295</v>
      </c>
      <c r="K4778" t="b">
        <f>OR((Statistics_xlsx___Sheet1[[#This Row],[updated offered salary]]&lt;$N$39),(Statistics_xlsx___Sheet1[[#This Row],[updated offered salary]]&gt;$N$40))</f>
        <v>0</v>
      </c>
    </row>
    <row r="4779" spans="1:11" x14ac:dyDescent="0.3">
      <c r="A4779">
        <v>678132</v>
      </c>
      <c r="B4779" t="s">
        <v>3959</v>
      </c>
      <c r="C4779" t="s">
        <v>8</v>
      </c>
      <c r="D4779" t="s">
        <v>9</v>
      </c>
      <c r="E4779" t="str">
        <f>IF(Statistics_xlsx___Sheet1[[#This Row],[event_name]]="-","Male",Statistics_xlsx___Sheet1[[#This Row],[event_name]])</f>
        <v>Male</v>
      </c>
      <c r="F4779" t="s">
        <v>69</v>
      </c>
      <c r="G4779" t="s">
        <v>14</v>
      </c>
      <c r="H4779" t="str">
        <f>IF(Statistics_xlsx___Sheet1[[#This Row],[Post Name]]="-",IF(G4780=0,G4778,G4780),Statistics_xlsx___Sheet1[[#This Row],[Post Name]])</f>
        <v>c5</v>
      </c>
      <c r="I4779">
        <v>9662</v>
      </c>
      <c r="J4779">
        <f>IF(Statistics_xlsx___Sheet1[[#This Row],[Offered Salary]]&lt;=0,AVERAGE($I$2:$I$7166),Statistics_xlsx___Sheet1[[#This Row],[Offered Salary]])</f>
        <v>9662</v>
      </c>
      <c r="K4779" t="b">
        <f>OR((Statistics_xlsx___Sheet1[[#This Row],[updated offered salary]]&lt;$N$39),(Statistics_xlsx___Sheet1[[#This Row],[updated offered salary]]&gt;$N$40))</f>
        <v>0</v>
      </c>
    </row>
    <row r="4780" spans="1:11" x14ac:dyDescent="0.3">
      <c r="A4780">
        <v>314550</v>
      </c>
      <c r="B4780" t="s">
        <v>3960</v>
      </c>
      <c r="C4780" t="s">
        <v>8</v>
      </c>
      <c r="D4780" t="s">
        <v>9</v>
      </c>
      <c r="E4780" t="str">
        <f>IF(Statistics_xlsx___Sheet1[[#This Row],[event_name]]="-","Male",Statistics_xlsx___Sheet1[[#This Row],[event_name]])</f>
        <v>Male</v>
      </c>
      <c r="F4780" t="s">
        <v>69</v>
      </c>
      <c r="G4780" t="s">
        <v>14</v>
      </c>
      <c r="H4780" t="str">
        <f>IF(Statistics_xlsx___Sheet1[[#This Row],[Post Name]]="-",IF(G4781=0,G4779,G4781),Statistics_xlsx___Sheet1[[#This Row],[Post Name]])</f>
        <v>c5</v>
      </c>
      <c r="I4780">
        <v>75573</v>
      </c>
      <c r="J4780">
        <f>IF(Statistics_xlsx___Sheet1[[#This Row],[Offered Salary]]&lt;=0,AVERAGE($I$2:$I$7166),Statistics_xlsx___Sheet1[[#This Row],[Offered Salary]])</f>
        <v>75573</v>
      </c>
      <c r="K4780" t="b">
        <f>OR((Statistics_xlsx___Sheet1[[#This Row],[updated offered salary]]&lt;$N$39),(Statistics_xlsx___Sheet1[[#This Row],[updated offered salary]]&gt;$N$40))</f>
        <v>0</v>
      </c>
    </row>
    <row r="4781" spans="1:11" x14ac:dyDescent="0.3">
      <c r="A4781">
        <v>601721</v>
      </c>
      <c r="B4781" t="s">
        <v>3961</v>
      </c>
      <c r="C4781" t="s">
        <v>8</v>
      </c>
      <c r="D4781" t="s">
        <v>9</v>
      </c>
      <c r="E4781" t="str">
        <f>IF(Statistics_xlsx___Sheet1[[#This Row],[event_name]]="-","Male",Statistics_xlsx___Sheet1[[#This Row],[event_name]])</f>
        <v>Male</v>
      </c>
      <c r="F4781" t="s">
        <v>69</v>
      </c>
      <c r="G4781" t="s">
        <v>14</v>
      </c>
      <c r="H4781" t="str">
        <f>IF(Statistics_xlsx___Sheet1[[#This Row],[Post Name]]="-",IF(G4782=0,G4780,G4782),Statistics_xlsx___Sheet1[[#This Row],[Post Name]])</f>
        <v>c5</v>
      </c>
      <c r="I4781">
        <v>46576</v>
      </c>
      <c r="J4781">
        <f>IF(Statistics_xlsx___Sheet1[[#This Row],[Offered Salary]]&lt;=0,AVERAGE($I$2:$I$7166),Statistics_xlsx___Sheet1[[#This Row],[Offered Salary]])</f>
        <v>46576</v>
      </c>
      <c r="K4781" t="b">
        <f>OR((Statistics_xlsx___Sheet1[[#This Row],[updated offered salary]]&lt;$N$39),(Statistics_xlsx___Sheet1[[#This Row],[updated offered salary]]&gt;$N$40))</f>
        <v>0</v>
      </c>
    </row>
    <row r="4782" spans="1:11" x14ac:dyDescent="0.3">
      <c r="A4782">
        <v>40000</v>
      </c>
      <c r="B4782" t="s">
        <v>3962</v>
      </c>
      <c r="C4782" t="s">
        <v>8</v>
      </c>
      <c r="D4782" t="s">
        <v>13</v>
      </c>
      <c r="E4782" t="str">
        <f>IF(Statistics_xlsx___Sheet1[[#This Row],[event_name]]="-","Male",Statistics_xlsx___Sheet1[[#This Row],[event_name]])</f>
        <v>Female</v>
      </c>
      <c r="F4782" t="s">
        <v>69</v>
      </c>
      <c r="G4782" t="s">
        <v>14</v>
      </c>
      <c r="H4782" t="str">
        <f>IF(Statistics_xlsx___Sheet1[[#This Row],[Post Name]]="-",IF(G4783=0,G4781,G4783),Statistics_xlsx___Sheet1[[#This Row],[Post Name]])</f>
        <v>c5</v>
      </c>
      <c r="I4782">
        <v>64981</v>
      </c>
      <c r="J4782">
        <f>IF(Statistics_xlsx___Sheet1[[#This Row],[Offered Salary]]&lt;=0,AVERAGE($I$2:$I$7166),Statistics_xlsx___Sheet1[[#This Row],[Offered Salary]])</f>
        <v>64981</v>
      </c>
      <c r="K4782" t="b">
        <f>OR((Statistics_xlsx___Sheet1[[#This Row],[updated offered salary]]&lt;$N$39),(Statistics_xlsx___Sheet1[[#This Row],[updated offered salary]]&gt;$N$40))</f>
        <v>0</v>
      </c>
    </row>
    <row r="4783" spans="1:11" x14ac:dyDescent="0.3">
      <c r="A4783">
        <v>118864</v>
      </c>
      <c r="B4783" t="s">
        <v>3963</v>
      </c>
      <c r="C4783" t="s">
        <v>8</v>
      </c>
      <c r="D4783" t="s">
        <v>13</v>
      </c>
      <c r="E4783" t="str">
        <f>IF(Statistics_xlsx___Sheet1[[#This Row],[event_name]]="-","Male",Statistics_xlsx___Sheet1[[#This Row],[event_name]])</f>
        <v>Female</v>
      </c>
      <c r="F4783" t="s">
        <v>69</v>
      </c>
      <c r="G4783" t="s">
        <v>14</v>
      </c>
      <c r="H4783" t="str">
        <f>IF(Statistics_xlsx___Sheet1[[#This Row],[Post Name]]="-",IF(G4784=0,G4782,G4784),Statistics_xlsx___Sheet1[[#This Row],[Post Name]])</f>
        <v>c5</v>
      </c>
      <c r="I4783">
        <v>49845</v>
      </c>
      <c r="J4783">
        <f>IF(Statistics_xlsx___Sheet1[[#This Row],[Offered Salary]]&lt;=0,AVERAGE($I$2:$I$7166),Statistics_xlsx___Sheet1[[#This Row],[Offered Salary]])</f>
        <v>49845</v>
      </c>
      <c r="K4783" t="b">
        <f>OR((Statistics_xlsx___Sheet1[[#This Row],[updated offered salary]]&lt;$N$39),(Statistics_xlsx___Sheet1[[#This Row],[updated offered salary]]&gt;$N$40))</f>
        <v>0</v>
      </c>
    </row>
    <row r="4784" spans="1:11" x14ac:dyDescent="0.3">
      <c r="A4784">
        <v>840274</v>
      </c>
      <c r="B4784" t="s">
        <v>3964</v>
      </c>
      <c r="C4784" t="s">
        <v>8</v>
      </c>
      <c r="D4784" t="s">
        <v>13</v>
      </c>
      <c r="E4784" t="str">
        <f>IF(Statistics_xlsx___Sheet1[[#This Row],[event_name]]="-","Male",Statistics_xlsx___Sheet1[[#This Row],[event_name]])</f>
        <v>Female</v>
      </c>
      <c r="F4784" t="s">
        <v>69</v>
      </c>
      <c r="G4784" t="s">
        <v>14</v>
      </c>
      <c r="H4784" t="str">
        <f>IF(Statistics_xlsx___Sheet1[[#This Row],[Post Name]]="-",IF(G4785=0,G4783,G4785),Statistics_xlsx___Sheet1[[#This Row],[Post Name]])</f>
        <v>c5</v>
      </c>
      <c r="I4784">
        <v>7390</v>
      </c>
      <c r="J4784">
        <f>IF(Statistics_xlsx___Sheet1[[#This Row],[Offered Salary]]&lt;=0,AVERAGE($I$2:$I$7166),Statistics_xlsx___Sheet1[[#This Row],[Offered Salary]])</f>
        <v>7390</v>
      </c>
      <c r="K4784" t="b">
        <f>OR((Statistics_xlsx___Sheet1[[#This Row],[updated offered salary]]&lt;$N$39),(Statistics_xlsx___Sheet1[[#This Row],[updated offered salary]]&gt;$N$40))</f>
        <v>0</v>
      </c>
    </row>
    <row r="4785" spans="1:11" x14ac:dyDescent="0.3">
      <c r="A4785">
        <v>220764</v>
      </c>
      <c r="B4785" t="s">
        <v>3965</v>
      </c>
      <c r="C4785" t="s">
        <v>8</v>
      </c>
      <c r="D4785" t="s">
        <v>9</v>
      </c>
      <c r="E4785" t="str">
        <f>IF(Statistics_xlsx___Sheet1[[#This Row],[event_name]]="-","Male",Statistics_xlsx___Sheet1[[#This Row],[event_name]])</f>
        <v>Male</v>
      </c>
      <c r="F4785" t="s">
        <v>69</v>
      </c>
      <c r="G4785" t="s">
        <v>14</v>
      </c>
      <c r="H4785" t="str">
        <f>IF(Statistics_xlsx___Sheet1[[#This Row],[Post Name]]="-",IF(G4786=0,G4784,G4786),Statistics_xlsx___Sheet1[[#This Row],[Post Name]])</f>
        <v>c5</v>
      </c>
      <c r="I4785">
        <v>45362</v>
      </c>
      <c r="J4785">
        <f>IF(Statistics_xlsx___Sheet1[[#This Row],[Offered Salary]]&lt;=0,AVERAGE($I$2:$I$7166),Statistics_xlsx___Sheet1[[#This Row],[Offered Salary]])</f>
        <v>45362</v>
      </c>
      <c r="K4785" t="b">
        <f>OR((Statistics_xlsx___Sheet1[[#This Row],[updated offered salary]]&lt;$N$39),(Statistics_xlsx___Sheet1[[#This Row],[updated offered salary]]&gt;$N$40))</f>
        <v>0</v>
      </c>
    </row>
    <row r="4786" spans="1:11" x14ac:dyDescent="0.3">
      <c r="A4786">
        <v>731483</v>
      </c>
      <c r="B4786" t="s">
        <v>3966</v>
      </c>
      <c r="C4786" t="s">
        <v>8</v>
      </c>
      <c r="D4786" t="s">
        <v>9</v>
      </c>
      <c r="E4786" t="str">
        <f>IF(Statistics_xlsx___Sheet1[[#This Row],[event_name]]="-","Male",Statistics_xlsx___Sheet1[[#This Row],[event_name]])</f>
        <v>Male</v>
      </c>
      <c r="F4786" t="s">
        <v>69</v>
      </c>
      <c r="G4786" t="s">
        <v>14</v>
      </c>
      <c r="H4786" t="str">
        <f>IF(Statistics_xlsx___Sheet1[[#This Row],[Post Name]]="-",IF(G4787=0,G4785,G4787),Statistics_xlsx___Sheet1[[#This Row],[Post Name]])</f>
        <v>c5</v>
      </c>
      <c r="I4786">
        <v>62480</v>
      </c>
      <c r="J4786">
        <f>IF(Statistics_xlsx___Sheet1[[#This Row],[Offered Salary]]&lt;=0,AVERAGE($I$2:$I$7166),Statistics_xlsx___Sheet1[[#This Row],[Offered Salary]])</f>
        <v>62480</v>
      </c>
      <c r="K4786" t="b">
        <f>OR((Statistics_xlsx___Sheet1[[#This Row],[updated offered salary]]&lt;$N$39),(Statistics_xlsx___Sheet1[[#This Row],[updated offered salary]]&gt;$N$40))</f>
        <v>0</v>
      </c>
    </row>
    <row r="4787" spans="1:11" x14ac:dyDescent="0.3">
      <c r="A4787">
        <v>971162</v>
      </c>
      <c r="B4787" t="s">
        <v>3177</v>
      </c>
      <c r="C4787" t="s">
        <v>8</v>
      </c>
      <c r="D4787" t="s">
        <v>9</v>
      </c>
      <c r="E4787" t="str">
        <f>IF(Statistics_xlsx___Sheet1[[#This Row],[event_name]]="-","Male",Statistics_xlsx___Sheet1[[#This Row],[event_name]])</f>
        <v>Male</v>
      </c>
      <c r="F4787" t="s">
        <v>10</v>
      </c>
      <c r="G4787" t="s">
        <v>30</v>
      </c>
      <c r="H4787" t="str">
        <f>IF(Statistics_xlsx___Sheet1[[#This Row],[Post Name]]="-",IF(G4788=0,G4786,G4788),Statistics_xlsx___Sheet1[[#This Row],[Post Name]])</f>
        <v>b9</v>
      </c>
      <c r="I4787">
        <v>62968</v>
      </c>
      <c r="J4787">
        <f>IF(Statistics_xlsx___Sheet1[[#This Row],[Offered Salary]]&lt;=0,AVERAGE($I$2:$I$7166),Statistics_xlsx___Sheet1[[#This Row],[Offered Salary]])</f>
        <v>62968</v>
      </c>
      <c r="K4787" t="b">
        <f>OR((Statistics_xlsx___Sheet1[[#This Row],[updated offered salary]]&lt;$N$39),(Statistics_xlsx___Sheet1[[#This Row],[updated offered salary]]&gt;$N$40))</f>
        <v>0</v>
      </c>
    </row>
    <row r="4788" spans="1:11" x14ac:dyDescent="0.3">
      <c r="A4788">
        <v>541358</v>
      </c>
      <c r="B4788" t="s">
        <v>3967</v>
      </c>
      <c r="C4788" t="s">
        <v>8</v>
      </c>
      <c r="D4788" t="s">
        <v>13</v>
      </c>
      <c r="E4788" t="str">
        <f>IF(Statistics_xlsx___Sheet1[[#This Row],[event_name]]="-","Male",Statistics_xlsx___Sheet1[[#This Row],[event_name]])</f>
        <v>Female</v>
      </c>
      <c r="F4788" t="s">
        <v>10</v>
      </c>
      <c r="G4788" t="s">
        <v>30</v>
      </c>
      <c r="H4788" t="str">
        <f>IF(Statistics_xlsx___Sheet1[[#This Row],[Post Name]]="-",IF(G4789=0,G4787,G4789),Statistics_xlsx___Sheet1[[#This Row],[Post Name]])</f>
        <v>b9</v>
      </c>
      <c r="I4788">
        <v>19995</v>
      </c>
      <c r="J4788">
        <f>IF(Statistics_xlsx___Sheet1[[#This Row],[Offered Salary]]&lt;=0,AVERAGE($I$2:$I$7166),Statistics_xlsx___Sheet1[[#This Row],[Offered Salary]])</f>
        <v>19995</v>
      </c>
      <c r="K4788" t="b">
        <f>OR((Statistics_xlsx___Sheet1[[#This Row],[updated offered salary]]&lt;$N$39),(Statistics_xlsx___Sheet1[[#This Row],[updated offered salary]]&gt;$N$40))</f>
        <v>0</v>
      </c>
    </row>
    <row r="4789" spans="1:11" x14ac:dyDescent="0.3">
      <c r="A4789">
        <v>618012</v>
      </c>
      <c r="B4789" t="s">
        <v>3968</v>
      </c>
      <c r="C4789" t="s">
        <v>8</v>
      </c>
      <c r="D4789" t="s">
        <v>13</v>
      </c>
      <c r="E4789" t="str">
        <f>IF(Statistics_xlsx___Sheet1[[#This Row],[event_name]]="-","Male",Statistics_xlsx___Sheet1[[#This Row],[event_name]])</f>
        <v>Female</v>
      </c>
      <c r="F4789" t="s">
        <v>10</v>
      </c>
      <c r="G4789" t="s">
        <v>30</v>
      </c>
      <c r="H4789" t="str">
        <f>IF(Statistics_xlsx___Sheet1[[#This Row],[Post Name]]="-",IF(G4790=0,G4788,G4790),Statistics_xlsx___Sheet1[[#This Row],[Post Name]])</f>
        <v>b9</v>
      </c>
      <c r="I4789">
        <v>44819</v>
      </c>
      <c r="J4789">
        <f>IF(Statistics_xlsx___Sheet1[[#This Row],[Offered Salary]]&lt;=0,AVERAGE($I$2:$I$7166),Statistics_xlsx___Sheet1[[#This Row],[Offered Salary]])</f>
        <v>44819</v>
      </c>
      <c r="K4789" t="b">
        <f>OR((Statistics_xlsx___Sheet1[[#This Row],[updated offered salary]]&lt;$N$39),(Statistics_xlsx___Sheet1[[#This Row],[updated offered salary]]&gt;$N$40))</f>
        <v>0</v>
      </c>
    </row>
    <row r="4790" spans="1:11" x14ac:dyDescent="0.3">
      <c r="A4790">
        <v>251929</v>
      </c>
      <c r="B4790" t="s">
        <v>3969</v>
      </c>
      <c r="C4790" t="s">
        <v>8</v>
      </c>
      <c r="D4790" t="s">
        <v>9</v>
      </c>
      <c r="E4790" t="str">
        <f>IF(Statistics_xlsx___Sheet1[[#This Row],[event_name]]="-","Male",Statistics_xlsx___Sheet1[[#This Row],[event_name]])</f>
        <v>Male</v>
      </c>
      <c r="F4790" t="s">
        <v>10</v>
      </c>
      <c r="G4790" t="s">
        <v>30</v>
      </c>
      <c r="H4790" t="str">
        <f>IF(Statistics_xlsx___Sheet1[[#This Row],[Post Name]]="-",IF(G4791=0,G4789,G4791),Statistics_xlsx___Sheet1[[#This Row],[Post Name]])</f>
        <v>b9</v>
      </c>
      <c r="I4790">
        <v>36837</v>
      </c>
      <c r="J4790">
        <f>IF(Statistics_xlsx___Sheet1[[#This Row],[Offered Salary]]&lt;=0,AVERAGE($I$2:$I$7166),Statistics_xlsx___Sheet1[[#This Row],[Offered Salary]])</f>
        <v>36837</v>
      </c>
      <c r="K4790" t="b">
        <f>OR((Statistics_xlsx___Sheet1[[#This Row],[updated offered salary]]&lt;$N$39),(Statistics_xlsx___Sheet1[[#This Row],[updated offered salary]]&gt;$N$40))</f>
        <v>0</v>
      </c>
    </row>
    <row r="4791" spans="1:11" x14ac:dyDescent="0.3">
      <c r="A4791">
        <v>391333</v>
      </c>
      <c r="B4791" t="s">
        <v>3970</v>
      </c>
      <c r="C4791" t="s">
        <v>8</v>
      </c>
      <c r="D4791" t="s">
        <v>9</v>
      </c>
      <c r="E4791" t="str">
        <f>IF(Statistics_xlsx___Sheet1[[#This Row],[event_name]]="-","Male",Statistics_xlsx___Sheet1[[#This Row],[event_name]])</f>
        <v>Male</v>
      </c>
      <c r="F4791" t="s">
        <v>10</v>
      </c>
      <c r="G4791" t="s">
        <v>30</v>
      </c>
      <c r="H4791" t="str">
        <f>IF(Statistics_xlsx___Sheet1[[#This Row],[Post Name]]="-",IF(G4792=0,G4790,G4792),Statistics_xlsx___Sheet1[[#This Row],[Post Name]])</f>
        <v>b9</v>
      </c>
      <c r="I4791">
        <v>78623</v>
      </c>
      <c r="J4791">
        <f>IF(Statistics_xlsx___Sheet1[[#This Row],[Offered Salary]]&lt;=0,AVERAGE($I$2:$I$7166),Statistics_xlsx___Sheet1[[#This Row],[Offered Salary]])</f>
        <v>78623</v>
      </c>
      <c r="K4791" t="b">
        <f>OR((Statistics_xlsx___Sheet1[[#This Row],[updated offered salary]]&lt;$N$39),(Statistics_xlsx___Sheet1[[#This Row],[updated offered salary]]&gt;$N$40))</f>
        <v>0</v>
      </c>
    </row>
    <row r="4792" spans="1:11" x14ac:dyDescent="0.3">
      <c r="A4792">
        <v>351563</v>
      </c>
      <c r="B4792" t="s">
        <v>3537</v>
      </c>
      <c r="C4792" t="s">
        <v>8</v>
      </c>
      <c r="D4792" t="s">
        <v>9</v>
      </c>
      <c r="E4792" t="str">
        <f>IF(Statistics_xlsx___Sheet1[[#This Row],[event_name]]="-","Male",Statistics_xlsx___Sheet1[[#This Row],[event_name]])</f>
        <v>Male</v>
      </c>
      <c r="F4792" t="s">
        <v>10</v>
      </c>
      <c r="G4792" t="s">
        <v>30</v>
      </c>
      <c r="H4792" t="str">
        <f>IF(Statistics_xlsx___Sheet1[[#This Row],[Post Name]]="-",IF(G4793=0,G4791,G4793),Statistics_xlsx___Sheet1[[#This Row],[Post Name]])</f>
        <v>b9</v>
      </c>
      <c r="I4792">
        <v>53090</v>
      </c>
      <c r="J4792">
        <f>IF(Statistics_xlsx___Sheet1[[#This Row],[Offered Salary]]&lt;=0,AVERAGE($I$2:$I$7166),Statistics_xlsx___Sheet1[[#This Row],[Offered Salary]])</f>
        <v>53090</v>
      </c>
      <c r="K4792" t="b">
        <f>OR((Statistics_xlsx___Sheet1[[#This Row],[updated offered salary]]&lt;$N$39),(Statistics_xlsx___Sheet1[[#This Row],[updated offered salary]]&gt;$N$40))</f>
        <v>0</v>
      </c>
    </row>
    <row r="4793" spans="1:11" x14ac:dyDescent="0.3">
      <c r="A4793">
        <v>392566</v>
      </c>
      <c r="B4793" t="s">
        <v>3971</v>
      </c>
      <c r="C4793" t="s">
        <v>8</v>
      </c>
      <c r="D4793" t="s">
        <v>13</v>
      </c>
      <c r="E4793" t="str">
        <f>IF(Statistics_xlsx___Sheet1[[#This Row],[event_name]]="-","Male",Statistics_xlsx___Sheet1[[#This Row],[event_name]])</f>
        <v>Female</v>
      </c>
      <c r="F4793" t="s">
        <v>10</v>
      </c>
      <c r="G4793" t="s">
        <v>30</v>
      </c>
      <c r="H4793" t="str">
        <f>IF(Statistics_xlsx___Sheet1[[#This Row],[Post Name]]="-",IF(G4794=0,G4792,G4794),Statistics_xlsx___Sheet1[[#This Row],[Post Name]])</f>
        <v>b9</v>
      </c>
      <c r="I4793">
        <v>29596</v>
      </c>
      <c r="J4793">
        <f>IF(Statistics_xlsx___Sheet1[[#This Row],[Offered Salary]]&lt;=0,AVERAGE($I$2:$I$7166),Statistics_xlsx___Sheet1[[#This Row],[Offered Salary]])</f>
        <v>29596</v>
      </c>
      <c r="K4793" t="b">
        <f>OR((Statistics_xlsx___Sheet1[[#This Row],[updated offered salary]]&lt;$N$39),(Statistics_xlsx___Sheet1[[#This Row],[updated offered salary]]&gt;$N$40))</f>
        <v>0</v>
      </c>
    </row>
    <row r="4794" spans="1:11" x14ac:dyDescent="0.3">
      <c r="A4794">
        <v>245882</v>
      </c>
      <c r="B4794" t="s">
        <v>2564</v>
      </c>
      <c r="C4794" t="s">
        <v>8</v>
      </c>
      <c r="D4794" t="s">
        <v>13</v>
      </c>
      <c r="E4794" t="str">
        <f>IF(Statistics_xlsx___Sheet1[[#This Row],[event_name]]="-","Male",Statistics_xlsx___Sheet1[[#This Row],[event_name]])</f>
        <v>Female</v>
      </c>
      <c r="F4794" t="s">
        <v>10</v>
      </c>
      <c r="G4794" t="s">
        <v>30</v>
      </c>
      <c r="H4794" t="str">
        <f>IF(Statistics_xlsx___Sheet1[[#This Row],[Post Name]]="-",IF(G4795=0,G4793,G4795),Statistics_xlsx___Sheet1[[#This Row],[Post Name]])</f>
        <v>b9</v>
      </c>
      <c r="I4794">
        <v>73749</v>
      </c>
      <c r="J4794">
        <f>IF(Statistics_xlsx___Sheet1[[#This Row],[Offered Salary]]&lt;=0,AVERAGE($I$2:$I$7166),Statistics_xlsx___Sheet1[[#This Row],[Offered Salary]])</f>
        <v>73749</v>
      </c>
      <c r="K4794" t="b">
        <f>OR((Statistics_xlsx___Sheet1[[#This Row],[updated offered salary]]&lt;$N$39),(Statistics_xlsx___Sheet1[[#This Row],[updated offered salary]]&gt;$N$40))</f>
        <v>0</v>
      </c>
    </row>
    <row r="4795" spans="1:11" x14ac:dyDescent="0.3">
      <c r="A4795">
        <v>608950</v>
      </c>
      <c r="B4795" t="s">
        <v>3972</v>
      </c>
      <c r="C4795" t="s">
        <v>8</v>
      </c>
      <c r="D4795" t="s">
        <v>9</v>
      </c>
      <c r="E4795" t="str">
        <f>IF(Statistics_xlsx___Sheet1[[#This Row],[event_name]]="-","Male",Statistics_xlsx___Sheet1[[#This Row],[event_name]])</f>
        <v>Male</v>
      </c>
      <c r="F4795" t="s">
        <v>10</v>
      </c>
      <c r="G4795" t="s">
        <v>30</v>
      </c>
      <c r="H4795" t="str">
        <f>IF(Statistics_xlsx___Sheet1[[#This Row],[Post Name]]="-",IF(G4796=0,G4794,G4796),Statistics_xlsx___Sheet1[[#This Row],[Post Name]])</f>
        <v>b9</v>
      </c>
      <c r="I4795">
        <v>86195</v>
      </c>
      <c r="J4795">
        <f>IF(Statistics_xlsx___Sheet1[[#This Row],[Offered Salary]]&lt;=0,AVERAGE($I$2:$I$7166),Statistics_xlsx___Sheet1[[#This Row],[Offered Salary]])</f>
        <v>86195</v>
      </c>
      <c r="K4795" t="b">
        <f>OR((Statistics_xlsx___Sheet1[[#This Row],[updated offered salary]]&lt;$N$39),(Statistics_xlsx___Sheet1[[#This Row],[updated offered salary]]&gt;$N$40))</f>
        <v>0</v>
      </c>
    </row>
    <row r="4796" spans="1:11" x14ac:dyDescent="0.3">
      <c r="A4796">
        <v>29624</v>
      </c>
      <c r="B4796" t="s">
        <v>3973</v>
      </c>
      <c r="C4796" t="s">
        <v>8</v>
      </c>
      <c r="D4796" t="s">
        <v>9</v>
      </c>
      <c r="E4796" t="str">
        <f>IF(Statistics_xlsx___Sheet1[[#This Row],[event_name]]="-","Male",Statistics_xlsx___Sheet1[[#This Row],[event_name]])</f>
        <v>Male</v>
      </c>
      <c r="F4796" t="s">
        <v>10</v>
      </c>
      <c r="G4796" t="s">
        <v>30</v>
      </c>
      <c r="H4796" t="str">
        <f>IF(Statistics_xlsx___Sheet1[[#This Row],[Post Name]]="-",IF(G4797=0,G4795,G4797),Statistics_xlsx___Sheet1[[#This Row],[Post Name]])</f>
        <v>b9</v>
      </c>
      <c r="I4796">
        <v>76423</v>
      </c>
      <c r="J4796">
        <f>IF(Statistics_xlsx___Sheet1[[#This Row],[Offered Salary]]&lt;=0,AVERAGE($I$2:$I$7166),Statistics_xlsx___Sheet1[[#This Row],[Offered Salary]])</f>
        <v>76423</v>
      </c>
      <c r="K4796" t="b">
        <f>OR((Statistics_xlsx___Sheet1[[#This Row],[updated offered salary]]&lt;$N$39),(Statistics_xlsx___Sheet1[[#This Row],[updated offered salary]]&gt;$N$40))</f>
        <v>0</v>
      </c>
    </row>
    <row r="4797" spans="1:11" x14ac:dyDescent="0.3">
      <c r="A4797">
        <v>286661</v>
      </c>
      <c r="B4797" t="s">
        <v>3974</v>
      </c>
      <c r="C4797" t="s">
        <v>8</v>
      </c>
      <c r="D4797" t="s">
        <v>9</v>
      </c>
      <c r="E4797" t="str">
        <f>IF(Statistics_xlsx___Sheet1[[#This Row],[event_name]]="-","Male",Statistics_xlsx___Sheet1[[#This Row],[event_name]])</f>
        <v>Male</v>
      </c>
      <c r="F4797" t="s">
        <v>10</v>
      </c>
      <c r="G4797" t="s">
        <v>30</v>
      </c>
      <c r="H4797" t="str">
        <f>IF(Statistics_xlsx___Sheet1[[#This Row],[Post Name]]="-",IF(G4798=0,G4796,G4798),Statistics_xlsx___Sheet1[[#This Row],[Post Name]])</f>
        <v>b9</v>
      </c>
      <c r="I4797">
        <v>19750</v>
      </c>
      <c r="J4797">
        <f>IF(Statistics_xlsx___Sheet1[[#This Row],[Offered Salary]]&lt;=0,AVERAGE($I$2:$I$7166),Statistics_xlsx___Sheet1[[#This Row],[Offered Salary]])</f>
        <v>19750</v>
      </c>
      <c r="K4797" t="b">
        <f>OR((Statistics_xlsx___Sheet1[[#This Row],[updated offered salary]]&lt;$N$39),(Statistics_xlsx___Sheet1[[#This Row],[updated offered salary]]&gt;$N$40))</f>
        <v>0</v>
      </c>
    </row>
    <row r="4798" spans="1:11" x14ac:dyDescent="0.3">
      <c r="A4798">
        <v>234992</v>
      </c>
      <c r="B4798" t="s">
        <v>3975</v>
      </c>
      <c r="C4798" t="s">
        <v>8</v>
      </c>
      <c r="D4798" t="s">
        <v>9</v>
      </c>
      <c r="E4798" t="str">
        <f>IF(Statistics_xlsx___Sheet1[[#This Row],[event_name]]="-","Male",Statistics_xlsx___Sheet1[[#This Row],[event_name]])</f>
        <v>Male</v>
      </c>
      <c r="F4798" t="s">
        <v>10</v>
      </c>
      <c r="G4798" t="s">
        <v>30</v>
      </c>
      <c r="H4798" t="str">
        <f>IF(Statistics_xlsx___Sheet1[[#This Row],[Post Name]]="-",IF(G4799=0,G4797,G4799),Statistics_xlsx___Sheet1[[#This Row],[Post Name]])</f>
        <v>b9</v>
      </c>
      <c r="I4798">
        <v>99645</v>
      </c>
      <c r="J4798">
        <f>IF(Statistics_xlsx___Sheet1[[#This Row],[Offered Salary]]&lt;=0,AVERAGE($I$2:$I$7166),Statistics_xlsx___Sheet1[[#This Row],[Offered Salary]])</f>
        <v>99645</v>
      </c>
      <c r="K4798" t="b">
        <f>OR((Statistics_xlsx___Sheet1[[#This Row],[updated offered salary]]&lt;$N$39),(Statistics_xlsx___Sheet1[[#This Row],[updated offered salary]]&gt;$N$40))</f>
        <v>0</v>
      </c>
    </row>
    <row r="4799" spans="1:11" x14ac:dyDescent="0.3">
      <c r="A4799">
        <v>860546</v>
      </c>
      <c r="B4799" t="s">
        <v>3976</v>
      </c>
      <c r="C4799" t="s">
        <v>8</v>
      </c>
      <c r="D4799" t="s">
        <v>9</v>
      </c>
      <c r="E4799" t="str">
        <f>IF(Statistics_xlsx___Sheet1[[#This Row],[event_name]]="-","Male",Statistics_xlsx___Sheet1[[#This Row],[event_name]])</f>
        <v>Male</v>
      </c>
      <c r="F4799" t="s">
        <v>10</v>
      </c>
      <c r="G4799" t="s">
        <v>30</v>
      </c>
      <c r="H4799" t="str">
        <f>IF(Statistics_xlsx___Sheet1[[#This Row],[Post Name]]="-",IF(G4800=0,G4798,G4800),Statistics_xlsx___Sheet1[[#This Row],[Post Name]])</f>
        <v>b9</v>
      </c>
      <c r="I4799">
        <v>58768</v>
      </c>
      <c r="J4799">
        <f>IF(Statistics_xlsx___Sheet1[[#This Row],[Offered Salary]]&lt;=0,AVERAGE($I$2:$I$7166),Statistics_xlsx___Sheet1[[#This Row],[Offered Salary]])</f>
        <v>58768</v>
      </c>
      <c r="K4799" t="b">
        <f>OR((Statistics_xlsx___Sheet1[[#This Row],[updated offered salary]]&lt;$N$39),(Statistics_xlsx___Sheet1[[#This Row],[updated offered salary]]&gt;$N$40))</f>
        <v>0</v>
      </c>
    </row>
    <row r="4800" spans="1:11" x14ac:dyDescent="0.3">
      <c r="A4800">
        <v>907437</v>
      </c>
      <c r="B4800" t="s">
        <v>3977</v>
      </c>
      <c r="C4800" t="s">
        <v>8</v>
      </c>
      <c r="D4800" t="s">
        <v>9</v>
      </c>
      <c r="E4800" t="str">
        <f>IF(Statistics_xlsx___Sheet1[[#This Row],[event_name]]="-","Male",Statistics_xlsx___Sheet1[[#This Row],[event_name]])</f>
        <v>Male</v>
      </c>
      <c r="F4800" t="s">
        <v>10</v>
      </c>
      <c r="G4800" t="s">
        <v>30</v>
      </c>
      <c r="H4800" t="str">
        <f>IF(Statistics_xlsx___Sheet1[[#This Row],[Post Name]]="-",IF(G4801=0,G4799,G4801),Statistics_xlsx___Sheet1[[#This Row],[Post Name]])</f>
        <v>b9</v>
      </c>
      <c r="I4800">
        <v>21029</v>
      </c>
      <c r="J4800">
        <f>IF(Statistics_xlsx___Sheet1[[#This Row],[Offered Salary]]&lt;=0,AVERAGE($I$2:$I$7166),Statistics_xlsx___Sheet1[[#This Row],[Offered Salary]])</f>
        <v>21029</v>
      </c>
      <c r="K4800" t="b">
        <f>OR((Statistics_xlsx___Sheet1[[#This Row],[updated offered salary]]&lt;$N$39),(Statistics_xlsx___Sheet1[[#This Row],[updated offered salary]]&gt;$N$40))</f>
        <v>0</v>
      </c>
    </row>
    <row r="4801" spans="1:11" x14ac:dyDescent="0.3">
      <c r="A4801">
        <v>100074</v>
      </c>
      <c r="B4801" t="s">
        <v>1445</v>
      </c>
      <c r="C4801" t="s">
        <v>8</v>
      </c>
      <c r="D4801" t="s">
        <v>9</v>
      </c>
      <c r="E4801" t="str">
        <f>IF(Statistics_xlsx___Sheet1[[#This Row],[event_name]]="-","Male",Statistics_xlsx___Sheet1[[#This Row],[event_name]])</f>
        <v>Male</v>
      </c>
      <c r="F4801" t="s">
        <v>10</v>
      </c>
      <c r="G4801" t="s">
        <v>30</v>
      </c>
      <c r="H4801" t="str">
        <f>IF(Statistics_xlsx___Sheet1[[#This Row],[Post Name]]="-",IF(G4802=0,G4800,G4802),Statistics_xlsx___Sheet1[[#This Row],[Post Name]])</f>
        <v>b9</v>
      </c>
      <c r="I4801">
        <v>52735</v>
      </c>
      <c r="J4801">
        <f>IF(Statistics_xlsx___Sheet1[[#This Row],[Offered Salary]]&lt;=0,AVERAGE($I$2:$I$7166),Statistics_xlsx___Sheet1[[#This Row],[Offered Salary]])</f>
        <v>52735</v>
      </c>
      <c r="K4801" t="b">
        <f>OR((Statistics_xlsx___Sheet1[[#This Row],[updated offered salary]]&lt;$N$39),(Statistics_xlsx___Sheet1[[#This Row],[updated offered salary]]&gt;$N$40))</f>
        <v>0</v>
      </c>
    </row>
    <row r="4802" spans="1:11" x14ac:dyDescent="0.3">
      <c r="A4802">
        <v>621297</v>
      </c>
      <c r="B4802" t="s">
        <v>3225</v>
      </c>
      <c r="C4802" t="s">
        <v>8</v>
      </c>
      <c r="D4802" t="s">
        <v>13</v>
      </c>
      <c r="E4802" t="str">
        <f>IF(Statistics_xlsx___Sheet1[[#This Row],[event_name]]="-","Male",Statistics_xlsx___Sheet1[[#This Row],[event_name]])</f>
        <v>Female</v>
      </c>
      <c r="F4802" t="s">
        <v>69</v>
      </c>
      <c r="G4802" t="s">
        <v>30</v>
      </c>
      <c r="H4802" t="str">
        <f>IF(Statistics_xlsx___Sheet1[[#This Row],[Post Name]]="-",IF(G4803=0,G4801,G4803),Statistics_xlsx___Sheet1[[#This Row],[Post Name]])</f>
        <v>b9</v>
      </c>
      <c r="I4802">
        <v>47912</v>
      </c>
      <c r="J4802">
        <f>IF(Statistics_xlsx___Sheet1[[#This Row],[Offered Salary]]&lt;=0,AVERAGE($I$2:$I$7166),Statistics_xlsx___Sheet1[[#This Row],[Offered Salary]])</f>
        <v>47912</v>
      </c>
      <c r="K4802" t="b">
        <f>OR((Statistics_xlsx___Sheet1[[#This Row],[updated offered salary]]&lt;$N$39),(Statistics_xlsx___Sheet1[[#This Row],[updated offered salary]]&gt;$N$40))</f>
        <v>0</v>
      </c>
    </row>
    <row r="4803" spans="1:11" x14ac:dyDescent="0.3">
      <c r="A4803">
        <v>461385</v>
      </c>
      <c r="B4803" t="s">
        <v>3227</v>
      </c>
      <c r="C4803" t="s">
        <v>8</v>
      </c>
      <c r="D4803" t="s">
        <v>13</v>
      </c>
      <c r="E4803" t="str">
        <f>IF(Statistics_xlsx___Sheet1[[#This Row],[event_name]]="-","Male",Statistics_xlsx___Sheet1[[#This Row],[event_name]])</f>
        <v>Female</v>
      </c>
      <c r="F4803" t="s">
        <v>69</v>
      </c>
      <c r="G4803" t="s">
        <v>30</v>
      </c>
      <c r="H4803" t="str">
        <f>IF(Statistics_xlsx___Sheet1[[#This Row],[Post Name]]="-",IF(G4804=0,G4802,G4804),Statistics_xlsx___Sheet1[[#This Row],[Post Name]])</f>
        <v>b9</v>
      </c>
      <c r="I4803">
        <v>23882</v>
      </c>
      <c r="J4803">
        <f>IF(Statistics_xlsx___Sheet1[[#This Row],[Offered Salary]]&lt;=0,AVERAGE($I$2:$I$7166),Statistics_xlsx___Sheet1[[#This Row],[Offered Salary]])</f>
        <v>23882</v>
      </c>
      <c r="K4803" t="b">
        <f>OR((Statistics_xlsx___Sheet1[[#This Row],[updated offered salary]]&lt;$N$39),(Statistics_xlsx___Sheet1[[#This Row],[updated offered salary]]&gt;$N$40))</f>
        <v>0</v>
      </c>
    </row>
    <row r="4804" spans="1:11" x14ac:dyDescent="0.3">
      <c r="A4804">
        <v>453777</v>
      </c>
      <c r="B4804" t="s">
        <v>3978</v>
      </c>
      <c r="C4804" t="s">
        <v>8</v>
      </c>
      <c r="D4804" t="s">
        <v>13</v>
      </c>
      <c r="E4804" t="str">
        <f>IF(Statistics_xlsx___Sheet1[[#This Row],[event_name]]="-","Male",Statistics_xlsx___Sheet1[[#This Row],[event_name]])</f>
        <v>Female</v>
      </c>
      <c r="F4804" t="s">
        <v>69</v>
      </c>
      <c r="G4804" t="s">
        <v>30</v>
      </c>
      <c r="H4804" t="str">
        <f>IF(Statistics_xlsx___Sheet1[[#This Row],[Post Name]]="-",IF(G4805=0,G4803,G4805),Statistics_xlsx___Sheet1[[#This Row],[Post Name]])</f>
        <v>b9</v>
      </c>
      <c r="I4804">
        <v>40903</v>
      </c>
      <c r="J4804">
        <f>IF(Statistics_xlsx___Sheet1[[#This Row],[Offered Salary]]&lt;=0,AVERAGE($I$2:$I$7166),Statistics_xlsx___Sheet1[[#This Row],[Offered Salary]])</f>
        <v>40903</v>
      </c>
      <c r="K4804" t="b">
        <f>OR((Statistics_xlsx___Sheet1[[#This Row],[updated offered salary]]&lt;$N$39),(Statistics_xlsx___Sheet1[[#This Row],[updated offered salary]]&gt;$N$40))</f>
        <v>0</v>
      </c>
    </row>
    <row r="4805" spans="1:11" x14ac:dyDescent="0.3">
      <c r="A4805">
        <v>571467</v>
      </c>
      <c r="B4805" t="s">
        <v>1445</v>
      </c>
      <c r="C4805" t="s">
        <v>8</v>
      </c>
      <c r="D4805" t="s">
        <v>9</v>
      </c>
      <c r="E4805" t="str">
        <f>IF(Statistics_xlsx___Sheet1[[#This Row],[event_name]]="-","Male",Statistics_xlsx___Sheet1[[#This Row],[event_name]])</f>
        <v>Male</v>
      </c>
      <c r="F4805" t="s">
        <v>69</v>
      </c>
      <c r="G4805" t="s">
        <v>30</v>
      </c>
      <c r="H4805" t="str">
        <f>IF(Statistics_xlsx___Sheet1[[#This Row],[Post Name]]="-",IF(G4806=0,G4804,G4806),Statistics_xlsx___Sheet1[[#This Row],[Post Name]])</f>
        <v>b9</v>
      </c>
      <c r="I4805">
        <v>74737</v>
      </c>
      <c r="J4805">
        <f>IF(Statistics_xlsx___Sheet1[[#This Row],[Offered Salary]]&lt;=0,AVERAGE($I$2:$I$7166),Statistics_xlsx___Sheet1[[#This Row],[Offered Salary]])</f>
        <v>74737</v>
      </c>
      <c r="K4805" t="b">
        <f>OR((Statistics_xlsx___Sheet1[[#This Row],[updated offered salary]]&lt;$N$39),(Statistics_xlsx___Sheet1[[#This Row],[updated offered salary]]&gt;$N$40))</f>
        <v>0</v>
      </c>
    </row>
    <row r="4806" spans="1:11" x14ac:dyDescent="0.3">
      <c r="A4806">
        <v>755303</v>
      </c>
      <c r="B4806" t="s">
        <v>3979</v>
      </c>
      <c r="C4806" t="s">
        <v>15</v>
      </c>
      <c r="D4806" t="s">
        <v>9</v>
      </c>
      <c r="E4806" t="str">
        <f>IF(Statistics_xlsx___Sheet1[[#This Row],[event_name]]="-","Male",Statistics_xlsx___Sheet1[[#This Row],[event_name]])</f>
        <v>Male</v>
      </c>
      <c r="F4806" t="s">
        <v>69</v>
      </c>
      <c r="G4806" t="s">
        <v>30</v>
      </c>
      <c r="H4806" t="str">
        <f>IF(Statistics_xlsx___Sheet1[[#This Row],[Post Name]]="-",IF(G4807=0,G4805,G4807),Statistics_xlsx___Sheet1[[#This Row],[Post Name]])</f>
        <v>b9</v>
      </c>
      <c r="I4806">
        <v>22798</v>
      </c>
      <c r="J4806">
        <f>IF(Statistics_xlsx___Sheet1[[#This Row],[Offered Salary]]&lt;=0,AVERAGE($I$2:$I$7166),Statistics_xlsx___Sheet1[[#This Row],[Offered Salary]])</f>
        <v>22798</v>
      </c>
      <c r="K4806" t="b">
        <f>OR((Statistics_xlsx___Sheet1[[#This Row],[updated offered salary]]&lt;$N$39),(Statistics_xlsx___Sheet1[[#This Row],[updated offered salary]]&gt;$N$40))</f>
        <v>0</v>
      </c>
    </row>
    <row r="4807" spans="1:11" x14ac:dyDescent="0.3">
      <c r="A4807">
        <v>745801</v>
      </c>
      <c r="B4807" t="s">
        <v>3979</v>
      </c>
      <c r="C4807" t="s">
        <v>8</v>
      </c>
      <c r="D4807" t="s">
        <v>13</v>
      </c>
      <c r="E4807" t="str">
        <f>IF(Statistics_xlsx___Sheet1[[#This Row],[event_name]]="-","Male",Statistics_xlsx___Sheet1[[#This Row],[event_name]])</f>
        <v>Female</v>
      </c>
      <c r="F4807" t="s">
        <v>69</v>
      </c>
      <c r="G4807" t="s">
        <v>30</v>
      </c>
      <c r="H4807" t="str">
        <f>IF(Statistics_xlsx___Sheet1[[#This Row],[Post Name]]="-",IF(G4808=0,G4806,G4808),Statistics_xlsx___Sheet1[[#This Row],[Post Name]])</f>
        <v>b9</v>
      </c>
      <c r="I4807">
        <v>89179</v>
      </c>
      <c r="J4807">
        <f>IF(Statistics_xlsx___Sheet1[[#This Row],[Offered Salary]]&lt;=0,AVERAGE($I$2:$I$7166),Statistics_xlsx___Sheet1[[#This Row],[Offered Salary]])</f>
        <v>89179</v>
      </c>
      <c r="K4807" t="b">
        <f>OR((Statistics_xlsx___Sheet1[[#This Row],[updated offered salary]]&lt;$N$39),(Statistics_xlsx___Sheet1[[#This Row],[updated offered salary]]&gt;$N$40))</f>
        <v>0</v>
      </c>
    </row>
    <row r="4808" spans="1:11" x14ac:dyDescent="0.3">
      <c r="A4808">
        <v>341013</v>
      </c>
      <c r="B4808" t="s">
        <v>3979</v>
      </c>
      <c r="C4808" t="s">
        <v>15</v>
      </c>
      <c r="D4808" t="s">
        <v>42</v>
      </c>
      <c r="E4808" t="str">
        <f>IF(Statistics_xlsx___Sheet1[[#This Row],[event_name]]="-","Male",Statistics_xlsx___Sheet1[[#This Row],[event_name]])</f>
        <v>Don’t want to say</v>
      </c>
      <c r="F4808" t="s">
        <v>69</v>
      </c>
      <c r="G4808" t="s">
        <v>30</v>
      </c>
      <c r="H4808" t="str">
        <f>IF(Statistics_xlsx___Sheet1[[#This Row],[Post Name]]="-",IF(G4809=0,G4807,G4809),Statistics_xlsx___Sheet1[[#This Row],[Post Name]])</f>
        <v>b9</v>
      </c>
      <c r="I4808">
        <v>30545</v>
      </c>
      <c r="J4808">
        <f>IF(Statistics_xlsx___Sheet1[[#This Row],[Offered Salary]]&lt;=0,AVERAGE($I$2:$I$7166),Statistics_xlsx___Sheet1[[#This Row],[Offered Salary]])</f>
        <v>30545</v>
      </c>
      <c r="K4808" t="b">
        <f>OR((Statistics_xlsx___Sheet1[[#This Row],[updated offered salary]]&lt;$N$39),(Statistics_xlsx___Sheet1[[#This Row],[updated offered salary]]&gt;$N$40))</f>
        <v>0</v>
      </c>
    </row>
    <row r="4809" spans="1:11" x14ac:dyDescent="0.3">
      <c r="A4809">
        <v>206055</v>
      </c>
      <c r="B4809" t="s">
        <v>3980</v>
      </c>
      <c r="C4809" t="s">
        <v>8</v>
      </c>
      <c r="D4809" t="s">
        <v>9</v>
      </c>
      <c r="E4809" t="str">
        <f>IF(Statistics_xlsx___Sheet1[[#This Row],[event_name]]="-","Male",Statistics_xlsx___Sheet1[[#This Row],[event_name]])</f>
        <v>Male</v>
      </c>
      <c r="F4809" t="s">
        <v>69</v>
      </c>
      <c r="G4809" t="s">
        <v>30</v>
      </c>
      <c r="H4809" t="str">
        <f>IF(Statistics_xlsx___Sheet1[[#This Row],[Post Name]]="-",IF(G4810=0,G4808,G4810),Statistics_xlsx___Sheet1[[#This Row],[Post Name]])</f>
        <v>b9</v>
      </c>
      <c r="I4809">
        <v>58887</v>
      </c>
      <c r="J4809">
        <f>IF(Statistics_xlsx___Sheet1[[#This Row],[Offered Salary]]&lt;=0,AVERAGE($I$2:$I$7166),Statistics_xlsx___Sheet1[[#This Row],[Offered Salary]])</f>
        <v>58887</v>
      </c>
      <c r="K4809" t="b">
        <f>OR((Statistics_xlsx___Sheet1[[#This Row],[updated offered salary]]&lt;$N$39),(Statistics_xlsx___Sheet1[[#This Row],[updated offered salary]]&gt;$N$40))</f>
        <v>0</v>
      </c>
    </row>
    <row r="4810" spans="1:11" x14ac:dyDescent="0.3">
      <c r="A4810">
        <v>826824</v>
      </c>
      <c r="B4810" t="s">
        <v>3937</v>
      </c>
      <c r="C4810" t="s">
        <v>8</v>
      </c>
      <c r="D4810" t="s">
        <v>9</v>
      </c>
      <c r="E4810" t="str">
        <f>IF(Statistics_xlsx___Sheet1[[#This Row],[event_name]]="-","Male",Statistics_xlsx___Sheet1[[#This Row],[event_name]])</f>
        <v>Male</v>
      </c>
      <c r="F4810" t="s">
        <v>17</v>
      </c>
      <c r="G4810" t="s">
        <v>36</v>
      </c>
      <c r="H4810" t="str">
        <f>IF(Statistics_xlsx___Sheet1[[#This Row],[Post Name]]="-",IF(G4811=0,G4809,G4811),Statistics_xlsx___Sheet1[[#This Row],[Post Name]])</f>
        <v>i5</v>
      </c>
      <c r="I4810">
        <v>2420</v>
      </c>
      <c r="J4810">
        <f>IF(Statistics_xlsx___Sheet1[[#This Row],[Offered Salary]]&lt;=0,AVERAGE($I$2:$I$7166),Statistics_xlsx___Sheet1[[#This Row],[Offered Salary]])</f>
        <v>2420</v>
      </c>
      <c r="K4810" t="b">
        <f>OR((Statistics_xlsx___Sheet1[[#This Row],[updated offered salary]]&lt;$N$39),(Statistics_xlsx___Sheet1[[#This Row],[updated offered salary]]&gt;$N$40))</f>
        <v>0</v>
      </c>
    </row>
    <row r="4811" spans="1:11" x14ac:dyDescent="0.3">
      <c r="A4811">
        <v>497438</v>
      </c>
      <c r="B4811" t="s">
        <v>3780</v>
      </c>
      <c r="C4811" t="s">
        <v>8</v>
      </c>
      <c r="D4811" t="s">
        <v>9</v>
      </c>
      <c r="E4811" t="str">
        <f>IF(Statistics_xlsx___Sheet1[[#This Row],[event_name]]="-","Male",Statistics_xlsx___Sheet1[[#This Row],[event_name]])</f>
        <v>Male</v>
      </c>
      <c r="F4811" t="s">
        <v>17</v>
      </c>
      <c r="G4811" t="s">
        <v>36</v>
      </c>
      <c r="H4811" t="str">
        <f>IF(Statistics_xlsx___Sheet1[[#This Row],[Post Name]]="-",IF(G4812=0,G4810,G4812),Statistics_xlsx___Sheet1[[#This Row],[Post Name]])</f>
        <v>i5</v>
      </c>
      <c r="I4811">
        <v>39343</v>
      </c>
      <c r="J4811">
        <f>IF(Statistics_xlsx___Sheet1[[#This Row],[Offered Salary]]&lt;=0,AVERAGE($I$2:$I$7166),Statistics_xlsx___Sheet1[[#This Row],[Offered Salary]])</f>
        <v>39343</v>
      </c>
      <c r="K4811" t="b">
        <f>OR((Statistics_xlsx___Sheet1[[#This Row],[updated offered salary]]&lt;$N$39),(Statistics_xlsx___Sheet1[[#This Row],[updated offered salary]]&gt;$N$40))</f>
        <v>0</v>
      </c>
    </row>
    <row r="4812" spans="1:11" x14ac:dyDescent="0.3">
      <c r="A4812">
        <v>534827</v>
      </c>
      <c r="B4812" t="s">
        <v>3155</v>
      </c>
      <c r="C4812" t="s">
        <v>8</v>
      </c>
      <c r="D4812" t="s">
        <v>9</v>
      </c>
      <c r="E4812" t="str">
        <f>IF(Statistics_xlsx___Sheet1[[#This Row],[event_name]]="-","Male",Statistics_xlsx___Sheet1[[#This Row],[event_name]])</f>
        <v>Male</v>
      </c>
      <c r="F4812" t="s">
        <v>17</v>
      </c>
      <c r="G4812" t="s">
        <v>62</v>
      </c>
      <c r="H4812" t="str">
        <f>IF(Statistics_xlsx___Sheet1[[#This Row],[Post Name]]="-",IF(G4813=0,G4811,G4813),Statistics_xlsx___Sheet1[[#This Row],[Post Name]])</f>
        <v>m6</v>
      </c>
      <c r="I4812">
        <v>34298</v>
      </c>
      <c r="J4812">
        <f>IF(Statistics_xlsx___Sheet1[[#This Row],[Offered Salary]]&lt;=0,AVERAGE($I$2:$I$7166),Statistics_xlsx___Sheet1[[#This Row],[Offered Salary]])</f>
        <v>34298</v>
      </c>
      <c r="K4812" t="b">
        <f>OR((Statistics_xlsx___Sheet1[[#This Row],[updated offered salary]]&lt;$N$39),(Statistics_xlsx___Sheet1[[#This Row],[updated offered salary]]&gt;$N$40))</f>
        <v>0</v>
      </c>
    </row>
    <row r="4813" spans="1:11" x14ac:dyDescent="0.3">
      <c r="A4813">
        <v>12713</v>
      </c>
      <c r="B4813" t="s">
        <v>3981</v>
      </c>
      <c r="C4813" t="s">
        <v>8</v>
      </c>
      <c r="D4813" t="s">
        <v>13</v>
      </c>
      <c r="E4813" t="str">
        <f>IF(Statistics_xlsx___Sheet1[[#This Row],[event_name]]="-","Male",Statistics_xlsx___Sheet1[[#This Row],[event_name]])</f>
        <v>Female</v>
      </c>
      <c r="F4813" t="s">
        <v>17</v>
      </c>
      <c r="G4813" t="s">
        <v>345</v>
      </c>
      <c r="H4813" t="str">
        <f>IF(Statistics_xlsx___Sheet1[[#This Row],[Post Name]]="-",IF(G4814=0,G4812,G4814),Statistics_xlsx___Sheet1[[#This Row],[Post Name]])</f>
        <v>c9</v>
      </c>
      <c r="I4813">
        <v>53360</v>
      </c>
      <c r="J4813">
        <f>IF(Statistics_xlsx___Sheet1[[#This Row],[Offered Salary]]&lt;=0,AVERAGE($I$2:$I$7166),Statistics_xlsx___Sheet1[[#This Row],[Offered Salary]])</f>
        <v>53360</v>
      </c>
      <c r="K4813" t="b">
        <f>OR((Statistics_xlsx___Sheet1[[#This Row],[updated offered salary]]&lt;$N$39),(Statistics_xlsx___Sheet1[[#This Row],[updated offered salary]]&gt;$N$40))</f>
        <v>0</v>
      </c>
    </row>
    <row r="4814" spans="1:11" x14ac:dyDescent="0.3">
      <c r="A4814">
        <v>53569</v>
      </c>
      <c r="B4814" t="s">
        <v>3981</v>
      </c>
      <c r="C4814" t="s">
        <v>15</v>
      </c>
      <c r="D4814" t="s">
        <v>13</v>
      </c>
      <c r="E4814" t="str">
        <f>IF(Statistics_xlsx___Sheet1[[#This Row],[event_name]]="-","Male",Statistics_xlsx___Sheet1[[#This Row],[event_name]])</f>
        <v>Female</v>
      </c>
      <c r="F4814" t="s">
        <v>17</v>
      </c>
      <c r="G4814" t="s">
        <v>345</v>
      </c>
      <c r="H4814" t="str">
        <f>IF(Statistics_xlsx___Sheet1[[#This Row],[Post Name]]="-",IF(G4815=0,G4813,G4815),Statistics_xlsx___Sheet1[[#This Row],[Post Name]])</f>
        <v>c9</v>
      </c>
      <c r="I4814">
        <v>37037</v>
      </c>
      <c r="J4814">
        <f>IF(Statistics_xlsx___Sheet1[[#This Row],[Offered Salary]]&lt;=0,AVERAGE($I$2:$I$7166),Statistics_xlsx___Sheet1[[#This Row],[Offered Salary]])</f>
        <v>37037</v>
      </c>
      <c r="K4814" t="b">
        <f>OR((Statistics_xlsx___Sheet1[[#This Row],[updated offered salary]]&lt;$N$39),(Statistics_xlsx___Sheet1[[#This Row],[updated offered salary]]&gt;$N$40))</f>
        <v>0</v>
      </c>
    </row>
    <row r="4815" spans="1:11" x14ac:dyDescent="0.3">
      <c r="A4815">
        <v>136222</v>
      </c>
      <c r="B4815" t="s">
        <v>3982</v>
      </c>
      <c r="C4815" t="s">
        <v>8</v>
      </c>
      <c r="D4815" t="s">
        <v>13</v>
      </c>
      <c r="E4815" t="str">
        <f>IF(Statistics_xlsx___Sheet1[[#This Row],[event_name]]="-","Male",Statistics_xlsx___Sheet1[[#This Row],[event_name]])</f>
        <v>Female</v>
      </c>
      <c r="F4815" t="s">
        <v>17</v>
      </c>
      <c r="G4815" t="s">
        <v>345</v>
      </c>
      <c r="H4815" t="str">
        <f>IF(Statistics_xlsx___Sheet1[[#This Row],[Post Name]]="-",IF(G4816=0,G4814,G4816),Statistics_xlsx___Sheet1[[#This Row],[Post Name]])</f>
        <v>c9</v>
      </c>
      <c r="I4815">
        <v>32173</v>
      </c>
      <c r="J4815">
        <f>IF(Statistics_xlsx___Sheet1[[#This Row],[Offered Salary]]&lt;=0,AVERAGE($I$2:$I$7166),Statistics_xlsx___Sheet1[[#This Row],[Offered Salary]])</f>
        <v>32173</v>
      </c>
      <c r="K4815" t="b">
        <f>OR((Statistics_xlsx___Sheet1[[#This Row],[updated offered salary]]&lt;$N$39),(Statistics_xlsx___Sheet1[[#This Row],[updated offered salary]]&gt;$N$40))</f>
        <v>0</v>
      </c>
    </row>
    <row r="4816" spans="1:11" x14ac:dyDescent="0.3">
      <c r="A4816">
        <v>48454</v>
      </c>
      <c r="B4816" t="s">
        <v>3648</v>
      </c>
      <c r="C4816" t="s">
        <v>8</v>
      </c>
      <c r="D4816" t="s">
        <v>9</v>
      </c>
      <c r="E4816" t="str">
        <f>IF(Statistics_xlsx___Sheet1[[#This Row],[event_name]]="-","Male",Statistics_xlsx___Sheet1[[#This Row],[event_name]])</f>
        <v>Male</v>
      </c>
      <c r="F4816" t="s">
        <v>17</v>
      </c>
      <c r="G4816" t="s">
        <v>345</v>
      </c>
      <c r="H4816" t="str">
        <f>IF(Statistics_xlsx___Sheet1[[#This Row],[Post Name]]="-",IF(G4817=0,G4815,G4817),Statistics_xlsx___Sheet1[[#This Row],[Post Name]])</f>
        <v>c9</v>
      </c>
      <c r="I4816">
        <v>67756</v>
      </c>
      <c r="J4816">
        <f>IF(Statistics_xlsx___Sheet1[[#This Row],[Offered Salary]]&lt;=0,AVERAGE($I$2:$I$7166),Statistics_xlsx___Sheet1[[#This Row],[Offered Salary]])</f>
        <v>67756</v>
      </c>
      <c r="K4816" t="b">
        <f>OR((Statistics_xlsx___Sheet1[[#This Row],[updated offered salary]]&lt;$N$39),(Statistics_xlsx___Sheet1[[#This Row],[updated offered salary]]&gt;$N$40))</f>
        <v>0</v>
      </c>
    </row>
    <row r="4817" spans="1:11" x14ac:dyDescent="0.3">
      <c r="A4817">
        <v>23734</v>
      </c>
      <c r="B4817" t="s">
        <v>3983</v>
      </c>
      <c r="C4817" t="s">
        <v>15</v>
      </c>
      <c r="D4817" t="s">
        <v>13</v>
      </c>
      <c r="E4817" t="str">
        <f>IF(Statistics_xlsx___Sheet1[[#This Row],[event_name]]="-","Male",Statistics_xlsx___Sheet1[[#This Row],[event_name]])</f>
        <v>Female</v>
      </c>
      <c r="F4817" t="s">
        <v>17</v>
      </c>
      <c r="G4817" t="s">
        <v>44</v>
      </c>
      <c r="H4817" t="str">
        <f>IF(Statistics_xlsx___Sheet1[[#This Row],[Post Name]]="-",IF(G4818=0,G4816,G4818),Statistics_xlsx___Sheet1[[#This Row],[Post Name]])</f>
        <v>i6</v>
      </c>
      <c r="I4817">
        <v>16940</v>
      </c>
      <c r="J4817">
        <f>IF(Statistics_xlsx___Sheet1[[#This Row],[Offered Salary]]&lt;=0,AVERAGE($I$2:$I$7166),Statistics_xlsx___Sheet1[[#This Row],[Offered Salary]])</f>
        <v>16940</v>
      </c>
      <c r="K4817" t="b">
        <f>OR((Statistics_xlsx___Sheet1[[#This Row],[updated offered salary]]&lt;$N$39),(Statistics_xlsx___Sheet1[[#This Row],[updated offered salary]]&gt;$N$40))</f>
        <v>0</v>
      </c>
    </row>
    <row r="4818" spans="1:11" x14ac:dyDescent="0.3">
      <c r="A4818">
        <v>233518</v>
      </c>
      <c r="B4818" t="s">
        <v>3984</v>
      </c>
      <c r="C4818" t="s">
        <v>8</v>
      </c>
      <c r="D4818" t="s">
        <v>9</v>
      </c>
      <c r="E4818" t="str">
        <f>IF(Statistics_xlsx___Sheet1[[#This Row],[event_name]]="-","Male",Statistics_xlsx___Sheet1[[#This Row],[event_name]])</f>
        <v>Male</v>
      </c>
      <c r="F4818" t="s">
        <v>17</v>
      </c>
      <c r="G4818" t="s">
        <v>44</v>
      </c>
      <c r="H4818" t="str">
        <f>IF(Statistics_xlsx___Sheet1[[#This Row],[Post Name]]="-",IF(G4819=0,G4817,G4819),Statistics_xlsx___Sheet1[[#This Row],[Post Name]])</f>
        <v>i6</v>
      </c>
      <c r="I4818">
        <v>75652</v>
      </c>
      <c r="J4818">
        <f>IF(Statistics_xlsx___Sheet1[[#This Row],[Offered Salary]]&lt;=0,AVERAGE($I$2:$I$7166),Statistics_xlsx___Sheet1[[#This Row],[Offered Salary]])</f>
        <v>75652</v>
      </c>
      <c r="K4818" t="b">
        <f>OR((Statistics_xlsx___Sheet1[[#This Row],[updated offered salary]]&lt;$N$39),(Statistics_xlsx___Sheet1[[#This Row],[updated offered salary]]&gt;$N$40))</f>
        <v>0</v>
      </c>
    </row>
    <row r="4819" spans="1:11" x14ac:dyDescent="0.3">
      <c r="A4819">
        <v>217041</v>
      </c>
      <c r="B4819" t="s">
        <v>2321</v>
      </c>
      <c r="C4819" t="s">
        <v>8</v>
      </c>
      <c r="D4819" t="s">
        <v>9</v>
      </c>
      <c r="E4819" t="str">
        <f>IF(Statistics_xlsx___Sheet1[[#This Row],[event_name]]="-","Male",Statistics_xlsx___Sheet1[[#This Row],[event_name]])</f>
        <v>Male</v>
      </c>
      <c r="F4819" t="s">
        <v>10</v>
      </c>
      <c r="G4819" t="s">
        <v>345</v>
      </c>
      <c r="H4819" t="str">
        <f>IF(Statistics_xlsx___Sheet1[[#This Row],[Post Name]]="-",IF(G4820=0,G4818,G4820),Statistics_xlsx___Sheet1[[#This Row],[Post Name]])</f>
        <v>c9</v>
      </c>
      <c r="I4819">
        <v>69061</v>
      </c>
      <c r="J4819">
        <f>IF(Statistics_xlsx___Sheet1[[#This Row],[Offered Salary]]&lt;=0,AVERAGE($I$2:$I$7166),Statistics_xlsx___Sheet1[[#This Row],[Offered Salary]])</f>
        <v>69061</v>
      </c>
      <c r="K4819" t="b">
        <f>OR((Statistics_xlsx___Sheet1[[#This Row],[updated offered salary]]&lt;$N$39),(Statistics_xlsx___Sheet1[[#This Row],[updated offered salary]]&gt;$N$40))</f>
        <v>0</v>
      </c>
    </row>
    <row r="4820" spans="1:11" x14ac:dyDescent="0.3">
      <c r="A4820">
        <v>41558</v>
      </c>
      <c r="B4820" t="s">
        <v>3646</v>
      </c>
      <c r="C4820" t="s">
        <v>8</v>
      </c>
      <c r="D4820" t="s">
        <v>42</v>
      </c>
      <c r="E4820" t="str">
        <f>IF(Statistics_xlsx___Sheet1[[#This Row],[event_name]]="-","Male",Statistics_xlsx___Sheet1[[#This Row],[event_name]])</f>
        <v>Don’t want to say</v>
      </c>
      <c r="F4820" t="s">
        <v>10</v>
      </c>
      <c r="G4820" t="s">
        <v>345</v>
      </c>
      <c r="H4820" t="str">
        <f>IF(Statistics_xlsx___Sheet1[[#This Row],[Post Name]]="-",IF(G4821=0,G4819,G4821),Statistics_xlsx___Sheet1[[#This Row],[Post Name]])</f>
        <v>c9</v>
      </c>
      <c r="I4820">
        <v>35887</v>
      </c>
      <c r="J4820">
        <f>IF(Statistics_xlsx___Sheet1[[#This Row],[Offered Salary]]&lt;=0,AVERAGE($I$2:$I$7166),Statistics_xlsx___Sheet1[[#This Row],[Offered Salary]])</f>
        <v>35887</v>
      </c>
      <c r="K4820" t="b">
        <f>OR((Statistics_xlsx___Sheet1[[#This Row],[updated offered salary]]&lt;$N$39),(Statistics_xlsx___Sheet1[[#This Row],[updated offered salary]]&gt;$N$40))</f>
        <v>0</v>
      </c>
    </row>
    <row r="4821" spans="1:11" x14ac:dyDescent="0.3">
      <c r="A4821">
        <v>421656</v>
      </c>
      <c r="B4821" t="s">
        <v>3155</v>
      </c>
      <c r="C4821" t="s">
        <v>8</v>
      </c>
      <c r="D4821" t="s">
        <v>9</v>
      </c>
      <c r="E4821" t="str">
        <f>IF(Statistics_xlsx___Sheet1[[#This Row],[event_name]]="-","Male",Statistics_xlsx___Sheet1[[#This Row],[event_name]])</f>
        <v>Male</v>
      </c>
      <c r="F4821" t="s">
        <v>10</v>
      </c>
      <c r="G4821" t="s">
        <v>44</v>
      </c>
      <c r="H4821" t="str">
        <f>IF(Statistics_xlsx___Sheet1[[#This Row],[Post Name]]="-",IF(G4822=0,G4820,G4822),Statistics_xlsx___Sheet1[[#This Row],[Post Name]])</f>
        <v>i6</v>
      </c>
      <c r="I4821">
        <v>13687</v>
      </c>
      <c r="J4821">
        <f>IF(Statistics_xlsx___Sheet1[[#This Row],[Offered Salary]]&lt;=0,AVERAGE($I$2:$I$7166),Statistics_xlsx___Sheet1[[#This Row],[Offered Salary]])</f>
        <v>13687</v>
      </c>
      <c r="K4821" t="b">
        <f>OR((Statistics_xlsx___Sheet1[[#This Row],[updated offered salary]]&lt;$N$39),(Statistics_xlsx___Sheet1[[#This Row],[updated offered salary]]&gt;$N$40))</f>
        <v>0</v>
      </c>
    </row>
    <row r="4822" spans="1:11" x14ac:dyDescent="0.3">
      <c r="A4822">
        <v>470479</v>
      </c>
      <c r="B4822" t="s">
        <v>3393</v>
      </c>
      <c r="C4822" t="s">
        <v>15</v>
      </c>
      <c r="D4822" t="s">
        <v>13</v>
      </c>
      <c r="E4822" t="str">
        <f>IF(Statistics_xlsx___Sheet1[[#This Row],[event_name]]="-","Male",Statistics_xlsx___Sheet1[[#This Row],[event_name]])</f>
        <v>Female</v>
      </c>
      <c r="F4822" t="s">
        <v>10</v>
      </c>
      <c r="G4822" t="s">
        <v>44</v>
      </c>
      <c r="H4822" t="str">
        <f>IF(Statistics_xlsx___Sheet1[[#This Row],[Post Name]]="-",IF(G4823=0,G4821,G4823),Statistics_xlsx___Sheet1[[#This Row],[Post Name]])</f>
        <v>i6</v>
      </c>
      <c r="I4822">
        <v>97805</v>
      </c>
      <c r="J4822">
        <f>IF(Statistics_xlsx___Sheet1[[#This Row],[Offered Salary]]&lt;=0,AVERAGE($I$2:$I$7166),Statistics_xlsx___Sheet1[[#This Row],[Offered Salary]])</f>
        <v>97805</v>
      </c>
      <c r="K4822" t="b">
        <f>OR((Statistics_xlsx___Sheet1[[#This Row],[updated offered salary]]&lt;$N$39),(Statistics_xlsx___Sheet1[[#This Row],[updated offered salary]]&gt;$N$40))</f>
        <v>0</v>
      </c>
    </row>
    <row r="4823" spans="1:11" x14ac:dyDescent="0.3">
      <c r="A4823">
        <v>131236</v>
      </c>
      <c r="B4823" t="s">
        <v>1720</v>
      </c>
      <c r="C4823" t="s">
        <v>8</v>
      </c>
      <c r="D4823" t="s">
        <v>9</v>
      </c>
      <c r="E4823" t="str">
        <f>IF(Statistics_xlsx___Sheet1[[#This Row],[event_name]]="-","Male",Statistics_xlsx___Sheet1[[#This Row],[event_name]])</f>
        <v>Male</v>
      </c>
      <c r="F4823" t="s">
        <v>10</v>
      </c>
      <c r="G4823" t="s">
        <v>44</v>
      </c>
      <c r="H4823" t="str">
        <f>IF(Statistics_xlsx___Sheet1[[#This Row],[Post Name]]="-",IF(G4824=0,G4822,G4824),Statistics_xlsx___Sheet1[[#This Row],[Post Name]])</f>
        <v>i6</v>
      </c>
      <c r="I4823">
        <v>59503</v>
      </c>
      <c r="J4823">
        <f>IF(Statistics_xlsx___Sheet1[[#This Row],[Offered Salary]]&lt;=0,AVERAGE($I$2:$I$7166),Statistics_xlsx___Sheet1[[#This Row],[Offered Salary]])</f>
        <v>59503</v>
      </c>
      <c r="K4823" t="b">
        <f>OR((Statistics_xlsx___Sheet1[[#This Row],[updated offered salary]]&lt;$N$39),(Statistics_xlsx___Sheet1[[#This Row],[updated offered salary]]&gt;$N$40))</f>
        <v>0</v>
      </c>
    </row>
    <row r="4824" spans="1:11" x14ac:dyDescent="0.3">
      <c r="A4824">
        <v>50753</v>
      </c>
      <c r="B4824" t="s">
        <v>3985</v>
      </c>
      <c r="C4824" t="s">
        <v>8</v>
      </c>
      <c r="D4824" t="s">
        <v>9</v>
      </c>
      <c r="E4824" t="str">
        <f>IF(Statistics_xlsx___Sheet1[[#This Row],[event_name]]="-","Male",Statistics_xlsx___Sheet1[[#This Row],[event_name]])</f>
        <v>Male</v>
      </c>
      <c r="F4824" t="s">
        <v>17</v>
      </c>
      <c r="G4824" t="s">
        <v>11</v>
      </c>
      <c r="H4824" t="str">
        <f>IF(Statistics_xlsx___Sheet1[[#This Row],[Post Name]]="-",IF(G4825=0,G4823,G4825),Statistics_xlsx___Sheet1[[#This Row],[Post Name]])</f>
        <v>c8</v>
      </c>
      <c r="I4824">
        <v>54034</v>
      </c>
      <c r="J4824">
        <f>IF(Statistics_xlsx___Sheet1[[#This Row],[Offered Salary]]&lt;=0,AVERAGE($I$2:$I$7166),Statistics_xlsx___Sheet1[[#This Row],[Offered Salary]])</f>
        <v>54034</v>
      </c>
      <c r="K4824" t="b">
        <f>OR((Statistics_xlsx___Sheet1[[#This Row],[updated offered salary]]&lt;$N$39),(Statistics_xlsx___Sheet1[[#This Row],[updated offered salary]]&gt;$N$40))</f>
        <v>0</v>
      </c>
    </row>
    <row r="4825" spans="1:11" x14ac:dyDescent="0.3">
      <c r="A4825">
        <v>77406</v>
      </c>
      <c r="B4825" t="s">
        <v>3986</v>
      </c>
      <c r="C4825" t="s">
        <v>15</v>
      </c>
      <c r="D4825" t="s">
        <v>9</v>
      </c>
      <c r="E4825" t="str">
        <f>IF(Statistics_xlsx___Sheet1[[#This Row],[event_name]]="-","Male",Statistics_xlsx___Sheet1[[#This Row],[event_name]])</f>
        <v>Male</v>
      </c>
      <c r="F4825" t="s">
        <v>17</v>
      </c>
      <c r="G4825" t="s">
        <v>11</v>
      </c>
      <c r="H4825" t="str">
        <f>IF(Statistics_xlsx___Sheet1[[#This Row],[Post Name]]="-",IF(G4826=0,G4824,G4826),Statistics_xlsx___Sheet1[[#This Row],[Post Name]])</f>
        <v>c8</v>
      </c>
      <c r="I4825">
        <v>13278</v>
      </c>
      <c r="J4825">
        <f>IF(Statistics_xlsx___Sheet1[[#This Row],[Offered Salary]]&lt;=0,AVERAGE($I$2:$I$7166),Statistics_xlsx___Sheet1[[#This Row],[Offered Salary]])</f>
        <v>13278</v>
      </c>
      <c r="K4825" t="b">
        <f>OR((Statistics_xlsx___Sheet1[[#This Row],[updated offered salary]]&lt;$N$39),(Statistics_xlsx___Sheet1[[#This Row],[updated offered salary]]&gt;$N$40))</f>
        <v>0</v>
      </c>
    </row>
    <row r="4826" spans="1:11" x14ac:dyDescent="0.3">
      <c r="A4826">
        <v>41757</v>
      </c>
      <c r="B4826" t="s">
        <v>3393</v>
      </c>
      <c r="C4826" t="s">
        <v>8</v>
      </c>
      <c r="D4826" t="s">
        <v>9</v>
      </c>
      <c r="E4826" t="str">
        <f>IF(Statistics_xlsx___Sheet1[[#This Row],[event_name]]="-","Male",Statistics_xlsx___Sheet1[[#This Row],[event_name]])</f>
        <v>Male</v>
      </c>
      <c r="F4826" t="s">
        <v>10</v>
      </c>
      <c r="G4826" t="s">
        <v>24</v>
      </c>
      <c r="H4826" t="str">
        <f>IF(Statistics_xlsx___Sheet1[[#This Row],[Post Name]]="-",IF(G4827=0,G4825,G4827),Statistics_xlsx___Sheet1[[#This Row],[Post Name]])</f>
        <v>i7</v>
      </c>
      <c r="I4826">
        <v>73197</v>
      </c>
      <c r="J4826">
        <f>IF(Statistics_xlsx___Sheet1[[#This Row],[Offered Salary]]&lt;=0,AVERAGE($I$2:$I$7166),Statistics_xlsx___Sheet1[[#This Row],[Offered Salary]])</f>
        <v>73197</v>
      </c>
      <c r="K4826" t="b">
        <f>OR((Statistics_xlsx___Sheet1[[#This Row],[updated offered salary]]&lt;$N$39),(Statistics_xlsx___Sheet1[[#This Row],[updated offered salary]]&gt;$N$40))</f>
        <v>0</v>
      </c>
    </row>
    <row r="4827" spans="1:11" x14ac:dyDescent="0.3">
      <c r="A4827">
        <v>497925</v>
      </c>
      <c r="B4827" t="s">
        <v>3987</v>
      </c>
      <c r="C4827" t="s">
        <v>8</v>
      </c>
      <c r="D4827" t="s">
        <v>9</v>
      </c>
      <c r="E4827" t="str">
        <f>IF(Statistics_xlsx___Sheet1[[#This Row],[event_name]]="-","Male",Statistics_xlsx___Sheet1[[#This Row],[event_name]])</f>
        <v>Male</v>
      </c>
      <c r="F4827" t="s">
        <v>10</v>
      </c>
      <c r="G4827" t="s">
        <v>24</v>
      </c>
      <c r="H4827" t="str">
        <f>IF(Statistics_xlsx___Sheet1[[#This Row],[Post Name]]="-",IF(G4828=0,G4826,G4828),Statistics_xlsx___Sheet1[[#This Row],[Post Name]])</f>
        <v>i7</v>
      </c>
      <c r="I4827">
        <v>17227</v>
      </c>
      <c r="J4827">
        <f>IF(Statistics_xlsx___Sheet1[[#This Row],[Offered Salary]]&lt;=0,AVERAGE($I$2:$I$7166),Statistics_xlsx___Sheet1[[#This Row],[Offered Salary]])</f>
        <v>17227</v>
      </c>
      <c r="K4827" t="b">
        <f>OR((Statistics_xlsx___Sheet1[[#This Row],[updated offered salary]]&lt;$N$39),(Statistics_xlsx___Sheet1[[#This Row],[updated offered salary]]&gt;$N$40))</f>
        <v>0</v>
      </c>
    </row>
    <row r="4828" spans="1:11" x14ac:dyDescent="0.3">
      <c r="A4828">
        <v>445061</v>
      </c>
      <c r="B4828" t="s">
        <v>3988</v>
      </c>
      <c r="C4828" t="s">
        <v>8</v>
      </c>
      <c r="D4828" t="s">
        <v>13</v>
      </c>
      <c r="E4828" t="str">
        <f>IF(Statistics_xlsx___Sheet1[[#This Row],[event_name]]="-","Male",Statistics_xlsx___Sheet1[[#This Row],[event_name]])</f>
        <v>Female</v>
      </c>
      <c r="F4828" t="s">
        <v>10</v>
      </c>
      <c r="G4828" t="s">
        <v>36</v>
      </c>
      <c r="H4828" t="str">
        <f>IF(Statistics_xlsx___Sheet1[[#This Row],[Post Name]]="-",IF(G4829=0,G4827,G4829),Statistics_xlsx___Sheet1[[#This Row],[Post Name]])</f>
        <v>i5</v>
      </c>
      <c r="I4828">
        <v>90464</v>
      </c>
      <c r="J4828">
        <f>IF(Statistics_xlsx___Sheet1[[#This Row],[Offered Salary]]&lt;=0,AVERAGE($I$2:$I$7166),Statistics_xlsx___Sheet1[[#This Row],[Offered Salary]])</f>
        <v>90464</v>
      </c>
      <c r="K4828" t="b">
        <f>OR((Statistics_xlsx___Sheet1[[#This Row],[updated offered salary]]&lt;$N$39),(Statistics_xlsx___Sheet1[[#This Row],[updated offered salary]]&gt;$N$40))</f>
        <v>0</v>
      </c>
    </row>
    <row r="4829" spans="1:11" x14ac:dyDescent="0.3">
      <c r="A4829">
        <v>556785</v>
      </c>
      <c r="B4829" t="s">
        <v>3989</v>
      </c>
      <c r="C4829" t="s">
        <v>8</v>
      </c>
      <c r="D4829" t="s">
        <v>13</v>
      </c>
      <c r="E4829" t="str">
        <f>IF(Statistics_xlsx___Sheet1[[#This Row],[event_name]]="-","Male",Statistics_xlsx___Sheet1[[#This Row],[event_name]])</f>
        <v>Female</v>
      </c>
      <c r="F4829" t="s">
        <v>10</v>
      </c>
      <c r="G4829" t="s">
        <v>24</v>
      </c>
      <c r="H4829" t="str">
        <f>IF(Statistics_xlsx___Sheet1[[#This Row],[Post Name]]="-",IF(G4830=0,G4828,G4830),Statistics_xlsx___Sheet1[[#This Row],[Post Name]])</f>
        <v>i7</v>
      </c>
      <c r="I4829">
        <v>57482</v>
      </c>
      <c r="J4829">
        <f>IF(Statistics_xlsx___Sheet1[[#This Row],[Offered Salary]]&lt;=0,AVERAGE($I$2:$I$7166),Statistics_xlsx___Sheet1[[#This Row],[Offered Salary]])</f>
        <v>57482</v>
      </c>
      <c r="K4829" t="b">
        <f>OR((Statistics_xlsx___Sheet1[[#This Row],[updated offered salary]]&lt;$N$39),(Statistics_xlsx___Sheet1[[#This Row],[updated offered salary]]&gt;$N$40))</f>
        <v>0</v>
      </c>
    </row>
    <row r="4830" spans="1:11" x14ac:dyDescent="0.3">
      <c r="A4830">
        <v>700644</v>
      </c>
      <c r="B4830" t="s">
        <v>3990</v>
      </c>
      <c r="C4830" t="s">
        <v>8</v>
      </c>
      <c r="D4830" t="s">
        <v>9</v>
      </c>
      <c r="E4830" t="str">
        <f>IF(Statistics_xlsx___Sheet1[[#This Row],[event_name]]="-","Male",Statistics_xlsx___Sheet1[[#This Row],[event_name]])</f>
        <v>Male</v>
      </c>
      <c r="F4830" t="s">
        <v>21</v>
      </c>
      <c r="G4830" t="s">
        <v>36</v>
      </c>
      <c r="H4830" t="str">
        <f>IF(Statistics_xlsx___Sheet1[[#This Row],[Post Name]]="-",IF(G4831=0,G4829,G4831),Statistics_xlsx___Sheet1[[#This Row],[Post Name]])</f>
        <v>i5</v>
      </c>
      <c r="I4830">
        <v>24403</v>
      </c>
      <c r="J4830">
        <f>IF(Statistics_xlsx___Sheet1[[#This Row],[Offered Salary]]&lt;=0,AVERAGE($I$2:$I$7166),Statistics_xlsx___Sheet1[[#This Row],[Offered Salary]])</f>
        <v>24403</v>
      </c>
      <c r="K4830" t="b">
        <f>OR((Statistics_xlsx___Sheet1[[#This Row],[updated offered salary]]&lt;$N$39),(Statistics_xlsx___Sheet1[[#This Row],[updated offered salary]]&gt;$N$40))</f>
        <v>0</v>
      </c>
    </row>
    <row r="4831" spans="1:11" x14ac:dyDescent="0.3">
      <c r="A4831">
        <v>456453</v>
      </c>
      <c r="B4831" t="s">
        <v>3991</v>
      </c>
      <c r="C4831" t="s">
        <v>15</v>
      </c>
      <c r="D4831" t="s">
        <v>9</v>
      </c>
      <c r="E4831" t="str">
        <f>IF(Statistics_xlsx___Sheet1[[#This Row],[event_name]]="-","Male",Statistics_xlsx___Sheet1[[#This Row],[event_name]])</f>
        <v>Male</v>
      </c>
      <c r="F4831" t="s">
        <v>21</v>
      </c>
      <c r="G4831" t="s">
        <v>36</v>
      </c>
      <c r="H4831" t="str">
        <f>IF(Statistics_xlsx___Sheet1[[#This Row],[Post Name]]="-",IF(G4832=0,G4830,G4832),Statistics_xlsx___Sheet1[[#This Row],[Post Name]])</f>
        <v>i5</v>
      </c>
      <c r="I4831">
        <v>48195</v>
      </c>
      <c r="J4831">
        <f>IF(Statistics_xlsx___Sheet1[[#This Row],[Offered Salary]]&lt;=0,AVERAGE($I$2:$I$7166),Statistics_xlsx___Sheet1[[#This Row],[Offered Salary]])</f>
        <v>48195</v>
      </c>
      <c r="K4831" t="b">
        <f>OR((Statistics_xlsx___Sheet1[[#This Row],[updated offered salary]]&lt;$N$39),(Statistics_xlsx___Sheet1[[#This Row],[updated offered salary]]&gt;$N$40))</f>
        <v>0</v>
      </c>
    </row>
    <row r="4832" spans="1:11" x14ac:dyDescent="0.3">
      <c r="A4832">
        <v>245585</v>
      </c>
      <c r="B4832" t="s">
        <v>3992</v>
      </c>
      <c r="C4832" t="s">
        <v>8</v>
      </c>
      <c r="D4832" t="s">
        <v>13</v>
      </c>
      <c r="E4832" t="str">
        <f>IF(Statistics_xlsx___Sheet1[[#This Row],[event_name]]="-","Male",Statistics_xlsx___Sheet1[[#This Row],[event_name]])</f>
        <v>Female</v>
      </c>
      <c r="F4832" t="s">
        <v>21</v>
      </c>
      <c r="G4832" t="s">
        <v>36</v>
      </c>
      <c r="H4832" t="str">
        <f>IF(Statistics_xlsx___Sheet1[[#This Row],[Post Name]]="-",IF(G4833=0,G4831,G4833),Statistics_xlsx___Sheet1[[#This Row],[Post Name]])</f>
        <v>i5</v>
      </c>
      <c r="I4832">
        <v>11594</v>
      </c>
      <c r="J4832">
        <f>IF(Statistics_xlsx___Sheet1[[#This Row],[Offered Salary]]&lt;=0,AVERAGE($I$2:$I$7166),Statistics_xlsx___Sheet1[[#This Row],[Offered Salary]])</f>
        <v>11594</v>
      </c>
      <c r="K4832" t="b">
        <f>OR((Statistics_xlsx___Sheet1[[#This Row],[updated offered salary]]&lt;$N$39),(Statistics_xlsx___Sheet1[[#This Row],[updated offered salary]]&gt;$N$40))</f>
        <v>0</v>
      </c>
    </row>
    <row r="4833" spans="1:11" x14ac:dyDescent="0.3">
      <c r="A4833">
        <v>935417</v>
      </c>
      <c r="B4833" t="s">
        <v>3993</v>
      </c>
      <c r="C4833" t="s">
        <v>15</v>
      </c>
      <c r="D4833" t="s">
        <v>9</v>
      </c>
      <c r="E4833" t="str">
        <f>IF(Statistics_xlsx___Sheet1[[#This Row],[event_name]]="-","Male",Statistics_xlsx___Sheet1[[#This Row],[event_name]])</f>
        <v>Male</v>
      </c>
      <c r="F4833" t="s">
        <v>10</v>
      </c>
      <c r="G4833" t="s">
        <v>345</v>
      </c>
      <c r="H4833" t="str">
        <f>IF(Statistics_xlsx___Sheet1[[#This Row],[Post Name]]="-",IF(G4834=0,G4832,G4834),Statistics_xlsx___Sheet1[[#This Row],[Post Name]])</f>
        <v>c9</v>
      </c>
      <c r="I4833">
        <v>95798</v>
      </c>
      <c r="J4833">
        <f>IF(Statistics_xlsx___Sheet1[[#This Row],[Offered Salary]]&lt;=0,AVERAGE($I$2:$I$7166),Statistics_xlsx___Sheet1[[#This Row],[Offered Salary]])</f>
        <v>95798</v>
      </c>
      <c r="K4833" t="b">
        <f>OR((Statistics_xlsx___Sheet1[[#This Row],[updated offered salary]]&lt;$N$39),(Statistics_xlsx___Sheet1[[#This Row],[updated offered salary]]&gt;$N$40))</f>
        <v>0</v>
      </c>
    </row>
    <row r="4834" spans="1:11" x14ac:dyDescent="0.3">
      <c r="A4834">
        <v>176245</v>
      </c>
      <c r="B4834" t="s">
        <v>3994</v>
      </c>
      <c r="C4834" t="s">
        <v>8</v>
      </c>
      <c r="D4834" t="s">
        <v>13</v>
      </c>
      <c r="E4834" t="str">
        <f>IF(Statistics_xlsx___Sheet1[[#This Row],[event_name]]="-","Male",Statistics_xlsx___Sheet1[[#This Row],[event_name]])</f>
        <v>Female</v>
      </c>
      <c r="F4834" t="s">
        <v>10</v>
      </c>
      <c r="G4834" t="s">
        <v>345</v>
      </c>
      <c r="H4834" t="str">
        <f>IF(Statistics_xlsx___Sheet1[[#This Row],[Post Name]]="-",IF(G4835=0,G4833,G4835),Statistics_xlsx___Sheet1[[#This Row],[Post Name]])</f>
        <v>c9</v>
      </c>
      <c r="I4834">
        <v>44677</v>
      </c>
      <c r="J4834">
        <f>IF(Statistics_xlsx___Sheet1[[#This Row],[Offered Salary]]&lt;=0,AVERAGE($I$2:$I$7166),Statistics_xlsx___Sheet1[[#This Row],[Offered Salary]])</f>
        <v>44677</v>
      </c>
      <c r="K4834" t="b">
        <f>OR((Statistics_xlsx___Sheet1[[#This Row],[updated offered salary]]&lt;$N$39),(Statistics_xlsx___Sheet1[[#This Row],[updated offered salary]]&gt;$N$40))</f>
        <v>0</v>
      </c>
    </row>
    <row r="4835" spans="1:11" x14ac:dyDescent="0.3">
      <c r="A4835">
        <v>734994</v>
      </c>
      <c r="B4835" t="s">
        <v>3995</v>
      </c>
      <c r="C4835" t="s">
        <v>8</v>
      </c>
      <c r="D4835" t="s">
        <v>13</v>
      </c>
      <c r="E4835" t="str">
        <f>IF(Statistics_xlsx___Sheet1[[#This Row],[event_name]]="-","Male",Statistics_xlsx___Sheet1[[#This Row],[event_name]])</f>
        <v>Female</v>
      </c>
      <c r="F4835" t="s">
        <v>10</v>
      </c>
      <c r="G4835" t="s">
        <v>345</v>
      </c>
      <c r="H4835" t="str">
        <f>IF(Statistics_xlsx___Sheet1[[#This Row],[Post Name]]="-",IF(G4836=0,G4834,G4836),Statistics_xlsx___Sheet1[[#This Row],[Post Name]])</f>
        <v>c9</v>
      </c>
      <c r="I4835">
        <v>16974</v>
      </c>
      <c r="J4835">
        <f>IF(Statistics_xlsx___Sheet1[[#This Row],[Offered Salary]]&lt;=0,AVERAGE($I$2:$I$7166),Statistics_xlsx___Sheet1[[#This Row],[Offered Salary]])</f>
        <v>16974</v>
      </c>
      <c r="K4835" t="b">
        <f>OR((Statistics_xlsx___Sheet1[[#This Row],[updated offered salary]]&lt;$N$39),(Statistics_xlsx___Sheet1[[#This Row],[updated offered salary]]&gt;$N$40))</f>
        <v>0</v>
      </c>
    </row>
    <row r="4836" spans="1:11" x14ac:dyDescent="0.3">
      <c r="A4836">
        <v>311741</v>
      </c>
      <c r="B4836" t="s">
        <v>3996</v>
      </c>
      <c r="C4836" t="s">
        <v>8</v>
      </c>
      <c r="D4836" t="s">
        <v>9</v>
      </c>
      <c r="E4836" t="str">
        <f>IF(Statistics_xlsx___Sheet1[[#This Row],[event_name]]="-","Male",Statistics_xlsx___Sheet1[[#This Row],[event_name]])</f>
        <v>Male</v>
      </c>
      <c r="F4836" t="s">
        <v>10</v>
      </c>
      <c r="G4836" t="s">
        <v>14</v>
      </c>
      <c r="H4836" t="str">
        <f>IF(Statistics_xlsx___Sheet1[[#This Row],[Post Name]]="-",IF(G4837=0,G4835,G4837),Statistics_xlsx___Sheet1[[#This Row],[Post Name]])</f>
        <v>c5</v>
      </c>
      <c r="I4836">
        <v>52261</v>
      </c>
      <c r="J4836">
        <f>IF(Statistics_xlsx___Sheet1[[#This Row],[Offered Salary]]&lt;=0,AVERAGE($I$2:$I$7166),Statistics_xlsx___Sheet1[[#This Row],[Offered Salary]])</f>
        <v>52261</v>
      </c>
      <c r="K4836" t="b">
        <f>OR((Statistics_xlsx___Sheet1[[#This Row],[updated offered salary]]&lt;$N$39),(Statistics_xlsx___Sheet1[[#This Row],[updated offered salary]]&gt;$N$40))</f>
        <v>0</v>
      </c>
    </row>
    <row r="4837" spans="1:11" x14ac:dyDescent="0.3">
      <c r="A4837">
        <v>713735</v>
      </c>
      <c r="B4837" t="s">
        <v>3997</v>
      </c>
      <c r="C4837" t="s">
        <v>8</v>
      </c>
      <c r="D4837" t="s">
        <v>9</v>
      </c>
      <c r="E4837" t="str">
        <f>IF(Statistics_xlsx___Sheet1[[#This Row],[event_name]]="-","Male",Statistics_xlsx___Sheet1[[#This Row],[event_name]])</f>
        <v>Male</v>
      </c>
      <c r="F4837" t="s">
        <v>10</v>
      </c>
      <c r="G4837" t="s">
        <v>14</v>
      </c>
      <c r="H4837" t="str">
        <f>IF(Statistics_xlsx___Sheet1[[#This Row],[Post Name]]="-",IF(G4838=0,G4836,G4838),Statistics_xlsx___Sheet1[[#This Row],[Post Name]])</f>
        <v>c5</v>
      </c>
      <c r="I4837">
        <v>40822</v>
      </c>
      <c r="J4837">
        <f>IF(Statistics_xlsx___Sheet1[[#This Row],[Offered Salary]]&lt;=0,AVERAGE($I$2:$I$7166),Statistics_xlsx___Sheet1[[#This Row],[Offered Salary]])</f>
        <v>40822</v>
      </c>
      <c r="K4837" t="b">
        <f>OR((Statistics_xlsx___Sheet1[[#This Row],[updated offered salary]]&lt;$N$39),(Statistics_xlsx___Sheet1[[#This Row],[updated offered salary]]&gt;$N$40))</f>
        <v>0</v>
      </c>
    </row>
    <row r="4838" spans="1:11" x14ac:dyDescent="0.3">
      <c r="A4838">
        <v>402238</v>
      </c>
      <c r="B4838" t="s">
        <v>3998</v>
      </c>
      <c r="C4838" t="s">
        <v>8</v>
      </c>
      <c r="D4838" t="s">
        <v>9</v>
      </c>
      <c r="E4838" t="str">
        <f>IF(Statistics_xlsx___Sheet1[[#This Row],[event_name]]="-","Male",Statistics_xlsx___Sheet1[[#This Row],[event_name]])</f>
        <v>Male</v>
      </c>
      <c r="F4838" t="s">
        <v>10</v>
      </c>
      <c r="G4838" t="s">
        <v>14</v>
      </c>
      <c r="H4838" t="str">
        <f>IF(Statistics_xlsx___Sheet1[[#This Row],[Post Name]]="-",IF(G4839=0,G4837,G4839),Statistics_xlsx___Sheet1[[#This Row],[Post Name]])</f>
        <v>c5</v>
      </c>
      <c r="I4838">
        <v>69622</v>
      </c>
      <c r="J4838">
        <f>IF(Statistics_xlsx___Sheet1[[#This Row],[Offered Salary]]&lt;=0,AVERAGE($I$2:$I$7166),Statistics_xlsx___Sheet1[[#This Row],[Offered Salary]])</f>
        <v>69622</v>
      </c>
      <c r="K4838" t="b">
        <f>OR((Statistics_xlsx___Sheet1[[#This Row],[updated offered salary]]&lt;$N$39),(Statistics_xlsx___Sheet1[[#This Row],[updated offered salary]]&gt;$N$40))</f>
        <v>0</v>
      </c>
    </row>
    <row r="4839" spans="1:11" x14ac:dyDescent="0.3">
      <c r="A4839">
        <v>469705</v>
      </c>
      <c r="B4839" t="s">
        <v>3999</v>
      </c>
      <c r="C4839" t="s">
        <v>8</v>
      </c>
      <c r="D4839" t="s">
        <v>9</v>
      </c>
      <c r="E4839" t="str">
        <f>IF(Statistics_xlsx___Sheet1[[#This Row],[event_name]]="-","Male",Statistics_xlsx___Sheet1[[#This Row],[event_name]])</f>
        <v>Male</v>
      </c>
      <c r="F4839" t="s">
        <v>10</v>
      </c>
      <c r="G4839" t="s">
        <v>14</v>
      </c>
      <c r="H4839" t="str">
        <f>IF(Statistics_xlsx___Sheet1[[#This Row],[Post Name]]="-",IF(G4840=0,G4838,G4840),Statistics_xlsx___Sheet1[[#This Row],[Post Name]])</f>
        <v>c5</v>
      </c>
      <c r="I4839">
        <v>74833</v>
      </c>
      <c r="J4839">
        <f>IF(Statistics_xlsx___Sheet1[[#This Row],[Offered Salary]]&lt;=0,AVERAGE($I$2:$I$7166),Statistics_xlsx___Sheet1[[#This Row],[Offered Salary]])</f>
        <v>74833</v>
      </c>
      <c r="K4839" t="b">
        <f>OR((Statistics_xlsx___Sheet1[[#This Row],[updated offered salary]]&lt;$N$39),(Statistics_xlsx___Sheet1[[#This Row],[updated offered salary]]&gt;$N$40))</f>
        <v>0</v>
      </c>
    </row>
    <row r="4840" spans="1:11" x14ac:dyDescent="0.3">
      <c r="A4840">
        <v>861658</v>
      </c>
      <c r="B4840" t="s">
        <v>4000</v>
      </c>
      <c r="C4840" t="s">
        <v>8</v>
      </c>
      <c r="D4840" t="s">
        <v>42</v>
      </c>
      <c r="E4840" t="str">
        <f>IF(Statistics_xlsx___Sheet1[[#This Row],[event_name]]="-","Male",Statistics_xlsx___Sheet1[[#This Row],[event_name]])</f>
        <v>Don’t want to say</v>
      </c>
      <c r="F4840" t="s">
        <v>10</v>
      </c>
      <c r="G4840" t="s">
        <v>14</v>
      </c>
      <c r="H4840" t="str">
        <f>IF(Statistics_xlsx___Sheet1[[#This Row],[Post Name]]="-",IF(G4841=0,G4839,G4841),Statistics_xlsx___Sheet1[[#This Row],[Post Name]])</f>
        <v>c5</v>
      </c>
      <c r="I4840">
        <v>3302</v>
      </c>
      <c r="J4840">
        <f>IF(Statistics_xlsx___Sheet1[[#This Row],[Offered Salary]]&lt;=0,AVERAGE($I$2:$I$7166),Statistics_xlsx___Sheet1[[#This Row],[Offered Salary]])</f>
        <v>3302</v>
      </c>
      <c r="K4840" t="b">
        <f>OR((Statistics_xlsx___Sheet1[[#This Row],[updated offered salary]]&lt;$N$39),(Statistics_xlsx___Sheet1[[#This Row],[updated offered salary]]&gt;$N$40))</f>
        <v>0</v>
      </c>
    </row>
    <row r="4841" spans="1:11" x14ac:dyDescent="0.3">
      <c r="A4841">
        <v>475159</v>
      </c>
      <c r="B4841" t="s">
        <v>4001</v>
      </c>
      <c r="C4841" t="s">
        <v>8</v>
      </c>
      <c r="D4841" t="s">
        <v>9</v>
      </c>
      <c r="E4841" t="str">
        <f>IF(Statistics_xlsx___Sheet1[[#This Row],[event_name]]="-","Male",Statistics_xlsx___Sheet1[[#This Row],[event_name]])</f>
        <v>Male</v>
      </c>
      <c r="F4841" t="s">
        <v>10</v>
      </c>
      <c r="G4841" t="s">
        <v>36</v>
      </c>
      <c r="H4841" t="str">
        <f>IF(Statistics_xlsx___Sheet1[[#This Row],[Post Name]]="-",IF(G4842=0,G4840,G4842),Statistics_xlsx___Sheet1[[#This Row],[Post Name]])</f>
        <v>i5</v>
      </c>
      <c r="I4841">
        <v>61550</v>
      </c>
      <c r="J4841">
        <f>IF(Statistics_xlsx___Sheet1[[#This Row],[Offered Salary]]&lt;=0,AVERAGE($I$2:$I$7166),Statistics_xlsx___Sheet1[[#This Row],[Offered Salary]])</f>
        <v>61550</v>
      </c>
      <c r="K4841" t="b">
        <f>OR((Statistics_xlsx___Sheet1[[#This Row],[updated offered salary]]&lt;$N$39),(Statistics_xlsx___Sheet1[[#This Row],[updated offered salary]]&gt;$N$40))</f>
        <v>0</v>
      </c>
    </row>
    <row r="4842" spans="1:11" x14ac:dyDescent="0.3">
      <c r="A4842">
        <v>80057</v>
      </c>
      <c r="B4842" t="s">
        <v>4002</v>
      </c>
      <c r="C4842" t="s">
        <v>15</v>
      </c>
      <c r="D4842" t="s">
        <v>13</v>
      </c>
      <c r="E4842" t="str">
        <f>IF(Statistics_xlsx___Sheet1[[#This Row],[event_name]]="-","Male",Statistics_xlsx___Sheet1[[#This Row],[event_name]])</f>
        <v>Female</v>
      </c>
      <c r="F4842" t="s">
        <v>10</v>
      </c>
      <c r="G4842" t="s">
        <v>36</v>
      </c>
      <c r="H4842" t="str">
        <f>IF(Statistics_xlsx___Sheet1[[#This Row],[Post Name]]="-",IF(G4843=0,G4841,G4843),Statistics_xlsx___Sheet1[[#This Row],[Post Name]])</f>
        <v>i5</v>
      </c>
      <c r="I4842">
        <v>58558</v>
      </c>
      <c r="J4842">
        <f>IF(Statistics_xlsx___Sheet1[[#This Row],[Offered Salary]]&lt;=0,AVERAGE($I$2:$I$7166),Statistics_xlsx___Sheet1[[#This Row],[Offered Salary]])</f>
        <v>58558</v>
      </c>
      <c r="K4842" t="b">
        <f>OR((Statistics_xlsx___Sheet1[[#This Row],[updated offered salary]]&lt;$N$39),(Statistics_xlsx___Sheet1[[#This Row],[updated offered salary]]&gt;$N$40))</f>
        <v>0</v>
      </c>
    </row>
    <row r="4843" spans="1:11" x14ac:dyDescent="0.3">
      <c r="A4843">
        <v>388303</v>
      </c>
      <c r="B4843" t="s">
        <v>4003</v>
      </c>
      <c r="C4843" t="s">
        <v>15</v>
      </c>
      <c r="D4843" t="s">
        <v>9</v>
      </c>
      <c r="E4843" t="str">
        <f>IF(Statistics_xlsx___Sheet1[[#This Row],[event_name]]="-","Male",Statistics_xlsx___Sheet1[[#This Row],[event_name]])</f>
        <v>Male</v>
      </c>
      <c r="F4843" t="s">
        <v>10</v>
      </c>
      <c r="G4843" t="s">
        <v>36</v>
      </c>
      <c r="H4843" t="str">
        <f>IF(Statistics_xlsx___Sheet1[[#This Row],[Post Name]]="-",IF(G4844=0,G4842,G4844),Statistics_xlsx___Sheet1[[#This Row],[Post Name]])</f>
        <v>i5</v>
      </c>
      <c r="I4843">
        <v>68766</v>
      </c>
      <c r="J4843">
        <f>IF(Statistics_xlsx___Sheet1[[#This Row],[Offered Salary]]&lt;=0,AVERAGE($I$2:$I$7166),Statistics_xlsx___Sheet1[[#This Row],[Offered Salary]])</f>
        <v>68766</v>
      </c>
      <c r="K4843" t="b">
        <f>OR((Statistics_xlsx___Sheet1[[#This Row],[updated offered salary]]&lt;$N$39),(Statistics_xlsx___Sheet1[[#This Row],[updated offered salary]]&gt;$N$40))</f>
        <v>0</v>
      </c>
    </row>
    <row r="4844" spans="1:11" x14ac:dyDescent="0.3">
      <c r="A4844">
        <v>399433</v>
      </c>
      <c r="B4844" t="s">
        <v>4004</v>
      </c>
      <c r="C4844" t="s">
        <v>15</v>
      </c>
      <c r="D4844" t="s">
        <v>13</v>
      </c>
      <c r="E4844" t="str">
        <f>IF(Statistics_xlsx___Sheet1[[#This Row],[event_name]]="-","Male",Statistics_xlsx___Sheet1[[#This Row],[event_name]])</f>
        <v>Female</v>
      </c>
      <c r="F4844" t="s">
        <v>52</v>
      </c>
      <c r="G4844" t="s">
        <v>345</v>
      </c>
      <c r="H4844" t="str">
        <f>IF(Statistics_xlsx___Sheet1[[#This Row],[Post Name]]="-",IF(G4845=0,G4843,G4845),Statistics_xlsx___Sheet1[[#This Row],[Post Name]])</f>
        <v>c9</v>
      </c>
      <c r="I4844">
        <v>6031</v>
      </c>
      <c r="J4844">
        <f>IF(Statistics_xlsx___Sheet1[[#This Row],[Offered Salary]]&lt;=0,AVERAGE($I$2:$I$7166),Statistics_xlsx___Sheet1[[#This Row],[Offered Salary]])</f>
        <v>6031</v>
      </c>
      <c r="K4844" t="b">
        <f>OR((Statistics_xlsx___Sheet1[[#This Row],[updated offered salary]]&lt;$N$39),(Statistics_xlsx___Sheet1[[#This Row],[updated offered salary]]&gt;$N$40))</f>
        <v>0</v>
      </c>
    </row>
    <row r="4845" spans="1:11" x14ac:dyDescent="0.3">
      <c r="A4845">
        <v>249545</v>
      </c>
      <c r="B4845" t="s">
        <v>1431</v>
      </c>
      <c r="C4845" t="s">
        <v>8</v>
      </c>
      <c r="D4845" t="s">
        <v>13</v>
      </c>
      <c r="E4845" t="str">
        <f>IF(Statistics_xlsx___Sheet1[[#This Row],[event_name]]="-","Male",Statistics_xlsx___Sheet1[[#This Row],[event_name]])</f>
        <v>Female</v>
      </c>
      <c r="F4845" t="s">
        <v>52</v>
      </c>
      <c r="G4845" t="s">
        <v>345</v>
      </c>
      <c r="H4845" t="str">
        <f>IF(Statistics_xlsx___Sheet1[[#This Row],[Post Name]]="-",IF(G4846=0,G4844,G4846),Statistics_xlsx___Sheet1[[#This Row],[Post Name]])</f>
        <v>c9</v>
      </c>
      <c r="I4845">
        <v>6015</v>
      </c>
      <c r="J4845">
        <f>IF(Statistics_xlsx___Sheet1[[#This Row],[Offered Salary]]&lt;=0,AVERAGE($I$2:$I$7166),Statistics_xlsx___Sheet1[[#This Row],[Offered Salary]])</f>
        <v>6015</v>
      </c>
      <c r="K4845" t="b">
        <f>OR((Statistics_xlsx___Sheet1[[#This Row],[updated offered salary]]&lt;$N$39),(Statistics_xlsx___Sheet1[[#This Row],[updated offered salary]]&gt;$N$40))</f>
        <v>0</v>
      </c>
    </row>
    <row r="4846" spans="1:11" x14ac:dyDescent="0.3">
      <c r="A4846">
        <v>889182</v>
      </c>
      <c r="B4846" t="s">
        <v>1431</v>
      </c>
      <c r="C4846" t="s">
        <v>8</v>
      </c>
      <c r="D4846" t="s">
        <v>13</v>
      </c>
      <c r="E4846" t="str">
        <f>IF(Statistics_xlsx___Sheet1[[#This Row],[event_name]]="-","Male",Statistics_xlsx___Sheet1[[#This Row],[event_name]])</f>
        <v>Female</v>
      </c>
      <c r="F4846" t="s">
        <v>52</v>
      </c>
      <c r="G4846" t="s">
        <v>345</v>
      </c>
      <c r="H4846" t="str">
        <f>IF(Statistics_xlsx___Sheet1[[#This Row],[Post Name]]="-",IF(G4847=0,G4845,G4847),Statistics_xlsx___Sheet1[[#This Row],[Post Name]])</f>
        <v>c9</v>
      </c>
      <c r="I4846">
        <v>62798</v>
      </c>
      <c r="J4846">
        <f>IF(Statistics_xlsx___Sheet1[[#This Row],[Offered Salary]]&lt;=0,AVERAGE($I$2:$I$7166),Statistics_xlsx___Sheet1[[#This Row],[Offered Salary]])</f>
        <v>62798</v>
      </c>
      <c r="K4846" t="b">
        <f>OR((Statistics_xlsx___Sheet1[[#This Row],[updated offered salary]]&lt;$N$39),(Statistics_xlsx___Sheet1[[#This Row],[updated offered salary]]&gt;$N$40))</f>
        <v>0</v>
      </c>
    </row>
    <row r="4847" spans="1:11" x14ac:dyDescent="0.3">
      <c r="A4847">
        <v>528534</v>
      </c>
      <c r="B4847" t="s">
        <v>4005</v>
      </c>
      <c r="C4847" t="s">
        <v>8</v>
      </c>
      <c r="D4847" t="s">
        <v>13</v>
      </c>
      <c r="E4847" t="str">
        <f>IF(Statistics_xlsx___Sheet1[[#This Row],[event_name]]="-","Male",Statistics_xlsx___Sheet1[[#This Row],[event_name]])</f>
        <v>Female</v>
      </c>
      <c r="F4847" t="s">
        <v>10</v>
      </c>
      <c r="G4847" t="s">
        <v>24</v>
      </c>
      <c r="H4847" t="str">
        <f>IF(Statistics_xlsx___Sheet1[[#This Row],[Post Name]]="-",IF(G4848=0,G4846,G4848),Statistics_xlsx___Sheet1[[#This Row],[Post Name]])</f>
        <v>i7</v>
      </c>
      <c r="I4847">
        <v>69460</v>
      </c>
      <c r="J4847">
        <f>IF(Statistics_xlsx___Sheet1[[#This Row],[Offered Salary]]&lt;=0,AVERAGE($I$2:$I$7166),Statistics_xlsx___Sheet1[[#This Row],[Offered Salary]])</f>
        <v>69460</v>
      </c>
      <c r="K4847" t="b">
        <f>OR((Statistics_xlsx___Sheet1[[#This Row],[updated offered salary]]&lt;$N$39),(Statistics_xlsx___Sheet1[[#This Row],[updated offered salary]]&gt;$N$40))</f>
        <v>0</v>
      </c>
    </row>
    <row r="4848" spans="1:11" x14ac:dyDescent="0.3">
      <c r="A4848">
        <v>814015</v>
      </c>
      <c r="B4848" t="s">
        <v>4006</v>
      </c>
      <c r="C4848" t="s">
        <v>8</v>
      </c>
      <c r="D4848" t="s">
        <v>13</v>
      </c>
      <c r="E4848" t="str">
        <f>IF(Statistics_xlsx___Sheet1[[#This Row],[event_name]]="-","Male",Statistics_xlsx___Sheet1[[#This Row],[event_name]])</f>
        <v>Female</v>
      </c>
      <c r="F4848" t="s">
        <v>10</v>
      </c>
      <c r="G4848" t="s">
        <v>24</v>
      </c>
      <c r="H4848" t="str">
        <f>IF(Statistics_xlsx___Sheet1[[#This Row],[Post Name]]="-",IF(G4849=0,G4847,G4849),Statistics_xlsx___Sheet1[[#This Row],[Post Name]])</f>
        <v>i7</v>
      </c>
      <c r="I4848">
        <v>41546</v>
      </c>
      <c r="J4848">
        <f>IF(Statistics_xlsx___Sheet1[[#This Row],[Offered Salary]]&lt;=0,AVERAGE($I$2:$I$7166),Statistics_xlsx___Sheet1[[#This Row],[Offered Salary]])</f>
        <v>41546</v>
      </c>
      <c r="K4848" t="b">
        <f>OR((Statistics_xlsx___Sheet1[[#This Row],[updated offered salary]]&lt;$N$39),(Statistics_xlsx___Sheet1[[#This Row],[updated offered salary]]&gt;$N$40))</f>
        <v>0</v>
      </c>
    </row>
    <row r="4849" spans="1:11" x14ac:dyDescent="0.3">
      <c r="A4849">
        <v>45512</v>
      </c>
      <c r="B4849" t="s">
        <v>4007</v>
      </c>
      <c r="C4849" t="s">
        <v>8</v>
      </c>
      <c r="D4849" t="s">
        <v>9</v>
      </c>
      <c r="E4849" t="str">
        <f>IF(Statistics_xlsx___Sheet1[[#This Row],[event_name]]="-","Male",Statistics_xlsx___Sheet1[[#This Row],[event_name]])</f>
        <v>Male</v>
      </c>
      <c r="F4849" t="s">
        <v>10</v>
      </c>
      <c r="G4849" t="s">
        <v>11</v>
      </c>
      <c r="H4849" t="str">
        <f>IF(Statistics_xlsx___Sheet1[[#This Row],[Post Name]]="-",IF(G4850=0,G4848,G4850),Statistics_xlsx___Sheet1[[#This Row],[Post Name]])</f>
        <v>c8</v>
      </c>
      <c r="I4849">
        <v>34106</v>
      </c>
      <c r="J4849">
        <f>IF(Statistics_xlsx___Sheet1[[#This Row],[Offered Salary]]&lt;=0,AVERAGE($I$2:$I$7166),Statistics_xlsx___Sheet1[[#This Row],[Offered Salary]])</f>
        <v>34106</v>
      </c>
      <c r="K4849" t="b">
        <f>OR((Statistics_xlsx___Sheet1[[#This Row],[updated offered salary]]&lt;$N$39),(Statistics_xlsx___Sheet1[[#This Row],[updated offered salary]]&gt;$N$40))</f>
        <v>0</v>
      </c>
    </row>
    <row r="4850" spans="1:11" x14ac:dyDescent="0.3">
      <c r="A4850">
        <v>541980</v>
      </c>
      <c r="B4850" t="s">
        <v>893</v>
      </c>
      <c r="C4850" t="s">
        <v>15</v>
      </c>
      <c r="D4850" t="s">
        <v>13</v>
      </c>
      <c r="E4850" t="str">
        <f>IF(Statistics_xlsx___Sheet1[[#This Row],[event_name]]="-","Male",Statistics_xlsx___Sheet1[[#This Row],[event_name]])</f>
        <v>Female</v>
      </c>
      <c r="F4850" t="s">
        <v>10</v>
      </c>
      <c r="G4850" t="s">
        <v>24</v>
      </c>
      <c r="H4850" t="str">
        <f>IF(Statistics_xlsx___Sheet1[[#This Row],[Post Name]]="-",IF(G4851=0,G4849,G4851),Statistics_xlsx___Sheet1[[#This Row],[Post Name]])</f>
        <v>i7</v>
      </c>
      <c r="I4850">
        <v>98949</v>
      </c>
      <c r="J4850">
        <f>IF(Statistics_xlsx___Sheet1[[#This Row],[Offered Salary]]&lt;=0,AVERAGE($I$2:$I$7166),Statistics_xlsx___Sheet1[[#This Row],[Offered Salary]])</f>
        <v>98949</v>
      </c>
      <c r="K4850" t="b">
        <f>OR((Statistics_xlsx___Sheet1[[#This Row],[updated offered salary]]&lt;$N$39),(Statistics_xlsx___Sheet1[[#This Row],[updated offered salary]]&gt;$N$40))</f>
        <v>0</v>
      </c>
    </row>
    <row r="4851" spans="1:11" x14ac:dyDescent="0.3">
      <c r="A4851">
        <v>707556</v>
      </c>
      <c r="B4851" t="s">
        <v>3823</v>
      </c>
      <c r="C4851" t="s">
        <v>8</v>
      </c>
      <c r="D4851" t="s">
        <v>9</v>
      </c>
      <c r="E4851" t="str">
        <f>IF(Statistics_xlsx___Sheet1[[#This Row],[event_name]]="-","Male",Statistics_xlsx___Sheet1[[#This Row],[event_name]])</f>
        <v>Male</v>
      </c>
      <c r="F4851" t="s">
        <v>17</v>
      </c>
      <c r="G4851" t="s">
        <v>345</v>
      </c>
      <c r="H4851" t="str">
        <f>IF(Statistics_xlsx___Sheet1[[#This Row],[Post Name]]="-",IF(G4852=0,G4850,G4852),Statistics_xlsx___Sheet1[[#This Row],[Post Name]])</f>
        <v>c9</v>
      </c>
      <c r="I4851">
        <v>65491</v>
      </c>
      <c r="J4851">
        <f>IF(Statistics_xlsx___Sheet1[[#This Row],[Offered Salary]]&lt;=0,AVERAGE($I$2:$I$7166),Statistics_xlsx___Sheet1[[#This Row],[Offered Salary]])</f>
        <v>65491</v>
      </c>
      <c r="K4851" t="b">
        <f>OR((Statistics_xlsx___Sheet1[[#This Row],[updated offered salary]]&lt;$N$39),(Statistics_xlsx___Sheet1[[#This Row],[updated offered salary]]&gt;$N$40))</f>
        <v>0</v>
      </c>
    </row>
    <row r="4852" spans="1:11" x14ac:dyDescent="0.3">
      <c r="A4852">
        <v>971237</v>
      </c>
      <c r="B4852" t="s">
        <v>4008</v>
      </c>
      <c r="C4852" t="s">
        <v>8</v>
      </c>
      <c r="D4852" t="s">
        <v>13</v>
      </c>
      <c r="E4852" t="str">
        <f>IF(Statistics_xlsx___Sheet1[[#This Row],[event_name]]="-","Male",Statistics_xlsx___Sheet1[[#This Row],[event_name]])</f>
        <v>Female</v>
      </c>
      <c r="F4852" t="s">
        <v>17</v>
      </c>
      <c r="G4852" t="s">
        <v>14</v>
      </c>
      <c r="H4852" t="str">
        <f>IF(Statistics_xlsx___Sheet1[[#This Row],[Post Name]]="-",IF(G4853=0,G4851,G4853),Statistics_xlsx___Sheet1[[#This Row],[Post Name]])</f>
        <v>c5</v>
      </c>
      <c r="I4852">
        <v>88555</v>
      </c>
      <c r="J4852">
        <f>IF(Statistics_xlsx___Sheet1[[#This Row],[Offered Salary]]&lt;=0,AVERAGE($I$2:$I$7166),Statistics_xlsx___Sheet1[[#This Row],[Offered Salary]])</f>
        <v>88555</v>
      </c>
      <c r="K4852" t="b">
        <f>OR((Statistics_xlsx___Sheet1[[#This Row],[updated offered salary]]&lt;$N$39),(Statistics_xlsx___Sheet1[[#This Row],[updated offered salary]]&gt;$N$40))</f>
        <v>0</v>
      </c>
    </row>
    <row r="4853" spans="1:11" x14ac:dyDescent="0.3">
      <c r="A4853">
        <v>678553</v>
      </c>
      <c r="B4853" t="s">
        <v>3992</v>
      </c>
      <c r="C4853" t="s">
        <v>15</v>
      </c>
      <c r="D4853" t="s">
        <v>9</v>
      </c>
      <c r="E4853" t="str">
        <f>IF(Statistics_xlsx___Sheet1[[#This Row],[event_name]]="-","Male",Statistics_xlsx___Sheet1[[#This Row],[event_name]])</f>
        <v>Male</v>
      </c>
      <c r="F4853" t="s">
        <v>17</v>
      </c>
      <c r="G4853" t="s">
        <v>44</v>
      </c>
      <c r="H4853" t="str">
        <f>IF(Statistics_xlsx___Sheet1[[#This Row],[Post Name]]="-",IF(G4854=0,G4852,G4854),Statistics_xlsx___Sheet1[[#This Row],[Post Name]])</f>
        <v>i6</v>
      </c>
      <c r="I4853">
        <v>13229</v>
      </c>
      <c r="J4853">
        <f>IF(Statistics_xlsx___Sheet1[[#This Row],[Offered Salary]]&lt;=0,AVERAGE($I$2:$I$7166),Statistics_xlsx___Sheet1[[#This Row],[Offered Salary]])</f>
        <v>13229</v>
      </c>
      <c r="K4853" t="b">
        <f>OR((Statistics_xlsx___Sheet1[[#This Row],[updated offered salary]]&lt;$N$39),(Statistics_xlsx___Sheet1[[#This Row],[updated offered salary]]&gt;$N$40))</f>
        <v>0</v>
      </c>
    </row>
    <row r="4854" spans="1:11" x14ac:dyDescent="0.3">
      <c r="A4854">
        <v>835182</v>
      </c>
      <c r="B4854" t="s">
        <v>3824</v>
      </c>
      <c r="C4854" t="s">
        <v>8</v>
      </c>
      <c r="D4854" t="s">
        <v>13</v>
      </c>
      <c r="E4854" t="str">
        <f>IF(Statistics_xlsx___Sheet1[[#This Row],[event_name]]="-","Male",Statistics_xlsx___Sheet1[[#This Row],[event_name]])</f>
        <v>Female</v>
      </c>
      <c r="F4854" t="s">
        <v>17</v>
      </c>
      <c r="G4854" t="s">
        <v>44</v>
      </c>
      <c r="H4854" t="str">
        <f>IF(Statistics_xlsx___Sheet1[[#This Row],[Post Name]]="-",IF(G4855=0,G4853,G4855),Statistics_xlsx___Sheet1[[#This Row],[Post Name]])</f>
        <v>i6</v>
      </c>
      <c r="I4854">
        <v>6902</v>
      </c>
      <c r="J4854">
        <f>IF(Statistics_xlsx___Sheet1[[#This Row],[Offered Salary]]&lt;=0,AVERAGE($I$2:$I$7166),Statistics_xlsx___Sheet1[[#This Row],[Offered Salary]])</f>
        <v>6902</v>
      </c>
      <c r="K4854" t="b">
        <f>OR((Statistics_xlsx___Sheet1[[#This Row],[updated offered salary]]&lt;$N$39),(Statistics_xlsx___Sheet1[[#This Row],[updated offered salary]]&gt;$N$40))</f>
        <v>0</v>
      </c>
    </row>
    <row r="4855" spans="1:11" x14ac:dyDescent="0.3">
      <c r="A4855">
        <v>701444</v>
      </c>
      <c r="B4855" t="s">
        <v>3824</v>
      </c>
      <c r="C4855" t="s">
        <v>8</v>
      </c>
      <c r="D4855" t="s">
        <v>9</v>
      </c>
      <c r="E4855" t="str">
        <f>IF(Statistics_xlsx___Sheet1[[#This Row],[event_name]]="-","Male",Statistics_xlsx___Sheet1[[#This Row],[event_name]])</f>
        <v>Male</v>
      </c>
      <c r="F4855" t="s">
        <v>17</v>
      </c>
      <c r="G4855" t="s">
        <v>44</v>
      </c>
      <c r="H4855" t="str">
        <f>IF(Statistics_xlsx___Sheet1[[#This Row],[Post Name]]="-",IF(G4856=0,G4854,G4856),Statistics_xlsx___Sheet1[[#This Row],[Post Name]])</f>
        <v>i6</v>
      </c>
      <c r="I4855">
        <v>13003</v>
      </c>
      <c r="J4855">
        <f>IF(Statistics_xlsx___Sheet1[[#This Row],[Offered Salary]]&lt;=0,AVERAGE($I$2:$I$7166),Statistics_xlsx___Sheet1[[#This Row],[Offered Salary]])</f>
        <v>13003</v>
      </c>
      <c r="K4855" t="b">
        <f>OR((Statistics_xlsx___Sheet1[[#This Row],[updated offered salary]]&lt;$N$39),(Statistics_xlsx___Sheet1[[#This Row],[updated offered salary]]&gt;$N$40))</f>
        <v>0</v>
      </c>
    </row>
    <row r="4856" spans="1:11" x14ac:dyDescent="0.3">
      <c r="A4856">
        <v>304773</v>
      </c>
      <c r="B4856" t="s">
        <v>4009</v>
      </c>
      <c r="C4856" t="s">
        <v>8</v>
      </c>
      <c r="D4856" t="s">
        <v>9</v>
      </c>
      <c r="E4856" t="str">
        <f>IF(Statistics_xlsx___Sheet1[[#This Row],[event_name]]="-","Male",Statistics_xlsx___Sheet1[[#This Row],[event_name]])</f>
        <v>Male</v>
      </c>
      <c r="F4856" t="s">
        <v>17</v>
      </c>
      <c r="G4856" t="s">
        <v>39</v>
      </c>
      <c r="H4856" t="str">
        <f>IF(Statistics_xlsx___Sheet1[[#This Row],[Post Name]]="-",IF(G4857=0,G4855,G4857),Statistics_xlsx___Sheet1[[#This Row],[Post Name]])</f>
        <v>i1</v>
      </c>
      <c r="I4856">
        <v>20844</v>
      </c>
      <c r="J4856">
        <f>IF(Statistics_xlsx___Sheet1[[#This Row],[Offered Salary]]&lt;=0,AVERAGE($I$2:$I$7166),Statistics_xlsx___Sheet1[[#This Row],[Offered Salary]])</f>
        <v>20844</v>
      </c>
      <c r="K4856" t="b">
        <f>OR((Statistics_xlsx___Sheet1[[#This Row],[updated offered salary]]&lt;$N$39),(Statistics_xlsx___Sheet1[[#This Row],[updated offered salary]]&gt;$N$40))</f>
        <v>0</v>
      </c>
    </row>
    <row r="4857" spans="1:11" x14ac:dyDescent="0.3">
      <c r="A4857">
        <v>631509</v>
      </c>
      <c r="B4857" t="s">
        <v>4010</v>
      </c>
      <c r="C4857" t="s">
        <v>8</v>
      </c>
      <c r="D4857" t="s">
        <v>13</v>
      </c>
      <c r="E4857" t="str">
        <f>IF(Statistics_xlsx___Sheet1[[#This Row],[event_name]]="-","Male",Statistics_xlsx___Sheet1[[#This Row],[event_name]])</f>
        <v>Female</v>
      </c>
      <c r="F4857" t="s">
        <v>10</v>
      </c>
      <c r="G4857" t="s">
        <v>39</v>
      </c>
      <c r="H4857" t="str">
        <f>IF(Statistics_xlsx___Sheet1[[#This Row],[Post Name]]="-",IF(G4858=0,G4856,G4858),Statistics_xlsx___Sheet1[[#This Row],[Post Name]])</f>
        <v>i1</v>
      </c>
      <c r="I4857">
        <v>28991</v>
      </c>
      <c r="J4857">
        <f>IF(Statistics_xlsx___Sheet1[[#This Row],[Offered Salary]]&lt;=0,AVERAGE($I$2:$I$7166),Statistics_xlsx___Sheet1[[#This Row],[Offered Salary]])</f>
        <v>28991</v>
      </c>
      <c r="K4857" t="b">
        <f>OR((Statistics_xlsx___Sheet1[[#This Row],[updated offered salary]]&lt;$N$39),(Statistics_xlsx___Sheet1[[#This Row],[updated offered salary]]&gt;$N$40))</f>
        <v>0</v>
      </c>
    </row>
    <row r="4858" spans="1:11" x14ac:dyDescent="0.3">
      <c r="A4858">
        <v>399528</v>
      </c>
      <c r="B4858" t="s">
        <v>4011</v>
      </c>
      <c r="C4858" t="s">
        <v>8</v>
      </c>
      <c r="D4858" t="s">
        <v>13</v>
      </c>
      <c r="E4858" t="str">
        <f>IF(Statistics_xlsx___Sheet1[[#This Row],[event_name]]="-","Male",Statistics_xlsx___Sheet1[[#This Row],[event_name]])</f>
        <v>Female</v>
      </c>
      <c r="F4858" t="s">
        <v>10</v>
      </c>
      <c r="G4858" t="s">
        <v>39</v>
      </c>
      <c r="H4858" t="str">
        <f>IF(Statistics_xlsx___Sheet1[[#This Row],[Post Name]]="-",IF(G4859=0,G4857,G4859),Statistics_xlsx___Sheet1[[#This Row],[Post Name]])</f>
        <v>i1</v>
      </c>
      <c r="I4858">
        <v>13702</v>
      </c>
      <c r="J4858">
        <f>IF(Statistics_xlsx___Sheet1[[#This Row],[Offered Salary]]&lt;=0,AVERAGE($I$2:$I$7166),Statistics_xlsx___Sheet1[[#This Row],[Offered Salary]])</f>
        <v>13702</v>
      </c>
      <c r="K4858" t="b">
        <f>OR((Statistics_xlsx___Sheet1[[#This Row],[updated offered salary]]&lt;$N$39),(Statistics_xlsx___Sheet1[[#This Row],[updated offered salary]]&gt;$N$40))</f>
        <v>0</v>
      </c>
    </row>
    <row r="4859" spans="1:11" x14ac:dyDescent="0.3">
      <c r="A4859">
        <v>840677</v>
      </c>
      <c r="B4859" t="s">
        <v>4012</v>
      </c>
      <c r="C4859" t="s">
        <v>15</v>
      </c>
      <c r="D4859" t="s">
        <v>42</v>
      </c>
      <c r="E4859" t="str">
        <f>IF(Statistics_xlsx___Sheet1[[#This Row],[event_name]]="-","Male",Statistics_xlsx___Sheet1[[#This Row],[event_name]])</f>
        <v>Don’t want to say</v>
      </c>
      <c r="F4859" t="s">
        <v>10</v>
      </c>
      <c r="G4859" t="s">
        <v>39</v>
      </c>
      <c r="H4859" t="str">
        <f>IF(Statistics_xlsx___Sheet1[[#This Row],[Post Name]]="-",IF(G4860=0,G4858,G4860),Statistics_xlsx___Sheet1[[#This Row],[Post Name]])</f>
        <v>i1</v>
      </c>
      <c r="I4859">
        <v>95259</v>
      </c>
      <c r="J4859">
        <f>IF(Statistics_xlsx___Sheet1[[#This Row],[Offered Salary]]&lt;=0,AVERAGE($I$2:$I$7166),Statistics_xlsx___Sheet1[[#This Row],[Offered Salary]])</f>
        <v>95259</v>
      </c>
      <c r="K4859" t="b">
        <f>OR((Statistics_xlsx___Sheet1[[#This Row],[updated offered salary]]&lt;$N$39),(Statistics_xlsx___Sheet1[[#This Row],[updated offered salary]]&gt;$N$40))</f>
        <v>0</v>
      </c>
    </row>
    <row r="4860" spans="1:11" x14ac:dyDescent="0.3">
      <c r="A4860">
        <v>121433</v>
      </c>
      <c r="B4860" t="s">
        <v>4013</v>
      </c>
      <c r="C4860" t="s">
        <v>8</v>
      </c>
      <c r="D4860" t="s">
        <v>9</v>
      </c>
      <c r="E4860" t="str">
        <f>IF(Statistics_xlsx___Sheet1[[#This Row],[event_name]]="-","Male",Statistics_xlsx___Sheet1[[#This Row],[event_name]])</f>
        <v>Male</v>
      </c>
      <c r="F4860" t="s">
        <v>10</v>
      </c>
      <c r="G4860" t="s">
        <v>39</v>
      </c>
      <c r="H4860" t="str">
        <f>IF(Statistics_xlsx___Sheet1[[#This Row],[Post Name]]="-",IF(G4861=0,G4859,G4861),Statistics_xlsx___Sheet1[[#This Row],[Post Name]])</f>
        <v>i1</v>
      </c>
      <c r="I4860">
        <v>49365</v>
      </c>
      <c r="J4860">
        <f>IF(Statistics_xlsx___Sheet1[[#This Row],[Offered Salary]]&lt;=0,AVERAGE($I$2:$I$7166),Statistics_xlsx___Sheet1[[#This Row],[Offered Salary]])</f>
        <v>49365</v>
      </c>
      <c r="K4860" t="b">
        <f>OR((Statistics_xlsx___Sheet1[[#This Row],[updated offered salary]]&lt;$N$39),(Statistics_xlsx___Sheet1[[#This Row],[updated offered salary]]&gt;$N$40))</f>
        <v>0</v>
      </c>
    </row>
    <row r="4861" spans="1:11" x14ac:dyDescent="0.3">
      <c r="A4861">
        <v>339215</v>
      </c>
      <c r="B4861" t="s">
        <v>4014</v>
      </c>
      <c r="C4861" t="s">
        <v>8</v>
      </c>
      <c r="D4861" t="s">
        <v>9</v>
      </c>
      <c r="E4861" t="str">
        <f>IF(Statistics_xlsx___Sheet1[[#This Row],[event_name]]="-","Male",Statistics_xlsx___Sheet1[[#This Row],[event_name]])</f>
        <v>Male</v>
      </c>
      <c r="F4861" t="s">
        <v>10</v>
      </c>
      <c r="G4861" t="s">
        <v>39</v>
      </c>
      <c r="H4861" t="str">
        <f>IF(Statistics_xlsx___Sheet1[[#This Row],[Post Name]]="-",IF(G4862=0,G4860,G4862),Statistics_xlsx___Sheet1[[#This Row],[Post Name]])</f>
        <v>i1</v>
      </c>
      <c r="I4861">
        <v>58226</v>
      </c>
      <c r="J4861">
        <f>IF(Statistics_xlsx___Sheet1[[#This Row],[Offered Salary]]&lt;=0,AVERAGE($I$2:$I$7166),Statistics_xlsx___Sheet1[[#This Row],[Offered Salary]])</f>
        <v>58226</v>
      </c>
      <c r="K4861" t="b">
        <f>OR((Statistics_xlsx___Sheet1[[#This Row],[updated offered salary]]&lt;$N$39),(Statistics_xlsx___Sheet1[[#This Row],[updated offered salary]]&gt;$N$40))</f>
        <v>0</v>
      </c>
    </row>
    <row r="4862" spans="1:11" x14ac:dyDescent="0.3">
      <c r="A4862">
        <v>891891</v>
      </c>
      <c r="B4862" t="s">
        <v>4015</v>
      </c>
      <c r="C4862" t="s">
        <v>8</v>
      </c>
      <c r="D4862" t="s">
        <v>13</v>
      </c>
      <c r="E4862" t="str">
        <f>IF(Statistics_xlsx___Sheet1[[#This Row],[event_name]]="-","Male",Statistics_xlsx___Sheet1[[#This Row],[event_name]])</f>
        <v>Female</v>
      </c>
      <c r="F4862" t="s">
        <v>10</v>
      </c>
      <c r="G4862" t="s">
        <v>39</v>
      </c>
      <c r="H4862" t="str">
        <f>IF(Statistics_xlsx___Sheet1[[#This Row],[Post Name]]="-",IF(G4863=0,G4861,G4863),Statistics_xlsx___Sheet1[[#This Row],[Post Name]])</f>
        <v>i1</v>
      </c>
      <c r="I4862">
        <v>21893</v>
      </c>
      <c r="J4862">
        <f>IF(Statistics_xlsx___Sheet1[[#This Row],[Offered Salary]]&lt;=0,AVERAGE($I$2:$I$7166),Statistics_xlsx___Sheet1[[#This Row],[Offered Salary]])</f>
        <v>21893</v>
      </c>
      <c r="K4862" t="b">
        <f>OR((Statistics_xlsx___Sheet1[[#This Row],[updated offered salary]]&lt;$N$39),(Statistics_xlsx___Sheet1[[#This Row],[updated offered salary]]&gt;$N$40))</f>
        <v>0</v>
      </c>
    </row>
    <row r="4863" spans="1:11" x14ac:dyDescent="0.3">
      <c r="A4863">
        <v>320823</v>
      </c>
      <c r="B4863" t="s">
        <v>4016</v>
      </c>
      <c r="C4863" t="s">
        <v>8</v>
      </c>
      <c r="D4863" t="s">
        <v>9</v>
      </c>
      <c r="E4863" t="str">
        <f>IF(Statistics_xlsx___Sheet1[[#This Row],[event_name]]="-","Male",Statistics_xlsx___Sheet1[[#This Row],[event_name]])</f>
        <v>Male</v>
      </c>
      <c r="F4863" t="s">
        <v>10</v>
      </c>
      <c r="G4863" t="s">
        <v>39</v>
      </c>
      <c r="H4863" t="str">
        <f>IF(Statistics_xlsx___Sheet1[[#This Row],[Post Name]]="-",IF(G4864=0,G4862,G4864),Statistics_xlsx___Sheet1[[#This Row],[Post Name]])</f>
        <v>i1</v>
      </c>
      <c r="I4863">
        <v>17057</v>
      </c>
      <c r="J4863">
        <f>IF(Statistics_xlsx___Sheet1[[#This Row],[Offered Salary]]&lt;=0,AVERAGE($I$2:$I$7166),Statistics_xlsx___Sheet1[[#This Row],[Offered Salary]])</f>
        <v>17057</v>
      </c>
      <c r="K4863" t="b">
        <f>OR((Statistics_xlsx___Sheet1[[#This Row],[updated offered salary]]&lt;$N$39),(Statistics_xlsx___Sheet1[[#This Row],[updated offered salary]]&gt;$N$40))</f>
        <v>0</v>
      </c>
    </row>
    <row r="4864" spans="1:11" x14ac:dyDescent="0.3">
      <c r="A4864">
        <v>375472</v>
      </c>
      <c r="B4864" t="s">
        <v>4017</v>
      </c>
      <c r="C4864" t="s">
        <v>8</v>
      </c>
      <c r="D4864" t="s">
        <v>13</v>
      </c>
      <c r="E4864" t="str">
        <f>IF(Statistics_xlsx___Sheet1[[#This Row],[event_name]]="-","Male",Statistics_xlsx___Sheet1[[#This Row],[event_name]])</f>
        <v>Female</v>
      </c>
      <c r="F4864" t="s">
        <v>10</v>
      </c>
      <c r="G4864" t="s">
        <v>39</v>
      </c>
      <c r="H4864" t="str">
        <f>IF(Statistics_xlsx___Sheet1[[#This Row],[Post Name]]="-",IF(G4865=0,G4863,G4865),Statistics_xlsx___Sheet1[[#This Row],[Post Name]])</f>
        <v>i1</v>
      </c>
      <c r="I4864">
        <v>89526</v>
      </c>
      <c r="J4864">
        <f>IF(Statistics_xlsx___Sheet1[[#This Row],[Offered Salary]]&lt;=0,AVERAGE($I$2:$I$7166),Statistics_xlsx___Sheet1[[#This Row],[Offered Salary]])</f>
        <v>89526</v>
      </c>
      <c r="K4864" t="b">
        <f>OR((Statistics_xlsx___Sheet1[[#This Row],[updated offered salary]]&lt;$N$39),(Statistics_xlsx___Sheet1[[#This Row],[updated offered salary]]&gt;$N$40))</f>
        <v>0</v>
      </c>
    </row>
    <row r="4865" spans="1:11" x14ac:dyDescent="0.3">
      <c r="A4865">
        <v>847271</v>
      </c>
      <c r="B4865" t="s">
        <v>4018</v>
      </c>
      <c r="C4865" t="s">
        <v>15</v>
      </c>
      <c r="D4865" t="s">
        <v>9</v>
      </c>
      <c r="E4865" t="str">
        <f>IF(Statistics_xlsx___Sheet1[[#This Row],[event_name]]="-","Male",Statistics_xlsx___Sheet1[[#This Row],[event_name]])</f>
        <v>Male</v>
      </c>
      <c r="F4865" t="s">
        <v>10</v>
      </c>
      <c r="G4865" t="s">
        <v>39</v>
      </c>
      <c r="H4865" t="str">
        <f>IF(Statistics_xlsx___Sheet1[[#This Row],[Post Name]]="-",IF(G4866=0,G4864,G4866),Statistics_xlsx___Sheet1[[#This Row],[Post Name]])</f>
        <v>i1</v>
      </c>
      <c r="I4865">
        <v>21460</v>
      </c>
      <c r="J4865">
        <f>IF(Statistics_xlsx___Sheet1[[#This Row],[Offered Salary]]&lt;=0,AVERAGE($I$2:$I$7166),Statistics_xlsx___Sheet1[[#This Row],[Offered Salary]])</f>
        <v>21460</v>
      </c>
      <c r="K4865" t="b">
        <f>OR((Statistics_xlsx___Sheet1[[#This Row],[updated offered salary]]&lt;$N$39),(Statistics_xlsx___Sheet1[[#This Row],[updated offered salary]]&gt;$N$40))</f>
        <v>0</v>
      </c>
    </row>
    <row r="4866" spans="1:11" x14ac:dyDescent="0.3">
      <c r="A4866">
        <v>871846</v>
      </c>
      <c r="B4866" t="s">
        <v>4019</v>
      </c>
      <c r="C4866" t="s">
        <v>8</v>
      </c>
      <c r="D4866" t="s">
        <v>9</v>
      </c>
      <c r="E4866" t="str">
        <f>IF(Statistics_xlsx___Sheet1[[#This Row],[event_name]]="-","Male",Statistics_xlsx___Sheet1[[#This Row],[event_name]])</f>
        <v>Male</v>
      </c>
      <c r="F4866" t="s">
        <v>10</v>
      </c>
      <c r="G4866" t="s">
        <v>39</v>
      </c>
      <c r="H4866" t="str">
        <f>IF(Statistics_xlsx___Sheet1[[#This Row],[Post Name]]="-",IF(G4867=0,G4865,G4867),Statistics_xlsx___Sheet1[[#This Row],[Post Name]])</f>
        <v>i1</v>
      </c>
      <c r="I4866">
        <v>84889</v>
      </c>
      <c r="J4866">
        <f>IF(Statistics_xlsx___Sheet1[[#This Row],[Offered Salary]]&lt;=0,AVERAGE($I$2:$I$7166),Statistics_xlsx___Sheet1[[#This Row],[Offered Salary]])</f>
        <v>84889</v>
      </c>
      <c r="K4866" t="b">
        <f>OR((Statistics_xlsx___Sheet1[[#This Row],[updated offered salary]]&lt;$N$39),(Statistics_xlsx___Sheet1[[#This Row],[updated offered salary]]&gt;$N$40))</f>
        <v>0</v>
      </c>
    </row>
    <row r="4867" spans="1:11" x14ac:dyDescent="0.3">
      <c r="A4867">
        <v>98755</v>
      </c>
      <c r="B4867" t="s">
        <v>4020</v>
      </c>
      <c r="C4867" t="s">
        <v>8</v>
      </c>
      <c r="D4867" t="s">
        <v>13</v>
      </c>
      <c r="E4867" t="str">
        <f>IF(Statistics_xlsx___Sheet1[[#This Row],[event_name]]="-","Male",Statistics_xlsx___Sheet1[[#This Row],[event_name]])</f>
        <v>Female</v>
      </c>
      <c r="F4867" t="s">
        <v>33</v>
      </c>
      <c r="G4867" t="s">
        <v>345</v>
      </c>
      <c r="H4867" t="str">
        <f>IF(Statistics_xlsx___Sheet1[[#This Row],[Post Name]]="-",IF(G4868=0,G4866,G4868),Statistics_xlsx___Sheet1[[#This Row],[Post Name]])</f>
        <v>c9</v>
      </c>
      <c r="I4867">
        <v>80022</v>
      </c>
      <c r="J4867">
        <f>IF(Statistics_xlsx___Sheet1[[#This Row],[Offered Salary]]&lt;=0,AVERAGE($I$2:$I$7166),Statistics_xlsx___Sheet1[[#This Row],[Offered Salary]])</f>
        <v>80022</v>
      </c>
      <c r="K4867" t="b">
        <f>OR((Statistics_xlsx___Sheet1[[#This Row],[updated offered salary]]&lt;$N$39),(Statistics_xlsx___Sheet1[[#This Row],[updated offered salary]]&gt;$N$40))</f>
        <v>0</v>
      </c>
    </row>
    <row r="4868" spans="1:11" x14ac:dyDescent="0.3">
      <c r="A4868">
        <v>858621</v>
      </c>
      <c r="B4868" t="s">
        <v>4020</v>
      </c>
      <c r="C4868" t="s">
        <v>8</v>
      </c>
      <c r="D4868" t="s">
        <v>13</v>
      </c>
      <c r="E4868" t="str">
        <f>IF(Statistics_xlsx___Sheet1[[#This Row],[event_name]]="-","Male",Statistics_xlsx___Sheet1[[#This Row],[event_name]])</f>
        <v>Female</v>
      </c>
      <c r="F4868" t="s">
        <v>33</v>
      </c>
      <c r="G4868" t="s">
        <v>345</v>
      </c>
      <c r="H4868" t="str">
        <f>IF(Statistics_xlsx___Sheet1[[#This Row],[Post Name]]="-",IF(G4869=0,G4867,G4869),Statistics_xlsx___Sheet1[[#This Row],[Post Name]])</f>
        <v>c9</v>
      </c>
      <c r="I4868">
        <v>66005</v>
      </c>
      <c r="J4868">
        <f>IF(Statistics_xlsx___Sheet1[[#This Row],[Offered Salary]]&lt;=0,AVERAGE($I$2:$I$7166),Statistics_xlsx___Sheet1[[#This Row],[Offered Salary]])</f>
        <v>66005</v>
      </c>
      <c r="K4868" t="b">
        <f>OR((Statistics_xlsx___Sheet1[[#This Row],[updated offered salary]]&lt;$N$39),(Statistics_xlsx___Sheet1[[#This Row],[updated offered salary]]&gt;$N$40))</f>
        <v>0</v>
      </c>
    </row>
    <row r="4869" spans="1:11" x14ac:dyDescent="0.3">
      <c r="A4869">
        <v>407945</v>
      </c>
      <c r="B4869" t="s">
        <v>3847</v>
      </c>
      <c r="C4869" t="s">
        <v>8</v>
      </c>
      <c r="D4869" t="s">
        <v>13</v>
      </c>
      <c r="E4869" t="str">
        <f>IF(Statistics_xlsx___Sheet1[[#This Row],[event_name]]="-","Male",Statistics_xlsx___Sheet1[[#This Row],[event_name]])</f>
        <v>Female</v>
      </c>
      <c r="F4869" t="s">
        <v>33</v>
      </c>
      <c r="G4869" t="s">
        <v>345</v>
      </c>
      <c r="H4869" t="str">
        <f>IF(Statistics_xlsx___Sheet1[[#This Row],[Post Name]]="-",IF(G4870=0,G4868,G4870),Statistics_xlsx___Sheet1[[#This Row],[Post Name]])</f>
        <v>c9</v>
      </c>
      <c r="I4869">
        <v>44523</v>
      </c>
      <c r="J4869">
        <f>IF(Statistics_xlsx___Sheet1[[#This Row],[Offered Salary]]&lt;=0,AVERAGE($I$2:$I$7166),Statistics_xlsx___Sheet1[[#This Row],[Offered Salary]])</f>
        <v>44523</v>
      </c>
      <c r="K4869" t="b">
        <f>OR((Statistics_xlsx___Sheet1[[#This Row],[updated offered salary]]&lt;$N$39),(Statistics_xlsx___Sheet1[[#This Row],[updated offered salary]]&gt;$N$40))</f>
        <v>0</v>
      </c>
    </row>
    <row r="4870" spans="1:11" x14ac:dyDescent="0.3">
      <c r="A4870">
        <v>613320</v>
      </c>
      <c r="B4870" t="s">
        <v>4021</v>
      </c>
      <c r="C4870" t="s">
        <v>8</v>
      </c>
      <c r="D4870" t="s">
        <v>13</v>
      </c>
      <c r="E4870" t="str">
        <f>IF(Statistics_xlsx___Sheet1[[#This Row],[event_name]]="-","Male",Statistics_xlsx___Sheet1[[#This Row],[event_name]])</f>
        <v>Female</v>
      </c>
      <c r="F4870" t="s">
        <v>33</v>
      </c>
      <c r="G4870" t="s">
        <v>345</v>
      </c>
      <c r="H4870" t="str">
        <f>IF(Statistics_xlsx___Sheet1[[#This Row],[Post Name]]="-",IF(G4871=0,G4869,G4871),Statistics_xlsx___Sheet1[[#This Row],[Post Name]])</f>
        <v>c9</v>
      </c>
      <c r="I4870">
        <v>64709</v>
      </c>
      <c r="J4870">
        <f>IF(Statistics_xlsx___Sheet1[[#This Row],[Offered Salary]]&lt;=0,AVERAGE($I$2:$I$7166),Statistics_xlsx___Sheet1[[#This Row],[Offered Salary]])</f>
        <v>64709</v>
      </c>
      <c r="K4870" t="b">
        <f>OR((Statistics_xlsx___Sheet1[[#This Row],[updated offered salary]]&lt;$N$39),(Statistics_xlsx___Sheet1[[#This Row],[updated offered salary]]&gt;$N$40))</f>
        <v>0</v>
      </c>
    </row>
    <row r="4871" spans="1:11" x14ac:dyDescent="0.3">
      <c r="A4871">
        <v>160792</v>
      </c>
      <c r="B4871" t="s">
        <v>4022</v>
      </c>
      <c r="C4871" t="s">
        <v>8</v>
      </c>
      <c r="D4871" t="s">
        <v>13</v>
      </c>
      <c r="E4871" t="str">
        <f>IF(Statistics_xlsx___Sheet1[[#This Row],[event_name]]="-","Male",Statistics_xlsx___Sheet1[[#This Row],[event_name]])</f>
        <v>Female</v>
      </c>
      <c r="F4871" t="s">
        <v>33</v>
      </c>
      <c r="G4871" t="s">
        <v>345</v>
      </c>
      <c r="H4871" t="str">
        <f>IF(Statistics_xlsx___Sheet1[[#This Row],[Post Name]]="-",IF(G4872=0,G4870,G4872),Statistics_xlsx___Sheet1[[#This Row],[Post Name]])</f>
        <v>c9</v>
      </c>
      <c r="I4871">
        <v>23541</v>
      </c>
      <c r="J4871">
        <f>IF(Statistics_xlsx___Sheet1[[#This Row],[Offered Salary]]&lt;=0,AVERAGE($I$2:$I$7166),Statistics_xlsx___Sheet1[[#This Row],[Offered Salary]])</f>
        <v>23541</v>
      </c>
      <c r="K4871" t="b">
        <f>OR((Statistics_xlsx___Sheet1[[#This Row],[updated offered salary]]&lt;$N$39),(Statistics_xlsx___Sheet1[[#This Row],[updated offered salary]]&gt;$N$40))</f>
        <v>0</v>
      </c>
    </row>
    <row r="4872" spans="1:11" x14ac:dyDescent="0.3">
      <c r="A4872">
        <v>183298</v>
      </c>
      <c r="B4872" t="s">
        <v>2278</v>
      </c>
      <c r="C4872" t="s">
        <v>8</v>
      </c>
      <c r="D4872" t="s">
        <v>13</v>
      </c>
      <c r="E4872" t="str">
        <f>IF(Statistics_xlsx___Sheet1[[#This Row],[event_name]]="-","Male",Statistics_xlsx___Sheet1[[#This Row],[event_name]])</f>
        <v>Female</v>
      </c>
      <c r="F4872" t="s">
        <v>33</v>
      </c>
      <c r="G4872" t="s">
        <v>345</v>
      </c>
      <c r="H4872" t="str">
        <f>IF(Statistics_xlsx___Sheet1[[#This Row],[Post Name]]="-",IF(G4873=0,G4871,G4873),Statistics_xlsx___Sheet1[[#This Row],[Post Name]])</f>
        <v>c9</v>
      </c>
      <c r="I4872">
        <v>78071</v>
      </c>
      <c r="J4872">
        <f>IF(Statistics_xlsx___Sheet1[[#This Row],[Offered Salary]]&lt;=0,AVERAGE($I$2:$I$7166),Statistics_xlsx___Sheet1[[#This Row],[Offered Salary]])</f>
        <v>78071</v>
      </c>
      <c r="K4872" t="b">
        <f>OR((Statistics_xlsx___Sheet1[[#This Row],[updated offered salary]]&lt;$N$39),(Statistics_xlsx___Sheet1[[#This Row],[updated offered salary]]&gt;$N$40))</f>
        <v>0</v>
      </c>
    </row>
    <row r="4873" spans="1:11" x14ac:dyDescent="0.3">
      <c r="A4873">
        <v>839104</v>
      </c>
      <c r="B4873" t="s">
        <v>4023</v>
      </c>
      <c r="C4873" t="s">
        <v>8</v>
      </c>
      <c r="D4873" t="s">
        <v>42</v>
      </c>
      <c r="E4873" t="str">
        <f>IF(Statistics_xlsx___Sheet1[[#This Row],[event_name]]="-","Male",Statistics_xlsx___Sheet1[[#This Row],[event_name]])</f>
        <v>Don’t want to say</v>
      </c>
      <c r="F4873" t="s">
        <v>33</v>
      </c>
      <c r="G4873" t="s">
        <v>345</v>
      </c>
      <c r="H4873" t="str">
        <f>IF(Statistics_xlsx___Sheet1[[#This Row],[Post Name]]="-",IF(G4874=0,G4872,G4874),Statistics_xlsx___Sheet1[[#This Row],[Post Name]])</f>
        <v>c9</v>
      </c>
      <c r="I4873">
        <v>43771</v>
      </c>
      <c r="J4873">
        <f>IF(Statistics_xlsx___Sheet1[[#This Row],[Offered Salary]]&lt;=0,AVERAGE($I$2:$I$7166),Statistics_xlsx___Sheet1[[#This Row],[Offered Salary]])</f>
        <v>43771</v>
      </c>
      <c r="K4873" t="b">
        <f>OR((Statistics_xlsx___Sheet1[[#This Row],[updated offered salary]]&lt;$N$39),(Statistics_xlsx___Sheet1[[#This Row],[updated offered salary]]&gt;$N$40))</f>
        <v>0</v>
      </c>
    </row>
    <row r="4874" spans="1:11" x14ac:dyDescent="0.3">
      <c r="A4874">
        <v>816440</v>
      </c>
      <c r="B4874" t="s">
        <v>3068</v>
      </c>
      <c r="C4874" t="s">
        <v>8</v>
      </c>
      <c r="D4874" t="s">
        <v>9</v>
      </c>
      <c r="E4874" t="str">
        <f>IF(Statistics_xlsx___Sheet1[[#This Row],[event_name]]="-","Male",Statistics_xlsx___Sheet1[[#This Row],[event_name]])</f>
        <v>Male</v>
      </c>
      <c r="F4874" t="s">
        <v>17</v>
      </c>
      <c r="G4874" t="s">
        <v>14</v>
      </c>
      <c r="H4874" t="str">
        <f>IF(Statistics_xlsx___Sheet1[[#This Row],[Post Name]]="-",IF(G4875=0,G4873,G4875),Statistics_xlsx___Sheet1[[#This Row],[Post Name]])</f>
        <v>c5</v>
      </c>
      <c r="I4874">
        <v>85537</v>
      </c>
      <c r="J4874">
        <f>IF(Statistics_xlsx___Sheet1[[#This Row],[Offered Salary]]&lt;=0,AVERAGE($I$2:$I$7166),Statistics_xlsx___Sheet1[[#This Row],[Offered Salary]])</f>
        <v>85537</v>
      </c>
      <c r="K4874" t="b">
        <f>OR((Statistics_xlsx___Sheet1[[#This Row],[updated offered salary]]&lt;$N$39),(Statistics_xlsx___Sheet1[[#This Row],[updated offered salary]]&gt;$N$40))</f>
        <v>0</v>
      </c>
    </row>
    <row r="4875" spans="1:11" x14ac:dyDescent="0.3">
      <c r="A4875">
        <v>756018</v>
      </c>
      <c r="B4875" t="s">
        <v>2371</v>
      </c>
      <c r="C4875" t="s">
        <v>8</v>
      </c>
      <c r="D4875" t="s">
        <v>9</v>
      </c>
      <c r="E4875" t="str">
        <f>IF(Statistics_xlsx___Sheet1[[#This Row],[event_name]]="-","Male",Statistics_xlsx___Sheet1[[#This Row],[event_name]])</f>
        <v>Male</v>
      </c>
      <c r="F4875" t="s">
        <v>17</v>
      </c>
      <c r="G4875" t="s">
        <v>14</v>
      </c>
      <c r="H4875" t="str">
        <f>IF(Statistics_xlsx___Sheet1[[#This Row],[Post Name]]="-",IF(G4876=0,G4874,G4876),Statistics_xlsx___Sheet1[[#This Row],[Post Name]])</f>
        <v>c5</v>
      </c>
      <c r="I4875">
        <v>39162</v>
      </c>
      <c r="J4875">
        <f>IF(Statistics_xlsx___Sheet1[[#This Row],[Offered Salary]]&lt;=0,AVERAGE($I$2:$I$7166),Statistics_xlsx___Sheet1[[#This Row],[Offered Salary]])</f>
        <v>39162</v>
      </c>
      <c r="K4875" t="b">
        <f>OR((Statistics_xlsx___Sheet1[[#This Row],[updated offered salary]]&lt;$N$39),(Statistics_xlsx___Sheet1[[#This Row],[updated offered salary]]&gt;$N$40))</f>
        <v>0</v>
      </c>
    </row>
    <row r="4876" spans="1:11" x14ac:dyDescent="0.3">
      <c r="A4876">
        <v>539099</v>
      </c>
      <c r="B4876" t="s">
        <v>1518</v>
      </c>
      <c r="C4876" t="s">
        <v>8</v>
      </c>
      <c r="D4876" t="s">
        <v>42</v>
      </c>
      <c r="E4876" t="str">
        <f>IF(Statistics_xlsx___Sheet1[[#This Row],[event_name]]="-","Male",Statistics_xlsx___Sheet1[[#This Row],[event_name]])</f>
        <v>Don’t want to say</v>
      </c>
      <c r="F4876" t="s">
        <v>17</v>
      </c>
      <c r="G4876" t="s">
        <v>14</v>
      </c>
      <c r="H4876" t="str">
        <f>IF(Statistics_xlsx___Sheet1[[#This Row],[Post Name]]="-",IF(G4877=0,G4875,G4877),Statistics_xlsx___Sheet1[[#This Row],[Post Name]])</f>
        <v>c5</v>
      </c>
      <c r="I4876">
        <v>77997</v>
      </c>
      <c r="J4876">
        <f>IF(Statistics_xlsx___Sheet1[[#This Row],[Offered Salary]]&lt;=0,AVERAGE($I$2:$I$7166),Statistics_xlsx___Sheet1[[#This Row],[Offered Salary]])</f>
        <v>77997</v>
      </c>
      <c r="K4876" t="b">
        <f>OR((Statistics_xlsx___Sheet1[[#This Row],[updated offered salary]]&lt;$N$39),(Statistics_xlsx___Sheet1[[#This Row],[updated offered salary]]&gt;$N$40))</f>
        <v>0</v>
      </c>
    </row>
    <row r="4877" spans="1:11" x14ac:dyDescent="0.3">
      <c r="A4877">
        <v>267567</v>
      </c>
      <c r="B4877" t="s">
        <v>4024</v>
      </c>
      <c r="C4877" t="s">
        <v>8</v>
      </c>
      <c r="D4877" t="s">
        <v>13</v>
      </c>
      <c r="E4877" t="str">
        <f>IF(Statistics_xlsx___Sheet1[[#This Row],[event_name]]="-","Male",Statistics_xlsx___Sheet1[[#This Row],[event_name]])</f>
        <v>Female</v>
      </c>
      <c r="F4877" t="s">
        <v>21</v>
      </c>
      <c r="G4877" t="s">
        <v>345</v>
      </c>
      <c r="H4877" t="str">
        <f>IF(Statistics_xlsx___Sheet1[[#This Row],[Post Name]]="-",IF(G4878=0,G4876,G4878),Statistics_xlsx___Sheet1[[#This Row],[Post Name]])</f>
        <v>c9</v>
      </c>
      <c r="I4877">
        <v>57519</v>
      </c>
      <c r="J4877">
        <f>IF(Statistics_xlsx___Sheet1[[#This Row],[Offered Salary]]&lt;=0,AVERAGE($I$2:$I$7166),Statistics_xlsx___Sheet1[[#This Row],[Offered Salary]])</f>
        <v>57519</v>
      </c>
      <c r="K4877" t="b">
        <f>OR((Statistics_xlsx___Sheet1[[#This Row],[updated offered salary]]&lt;$N$39),(Statistics_xlsx___Sheet1[[#This Row],[updated offered salary]]&gt;$N$40))</f>
        <v>0</v>
      </c>
    </row>
    <row r="4878" spans="1:11" x14ac:dyDescent="0.3">
      <c r="A4878">
        <v>881688</v>
      </c>
      <c r="B4878" t="s">
        <v>4025</v>
      </c>
      <c r="C4878" t="s">
        <v>8</v>
      </c>
      <c r="D4878" t="s">
        <v>9</v>
      </c>
      <c r="E4878" t="str">
        <f>IF(Statistics_xlsx___Sheet1[[#This Row],[event_name]]="-","Male",Statistics_xlsx___Sheet1[[#This Row],[event_name]])</f>
        <v>Male</v>
      </c>
      <c r="F4878" t="s">
        <v>21</v>
      </c>
      <c r="G4878" t="s">
        <v>345</v>
      </c>
      <c r="H4878" t="str">
        <f>IF(Statistics_xlsx___Sheet1[[#This Row],[Post Name]]="-",IF(G4879=0,G4877,G4879),Statistics_xlsx___Sheet1[[#This Row],[Post Name]])</f>
        <v>c9</v>
      </c>
      <c r="I4878">
        <v>47231</v>
      </c>
      <c r="J4878">
        <f>IF(Statistics_xlsx___Sheet1[[#This Row],[Offered Salary]]&lt;=0,AVERAGE($I$2:$I$7166),Statistics_xlsx___Sheet1[[#This Row],[Offered Salary]])</f>
        <v>47231</v>
      </c>
      <c r="K4878" t="b">
        <f>OR((Statistics_xlsx___Sheet1[[#This Row],[updated offered salary]]&lt;$N$39),(Statistics_xlsx___Sheet1[[#This Row],[updated offered salary]]&gt;$N$40))</f>
        <v>0</v>
      </c>
    </row>
    <row r="4879" spans="1:11" x14ac:dyDescent="0.3">
      <c r="A4879">
        <v>417513</v>
      </c>
      <c r="B4879" t="s">
        <v>4026</v>
      </c>
      <c r="C4879" t="s">
        <v>8</v>
      </c>
      <c r="D4879" t="s">
        <v>9</v>
      </c>
      <c r="E4879" t="str">
        <f>IF(Statistics_xlsx___Sheet1[[#This Row],[event_name]]="-","Male",Statistics_xlsx___Sheet1[[#This Row],[event_name]])</f>
        <v>Male</v>
      </c>
      <c r="F4879" t="s">
        <v>10</v>
      </c>
      <c r="G4879" t="s">
        <v>345</v>
      </c>
      <c r="H4879" t="str">
        <f>IF(Statistics_xlsx___Sheet1[[#This Row],[Post Name]]="-",IF(G4880=0,G4878,G4880),Statistics_xlsx___Sheet1[[#This Row],[Post Name]])</f>
        <v>c9</v>
      </c>
      <c r="I4879">
        <v>36618</v>
      </c>
      <c r="J4879">
        <f>IF(Statistics_xlsx___Sheet1[[#This Row],[Offered Salary]]&lt;=0,AVERAGE($I$2:$I$7166),Statistics_xlsx___Sheet1[[#This Row],[Offered Salary]])</f>
        <v>36618</v>
      </c>
      <c r="K4879" t="b">
        <f>OR((Statistics_xlsx___Sheet1[[#This Row],[updated offered salary]]&lt;$N$39),(Statistics_xlsx___Sheet1[[#This Row],[updated offered salary]]&gt;$N$40))</f>
        <v>0</v>
      </c>
    </row>
    <row r="4880" spans="1:11" x14ac:dyDescent="0.3">
      <c r="A4880">
        <v>998339</v>
      </c>
      <c r="B4880" t="s">
        <v>3174</v>
      </c>
      <c r="C4880" t="s">
        <v>15</v>
      </c>
      <c r="D4880" t="s">
        <v>9</v>
      </c>
      <c r="E4880" t="str">
        <f>IF(Statistics_xlsx___Sheet1[[#This Row],[event_name]]="-","Male",Statistics_xlsx___Sheet1[[#This Row],[event_name]])</f>
        <v>Male</v>
      </c>
      <c r="F4880" t="s">
        <v>10</v>
      </c>
      <c r="G4880" t="s">
        <v>345</v>
      </c>
      <c r="H4880" t="str">
        <f>IF(Statistics_xlsx___Sheet1[[#This Row],[Post Name]]="-",IF(G4881=0,G4879,G4881),Statistics_xlsx___Sheet1[[#This Row],[Post Name]])</f>
        <v>c9</v>
      </c>
      <c r="I4880">
        <v>68877</v>
      </c>
      <c r="J4880">
        <f>IF(Statistics_xlsx___Sheet1[[#This Row],[Offered Salary]]&lt;=0,AVERAGE($I$2:$I$7166),Statistics_xlsx___Sheet1[[#This Row],[Offered Salary]])</f>
        <v>68877</v>
      </c>
      <c r="K4880" t="b">
        <f>OR((Statistics_xlsx___Sheet1[[#This Row],[updated offered salary]]&lt;$N$39),(Statistics_xlsx___Sheet1[[#This Row],[updated offered salary]]&gt;$N$40))</f>
        <v>0</v>
      </c>
    </row>
    <row r="4881" spans="1:11" x14ac:dyDescent="0.3">
      <c r="A4881">
        <v>111830</v>
      </c>
      <c r="B4881" t="s">
        <v>3072</v>
      </c>
      <c r="C4881" t="s">
        <v>8</v>
      </c>
      <c r="D4881" t="s">
        <v>13</v>
      </c>
      <c r="E4881" t="str">
        <f>IF(Statistics_xlsx___Sheet1[[#This Row],[event_name]]="-","Male",Statistics_xlsx___Sheet1[[#This Row],[event_name]])</f>
        <v>Female</v>
      </c>
      <c r="F4881" t="s">
        <v>10</v>
      </c>
      <c r="G4881" t="s">
        <v>345</v>
      </c>
      <c r="H4881" t="str">
        <f>IF(Statistics_xlsx___Sheet1[[#This Row],[Post Name]]="-",IF(G4882=0,G4880,G4882),Statistics_xlsx___Sheet1[[#This Row],[Post Name]])</f>
        <v>c9</v>
      </c>
      <c r="I4881">
        <v>44948</v>
      </c>
      <c r="J4881">
        <f>IF(Statistics_xlsx___Sheet1[[#This Row],[Offered Salary]]&lt;=0,AVERAGE($I$2:$I$7166),Statistics_xlsx___Sheet1[[#This Row],[Offered Salary]])</f>
        <v>44948</v>
      </c>
      <c r="K4881" t="b">
        <f>OR((Statistics_xlsx___Sheet1[[#This Row],[updated offered salary]]&lt;$N$39),(Statistics_xlsx___Sheet1[[#This Row],[updated offered salary]]&gt;$N$40))</f>
        <v>0</v>
      </c>
    </row>
    <row r="4882" spans="1:11" x14ac:dyDescent="0.3">
      <c r="A4882">
        <v>423857</v>
      </c>
      <c r="B4882" t="s">
        <v>4027</v>
      </c>
      <c r="C4882" t="s">
        <v>8</v>
      </c>
      <c r="D4882" t="s">
        <v>9</v>
      </c>
      <c r="E4882" t="str">
        <f>IF(Statistics_xlsx___Sheet1[[#This Row],[event_name]]="-","Male",Statistics_xlsx___Sheet1[[#This Row],[event_name]])</f>
        <v>Male</v>
      </c>
      <c r="F4882" t="s">
        <v>10</v>
      </c>
      <c r="G4882" t="s">
        <v>345</v>
      </c>
      <c r="H4882" t="str">
        <f>IF(Statistics_xlsx___Sheet1[[#This Row],[Post Name]]="-",IF(G4883=0,G4881,G4883),Statistics_xlsx___Sheet1[[#This Row],[Post Name]])</f>
        <v>c9</v>
      </c>
      <c r="I4882">
        <v>87337</v>
      </c>
      <c r="J4882">
        <f>IF(Statistics_xlsx___Sheet1[[#This Row],[Offered Salary]]&lt;=0,AVERAGE($I$2:$I$7166),Statistics_xlsx___Sheet1[[#This Row],[Offered Salary]])</f>
        <v>87337</v>
      </c>
      <c r="K4882" t="b">
        <f>OR((Statistics_xlsx___Sheet1[[#This Row],[updated offered salary]]&lt;$N$39),(Statistics_xlsx___Sheet1[[#This Row],[updated offered salary]]&gt;$N$40))</f>
        <v>0</v>
      </c>
    </row>
    <row r="4883" spans="1:11" x14ac:dyDescent="0.3">
      <c r="A4883">
        <v>66292</v>
      </c>
      <c r="B4883" t="s">
        <v>4028</v>
      </c>
      <c r="C4883" t="s">
        <v>8</v>
      </c>
      <c r="D4883" t="s">
        <v>9</v>
      </c>
      <c r="E4883" t="str">
        <f>IF(Statistics_xlsx___Sheet1[[#This Row],[event_name]]="-","Male",Statistics_xlsx___Sheet1[[#This Row],[event_name]])</f>
        <v>Male</v>
      </c>
      <c r="F4883" t="s">
        <v>10</v>
      </c>
      <c r="G4883" t="s">
        <v>345</v>
      </c>
      <c r="H4883" t="str">
        <f>IF(Statistics_xlsx___Sheet1[[#This Row],[Post Name]]="-",IF(G4884=0,G4882,G4884),Statistics_xlsx___Sheet1[[#This Row],[Post Name]])</f>
        <v>c9</v>
      </c>
      <c r="I4883">
        <v>43325</v>
      </c>
      <c r="J4883">
        <f>IF(Statistics_xlsx___Sheet1[[#This Row],[Offered Salary]]&lt;=0,AVERAGE($I$2:$I$7166),Statistics_xlsx___Sheet1[[#This Row],[Offered Salary]])</f>
        <v>43325</v>
      </c>
      <c r="K4883" t="b">
        <f>OR((Statistics_xlsx___Sheet1[[#This Row],[updated offered salary]]&lt;$N$39),(Statistics_xlsx___Sheet1[[#This Row],[updated offered salary]]&gt;$N$40))</f>
        <v>0</v>
      </c>
    </row>
    <row r="4884" spans="1:11" x14ac:dyDescent="0.3">
      <c r="A4884">
        <v>764554</v>
      </c>
      <c r="B4884" t="s">
        <v>1526</v>
      </c>
      <c r="C4884" t="s">
        <v>8</v>
      </c>
      <c r="D4884" t="s">
        <v>9</v>
      </c>
      <c r="E4884" t="str">
        <f>IF(Statistics_xlsx___Sheet1[[#This Row],[event_name]]="-","Male",Statistics_xlsx___Sheet1[[#This Row],[event_name]])</f>
        <v>Male</v>
      </c>
      <c r="F4884" t="s">
        <v>10</v>
      </c>
      <c r="G4884" t="s">
        <v>36</v>
      </c>
      <c r="H4884" t="str">
        <f>IF(Statistics_xlsx___Sheet1[[#This Row],[Post Name]]="-",IF(G4885=0,G4883,G4885),Statistics_xlsx___Sheet1[[#This Row],[Post Name]])</f>
        <v>i5</v>
      </c>
      <c r="I4884">
        <v>17408</v>
      </c>
      <c r="J4884">
        <f>IF(Statistics_xlsx___Sheet1[[#This Row],[Offered Salary]]&lt;=0,AVERAGE($I$2:$I$7166),Statistics_xlsx___Sheet1[[#This Row],[Offered Salary]])</f>
        <v>17408</v>
      </c>
      <c r="K4884" t="b">
        <f>OR((Statistics_xlsx___Sheet1[[#This Row],[updated offered salary]]&lt;$N$39),(Statistics_xlsx___Sheet1[[#This Row],[updated offered salary]]&gt;$N$40))</f>
        <v>0</v>
      </c>
    </row>
    <row r="4885" spans="1:11" x14ac:dyDescent="0.3">
      <c r="A4885">
        <v>447160</v>
      </c>
      <c r="B4885" t="s">
        <v>4029</v>
      </c>
      <c r="C4885" t="s">
        <v>8</v>
      </c>
      <c r="D4885" t="s">
        <v>9</v>
      </c>
      <c r="E4885" t="str">
        <f>IF(Statistics_xlsx___Sheet1[[#This Row],[event_name]]="-","Male",Statistics_xlsx___Sheet1[[#This Row],[event_name]])</f>
        <v>Male</v>
      </c>
      <c r="F4885" t="s">
        <v>10</v>
      </c>
      <c r="G4885" t="s">
        <v>36</v>
      </c>
      <c r="H4885" t="str">
        <f>IF(Statistics_xlsx___Sheet1[[#This Row],[Post Name]]="-",IF(G4886=0,G4884,G4886),Statistics_xlsx___Sheet1[[#This Row],[Post Name]])</f>
        <v>i5</v>
      </c>
      <c r="I4885">
        <v>64607</v>
      </c>
      <c r="J4885">
        <f>IF(Statistics_xlsx___Sheet1[[#This Row],[Offered Salary]]&lt;=0,AVERAGE($I$2:$I$7166),Statistics_xlsx___Sheet1[[#This Row],[Offered Salary]])</f>
        <v>64607</v>
      </c>
      <c r="K4885" t="b">
        <f>OR((Statistics_xlsx___Sheet1[[#This Row],[updated offered salary]]&lt;$N$39),(Statistics_xlsx___Sheet1[[#This Row],[updated offered salary]]&gt;$N$40))</f>
        <v>0</v>
      </c>
    </row>
    <row r="4886" spans="1:11" x14ac:dyDescent="0.3">
      <c r="A4886">
        <v>325134</v>
      </c>
      <c r="B4886" t="s">
        <v>4030</v>
      </c>
      <c r="C4886" t="s">
        <v>8</v>
      </c>
      <c r="D4886" t="s">
        <v>9</v>
      </c>
      <c r="E4886" t="str">
        <f>IF(Statistics_xlsx___Sheet1[[#This Row],[event_name]]="-","Male",Statistics_xlsx___Sheet1[[#This Row],[event_name]])</f>
        <v>Male</v>
      </c>
      <c r="F4886" t="s">
        <v>10</v>
      </c>
      <c r="G4886" t="s">
        <v>36</v>
      </c>
      <c r="H4886" t="str">
        <f>IF(Statistics_xlsx___Sheet1[[#This Row],[Post Name]]="-",IF(G4887=0,G4885,G4887),Statistics_xlsx___Sheet1[[#This Row],[Post Name]])</f>
        <v>i5</v>
      </c>
      <c r="I4886">
        <v>37983</v>
      </c>
      <c r="J4886">
        <f>IF(Statistics_xlsx___Sheet1[[#This Row],[Offered Salary]]&lt;=0,AVERAGE($I$2:$I$7166),Statistics_xlsx___Sheet1[[#This Row],[Offered Salary]])</f>
        <v>37983</v>
      </c>
      <c r="K4886" t="b">
        <f>OR((Statistics_xlsx___Sheet1[[#This Row],[updated offered salary]]&lt;$N$39),(Statistics_xlsx___Sheet1[[#This Row],[updated offered salary]]&gt;$N$40))</f>
        <v>0</v>
      </c>
    </row>
    <row r="4887" spans="1:11" x14ac:dyDescent="0.3">
      <c r="A4887">
        <v>428148</v>
      </c>
      <c r="B4887" t="s">
        <v>4031</v>
      </c>
      <c r="C4887" t="s">
        <v>8</v>
      </c>
      <c r="D4887" t="s">
        <v>9</v>
      </c>
      <c r="E4887" t="str">
        <f>IF(Statistics_xlsx___Sheet1[[#This Row],[event_name]]="-","Male",Statistics_xlsx___Sheet1[[#This Row],[event_name]])</f>
        <v>Male</v>
      </c>
      <c r="F4887" t="s">
        <v>10</v>
      </c>
      <c r="G4887" t="s">
        <v>36</v>
      </c>
      <c r="H4887" t="str">
        <f>IF(Statistics_xlsx___Sheet1[[#This Row],[Post Name]]="-",IF(G4888=0,G4886,G4888),Statistics_xlsx___Sheet1[[#This Row],[Post Name]])</f>
        <v>i5</v>
      </c>
      <c r="I4887">
        <v>74877</v>
      </c>
      <c r="J4887">
        <f>IF(Statistics_xlsx___Sheet1[[#This Row],[Offered Salary]]&lt;=0,AVERAGE($I$2:$I$7166),Statistics_xlsx___Sheet1[[#This Row],[Offered Salary]])</f>
        <v>74877</v>
      </c>
      <c r="K4887" t="b">
        <f>OR((Statistics_xlsx___Sheet1[[#This Row],[updated offered salary]]&lt;$N$39),(Statistics_xlsx___Sheet1[[#This Row],[updated offered salary]]&gt;$N$40))</f>
        <v>0</v>
      </c>
    </row>
    <row r="4888" spans="1:11" x14ac:dyDescent="0.3">
      <c r="A4888">
        <v>216478</v>
      </c>
      <c r="B4888" t="s">
        <v>3937</v>
      </c>
      <c r="C4888" t="s">
        <v>8</v>
      </c>
      <c r="D4888" t="s">
        <v>13</v>
      </c>
      <c r="E4888" t="str">
        <f>IF(Statistics_xlsx___Sheet1[[#This Row],[event_name]]="-","Male",Statistics_xlsx___Sheet1[[#This Row],[event_name]])</f>
        <v>Female</v>
      </c>
      <c r="F4888" t="s">
        <v>17</v>
      </c>
      <c r="G4888" t="s">
        <v>24</v>
      </c>
      <c r="H4888" t="str">
        <f>IF(Statistics_xlsx___Sheet1[[#This Row],[Post Name]]="-",IF(G4889=0,G4887,G4889),Statistics_xlsx___Sheet1[[#This Row],[Post Name]])</f>
        <v>i7</v>
      </c>
      <c r="I4888">
        <v>20593</v>
      </c>
      <c r="J4888">
        <f>IF(Statistics_xlsx___Sheet1[[#This Row],[Offered Salary]]&lt;=0,AVERAGE($I$2:$I$7166),Statistics_xlsx___Sheet1[[#This Row],[Offered Salary]])</f>
        <v>20593</v>
      </c>
      <c r="K4888" t="b">
        <f>OR((Statistics_xlsx___Sheet1[[#This Row],[updated offered salary]]&lt;$N$39),(Statistics_xlsx___Sheet1[[#This Row],[updated offered salary]]&gt;$N$40))</f>
        <v>0</v>
      </c>
    </row>
    <row r="4889" spans="1:11" x14ac:dyDescent="0.3">
      <c r="A4889">
        <v>315193</v>
      </c>
      <c r="B4889" t="s">
        <v>3937</v>
      </c>
      <c r="C4889" t="s">
        <v>15</v>
      </c>
      <c r="D4889" t="s">
        <v>13</v>
      </c>
      <c r="E4889" t="str">
        <f>IF(Statistics_xlsx___Sheet1[[#This Row],[event_name]]="-","Male",Statistics_xlsx___Sheet1[[#This Row],[event_name]])</f>
        <v>Female</v>
      </c>
      <c r="F4889" t="s">
        <v>17</v>
      </c>
      <c r="G4889" t="s">
        <v>24</v>
      </c>
      <c r="H4889" t="str">
        <f>IF(Statistics_xlsx___Sheet1[[#This Row],[Post Name]]="-",IF(G4890=0,G4888,G4890),Statistics_xlsx___Sheet1[[#This Row],[Post Name]])</f>
        <v>i7</v>
      </c>
      <c r="I4889">
        <v>57420</v>
      </c>
      <c r="J4889">
        <f>IF(Statistics_xlsx___Sheet1[[#This Row],[Offered Salary]]&lt;=0,AVERAGE($I$2:$I$7166),Statistics_xlsx___Sheet1[[#This Row],[Offered Salary]])</f>
        <v>57420</v>
      </c>
      <c r="K4889" t="b">
        <f>OR((Statistics_xlsx___Sheet1[[#This Row],[updated offered salary]]&lt;$N$39),(Statistics_xlsx___Sheet1[[#This Row],[updated offered salary]]&gt;$N$40))</f>
        <v>0</v>
      </c>
    </row>
    <row r="4890" spans="1:11" x14ac:dyDescent="0.3">
      <c r="A4890">
        <v>119239</v>
      </c>
      <c r="B4890" t="s">
        <v>4032</v>
      </c>
      <c r="C4890" t="s">
        <v>8</v>
      </c>
      <c r="D4890" t="s">
        <v>9</v>
      </c>
      <c r="E4890" t="str">
        <f>IF(Statistics_xlsx___Sheet1[[#This Row],[event_name]]="-","Male",Statistics_xlsx___Sheet1[[#This Row],[event_name]])</f>
        <v>Male</v>
      </c>
      <c r="F4890" t="s">
        <v>17</v>
      </c>
      <c r="G4890" t="s">
        <v>24</v>
      </c>
      <c r="H4890" t="str">
        <f>IF(Statistics_xlsx___Sheet1[[#This Row],[Post Name]]="-",IF(G4891=0,G4889,G4891),Statistics_xlsx___Sheet1[[#This Row],[Post Name]])</f>
        <v>i7</v>
      </c>
      <c r="I4890">
        <v>92386</v>
      </c>
      <c r="J4890">
        <f>IF(Statistics_xlsx___Sheet1[[#This Row],[Offered Salary]]&lt;=0,AVERAGE($I$2:$I$7166),Statistics_xlsx___Sheet1[[#This Row],[Offered Salary]])</f>
        <v>92386</v>
      </c>
      <c r="K4890" t="b">
        <f>OR((Statistics_xlsx___Sheet1[[#This Row],[updated offered salary]]&lt;$N$39),(Statistics_xlsx___Sheet1[[#This Row],[updated offered salary]]&gt;$N$40))</f>
        <v>0</v>
      </c>
    </row>
    <row r="4891" spans="1:11" x14ac:dyDescent="0.3">
      <c r="A4891">
        <v>505550</v>
      </c>
      <c r="B4891" t="s">
        <v>4033</v>
      </c>
      <c r="C4891" t="s">
        <v>8</v>
      </c>
      <c r="D4891" t="s">
        <v>42</v>
      </c>
      <c r="E4891" t="str">
        <f>IF(Statistics_xlsx___Sheet1[[#This Row],[event_name]]="-","Male",Statistics_xlsx___Sheet1[[#This Row],[event_name]])</f>
        <v>Don’t want to say</v>
      </c>
      <c r="F4891" t="s">
        <v>17</v>
      </c>
      <c r="G4891" t="s">
        <v>24</v>
      </c>
      <c r="H4891" t="str">
        <f>IF(Statistics_xlsx___Sheet1[[#This Row],[Post Name]]="-",IF(G4892=0,G4890,G4892),Statistics_xlsx___Sheet1[[#This Row],[Post Name]])</f>
        <v>i7</v>
      </c>
      <c r="I4891">
        <v>9066</v>
      </c>
      <c r="J4891">
        <f>IF(Statistics_xlsx___Sheet1[[#This Row],[Offered Salary]]&lt;=0,AVERAGE($I$2:$I$7166),Statistics_xlsx___Sheet1[[#This Row],[Offered Salary]])</f>
        <v>9066</v>
      </c>
      <c r="K4891" t="b">
        <f>OR((Statistics_xlsx___Sheet1[[#This Row],[updated offered salary]]&lt;$N$39),(Statistics_xlsx___Sheet1[[#This Row],[updated offered salary]]&gt;$N$40))</f>
        <v>0</v>
      </c>
    </row>
    <row r="4892" spans="1:11" x14ac:dyDescent="0.3">
      <c r="A4892">
        <v>998809</v>
      </c>
      <c r="B4892" t="s">
        <v>4034</v>
      </c>
      <c r="C4892" t="s">
        <v>15</v>
      </c>
      <c r="D4892" t="s">
        <v>9</v>
      </c>
      <c r="E4892" t="str">
        <f>IF(Statistics_xlsx___Sheet1[[#This Row],[event_name]]="-","Male",Statistics_xlsx___Sheet1[[#This Row],[event_name]])</f>
        <v>Male</v>
      </c>
      <c r="F4892" t="s">
        <v>17</v>
      </c>
      <c r="G4892" t="s">
        <v>24</v>
      </c>
      <c r="H4892" t="str">
        <f>IF(Statistics_xlsx___Sheet1[[#This Row],[Post Name]]="-",IF(G4893=0,G4891,G4893),Statistics_xlsx___Sheet1[[#This Row],[Post Name]])</f>
        <v>i7</v>
      </c>
      <c r="I4892">
        <v>1460</v>
      </c>
      <c r="J4892">
        <f>IF(Statistics_xlsx___Sheet1[[#This Row],[Offered Salary]]&lt;=0,AVERAGE($I$2:$I$7166),Statistics_xlsx___Sheet1[[#This Row],[Offered Salary]])</f>
        <v>1460</v>
      </c>
      <c r="K4892" t="b">
        <f>OR((Statistics_xlsx___Sheet1[[#This Row],[updated offered salary]]&lt;$N$39),(Statistics_xlsx___Sheet1[[#This Row],[updated offered salary]]&gt;$N$40))</f>
        <v>0</v>
      </c>
    </row>
    <row r="4893" spans="1:11" x14ac:dyDescent="0.3">
      <c r="A4893">
        <v>635425</v>
      </c>
      <c r="B4893" t="s">
        <v>1505</v>
      </c>
      <c r="C4893" t="s">
        <v>8</v>
      </c>
      <c r="D4893" t="s">
        <v>13</v>
      </c>
      <c r="E4893" t="str">
        <f>IF(Statistics_xlsx___Sheet1[[#This Row],[event_name]]="-","Male",Statistics_xlsx___Sheet1[[#This Row],[event_name]])</f>
        <v>Female</v>
      </c>
      <c r="F4893" t="s">
        <v>17</v>
      </c>
      <c r="G4893" t="s">
        <v>24</v>
      </c>
      <c r="H4893" t="str">
        <f>IF(Statistics_xlsx___Sheet1[[#This Row],[Post Name]]="-",IF(G4894=0,G4892,G4894),Statistics_xlsx___Sheet1[[#This Row],[Post Name]])</f>
        <v>i7</v>
      </c>
      <c r="I4893">
        <v>61412</v>
      </c>
      <c r="J4893">
        <f>IF(Statistics_xlsx___Sheet1[[#This Row],[Offered Salary]]&lt;=0,AVERAGE($I$2:$I$7166),Statistics_xlsx___Sheet1[[#This Row],[Offered Salary]])</f>
        <v>61412</v>
      </c>
      <c r="K4893" t="b">
        <f>OR((Statistics_xlsx___Sheet1[[#This Row],[updated offered salary]]&lt;$N$39),(Statistics_xlsx___Sheet1[[#This Row],[updated offered salary]]&gt;$N$40))</f>
        <v>0</v>
      </c>
    </row>
    <row r="4894" spans="1:11" x14ac:dyDescent="0.3">
      <c r="A4894">
        <v>826175</v>
      </c>
      <c r="B4894" t="s">
        <v>1381</v>
      </c>
      <c r="C4894" t="s">
        <v>8</v>
      </c>
      <c r="D4894" t="s">
        <v>13</v>
      </c>
      <c r="E4894" t="str">
        <f>IF(Statistics_xlsx___Sheet1[[#This Row],[event_name]]="-","Male",Statistics_xlsx___Sheet1[[#This Row],[event_name]])</f>
        <v>Female</v>
      </c>
      <c r="F4894" t="s">
        <v>17</v>
      </c>
      <c r="G4894" t="s">
        <v>24</v>
      </c>
      <c r="H4894" t="str">
        <f>IF(Statistics_xlsx___Sheet1[[#This Row],[Post Name]]="-",IF(G4895=0,G4893,G4895),Statistics_xlsx___Sheet1[[#This Row],[Post Name]])</f>
        <v>i7</v>
      </c>
      <c r="I4894">
        <v>25875</v>
      </c>
      <c r="J4894">
        <f>IF(Statistics_xlsx___Sheet1[[#This Row],[Offered Salary]]&lt;=0,AVERAGE($I$2:$I$7166),Statistics_xlsx___Sheet1[[#This Row],[Offered Salary]])</f>
        <v>25875</v>
      </c>
      <c r="K4894" t="b">
        <f>OR((Statistics_xlsx___Sheet1[[#This Row],[updated offered salary]]&lt;$N$39),(Statistics_xlsx___Sheet1[[#This Row],[updated offered salary]]&gt;$N$40))</f>
        <v>0</v>
      </c>
    </row>
    <row r="4895" spans="1:11" x14ac:dyDescent="0.3">
      <c r="A4895">
        <v>624245</v>
      </c>
      <c r="B4895" t="s">
        <v>2905</v>
      </c>
      <c r="C4895" t="s">
        <v>8</v>
      </c>
      <c r="D4895" t="s">
        <v>13</v>
      </c>
      <c r="E4895" t="str">
        <f>IF(Statistics_xlsx___Sheet1[[#This Row],[event_name]]="-","Male",Statistics_xlsx___Sheet1[[#This Row],[event_name]])</f>
        <v>Female</v>
      </c>
      <c r="F4895" t="s">
        <v>113</v>
      </c>
      <c r="G4895" t="s">
        <v>36</v>
      </c>
      <c r="H4895" t="str">
        <f>IF(Statistics_xlsx___Sheet1[[#This Row],[Post Name]]="-",IF(G4896=0,G4894,G4896),Statistics_xlsx___Sheet1[[#This Row],[Post Name]])</f>
        <v>i5</v>
      </c>
      <c r="I4895">
        <v>20419</v>
      </c>
      <c r="J4895">
        <f>IF(Statistics_xlsx___Sheet1[[#This Row],[Offered Salary]]&lt;=0,AVERAGE($I$2:$I$7166),Statistics_xlsx___Sheet1[[#This Row],[Offered Salary]])</f>
        <v>20419</v>
      </c>
      <c r="K4895" t="b">
        <f>OR((Statistics_xlsx___Sheet1[[#This Row],[updated offered salary]]&lt;$N$39),(Statistics_xlsx___Sheet1[[#This Row],[updated offered salary]]&gt;$N$40))</f>
        <v>0</v>
      </c>
    </row>
    <row r="4896" spans="1:11" x14ac:dyDescent="0.3">
      <c r="A4896">
        <v>91423</v>
      </c>
      <c r="B4896" t="s">
        <v>2905</v>
      </c>
      <c r="C4896" t="s">
        <v>8</v>
      </c>
      <c r="D4896" t="s">
        <v>42</v>
      </c>
      <c r="E4896" t="str">
        <f>IF(Statistics_xlsx___Sheet1[[#This Row],[event_name]]="-","Male",Statistics_xlsx___Sheet1[[#This Row],[event_name]])</f>
        <v>Don’t want to say</v>
      </c>
      <c r="F4896" t="s">
        <v>113</v>
      </c>
      <c r="G4896" t="s">
        <v>36</v>
      </c>
      <c r="H4896" t="str">
        <f>IF(Statistics_xlsx___Sheet1[[#This Row],[Post Name]]="-",IF(G4897=0,G4895,G4897),Statistics_xlsx___Sheet1[[#This Row],[Post Name]])</f>
        <v>i5</v>
      </c>
      <c r="I4896">
        <v>70609</v>
      </c>
      <c r="J4896">
        <f>IF(Statistics_xlsx___Sheet1[[#This Row],[Offered Salary]]&lt;=0,AVERAGE($I$2:$I$7166),Statistics_xlsx___Sheet1[[#This Row],[Offered Salary]])</f>
        <v>70609</v>
      </c>
      <c r="K4896" t="b">
        <f>OR((Statistics_xlsx___Sheet1[[#This Row],[updated offered salary]]&lt;$N$39),(Statistics_xlsx___Sheet1[[#This Row],[updated offered salary]]&gt;$N$40))</f>
        <v>0</v>
      </c>
    </row>
    <row r="4897" spans="1:11" x14ac:dyDescent="0.3">
      <c r="A4897">
        <v>858004</v>
      </c>
      <c r="B4897" t="s">
        <v>2627</v>
      </c>
      <c r="C4897" t="s">
        <v>8</v>
      </c>
      <c r="D4897" t="s">
        <v>13</v>
      </c>
      <c r="E4897" t="str">
        <f>IF(Statistics_xlsx___Sheet1[[#This Row],[event_name]]="-","Male",Statistics_xlsx___Sheet1[[#This Row],[event_name]])</f>
        <v>Female</v>
      </c>
      <c r="F4897" t="s">
        <v>10</v>
      </c>
      <c r="G4897" t="s">
        <v>345</v>
      </c>
      <c r="H4897" t="str">
        <f>IF(Statistics_xlsx___Sheet1[[#This Row],[Post Name]]="-",IF(G4898=0,G4896,G4898),Statistics_xlsx___Sheet1[[#This Row],[Post Name]])</f>
        <v>c9</v>
      </c>
      <c r="I4897">
        <v>30169</v>
      </c>
      <c r="J4897">
        <f>IF(Statistics_xlsx___Sheet1[[#This Row],[Offered Salary]]&lt;=0,AVERAGE($I$2:$I$7166),Statistics_xlsx___Sheet1[[#This Row],[Offered Salary]])</f>
        <v>30169</v>
      </c>
      <c r="K4897" t="b">
        <f>OR((Statistics_xlsx___Sheet1[[#This Row],[updated offered salary]]&lt;$N$39),(Statistics_xlsx___Sheet1[[#This Row],[updated offered salary]]&gt;$N$40))</f>
        <v>0</v>
      </c>
    </row>
    <row r="4898" spans="1:11" x14ac:dyDescent="0.3">
      <c r="A4898">
        <v>279118</v>
      </c>
      <c r="B4898" t="s">
        <v>2320</v>
      </c>
      <c r="C4898" t="s">
        <v>8</v>
      </c>
      <c r="D4898" t="s">
        <v>13</v>
      </c>
      <c r="E4898" t="str">
        <f>IF(Statistics_xlsx___Sheet1[[#This Row],[event_name]]="-","Male",Statistics_xlsx___Sheet1[[#This Row],[event_name]])</f>
        <v>Female</v>
      </c>
      <c r="F4898" t="s">
        <v>10</v>
      </c>
      <c r="G4898" t="s">
        <v>345</v>
      </c>
      <c r="H4898" t="str">
        <f>IF(Statistics_xlsx___Sheet1[[#This Row],[Post Name]]="-",IF(G4899=0,G4897,G4899),Statistics_xlsx___Sheet1[[#This Row],[Post Name]])</f>
        <v>c9</v>
      </c>
      <c r="I4898">
        <v>30844</v>
      </c>
      <c r="J4898">
        <f>IF(Statistics_xlsx___Sheet1[[#This Row],[Offered Salary]]&lt;=0,AVERAGE($I$2:$I$7166),Statistics_xlsx___Sheet1[[#This Row],[Offered Salary]])</f>
        <v>30844</v>
      </c>
      <c r="K4898" t="b">
        <f>OR((Statistics_xlsx___Sheet1[[#This Row],[updated offered salary]]&lt;$N$39),(Statistics_xlsx___Sheet1[[#This Row],[updated offered salary]]&gt;$N$40))</f>
        <v>0</v>
      </c>
    </row>
    <row r="4899" spans="1:11" x14ac:dyDescent="0.3">
      <c r="A4899">
        <v>743755</v>
      </c>
      <c r="B4899" t="s">
        <v>4035</v>
      </c>
      <c r="C4899" t="s">
        <v>8</v>
      </c>
      <c r="D4899" t="s">
        <v>9</v>
      </c>
      <c r="E4899" t="str">
        <f>IF(Statistics_xlsx___Sheet1[[#This Row],[event_name]]="-","Male",Statistics_xlsx___Sheet1[[#This Row],[event_name]])</f>
        <v>Male</v>
      </c>
      <c r="F4899" t="s">
        <v>10</v>
      </c>
      <c r="G4899" t="s">
        <v>345</v>
      </c>
      <c r="H4899" t="str">
        <f>IF(Statistics_xlsx___Sheet1[[#This Row],[Post Name]]="-",IF(G4900=0,G4898,G4900),Statistics_xlsx___Sheet1[[#This Row],[Post Name]])</f>
        <v>c9</v>
      </c>
      <c r="I4899">
        <v>29747</v>
      </c>
      <c r="J4899">
        <f>IF(Statistics_xlsx___Sheet1[[#This Row],[Offered Salary]]&lt;=0,AVERAGE($I$2:$I$7166),Statistics_xlsx___Sheet1[[#This Row],[Offered Salary]])</f>
        <v>29747</v>
      </c>
      <c r="K4899" t="b">
        <f>OR((Statistics_xlsx___Sheet1[[#This Row],[updated offered salary]]&lt;$N$39),(Statistics_xlsx___Sheet1[[#This Row],[updated offered salary]]&gt;$N$40))</f>
        <v>0</v>
      </c>
    </row>
    <row r="4900" spans="1:11" x14ac:dyDescent="0.3">
      <c r="A4900">
        <v>340482</v>
      </c>
      <c r="B4900" t="s">
        <v>1880</v>
      </c>
      <c r="C4900" t="s">
        <v>8</v>
      </c>
      <c r="D4900" t="s">
        <v>13</v>
      </c>
      <c r="E4900" t="str">
        <f>IF(Statistics_xlsx___Sheet1[[#This Row],[event_name]]="-","Male",Statistics_xlsx___Sheet1[[#This Row],[event_name]])</f>
        <v>Female</v>
      </c>
      <c r="F4900" t="s">
        <v>10</v>
      </c>
      <c r="G4900" t="s">
        <v>345</v>
      </c>
      <c r="H4900" t="str">
        <f>IF(Statistics_xlsx___Sheet1[[#This Row],[Post Name]]="-",IF(G4901=0,G4899,G4901),Statistics_xlsx___Sheet1[[#This Row],[Post Name]])</f>
        <v>c9</v>
      </c>
      <c r="I4900">
        <v>55503</v>
      </c>
      <c r="J4900">
        <f>IF(Statistics_xlsx___Sheet1[[#This Row],[Offered Salary]]&lt;=0,AVERAGE($I$2:$I$7166),Statistics_xlsx___Sheet1[[#This Row],[Offered Salary]])</f>
        <v>55503</v>
      </c>
      <c r="K4900" t="b">
        <f>OR((Statistics_xlsx___Sheet1[[#This Row],[updated offered salary]]&lt;$N$39),(Statistics_xlsx___Sheet1[[#This Row],[updated offered salary]]&gt;$N$40))</f>
        <v>0</v>
      </c>
    </row>
    <row r="4901" spans="1:11" x14ac:dyDescent="0.3">
      <c r="A4901">
        <v>481014</v>
      </c>
      <c r="B4901" t="s">
        <v>1880</v>
      </c>
      <c r="C4901" t="s">
        <v>8</v>
      </c>
      <c r="D4901" t="s">
        <v>42</v>
      </c>
      <c r="E4901" t="str">
        <f>IF(Statistics_xlsx___Sheet1[[#This Row],[event_name]]="-","Male",Statistics_xlsx___Sheet1[[#This Row],[event_name]])</f>
        <v>Don’t want to say</v>
      </c>
      <c r="F4901" t="s">
        <v>10</v>
      </c>
      <c r="G4901" t="s">
        <v>345</v>
      </c>
      <c r="H4901" t="str">
        <f>IF(Statistics_xlsx___Sheet1[[#This Row],[Post Name]]="-",IF(G4902=0,G4900,G4902),Statistics_xlsx___Sheet1[[#This Row],[Post Name]])</f>
        <v>c9</v>
      </c>
      <c r="I4901">
        <v>71090</v>
      </c>
      <c r="J4901">
        <f>IF(Statistics_xlsx___Sheet1[[#This Row],[Offered Salary]]&lt;=0,AVERAGE($I$2:$I$7166),Statistics_xlsx___Sheet1[[#This Row],[Offered Salary]])</f>
        <v>71090</v>
      </c>
      <c r="K4901" t="b">
        <f>OR((Statistics_xlsx___Sheet1[[#This Row],[updated offered salary]]&lt;$N$39),(Statistics_xlsx___Sheet1[[#This Row],[updated offered salary]]&gt;$N$40))</f>
        <v>0</v>
      </c>
    </row>
    <row r="4902" spans="1:11" x14ac:dyDescent="0.3">
      <c r="A4902">
        <v>40034</v>
      </c>
      <c r="B4902" t="s">
        <v>4036</v>
      </c>
      <c r="C4902" t="s">
        <v>8</v>
      </c>
      <c r="D4902" t="s">
        <v>13</v>
      </c>
      <c r="E4902" t="str">
        <f>IF(Statistics_xlsx___Sheet1[[#This Row],[event_name]]="-","Male",Statistics_xlsx___Sheet1[[#This Row],[event_name]])</f>
        <v>Female</v>
      </c>
      <c r="F4902" t="s">
        <v>10</v>
      </c>
      <c r="G4902" t="s">
        <v>345</v>
      </c>
      <c r="H4902" t="str">
        <f>IF(Statistics_xlsx___Sheet1[[#This Row],[Post Name]]="-",IF(G4903=0,G4901,G4903),Statistics_xlsx___Sheet1[[#This Row],[Post Name]])</f>
        <v>c9</v>
      </c>
      <c r="I4902">
        <v>13865</v>
      </c>
      <c r="J4902">
        <f>IF(Statistics_xlsx___Sheet1[[#This Row],[Offered Salary]]&lt;=0,AVERAGE($I$2:$I$7166),Statistics_xlsx___Sheet1[[#This Row],[Offered Salary]])</f>
        <v>13865</v>
      </c>
      <c r="K4902" t="b">
        <f>OR((Statistics_xlsx___Sheet1[[#This Row],[updated offered salary]]&lt;$N$39),(Statistics_xlsx___Sheet1[[#This Row],[updated offered salary]]&gt;$N$40))</f>
        <v>0</v>
      </c>
    </row>
    <row r="4903" spans="1:11" x14ac:dyDescent="0.3">
      <c r="A4903">
        <v>634648</v>
      </c>
      <c r="B4903" t="s">
        <v>4037</v>
      </c>
      <c r="C4903" t="s">
        <v>8</v>
      </c>
      <c r="D4903" t="s">
        <v>13</v>
      </c>
      <c r="E4903" t="str">
        <f>IF(Statistics_xlsx___Sheet1[[#This Row],[event_name]]="-","Male",Statistics_xlsx___Sheet1[[#This Row],[event_name]])</f>
        <v>Female</v>
      </c>
      <c r="F4903" t="s">
        <v>10</v>
      </c>
      <c r="G4903" t="s">
        <v>345</v>
      </c>
      <c r="H4903" t="str">
        <f>IF(Statistics_xlsx___Sheet1[[#This Row],[Post Name]]="-",IF(G4904=0,G4902,G4904),Statistics_xlsx___Sheet1[[#This Row],[Post Name]])</f>
        <v>c9</v>
      </c>
      <c r="I4903">
        <v>21778</v>
      </c>
      <c r="J4903">
        <f>IF(Statistics_xlsx___Sheet1[[#This Row],[Offered Salary]]&lt;=0,AVERAGE($I$2:$I$7166),Statistics_xlsx___Sheet1[[#This Row],[Offered Salary]])</f>
        <v>21778</v>
      </c>
      <c r="K4903" t="b">
        <f>OR((Statistics_xlsx___Sheet1[[#This Row],[updated offered salary]]&lt;$N$39),(Statistics_xlsx___Sheet1[[#This Row],[updated offered salary]]&gt;$N$40))</f>
        <v>0</v>
      </c>
    </row>
    <row r="4904" spans="1:11" x14ac:dyDescent="0.3">
      <c r="A4904">
        <v>993467</v>
      </c>
      <c r="B4904" t="s">
        <v>4038</v>
      </c>
      <c r="C4904" t="s">
        <v>8</v>
      </c>
      <c r="D4904" t="s">
        <v>9</v>
      </c>
      <c r="E4904" t="str">
        <f>IF(Statistics_xlsx___Sheet1[[#This Row],[event_name]]="-","Male",Statistics_xlsx___Sheet1[[#This Row],[event_name]])</f>
        <v>Male</v>
      </c>
      <c r="F4904" t="s">
        <v>10</v>
      </c>
      <c r="G4904" t="s">
        <v>345</v>
      </c>
      <c r="H4904" t="str">
        <f>IF(Statistics_xlsx___Sheet1[[#This Row],[Post Name]]="-",IF(G4905=0,G4903,G4905),Statistics_xlsx___Sheet1[[#This Row],[Post Name]])</f>
        <v>c9</v>
      </c>
      <c r="I4904">
        <v>39815</v>
      </c>
      <c r="J4904">
        <f>IF(Statistics_xlsx___Sheet1[[#This Row],[Offered Salary]]&lt;=0,AVERAGE($I$2:$I$7166),Statistics_xlsx___Sheet1[[#This Row],[Offered Salary]])</f>
        <v>39815</v>
      </c>
      <c r="K4904" t="b">
        <f>OR((Statistics_xlsx___Sheet1[[#This Row],[updated offered salary]]&lt;$N$39),(Statistics_xlsx___Sheet1[[#This Row],[updated offered salary]]&gt;$N$40))</f>
        <v>0</v>
      </c>
    </row>
    <row r="4905" spans="1:11" x14ac:dyDescent="0.3">
      <c r="A4905">
        <v>489424</v>
      </c>
      <c r="B4905" t="s">
        <v>2321</v>
      </c>
      <c r="C4905" t="s">
        <v>8</v>
      </c>
      <c r="D4905" t="s">
        <v>9</v>
      </c>
      <c r="E4905" t="str">
        <f>IF(Statistics_xlsx___Sheet1[[#This Row],[event_name]]="-","Male",Statistics_xlsx___Sheet1[[#This Row],[event_name]])</f>
        <v>Male</v>
      </c>
      <c r="F4905" t="s">
        <v>10</v>
      </c>
      <c r="G4905" t="s">
        <v>345</v>
      </c>
      <c r="H4905" t="str">
        <f>IF(Statistics_xlsx___Sheet1[[#This Row],[Post Name]]="-",IF(G4906=0,G4904,G4906),Statistics_xlsx___Sheet1[[#This Row],[Post Name]])</f>
        <v>c9</v>
      </c>
      <c r="I4905">
        <v>13739</v>
      </c>
      <c r="J4905">
        <f>IF(Statistics_xlsx___Sheet1[[#This Row],[Offered Salary]]&lt;=0,AVERAGE($I$2:$I$7166),Statistics_xlsx___Sheet1[[#This Row],[Offered Salary]])</f>
        <v>13739</v>
      </c>
      <c r="K4905" t="b">
        <f>OR((Statistics_xlsx___Sheet1[[#This Row],[updated offered salary]]&lt;$N$39),(Statistics_xlsx___Sheet1[[#This Row],[updated offered salary]]&gt;$N$40))</f>
        <v>0</v>
      </c>
    </row>
    <row r="4906" spans="1:11" x14ac:dyDescent="0.3">
      <c r="A4906">
        <v>903000</v>
      </c>
      <c r="B4906" t="s">
        <v>4039</v>
      </c>
      <c r="C4906" t="s">
        <v>8</v>
      </c>
      <c r="D4906" t="s">
        <v>9</v>
      </c>
      <c r="E4906" t="str">
        <f>IF(Statistics_xlsx___Sheet1[[#This Row],[event_name]]="-","Male",Statistics_xlsx___Sheet1[[#This Row],[event_name]])</f>
        <v>Male</v>
      </c>
      <c r="F4906" t="s">
        <v>10</v>
      </c>
      <c r="G4906" t="s">
        <v>345</v>
      </c>
      <c r="H4906" t="str">
        <f>IF(Statistics_xlsx___Sheet1[[#This Row],[Post Name]]="-",IF(G4907=0,G4905,G4907),Statistics_xlsx___Sheet1[[#This Row],[Post Name]])</f>
        <v>c9</v>
      </c>
      <c r="I4906">
        <v>4419</v>
      </c>
      <c r="J4906">
        <f>IF(Statistics_xlsx___Sheet1[[#This Row],[Offered Salary]]&lt;=0,AVERAGE($I$2:$I$7166),Statistics_xlsx___Sheet1[[#This Row],[Offered Salary]])</f>
        <v>4419</v>
      </c>
      <c r="K4906" t="b">
        <f>OR((Statistics_xlsx___Sheet1[[#This Row],[updated offered salary]]&lt;$N$39),(Statistics_xlsx___Sheet1[[#This Row],[updated offered salary]]&gt;$N$40))</f>
        <v>0</v>
      </c>
    </row>
    <row r="4907" spans="1:11" x14ac:dyDescent="0.3">
      <c r="A4907">
        <v>935451</v>
      </c>
      <c r="B4907" t="s">
        <v>1958</v>
      </c>
      <c r="C4907" t="s">
        <v>8</v>
      </c>
      <c r="D4907" t="s">
        <v>13</v>
      </c>
      <c r="E4907" t="str">
        <f>IF(Statistics_xlsx___Sheet1[[#This Row],[event_name]]="-","Male",Statistics_xlsx___Sheet1[[#This Row],[event_name]])</f>
        <v>Female</v>
      </c>
      <c r="F4907" t="s">
        <v>52</v>
      </c>
      <c r="G4907" t="s">
        <v>36</v>
      </c>
      <c r="H4907" t="str">
        <f>IF(Statistics_xlsx___Sheet1[[#This Row],[Post Name]]="-",IF(G4908=0,G4906,G4908),Statistics_xlsx___Sheet1[[#This Row],[Post Name]])</f>
        <v>i5</v>
      </c>
      <c r="I4907">
        <v>34640</v>
      </c>
      <c r="J4907">
        <f>IF(Statistics_xlsx___Sheet1[[#This Row],[Offered Salary]]&lt;=0,AVERAGE($I$2:$I$7166),Statistics_xlsx___Sheet1[[#This Row],[Offered Salary]])</f>
        <v>34640</v>
      </c>
      <c r="K4907" t="b">
        <f>OR((Statistics_xlsx___Sheet1[[#This Row],[updated offered salary]]&lt;$N$39),(Statistics_xlsx___Sheet1[[#This Row],[updated offered salary]]&gt;$N$40))</f>
        <v>0</v>
      </c>
    </row>
    <row r="4908" spans="1:11" x14ac:dyDescent="0.3">
      <c r="A4908">
        <v>184939</v>
      </c>
      <c r="B4908" t="s">
        <v>2149</v>
      </c>
      <c r="C4908" t="s">
        <v>8</v>
      </c>
      <c r="D4908" t="s">
        <v>9</v>
      </c>
      <c r="E4908" t="str">
        <f>IF(Statistics_xlsx___Sheet1[[#This Row],[event_name]]="-","Male",Statistics_xlsx___Sheet1[[#This Row],[event_name]])</f>
        <v>Male</v>
      </c>
      <c r="F4908" t="s">
        <v>21</v>
      </c>
      <c r="G4908" t="s">
        <v>345</v>
      </c>
      <c r="H4908" t="str">
        <f>IF(Statistics_xlsx___Sheet1[[#This Row],[Post Name]]="-",IF(G4909=0,G4907,G4909),Statistics_xlsx___Sheet1[[#This Row],[Post Name]])</f>
        <v>c9</v>
      </c>
      <c r="I4908">
        <v>59497</v>
      </c>
      <c r="J4908">
        <f>IF(Statistics_xlsx___Sheet1[[#This Row],[Offered Salary]]&lt;=0,AVERAGE($I$2:$I$7166),Statistics_xlsx___Sheet1[[#This Row],[Offered Salary]])</f>
        <v>59497</v>
      </c>
      <c r="K4908" t="b">
        <f>OR((Statistics_xlsx___Sheet1[[#This Row],[updated offered salary]]&lt;$N$39),(Statistics_xlsx___Sheet1[[#This Row],[updated offered salary]]&gt;$N$40))</f>
        <v>0</v>
      </c>
    </row>
    <row r="4909" spans="1:11" x14ac:dyDescent="0.3">
      <c r="A4909">
        <v>158172</v>
      </c>
      <c r="B4909" t="s">
        <v>2019</v>
      </c>
      <c r="C4909" t="s">
        <v>8</v>
      </c>
      <c r="D4909" t="s">
        <v>9</v>
      </c>
      <c r="E4909" t="str">
        <f>IF(Statistics_xlsx___Sheet1[[#This Row],[event_name]]="-","Male",Statistics_xlsx___Sheet1[[#This Row],[event_name]])</f>
        <v>Male</v>
      </c>
      <c r="F4909" t="s">
        <v>21</v>
      </c>
      <c r="G4909" t="s">
        <v>345</v>
      </c>
      <c r="H4909" t="str">
        <f>IF(Statistics_xlsx___Sheet1[[#This Row],[Post Name]]="-",IF(G4910=0,G4908,G4910),Statistics_xlsx___Sheet1[[#This Row],[Post Name]])</f>
        <v>c9</v>
      </c>
      <c r="I4909">
        <v>80368</v>
      </c>
      <c r="J4909">
        <f>IF(Statistics_xlsx___Sheet1[[#This Row],[Offered Salary]]&lt;=0,AVERAGE($I$2:$I$7166),Statistics_xlsx___Sheet1[[#This Row],[Offered Salary]])</f>
        <v>80368</v>
      </c>
      <c r="K4909" t="b">
        <f>OR((Statistics_xlsx___Sheet1[[#This Row],[updated offered salary]]&lt;$N$39),(Statistics_xlsx___Sheet1[[#This Row],[updated offered salary]]&gt;$N$40))</f>
        <v>0</v>
      </c>
    </row>
    <row r="4910" spans="1:11" x14ac:dyDescent="0.3">
      <c r="A4910">
        <v>224370</v>
      </c>
      <c r="B4910" t="s">
        <v>4040</v>
      </c>
      <c r="C4910" t="s">
        <v>8</v>
      </c>
      <c r="D4910" t="s">
        <v>9</v>
      </c>
      <c r="E4910" t="str">
        <f>IF(Statistics_xlsx___Sheet1[[#This Row],[event_name]]="-","Male",Statistics_xlsx___Sheet1[[#This Row],[event_name]])</f>
        <v>Male</v>
      </c>
      <c r="F4910" t="s">
        <v>21</v>
      </c>
      <c r="G4910" t="s">
        <v>345</v>
      </c>
      <c r="H4910" t="str">
        <f>IF(Statistics_xlsx___Sheet1[[#This Row],[Post Name]]="-",IF(G4911=0,G4909,G4911),Statistics_xlsx___Sheet1[[#This Row],[Post Name]])</f>
        <v>c9</v>
      </c>
      <c r="I4910">
        <v>20130</v>
      </c>
      <c r="J4910">
        <f>IF(Statistics_xlsx___Sheet1[[#This Row],[Offered Salary]]&lt;=0,AVERAGE($I$2:$I$7166),Statistics_xlsx___Sheet1[[#This Row],[Offered Salary]])</f>
        <v>20130</v>
      </c>
      <c r="K4910" t="b">
        <f>OR((Statistics_xlsx___Sheet1[[#This Row],[updated offered salary]]&lt;$N$39),(Statistics_xlsx___Sheet1[[#This Row],[updated offered salary]]&gt;$N$40))</f>
        <v>0</v>
      </c>
    </row>
    <row r="4911" spans="1:11" x14ac:dyDescent="0.3">
      <c r="A4911">
        <v>689033</v>
      </c>
      <c r="B4911" t="s">
        <v>4041</v>
      </c>
      <c r="C4911" t="s">
        <v>15</v>
      </c>
      <c r="D4911" t="s">
        <v>9</v>
      </c>
      <c r="E4911" t="str">
        <f>IF(Statistics_xlsx___Sheet1[[#This Row],[event_name]]="-","Male",Statistics_xlsx___Sheet1[[#This Row],[event_name]])</f>
        <v>Male</v>
      </c>
      <c r="F4911" t="s">
        <v>21</v>
      </c>
      <c r="G4911" t="s">
        <v>345</v>
      </c>
      <c r="H4911" t="str">
        <f>IF(Statistics_xlsx___Sheet1[[#This Row],[Post Name]]="-",IF(G4912=0,G4910,G4912),Statistics_xlsx___Sheet1[[#This Row],[Post Name]])</f>
        <v>c9</v>
      </c>
      <c r="I4911">
        <v>95161</v>
      </c>
      <c r="J4911">
        <f>IF(Statistics_xlsx___Sheet1[[#This Row],[Offered Salary]]&lt;=0,AVERAGE($I$2:$I$7166),Statistics_xlsx___Sheet1[[#This Row],[Offered Salary]])</f>
        <v>95161</v>
      </c>
      <c r="K4911" t="b">
        <f>OR((Statistics_xlsx___Sheet1[[#This Row],[updated offered salary]]&lt;$N$39),(Statistics_xlsx___Sheet1[[#This Row],[updated offered salary]]&gt;$N$40))</f>
        <v>0</v>
      </c>
    </row>
    <row r="4912" spans="1:11" x14ac:dyDescent="0.3">
      <c r="A4912">
        <v>91601</v>
      </c>
      <c r="B4912" t="s">
        <v>1625</v>
      </c>
      <c r="C4912" t="s">
        <v>8</v>
      </c>
      <c r="D4912" t="s">
        <v>9</v>
      </c>
      <c r="E4912" t="str">
        <f>IF(Statistics_xlsx___Sheet1[[#This Row],[event_name]]="-","Male",Statistics_xlsx___Sheet1[[#This Row],[event_name]])</f>
        <v>Male</v>
      </c>
      <c r="F4912" t="s">
        <v>21</v>
      </c>
      <c r="G4912" t="s">
        <v>24</v>
      </c>
      <c r="H4912" t="str">
        <f>IF(Statistics_xlsx___Sheet1[[#This Row],[Post Name]]="-",IF(G4913=0,G4911,G4913),Statistics_xlsx___Sheet1[[#This Row],[Post Name]])</f>
        <v>i7</v>
      </c>
      <c r="I4912">
        <v>9054</v>
      </c>
      <c r="J4912">
        <f>IF(Statistics_xlsx___Sheet1[[#This Row],[Offered Salary]]&lt;=0,AVERAGE($I$2:$I$7166),Statistics_xlsx___Sheet1[[#This Row],[Offered Salary]])</f>
        <v>9054</v>
      </c>
      <c r="K4912" t="b">
        <f>OR((Statistics_xlsx___Sheet1[[#This Row],[updated offered salary]]&lt;$N$39),(Statistics_xlsx___Sheet1[[#This Row],[updated offered salary]]&gt;$N$40))</f>
        <v>0</v>
      </c>
    </row>
    <row r="4913" spans="1:11" x14ac:dyDescent="0.3">
      <c r="A4913">
        <v>547097</v>
      </c>
      <c r="B4913" t="s">
        <v>4042</v>
      </c>
      <c r="C4913" t="s">
        <v>8</v>
      </c>
      <c r="D4913" t="s">
        <v>9</v>
      </c>
      <c r="E4913" t="str">
        <f>IF(Statistics_xlsx___Sheet1[[#This Row],[event_name]]="-","Male",Statistics_xlsx___Sheet1[[#This Row],[event_name]])</f>
        <v>Male</v>
      </c>
      <c r="F4913" t="s">
        <v>86</v>
      </c>
      <c r="G4913" t="s">
        <v>14</v>
      </c>
      <c r="H4913" t="str">
        <f>IF(Statistics_xlsx___Sheet1[[#This Row],[Post Name]]="-",IF(G4914=0,G4912,G4914),Statistics_xlsx___Sheet1[[#This Row],[Post Name]])</f>
        <v>c5</v>
      </c>
      <c r="I4913">
        <v>79945</v>
      </c>
      <c r="J4913">
        <f>IF(Statistics_xlsx___Sheet1[[#This Row],[Offered Salary]]&lt;=0,AVERAGE($I$2:$I$7166),Statistics_xlsx___Sheet1[[#This Row],[Offered Salary]])</f>
        <v>79945</v>
      </c>
      <c r="K4913" t="b">
        <f>OR((Statistics_xlsx___Sheet1[[#This Row],[updated offered salary]]&lt;$N$39),(Statistics_xlsx___Sheet1[[#This Row],[updated offered salary]]&gt;$N$40))</f>
        <v>0</v>
      </c>
    </row>
    <row r="4914" spans="1:11" x14ac:dyDescent="0.3">
      <c r="A4914">
        <v>59153</v>
      </c>
      <c r="B4914" t="s">
        <v>4043</v>
      </c>
      <c r="C4914" t="s">
        <v>8</v>
      </c>
      <c r="D4914" t="s">
        <v>9</v>
      </c>
      <c r="E4914" t="str">
        <f>IF(Statistics_xlsx___Sheet1[[#This Row],[event_name]]="-","Male",Statistics_xlsx___Sheet1[[#This Row],[event_name]])</f>
        <v>Male</v>
      </c>
      <c r="F4914" t="s">
        <v>86</v>
      </c>
      <c r="G4914" t="s">
        <v>30</v>
      </c>
      <c r="H4914" t="str">
        <f>IF(Statistics_xlsx___Sheet1[[#This Row],[Post Name]]="-",IF(G4915=0,G4913,G4915),Statistics_xlsx___Sheet1[[#This Row],[Post Name]])</f>
        <v>b9</v>
      </c>
      <c r="I4914">
        <v>71051</v>
      </c>
      <c r="J4914">
        <f>IF(Statistics_xlsx___Sheet1[[#This Row],[Offered Salary]]&lt;=0,AVERAGE($I$2:$I$7166),Statistics_xlsx___Sheet1[[#This Row],[Offered Salary]])</f>
        <v>71051</v>
      </c>
      <c r="K4914" t="b">
        <f>OR((Statistics_xlsx___Sheet1[[#This Row],[updated offered salary]]&lt;$N$39),(Statistics_xlsx___Sheet1[[#This Row],[updated offered salary]]&gt;$N$40))</f>
        <v>0</v>
      </c>
    </row>
    <row r="4915" spans="1:11" x14ac:dyDescent="0.3">
      <c r="A4915">
        <v>977212</v>
      </c>
      <c r="B4915" t="s">
        <v>4044</v>
      </c>
      <c r="C4915" t="s">
        <v>8</v>
      </c>
      <c r="D4915" t="s">
        <v>9</v>
      </c>
      <c r="E4915" t="str">
        <f>IF(Statistics_xlsx___Sheet1[[#This Row],[event_name]]="-","Male",Statistics_xlsx___Sheet1[[#This Row],[event_name]])</f>
        <v>Male</v>
      </c>
      <c r="F4915" t="s">
        <v>86</v>
      </c>
      <c r="G4915" t="s">
        <v>30</v>
      </c>
      <c r="H4915" t="str">
        <f>IF(Statistics_xlsx___Sheet1[[#This Row],[Post Name]]="-",IF(G4916=0,G4914,G4916),Statistics_xlsx___Sheet1[[#This Row],[Post Name]])</f>
        <v>b9</v>
      </c>
      <c r="I4915">
        <v>12816</v>
      </c>
      <c r="J4915">
        <f>IF(Statistics_xlsx___Sheet1[[#This Row],[Offered Salary]]&lt;=0,AVERAGE($I$2:$I$7166),Statistics_xlsx___Sheet1[[#This Row],[Offered Salary]])</f>
        <v>12816</v>
      </c>
      <c r="K4915" t="b">
        <f>OR((Statistics_xlsx___Sheet1[[#This Row],[updated offered salary]]&lt;$N$39),(Statistics_xlsx___Sheet1[[#This Row],[updated offered salary]]&gt;$N$40))</f>
        <v>0</v>
      </c>
    </row>
    <row r="4916" spans="1:11" x14ac:dyDescent="0.3">
      <c r="A4916">
        <v>154398</v>
      </c>
      <c r="B4916" t="s">
        <v>4045</v>
      </c>
      <c r="C4916" t="s">
        <v>8</v>
      </c>
      <c r="D4916" t="s">
        <v>13</v>
      </c>
      <c r="E4916" t="str">
        <f>IF(Statistics_xlsx___Sheet1[[#This Row],[event_name]]="-","Male",Statistics_xlsx___Sheet1[[#This Row],[event_name]])</f>
        <v>Female</v>
      </c>
      <c r="F4916" t="s">
        <v>86</v>
      </c>
      <c r="G4916" t="s">
        <v>14</v>
      </c>
      <c r="H4916" t="str">
        <f>IF(Statistics_xlsx___Sheet1[[#This Row],[Post Name]]="-",IF(G4917=0,G4915,G4917),Statistics_xlsx___Sheet1[[#This Row],[Post Name]])</f>
        <v>c5</v>
      </c>
      <c r="I4916">
        <v>41258</v>
      </c>
      <c r="J4916">
        <f>IF(Statistics_xlsx___Sheet1[[#This Row],[Offered Salary]]&lt;=0,AVERAGE($I$2:$I$7166),Statistics_xlsx___Sheet1[[#This Row],[Offered Salary]])</f>
        <v>41258</v>
      </c>
      <c r="K4916" t="b">
        <f>OR((Statistics_xlsx___Sheet1[[#This Row],[updated offered salary]]&lt;$N$39),(Statistics_xlsx___Sheet1[[#This Row],[updated offered salary]]&gt;$N$40))</f>
        <v>0</v>
      </c>
    </row>
    <row r="4917" spans="1:11" x14ac:dyDescent="0.3">
      <c r="A4917">
        <v>363289</v>
      </c>
      <c r="B4917" t="s">
        <v>4045</v>
      </c>
      <c r="C4917" t="s">
        <v>8</v>
      </c>
      <c r="D4917" t="s">
        <v>9</v>
      </c>
      <c r="E4917" t="str">
        <f>IF(Statistics_xlsx___Sheet1[[#This Row],[event_name]]="-","Male",Statistics_xlsx___Sheet1[[#This Row],[event_name]])</f>
        <v>Male</v>
      </c>
      <c r="F4917" t="s">
        <v>86</v>
      </c>
      <c r="G4917" t="s">
        <v>14</v>
      </c>
      <c r="H4917" t="str">
        <f>IF(Statistics_xlsx___Sheet1[[#This Row],[Post Name]]="-",IF(G4918=0,G4916,G4918),Statistics_xlsx___Sheet1[[#This Row],[Post Name]])</f>
        <v>c5</v>
      </c>
      <c r="I4917">
        <v>52192</v>
      </c>
      <c r="J4917">
        <f>IF(Statistics_xlsx___Sheet1[[#This Row],[Offered Salary]]&lt;=0,AVERAGE($I$2:$I$7166),Statistics_xlsx___Sheet1[[#This Row],[Offered Salary]])</f>
        <v>52192</v>
      </c>
      <c r="K4917" t="b">
        <f>OR((Statistics_xlsx___Sheet1[[#This Row],[updated offered salary]]&lt;$N$39),(Statistics_xlsx___Sheet1[[#This Row],[updated offered salary]]&gt;$N$40))</f>
        <v>0</v>
      </c>
    </row>
    <row r="4918" spans="1:11" x14ac:dyDescent="0.3">
      <c r="A4918">
        <v>428102</v>
      </c>
      <c r="B4918" t="s">
        <v>2018</v>
      </c>
      <c r="C4918" t="s">
        <v>15</v>
      </c>
      <c r="D4918" t="s">
        <v>9</v>
      </c>
      <c r="E4918" t="str">
        <f>IF(Statistics_xlsx___Sheet1[[#This Row],[event_name]]="-","Male",Statistics_xlsx___Sheet1[[#This Row],[event_name]])</f>
        <v>Male</v>
      </c>
      <c r="F4918" t="s">
        <v>86</v>
      </c>
      <c r="G4918" t="s">
        <v>14</v>
      </c>
      <c r="H4918" t="str">
        <f>IF(Statistics_xlsx___Sheet1[[#This Row],[Post Name]]="-",IF(G4919=0,G4917,G4919),Statistics_xlsx___Sheet1[[#This Row],[Post Name]])</f>
        <v>c5</v>
      </c>
      <c r="I4918">
        <v>83130</v>
      </c>
      <c r="J4918">
        <f>IF(Statistics_xlsx___Sheet1[[#This Row],[Offered Salary]]&lt;=0,AVERAGE($I$2:$I$7166),Statistics_xlsx___Sheet1[[#This Row],[Offered Salary]])</f>
        <v>83130</v>
      </c>
      <c r="K4918" t="b">
        <f>OR((Statistics_xlsx___Sheet1[[#This Row],[updated offered salary]]&lt;$N$39),(Statistics_xlsx___Sheet1[[#This Row],[updated offered salary]]&gt;$N$40))</f>
        <v>0</v>
      </c>
    </row>
    <row r="4919" spans="1:11" x14ac:dyDescent="0.3">
      <c r="A4919">
        <v>473307</v>
      </c>
      <c r="B4919" t="s">
        <v>4046</v>
      </c>
      <c r="C4919" t="s">
        <v>8</v>
      </c>
      <c r="D4919" t="s">
        <v>9</v>
      </c>
      <c r="E4919" t="str">
        <f>IF(Statistics_xlsx___Sheet1[[#This Row],[event_name]]="-","Male",Statistics_xlsx___Sheet1[[#This Row],[event_name]])</f>
        <v>Male</v>
      </c>
      <c r="F4919" t="s">
        <v>86</v>
      </c>
      <c r="G4919" t="s">
        <v>30</v>
      </c>
      <c r="H4919" t="str">
        <f>IF(Statistics_xlsx___Sheet1[[#This Row],[Post Name]]="-",IF(G4920=0,G4918,G4920),Statistics_xlsx___Sheet1[[#This Row],[Post Name]])</f>
        <v>b9</v>
      </c>
      <c r="I4919">
        <v>11170</v>
      </c>
      <c r="J4919">
        <f>IF(Statistics_xlsx___Sheet1[[#This Row],[Offered Salary]]&lt;=0,AVERAGE($I$2:$I$7166),Statistics_xlsx___Sheet1[[#This Row],[Offered Salary]])</f>
        <v>11170</v>
      </c>
      <c r="K4919" t="b">
        <f>OR((Statistics_xlsx___Sheet1[[#This Row],[updated offered salary]]&lt;$N$39),(Statistics_xlsx___Sheet1[[#This Row],[updated offered salary]]&gt;$N$40))</f>
        <v>0</v>
      </c>
    </row>
    <row r="4920" spans="1:11" x14ac:dyDescent="0.3">
      <c r="A4920">
        <v>474224</v>
      </c>
      <c r="B4920" t="s">
        <v>4047</v>
      </c>
      <c r="C4920" t="s">
        <v>8</v>
      </c>
      <c r="D4920" t="s">
        <v>13</v>
      </c>
      <c r="E4920" t="str">
        <f>IF(Statistics_xlsx___Sheet1[[#This Row],[event_name]]="-","Male",Statistics_xlsx___Sheet1[[#This Row],[event_name]])</f>
        <v>Female</v>
      </c>
      <c r="F4920" t="s">
        <v>86</v>
      </c>
      <c r="G4920" t="s">
        <v>30</v>
      </c>
      <c r="H4920" t="str">
        <f>IF(Statistics_xlsx___Sheet1[[#This Row],[Post Name]]="-",IF(G4921=0,G4919,G4921),Statistics_xlsx___Sheet1[[#This Row],[Post Name]])</f>
        <v>b9</v>
      </c>
      <c r="I4920">
        <v>70640</v>
      </c>
      <c r="J4920">
        <f>IF(Statistics_xlsx___Sheet1[[#This Row],[Offered Salary]]&lt;=0,AVERAGE($I$2:$I$7166),Statistics_xlsx___Sheet1[[#This Row],[Offered Salary]])</f>
        <v>70640</v>
      </c>
      <c r="K4920" t="b">
        <f>OR((Statistics_xlsx___Sheet1[[#This Row],[updated offered salary]]&lt;$N$39),(Statistics_xlsx___Sheet1[[#This Row],[updated offered salary]]&gt;$N$40))</f>
        <v>0</v>
      </c>
    </row>
    <row r="4921" spans="1:11" x14ac:dyDescent="0.3">
      <c r="A4921">
        <v>984993</v>
      </c>
      <c r="B4921" t="s">
        <v>4047</v>
      </c>
      <c r="C4921" t="s">
        <v>8</v>
      </c>
      <c r="D4921" t="s">
        <v>9</v>
      </c>
      <c r="E4921" t="str">
        <f>IF(Statistics_xlsx___Sheet1[[#This Row],[event_name]]="-","Male",Statistics_xlsx___Sheet1[[#This Row],[event_name]])</f>
        <v>Male</v>
      </c>
      <c r="F4921" t="s">
        <v>86</v>
      </c>
      <c r="G4921" t="s">
        <v>30</v>
      </c>
      <c r="H4921" t="str">
        <f>IF(Statistics_xlsx___Sheet1[[#This Row],[Post Name]]="-",IF(G4922=0,G4920,G4922),Statistics_xlsx___Sheet1[[#This Row],[Post Name]])</f>
        <v>b9</v>
      </c>
      <c r="I4921">
        <v>6447</v>
      </c>
      <c r="J4921">
        <f>IF(Statistics_xlsx___Sheet1[[#This Row],[Offered Salary]]&lt;=0,AVERAGE($I$2:$I$7166),Statistics_xlsx___Sheet1[[#This Row],[Offered Salary]])</f>
        <v>6447</v>
      </c>
      <c r="K4921" t="b">
        <f>OR((Statistics_xlsx___Sheet1[[#This Row],[updated offered salary]]&lt;$N$39),(Statistics_xlsx___Sheet1[[#This Row],[updated offered salary]]&gt;$N$40))</f>
        <v>0</v>
      </c>
    </row>
    <row r="4922" spans="1:11" x14ac:dyDescent="0.3">
      <c r="A4922">
        <v>69821</v>
      </c>
      <c r="B4922" t="s">
        <v>4047</v>
      </c>
      <c r="C4922" t="s">
        <v>15</v>
      </c>
      <c r="D4922" t="s">
        <v>13</v>
      </c>
      <c r="E4922" t="str">
        <f>IF(Statistics_xlsx___Sheet1[[#This Row],[event_name]]="-","Male",Statistics_xlsx___Sheet1[[#This Row],[event_name]])</f>
        <v>Female</v>
      </c>
      <c r="F4922" t="s">
        <v>86</v>
      </c>
      <c r="G4922" t="s">
        <v>30</v>
      </c>
      <c r="H4922" t="str">
        <f>IF(Statistics_xlsx___Sheet1[[#This Row],[Post Name]]="-",IF(G4923=0,G4921,G4923),Statistics_xlsx___Sheet1[[#This Row],[Post Name]])</f>
        <v>b9</v>
      </c>
      <c r="I4922">
        <v>83055</v>
      </c>
      <c r="J4922">
        <f>IF(Statistics_xlsx___Sheet1[[#This Row],[Offered Salary]]&lt;=0,AVERAGE($I$2:$I$7166),Statistics_xlsx___Sheet1[[#This Row],[Offered Salary]])</f>
        <v>83055</v>
      </c>
      <c r="K4922" t="b">
        <f>OR((Statistics_xlsx___Sheet1[[#This Row],[updated offered salary]]&lt;$N$39),(Statistics_xlsx___Sheet1[[#This Row],[updated offered salary]]&gt;$N$40))</f>
        <v>0</v>
      </c>
    </row>
    <row r="4923" spans="1:11" x14ac:dyDescent="0.3">
      <c r="A4923">
        <v>573981</v>
      </c>
      <c r="B4923" t="s">
        <v>4047</v>
      </c>
      <c r="C4923" t="s">
        <v>8</v>
      </c>
      <c r="D4923" t="s">
        <v>13</v>
      </c>
      <c r="E4923" t="str">
        <f>IF(Statistics_xlsx___Sheet1[[#This Row],[event_name]]="-","Male",Statistics_xlsx___Sheet1[[#This Row],[event_name]])</f>
        <v>Female</v>
      </c>
      <c r="F4923" t="s">
        <v>86</v>
      </c>
      <c r="G4923" t="s">
        <v>30</v>
      </c>
      <c r="H4923" t="str">
        <f>IF(Statistics_xlsx___Sheet1[[#This Row],[Post Name]]="-",IF(G4924=0,G4922,G4924),Statistics_xlsx___Sheet1[[#This Row],[Post Name]])</f>
        <v>b9</v>
      </c>
      <c r="I4923">
        <v>64302</v>
      </c>
      <c r="J4923">
        <f>IF(Statistics_xlsx___Sheet1[[#This Row],[Offered Salary]]&lt;=0,AVERAGE($I$2:$I$7166),Statistics_xlsx___Sheet1[[#This Row],[Offered Salary]])</f>
        <v>64302</v>
      </c>
      <c r="K4923" t="b">
        <f>OR((Statistics_xlsx___Sheet1[[#This Row],[updated offered salary]]&lt;$N$39),(Statistics_xlsx___Sheet1[[#This Row],[updated offered salary]]&gt;$N$40))</f>
        <v>0</v>
      </c>
    </row>
    <row r="4924" spans="1:11" x14ac:dyDescent="0.3">
      <c r="A4924">
        <v>545630</v>
      </c>
      <c r="B4924" t="s">
        <v>4048</v>
      </c>
      <c r="C4924" t="s">
        <v>8</v>
      </c>
      <c r="D4924" t="s">
        <v>13</v>
      </c>
      <c r="E4924" t="str">
        <f>IF(Statistics_xlsx___Sheet1[[#This Row],[event_name]]="-","Male",Statistics_xlsx___Sheet1[[#This Row],[event_name]])</f>
        <v>Female</v>
      </c>
      <c r="F4924" t="s">
        <v>86</v>
      </c>
      <c r="G4924" t="s">
        <v>30</v>
      </c>
      <c r="H4924" t="str">
        <f>IF(Statistics_xlsx___Sheet1[[#This Row],[Post Name]]="-",IF(G4925=0,G4923,G4925),Statistics_xlsx___Sheet1[[#This Row],[Post Name]])</f>
        <v>b9</v>
      </c>
      <c r="I4924">
        <v>35156</v>
      </c>
      <c r="J4924">
        <f>IF(Statistics_xlsx___Sheet1[[#This Row],[Offered Salary]]&lt;=0,AVERAGE($I$2:$I$7166),Statistics_xlsx___Sheet1[[#This Row],[Offered Salary]])</f>
        <v>35156</v>
      </c>
      <c r="K4924" t="b">
        <f>OR((Statistics_xlsx___Sheet1[[#This Row],[updated offered salary]]&lt;$N$39),(Statistics_xlsx___Sheet1[[#This Row],[updated offered salary]]&gt;$N$40))</f>
        <v>0</v>
      </c>
    </row>
    <row r="4925" spans="1:11" x14ac:dyDescent="0.3">
      <c r="A4925">
        <v>88295</v>
      </c>
      <c r="B4925" t="s">
        <v>1799</v>
      </c>
      <c r="C4925" t="s">
        <v>8</v>
      </c>
      <c r="D4925" t="s">
        <v>42</v>
      </c>
      <c r="E4925" t="str">
        <f>IF(Statistics_xlsx___Sheet1[[#This Row],[event_name]]="-","Male",Statistics_xlsx___Sheet1[[#This Row],[event_name]])</f>
        <v>Don’t want to say</v>
      </c>
      <c r="F4925" t="s">
        <v>10</v>
      </c>
      <c r="G4925" t="s">
        <v>30</v>
      </c>
      <c r="H4925" t="str">
        <f>IF(Statistics_xlsx___Sheet1[[#This Row],[Post Name]]="-",IF(G4926=0,G4924,G4926),Statistics_xlsx___Sheet1[[#This Row],[Post Name]])</f>
        <v>b9</v>
      </c>
      <c r="I4925">
        <v>65720</v>
      </c>
      <c r="J4925">
        <f>IF(Statistics_xlsx___Sheet1[[#This Row],[Offered Salary]]&lt;=0,AVERAGE($I$2:$I$7166),Statistics_xlsx___Sheet1[[#This Row],[Offered Salary]])</f>
        <v>65720</v>
      </c>
      <c r="K4925" t="b">
        <f>OR((Statistics_xlsx___Sheet1[[#This Row],[updated offered salary]]&lt;$N$39),(Statistics_xlsx___Sheet1[[#This Row],[updated offered salary]]&gt;$N$40))</f>
        <v>0</v>
      </c>
    </row>
    <row r="4926" spans="1:11" x14ac:dyDescent="0.3">
      <c r="A4926">
        <v>541077</v>
      </c>
      <c r="B4926" t="s">
        <v>2372</v>
      </c>
      <c r="C4926" t="s">
        <v>8</v>
      </c>
      <c r="D4926" t="s">
        <v>9</v>
      </c>
      <c r="E4926" t="str">
        <f>IF(Statistics_xlsx___Sheet1[[#This Row],[event_name]]="-","Male",Statistics_xlsx___Sheet1[[#This Row],[event_name]])</f>
        <v>Male</v>
      </c>
      <c r="F4926" t="s">
        <v>21</v>
      </c>
      <c r="G4926" t="s">
        <v>44</v>
      </c>
      <c r="H4926" t="str">
        <f>IF(Statistics_xlsx___Sheet1[[#This Row],[Post Name]]="-",IF(G4927=0,G4925,G4927),Statistics_xlsx___Sheet1[[#This Row],[Post Name]])</f>
        <v>i6</v>
      </c>
      <c r="I4926">
        <v>70925</v>
      </c>
      <c r="J4926">
        <f>IF(Statistics_xlsx___Sheet1[[#This Row],[Offered Salary]]&lt;=0,AVERAGE($I$2:$I$7166),Statistics_xlsx___Sheet1[[#This Row],[Offered Salary]])</f>
        <v>70925</v>
      </c>
      <c r="K4926" t="b">
        <f>OR((Statistics_xlsx___Sheet1[[#This Row],[updated offered salary]]&lt;$N$39),(Statistics_xlsx___Sheet1[[#This Row],[updated offered salary]]&gt;$N$40))</f>
        <v>0</v>
      </c>
    </row>
    <row r="4927" spans="1:11" x14ac:dyDescent="0.3">
      <c r="A4927">
        <v>516921</v>
      </c>
      <c r="B4927" t="s">
        <v>4049</v>
      </c>
      <c r="C4927" t="s">
        <v>8</v>
      </c>
      <c r="D4927" t="s">
        <v>13</v>
      </c>
      <c r="E4927" t="str">
        <f>IF(Statistics_xlsx___Sheet1[[#This Row],[event_name]]="-","Male",Statistics_xlsx___Sheet1[[#This Row],[event_name]])</f>
        <v>Female</v>
      </c>
      <c r="F4927" t="s">
        <v>10</v>
      </c>
      <c r="G4927" t="s">
        <v>345</v>
      </c>
      <c r="H4927" t="str">
        <f>IF(Statistics_xlsx___Sheet1[[#This Row],[Post Name]]="-",IF(G4928=0,G4926,G4928),Statistics_xlsx___Sheet1[[#This Row],[Post Name]])</f>
        <v>c9</v>
      </c>
      <c r="I4927">
        <v>4843</v>
      </c>
      <c r="J4927">
        <f>IF(Statistics_xlsx___Sheet1[[#This Row],[Offered Salary]]&lt;=0,AVERAGE($I$2:$I$7166),Statistics_xlsx___Sheet1[[#This Row],[Offered Salary]])</f>
        <v>4843</v>
      </c>
      <c r="K4927" t="b">
        <f>OR((Statistics_xlsx___Sheet1[[#This Row],[updated offered salary]]&lt;$N$39),(Statistics_xlsx___Sheet1[[#This Row],[updated offered salary]]&gt;$N$40))</f>
        <v>0</v>
      </c>
    </row>
    <row r="4928" spans="1:11" x14ac:dyDescent="0.3">
      <c r="A4928">
        <v>204701</v>
      </c>
      <c r="B4928" t="s">
        <v>4050</v>
      </c>
      <c r="C4928" t="s">
        <v>8</v>
      </c>
      <c r="D4928" t="s">
        <v>13</v>
      </c>
      <c r="E4928" t="str">
        <f>IF(Statistics_xlsx___Sheet1[[#This Row],[event_name]]="-","Male",Statistics_xlsx___Sheet1[[#This Row],[event_name]])</f>
        <v>Female</v>
      </c>
      <c r="F4928" t="s">
        <v>17</v>
      </c>
      <c r="G4928" t="s">
        <v>14</v>
      </c>
      <c r="H4928" t="str">
        <f>IF(Statistics_xlsx___Sheet1[[#This Row],[Post Name]]="-",IF(G4929=0,G4927,G4929),Statistics_xlsx___Sheet1[[#This Row],[Post Name]])</f>
        <v>c5</v>
      </c>
      <c r="I4928">
        <v>65144</v>
      </c>
      <c r="J4928">
        <f>IF(Statistics_xlsx___Sheet1[[#This Row],[Offered Salary]]&lt;=0,AVERAGE($I$2:$I$7166),Statistics_xlsx___Sheet1[[#This Row],[Offered Salary]])</f>
        <v>65144</v>
      </c>
      <c r="K4928" t="b">
        <f>OR((Statistics_xlsx___Sheet1[[#This Row],[updated offered salary]]&lt;$N$39),(Statistics_xlsx___Sheet1[[#This Row],[updated offered salary]]&gt;$N$40))</f>
        <v>0</v>
      </c>
    </row>
    <row r="4929" spans="1:11" x14ac:dyDescent="0.3">
      <c r="A4929">
        <v>642017</v>
      </c>
      <c r="B4929" t="s">
        <v>1590</v>
      </c>
      <c r="C4929" t="s">
        <v>8</v>
      </c>
      <c r="D4929" t="s">
        <v>13</v>
      </c>
      <c r="E4929" t="str">
        <f>IF(Statistics_xlsx___Sheet1[[#This Row],[event_name]]="-","Male",Statistics_xlsx___Sheet1[[#This Row],[event_name]])</f>
        <v>Female</v>
      </c>
      <c r="F4929" t="s">
        <v>17</v>
      </c>
      <c r="G4929" t="s">
        <v>14</v>
      </c>
      <c r="H4929" t="str">
        <f>IF(Statistics_xlsx___Sheet1[[#This Row],[Post Name]]="-",IF(G4930=0,G4928,G4930),Statistics_xlsx___Sheet1[[#This Row],[Post Name]])</f>
        <v>c5</v>
      </c>
      <c r="I4929">
        <v>14698</v>
      </c>
      <c r="J4929">
        <f>IF(Statistics_xlsx___Sheet1[[#This Row],[Offered Salary]]&lt;=0,AVERAGE($I$2:$I$7166),Statistics_xlsx___Sheet1[[#This Row],[Offered Salary]])</f>
        <v>14698</v>
      </c>
      <c r="K4929" t="b">
        <f>OR((Statistics_xlsx___Sheet1[[#This Row],[updated offered salary]]&lt;$N$39),(Statistics_xlsx___Sheet1[[#This Row],[updated offered salary]]&gt;$N$40))</f>
        <v>0</v>
      </c>
    </row>
    <row r="4930" spans="1:11" x14ac:dyDescent="0.3">
      <c r="A4930">
        <v>385229</v>
      </c>
      <c r="B4930" t="s">
        <v>1591</v>
      </c>
      <c r="C4930" t="s">
        <v>8</v>
      </c>
      <c r="D4930" t="s">
        <v>9</v>
      </c>
      <c r="E4930" t="str">
        <f>IF(Statistics_xlsx___Sheet1[[#This Row],[event_name]]="-","Male",Statistics_xlsx___Sheet1[[#This Row],[event_name]])</f>
        <v>Male</v>
      </c>
      <c r="F4930" t="s">
        <v>17</v>
      </c>
      <c r="G4930" t="s">
        <v>14</v>
      </c>
      <c r="H4930" t="str">
        <f>IF(Statistics_xlsx___Sheet1[[#This Row],[Post Name]]="-",IF(G4931=0,G4929,G4931),Statistics_xlsx___Sheet1[[#This Row],[Post Name]])</f>
        <v>c5</v>
      </c>
      <c r="I4930">
        <v>67100</v>
      </c>
      <c r="J4930">
        <f>IF(Statistics_xlsx___Sheet1[[#This Row],[Offered Salary]]&lt;=0,AVERAGE($I$2:$I$7166),Statistics_xlsx___Sheet1[[#This Row],[Offered Salary]])</f>
        <v>67100</v>
      </c>
      <c r="K4930" t="b">
        <f>OR((Statistics_xlsx___Sheet1[[#This Row],[updated offered salary]]&lt;$N$39),(Statistics_xlsx___Sheet1[[#This Row],[updated offered salary]]&gt;$N$40))</f>
        <v>0</v>
      </c>
    </row>
    <row r="4931" spans="1:11" x14ac:dyDescent="0.3">
      <c r="A4931">
        <v>746123</v>
      </c>
      <c r="B4931" t="s">
        <v>3382</v>
      </c>
      <c r="C4931" t="s">
        <v>8</v>
      </c>
      <c r="D4931" t="s">
        <v>9</v>
      </c>
      <c r="E4931" t="str">
        <f>IF(Statistics_xlsx___Sheet1[[#This Row],[event_name]]="-","Male",Statistics_xlsx___Sheet1[[#This Row],[event_name]])</f>
        <v>Male</v>
      </c>
      <c r="F4931" t="s">
        <v>17</v>
      </c>
      <c r="G4931" t="s">
        <v>14</v>
      </c>
      <c r="H4931" t="str">
        <f>IF(Statistics_xlsx___Sheet1[[#This Row],[Post Name]]="-",IF(G4932=0,G4930,G4932),Statistics_xlsx___Sheet1[[#This Row],[Post Name]])</f>
        <v>c5</v>
      </c>
      <c r="I4931">
        <v>1962</v>
      </c>
      <c r="J4931">
        <f>IF(Statistics_xlsx___Sheet1[[#This Row],[Offered Salary]]&lt;=0,AVERAGE($I$2:$I$7166),Statistics_xlsx___Sheet1[[#This Row],[Offered Salary]])</f>
        <v>1962</v>
      </c>
      <c r="K4931" t="b">
        <f>OR((Statistics_xlsx___Sheet1[[#This Row],[updated offered salary]]&lt;$N$39),(Statistics_xlsx___Sheet1[[#This Row],[updated offered salary]]&gt;$N$40))</f>
        <v>0</v>
      </c>
    </row>
    <row r="4932" spans="1:11" x14ac:dyDescent="0.3">
      <c r="A4932">
        <v>825797</v>
      </c>
      <c r="B4932" t="s">
        <v>4051</v>
      </c>
      <c r="C4932" t="s">
        <v>8</v>
      </c>
      <c r="D4932" t="s">
        <v>9</v>
      </c>
      <c r="E4932" t="str">
        <f>IF(Statistics_xlsx___Sheet1[[#This Row],[event_name]]="-","Male",Statistics_xlsx___Sheet1[[#This Row],[event_name]])</f>
        <v>Male</v>
      </c>
      <c r="F4932" t="s">
        <v>17</v>
      </c>
      <c r="G4932" t="s">
        <v>14</v>
      </c>
      <c r="H4932" t="str">
        <f>IF(Statistics_xlsx___Sheet1[[#This Row],[Post Name]]="-",IF(G4933=0,G4931,G4933),Statistics_xlsx___Sheet1[[#This Row],[Post Name]])</f>
        <v>c5</v>
      </c>
      <c r="I4932">
        <v>84854</v>
      </c>
      <c r="J4932">
        <f>IF(Statistics_xlsx___Sheet1[[#This Row],[Offered Salary]]&lt;=0,AVERAGE($I$2:$I$7166),Statistics_xlsx___Sheet1[[#This Row],[Offered Salary]])</f>
        <v>84854</v>
      </c>
      <c r="K4932" t="b">
        <f>OR((Statistics_xlsx___Sheet1[[#This Row],[updated offered salary]]&lt;$N$39),(Statistics_xlsx___Sheet1[[#This Row],[updated offered salary]]&gt;$N$40))</f>
        <v>0</v>
      </c>
    </row>
    <row r="4933" spans="1:11" x14ac:dyDescent="0.3">
      <c r="A4933">
        <v>69119</v>
      </c>
      <c r="B4933" t="s">
        <v>4052</v>
      </c>
      <c r="C4933" t="s">
        <v>15</v>
      </c>
      <c r="D4933" t="s">
        <v>13</v>
      </c>
      <c r="E4933" t="str">
        <f>IF(Statistics_xlsx___Sheet1[[#This Row],[event_name]]="-","Male",Statistics_xlsx___Sheet1[[#This Row],[event_name]])</f>
        <v>Female</v>
      </c>
      <c r="F4933" t="s">
        <v>17</v>
      </c>
      <c r="G4933" t="s">
        <v>14</v>
      </c>
      <c r="H4933" t="str">
        <f>IF(Statistics_xlsx___Sheet1[[#This Row],[Post Name]]="-",IF(G4934=0,G4932,G4934),Statistics_xlsx___Sheet1[[#This Row],[Post Name]])</f>
        <v>c5</v>
      </c>
      <c r="I4933">
        <v>66892</v>
      </c>
      <c r="J4933">
        <f>IF(Statistics_xlsx___Sheet1[[#This Row],[Offered Salary]]&lt;=0,AVERAGE($I$2:$I$7166),Statistics_xlsx___Sheet1[[#This Row],[Offered Salary]])</f>
        <v>66892</v>
      </c>
      <c r="K4933" t="b">
        <f>OR((Statistics_xlsx___Sheet1[[#This Row],[updated offered salary]]&lt;$N$39),(Statistics_xlsx___Sheet1[[#This Row],[updated offered salary]]&gt;$N$40))</f>
        <v>0</v>
      </c>
    </row>
    <row r="4934" spans="1:11" x14ac:dyDescent="0.3">
      <c r="A4934">
        <v>347718</v>
      </c>
      <c r="B4934" t="s">
        <v>4053</v>
      </c>
      <c r="C4934" t="s">
        <v>15</v>
      </c>
      <c r="D4934" t="s">
        <v>13</v>
      </c>
      <c r="E4934" t="str">
        <f>IF(Statistics_xlsx___Sheet1[[#This Row],[event_name]]="-","Male",Statistics_xlsx___Sheet1[[#This Row],[event_name]])</f>
        <v>Female</v>
      </c>
      <c r="F4934" t="s">
        <v>17</v>
      </c>
      <c r="G4934" t="s">
        <v>14</v>
      </c>
      <c r="H4934" t="str">
        <f>IF(Statistics_xlsx___Sheet1[[#This Row],[Post Name]]="-",IF(G4935=0,G4933,G4935),Statistics_xlsx___Sheet1[[#This Row],[Post Name]])</f>
        <v>c5</v>
      </c>
      <c r="I4934">
        <v>30403</v>
      </c>
      <c r="J4934">
        <f>IF(Statistics_xlsx___Sheet1[[#This Row],[Offered Salary]]&lt;=0,AVERAGE($I$2:$I$7166),Statistics_xlsx___Sheet1[[#This Row],[Offered Salary]])</f>
        <v>30403</v>
      </c>
      <c r="K4934" t="b">
        <f>OR((Statistics_xlsx___Sheet1[[#This Row],[updated offered salary]]&lt;$N$39),(Statistics_xlsx___Sheet1[[#This Row],[updated offered salary]]&gt;$N$40))</f>
        <v>0</v>
      </c>
    </row>
    <row r="4935" spans="1:11" x14ac:dyDescent="0.3">
      <c r="A4935">
        <v>529845</v>
      </c>
      <c r="B4935" t="s">
        <v>4054</v>
      </c>
      <c r="C4935" t="s">
        <v>8</v>
      </c>
      <c r="D4935" t="s">
        <v>9</v>
      </c>
      <c r="E4935" t="str">
        <f>IF(Statistics_xlsx___Sheet1[[#This Row],[event_name]]="-","Male",Statistics_xlsx___Sheet1[[#This Row],[event_name]])</f>
        <v>Male</v>
      </c>
      <c r="F4935" t="s">
        <v>17</v>
      </c>
      <c r="G4935" t="s">
        <v>14</v>
      </c>
      <c r="H4935" t="str">
        <f>IF(Statistics_xlsx___Sheet1[[#This Row],[Post Name]]="-",IF(G4936=0,G4934,G4936),Statistics_xlsx___Sheet1[[#This Row],[Post Name]])</f>
        <v>c5</v>
      </c>
      <c r="I4935">
        <v>65253</v>
      </c>
      <c r="J4935">
        <f>IF(Statistics_xlsx___Sheet1[[#This Row],[Offered Salary]]&lt;=0,AVERAGE($I$2:$I$7166),Statistics_xlsx___Sheet1[[#This Row],[Offered Salary]])</f>
        <v>65253</v>
      </c>
      <c r="K4935" t="b">
        <f>OR((Statistics_xlsx___Sheet1[[#This Row],[updated offered salary]]&lt;$N$39),(Statistics_xlsx___Sheet1[[#This Row],[updated offered salary]]&gt;$N$40))</f>
        <v>0</v>
      </c>
    </row>
    <row r="4936" spans="1:11" x14ac:dyDescent="0.3">
      <c r="A4936">
        <v>774091</v>
      </c>
      <c r="B4936" t="s">
        <v>4055</v>
      </c>
      <c r="C4936" t="s">
        <v>8</v>
      </c>
      <c r="D4936" t="s">
        <v>13</v>
      </c>
      <c r="E4936" t="str">
        <f>IF(Statistics_xlsx___Sheet1[[#This Row],[event_name]]="-","Male",Statistics_xlsx___Sheet1[[#This Row],[event_name]])</f>
        <v>Female</v>
      </c>
      <c r="F4936" t="s">
        <v>17</v>
      </c>
      <c r="G4936" t="s">
        <v>14</v>
      </c>
      <c r="H4936" t="str">
        <f>IF(Statistics_xlsx___Sheet1[[#This Row],[Post Name]]="-",IF(G4937=0,G4935,G4937),Statistics_xlsx___Sheet1[[#This Row],[Post Name]])</f>
        <v>c5</v>
      </c>
      <c r="I4936">
        <v>18420</v>
      </c>
      <c r="J4936">
        <f>IF(Statistics_xlsx___Sheet1[[#This Row],[Offered Salary]]&lt;=0,AVERAGE($I$2:$I$7166),Statistics_xlsx___Sheet1[[#This Row],[Offered Salary]])</f>
        <v>18420</v>
      </c>
      <c r="K4936" t="b">
        <f>OR((Statistics_xlsx___Sheet1[[#This Row],[updated offered salary]]&lt;$N$39),(Statistics_xlsx___Sheet1[[#This Row],[updated offered salary]]&gt;$N$40))</f>
        <v>0</v>
      </c>
    </row>
    <row r="4937" spans="1:11" x14ac:dyDescent="0.3">
      <c r="A4937">
        <v>299967</v>
      </c>
      <c r="B4937" t="s">
        <v>4056</v>
      </c>
      <c r="C4937" t="s">
        <v>8</v>
      </c>
      <c r="D4937" t="s">
        <v>13</v>
      </c>
      <c r="E4937" t="str">
        <f>IF(Statistics_xlsx___Sheet1[[#This Row],[event_name]]="-","Male",Statistics_xlsx___Sheet1[[#This Row],[event_name]])</f>
        <v>Female</v>
      </c>
      <c r="F4937" t="s">
        <v>17</v>
      </c>
      <c r="G4937" t="s">
        <v>14</v>
      </c>
      <c r="H4937" t="str">
        <f>IF(Statistics_xlsx___Sheet1[[#This Row],[Post Name]]="-",IF(G4938=0,G4936,G4938),Statistics_xlsx___Sheet1[[#This Row],[Post Name]])</f>
        <v>c5</v>
      </c>
      <c r="I4937">
        <v>31807</v>
      </c>
      <c r="J4937">
        <f>IF(Statistics_xlsx___Sheet1[[#This Row],[Offered Salary]]&lt;=0,AVERAGE($I$2:$I$7166),Statistics_xlsx___Sheet1[[#This Row],[Offered Salary]])</f>
        <v>31807</v>
      </c>
      <c r="K4937" t="b">
        <f>OR((Statistics_xlsx___Sheet1[[#This Row],[updated offered salary]]&lt;$N$39),(Statistics_xlsx___Sheet1[[#This Row],[updated offered salary]]&gt;$N$40))</f>
        <v>0</v>
      </c>
    </row>
    <row r="4938" spans="1:11" x14ac:dyDescent="0.3">
      <c r="A4938">
        <v>528129</v>
      </c>
      <c r="B4938" t="s">
        <v>1591</v>
      </c>
      <c r="C4938" t="s">
        <v>8</v>
      </c>
      <c r="D4938" t="s">
        <v>13</v>
      </c>
      <c r="E4938" t="str">
        <f>IF(Statistics_xlsx___Sheet1[[#This Row],[event_name]]="-","Male",Statistics_xlsx___Sheet1[[#This Row],[event_name]])</f>
        <v>Female</v>
      </c>
      <c r="F4938" t="s">
        <v>113</v>
      </c>
      <c r="G4938" t="s">
        <v>36</v>
      </c>
      <c r="H4938" t="str">
        <f>IF(Statistics_xlsx___Sheet1[[#This Row],[Post Name]]="-",IF(G4939=0,G4937,G4939),Statistics_xlsx___Sheet1[[#This Row],[Post Name]])</f>
        <v>i5</v>
      </c>
      <c r="I4938">
        <v>72059</v>
      </c>
      <c r="J4938">
        <f>IF(Statistics_xlsx___Sheet1[[#This Row],[Offered Salary]]&lt;=0,AVERAGE($I$2:$I$7166),Statistics_xlsx___Sheet1[[#This Row],[Offered Salary]])</f>
        <v>72059</v>
      </c>
      <c r="K4938" t="b">
        <f>OR((Statistics_xlsx___Sheet1[[#This Row],[updated offered salary]]&lt;$N$39),(Statistics_xlsx___Sheet1[[#This Row],[updated offered salary]]&gt;$N$40))</f>
        <v>0</v>
      </c>
    </row>
    <row r="4939" spans="1:11" x14ac:dyDescent="0.3">
      <c r="A4939">
        <v>391838</v>
      </c>
      <c r="B4939" t="s">
        <v>4057</v>
      </c>
      <c r="C4939" t="s">
        <v>8</v>
      </c>
      <c r="D4939" t="s">
        <v>13</v>
      </c>
      <c r="E4939" t="str">
        <f>IF(Statistics_xlsx___Sheet1[[#This Row],[event_name]]="-","Male",Statistics_xlsx___Sheet1[[#This Row],[event_name]])</f>
        <v>Female</v>
      </c>
      <c r="F4939" t="s">
        <v>113</v>
      </c>
      <c r="G4939" t="s">
        <v>30</v>
      </c>
      <c r="H4939" t="str">
        <f>IF(Statistics_xlsx___Sheet1[[#This Row],[Post Name]]="-",IF(G4940=0,G4938,G4940),Statistics_xlsx___Sheet1[[#This Row],[Post Name]])</f>
        <v>b9</v>
      </c>
      <c r="I4939">
        <v>24895</v>
      </c>
      <c r="J4939">
        <f>IF(Statistics_xlsx___Sheet1[[#This Row],[Offered Salary]]&lt;=0,AVERAGE($I$2:$I$7166),Statistics_xlsx___Sheet1[[#This Row],[Offered Salary]])</f>
        <v>24895</v>
      </c>
      <c r="K4939" t="b">
        <f>OR((Statistics_xlsx___Sheet1[[#This Row],[updated offered salary]]&lt;$N$39),(Statistics_xlsx___Sheet1[[#This Row],[updated offered salary]]&gt;$N$40))</f>
        <v>0</v>
      </c>
    </row>
    <row r="4940" spans="1:11" x14ac:dyDescent="0.3">
      <c r="A4940">
        <v>271808</v>
      </c>
      <c r="B4940" t="s">
        <v>4058</v>
      </c>
      <c r="C4940" t="s">
        <v>8</v>
      </c>
      <c r="D4940" t="s">
        <v>13</v>
      </c>
      <c r="E4940" t="str">
        <f>IF(Statistics_xlsx___Sheet1[[#This Row],[event_name]]="-","Male",Statistics_xlsx___Sheet1[[#This Row],[event_name]])</f>
        <v>Female</v>
      </c>
      <c r="F4940" t="s">
        <v>113</v>
      </c>
      <c r="G4940" t="s">
        <v>30</v>
      </c>
      <c r="H4940" t="str">
        <f>IF(Statistics_xlsx___Sheet1[[#This Row],[Post Name]]="-",IF(G4941=0,G4939,G4941),Statistics_xlsx___Sheet1[[#This Row],[Post Name]])</f>
        <v>b9</v>
      </c>
      <c r="I4940">
        <v>93884</v>
      </c>
      <c r="J4940">
        <f>IF(Statistics_xlsx___Sheet1[[#This Row],[Offered Salary]]&lt;=0,AVERAGE($I$2:$I$7166),Statistics_xlsx___Sheet1[[#This Row],[Offered Salary]])</f>
        <v>93884</v>
      </c>
      <c r="K4940" t="b">
        <f>OR((Statistics_xlsx___Sheet1[[#This Row],[updated offered salary]]&lt;$N$39),(Statistics_xlsx___Sheet1[[#This Row],[updated offered salary]]&gt;$N$40))</f>
        <v>0</v>
      </c>
    </row>
    <row r="4941" spans="1:11" x14ac:dyDescent="0.3">
      <c r="A4941">
        <v>39698</v>
      </c>
      <c r="B4941" t="s">
        <v>2607</v>
      </c>
      <c r="C4941" t="s">
        <v>15</v>
      </c>
      <c r="D4941" t="s">
        <v>13</v>
      </c>
      <c r="E4941" t="str">
        <f>IF(Statistics_xlsx___Sheet1[[#This Row],[event_name]]="-","Male",Statistics_xlsx___Sheet1[[#This Row],[event_name]])</f>
        <v>Female</v>
      </c>
      <c r="F4941" t="s">
        <v>17</v>
      </c>
      <c r="G4941" t="s">
        <v>345</v>
      </c>
      <c r="H4941" t="str">
        <f>IF(Statistics_xlsx___Sheet1[[#This Row],[Post Name]]="-",IF(G4942=0,G4940,G4942),Statistics_xlsx___Sheet1[[#This Row],[Post Name]])</f>
        <v>c9</v>
      </c>
      <c r="I4941">
        <v>23042</v>
      </c>
      <c r="J4941">
        <f>IF(Statistics_xlsx___Sheet1[[#This Row],[Offered Salary]]&lt;=0,AVERAGE($I$2:$I$7166),Statistics_xlsx___Sheet1[[#This Row],[Offered Salary]])</f>
        <v>23042</v>
      </c>
      <c r="K4941" t="b">
        <f>OR((Statistics_xlsx___Sheet1[[#This Row],[updated offered salary]]&lt;$N$39),(Statistics_xlsx___Sheet1[[#This Row],[updated offered salary]]&gt;$N$40))</f>
        <v>0</v>
      </c>
    </row>
    <row r="4942" spans="1:11" x14ac:dyDescent="0.3">
      <c r="A4942">
        <v>263505</v>
      </c>
      <c r="B4942" t="s">
        <v>1345</v>
      </c>
      <c r="C4942" t="s">
        <v>8</v>
      </c>
      <c r="D4942" t="s">
        <v>13</v>
      </c>
      <c r="E4942" t="str">
        <f>IF(Statistics_xlsx___Sheet1[[#This Row],[event_name]]="-","Male",Statistics_xlsx___Sheet1[[#This Row],[event_name]])</f>
        <v>Female</v>
      </c>
      <c r="F4942" t="s">
        <v>17</v>
      </c>
      <c r="G4942" t="s">
        <v>345</v>
      </c>
      <c r="H4942" t="str">
        <f>IF(Statistics_xlsx___Sheet1[[#This Row],[Post Name]]="-",IF(G4943=0,G4941,G4943),Statistics_xlsx___Sheet1[[#This Row],[Post Name]])</f>
        <v>c9</v>
      </c>
      <c r="I4942">
        <v>84716</v>
      </c>
      <c r="J4942">
        <f>IF(Statistics_xlsx___Sheet1[[#This Row],[Offered Salary]]&lt;=0,AVERAGE($I$2:$I$7166),Statistics_xlsx___Sheet1[[#This Row],[Offered Salary]])</f>
        <v>84716</v>
      </c>
      <c r="K4942" t="b">
        <f>OR((Statistics_xlsx___Sheet1[[#This Row],[updated offered salary]]&lt;$N$39),(Statistics_xlsx___Sheet1[[#This Row],[updated offered salary]]&gt;$N$40))</f>
        <v>0</v>
      </c>
    </row>
    <row r="4943" spans="1:11" x14ac:dyDescent="0.3">
      <c r="A4943">
        <v>139528</v>
      </c>
      <c r="B4943" t="s">
        <v>1433</v>
      </c>
      <c r="C4943" t="s">
        <v>15</v>
      </c>
      <c r="D4943" t="s">
        <v>13</v>
      </c>
      <c r="E4943" t="str">
        <f>IF(Statistics_xlsx___Sheet1[[#This Row],[event_name]]="-","Male",Statistics_xlsx___Sheet1[[#This Row],[event_name]])</f>
        <v>Female</v>
      </c>
      <c r="F4943" t="s">
        <v>17</v>
      </c>
      <c r="G4943" t="s">
        <v>345</v>
      </c>
      <c r="H4943" t="str">
        <f>IF(Statistics_xlsx___Sheet1[[#This Row],[Post Name]]="-",IF(G4944=0,G4942,G4944),Statistics_xlsx___Sheet1[[#This Row],[Post Name]])</f>
        <v>c9</v>
      </c>
      <c r="I4943">
        <v>52402</v>
      </c>
      <c r="J4943">
        <f>IF(Statistics_xlsx___Sheet1[[#This Row],[Offered Salary]]&lt;=0,AVERAGE($I$2:$I$7166),Statistics_xlsx___Sheet1[[#This Row],[Offered Salary]])</f>
        <v>52402</v>
      </c>
      <c r="K4943" t="b">
        <f>OR((Statistics_xlsx___Sheet1[[#This Row],[updated offered salary]]&lt;$N$39),(Statistics_xlsx___Sheet1[[#This Row],[updated offered salary]]&gt;$N$40))</f>
        <v>0</v>
      </c>
    </row>
    <row r="4944" spans="1:11" x14ac:dyDescent="0.3">
      <c r="A4944">
        <v>755527</v>
      </c>
      <c r="B4944" t="s">
        <v>1230</v>
      </c>
      <c r="C4944" t="s">
        <v>8</v>
      </c>
      <c r="D4944" t="s">
        <v>13</v>
      </c>
      <c r="E4944" t="str">
        <f>IF(Statistics_xlsx___Sheet1[[#This Row],[event_name]]="-","Male",Statistics_xlsx___Sheet1[[#This Row],[event_name]])</f>
        <v>Female</v>
      </c>
      <c r="F4944" t="s">
        <v>17</v>
      </c>
      <c r="G4944" t="s">
        <v>345</v>
      </c>
      <c r="H4944" t="str">
        <f>IF(Statistics_xlsx___Sheet1[[#This Row],[Post Name]]="-",IF(G4945=0,G4943,G4945),Statistics_xlsx___Sheet1[[#This Row],[Post Name]])</f>
        <v>c9</v>
      </c>
      <c r="I4944">
        <v>31956</v>
      </c>
      <c r="J4944">
        <f>IF(Statistics_xlsx___Sheet1[[#This Row],[Offered Salary]]&lt;=0,AVERAGE($I$2:$I$7166),Statistics_xlsx___Sheet1[[#This Row],[Offered Salary]])</f>
        <v>31956</v>
      </c>
      <c r="K4944" t="b">
        <f>OR((Statistics_xlsx___Sheet1[[#This Row],[updated offered salary]]&lt;$N$39),(Statistics_xlsx___Sheet1[[#This Row],[updated offered salary]]&gt;$N$40))</f>
        <v>0</v>
      </c>
    </row>
    <row r="4945" spans="1:11" x14ac:dyDescent="0.3">
      <c r="A4945">
        <v>875635</v>
      </c>
      <c r="B4945" t="s">
        <v>4059</v>
      </c>
      <c r="C4945" t="s">
        <v>15</v>
      </c>
      <c r="D4945" t="s">
        <v>9</v>
      </c>
      <c r="E4945" t="str">
        <f>IF(Statistics_xlsx___Sheet1[[#This Row],[event_name]]="-","Male",Statistics_xlsx___Sheet1[[#This Row],[event_name]])</f>
        <v>Male</v>
      </c>
      <c r="F4945" t="s">
        <v>21</v>
      </c>
      <c r="G4945" t="s">
        <v>345</v>
      </c>
      <c r="H4945" t="str">
        <f>IF(Statistics_xlsx___Sheet1[[#This Row],[Post Name]]="-",IF(G4946=0,G4944,G4946),Statistics_xlsx___Sheet1[[#This Row],[Post Name]])</f>
        <v>c9</v>
      </c>
      <c r="I4945">
        <v>73267</v>
      </c>
      <c r="J4945">
        <f>IF(Statistics_xlsx___Sheet1[[#This Row],[Offered Salary]]&lt;=0,AVERAGE($I$2:$I$7166),Statistics_xlsx___Sheet1[[#This Row],[Offered Salary]])</f>
        <v>73267</v>
      </c>
      <c r="K4945" t="b">
        <f>OR((Statistics_xlsx___Sheet1[[#This Row],[updated offered salary]]&lt;$N$39),(Statistics_xlsx___Sheet1[[#This Row],[updated offered salary]]&gt;$N$40))</f>
        <v>0</v>
      </c>
    </row>
    <row r="4946" spans="1:11" x14ac:dyDescent="0.3">
      <c r="A4946">
        <v>897584</v>
      </c>
      <c r="B4946" t="s">
        <v>4060</v>
      </c>
      <c r="C4946" t="s">
        <v>8</v>
      </c>
      <c r="D4946" t="s">
        <v>9</v>
      </c>
      <c r="E4946" t="str">
        <f>IF(Statistics_xlsx___Sheet1[[#This Row],[event_name]]="-","Male",Statistics_xlsx___Sheet1[[#This Row],[event_name]])</f>
        <v>Male</v>
      </c>
      <c r="F4946" t="s">
        <v>21</v>
      </c>
      <c r="G4946" t="s">
        <v>345</v>
      </c>
      <c r="H4946" t="str">
        <f>IF(Statistics_xlsx___Sheet1[[#This Row],[Post Name]]="-",IF(G4947=0,G4945,G4947),Statistics_xlsx___Sheet1[[#This Row],[Post Name]])</f>
        <v>c9</v>
      </c>
      <c r="I4946">
        <v>78934</v>
      </c>
      <c r="J4946">
        <f>IF(Statistics_xlsx___Sheet1[[#This Row],[Offered Salary]]&lt;=0,AVERAGE($I$2:$I$7166),Statistics_xlsx___Sheet1[[#This Row],[Offered Salary]])</f>
        <v>78934</v>
      </c>
      <c r="K4946" t="b">
        <f>OR((Statistics_xlsx___Sheet1[[#This Row],[updated offered salary]]&lt;$N$39),(Statistics_xlsx___Sheet1[[#This Row],[updated offered salary]]&gt;$N$40))</f>
        <v>0</v>
      </c>
    </row>
    <row r="4947" spans="1:11" x14ac:dyDescent="0.3">
      <c r="A4947">
        <v>704385</v>
      </c>
      <c r="B4947" t="s">
        <v>4061</v>
      </c>
      <c r="C4947" t="s">
        <v>8</v>
      </c>
      <c r="D4947" t="s">
        <v>9</v>
      </c>
      <c r="E4947" t="str">
        <f>IF(Statistics_xlsx___Sheet1[[#This Row],[event_name]]="-","Male",Statistics_xlsx___Sheet1[[#This Row],[event_name]])</f>
        <v>Male</v>
      </c>
      <c r="F4947" t="s">
        <v>21</v>
      </c>
      <c r="G4947" t="s">
        <v>345</v>
      </c>
      <c r="H4947" t="str">
        <f>IF(Statistics_xlsx___Sheet1[[#This Row],[Post Name]]="-",IF(G4948=0,G4946,G4948),Statistics_xlsx___Sheet1[[#This Row],[Post Name]])</f>
        <v>c9</v>
      </c>
      <c r="I4947">
        <v>82811</v>
      </c>
      <c r="J4947">
        <f>IF(Statistics_xlsx___Sheet1[[#This Row],[Offered Salary]]&lt;=0,AVERAGE($I$2:$I$7166),Statistics_xlsx___Sheet1[[#This Row],[Offered Salary]])</f>
        <v>82811</v>
      </c>
      <c r="K4947" t="b">
        <f>OR((Statistics_xlsx___Sheet1[[#This Row],[updated offered salary]]&lt;$N$39),(Statistics_xlsx___Sheet1[[#This Row],[updated offered salary]]&gt;$N$40))</f>
        <v>0</v>
      </c>
    </row>
    <row r="4948" spans="1:11" x14ac:dyDescent="0.3">
      <c r="A4948">
        <v>802616</v>
      </c>
      <c r="B4948" t="s">
        <v>4062</v>
      </c>
      <c r="C4948" t="s">
        <v>8</v>
      </c>
      <c r="D4948" t="s">
        <v>9</v>
      </c>
      <c r="E4948" t="str">
        <f>IF(Statistics_xlsx___Sheet1[[#This Row],[event_name]]="-","Male",Statistics_xlsx___Sheet1[[#This Row],[event_name]])</f>
        <v>Male</v>
      </c>
      <c r="F4948" t="s">
        <v>21</v>
      </c>
      <c r="G4948" t="s">
        <v>345</v>
      </c>
      <c r="H4948" t="str">
        <f>IF(Statistics_xlsx___Sheet1[[#This Row],[Post Name]]="-",IF(G4949=0,G4947,G4949),Statistics_xlsx___Sheet1[[#This Row],[Post Name]])</f>
        <v>c9</v>
      </c>
      <c r="I4948">
        <v>27627</v>
      </c>
      <c r="J4948">
        <f>IF(Statistics_xlsx___Sheet1[[#This Row],[Offered Salary]]&lt;=0,AVERAGE($I$2:$I$7166),Statistics_xlsx___Sheet1[[#This Row],[Offered Salary]])</f>
        <v>27627</v>
      </c>
      <c r="K4948" t="b">
        <f>OR((Statistics_xlsx___Sheet1[[#This Row],[updated offered salary]]&lt;$N$39),(Statistics_xlsx___Sheet1[[#This Row],[updated offered salary]]&gt;$N$40))</f>
        <v>0</v>
      </c>
    </row>
    <row r="4949" spans="1:11" x14ac:dyDescent="0.3">
      <c r="A4949">
        <v>93105</v>
      </c>
      <c r="B4949" t="s">
        <v>4062</v>
      </c>
      <c r="C4949" t="s">
        <v>8</v>
      </c>
      <c r="D4949" t="s">
        <v>9</v>
      </c>
      <c r="E4949" t="str">
        <f>IF(Statistics_xlsx___Sheet1[[#This Row],[event_name]]="-","Male",Statistics_xlsx___Sheet1[[#This Row],[event_name]])</f>
        <v>Male</v>
      </c>
      <c r="F4949" t="s">
        <v>21</v>
      </c>
      <c r="G4949" t="s">
        <v>345</v>
      </c>
      <c r="H4949" t="str">
        <f>IF(Statistics_xlsx___Sheet1[[#This Row],[Post Name]]="-",IF(G4950=0,G4948,G4950),Statistics_xlsx___Sheet1[[#This Row],[Post Name]])</f>
        <v>c9</v>
      </c>
      <c r="I4949">
        <v>22415</v>
      </c>
      <c r="J4949">
        <f>IF(Statistics_xlsx___Sheet1[[#This Row],[Offered Salary]]&lt;=0,AVERAGE($I$2:$I$7166),Statistics_xlsx___Sheet1[[#This Row],[Offered Salary]])</f>
        <v>22415</v>
      </c>
      <c r="K4949" t="b">
        <f>OR((Statistics_xlsx___Sheet1[[#This Row],[updated offered salary]]&lt;$N$39),(Statistics_xlsx___Sheet1[[#This Row],[updated offered salary]]&gt;$N$40))</f>
        <v>0</v>
      </c>
    </row>
    <row r="4950" spans="1:11" x14ac:dyDescent="0.3">
      <c r="A4950">
        <v>71035</v>
      </c>
      <c r="B4950" t="s">
        <v>4063</v>
      </c>
      <c r="C4950" t="s">
        <v>8</v>
      </c>
      <c r="D4950" t="s">
        <v>9</v>
      </c>
      <c r="E4950" t="str">
        <f>IF(Statistics_xlsx___Sheet1[[#This Row],[event_name]]="-","Male",Statistics_xlsx___Sheet1[[#This Row],[event_name]])</f>
        <v>Male</v>
      </c>
      <c r="F4950" t="s">
        <v>21</v>
      </c>
      <c r="G4950" t="s">
        <v>345</v>
      </c>
      <c r="H4950" t="str">
        <f>IF(Statistics_xlsx___Sheet1[[#This Row],[Post Name]]="-",IF(G4951=0,G4949,G4951),Statistics_xlsx___Sheet1[[#This Row],[Post Name]])</f>
        <v>c9</v>
      </c>
      <c r="I4950">
        <v>98445</v>
      </c>
      <c r="J4950">
        <f>IF(Statistics_xlsx___Sheet1[[#This Row],[Offered Salary]]&lt;=0,AVERAGE($I$2:$I$7166),Statistics_xlsx___Sheet1[[#This Row],[Offered Salary]])</f>
        <v>98445</v>
      </c>
      <c r="K4950" t="b">
        <f>OR((Statistics_xlsx___Sheet1[[#This Row],[updated offered salary]]&lt;$N$39),(Statistics_xlsx___Sheet1[[#This Row],[updated offered salary]]&gt;$N$40))</f>
        <v>0</v>
      </c>
    </row>
    <row r="4951" spans="1:11" x14ac:dyDescent="0.3">
      <c r="A4951">
        <v>557264</v>
      </c>
      <c r="B4951" t="s">
        <v>4064</v>
      </c>
      <c r="C4951" t="s">
        <v>8</v>
      </c>
      <c r="D4951" t="s">
        <v>13</v>
      </c>
      <c r="E4951" t="str">
        <f>IF(Statistics_xlsx___Sheet1[[#This Row],[event_name]]="-","Male",Statistics_xlsx___Sheet1[[#This Row],[event_name]])</f>
        <v>Female</v>
      </c>
      <c r="F4951" t="s">
        <v>21</v>
      </c>
      <c r="G4951" t="s">
        <v>345</v>
      </c>
      <c r="H4951" t="str">
        <f>IF(Statistics_xlsx___Sheet1[[#This Row],[Post Name]]="-",IF(G4952=0,G4950,G4952),Statistics_xlsx___Sheet1[[#This Row],[Post Name]])</f>
        <v>c9</v>
      </c>
      <c r="I4951">
        <v>10452</v>
      </c>
      <c r="J4951">
        <f>IF(Statistics_xlsx___Sheet1[[#This Row],[Offered Salary]]&lt;=0,AVERAGE($I$2:$I$7166),Statistics_xlsx___Sheet1[[#This Row],[Offered Salary]])</f>
        <v>10452</v>
      </c>
      <c r="K4951" t="b">
        <f>OR((Statistics_xlsx___Sheet1[[#This Row],[updated offered salary]]&lt;$N$39),(Statistics_xlsx___Sheet1[[#This Row],[updated offered salary]]&gt;$N$40))</f>
        <v>0</v>
      </c>
    </row>
    <row r="4952" spans="1:11" x14ac:dyDescent="0.3">
      <c r="A4952">
        <v>271160</v>
      </c>
      <c r="B4952" t="s">
        <v>1521</v>
      </c>
      <c r="C4952" t="s">
        <v>8</v>
      </c>
      <c r="D4952" t="s">
        <v>9</v>
      </c>
      <c r="E4952" t="str">
        <f>IF(Statistics_xlsx___Sheet1[[#This Row],[event_name]]="-","Male",Statistics_xlsx___Sheet1[[#This Row],[event_name]])</f>
        <v>Male</v>
      </c>
      <c r="F4952" t="s">
        <v>10</v>
      </c>
      <c r="G4952" t="s">
        <v>345</v>
      </c>
      <c r="H4952" t="str">
        <f>IF(Statistics_xlsx___Sheet1[[#This Row],[Post Name]]="-",IF(G4953=0,G4951,G4953),Statistics_xlsx___Sheet1[[#This Row],[Post Name]])</f>
        <v>c9</v>
      </c>
      <c r="I4952">
        <v>8521</v>
      </c>
      <c r="J4952">
        <f>IF(Statistics_xlsx___Sheet1[[#This Row],[Offered Salary]]&lt;=0,AVERAGE($I$2:$I$7166),Statistics_xlsx___Sheet1[[#This Row],[Offered Salary]])</f>
        <v>8521</v>
      </c>
      <c r="K4952" t="b">
        <f>OR((Statistics_xlsx___Sheet1[[#This Row],[updated offered salary]]&lt;$N$39),(Statistics_xlsx___Sheet1[[#This Row],[updated offered salary]]&gt;$N$40))</f>
        <v>0</v>
      </c>
    </row>
    <row r="4953" spans="1:11" x14ac:dyDescent="0.3">
      <c r="A4953">
        <v>466767</v>
      </c>
      <c r="B4953" t="s">
        <v>4065</v>
      </c>
      <c r="C4953" t="s">
        <v>8</v>
      </c>
      <c r="D4953" t="s">
        <v>13</v>
      </c>
      <c r="E4953" t="str">
        <f>IF(Statistics_xlsx___Sheet1[[#This Row],[event_name]]="-","Male",Statistics_xlsx___Sheet1[[#This Row],[event_name]])</f>
        <v>Female</v>
      </c>
      <c r="F4953" t="s">
        <v>17</v>
      </c>
      <c r="G4953" t="s">
        <v>24</v>
      </c>
      <c r="H4953" t="str">
        <f>IF(Statistics_xlsx___Sheet1[[#This Row],[Post Name]]="-",IF(G4954=0,G4952,G4954),Statistics_xlsx___Sheet1[[#This Row],[Post Name]])</f>
        <v>i7</v>
      </c>
      <c r="I4953">
        <v>95512</v>
      </c>
      <c r="J4953">
        <f>IF(Statistics_xlsx___Sheet1[[#This Row],[Offered Salary]]&lt;=0,AVERAGE($I$2:$I$7166),Statistics_xlsx___Sheet1[[#This Row],[Offered Salary]])</f>
        <v>95512</v>
      </c>
      <c r="K4953" t="b">
        <f>OR((Statistics_xlsx___Sheet1[[#This Row],[updated offered salary]]&lt;$N$39),(Statistics_xlsx___Sheet1[[#This Row],[updated offered salary]]&gt;$N$40))</f>
        <v>0</v>
      </c>
    </row>
    <row r="4954" spans="1:11" x14ac:dyDescent="0.3">
      <c r="A4954">
        <v>475095</v>
      </c>
      <c r="B4954" t="s">
        <v>3726</v>
      </c>
      <c r="C4954" t="s">
        <v>15</v>
      </c>
      <c r="D4954" t="s">
        <v>13</v>
      </c>
      <c r="E4954" t="str">
        <f>IF(Statistics_xlsx___Sheet1[[#This Row],[event_name]]="-","Male",Statistics_xlsx___Sheet1[[#This Row],[event_name]])</f>
        <v>Female</v>
      </c>
      <c r="F4954" t="s">
        <v>17</v>
      </c>
      <c r="G4954" t="s">
        <v>24</v>
      </c>
      <c r="H4954" t="str">
        <f>IF(Statistics_xlsx___Sheet1[[#This Row],[Post Name]]="-",IF(G4955=0,G4953,G4955),Statistics_xlsx___Sheet1[[#This Row],[Post Name]])</f>
        <v>i7</v>
      </c>
      <c r="I4954">
        <v>91565</v>
      </c>
      <c r="J4954">
        <f>IF(Statistics_xlsx___Sheet1[[#This Row],[Offered Salary]]&lt;=0,AVERAGE($I$2:$I$7166),Statistics_xlsx___Sheet1[[#This Row],[Offered Salary]])</f>
        <v>91565</v>
      </c>
      <c r="K4954" t="b">
        <f>OR((Statistics_xlsx___Sheet1[[#This Row],[updated offered salary]]&lt;$N$39),(Statistics_xlsx___Sheet1[[#This Row],[updated offered salary]]&gt;$N$40))</f>
        <v>0</v>
      </c>
    </row>
    <row r="4955" spans="1:11" x14ac:dyDescent="0.3">
      <c r="A4955">
        <v>662635</v>
      </c>
      <c r="B4955" t="s">
        <v>4066</v>
      </c>
      <c r="C4955" t="s">
        <v>8</v>
      </c>
      <c r="D4955" t="s">
        <v>13</v>
      </c>
      <c r="E4955" t="str">
        <f>IF(Statistics_xlsx___Sheet1[[#This Row],[event_name]]="-","Male",Statistics_xlsx___Sheet1[[#This Row],[event_name]])</f>
        <v>Female</v>
      </c>
      <c r="F4955" t="s">
        <v>17</v>
      </c>
      <c r="G4955" t="s">
        <v>24</v>
      </c>
      <c r="H4955" t="str">
        <f>IF(Statistics_xlsx___Sheet1[[#This Row],[Post Name]]="-",IF(G4956=0,G4954,G4956),Statistics_xlsx___Sheet1[[#This Row],[Post Name]])</f>
        <v>i7</v>
      </c>
      <c r="I4955">
        <v>11816</v>
      </c>
      <c r="J4955">
        <f>IF(Statistics_xlsx___Sheet1[[#This Row],[Offered Salary]]&lt;=0,AVERAGE($I$2:$I$7166),Statistics_xlsx___Sheet1[[#This Row],[Offered Salary]])</f>
        <v>11816</v>
      </c>
      <c r="K4955" t="b">
        <f>OR((Statistics_xlsx___Sheet1[[#This Row],[updated offered salary]]&lt;$N$39),(Statistics_xlsx___Sheet1[[#This Row],[updated offered salary]]&gt;$N$40))</f>
        <v>0</v>
      </c>
    </row>
    <row r="4956" spans="1:11" x14ac:dyDescent="0.3">
      <c r="A4956">
        <v>190037</v>
      </c>
      <c r="B4956" t="s">
        <v>4067</v>
      </c>
      <c r="C4956" t="s">
        <v>8</v>
      </c>
      <c r="D4956" t="s">
        <v>13</v>
      </c>
      <c r="E4956" t="str">
        <f>IF(Statistics_xlsx___Sheet1[[#This Row],[event_name]]="-","Male",Statistics_xlsx___Sheet1[[#This Row],[event_name]])</f>
        <v>Female</v>
      </c>
      <c r="F4956" t="s">
        <v>17</v>
      </c>
      <c r="G4956" t="s">
        <v>24</v>
      </c>
      <c r="H4956" t="str">
        <f>IF(Statistics_xlsx___Sheet1[[#This Row],[Post Name]]="-",IF(G4957=0,G4955,G4957),Statistics_xlsx___Sheet1[[#This Row],[Post Name]])</f>
        <v>i7</v>
      </c>
      <c r="I4956">
        <v>54823</v>
      </c>
      <c r="J4956">
        <f>IF(Statistics_xlsx___Sheet1[[#This Row],[Offered Salary]]&lt;=0,AVERAGE($I$2:$I$7166),Statistics_xlsx___Sheet1[[#This Row],[Offered Salary]])</f>
        <v>54823</v>
      </c>
      <c r="K4956" t="b">
        <f>OR((Statistics_xlsx___Sheet1[[#This Row],[updated offered salary]]&lt;$N$39),(Statistics_xlsx___Sheet1[[#This Row],[updated offered salary]]&gt;$N$40))</f>
        <v>0</v>
      </c>
    </row>
    <row r="4957" spans="1:11" x14ac:dyDescent="0.3">
      <c r="A4957">
        <v>963776</v>
      </c>
      <c r="B4957" t="s">
        <v>4068</v>
      </c>
      <c r="C4957" t="s">
        <v>8</v>
      </c>
      <c r="D4957" t="s">
        <v>13</v>
      </c>
      <c r="E4957" t="str">
        <f>IF(Statistics_xlsx___Sheet1[[#This Row],[event_name]]="-","Male",Statistics_xlsx___Sheet1[[#This Row],[event_name]])</f>
        <v>Female</v>
      </c>
      <c r="F4957" t="s">
        <v>17</v>
      </c>
      <c r="G4957" t="s">
        <v>14</v>
      </c>
      <c r="H4957" t="str">
        <f>IF(Statistics_xlsx___Sheet1[[#This Row],[Post Name]]="-",IF(G4958=0,G4956,G4958),Statistics_xlsx___Sheet1[[#This Row],[Post Name]])</f>
        <v>c5</v>
      </c>
      <c r="I4957">
        <v>96730</v>
      </c>
      <c r="J4957">
        <f>IF(Statistics_xlsx___Sheet1[[#This Row],[Offered Salary]]&lt;=0,AVERAGE($I$2:$I$7166),Statistics_xlsx___Sheet1[[#This Row],[Offered Salary]])</f>
        <v>96730</v>
      </c>
      <c r="K4957" t="b">
        <f>OR((Statistics_xlsx___Sheet1[[#This Row],[updated offered salary]]&lt;$N$39),(Statistics_xlsx___Sheet1[[#This Row],[updated offered salary]]&gt;$N$40))</f>
        <v>0</v>
      </c>
    </row>
    <row r="4958" spans="1:11" x14ac:dyDescent="0.3">
      <c r="A4958">
        <v>706764</v>
      </c>
      <c r="B4958" t="s">
        <v>4069</v>
      </c>
      <c r="C4958" t="s">
        <v>8</v>
      </c>
      <c r="D4958" t="s">
        <v>13</v>
      </c>
      <c r="E4958" t="str">
        <f>IF(Statistics_xlsx___Sheet1[[#This Row],[event_name]]="-","Male",Statistics_xlsx___Sheet1[[#This Row],[event_name]])</f>
        <v>Female</v>
      </c>
      <c r="F4958" t="s">
        <v>17</v>
      </c>
      <c r="G4958" t="s">
        <v>24</v>
      </c>
      <c r="H4958" t="str">
        <f>IF(Statistics_xlsx___Sheet1[[#This Row],[Post Name]]="-",IF(G4959=0,G4957,G4959),Statistics_xlsx___Sheet1[[#This Row],[Post Name]])</f>
        <v>i7</v>
      </c>
      <c r="I4958">
        <v>95802</v>
      </c>
      <c r="J4958">
        <f>IF(Statistics_xlsx___Sheet1[[#This Row],[Offered Salary]]&lt;=0,AVERAGE($I$2:$I$7166),Statistics_xlsx___Sheet1[[#This Row],[Offered Salary]])</f>
        <v>95802</v>
      </c>
      <c r="K4958" t="b">
        <f>OR((Statistics_xlsx___Sheet1[[#This Row],[updated offered salary]]&lt;$N$39),(Statistics_xlsx___Sheet1[[#This Row],[updated offered salary]]&gt;$N$40))</f>
        <v>0</v>
      </c>
    </row>
    <row r="4959" spans="1:11" x14ac:dyDescent="0.3">
      <c r="A4959">
        <v>545855</v>
      </c>
      <c r="B4959" t="s">
        <v>4070</v>
      </c>
      <c r="C4959" t="s">
        <v>8</v>
      </c>
      <c r="D4959" t="s">
        <v>13</v>
      </c>
      <c r="E4959" t="str">
        <f>IF(Statistics_xlsx___Sheet1[[#This Row],[event_name]]="-","Male",Statistics_xlsx___Sheet1[[#This Row],[event_name]])</f>
        <v>Female</v>
      </c>
      <c r="F4959" t="s">
        <v>17</v>
      </c>
      <c r="G4959" t="s">
        <v>24</v>
      </c>
      <c r="H4959" t="str">
        <f>IF(Statistics_xlsx___Sheet1[[#This Row],[Post Name]]="-",IF(G4960=0,G4958,G4960),Statistics_xlsx___Sheet1[[#This Row],[Post Name]])</f>
        <v>i7</v>
      </c>
      <c r="I4959">
        <v>35988</v>
      </c>
      <c r="J4959">
        <f>IF(Statistics_xlsx___Sheet1[[#This Row],[Offered Salary]]&lt;=0,AVERAGE($I$2:$I$7166),Statistics_xlsx___Sheet1[[#This Row],[Offered Salary]])</f>
        <v>35988</v>
      </c>
      <c r="K4959" t="b">
        <f>OR((Statistics_xlsx___Sheet1[[#This Row],[updated offered salary]]&lt;$N$39),(Statistics_xlsx___Sheet1[[#This Row],[updated offered salary]]&gt;$N$40))</f>
        <v>0</v>
      </c>
    </row>
    <row r="4960" spans="1:11" x14ac:dyDescent="0.3">
      <c r="A4960">
        <v>608935</v>
      </c>
      <c r="B4960" t="s">
        <v>4071</v>
      </c>
      <c r="C4960" t="s">
        <v>8</v>
      </c>
      <c r="D4960" t="s">
        <v>13</v>
      </c>
      <c r="E4960" t="str">
        <f>IF(Statistics_xlsx___Sheet1[[#This Row],[event_name]]="-","Male",Statistics_xlsx___Sheet1[[#This Row],[event_name]])</f>
        <v>Female</v>
      </c>
      <c r="F4960" t="s">
        <v>17</v>
      </c>
      <c r="G4960" t="s">
        <v>24</v>
      </c>
      <c r="H4960" t="str">
        <f>IF(Statistics_xlsx___Sheet1[[#This Row],[Post Name]]="-",IF(G4961=0,G4959,G4961),Statistics_xlsx___Sheet1[[#This Row],[Post Name]])</f>
        <v>i7</v>
      </c>
      <c r="I4960">
        <v>53545</v>
      </c>
      <c r="J4960">
        <f>IF(Statistics_xlsx___Sheet1[[#This Row],[Offered Salary]]&lt;=0,AVERAGE($I$2:$I$7166),Statistics_xlsx___Sheet1[[#This Row],[Offered Salary]])</f>
        <v>53545</v>
      </c>
      <c r="K4960" t="b">
        <f>OR((Statistics_xlsx___Sheet1[[#This Row],[updated offered salary]]&lt;$N$39),(Statistics_xlsx___Sheet1[[#This Row],[updated offered salary]]&gt;$N$40))</f>
        <v>0</v>
      </c>
    </row>
    <row r="4961" spans="1:11" x14ac:dyDescent="0.3">
      <c r="A4961">
        <v>166217</v>
      </c>
      <c r="B4961" t="s">
        <v>4072</v>
      </c>
      <c r="C4961" t="s">
        <v>15</v>
      </c>
      <c r="D4961" t="s">
        <v>13</v>
      </c>
      <c r="E4961" t="str">
        <f>IF(Statistics_xlsx___Sheet1[[#This Row],[event_name]]="-","Male",Statistics_xlsx___Sheet1[[#This Row],[event_name]])</f>
        <v>Female</v>
      </c>
      <c r="F4961" t="s">
        <v>17</v>
      </c>
      <c r="G4961" t="s">
        <v>24</v>
      </c>
      <c r="H4961" t="str">
        <f>IF(Statistics_xlsx___Sheet1[[#This Row],[Post Name]]="-",IF(G4962=0,G4960,G4962),Statistics_xlsx___Sheet1[[#This Row],[Post Name]])</f>
        <v>i7</v>
      </c>
      <c r="I4961">
        <v>47886</v>
      </c>
      <c r="J4961">
        <f>IF(Statistics_xlsx___Sheet1[[#This Row],[Offered Salary]]&lt;=0,AVERAGE($I$2:$I$7166),Statistics_xlsx___Sheet1[[#This Row],[Offered Salary]])</f>
        <v>47886</v>
      </c>
      <c r="K4961" t="b">
        <f>OR((Statistics_xlsx___Sheet1[[#This Row],[updated offered salary]]&lt;$N$39),(Statistics_xlsx___Sheet1[[#This Row],[updated offered salary]]&gt;$N$40))</f>
        <v>0</v>
      </c>
    </row>
    <row r="4962" spans="1:11" x14ac:dyDescent="0.3">
      <c r="A4962">
        <v>296420</v>
      </c>
      <c r="B4962" t="s">
        <v>4073</v>
      </c>
      <c r="C4962" t="s">
        <v>8</v>
      </c>
      <c r="D4962" t="s">
        <v>13</v>
      </c>
      <c r="E4962" t="str">
        <f>IF(Statistics_xlsx___Sheet1[[#This Row],[event_name]]="-","Male",Statistics_xlsx___Sheet1[[#This Row],[event_name]])</f>
        <v>Female</v>
      </c>
      <c r="F4962" t="s">
        <v>17</v>
      </c>
      <c r="G4962" t="s">
        <v>24</v>
      </c>
      <c r="H4962" t="str">
        <f>IF(Statistics_xlsx___Sheet1[[#This Row],[Post Name]]="-",IF(G4963=0,G4961,G4963),Statistics_xlsx___Sheet1[[#This Row],[Post Name]])</f>
        <v>i7</v>
      </c>
      <c r="I4962">
        <v>19935</v>
      </c>
      <c r="J4962">
        <f>IF(Statistics_xlsx___Sheet1[[#This Row],[Offered Salary]]&lt;=0,AVERAGE($I$2:$I$7166),Statistics_xlsx___Sheet1[[#This Row],[Offered Salary]])</f>
        <v>19935</v>
      </c>
      <c r="K4962" t="b">
        <f>OR((Statistics_xlsx___Sheet1[[#This Row],[updated offered salary]]&lt;$N$39),(Statistics_xlsx___Sheet1[[#This Row],[updated offered salary]]&gt;$N$40))</f>
        <v>0</v>
      </c>
    </row>
    <row r="4963" spans="1:11" x14ac:dyDescent="0.3">
      <c r="A4963">
        <v>797838</v>
      </c>
      <c r="B4963" t="s">
        <v>4074</v>
      </c>
      <c r="C4963" t="s">
        <v>8</v>
      </c>
      <c r="D4963" t="s">
        <v>13</v>
      </c>
      <c r="E4963" t="str">
        <f>IF(Statistics_xlsx___Sheet1[[#This Row],[event_name]]="-","Male",Statistics_xlsx___Sheet1[[#This Row],[event_name]])</f>
        <v>Female</v>
      </c>
      <c r="F4963" t="s">
        <v>17</v>
      </c>
      <c r="G4963" t="s">
        <v>24</v>
      </c>
      <c r="H4963" t="str">
        <f>IF(Statistics_xlsx___Sheet1[[#This Row],[Post Name]]="-",IF(G4964=0,G4962,G4964),Statistics_xlsx___Sheet1[[#This Row],[Post Name]])</f>
        <v>i7</v>
      </c>
      <c r="I4963">
        <v>31670</v>
      </c>
      <c r="J4963">
        <f>IF(Statistics_xlsx___Sheet1[[#This Row],[Offered Salary]]&lt;=0,AVERAGE($I$2:$I$7166),Statistics_xlsx___Sheet1[[#This Row],[Offered Salary]])</f>
        <v>31670</v>
      </c>
      <c r="K4963" t="b">
        <f>OR((Statistics_xlsx___Sheet1[[#This Row],[updated offered salary]]&lt;$N$39),(Statistics_xlsx___Sheet1[[#This Row],[updated offered salary]]&gt;$N$40))</f>
        <v>0</v>
      </c>
    </row>
    <row r="4964" spans="1:11" x14ac:dyDescent="0.3">
      <c r="A4964">
        <v>944862</v>
      </c>
      <c r="B4964" t="s">
        <v>4075</v>
      </c>
      <c r="C4964" t="s">
        <v>8</v>
      </c>
      <c r="D4964" t="s">
        <v>13</v>
      </c>
      <c r="E4964" t="str">
        <f>IF(Statistics_xlsx___Sheet1[[#This Row],[event_name]]="-","Male",Statistics_xlsx___Sheet1[[#This Row],[event_name]])</f>
        <v>Female</v>
      </c>
      <c r="F4964" t="s">
        <v>17</v>
      </c>
      <c r="G4964" t="s">
        <v>24</v>
      </c>
      <c r="H4964" t="str">
        <f>IF(Statistics_xlsx___Sheet1[[#This Row],[Post Name]]="-",IF(G4965=0,G4963,G4965),Statistics_xlsx___Sheet1[[#This Row],[Post Name]])</f>
        <v>i7</v>
      </c>
      <c r="I4964">
        <v>85882</v>
      </c>
      <c r="J4964">
        <f>IF(Statistics_xlsx___Sheet1[[#This Row],[Offered Salary]]&lt;=0,AVERAGE($I$2:$I$7166),Statistics_xlsx___Sheet1[[#This Row],[Offered Salary]])</f>
        <v>85882</v>
      </c>
      <c r="K4964" t="b">
        <f>OR((Statistics_xlsx___Sheet1[[#This Row],[updated offered salary]]&lt;$N$39),(Statistics_xlsx___Sheet1[[#This Row],[updated offered salary]]&gt;$N$40))</f>
        <v>0</v>
      </c>
    </row>
    <row r="4965" spans="1:11" x14ac:dyDescent="0.3">
      <c r="A4965">
        <v>427953</v>
      </c>
      <c r="B4965" t="s">
        <v>2349</v>
      </c>
      <c r="C4965" t="s">
        <v>8</v>
      </c>
      <c r="D4965" t="s">
        <v>13</v>
      </c>
      <c r="E4965" t="str">
        <f>IF(Statistics_xlsx___Sheet1[[#This Row],[event_name]]="-","Male",Statistics_xlsx___Sheet1[[#This Row],[event_name]])</f>
        <v>Female</v>
      </c>
      <c r="F4965" t="s">
        <v>17</v>
      </c>
      <c r="G4965" t="s">
        <v>14</v>
      </c>
      <c r="H4965" t="str">
        <f>IF(Statistics_xlsx___Sheet1[[#This Row],[Post Name]]="-",IF(G4966=0,G4964,G4966),Statistics_xlsx___Sheet1[[#This Row],[Post Name]])</f>
        <v>c5</v>
      </c>
      <c r="I4965">
        <v>80224</v>
      </c>
      <c r="J4965">
        <f>IF(Statistics_xlsx___Sheet1[[#This Row],[Offered Salary]]&lt;=0,AVERAGE($I$2:$I$7166),Statistics_xlsx___Sheet1[[#This Row],[Offered Salary]])</f>
        <v>80224</v>
      </c>
      <c r="K4965" t="b">
        <f>OR((Statistics_xlsx___Sheet1[[#This Row],[updated offered salary]]&lt;$N$39),(Statistics_xlsx___Sheet1[[#This Row],[updated offered salary]]&gt;$N$40))</f>
        <v>0</v>
      </c>
    </row>
    <row r="4966" spans="1:11" x14ac:dyDescent="0.3">
      <c r="A4966">
        <v>716999</v>
      </c>
      <c r="B4966" t="s">
        <v>4076</v>
      </c>
      <c r="C4966" t="s">
        <v>8</v>
      </c>
      <c r="D4966" t="s">
        <v>13</v>
      </c>
      <c r="E4966" t="str">
        <f>IF(Statistics_xlsx___Sheet1[[#This Row],[event_name]]="-","Male",Statistics_xlsx___Sheet1[[#This Row],[event_name]])</f>
        <v>Female</v>
      </c>
      <c r="F4966" t="s">
        <v>17</v>
      </c>
      <c r="G4966" t="s">
        <v>14</v>
      </c>
      <c r="H4966" t="str">
        <f>IF(Statistics_xlsx___Sheet1[[#This Row],[Post Name]]="-",IF(G4967=0,G4965,G4967),Statistics_xlsx___Sheet1[[#This Row],[Post Name]])</f>
        <v>c5</v>
      </c>
      <c r="I4966">
        <v>3117</v>
      </c>
      <c r="J4966">
        <f>IF(Statistics_xlsx___Sheet1[[#This Row],[Offered Salary]]&lt;=0,AVERAGE($I$2:$I$7166),Statistics_xlsx___Sheet1[[#This Row],[Offered Salary]])</f>
        <v>3117</v>
      </c>
      <c r="K4966" t="b">
        <f>OR((Statistics_xlsx___Sheet1[[#This Row],[updated offered salary]]&lt;$N$39),(Statistics_xlsx___Sheet1[[#This Row],[updated offered salary]]&gt;$N$40))</f>
        <v>0</v>
      </c>
    </row>
    <row r="4967" spans="1:11" x14ac:dyDescent="0.3">
      <c r="A4967">
        <v>906233</v>
      </c>
      <c r="B4967" t="s">
        <v>4077</v>
      </c>
      <c r="C4967" t="s">
        <v>8</v>
      </c>
      <c r="D4967" t="s">
        <v>13</v>
      </c>
      <c r="E4967" t="str">
        <f>IF(Statistics_xlsx___Sheet1[[#This Row],[event_name]]="-","Male",Statistics_xlsx___Sheet1[[#This Row],[event_name]])</f>
        <v>Female</v>
      </c>
      <c r="F4967" t="s">
        <v>17</v>
      </c>
      <c r="G4967" t="s">
        <v>14</v>
      </c>
      <c r="H4967" t="str">
        <f>IF(Statistics_xlsx___Sheet1[[#This Row],[Post Name]]="-",IF(G4968=0,G4966,G4968),Statistics_xlsx___Sheet1[[#This Row],[Post Name]])</f>
        <v>c5</v>
      </c>
      <c r="I4967">
        <v>42107</v>
      </c>
      <c r="J4967">
        <f>IF(Statistics_xlsx___Sheet1[[#This Row],[Offered Salary]]&lt;=0,AVERAGE($I$2:$I$7166),Statistics_xlsx___Sheet1[[#This Row],[Offered Salary]])</f>
        <v>42107</v>
      </c>
      <c r="K4967" t="b">
        <f>OR((Statistics_xlsx___Sheet1[[#This Row],[updated offered salary]]&lt;$N$39),(Statistics_xlsx___Sheet1[[#This Row],[updated offered salary]]&gt;$N$40))</f>
        <v>0</v>
      </c>
    </row>
    <row r="4968" spans="1:11" x14ac:dyDescent="0.3">
      <c r="A4968">
        <v>472127</v>
      </c>
      <c r="B4968" t="s">
        <v>4078</v>
      </c>
      <c r="C4968" t="s">
        <v>8</v>
      </c>
      <c r="D4968" t="s">
        <v>13</v>
      </c>
      <c r="E4968" t="str">
        <f>IF(Statistics_xlsx___Sheet1[[#This Row],[event_name]]="-","Male",Statistics_xlsx___Sheet1[[#This Row],[event_name]])</f>
        <v>Female</v>
      </c>
      <c r="F4968" t="s">
        <v>17</v>
      </c>
      <c r="G4968" t="s">
        <v>24</v>
      </c>
      <c r="H4968" t="str">
        <f>IF(Statistics_xlsx___Sheet1[[#This Row],[Post Name]]="-",IF(G4969=0,G4967,G4969),Statistics_xlsx___Sheet1[[#This Row],[Post Name]])</f>
        <v>i7</v>
      </c>
      <c r="I4968">
        <v>1458</v>
      </c>
      <c r="J4968">
        <f>IF(Statistics_xlsx___Sheet1[[#This Row],[Offered Salary]]&lt;=0,AVERAGE($I$2:$I$7166),Statistics_xlsx___Sheet1[[#This Row],[Offered Salary]])</f>
        <v>1458</v>
      </c>
      <c r="K4968" t="b">
        <f>OR((Statistics_xlsx___Sheet1[[#This Row],[updated offered salary]]&lt;$N$39),(Statistics_xlsx___Sheet1[[#This Row],[updated offered salary]]&gt;$N$40))</f>
        <v>0</v>
      </c>
    </row>
    <row r="4969" spans="1:11" x14ac:dyDescent="0.3">
      <c r="A4969">
        <v>236028</v>
      </c>
      <c r="B4969" t="s">
        <v>4079</v>
      </c>
      <c r="C4969" t="s">
        <v>8</v>
      </c>
      <c r="D4969" t="s">
        <v>13</v>
      </c>
      <c r="E4969" t="str">
        <f>IF(Statistics_xlsx___Sheet1[[#This Row],[event_name]]="-","Male",Statistics_xlsx___Sheet1[[#This Row],[event_name]])</f>
        <v>Female</v>
      </c>
      <c r="F4969" t="s">
        <v>17</v>
      </c>
      <c r="G4969" t="s">
        <v>14</v>
      </c>
      <c r="H4969" t="str">
        <f>IF(Statistics_xlsx___Sheet1[[#This Row],[Post Name]]="-",IF(G4970=0,G4968,G4970),Statistics_xlsx___Sheet1[[#This Row],[Post Name]])</f>
        <v>c5</v>
      </c>
      <c r="I4969">
        <v>80787</v>
      </c>
      <c r="J4969">
        <f>IF(Statistics_xlsx___Sheet1[[#This Row],[Offered Salary]]&lt;=0,AVERAGE($I$2:$I$7166),Statistics_xlsx___Sheet1[[#This Row],[Offered Salary]])</f>
        <v>80787</v>
      </c>
      <c r="K4969" t="b">
        <f>OR((Statistics_xlsx___Sheet1[[#This Row],[updated offered salary]]&lt;$N$39),(Statistics_xlsx___Sheet1[[#This Row],[updated offered salary]]&gt;$N$40))</f>
        <v>0</v>
      </c>
    </row>
    <row r="4970" spans="1:11" x14ac:dyDescent="0.3">
      <c r="A4970">
        <v>452589</v>
      </c>
      <c r="B4970" t="s">
        <v>4080</v>
      </c>
      <c r="C4970" t="s">
        <v>8</v>
      </c>
      <c r="D4970" t="s">
        <v>13</v>
      </c>
      <c r="E4970" t="str">
        <f>IF(Statistics_xlsx___Sheet1[[#This Row],[event_name]]="-","Male",Statistics_xlsx___Sheet1[[#This Row],[event_name]])</f>
        <v>Female</v>
      </c>
      <c r="F4970" t="s">
        <v>17</v>
      </c>
      <c r="G4970" t="s">
        <v>14</v>
      </c>
      <c r="H4970" t="str">
        <f>IF(Statistics_xlsx___Sheet1[[#This Row],[Post Name]]="-",IF(G4971=0,G4969,G4971),Statistics_xlsx___Sheet1[[#This Row],[Post Name]])</f>
        <v>c5</v>
      </c>
      <c r="I4970">
        <v>43379</v>
      </c>
      <c r="J4970">
        <f>IF(Statistics_xlsx___Sheet1[[#This Row],[Offered Salary]]&lt;=0,AVERAGE($I$2:$I$7166),Statistics_xlsx___Sheet1[[#This Row],[Offered Salary]])</f>
        <v>43379</v>
      </c>
      <c r="K4970" t="b">
        <f>OR((Statistics_xlsx___Sheet1[[#This Row],[updated offered salary]]&lt;$N$39),(Statistics_xlsx___Sheet1[[#This Row],[updated offered salary]]&gt;$N$40))</f>
        <v>0</v>
      </c>
    </row>
    <row r="4971" spans="1:11" x14ac:dyDescent="0.3">
      <c r="A4971">
        <v>99825</v>
      </c>
      <c r="B4971" t="s">
        <v>791</v>
      </c>
      <c r="C4971" t="s">
        <v>8</v>
      </c>
      <c r="D4971" t="s">
        <v>13</v>
      </c>
      <c r="E4971" t="str">
        <f>IF(Statistics_xlsx___Sheet1[[#This Row],[event_name]]="-","Male",Statistics_xlsx___Sheet1[[#This Row],[event_name]])</f>
        <v>Female</v>
      </c>
      <c r="F4971" t="s">
        <v>17</v>
      </c>
      <c r="G4971" t="s">
        <v>14</v>
      </c>
      <c r="H4971" t="str">
        <f>IF(Statistics_xlsx___Sheet1[[#This Row],[Post Name]]="-",IF(G4972=0,G4970,G4972),Statistics_xlsx___Sheet1[[#This Row],[Post Name]])</f>
        <v>c5</v>
      </c>
      <c r="I4971">
        <v>89541</v>
      </c>
      <c r="J4971">
        <f>IF(Statistics_xlsx___Sheet1[[#This Row],[Offered Salary]]&lt;=0,AVERAGE($I$2:$I$7166),Statistics_xlsx___Sheet1[[#This Row],[Offered Salary]])</f>
        <v>89541</v>
      </c>
      <c r="K4971" t="b">
        <f>OR((Statistics_xlsx___Sheet1[[#This Row],[updated offered salary]]&lt;$N$39),(Statistics_xlsx___Sheet1[[#This Row],[updated offered salary]]&gt;$N$40))</f>
        <v>0</v>
      </c>
    </row>
    <row r="4972" spans="1:11" x14ac:dyDescent="0.3">
      <c r="A4972">
        <v>159727</v>
      </c>
      <c r="B4972" t="s">
        <v>4081</v>
      </c>
      <c r="C4972" t="s">
        <v>8</v>
      </c>
      <c r="D4972" t="s">
        <v>13</v>
      </c>
      <c r="E4972" t="str">
        <f>IF(Statistics_xlsx___Sheet1[[#This Row],[event_name]]="-","Male",Statistics_xlsx___Sheet1[[#This Row],[event_name]])</f>
        <v>Female</v>
      </c>
      <c r="F4972" t="s">
        <v>17</v>
      </c>
      <c r="G4972" t="s">
        <v>14</v>
      </c>
      <c r="H4972" t="str">
        <f>IF(Statistics_xlsx___Sheet1[[#This Row],[Post Name]]="-",IF(G4973=0,G4971,G4973),Statistics_xlsx___Sheet1[[#This Row],[Post Name]])</f>
        <v>c5</v>
      </c>
      <c r="I4972">
        <v>42542</v>
      </c>
      <c r="J4972">
        <f>IF(Statistics_xlsx___Sheet1[[#This Row],[Offered Salary]]&lt;=0,AVERAGE($I$2:$I$7166),Statistics_xlsx___Sheet1[[#This Row],[Offered Salary]])</f>
        <v>42542</v>
      </c>
      <c r="K4972" t="b">
        <f>OR((Statistics_xlsx___Sheet1[[#This Row],[updated offered salary]]&lt;$N$39),(Statistics_xlsx___Sheet1[[#This Row],[updated offered salary]]&gt;$N$40))</f>
        <v>0</v>
      </c>
    </row>
    <row r="4973" spans="1:11" x14ac:dyDescent="0.3">
      <c r="A4973">
        <v>186817</v>
      </c>
      <c r="B4973" t="s">
        <v>4082</v>
      </c>
      <c r="C4973" t="s">
        <v>8</v>
      </c>
      <c r="D4973" t="s">
        <v>13</v>
      </c>
      <c r="E4973" t="str">
        <f>IF(Statistics_xlsx___Sheet1[[#This Row],[event_name]]="-","Male",Statistics_xlsx___Sheet1[[#This Row],[event_name]])</f>
        <v>Female</v>
      </c>
      <c r="F4973" t="s">
        <v>17</v>
      </c>
      <c r="G4973" t="s">
        <v>14</v>
      </c>
      <c r="H4973" t="str">
        <f>IF(Statistics_xlsx___Sheet1[[#This Row],[Post Name]]="-",IF(G4974=0,G4972,G4974),Statistics_xlsx___Sheet1[[#This Row],[Post Name]])</f>
        <v>c5</v>
      </c>
      <c r="I4973">
        <v>46062</v>
      </c>
      <c r="J4973">
        <f>IF(Statistics_xlsx___Sheet1[[#This Row],[Offered Salary]]&lt;=0,AVERAGE($I$2:$I$7166),Statistics_xlsx___Sheet1[[#This Row],[Offered Salary]])</f>
        <v>46062</v>
      </c>
      <c r="K4973" t="b">
        <f>OR((Statistics_xlsx___Sheet1[[#This Row],[updated offered salary]]&lt;$N$39),(Statistics_xlsx___Sheet1[[#This Row],[updated offered salary]]&gt;$N$40))</f>
        <v>0</v>
      </c>
    </row>
    <row r="4974" spans="1:11" x14ac:dyDescent="0.3">
      <c r="A4974">
        <v>885497</v>
      </c>
      <c r="B4974" t="s">
        <v>1505</v>
      </c>
      <c r="C4974" t="s">
        <v>8</v>
      </c>
      <c r="D4974" t="s">
        <v>13</v>
      </c>
      <c r="E4974" t="str">
        <f>IF(Statistics_xlsx___Sheet1[[#This Row],[event_name]]="-","Male",Statistics_xlsx___Sheet1[[#This Row],[event_name]])</f>
        <v>Female</v>
      </c>
      <c r="F4974" t="s">
        <v>166</v>
      </c>
      <c r="G4974" t="s">
        <v>14</v>
      </c>
      <c r="H4974" t="str">
        <f>IF(Statistics_xlsx___Sheet1[[#This Row],[Post Name]]="-",IF(G4975=0,G4973,G4975),Statistics_xlsx___Sheet1[[#This Row],[Post Name]])</f>
        <v>c5</v>
      </c>
      <c r="I4974">
        <v>94918</v>
      </c>
      <c r="J4974">
        <f>IF(Statistics_xlsx___Sheet1[[#This Row],[Offered Salary]]&lt;=0,AVERAGE($I$2:$I$7166),Statistics_xlsx___Sheet1[[#This Row],[Offered Salary]])</f>
        <v>94918</v>
      </c>
      <c r="K4974" t="b">
        <f>OR((Statistics_xlsx___Sheet1[[#This Row],[updated offered salary]]&lt;$N$39),(Statistics_xlsx___Sheet1[[#This Row],[updated offered salary]]&gt;$N$40))</f>
        <v>0</v>
      </c>
    </row>
    <row r="4975" spans="1:11" x14ac:dyDescent="0.3">
      <c r="A4975">
        <v>478865</v>
      </c>
      <c r="B4975" t="s">
        <v>4083</v>
      </c>
      <c r="C4975" t="s">
        <v>8</v>
      </c>
      <c r="D4975" t="s">
        <v>9</v>
      </c>
      <c r="E4975" t="str">
        <f>IF(Statistics_xlsx___Sheet1[[#This Row],[event_name]]="-","Male",Statistics_xlsx___Sheet1[[#This Row],[event_name]])</f>
        <v>Male</v>
      </c>
      <c r="F4975" t="s">
        <v>166</v>
      </c>
      <c r="G4975" t="s">
        <v>14</v>
      </c>
      <c r="H4975" t="str">
        <f>IF(Statistics_xlsx___Sheet1[[#This Row],[Post Name]]="-",IF(G4976=0,G4974,G4976),Statistics_xlsx___Sheet1[[#This Row],[Post Name]])</f>
        <v>c5</v>
      </c>
      <c r="I4975">
        <v>8544</v>
      </c>
      <c r="J4975">
        <f>IF(Statistics_xlsx___Sheet1[[#This Row],[Offered Salary]]&lt;=0,AVERAGE($I$2:$I$7166),Statistics_xlsx___Sheet1[[#This Row],[Offered Salary]])</f>
        <v>8544</v>
      </c>
      <c r="K4975" t="b">
        <f>OR((Statistics_xlsx___Sheet1[[#This Row],[updated offered salary]]&lt;$N$39),(Statistics_xlsx___Sheet1[[#This Row],[updated offered salary]]&gt;$N$40))</f>
        <v>0</v>
      </c>
    </row>
    <row r="4976" spans="1:11" x14ac:dyDescent="0.3">
      <c r="A4976">
        <v>729390</v>
      </c>
      <c r="B4976" t="s">
        <v>4084</v>
      </c>
      <c r="C4976" t="s">
        <v>8</v>
      </c>
      <c r="D4976" t="s">
        <v>9</v>
      </c>
      <c r="E4976" t="str">
        <f>IF(Statistics_xlsx___Sheet1[[#This Row],[event_name]]="-","Male",Statistics_xlsx___Sheet1[[#This Row],[event_name]])</f>
        <v>Male</v>
      </c>
      <c r="F4976" t="s">
        <v>166</v>
      </c>
      <c r="G4976" t="s">
        <v>14</v>
      </c>
      <c r="H4976" t="str">
        <f>IF(Statistics_xlsx___Sheet1[[#This Row],[Post Name]]="-",IF(G4977=0,G4975,G4977),Statistics_xlsx___Sheet1[[#This Row],[Post Name]])</f>
        <v>c5</v>
      </c>
      <c r="I4976">
        <v>73347</v>
      </c>
      <c r="J4976">
        <f>IF(Statistics_xlsx___Sheet1[[#This Row],[Offered Salary]]&lt;=0,AVERAGE($I$2:$I$7166),Statistics_xlsx___Sheet1[[#This Row],[Offered Salary]])</f>
        <v>73347</v>
      </c>
      <c r="K4976" t="b">
        <f>OR((Statistics_xlsx___Sheet1[[#This Row],[updated offered salary]]&lt;$N$39),(Statistics_xlsx___Sheet1[[#This Row],[updated offered salary]]&gt;$N$40))</f>
        <v>0</v>
      </c>
    </row>
    <row r="4977" spans="1:11" x14ac:dyDescent="0.3">
      <c r="A4977">
        <v>534627</v>
      </c>
      <c r="B4977" t="s">
        <v>4085</v>
      </c>
      <c r="C4977" t="s">
        <v>8</v>
      </c>
      <c r="D4977" t="s">
        <v>9</v>
      </c>
      <c r="E4977" t="str">
        <f>IF(Statistics_xlsx___Sheet1[[#This Row],[event_name]]="-","Male",Statistics_xlsx___Sheet1[[#This Row],[event_name]])</f>
        <v>Male</v>
      </c>
      <c r="F4977" t="s">
        <v>166</v>
      </c>
      <c r="G4977" t="s">
        <v>14</v>
      </c>
      <c r="H4977" t="str">
        <f>IF(Statistics_xlsx___Sheet1[[#This Row],[Post Name]]="-",IF(G4978=0,G4976,G4978),Statistics_xlsx___Sheet1[[#This Row],[Post Name]])</f>
        <v>c5</v>
      </c>
      <c r="I4977">
        <v>6152</v>
      </c>
      <c r="J4977">
        <f>IF(Statistics_xlsx___Sheet1[[#This Row],[Offered Salary]]&lt;=0,AVERAGE($I$2:$I$7166),Statistics_xlsx___Sheet1[[#This Row],[Offered Salary]])</f>
        <v>6152</v>
      </c>
      <c r="K4977" t="b">
        <f>OR((Statistics_xlsx___Sheet1[[#This Row],[updated offered salary]]&lt;$N$39),(Statistics_xlsx___Sheet1[[#This Row],[updated offered salary]]&gt;$N$40))</f>
        <v>0</v>
      </c>
    </row>
    <row r="4978" spans="1:11" x14ac:dyDescent="0.3">
      <c r="A4978">
        <v>946670</v>
      </c>
      <c r="B4978" t="s">
        <v>4086</v>
      </c>
      <c r="C4978" t="s">
        <v>15</v>
      </c>
      <c r="D4978" t="s">
        <v>13</v>
      </c>
      <c r="E4978" t="str">
        <f>IF(Statistics_xlsx___Sheet1[[#This Row],[event_name]]="-","Male",Statistics_xlsx___Sheet1[[#This Row],[event_name]])</f>
        <v>Female</v>
      </c>
      <c r="F4978" t="s">
        <v>17</v>
      </c>
      <c r="G4978" t="s">
        <v>44</v>
      </c>
      <c r="H4978" t="str">
        <f>IF(Statistics_xlsx___Sheet1[[#This Row],[Post Name]]="-",IF(G4979=0,G4977,G4979),Statistics_xlsx___Sheet1[[#This Row],[Post Name]])</f>
        <v>i6</v>
      </c>
      <c r="I4978">
        <v>7669</v>
      </c>
      <c r="J4978">
        <f>IF(Statistics_xlsx___Sheet1[[#This Row],[Offered Salary]]&lt;=0,AVERAGE($I$2:$I$7166),Statistics_xlsx___Sheet1[[#This Row],[Offered Salary]])</f>
        <v>7669</v>
      </c>
      <c r="K4978" t="b">
        <f>OR((Statistics_xlsx___Sheet1[[#This Row],[updated offered salary]]&lt;$N$39),(Statistics_xlsx___Sheet1[[#This Row],[updated offered salary]]&gt;$N$40))</f>
        <v>0</v>
      </c>
    </row>
    <row r="4979" spans="1:11" x14ac:dyDescent="0.3">
      <c r="A4979">
        <v>787385</v>
      </c>
      <c r="B4979" t="s">
        <v>4087</v>
      </c>
      <c r="C4979" t="s">
        <v>8</v>
      </c>
      <c r="D4979" t="s">
        <v>13</v>
      </c>
      <c r="E4979" t="str">
        <f>IF(Statistics_xlsx___Sheet1[[#This Row],[event_name]]="-","Male",Statistics_xlsx___Sheet1[[#This Row],[event_name]])</f>
        <v>Female</v>
      </c>
      <c r="F4979" t="s">
        <v>17</v>
      </c>
      <c r="G4979" t="s">
        <v>44</v>
      </c>
      <c r="H4979" t="str">
        <f>IF(Statistics_xlsx___Sheet1[[#This Row],[Post Name]]="-",IF(G4980=0,G4978,G4980),Statistics_xlsx___Sheet1[[#This Row],[Post Name]])</f>
        <v>i6</v>
      </c>
      <c r="I4979">
        <v>5724</v>
      </c>
      <c r="J4979">
        <f>IF(Statistics_xlsx___Sheet1[[#This Row],[Offered Salary]]&lt;=0,AVERAGE($I$2:$I$7166),Statistics_xlsx___Sheet1[[#This Row],[Offered Salary]])</f>
        <v>5724</v>
      </c>
      <c r="K4979" t="b">
        <f>OR((Statistics_xlsx___Sheet1[[#This Row],[updated offered salary]]&lt;$N$39),(Statistics_xlsx___Sheet1[[#This Row],[updated offered salary]]&gt;$N$40))</f>
        <v>0</v>
      </c>
    </row>
    <row r="4980" spans="1:11" x14ac:dyDescent="0.3">
      <c r="A4980">
        <v>236831</v>
      </c>
      <c r="B4980" t="s">
        <v>2097</v>
      </c>
      <c r="C4980" t="s">
        <v>8</v>
      </c>
      <c r="D4980" t="s">
        <v>13</v>
      </c>
      <c r="E4980" t="str">
        <f>IF(Statistics_xlsx___Sheet1[[#This Row],[event_name]]="-","Male",Statistics_xlsx___Sheet1[[#This Row],[event_name]])</f>
        <v>Female</v>
      </c>
      <c r="F4980" t="s">
        <v>17</v>
      </c>
      <c r="G4980" t="s">
        <v>345</v>
      </c>
      <c r="H4980" t="str">
        <f>IF(Statistics_xlsx___Sheet1[[#This Row],[Post Name]]="-",IF(G4981=0,G4979,G4981),Statistics_xlsx___Sheet1[[#This Row],[Post Name]])</f>
        <v>c9</v>
      </c>
      <c r="I4980">
        <v>10300</v>
      </c>
      <c r="J4980">
        <f>IF(Statistics_xlsx___Sheet1[[#This Row],[Offered Salary]]&lt;=0,AVERAGE($I$2:$I$7166),Statistics_xlsx___Sheet1[[#This Row],[Offered Salary]])</f>
        <v>10300</v>
      </c>
      <c r="K4980" t="b">
        <f>OR((Statistics_xlsx___Sheet1[[#This Row],[updated offered salary]]&lt;$N$39),(Statistics_xlsx___Sheet1[[#This Row],[updated offered salary]]&gt;$N$40))</f>
        <v>0</v>
      </c>
    </row>
    <row r="4981" spans="1:11" x14ac:dyDescent="0.3">
      <c r="A4981">
        <v>573753</v>
      </c>
      <c r="B4981" t="s">
        <v>1266</v>
      </c>
      <c r="C4981" t="s">
        <v>8</v>
      </c>
      <c r="D4981" t="s">
        <v>13</v>
      </c>
      <c r="E4981" t="str">
        <f>IF(Statistics_xlsx___Sheet1[[#This Row],[event_name]]="-","Male",Statistics_xlsx___Sheet1[[#This Row],[event_name]])</f>
        <v>Female</v>
      </c>
      <c r="F4981" t="s">
        <v>17</v>
      </c>
      <c r="G4981" t="s">
        <v>345</v>
      </c>
      <c r="H4981" t="str">
        <f>IF(Statistics_xlsx___Sheet1[[#This Row],[Post Name]]="-",IF(G4982=0,G4980,G4982),Statistics_xlsx___Sheet1[[#This Row],[Post Name]])</f>
        <v>c9</v>
      </c>
      <c r="I4981">
        <v>88092</v>
      </c>
      <c r="J4981">
        <f>IF(Statistics_xlsx___Sheet1[[#This Row],[Offered Salary]]&lt;=0,AVERAGE($I$2:$I$7166),Statistics_xlsx___Sheet1[[#This Row],[Offered Salary]])</f>
        <v>88092</v>
      </c>
      <c r="K4981" t="b">
        <f>OR((Statistics_xlsx___Sheet1[[#This Row],[updated offered salary]]&lt;$N$39),(Statistics_xlsx___Sheet1[[#This Row],[updated offered salary]]&gt;$N$40))</f>
        <v>0</v>
      </c>
    </row>
    <row r="4982" spans="1:11" x14ac:dyDescent="0.3">
      <c r="A4982">
        <v>206524</v>
      </c>
      <c r="B4982" t="s">
        <v>1266</v>
      </c>
      <c r="C4982" t="s">
        <v>8</v>
      </c>
      <c r="D4982" t="s">
        <v>42</v>
      </c>
      <c r="E4982" t="str">
        <f>IF(Statistics_xlsx___Sheet1[[#This Row],[event_name]]="-","Male",Statistics_xlsx___Sheet1[[#This Row],[event_name]])</f>
        <v>Don’t want to say</v>
      </c>
      <c r="F4982" t="s">
        <v>17</v>
      </c>
      <c r="G4982" t="s">
        <v>345</v>
      </c>
      <c r="H4982" t="str">
        <f>IF(Statistics_xlsx___Sheet1[[#This Row],[Post Name]]="-",IF(G4983=0,G4981,G4983),Statistics_xlsx___Sheet1[[#This Row],[Post Name]])</f>
        <v>c9</v>
      </c>
      <c r="I4982">
        <v>42584</v>
      </c>
      <c r="J4982">
        <f>IF(Statistics_xlsx___Sheet1[[#This Row],[Offered Salary]]&lt;=0,AVERAGE($I$2:$I$7166),Statistics_xlsx___Sheet1[[#This Row],[Offered Salary]])</f>
        <v>42584</v>
      </c>
      <c r="K4982" t="b">
        <f>OR((Statistics_xlsx___Sheet1[[#This Row],[updated offered salary]]&lt;$N$39),(Statistics_xlsx___Sheet1[[#This Row],[updated offered salary]]&gt;$N$40))</f>
        <v>0</v>
      </c>
    </row>
    <row r="4983" spans="1:11" x14ac:dyDescent="0.3">
      <c r="A4983">
        <v>904324</v>
      </c>
      <c r="B4983" t="s">
        <v>2098</v>
      </c>
      <c r="C4983" t="s">
        <v>8</v>
      </c>
      <c r="D4983" t="s">
        <v>42</v>
      </c>
      <c r="E4983" t="str">
        <f>IF(Statistics_xlsx___Sheet1[[#This Row],[event_name]]="-","Male",Statistics_xlsx___Sheet1[[#This Row],[event_name]])</f>
        <v>Don’t want to say</v>
      </c>
      <c r="F4983" t="s">
        <v>17</v>
      </c>
      <c r="G4983" t="s">
        <v>345</v>
      </c>
      <c r="H4983" t="str">
        <f>IF(Statistics_xlsx___Sheet1[[#This Row],[Post Name]]="-",IF(G4984=0,G4982,G4984),Statistics_xlsx___Sheet1[[#This Row],[Post Name]])</f>
        <v>c9</v>
      </c>
      <c r="I4983">
        <v>97495</v>
      </c>
      <c r="J4983">
        <f>IF(Statistics_xlsx___Sheet1[[#This Row],[Offered Salary]]&lt;=0,AVERAGE($I$2:$I$7166),Statistics_xlsx___Sheet1[[#This Row],[Offered Salary]])</f>
        <v>97495</v>
      </c>
      <c r="K4983" t="b">
        <f>OR((Statistics_xlsx___Sheet1[[#This Row],[updated offered salary]]&lt;$N$39),(Statistics_xlsx___Sheet1[[#This Row],[updated offered salary]]&gt;$N$40))</f>
        <v>0</v>
      </c>
    </row>
    <row r="4984" spans="1:11" x14ac:dyDescent="0.3">
      <c r="A4984">
        <v>763700</v>
      </c>
      <c r="B4984" t="s">
        <v>4088</v>
      </c>
      <c r="C4984" t="s">
        <v>15</v>
      </c>
      <c r="D4984" t="s">
        <v>13</v>
      </c>
      <c r="E4984" t="str">
        <f>IF(Statistics_xlsx___Sheet1[[#This Row],[event_name]]="-","Male",Statistics_xlsx___Sheet1[[#This Row],[event_name]])</f>
        <v>Female</v>
      </c>
      <c r="F4984" t="s">
        <v>17</v>
      </c>
      <c r="G4984" t="s">
        <v>24</v>
      </c>
      <c r="H4984" t="str">
        <f>IF(Statistics_xlsx___Sheet1[[#This Row],[Post Name]]="-",IF(G4985=0,G4983,G4985),Statistics_xlsx___Sheet1[[#This Row],[Post Name]])</f>
        <v>i7</v>
      </c>
      <c r="I4984">
        <v>44858</v>
      </c>
      <c r="J4984">
        <f>IF(Statistics_xlsx___Sheet1[[#This Row],[Offered Salary]]&lt;=0,AVERAGE($I$2:$I$7166),Statistics_xlsx___Sheet1[[#This Row],[Offered Salary]])</f>
        <v>44858</v>
      </c>
      <c r="K4984" t="b">
        <f>OR((Statistics_xlsx___Sheet1[[#This Row],[updated offered salary]]&lt;$N$39),(Statistics_xlsx___Sheet1[[#This Row],[updated offered salary]]&gt;$N$40))</f>
        <v>0</v>
      </c>
    </row>
    <row r="4985" spans="1:11" x14ac:dyDescent="0.3">
      <c r="A4985">
        <v>944662</v>
      </c>
      <c r="B4985" t="s">
        <v>4089</v>
      </c>
      <c r="C4985" t="s">
        <v>8</v>
      </c>
      <c r="D4985" t="s">
        <v>13</v>
      </c>
      <c r="E4985" t="str">
        <f>IF(Statistics_xlsx___Sheet1[[#This Row],[event_name]]="-","Male",Statistics_xlsx___Sheet1[[#This Row],[event_name]])</f>
        <v>Female</v>
      </c>
      <c r="F4985" t="s">
        <v>17</v>
      </c>
      <c r="G4985" t="s">
        <v>11</v>
      </c>
      <c r="H4985" t="str">
        <f>IF(Statistics_xlsx___Sheet1[[#This Row],[Post Name]]="-",IF(G4986=0,G4984,G4986),Statistics_xlsx___Sheet1[[#This Row],[Post Name]])</f>
        <v>c8</v>
      </c>
      <c r="I4985">
        <v>23879</v>
      </c>
      <c r="J4985">
        <f>IF(Statistics_xlsx___Sheet1[[#This Row],[Offered Salary]]&lt;=0,AVERAGE($I$2:$I$7166),Statistics_xlsx___Sheet1[[#This Row],[Offered Salary]])</f>
        <v>23879</v>
      </c>
      <c r="K4985" t="b">
        <f>OR((Statistics_xlsx___Sheet1[[#This Row],[updated offered salary]]&lt;$N$39),(Statistics_xlsx___Sheet1[[#This Row],[updated offered salary]]&gt;$N$40))</f>
        <v>0</v>
      </c>
    </row>
    <row r="4986" spans="1:11" x14ac:dyDescent="0.3">
      <c r="A4986">
        <v>960054</v>
      </c>
      <c r="B4986" t="s">
        <v>4090</v>
      </c>
      <c r="C4986" t="s">
        <v>8</v>
      </c>
      <c r="D4986" t="s">
        <v>42</v>
      </c>
      <c r="E4986" t="str">
        <f>IF(Statistics_xlsx___Sheet1[[#This Row],[event_name]]="-","Male",Statistics_xlsx___Sheet1[[#This Row],[event_name]])</f>
        <v>Don’t want to say</v>
      </c>
      <c r="F4986" t="s">
        <v>17</v>
      </c>
      <c r="G4986" t="s">
        <v>11</v>
      </c>
      <c r="H4986" t="str">
        <f>IF(Statistics_xlsx___Sheet1[[#This Row],[Post Name]]="-",IF(G4987=0,G4985,G4987),Statistics_xlsx___Sheet1[[#This Row],[Post Name]])</f>
        <v>c8</v>
      </c>
      <c r="I4986">
        <v>10105</v>
      </c>
      <c r="J4986">
        <f>IF(Statistics_xlsx___Sheet1[[#This Row],[Offered Salary]]&lt;=0,AVERAGE($I$2:$I$7166),Statistics_xlsx___Sheet1[[#This Row],[Offered Salary]])</f>
        <v>10105</v>
      </c>
      <c r="K4986" t="b">
        <f>OR((Statistics_xlsx___Sheet1[[#This Row],[updated offered salary]]&lt;$N$39),(Statistics_xlsx___Sheet1[[#This Row],[updated offered salary]]&gt;$N$40))</f>
        <v>0</v>
      </c>
    </row>
    <row r="4987" spans="1:11" x14ac:dyDescent="0.3">
      <c r="A4987">
        <v>858295</v>
      </c>
      <c r="B4987" t="s">
        <v>4091</v>
      </c>
      <c r="C4987" t="s">
        <v>8</v>
      </c>
      <c r="D4987" t="s">
        <v>13</v>
      </c>
      <c r="E4987" t="str">
        <f>IF(Statistics_xlsx___Sheet1[[#This Row],[event_name]]="-","Male",Statistics_xlsx___Sheet1[[#This Row],[event_name]])</f>
        <v>Female</v>
      </c>
      <c r="F4987" t="s">
        <v>17</v>
      </c>
      <c r="G4987" t="s">
        <v>345</v>
      </c>
      <c r="H4987" t="str">
        <f>IF(Statistics_xlsx___Sheet1[[#This Row],[Post Name]]="-",IF(G4988=0,G4986,G4988),Statistics_xlsx___Sheet1[[#This Row],[Post Name]])</f>
        <v>c9</v>
      </c>
      <c r="I4987">
        <v>23370</v>
      </c>
      <c r="J4987">
        <f>IF(Statistics_xlsx___Sheet1[[#This Row],[Offered Salary]]&lt;=0,AVERAGE($I$2:$I$7166),Statistics_xlsx___Sheet1[[#This Row],[Offered Salary]])</f>
        <v>23370</v>
      </c>
      <c r="K4987" t="b">
        <f>OR((Statistics_xlsx___Sheet1[[#This Row],[updated offered salary]]&lt;$N$39),(Statistics_xlsx___Sheet1[[#This Row],[updated offered salary]]&gt;$N$40))</f>
        <v>0</v>
      </c>
    </row>
    <row r="4988" spans="1:11" x14ac:dyDescent="0.3">
      <c r="A4988">
        <v>171055</v>
      </c>
      <c r="B4988" t="s">
        <v>4092</v>
      </c>
      <c r="C4988" t="s">
        <v>8</v>
      </c>
      <c r="D4988" t="s">
        <v>13</v>
      </c>
      <c r="E4988" t="str">
        <f>IF(Statistics_xlsx___Sheet1[[#This Row],[event_name]]="-","Male",Statistics_xlsx___Sheet1[[#This Row],[event_name]])</f>
        <v>Female</v>
      </c>
      <c r="F4988" t="s">
        <v>17</v>
      </c>
      <c r="G4988" t="s">
        <v>345</v>
      </c>
      <c r="H4988" t="str">
        <f>IF(Statistics_xlsx___Sheet1[[#This Row],[Post Name]]="-",IF(G4989=0,G4987,G4989),Statistics_xlsx___Sheet1[[#This Row],[Post Name]])</f>
        <v>c9</v>
      </c>
      <c r="I4988">
        <v>25617</v>
      </c>
      <c r="J4988">
        <f>IF(Statistics_xlsx___Sheet1[[#This Row],[Offered Salary]]&lt;=0,AVERAGE($I$2:$I$7166),Statistics_xlsx___Sheet1[[#This Row],[Offered Salary]])</f>
        <v>25617</v>
      </c>
      <c r="K4988" t="b">
        <f>OR((Statistics_xlsx___Sheet1[[#This Row],[updated offered salary]]&lt;$N$39),(Statistics_xlsx___Sheet1[[#This Row],[updated offered salary]]&gt;$N$40))</f>
        <v>0</v>
      </c>
    </row>
    <row r="4989" spans="1:11" x14ac:dyDescent="0.3">
      <c r="A4989">
        <v>488237</v>
      </c>
      <c r="B4989" t="s">
        <v>4093</v>
      </c>
      <c r="C4989" t="s">
        <v>8</v>
      </c>
      <c r="D4989" t="s">
        <v>42</v>
      </c>
      <c r="E4989" t="str">
        <f>IF(Statistics_xlsx___Sheet1[[#This Row],[event_name]]="-","Male",Statistics_xlsx___Sheet1[[#This Row],[event_name]])</f>
        <v>Don’t want to say</v>
      </c>
      <c r="F4989" t="s">
        <v>17</v>
      </c>
      <c r="G4989" t="s">
        <v>345</v>
      </c>
      <c r="H4989" t="str">
        <f>IF(Statistics_xlsx___Sheet1[[#This Row],[Post Name]]="-",IF(G4990=0,G4988,G4990),Statistics_xlsx___Sheet1[[#This Row],[Post Name]])</f>
        <v>c9</v>
      </c>
      <c r="I4989">
        <v>26504</v>
      </c>
      <c r="J4989">
        <f>IF(Statistics_xlsx___Sheet1[[#This Row],[Offered Salary]]&lt;=0,AVERAGE($I$2:$I$7166),Statistics_xlsx___Sheet1[[#This Row],[Offered Salary]])</f>
        <v>26504</v>
      </c>
      <c r="K4989" t="b">
        <f>OR((Statistics_xlsx___Sheet1[[#This Row],[updated offered salary]]&lt;$N$39),(Statistics_xlsx___Sheet1[[#This Row],[updated offered salary]]&gt;$N$40))</f>
        <v>0</v>
      </c>
    </row>
    <row r="4990" spans="1:11" x14ac:dyDescent="0.3">
      <c r="A4990">
        <v>606546</v>
      </c>
      <c r="B4990" t="s">
        <v>1727</v>
      </c>
      <c r="C4990" t="s">
        <v>8</v>
      </c>
      <c r="D4990" t="s">
        <v>13</v>
      </c>
      <c r="E4990" t="str">
        <f>IF(Statistics_xlsx___Sheet1[[#This Row],[event_name]]="-","Male",Statistics_xlsx___Sheet1[[#This Row],[event_name]])</f>
        <v>Female</v>
      </c>
      <c r="F4990" t="s">
        <v>113</v>
      </c>
      <c r="G4990" t="s">
        <v>14</v>
      </c>
      <c r="H4990" t="str">
        <f>IF(Statistics_xlsx___Sheet1[[#This Row],[Post Name]]="-",IF(G4991=0,G4989,G4991),Statistics_xlsx___Sheet1[[#This Row],[Post Name]])</f>
        <v>c5</v>
      </c>
      <c r="I4990">
        <v>43261</v>
      </c>
      <c r="J4990">
        <f>IF(Statistics_xlsx___Sheet1[[#This Row],[Offered Salary]]&lt;=0,AVERAGE($I$2:$I$7166),Statistics_xlsx___Sheet1[[#This Row],[Offered Salary]])</f>
        <v>43261</v>
      </c>
      <c r="K4990" t="b">
        <f>OR((Statistics_xlsx___Sheet1[[#This Row],[updated offered salary]]&lt;$N$39),(Statistics_xlsx___Sheet1[[#This Row],[updated offered salary]]&gt;$N$40))</f>
        <v>0</v>
      </c>
    </row>
    <row r="4991" spans="1:11" x14ac:dyDescent="0.3">
      <c r="A4991">
        <v>142908</v>
      </c>
      <c r="B4991" t="s">
        <v>4094</v>
      </c>
      <c r="C4991" t="s">
        <v>8</v>
      </c>
      <c r="D4991" t="s">
        <v>42</v>
      </c>
      <c r="E4991" t="str">
        <f>IF(Statistics_xlsx___Sheet1[[#This Row],[event_name]]="-","Male",Statistics_xlsx___Sheet1[[#This Row],[event_name]])</f>
        <v>Don’t want to say</v>
      </c>
      <c r="F4991" t="s">
        <v>113</v>
      </c>
      <c r="G4991" t="s">
        <v>345</v>
      </c>
      <c r="H4991" t="str">
        <f>IF(Statistics_xlsx___Sheet1[[#This Row],[Post Name]]="-",IF(G4992=0,G4990,G4992),Statistics_xlsx___Sheet1[[#This Row],[Post Name]])</f>
        <v>c9</v>
      </c>
      <c r="I4991">
        <v>38303</v>
      </c>
      <c r="J4991">
        <f>IF(Statistics_xlsx___Sheet1[[#This Row],[Offered Salary]]&lt;=0,AVERAGE($I$2:$I$7166),Statistics_xlsx___Sheet1[[#This Row],[Offered Salary]])</f>
        <v>38303</v>
      </c>
      <c r="K4991" t="b">
        <f>OR((Statistics_xlsx___Sheet1[[#This Row],[updated offered salary]]&lt;$N$39),(Statistics_xlsx___Sheet1[[#This Row],[updated offered salary]]&gt;$N$40))</f>
        <v>0</v>
      </c>
    </row>
    <row r="4992" spans="1:11" x14ac:dyDescent="0.3">
      <c r="A4992">
        <v>394412</v>
      </c>
      <c r="B4992" t="s">
        <v>1319</v>
      </c>
      <c r="C4992" t="s">
        <v>8</v>
      </c>
      <c r="D4992" t="s">
        <v>13</v>
      </c>
      <c r="E4992" t="str">
        <f>IF(Statistics_xlsx___Sheet1[[#This Row],[event_name]]="-","Male",Statistics_xlsx___Sheet1[[#This Row],[event_name]])</f>
        <v>Female</v>
      </c>
      <c r="F4992" t="s">
        <v>17</v>
      </c>
      <c r="G4992" t="s">
        <v>345</v>
      </c>
      <c r="H4992" t="str">
        <f>IF(Statistics_xlsx___Sheet1[[#This Row],[Post Name]]="-",IF(G4993=0,G4991,G4993),Statistics_xlsx___Sheet1[[#This Row],[Post Name]])</f>
        <v>c9</v>
      </c>
      <c r="I4992">
        <v>57956</v>
      </c>
      <c r="J4992">
        <f>IF(Statistics_xlsx___Sheet1[[#This Row],[Offered Salary]]&lt;=0,AVERAGE($I$2:$I$7166),Statistics_xlsx___Sheet1[[#This Row],[Offered Salary]])</f>
        <v>57956</v>
      </c>
      <c r="K4992" t="b">
        <f>OR((Statistics_xlsx___Sheet1[[#This Row],[updated offered salary]]&lt;$N$39),(Statistics_xlsx___Sheet1[[#This Row],[updated offered salary]]&gt;$N$40))</f>
        <v>0</v>
      </c>
    </row>
    <row r="4993" spans="1:11" x14ac:dyDescent="0.3">
      <c r="A4993">
        <v>873558</v>
      </c>
      <c r="B4993" t="s">
        <v>4095</v>
      </c>
      <c r="C4993" t="s">
        <v>15</v>
      </c>
      <c r="D4993" t="s">
        <v>13</v>
      </c>
      <c r="E4993" t="str">
        <f>IF(Statistics_xlsx___Sheet1[[#This Row],[event_name]]="-","Male",Statistics_xlsx___Sheet1[[#This Row],[event_name]])</f>
        <v>Female</v>
      </c>
      <c r="F4993" t="s">
        <v>17</v>
      </c>
      <c r="G4993" t="s">
        <v>14</v>
      </c>
      <c r="H4993" t="str">
        <f>IF(Statistics_xlsx___Sheet1[[#This Row],[Post Name]]="-",IF(G4994=0,G4992,G4994),Statistics_xlsx___Sheet1[[#This Row],[Post Name]])</f>
        <v>c5</v>
      </c>
      <c r="I4993">
        <v>9283</v>
      </c>
      <c r="J4993">
        <f>IF(Statistics_xlsx___Sheet1[[#This Row],[Offered Salary]]&lt;=0,AVERAGE($I$2:$I$7166),Statistics_xlsx___Sheet1[[#This Row],[Offered Salary]])</f>
        <v>9283</v>
      </c>
      <c r="K4993" t="b">
        <f>OR((Statistics_xlsx___Sheet1[[#This Row],[updated offered salary]]&lt;$N$39),(Statistics_xlsx___Sheet1[[#This Row],[updated offered salary]]&gt;$N$40))</f>
        <v>0</v>
      </c>
    </row>
    <row r="4994" spans="1:11" x14ac:dyDescent="0.3">
      <c r="A4994">
        <v>312191</v>
      </c>
      <c r="B4994" t="s">
        <v>4096</v>
      </c>
      <c r="C4994" t="s">
        <v>8</v>
      </c>
      <c r="D4994" t="s">
        <v>13</v>
      </c>
      <c r="E4994" t="str">
        <f>IF(Statistics_xlsx___Sheet1[[#This Row],[event_name]]="-","Male",Statistics_xlsx___Sheet1[[#This Row],[event_name]])</f>
        <v>Female</v>
      </c>
      <c r="F4994" t="s">
        <v>17</v>
      </c>
      <c r="G4994" t="s">
        <v>14</v>
      </c>
      <c r="H4994" t="str">
        <f>IF(Statistics_xlsx___Sheet1[[#This Row],[Post Name]]="-",IF(G4995=0,G4993,G4995),Statistics_xlsx___Sheet1[[#This Row],[Post Name]])</f>
        <v>c5</v>
      </c>
      <c r="I4994">
        <v>96770</v>
      </c>
      <c r="J4994">
        <f>IF(Statistics_xlsx___Sheet1[[#This Row],[Offered Salary]]&lt;=0,AVERAGE($I$2:$I$7166),Statistics_xlsx___Sheet1[[#This Row],[Offered Salary]])</f>
        <v>96770</v>
      </c>
      <c r="K4994" t="b">
        <f>OR((Statistics_xlsx___Sheet1[[#This Row],[updated offered salary]]&lt;$N$39),(Statistics_xlsx___Sheet1[[#This Row],[updated offered salary]]&gt;$N$40))</f>
        <v>0</v>
      </c>
    </row>
    <row r="4995" spans="1:11" x14ac:dyDescent="0.3">
      <c r="A4995">
        <v>721233</v>
      </c>
      <c r="B4995" t="s">
        <v>4097</v>
      </c>
      <c r="C4995" t="s">
        <v>8</v>
      </c>
      <c r="D4995" t="s">
        <v>13</v>
      </c>
      <c r="E4995" t="str">
        <f>IF(Statistics_xlsx___Sheet1[[#This Row],[event_name]]="-","Male",Statistics_xlsx___Sheet1[[#This Row],[event_name]])</f>
        <v>Female</v>
      </c>
      <c r="F4995" t="s">
        <v>17</v>
      </c>
      <c r="G4995" t="s">
        <v>14</v>
      </c>
      <c r="H4995" t="str">
        <f>IF(Statistics_xlsx___Sheet1[[#This Row],[Post Name]]="-",IF(G4996=0,G4994,G4996),Statistics_xlsx___Sheet1[[#This Row],[Post Name]])</f>
        <v>c5</v>
      </c>
      <c r="I4995">
        <v>46555</v>
      </c>
      <c r="J4995">
        <f>IF(Statistics_xlsx___Sheet1[[#This Row],[Offered Salary]]&lt;=0,AVERAGE($I$2:$I$7166),Statistics_xlsx___Sheet1[[#This Row],[Offered Salary]])</f>
        <v>46555</v>
      </c>
      <c r="K4995" t="b">
        <f>OR((Statistics_xlsx___Sheet1[[#This Row],[updated offered salary]]&lt;$N$39),(Statistics_xlsx___Sheet1[[#This Row],[updated offered salary]]&gt;$N$40))</f>
        <v>0</v>
      </c>
    </row>
    <row r="4996" spans="1:11" x14ac:dyDescent="0.3">
      <c r="A4996">
        <v>638843</v>
      </c>
      <c r="B4996" t="s">
        <v>4098</v>
      </c>
      <c r="C4996" t="s">
        <v>8</v>
      </c>
      <c r="D4996" t="s">
        <v>13</v>
      </c>
      <c r="E4996" t="str">
        <f>IF(Statistics_xlsx___Sheet1[[#This Row],[event_name]]="-","Male",Statistics_xlsx___Sheet1[[#This Row],[event_name]])</f>
        <v>Female</v>
      </c>
      <c r="F4996" t="s">
        <v>10</v>
      </c>
      <c r="G4996" t="s">
        <v>345</v>
      </c>
      <c r="H4996" t="str">
        <f>IF(Statistics_xlsx___Sheet1[[#This Row],[Post Name]]="-",IF(G4997=0,G4995,G4997),Statistics_xlsx___Sheet1[[#This Row],[Post Name]])</f>
        <v>c9</v>
      </c>
      <c r="I4996">
        <v>92294</v>
      </c>
      <c r="J4996">
        <f>IF(Statistics_xlsx___Sheet1[[#This Row],[Offered Salary]]&lt;=0,AVERAGE($I$2:$I$7166),Statistics_xlsx___Sheet1[[#This Row],[Offered Salary]])</f>
        <v>92294</v>
      </c>
      <c r="K4996" t="b">
        <f>OR((Statistics_xlsx___Sheet1[[#This Row],[updated offered salary]]&lt;$N$39),(Statistics_xlsx___Sheet1[[#This Row],[updated offered salary]]&gt;$N$40))</f>
        <v>0</v>
      </c>
    </row>
    <row r="4997" spans="1:11" x14ac:dyDescent="0.3">
      <c r="A4997">
        <v>713852</v>
      </c>
      <c r="B4997" t="s">
        <v>4098</v>
      </c>
      <c r="C4997" t="s">
        <v>8</v>
      </c>
      <c r="D4997" t="s">
        <v>42</v>
      </c>
      <c r="E4997" t="str">
        <f>IF(Statistics_xlsx___Sheet1[[#This Row],[event_name]]="-","Male",Statistics_xlsx___Sheet1[[#This Row],[event_name]])</f>
        <v>Don’t want to say</v>
      </c>
      <c r="F4997" t="s">
        <v>10</v>
      </c>
      <c r="G4997" t="s">
        <v>345</v>
      </c>
      <c r="H4997" t="str">
        <f>IF(Statistics_xlsx___Sheet1[[#This Row],[Post Name]]="-",IF(G4998=0,G4996,G4998),Statistics_xlsx___Sheet1[[#This Row],[Post Name]])</f>
        <v>c9</v>
      </c>
      <c r="I4997">
        <v>87570</v>
      </c>
      <c r="J4997">
        <f>IF(Statistics_xlsx___Sheet1[[#This Row],[Offered Salary]]&lt;=0,AVERAGE($I$2:$I$7166),Statistics_xlsx___Sheet1[[#This Row],[Offered Salary]])</f>
        <v>87570</v>
      </c>
      <c r="K4997" t="b">
        <f>OR((Statistics_xlsx___Sheet1[[#This Row],[updated offered salary]]&lt;$N$39),(Statistics_xlsx___Sheet1[[#This Row],[updated offered salary]]&gt;$N$40))</f>
        <v>0</v>
      </c>
    </row>
    <row r="4998" spans="1:11" x14ac:dyDescent="0.3">
      <c r="A4998">
        <v>959646</v>
      </c>
      <c r="B4998" t="s">
        <v>4099</v>
      </c>
      <c r="C4998" t="s">
        <v>8</v>
      </c>
      <c r="D4998" t="s">
        <v>42</v>
      </c>
      <c r="E4998" t="str">
        <f>IF(Statistics_xlsx___Sheet1[[#This Row],[event_name]]="-","Male",Statistics_xlsx___Sheet1[[#This Row],[event_name]])</f>
        <v>Don’t want to say</v>
      </c>
      <c r="F4998" t="s">
        <v>10</v>
      </c>
      <c r="G4998" t="s">
        <v>345</v>
      </c>
      <c r="H4998" t="str">
        <f>IF(Statistics_xlsx___Sheet1[[#This Row],[Post Name]]="-",IF(G4999=0,G4997,G4999),Statistics_xlsx___Sheet1[[#This Row],[Post Name]])</f>
        <v>c9</v>
      </c>
      <c r="I4998">
        <v>83035</v>
      </c>
      <c r="J4998">
        <f>IF(Statistics_xlsx___Sheet1[[#This Row],[Offered Salary]]&lt;=0,AVERAGE($I$2:$I$7166),Statistics_xlsx___Sheet1[[#This Row],[Offered Salary]])</f>
        <v>83035</v>
      </c>
      <c r="K4998" t="b">
        <f>OR((Statistics_xlsx___Sheet1[[#This Row],[updated offered salary]]&lt;$N$39),(Statistics_xlsx___Sheet1[[#This Row],[updated offered salary]]&gt;$N$40))</f>
        <v>0</v>
      </c>
    </row>
    <row r="4999" spans="1:11" x14ac:dyDescent="0.3">
      <c r="A4999">
        <v>371473</v>
      </c>
      <c r="B4999" t="s">
        <v>4100</v>
      </c>
      <c r="C4999" t="s">
        <v>8</v>
      </c>
      <c r="D4999" t="s">
        <v>9</v>
      </c>
      <c r="E4999" t="str">
        <f>IF(Statistics_xlsx___Sheet1[[#This Row],[event_name]]="-","Male",Statistics_xlsx___Sheet1[[#This Row],[event_name]])</f>
        <v>Male</v>
      </c>
      <c r="F4999" t="s">
        <v>10</v>
      </c>
      <c r="G4999" t="s">
        <v>11</v>
      </c>
      <c r="H4999" t="str">
        <f>IF(Statistics_xlsx___Sheet1[[#This Row],[Post Name]]="-",IF(G5000=0,G4998,G5000),Statistics_xlsx___Sheet1[[#This Row],[Post Name]])</f>
        <v>c8</v>
      </c>
      <c r="I4999">
        <v>14554</v>
      </c>
      <c r="J4999">
        <f>IF(Statistics_xlsx___Sheet1[[#This Row],[Offered Salary]]&lt;=0,AVERAGE($I$2:$I$7166),Statistics_xlsx___Sheet1[[#This Row],[Offered Salary]])</f>
        <v>14554</v>
      </c>
      <c r="K4999" t="b">
        <f>OR((Statistics_xlsx___Sheet1[[#This Row],[updated offered salary]]&lt;$N$39),(Statistics_xlsx___Sheet1[[#This Row],[updated offered salary]]&gt;$N$40))</f>
        <v>0</v>
      </c>
    </row>
    <row r="5000" spans="1:11" x14ac:dyDescent="0.3">
      <c r="A5000">
        <v>17431</v>
      </c>
      <c r="B5000" t="s">
        <v>4100</v>
      </c>
      <c r="C5000" t="s">
        <v>15</v>
      </c>
      <c r="D5000" t="s">
        <v>42</v>
      </c>
      <c r="E5000" t="str">
        <f>IF(Statistics_xlsx___Sheet1[[#This Row],[event_name]]="-","Male",Statistics_xlsx___Sheet1[[#This Row],[event_name]])</f>
        <v>Don’t want to say</v>
      </c>
      <c r="F5000" t="s">
        <v>10</v>
      </c>
      <c r="G5000" t="s">
        <v>11</v>
      </c>
      <c r="H5000" t="str">
        <f>IF(Statistics_xlsx___Sheet1[[#This Row],[Post Name]]="-",IF(G5001=0,G4999,G5001),Statistics_xlsx___Sheet1[[#This Row],[Post Name]])</f>
        <v>c8</v>
      </c>
      <c r="I5000">
        <v>91675</v>
      </c>
      <c r="J5000">
        <f>IF(Statistics_xlsx___Sheet1[[#This Row],[Offered Salary]]&lt;=0,AVERAGE($I$2:$I$7166),Statistics_xlsx___Sheet1[[#This Row],[Offered Salary]])</f>
        <v>91675</v>
      </c>
      <c r="K5000" t="b">
        <f>OR((Statistics_xlsx___Sheet1[[#This Row],[updated offered salary]]&lt;$N$39),(Statistics_xlsx___Sheet1[[#This Row],[updated offered salary]]&gt;$N$40))</f>
        <v>0</v>
      </c>
    </row>
    <row r="5001" spans="1:11" x14ac:dyDescent="0.3">
      <c r="A5001">
        <v>506261</v>
      </c>
      <c r="B5001" t="s">
        <v>4101</v>
      </c>
      <c r="C5001" t="s">
        <v>8</v>
      </c>
      <c r="D5001" t="s">
        <v>13</v>
      </c>
      <c r="E5001" t="str">
        <f>IF(Statistics_xlsx___Sheet1[[#This Row],[event_name]]="-","Male",Statistics_xlsx___Sheet1[[#This Row],[event_name]])</f>
        <v>Female</v>
      </c>
      <c r="F5001" t="s">
        <v>33</v>
      </c>
      <c r="G5001" t="s">
        <v>345</v>
      </c>
      <c r="H5001" t="str">
        <f>IF(Statistics_xlsx___Sheet1[[#This Row],[Post Name]]="-",IF(G5002=0,G5000,G5002),Statistics_xlsx___Sheet1[[#This Row],[Post Name]])</f>
        <v>c9</v>
      </c>
      <c r="I5001">
        <v>21410</v>
      </c>
      <c r="J5001">
        <f>IF(Statistics_xlsx___Sheet1[[#This Row],[Offered Salary]]&lt;=0,AVERAGE($I$2:$I$7166),Statistics_xlsx___Sheet1[[#This Row],[Offered Salary]])</f>
        <v>21410</v>
      </c>
      <c r="K5001" t="b">
        <f>OR((Statistics_xlsx___Sheet1[[#This Row],[updated offered salary]]&lt;$N$39),(Statistics_xlsx___Sheet1[[#This Row],[updated offered salary]]&gt;$N$40))</f>
        <v>0</v>
      </c>
    </row>
    <row r="5002" spans="1:11" x14ac:dyDescent="0.3">
      <c r="A5002">
        <v>994499</v>
      </c>
      <c r="B5002" t="s">
        <v>4102</v>
      </c>
      <c r="C5002" t="s">
        <v>15</v>
      </c>
      <c r="D5002" t="s">
        <v>13</v>
      </c>
      <c r="E5002" t="str">
        <f>IF(Statistics_xlsx___Sheet1[[#This Row],[event_name]]="-","Male",Statistics_xlsx___Sheet1[[#This Row],[event_name]])</f>
        <v>Female</v>
      </c>
      <c r="F5002" t="s">
        <v>33</v>
      </c>
      <c r="G5002" t="s">
        <v>345</v>
      </c>
      <c r="H5002" t="str">
        <f>IF(Statistics_xlsx___Sheet1[[#This Row],[Post Name]]="-",IF(G5003=0,G5001,G5003),Statistics_xlsx___Sheet1[[#This Row],[Post Name]])</f>
        <v>c9</v>
      </c>
      <c r="I5002">
        <v>79766</v>
      </c>
      <c r="J5002">
        <f>IF(Statistics_xlsx___Sheet1[[#This Row],[Offered Salary]]&lt;=0,AVERAGE($I$2:$I$7166),Statistics_xlsx___Sheet1[[#This Row],[Offered Salary]])</f>
        <v>79766</v>
      </c>
      <c r="K5002" t="b">
        <f>OR((Statistics_xlsx___Sheet1[[#This Row],[updated offered salary]]&lt;$N$39),(Statistics_xlsx___Sheet1[[#This Row],[updated offered salary]]&gt;$N$40))</f>
        <v>0</v>
      </c>
    </row>
    <row r="5003" spans="1:11" x14ac:dyDescent="0.3">
      <c r="A5003">
        <v>986261</v>
      </c>
      <c r="B5003" t="s">
        <v>4103</v>
      </c>
      <c r="C5003" t="s">
        <v>8</v>
      </c>
      <c r="D5003" t="s">
        <v>13</v>
      </c>
      <c r="E5003" t="str">
        <f>IF(Statistics_xlsx___Sheet1[[#This Row],[event_name]]="-","Male",Statistics_xlsx___Sheet1[[#This Row],[event_name]])</f>
        <v>Female</v>
      </c>
      <c r="F5003" t="s">
        <v>33</v>
      </c>
      <c r="G5003" t="s">
        <v>30</v>
      </c>
      <c r="H5003" t="str">
        <f>IF(Statistics_xlsx___Sheet1[[#This Row],[Post Name]]="-",IF(G5004=0,G5002,G5004),Statistics_xlsx___Sheet1[[#This Row],[Post Name]])</f>
        <v>b9</v>
      </c>
      <c r="I5003">
        <v>59673</v>
      </c>
      <c r="J5003">
        <f>IF(Statistics_xlsx___Sheet1[[#This Row],[Offered Salary]]&lt;=0,AVERAGE($I$2:$I$7166),Statistics_xlsx___Sheet1[[#This Row],[Offered Salary]])</f>
        <v>59673</v>
      </c>
      <c r="K5003" t="b">
        <f>OR((Statistics_xlsx___Sheet1[[#This Row],[updated offered salary]]&lt;$N$39),(Statistics_xlsx___Sheet1[[#This Row],[updated offered salary]]&gt;$N$40))</f>
        <v>0</v>
      </c>
    </row>
    <row r="5004" spans="1:11" x14ac:dyDescent="0.3">
      <c r="A5004">
        <v>38914</v>
      </c>
      <c r="B5004" t="s">
        <v>4104</v>
      </c>
      <c r="C5004" t="s">
        <v>8</v>
      </c>
      <c r="D5004" t="s">
        <v>13</v>
      </c>
      <c r="E5004" t="str">
        <f>IF(Statistics_xlsx___Sheet1[[#This Row],[event_name]]="-","Male",Statistics_xlsx___Sheet1[[#This Row],[event_name]])</f>
        <v>Female</v>
      </c>
      <c r="F5004" t="s">
        <v>33</v>
      </c>
      <c r="G5004" t="s">
        <v>30</v>
      </c>
      <c r="H5004" t="str">
        <f>IF(Statistics_xlsx___Sheet1[[#This Row],[Post Name]]="-",IF(G5005=0,G5003,G5005),Statistics_xlsx___Sheet1[[#This Row],[Post Name]])</f>
        <v>b9</v>
      </c>
      <c r="I5004">
        <v>38937</v>
      </c>
      <c r="J5004">
        <f>IF(Statistics_xlsx___Sheet1[[#This Row],[Offered Salary]]&lt;=0,AVERAGE($I$2:$I$7166),Statistics_xlsx___Sheet1[[#This Row],[Offered Salary]])</f>
        <v>38937</v>
      </c>
      <c r="K5004" t="b">
        <f>OR((Statistics_xlsx___Sheet1[[#This Row],[updated offered salary]]&lt;$N$39),(Statistics_xlsx___Sheet1[[#This Row],[updated offered salary]]&gt;$N$40))</f>
        <v>0</v>
      </c>
    </row>
    <row r="5005" spans="1:11" x14ac:dyDescent="0.3">
      <c r="A5005">
        <v>91819</v>
      </c>
      <c r="B5005" t="s">
        <v>4105</v>
      </c>
      <c r="C5005" t="s">
        <v>8</v>
      </c>
      <c r="D5005" t="s">
        <v>13</v>
      </c>
      <c r="E5005" t="str">
        <f>IF(Statistics_xlsx___Sheet1[[#This Row],[event_name]]="-","Male",Statistics_xlsx___Sheet1[[#This Row],[event_name]])</f>
        <v>Female</v>
      </c>
      <c r="F5005" t="s">
        <v>33</v>
      </c>
      <c r="G5005" t="s">
        <v>345</v>
      </c>
      <c r="H5005" t="str">
        <f>IF(Statistics_xlsx___Sheet1[[#This Row],[Post Name]]="-",IF(G5006=0,G5004,G5006),Statistics_xlsx___Sheet1[[#This Row],[Post Name]])</f>
        <v>c9</v>
      </c>
      <c r="I5005">
        <v>72934</v>
      </c>
      <c r="J5005">
        <f>IF(Statistics_xlsx___Sheet1[[#This Row],[Offered Salary]]&lt;=0,AVERAGE($I$2:$I$7166),Statistics_xlsx___Sheet1[[#This Row],[Offered Salary]])</f>
        <v>72934</v>
      </c>
      <c r="K5005" t="b">
        <f>OR((Statistics_xlsx___Sheet1[[#This Row],[updated offered salary]]&lt;$N$39),(Statistics_xlsx___Sheet1[[#This Row],[updated offered salary]]&gt;$N$40))</f>
        <v>0</v>
      </c>
    </row>
    <row r="5006" spans="1:11" x14ac:dyDescent="0.3">
      <c r="A5006">
        <v>153483</v>
      </c>
      <c r="B5006" t="s">
        <v>4106</v>
      </c>
      <c r="C5006" t="s">
        <v>8</v>
      </c>
      <c r="D5006" t="s">
        <v>13</v>
      </c>
      <c r="E5006" t="str">
        <f>IF(Statistics_xlsx___Sheet1[[#This Row],[event_name]]="-","Male",Statistics_xlsx___Sheet1[[#This Row],[event_name]])</f>
        <v>Female</v>
      </c>
      <c r="F5006" t="s">
        <v>33</v>
      </c>
      <c r="G5006" t="s">
        <v>345</v>
      </c>
      <c r="H5006" t="str">
        <f>IF(Statistics_xlsx___Sheet1[[#This Row],[Post Name]]="-",IF(G5007=0,G5005,G5007),Statistics_xlsx___Sheet1[[#This Row],[Post Name]])</f>
        <v>c9</v>
      </c>
      <c r="I5006">
        <v>58519</v>
      </c>
      <c r="J5006">
        <f>IF(Statistics_xlsx___Sheet1[[#This Row],[Offered Salary]]&lt;=0,AVERAGE($I$2:$I$7166),Statistics_xlsx___Sheet1[[#This Row],[Offered Salary]])</f>
        <v>58519</v>
      </c>
      <c r="K5006" t="b">
        <f>OR((Statistics_xlsx___Sheet1[[#This Row],[updated offered salary]]&lt;$N$39),(Statistics_xlsx___Sheet1[[#This Row],[updated offered salary]]&gt;$N$40))</f>
        <v>0</v>
      </c>
    </row>
    <row r="5007" spans="1:11" x14ac:dyDescent="0.3">
      <c r="A5007">
        <v>786458</v>
      </c>
      <c r="B5007" t="s">
        <v>4107</v>
      </c>
      <c r="C5007" t="s">
        <v>8</v>
      </c>
      <c r="D5007" t="s">
        <v>13</v>
      </c>
      <c r="E5007" t="str">
        <f>IF(Statistics_xlsx___Sheet1[[#This Row],[event_name]]="-","Male",Statistics_xlsx___Sheet1[[#This Row],[event_name]])</f>
        <v>Female</v>
      </c>
      <c r="F5007" t="s">
        <v>33</v>
      </c>
      <c r="G5007" t="s">
        <v>345</v>
      </c>
      <c r="H5007" t="str">
        <f>IF(Statistics_xlsx___Sheet1[[#This Row],[Post Name]]="-",IF(G5008=0,G5006,G5008),Statistics_xlsx___Sheet1[[#This Row],[Post Name]])</f>
        <v>c9</v>
      </c>
      <c r="I5007">
        <v>27415</v>
      </c>
      <c r="J5007">
        <f>IF(Statistics_xlsx___Sheet1[[#This Row],[Offered Salary]]&lt;=0,AVERAGE($I$2:$I$7166),Statistics_xlsx___Sheet1[[#This Row],[Offered Salary]])</f>
        <v>27415</v>
      </c>
      <c r="K5007" t="b">
        <f>OR((Statistics_xlsx___Sheet1[[#This Row],[updated offered salary]]&lt;$N$39),(Statistics_xlsx___Sheet1[[#This Row],[updated offered salary]]&gt;$N$40))</f>
        <v>0</v>
      </c>
    </row>
    <row r="5008" spans="1:11" x14ac:dyDescent="0.3">
      <c r="A5008">
        <v>474075</v>
      </c>
      <c r="B5008" t="s">
        <v>4108</v>
      </c>
      <c r="C5008" t="s">
        <v>8</v>
      </c>
      <c r="D5008" t="s">
        <v>13</v>
      </c>
      <c r="E5008" t="str">
        <f>IF(Statistics_xlsx___Sheet1[[#This Row],[event_name]]="-","Male",Statistics_xlsx___Sheet1[[#This Row],[event_name]])</f>
        <v>Female</v>
      </c>
      <c r="F5008" t="s">
        <v>33</v>
      </c>
      <c r="G5008" t="s">
        <v>345</v>
      </c>
      <c r="H5008" t="str">
        <f>IF(Statistics_xlsx___Sheet1[[#This Row],[Post Name]]="-",IF(G5009=0,G5007,G5009),Statistics_xlsx___Sheet1[[#This Row],[Post Name]])</f>
        <v>c9</v>
      </c>
      <c r="I5008">
        <v>47175</v>
      </c>
      <c r="J5008">
        <f>IF(Statistics_xlsx___Sheet1[[#This Row],[Offered Salary]]&lt;=0,AVERAGE($I$2:$I$7166),Statistics_xlsx___Sheet1[[#This Row],[Offered Salary]])</f>
        <v>47175</v>
      </c>
      <c r="K5008" t="b">
        <f>OR((Statistics_xlsx___Sheet1[[#This Row],[updated offered salary]]&lt;$N$39),(Statistics_xlsx___Sheet1[[#This Row],[updated offered salary]]&gt;$N$40))</f>
        <v>0</v>
      </c>
    </row>
    <row r="5009" spans="1:11" x14ac:dyDescent="0.3">
      <c r="A5009">
        <v>319148</v>
      </c>
      <c r="B5009" t="s">
        <v>4109</v>
      </c>
      <c r="C5009" t="s">
        <v>15</v>
      </c>
      <c r="D5009" t="s">
        <v>13</v>
      </c>
      <c r="E5009" t="str">
        <f>IF(Statistics_xlsx___Sheet1[[#This Row],[event_name]]="-","Male",Statistics_xlsx___Sheet1[[#This Row],[event_name]])</f>
        <v>Female</v>
      </c>
      <c r="F5009" t="s">
        <v>33</v>
      </c>
      <c r="G5009" t="s">
        <v>345</v>
      </c>
      <c r="H5009" t="str">
        <f>IF(Statistics_xlsx___Sheet1[[#This Row],[Post Name]]="-",IF(G5010=0,G5008,G5010),Statistics_xlsx___Sheet1[[#This Row],[Post Name]])</f>
        <v>c9</v>
      </c>
      <c r="I5009">
        <v>39985</v>
      </c>
      <c r="J5009">
        <f>IF(Statistics_xlsx___Sheet1[[#This Row],[Offered Salary]]&lt;=0,AVERAGE($I$2:$I$7166),Statistics_xlsx___Sheet1[[#This Row],[Offered Salary]])</f>
        <v>39985</v>
      </c>
      <c r="K5009" t="b">
        <f>OR((Statistics_xlsx___Sheet1[[#This Row],[updated offered salary]]&lt;$N$39),(Statistics_xlsx___Sheet1[[#This Row],[updated offered salary]]&gt;$N$40))</f>
        <v>0</v>
      </c>
    </row>
    <row r="5010" spans="1:11" x14ac:dyDescent="0.3">
      <c r="A5010">
        <v>705468</v>
      </c>
      <c r="B5010" t="s">
        <v>4110</v>
      </c>
      <c r="C5010" t="s">
        <v>8</v>
      </c>
      <c r="D5010" t="s">
        <v>13</v>
      </c>
      <c r="E5010" t="str">
        <f>IF(Statistics_xlsx___Sheet1[[#This Row],[event_name]]="-","Male",Statistics_xlsx___Sheet1[[#This Row],[event_name]])</f>
        <v>Female</v>
      </c>
      <c r="F5010" t="s">
        <v>33</v>
      </c>
      <c r="G5010" t="s">
        <v>345</v>
      </c>
      <c r="H5010" t="str">
        <f>IF(Statistics_xlsx___Sheet1[[#This Row],[Post Name]]="-",IF(G5011=0,G5009,G5011),Statistics_xlsx___Sheet1[[#This Row],[Post Name]])</f>
        <v>c9</v>
      </c>
      <c r="I5010">
        <v>46949</v>
      </c>
      <c r="J5010">
        <f>IF(Statistics_xlsx___Sheet1[[#This Row],[Offered Salary]]&lt;=0,AVERAGE($I$2:$I$7166),Statistics_xlsx___Sheet1[[#This Row],[Offered Salary]])</f>
        <v>46949</v>
      </c>
      <c r="K5010" t="b">
        <f>OR((Statistics_xlsx___Sheet1[[#This Row],[updated offered salary]]&lt;$N$39),(Statistics_xlsx___Sheet1[[#This Row],[updated offered salary]]&gt;$N$40))</f>
        <v>0</v>
      </c>
    </row>
    <row r="5011" spans="1:11" x14ac:dyDescent="0.3">
      <c r="A5011">
        <v>181862</v>
      </c>
      <c r="B5011" t="s">
        <v>4111</v>
      </c>
      <c r="C5011" t="s">
        <v>8</v>
      </c>
      <c r="D5011" t="s">
        <v>13</v>
      </c>
      <c r="E5011" t="str">
        <f>IF(Statistics_xlsx___Sheet1[[#This Row],[event_name]]="-","Male",Statistics_xlsx___Sheet1[[#This Row],[event_name]])</f>
        <v>Female</v>
      </c>
      <c r="F5011" t="s">
        <v>33</v>
      </c>
      <c r="G5011" t="s">
        <v>345</v>
      </c>
      <c r="H5011" t="str">
        <f>IF(Statistics_xlsx___Sheet1[[#This Row],[Post Name]]="-",IF(G5012=0,G5010,G5012),Statistics_xlsx___Sheet1[[#This Row],[Post Name]])</f>
        <v>c9</v>
      </c>
      <c r="I5011">
        <v>69857</v>
      </c>
      <c r="J5011">
        <f>IF(Statistics_xlsx___Sheet1[[#This Row],[Offered Salary]]&lt;=0,AVERAGE($I$2:$I$7166),Statistics_xlsx___Sheet1[[#This Row],[Offered Salary]])</f>
        <v>69857</v>
      </c>
      <c r="K5011" t="b">
        <f>OR((Statistics_xlsx___Sheet1[[#This Row],[updated offered salary]]&lt;$N$39),(Statistics_xlsx___Sheet1[[#This Row],[updated offered salary]]&gt;$N$40))</f>
        <v>0</v>
      </c>
    </row>
    <row r="5012" spans="1:11" x14ac:dyDescent="0.3">
      <c r="A5012">
        <v>949056</v>
      </c>
      <c r="B5012" t="s">
        <v>4112</v>
      </c>
      <c r="C5012" t="s">
        <v>8</v>
      </c>
      <c r="D5012" t="s">
        <v>42</v>
      </c>
      <c r="E5012" t="str">
        <f>IF(Statistics_xlsx___Sheet1[[#This Row],[event_name]]="-","Male",Statistics_xlsx___Sheet1[[#This Row],[event_name]])</f>
        <v>Don’t want to say</v>
      </c>
      <c r="F5012" t="s">
        <v>33</v>
      </c>
      <c r="G5012" t="s">
        <v>345</v>
      </c>
      <c r="H5012" t="str">
        <f>IF(Statistics_xlsx___Sheet1[[#This Row],[Post Name]]="-",IF(G5013=0,G5011,G5013),Statistics_xlsx___Sheet1[[#This Row],[Post Name]])</f>
        <v>c9</v>
      </c>
      <c r="I5012">
        <v>51269</v>
      </c>
      <c r="J5012">
        <f>IF(Statistics_xlsx___Sheet1[[#This Row],[Offered Salary]]&lt;=0,AVERAGE($I$2:$I$7166),Statistics_xlsx___Sheet1[[#This Row],[Offered Salary]])</f>
        <v>51269</v>
      </c>
      <c r="K5012" t="b">
        <f>OR((Statistics_xlsx___Sheet1[[#This Row],[updated offered salary]]&lt;$N$39),(Statistics_xlsx___Sheet1[[#This Row],[updated offered salary]]&gt;$N$40))</f>
        <v>0</v>
      </c>
    </row>
    <row r="5013" spans="1:11" x14ac:dyDescent="0.3">
      <c r="A5013">
        <v>546053</v>
      </c>
      <c r="B5013" t="s">
        <v>4113</v>
      </c>
      <c r="C5013" t="s">
        <v>8</v>
      </c>
      <c r="D5013" t="s">
        <v>13</v>
      </c>
      <c r="E5013" t="str">
        <f>IF(Statistics_xlsx___Sheet1[[#This Row],[event_name]]="-","Male",Statistics_xlsx___Sheet1[[#This Row],[event_name]])</f>
        <v>Female</v>
      </c>
      <c r="F5013" t="s">
        <v>33</v>
      </c>
      <c r="G5013" t="s">
        <v>345</v>
      </c>
      <c r="H5013" t="str">
        <f>IF(Statistics_xlsx___Sheet1[[#This Row],[Post Name]]="-",IF(G5014=0,G5012,G5014),Statistics_xlsx___Sheet1[[#This Row],[Post Name]])</f>
        <v>c9</v>
      </c>
      <c r="I5013">
        <v>18012</v>
      </c>
      <c r="J5013">
        <f>IF(Statistics_xlsx___Sheet1[[#This Row],[Offered Salary]]&lt;=0,AVERAGE($I$2:$I$7166),Statistics_xlsx___Sheet1[[#This Row],[Offered Salary]])</f>
        <v>18012</v>
      </c>
      <c r="K5013" t="b">
        <f>OR((Statistics_xlsx___Sheet1[[#This Row],[updated offered salary]]&lt;$N$39),(Statistics_xlsx___Sheet1[[#This Row],[updated offered salary]]&gt;$N$40))</f>
        <v>0</v>
      </c>
    </row>
    <row r="5014" spans="1:11" x14ac:dyDescent="0.3">
      <c r="A5014">
        <v>953840</v>
      </c>
      <c r="B5014" t="s">
        <v>4114</v>
      </c>
      <c r="C5014" t="s">
        <v>8</v>
      </c>
      <c r="D5014" t="s">
        <v>13</v>
      </c>
      <c r="E5014" t="str">
        <f>IF(Statistics_xlsx___Sheet1[[#This Row],[event_name]]="-","Male",Statistics_xlsx___Sheet1[[#This Row],[event_name]])</f>
        <v>Female</v>
      </c>
      <c r="F5014" t="s">
        <v>33</v>
      </c>
      <c r="G5014" t="s">
        <v>345</v>
      </c>
      <c r="H5014" t="str">
        <f>IF(Statistics_xlsx___Sheet1[[#This Row],[Post Name]]="-",IF(G5015=0,G5013,G5015),Statistics_xlsx___Sheet1[[#This Row],[Post Name]])</f>
        <v>c9</v>
      </c>
      <c r="I5014">
        <v>61641</v>
      </c>
      <c r="J5014">
        <f>IF(Statistics_xlsx___Sheet1[[#This Row],[Offered Salary]]&lt;=0,AVERAGE($I$2:$I$7166),Statistics_xlsx___Sheet1[[#This Row],[Offered Salary]])</f>
        <v>61641</v>
      </c>
      <c r="K5014" t="b">
        <f>OR((Statistics_xlsx___Sheet1[[#This Row],[updated offered salary]]&lt;$N$39),(Statistics_xlsx___Sheet1[[#This Row],[updated offered salary]]&gt;$N$40))</f>
        <v>0</v>
      </c>
    </row>
    <row r="5015" spans="1:11" x14ac:dyDescent="0.3">
      <c r="A5015">
        <v>461963</v>
      </c>
      <c r="B5015" t="s">
        <v>3824</v>
      </c>
      <c r="C5015" t="s">
        <v>8</v>
      </c>
      <c r="D5015" t="s">
        <v>13</v>
      </c>
      <c r="E5015" t="str">
        <f>IF(Statistics_xlsx___Sheet1[[#This Row],[event_name]]="-","Male",Statistics_xlsx___Sheet1[[#This Row],[event_name]])</f>
        <v>Female</v>
      </c>
      <c r="F5015" t="s">
        <v>33</v>
      </c>
      <c r="G5015" t="s">
        <v>345</v>
      </c>
      <c r="H5015" t="str">
        <f>IF(Statistics_xlsx___Sheet1[[#This Row],[Post Name]]="-",IF(G5016=0,G5014,G5016),Statistics_xlsx___Sheet1[[#This Row],[Post Name]])</f>
        <v>c9</v>
      </c>
      <c r="I5015">
        <v>58337</v>
      </c>
      <c r="J5015">
        <f>IF(Statistics_xlsx___Sheet1[[#This Row],[Offered Salary]]&lt;=0,AVERAGE($I$2:$I$7166),Statistics_xlsx___Sheet1[[#This Row],[Offered Salary]])</f>
        <v>58337</v>
      </c>
      <c r="K5015" t="b">
        <f>OR((Statistics_xlsx___Sheet1[[#This Row],[updated offered salary]]&lt;$N$39),(Statistics_xlsx___Sheet1[[#This Row],[updated offered salary]]&gt;$N$40))</f>
        <v>0</v>
      </c>
    </row>
    <row r="5016" spans="1:11" x14ac:dyDescent="0.3">
      <c r="A5016">
        <v>467771</v>
      </c>
      <c r="B5016" t="s">
        <v>4115</v>
      </c>
      <c r="C5016" t="s">
        <v>8</v>
      </c>
      <c r="D5016" t="s">
        <v>13</v>
      </c>
      <c r="E5016" t="str">
        <f>IF(Statistics_xlsx___Sheet1[[#This Row],[event_name]]="-","Male",Statistics_xlsx___Sheet1[[#This Row],[event_name]])</f>
        <v>Female</v>
      </c>
      <c r="F5016" t="s">
        <v>33</v>
      </c>
      <c r="G5016" t="s">
        <v>345</v>
      </c>
      <c r="H5016" t="str">
        <f>IF(Statistics_xlsx___Sheet1[[#This Row],[Post Name]]="-",IF(G5017=0,G5015,G5017),Statistics_xlsx___Sheet1[[#This Row],[Post Name]])</f>
        <v>c9</v>
      </c>
      <c r="I5016">
        <v>1731</v>
      </c>
      <c r="J5016">
        <f>IF(Statistics_xlsx___Sheet1[[#This Row],[Offered Salary]]&lt;=0,AVERAGE($I$2:$I$7166),Statistics_xlsx___Sheet1[[#This Row],[Offered Salary]])</f>
        <v>1731</v>
      </c>
      <c r="K5016" t="b">
        <f>OR((Statistics_xlsx___Sheet1[[#This Row],[updated offered salary]]&lt;$N$39),(Statistics_xlsx___Sheet1[[#This Row],[updated offered salary]]&gt;$N$40))</f>
        <v>0</v>
      </c>
    </row>
    <row r="5017" spans="1:11" x14ac:dyDescent="0.3">
      <c r="A5017">
        <v>498947</v>
      </c>
      <c r="B5017" t="s">
        <v>4116</v>
      </c>
      <c r="C5017" t="s">
        <v>8</v>
      </c>
      <c r="D5017" t="s">
        <v>13</v>
      </c>
      <c r="E5017" t="str">
        <f>IF(Statistics_xlsx___Sheet1[[#This Row],[event_name]]="-","Male",Statistics_xlsx___Sheet1[[#This Row],[event_name]])</f>
        <v>Female</v>
      </c>
      <c r="F5017" t="s">
        <v>33</v>
      </c>
      <c r="G5017" t="s">
        <v>345</v>
      </c>
      <c r="H5017" t="str">
        <f>IF(Statistics_xlsx___Sheet1[[#This Row],[Post Name]]="-",IF(G5018=0,G5016,G5018),Statistics_xlsx___Sheet1[[#This Row],[Post Name]])</f>
        <v>c9</v>
      </c>
      <c r="I5017">
        <v>72164</v>
      </c>
      <c r="J5017">
        <f>IF(Statistics_xlsx___Sheet1[[#This Row],[Offered Salary]]&lt;=0,AVERAGE($I$2:$I$7166),Statistics_xlsx___Sheet1[[#This Row],[Offered Salary]])</f>
        <v>72164</v>
      </c>
      <c r="K5017" t="b">
        <f>OR((Statistics_xlsx___Sheet1[[#This Row],[updated offered salary]]&lt;$N$39),(Statistics_xlsx___Sheet1[[#This Row],[updated offered salary]]&gt;$N$40))</f>
        <v>0</v>
      </c>
    </row>
    <row r="5018" spans="1:11" x14ac:dyDescent="0.3">
      <c r="A5018">
        <v>859958</v>
      </c>
      <c r="B5018" t="s">
        <v>4117</v>
      </c>
      <c r="C5018" t="s">
        <v>8</v>
      </c>
      <c r="D5018" t="s">
        <v>13</v>
      </c>
      <c r="E5018" t="str">
        <f>IF(Statistics_xlsx___Sheet1[[#This Row],[event_name]]="-","Male",Statistics_xlsx___Sheet1[[#This Row],[event_name]])</f>
        <v>Female</v>
      </c>
      <c r="F5018" t="s">
        <v>33</v>
      </c>
      <c r="G5018" t="s">
        <v>345</v>
      </c>
      <c r="H5018" t="str">
        <f>IF(Statistics_xlsx___Sheet1[[#This Row],[Post Name]]="-",IF(G5019=0,G5017,G5019),Statistics_xlsx___Sheet1[[#This Row],[Post Name]])</f>
        <v>c9</v>
      </c>
      <c r="I5018">
        <v>50597</v>
      </c>
      <c r="J5018">
        <f>IF(Statistics_xlsx___Sheet1[[#This Row],[Offered Salary]]&lt;=0,AVERAGE($I$2:$I$7166),Statistics_xlsx___Sheet1[[#This Row],[Offered Salary]])</f>
        <v>50597</v>
      </c>
      <c r="K5018" t="b">
        <f>OR((Statistics_xlsx___Sheet1[[#This Row],[updated offered salary]]&lt;$N$39),(Statistics_xlsx___Sheet1[[#This Row],[updated offered salary]]&gt;$N$40))</f>
        <v>0</v>
      </c>
    </row>
    <row r="5019" spans="1:11" x14ac:dyDescent="0.3">
      <c r="A5019">
        <v>266084</v>
      </c>
      <c r="B5019" t="s">
        <v>4118</v>
      </c>
      <c r="C5019" t="s">
        <v>8</v>
      </c>
      <c r="D5019" t="s">
        <v>13</v>
      </c>
      <c r="E5019" t="str">
        <f>IF(Statistics_xlsx___Sheet1[[#This Row],[event_name]]="-","Male",Statistics_xlsx___Sheet1[[#This Row],[event_name]])</f>
        <v>Female</v>
      </c>
      <c r="F5019" t="s">
        <v>33</v>
      </c>
      <c r="G5019" t="s">
        <v>345</v>
      </c>
      <c r="H5019" t="str">
        <f>IF(Statistics_xlsx___Sheet1[[#This Row],[Post Name]]="-",IF(G5020=0,G5018,G5020),Statistics_xlsx___Sheet1[[#This Row],[Post Name]])</f>
        <v>c9</v>
      </c>
      <c r="I5019">
        <v>89372</v>
      </c>
      <c r="J5019">
        <f>IF(Statistics_xlsx___Sheet1[[#This Row],[Offered Salary]]&lt;=0,AVERAGE($I$2:$I$7166),Statistics_xlsx___Sheet1[[#This Row],[Offered Salary]])</f>
        <v>89372</v>
      </c>
      <c r="K5019" t="b">
        <f>OR((Statistics_xlsx___Sheet1[[#This Row],[updated offered salary]]&lt;$N$39),(Statistics_xlsx___Sheet1[[#This Row],[updated offered salary]]&gt;$N$40))</f>
        <v>0</v>
      </c>
    </row>
    <row r="5020" spans="1:11" x14ac:dyDescent="0.3">
      <c r="A5020">
        <v>403501</v>
      </c>
      <c r="B5020" t="s">
        <v>4117</v>
      </c>
      <c r="C5020" t="s">
        <v>8</v>
      </c>
      <c r="D5020" t="s">
        <v>42</v>
      </c>
      <c r="E5020" t="str">
        <f>IF(Statistics_xlsx___Sheet1[[#This Row],[event_name]]="-","Male",Statistics_xlsx___Sheet1[[#This Row],[event_name]])</f>
        <v>Don’t want to say</v>
      </c>
      <c r="F5020" t="s">
        <v>33</v>
      </c>
      <c r="G5020" t="s">
        <v>345</v>
      </c>
      <c r="H5020" t="str">
        <f>IF(Statistics_xlsx___Sheet1[[#This Row],[Post Name]]="-",IF(G5021=0,G5019,G5021),Statistics_xlsx___Sheet1[[#This Row],[Post Name]])</f>
        <v>c9</v>
      </c>
      <c r="I5020">
        <v>38247</v>
      </c>
      <c r="J5020">
        <f>IF(Statistics_xlsx___Sheet1[[#This Row],[Offered Salary]]&lt;=0,AVERAGE($I$2:$I$7166),Statistics_xlsx___Sheet1[[#This Row],[Offered Salary]])</f>
        <v>38247</v>
      </c>
      <c r="K5020" t="b">
        <f>OR((Statistics_xlsx___Sheet1[[#This Row],[updated offered salary]]&lt;$N$39),(Statistics_xlsx___Sheet1[[#This Row],[updated offered salary]]&gt;$N$40))</f>
        <v>0</v>
      </c>
    </row>
    <row r="5021" spans="1:11" x14ac:dyDescent="0.3">
      <c r="A5021">
        <v>659569</v>
      </c>
      <c r="B5021" t="s">
        <v>4119</v>
      </c>
      <c r="C5021" t="s">
        <v>8</v>
      </c>
      <c r="D5021" t="s">
        <v>13</v>
      </c>
      <c r="E5021" t="str">
        <f>IF(Statistics_xlsx___Sheet1[[#This Row],[event_name]]="-","Male",Statistics_xlsx___Sheet1[[#This Row],[event_name]])</f>
        <v>Female</v>
      </c>
      <c r="F5021" t="s">
        <v>33</v>
      </c>
      <c r="G5021" t="s">
        <v>30</v>
      </c>
      <c r="H5021" t="str">
        <f>IF(Statistics_xlsx___Sheet1[[#This Row],[Post Name]]="-",IF(G5022=0,G5020,G5022),Statistics_xlsx___Sheet1[[#This Row],[Post Name]])</f>
        <v>b9</v>
      </c>
      <c r="I5021">
        <v>71127</v>
      </c>
      <c r="J5021">
        <f>IF(Statistics_xlsx___Sheet1[[#This Row],[Offered Salary]]&lt;=0,AVERAGE($I$2:$I$7166),Statistics_xlsx___Sheet1[[#This Row],[Offered Salary]])</f>
        <v>71127</v>
      </c>
      <c r="K5021" t="b">
        <f>OR((Statistics_xlsx___Sheet1[[#This Row],[updated offered salary]]&lt;$N$39),(Statistics_xlsx___Sheet1[[#This Row],[updated offered salary]]&gt;$N$40))</f>
        <v>0</v>
      </c>
    </row>
    <row r="5022" spans="1:11" x14ac:dyDescent="0.3">
      <c r="A5022">
        <v>583906</v>
      </c>
      <c r="B5022" t="s">
        <v>1639</v>
      </c>
      <c r="C5022" t="s">
        <v>8</v>
      </c>
      <c r="D5022" t="s">
        <v>13</v>
      </c>
      <c r="E5022" t="str">
        <f>IF(Statistics_xlsx___Sheet1[[#This Row],[event_name]]="-","Male",Statistics_xlsx___Sheet1[[#This Row],[event_name]])</f>
        <v>Female</v>
      </c>
      <c r="F5022" t="s">
        <v>33</v>
      </c>
      <c r="G5022" t="s">
        <v>345</v>
      </c>
      <c r="H5022" t="str">
        <f>IF(Statistics_xlsx___Sheet1[[#This Row],[Post Name]]="-",IF(G5023=0,G5021,G5023),Statistics_xlsx___Sheet1[[#This Row],[Post Name]])</f>
        <v>c9</v>
      </c>
      <c r="I5022">
        <v>72053</v>
      </c>
      <c r="J5022">
        <f>IF(Statistics_xlsx___Sheet1[[#This Row],[Offered Salary]]&lt;=0,AVERAGE($I$2:$I$7166),Statistics_xlsx___Sheet1[[#This Row],[Offered Salary]])</f>
        <v>72053</v>
      </c>
      <c r="K5022" t="b">
        <f>OR((Statistics_xlsx___Sheet1[[#This Row],[updated offered salary]]&lt;$N$39),(Statistics_xlsx___Sheet1[[#This Row],[updated offered salary]]&gt;$N$40))</f>
        <v>0</v>
      </c>
    </row>
    <row r="5023" spans="1:11" x14ac:dyDescent="0.3">
      <c r="A5023">
        <v>720788</v>
      </c>
      <c r="B5023" t="s">
        <v>2752</v>
      </c>
      <c r="C5023" t="s">
        <v>15</v>
      </c>
      <c r="D5023" t="s">
        <v>13</v>
      </c>
      <c r="E5023" t="str">
        <f>IF(Statistics_xlsx___Sheet1[[#This Row],[event_name]]="-","Male",Statistics_xlsx___Sheet1[[#This Row],[event_name]])</f>
        <v>Female</v>
      </c>
      <c r="F5023" t="s">
        <v>33</v>
      </c>
      <c r="G5023" t="s">
        <v>345</v>
      </c>
      <c r="H5023" t="str">
        <f>IF(Statistics_xlsx___Sheet1[[#This Row],[Post Name]]="-",IF(G5024=0,G5022,G5024),Statistics_xlsx___Sheet1[[#This Row],[Post Name]])</f>
        <v>c9</v>
      </c>
      <c r="I5023">
        <v>15859</v>
      </c>
      <c r="J5023">
        <f>IF(Statistics_xlsx___Sheet1[[#This Row],[Offered Salary]]&lt;=0,AVERAGE($I$2:$I$7166),Statistics_xlsx___Sheet1[[#This Row],[Offered Salary]])</f>
        <v>15859</v>
      </c>
      <c r="K5023" t="b">
        <f>OR((Statistics_xlsx___Sheet1[[#This Row],[updated offered salary]]&lt;$N$39),(Statistics_xlsx___Sheet1[[#This Row],[updated offered salary]]&gt;$N$40))</f>
        <v>0</v>
      </c>
    </row>
    <row r="5024" spans="1:11" x14ac:dyDescent="0.3">
      <c r="A5024">
        <v>828175</v>
      </c>
      <c r="B5024" t="s">
        <v>4120</v>
      </c>
      <c r="C5024" t="s">
        <v>8</v>
      </c>
      <c r="D5024" t="s">
        <v>13</v>
      </c>
      <c r="E5024" t="str">
        <f>IF(Statistics_xlsx___Sheet1[[#This Row],[event_name]]="-","Male",Statistics_xlsx___Sheet1[[#This Row],[event_name]])</f>
        <v>Female</v>
      </c>
      <c r="F5024" t="s">
        <v>33</v>
      </c>
      <c r="G5024" t="s">
        <v>345</v>
      </c>
      <c r="H5024" t="str">
        <f>IF(Statistics_xlsx___Sheet1[[#This Row],[Post Name]]="-",IF(G5025=0,G5023,G5025),Statistics_xlsx___Sheet1[[#This Row],[Post Name]])</f>
        <v>c9</v>
      </c>
      <c r="I5024">
        <v>59724</v>
      </c>
      <c r="J5024">
        <f>IF(Statistics_xlsx___Sheet1[[#This Row],[Offered Salary]]&lt;=0,AVERAGE($I$2:$I$7166),Statistics_xlsx___Sheet1[[#This Row],[Offered Salary]])</f>
        <v>59724</v>
      </c>
      <c r="K5024" t="b">
        <f>OR((Statistics_xlsx___Sheet1[[#This Row],[updated offered salary]]&lt;$N$39),(Statistics_xlsx___Sheet1[[#This Row],[updated offered salary]]&gt;$N$40))</f>
        <v>0</v>
      </c>
    </row>
    <row r="5025" spans="1:11" x14ac:dyDescent="0.3">
      <c r="A5025">
        <v>35325</v>
      </c>
      <c r="B5025" t="s">
        <v>4121</v>
      </c>
      <c r="C5025" t="s">
        <v>8</v>
      </c>
      <c r="D5025" t="s">
        <v>13</v>
      </c>
      <c r="E5025" t="str">
        <f>IF(Statistics_xlsx___Sheet1[[#This Row],[event_name]]="-","Male",Statistics_xlsx___Sheet1[[#This Row],[event_name]])</f>
        <v>Female</v>
      </c>
      <c r="F5025" t="s">
        <v>33</v>
      </c>
      <c r="G5025" t="s">
        <v>30</v>
      </c>
      <c r="H5025" t="str">
        <f>IF(Statistics_xlsx___Sheet1[[#This Row],[Post Name]]="-",IF(G5026=0,G5024,G5026),Statistics_xlsx___Sheet1[[#This Row],[Post Name]])</f>
        <v>b9</v>
      </c>
      <c r="I5025">
        <v>80183</v>
      </c>
      <c r="J5025">
        <f>IF(Statistics_xlsx___Sheet1[[#This Row],[Offered Salary]]&lt;=0,AVERAGE($I$2:$I$7166),Statistics_xlsx___Sheet1[[#This Row],[Offered Salary]])</f>
        <v>80183</v>
      </c>
      <c r="K5025" t="b">
        <f>OR((Statistics_xlsx___Sheet1[[#This Row],[updated offered salary]]&lt;$N$39),(Statistics_xlsx___Sheet1[[#This Row],[updated offered salary]]&gt;$N$40))</f>
        <v>0</v>
      </c>
    </row>
    <row r="5026" spans="1:11" x14ac:dyDescent="0.3">
      <c r="A5026">
        <v>567418</v>
      </c>
      <c r="B5026" t="s">
        <v>4122</v>
      </c>
      <c r="C5026" t="s">
        <v>8</v>
      </c>
      <c r="D5026" t="s">
        <v>13</v>
      </c>
      <c r="E5026" t="str">
        <f>IF(Statistics_xlsx___Sheet1[[#This Row],[event_name]]="-","Male",Statistics_xlsx___Sheet1[[#This Row],[event_name]])</f>
        <v>Female</v>
      </c>
      <c r="F5026" t="s">
        <v>17</v>
      </c>
      <c r="G5026" t="s">
        <v>14</v>
      </c>
      <c r="H5026" t="str">
        <f>IF(Statistics_xlsx___Sheet1[[#This Row],[Post Name]]="-",IF(G5027=0,G5025,G5027),Statistics_xlsx___Sheet1[[#This Row],[Post Name]])</f>
        <v>c5</v>
      </c>
      <c r="I5026">
        <v>81931</v>
      </c>
      <c r="J5026">
        <f>IF(Statistics_xlsx___Sheet1[[#This Row],[Offered Salary]]&lt;=0,AVERAGE($I$2:$I$7166),Statistics_xlsx___Sheet1[[#This Row],[Offered Salary]])</f>
        <v>81931</v>
      </c>
      <c r="K5026" t="b">
        <f>OR((Statistics_xlsx___Sheet1[[#This Row],[updated offered salary]]&lt;$N$39),(Statistics_xlsx___Sheet1[[#This Row],[updated offered salary]]&gt;$N$40))</f>
        <v>0</v>
      </c>
    </row>
    <row r="5027" spans="1:11" x14ac:dyDescent="0.3">
      <c r="A5027">
        <v>877141</v>
      </c>
      <c r="B5027" t="s">
        <v>4123</v>
      </c>
      <c r="C5027" t="s">
        <v>8</v>
      </c>
      <c r="D5027" t="s">
        <v>13</v>
      </c>
      <c r="E5027" t="str">
        <f>IF(Statistics_xlsx___Sheet1[[#This Row],[event_name]]="-","Male",Statistics_xlsx___Sheet1[[#This Row],[event_name]])</f>
        <v>Female</v>
      </c>
      <c r="F5027" t="s">
        <v>17</v>
      </c>
      <c r="G5027" t="s">
        <v>14</v>
      </c>
      <c r="H5027" t="str">
        <f>IF(Statistics_xlsx___Sheet1[[#This Row],[Post Name]]="-",IF(G5028=0,G5026,G5028),Statistics_xlsx___Sheet1[[#This Row],[Post Name]])</f>
        <v>c5</v>
      </c>
      <c r="I5027">
        <v>60131</v>
      </c>
      <c r="J5027">
        <f>IF(Statistics_xlsx___Sheet1[[#This Row],[Offered Salary]]&lt;=0,AVERAGE($I$2:$I$7166),Statistics_xlsx___Sheet1[[#This Row],[Offered Salary]])</f>
        <v>60131</v>
      </c>
      <c r="K5027" t="b">
        <f>OR((Statistics_xlsx___Sheet1[[#This Row],[updated offered salary]]&lt;$N$39),(Statistics_xlsx___Sheet1[[#This Row],[updated offered salary]]&gt;$N$40))</f>
        <v>0</v>
      </c>
    </row>
    <row r="5028" spans="1:11" x14ac:dyDescent="0.3">
      <c r="A5028">
        <v>584520</v>
      </c>
      <c r="B5028" t="s">
        <v>3251</v>
      </c>
      <c r="C5028" t="s">
        <v>8</v>
      </c>
      <c r="D5028" t="s">
        <v>13</v>
      </c>
      <c r="E5028" t="str">
        <f>IF(Statistics_xlsx___Sheet1[[#This Row],[event_name]]="-","Male",Statistics_xlsx___Sheet1[[#This Row],[event_name]])</f>
        <v>Female</v>
      </c>
      <c r="F5028" t="s">
        <v>17</v>
      </c>
      <c r="G5028" t="s">
        <v>36</v>
      </c>
      <c r="H5028" t="str">
        <f>IF(Statistics_xlsx___Sheet1[[#This Row],[Post Name]]="-",IF(G5029=0,G5027,G5029),Statistics_xlsx___Sheet1[[#This Row],[Post Name]])</f>
        <v>i5</v>
      </c>
      <c r="I5028">
        <v>2666</v>
      </c>
      <c r="J5028">
        <f>IF(Statistics_xlsx___Sheet1[[#This Row],[Offered Salary]]&lt;=0,AVERAGE($I$2:$I$7166),Statistics_xlsx___Sheet1[[#This Row],[Offered Salary]])</f>
        <v>2666</v>
      </c>
      <c r="K5028" t="b">
        <f>OR((Statistics_xlsx___Sheet1[[#This Row],[updated offered salary]]&lt;$N$39),(Statistics_xlsx___Sheet1[[#This Row],[updated offered salary]]&gt;$N$40))</f>
        <v>0</v>
      </c>
    </row>
    <row r="5029" spans="1:11" x14ac:dyDescent="0.3">
      <c r="A5029">
        <v>754551</v>
      </c>
      <c r="B5029" t="s">
        <v>4124</v>
      </c>
      <c r="C5029" t="s">
        <v>8</v>
      </c>
      <c r="D5029" t="s">
        <v>9</v>
      </c>
      <c r="E5029" t="str">
        <f>IF(Statistics_xlsx___Sheet1[[#This Row],[event_name]]="-","Male",Statistics_xlsx___Sheet1[[#This Row],[event_name]])</f>
        <v>Male</v>
      </c>
      <c r="F5029" t="s">
        <v>86</v>
      </c>
      <c r="G5029" t="s">
        <v>14</v>
      </c>
      <c r="H5029" t="str">
        <f>IF(Statistics_xlsx___Sheet1[[#This Row],[Post Name]]="-",IF(G5030=0,G5028,G5030),Statistics_xlsx___Sheet1[[#This Row],[Post Name]])</f>
        <v>c5</v>
      </c>
      <c r="I5029">
        <v>67838</v>
      </c>
      <c r="J5029">
        <f>IF(Statistics_xlsx___Sheet1[[#This Row],[Offered Salary]]&lt;=0,AVERAGE($I$2:$I$7166),Statistics_xlsx___Sheet1[[#This Row],[Offered Salary]])</f>
        <v>67838</v>
      </c>
      <c r="K5029" t="b">
        <f>OR((Statistics_xlsx___Sheet1[[#This Row],[updated offered salary]]&lt;$N$39),(Statistics_xlsx___Sheet1[[#This Row],[updated offered salary]]&gt;$N$40))</f>
        <v>0</v>
      </c>
    </row>
    <row r="5030" spans="1:11" x14ac:dyDescent="0.3">
      <c r="A5030">
        <v>831194</v>
      </c>
      <c r="B5030" t="s">
        <v>4125</v>
      </c>
      <c r="C5030" t="s">
        <v>15</v>
      </c>
      <c r="D5030" t="s">
        <v>13</v>
      </c>
      <c r="E5030" t="str">
        <f>IF(Statistics_xlsx___Sheet1[[#This Row],[event_name]]="-","Male",Statistics_xlsx___Sheet1[[#This Row],[event_name]])</f>
        <v>Female</v>
      </c>
      <c r="F5030" t="s">
        <v>86</v>
      </c>
      <c r="G5030" t="s">
        <v>14</v>
      </c>
      <c r="H5030" t="str">
        <f>IF(Statistics_xlsx___Sheet1[[#This Row],[Post Name]]="-",IF(G5031=0,G5029,G5031),Statistics_xlsx___Sheet1[[#This Row],[Post Name]])</f>
        <v>c5</v>
      </c>
      <c r="I5030">
        <v>36237</v>
      </c>
      <c r="J5030">
        <f>IF(Statistics_xlsx___Sheet1[[#This Row],[Offered Salary]]&lt;=0,AVERAGE($I$2:$I$7166),Statistics_xlsx___Sheet1[[#This Row],[Offered Salary]])</f>
        <v>36237</v>
      </c>
      <c r="K5030" t="b">
        <f>OR((Statistics_xlsx___Sheet1[[#This Row],[updated offered salary]]&lt;$N$39),(Statistics_xlsx___Sheet1[[#This Row],[updated offered salary]]&gt;$N$40))</f>
        <v>0</v>
      </c>
    </row>
    <row r="5031" spans="1:11" x14ac:dyDescent="0.3">
      <c r="A5031">
        <v>146893</v>
      </c>
      <c r="B5031" t="s">
        <v>4126</v>
      </c>
      <c r="C5031" t="s">
        <v>8</v>
      </c>
      <c r="D5031" t="s">
        <v>13</v>
      </c>
      <c r="E5031" t="str">
        <f>IF(Statistics_xlsx___Sheet1[[#This Row],[event_name]]="-","Male",Statistics_xlsx___Sheet1[[#This Row],[event_name]])</f>
        <v>Female</v>
      </c>
      <c r="F5031" t="s">
        <v>17</v>
      </c>
      <c r="G5031" t="s">
        <v>14</v>
      </c>
      <c r="H5031" t="str">
        <f>IF(Statistics_xlsx___Sheet1[[#This Row],[Post Name]]="-",IF(G5032=0,G5030,G5032),Statistics_xlsx___Sheet1[[#This Row],[Post Name]])</f>
        <v>c5</v>
      </c>
      <c r="I5031">
        <v>33996</v>
      </c>
      <c r="J5031">
        <f>IF(Statistics_xlsx___Sheet1[[#This Row],[Offered Salary]]&lt;=0,AVERAGE($I$2:$I$7166),Statistics_xlsx___Sheet1[[#This Row],[Offered Salary]])</f>
        <v>33996</v>
      </c>
      <c r="K5031" t="b">
        <f>OR((Statistics_xlsx___Sheet1[[#This Row],[updated offered salary]]&lt;$N$39),(Statistics_xlsx___Sheet1[[#This Row],[updated offered salary]]&gt;$N$40))</f>
        <v>0</v>
      </c>
    </row>
    <row r="5032" spans="1:11" x14ac:dyDescent="0.3">
      <c r="A5032">
        <v>143033</v>
      </c>
      <c r="B5032" t="s">
        <v>2548</v>
      </c>
      <c r="C5032" t="s">
        <v>8</v>
      </c>
      <c r="D5032" t="s">
        <v>13</v>
      </c>
      <c r="E5032" t="str">
        <f>IF(Statistics_xlsx___Sheet1[[#This Row],[event_name]]="-","Male",Statistics_xlsx___Sheet1[[#This Row],[event_name]])</f>
        <v>Female</v>
      </c>
      <c r="F5032" t="s">
        <v>17</v>
      </c>
      <c r="G5032" t="s">
        <v>36</v>
      </c>
      <c r="H5032" t="str">
        <f>IF(Statistics_xlsx___Sheet1[[#This Row],[Post Name]]="-",IF(G5033=0,G5031,G5033),Statistics_xlsx___Sheet1[[#This Row],[Post Name]])</f>
        <v>i5</v>
      </c>
      <c r="I5032">
        <v>90559</v>
      </c>
      <c r="J5032">
        <f>IF(Statistics_xlsx___Sheet1[[#This Row],[Offered Salary]]&lt;=0,AVERAGE($I$2:$I$7166),Statistics_xlsx___Sheet1[[#This Row],[Offered Salary]])</f>
        <v>90559</v>
      </c>
      <c r="K5032" t="b">
        <f>OR((Statistics_xlsx___Sheet1[[#This Row],[updated offered salary]]&lt;$N$39),(Statistics_xlsx___Sheet1[[#This Row],[updated offered salary]]&gt;$N$40))</f>
        <v>0</v>
      </c>
    </row>
    <row r="5033" spans="1:11" x14ac:dyDescent="0.3">
      <c r="A5033">
        <v>799163</v>
      </c>
      <c r="B5033" t="s">
        <v>1256</v>
      </c>
      <c r="C5033" t="s">
        <v>8</v>
      </c>
      <c r="D5033" t="s">
        <v>13</v>
      </c>
      <c r="E5033" t="str">
        <f>IF(Statistics_xlsx___Sheet1[[#This Row],[event_name]]="-","Male",Statistics_xlsx___Sheet1[[#This Row],[event_name]])</f>
        <v>Female</v>
      </c>
      <c r="F5033" t="s">
        <v>17</v>
      </c>
      <c r="G5033" t="s">
        <v>36</v>
      </c>
      <c r="H5033" t="str">
        <f>IF(Statistics_xlsx___Sheet1[[#This Row],[Post Name]]="-",IF(G5034=0,G5032,G5034),Statistics_xlsx___Sheet1[[#This Row],[Post Name]])</f>
        <v>i5</v>
      </c>
      <c r="I5033">
        <v>7786</v>
      </c>
      <c r="J5033">
        <f>IF(Statistics_xlsx___Sheet1[[#This Row],[Offered Salary]]&lt;=0,AVERAGE($I$2:$I$7166),Statistics_xlsx___Sheet1[[#This Row],[Offered Salary]])</f>
        <v>7786</v>
      </c>
      <c r="K5033" t="b">
        <f>OR((Statistics_xlsx___Sheet1[[#This Row],[updated offered salary]]&lt;$N$39),(Statistics_xlsx___Sheet1[[#This Row],[updated offered salary]]&gt;$N$40))</f>
        <v>0</v>
      </c>
    </row>
    <row r="5034" spans="1:11" x14ac:dyDescent="0.3">
      <c r="A5034">
        <v>16116</v>
      </c>
      <c r="B5034" t="s">
        <v>4127</v>
      </c>
      <c r="C5034" t="s">
        <v>8</v>
      </c>
      <c r="D5034" t="s">
        <v>13</v>
      </c>
      <c r="E5034" t="str">
        <f>IF(Statistics_xlsx___Sheet1[[#This Row],[event_name]]="-","Male",Statistics_xlsx___Sheet1[[#This Row],[event_name]])</f>
        <v>Female</v>
      </c>
      <c r="F5034" t="s">
        <v>17</v>
      </c>
      <c r="G5034" t="s">
        <v>345</v>
      </c>
      <c r="H5034" t="str">
        <f>IF(Statistics_xlsx___Sheet1[[#This Row],[Post Name]]="-",IF(G5035=0,G5033,G5035),Statistics_xlsx___Sheet1[[#This Row],[Post Name]])</f>
        <v>c9</v>
      </c>
      <c r="I5034">
        <v>50144</v>
      </c>
      <c r="J5034">
        <f>IF(Statistics_xlsx___Sheet1[[#This Row],[Offered Salary]]&lt;=0,AVERAGE($I$2:$I$7166),Statistics_xlsx___Sheet1[[#This Row],[Offered Salary]])</f>
        <v>50144</v>
      </c>
      <c r="K5034" t="b">
        <f>OR((Statistics_xlsx___Sheet1[[#This Row],[updated offered salary]]&lt;$N$39),(Statistics_xlsx___Sheet1[[#This Row],[updated offered salary]]&gt;$N$40))</f>
        <v>0</v>
      </c>
    </row>
    <row r="5035" spans="1:11" x14ac:dyDescent="0.3">
      <c r="A5035">
        <v>381454</v>
      </c>
      <c r="B5035" t="s">
        <v>4128</v>
      </c>
      <c r="C5035" t="s">
        <v>8</v>
      </c>
      <c r="D5035" t="s">
        <v>13</v>
      </c>
      <c r="E5035" t="str">
        <f>IF(Statistics_xlsx___Sheet1[[#This Row],[event_name]]="-","Male",Statistics_xlsx___Sheet1[[#This Row],[event_name]])</f>
        <v>Female</v>
      </c>
      <c r="F5035" t="s">
        <v>17</v>
      </c>
      <c r="G5035" t="s">
        <v>345</v>
      </c>
      <c r="H5035" t="str">
        <f>IF(Statistics_xlsx___Sheet1[[#This Row],[Post Name]]="-",IF(G5036=0,G5034,G5036),Statistics_xlsx___Sheet1[[#This Row],[Post Name]])</f>
        <v>c9</v>
      </c>
      <c r="I5035">
        <v>9476</v>
      </c>
      <c r="J5035">
        <f>IF(Statistics_xlsx___Sheet1[[#This Row],[Offered Salary]]&lt;=0,AVERAGE($I$2:$I$7166),Statistics_xlsx___Sheet1[[#This Row],[Offered Salary]])</f>
        <v>9476</v>
      </c>
      <c r="K5035" t="b">
        <f>OR((Statistics_xlsx___Sheet1[[#This Row],[updated offered salary]]&lt;$N$39),(Statistics_xlsx___Sheet1[[#This Row],[updated offered salary]]&gt;$N$40))</f>
        <v>0</v>
      </c>
    </row>
    <row r="5036" spans="1:11" x14ac:dyDescent="0.3">
      <c r="A5036">
        <v>831466</v>
      </c>
      <c r="B5036" t="s">
        <v>1433</v>
      </c>
      <c r="C5036" t="s">
        <v>8</v>
      </c>
      <c r="D5036" t="s">
        <v>13</v>
      </c>
      <c r="E5036" t="str">
        <f>IF(Statistics_xlsx___Sheet1[[#This Row],[event_name]]="-","Male",Statistics_xlsx___Sheet1[[#This Row],[event_name]])</f>
        <v>Female</v>
      </c>
      <c r="F5036" t="s">
        <v>17</v>
      </c>
      <c r="G5036" t="s">
        <v>345</v>
      </c>
      <c r="H5036" t="str">
        <f>IF(Statistics_xlsx___Sheet1[[#This Row],[Post Name]]="-",IF(G5037=0,G5035,G5037),Statistics_xlsx___Sheet1[[#This Row],[Post Name]])</f>
        <v>c9</v>
      </c>
      <c r="I5036">
        <v>17255</v>
      </c>
      <c r="J5036">
        <f>IF(Statistics_xlsx___Sheet1[[#This Row],[Offered Salary]]&lt;=0,AVERAGE($I$2:$I$7166),Statistics_xlsx___Sheet1[[#This Row],[Offered Salary]])</f>
        <v>17255</v>
      </c>
      <c r="K5036" t="b">
        <f>OR((Statistics_xlsx___Sheet1[[#This Row],[updated offered salary]]&lt;$N$39),(Statistics_xlsx___Sheet1[[#This Row],[updated offered salary]]&gt;$N$40))</f>
        <v>0</v>
      </c>
    </row>
    <row r="5037" spans="1:11" x14ac:dyDescent="0.3">
      <c r="A5037">
        <v>185908</v>
      </c>
      <c r="B5037" t="s">
        <v>4129</v>
      </c>
      <c r="C5037" t="s">
        <v>8</v>
      </c>
      <c r="D5037" t="s">
        <v>13</v>
      </c>
      <c r="E5037" t="str">
        <f>IF(Statistics_xlsx___Sheet1[[#This Row],[event_name]]="-","Male",Statistics_xlsx___Sheet1[[#This Row],[event_name]])</f>
        <v>Female</v>
      </c>
      <c r="F5037" t="s">
        <v>17</v>
      </c>
      <c r="G5037" t="s">
        <v>345</v>
      </c>
      <c r="H5037" t="str">
        <f>IF(Statistics_xlsx___Sheet1[[#This Row],[Post Name]]="-",IF(G5038=0,G5036,G5038),Statistics_xlsx___Sheet1[[#This Row],[Post Name]])</f>
        <v>c9</v>
      </c>
      <c r="I5037">
        <v>89861</v>
      </c>
      <c r="J5037">
        <f>IF(Statistics_xlsx___Sheet1[[#This Row],[Offered Salary]]&lt;=0,AVERAGE($I$2:$I$7166),Statistics_xlsx___Sheet1[[#This Row],[Offered Salary]])</f>
        <v>89861</v>
      </c>
      <c r="K5037" t="b">
        <f>OR((Statistics_xlsx___Sheet1[[#This Row],[updated offered salary]]&lt;$N$39),(Statistics_xlsx___Sheet1[[#This Row],[updated offered salary]]&gt;$N$40))</f>
        <v>0</v>
      </c>
    </row>
    <row r="5038" spans="1:11" x14ac:dyDescent="0.3">
      <c r="A5038">
        <v>171109</v>
      </c>
      <c r="B5038" t="s">
        <v>4130</v>
      </c>
      <c r="C5038" t="s">
        <v>8</v>
      </c>
      <c r="D5038" t="s">
        <v>13</v>
      </c>
      <c r="E5038" t="str">
        <f>IF(Statistics_xlsx___Sheet1[[#This Row],[event_name]]="-","Male",Statistics_xlsx___Sheet1[[#This Row],[event_name]])</f>
        <v>Female</v>
      </c>
      <c r="F5038" t="s">
        <v>17</v>
      </c>
      <c r="G5038" t="s">
        <v>345</v>
      </c>
      <c r="H5038" t="str">
        <f>IF(Statistics_xlsx___Sheet1[[#This Row],[Post Name]]="-",IF(G5039=0,G5037,G5039),Statistics_xlsx___Sheet1[[#This Row],[Post Name]])</f>
        <v>c9</v>
      </c>
      <c r="I5038">
        <v>97910</v>
      </c>
      <c r="J5038">
        <f>IF(Statistics_xlsx___Sheet1[[#This Row],[Offered Salary]]&lt;=0,AVERAGE($I$2:$I$7166),Statistics_xlsx___Sheet1[[#This Row],[Offered Salary]])</f>
        <v>97910</v>
      </c>
      <c r="K5038" t="b">
        <f>OR((Statistics_xlsx___Sheet1[[#This Row],[updated offered salary]]&lt;$N$39),(Statistics_xlsx___Sheet1[[#This Row],[updated offered salary]]&gt;$N$40))</f>
        <v>0</v>
      </c>
    </row>
    <row r="5039" spans="1:11" x14ac:dyDescent="0.3">
      <c r="A5039">
        <v>519908</v>
      </c>
      <c r="B5039" t="s">
        <v>4130</v>
      </c>
      <c r="C5039" t="s">
        <v>8</v>
      </c>
      <c r="D5039" t="s">
        <v>13</v>
      </c>
      <c r="E5039" t="str">
        <f>IF(Statistics_xlsx___Sheet1[[#This Row],[event_name]]="-","Male",Statistics_xlsx___Sheet1[[#This Row],[event_name]])</f>
        <v>Female</v>
      </c>
      <c r="F5039" t="s">
        <v>17</v>
      </c>
      <c r="G5039" t="s">
        <v>345</v>
      </c>
      <c r="H5039" t="str">
        <f>IF(Statistics_xlsx___Sheet1[[#This Row],[Post Name]]="-",IF(G5040=0,G5038,G5040),Statistics_xlsx___Sheet1[[#This Row],[Post Name]])</f>
        <v>c9</v>
      </c>
      <c r="I5039">
        <v>54394</v>
      </c>
      <c r="J5039">
        <f>IF(Statistics_xlsx___Sheet1[[#This Row],[Offered Salary]]&lt;=0,AVERAGE($I$2:$I$7166),Statistics_xlsx___Sheet1[[#This Row],[Offered Salary]])</f>
        <v>54394</v>
      </c>
      <c r="K5039" t="b">
        <f>OR((Statistics_xlsx___Sheet1[[#This Row],[updated offered salary]]&lt;$N$39),(Statistics_xlsx___Sheet1[[#This Row],[updated offered salary]]&gt;$N$40))</f>
        <v>0</v>
      </c>
    </row>
    <row r="5040" spans="1:11" x14ac:dyDescent="0.3">
      <c r="A5040">
        <v>634894</v>
      </c>
      <c r="B5040" t="s">
        <v>1984</v>
      </c>
      <c r="C5040" t="s">
        <v>8</v>
      </c>
      <c r="D5040" t="s">
        <v>9</v>
      </c>
      <c r="E5040" t="str">
        <f>IF(Statistics_xlsx___Sheet1[[#This Row],[event_name]]="-","Male",Statistics_xlsx___Sheet1[[#This Row],[event_name]])</f>
        <v>Male</v>
      </c>
      <c r="F5040" t="s">
        <v>21</v>
      </c>
      <c r="G5040" t="s">
        <v>14</v>
      </c>
      <c r="H5040" t="str">
        <f>IF(Statistics_xlsx___Sheet1[[#This Row],[Post Name]]="-",IF(G5041=0,G5039,G5041),Statistics_xlsx___Sheet1[[#This Row],[Post Name]])</f>
        <v>c5</v>
      </c>
      <c r="I5040">
        <v>2457</v>
      </c>
      <c r="J5040">
        <f>IF(Statistics_xlsx___Sheet1[[#This Row],[Offered Salary]]&lt;=0,AVERAGE($I$2:$I$7166),Statistics_xlsx___Sheet1[[#This Row],[Offered Salary]])</f>
        <v>2457</v>
      </c>
      <c r="K5040" t="b">
        <f>OR((Statistics_xlsx___Sheet1[[#This Row],[updated offered salary]]&lt;$N$39),(Statistics_xlsx___Sheet1[[#This Row],[updated offered salary]]&gt;$N$40))</f>
        <v>0</v>
      </c>
    </row>
    <row r="5041" spans="1:11" x14ac:dyDescent="0.3">
      <c r="A5041">
        <v>254287</v>
      </c>
      <c r="B5041" t="s">
        <v>4131</v>
      </c>
      <c r="C5041" t="s">
        <v>15</v>
      </c>
      <c r="D5041" t="s">
        <v>9</v>
      </c>
      <c r="E5041" t="str">
        <f>IF(Statistics_xlsx___Sheet1[[#This Row],[event_name]]="-","Male",Statistics_xlsx___Sheet1[[#This Row],[event_name]])</f>
        <v>Male</v>
      </c>
      <c r="F5041" t="s">
        <v>21</v>
      </c>
      <c r="G5041" t="s">
        <v>14</v>
      </c>
      <c r="H5041" t="str">
        <f>IF(Statistics_xlsx___Sheet1[[#This Row],[Post Name]]="-",IF(G5042=0,G5040,G5042),Statistics_xlsx___Sheet1[[#This Row],[Post Name]])</f>
        <v>c5</v>
      </c>
      <c r="I5041">
        <v>86346</v>
      </c>
      <c r="J5041">
        <f>IF(Statistics_xlsx___Sheet1[[#This Row],[Offered Salary]]&lt;=0,AVERAGE($I$2:$I$7166),Statistics_xlsx___Sheet1[[#This Row],[Offered Salary]])</f>
        <v>86346</v>
      </c>
      <c r="K5041" t="b">
        <f>OR((Statistics_xlsx___Sheet1[[#This Row],[updated offered salary]]&lt;$N$39),(Statistics_xlsx___Sheet1[[#This Row],[updated offered salary]]&gt;$N$40))</f>
        <v>0</v>
      </c>
    </row>
    <row r="5042" spans="1:11" x14ac:dyDescent="0.3">
      <c r="A5042">
        <v>770411</v>
      </c>
      <c r="B5042" t="s">
        <v>4132</v>
      </c>
      <c r="C5042" t="s">
        <v>8</v>
      </c>
      <c r="D5042" t="s">
        <v>13</v>
      </c>
      <c r="E5042" t="str">
        <f>IF(Statistics_xlsx___Sheet1[[#This Row],[event_name]]="-","Male",Statistics_xlsx___Sheet1[[#This Row],[event_name]])</f>
        <v>Female</v>
      </c>
      <c r="F5042" t="s">
        <v>21</v>
      </c>
      <c r="G5042" t="s">
        <v>14</v>
      </c>
      <c r="H5042" t="str">
        <f>IF(Statistics_xlsx___Sheet1[[#This Row],[Post Name]]="-",IF(G5043=0,G5041,G5043),Statistics_xlsx___Sheet1[[#This Row],[Post Name]])</f>
        <v>c5</v>
      </c>
      <c r="I5042">
        <v>9885</v>
      </c>
      <c r="J5042">
        <f>IF(Statistics_xlsx___Sheet1[[#This Row],[Offered Salary]]&lt;=0,AVERAGE($I$2:$I$7166),Statistics_xlsx___Sheet1[[#This Row],[Offered Salary]])</f>
        <v>9885</v>
      </c>
      <c r="K5042" t="b">
        <f>OR((Statistics_xlsx___Sheet1[[#This Row],[updated offered salary]]&lt;$N$39),(Statistics_xlsx___Sheet1[[#This Row],[updated offered salary]]&gt;$N$40))</f>
        <v>0</v>
      </c>
    </row>
    <row r="5043" spans="1:11" x14ac:dyDescent="0.3">
      <c r="A5043">
        <v>261912</v>
      </c>
      <c r="B5043" t="s">
        <v>4133</v>
      </c>
      <c r="C5043" t="s">
        <v>15</v>
      </c>
      <c r="D5043" t="s">
        <v>9</v>
      </c>
      <c r="E5043" t="str">
        <f>IF(Statistics_xlsx___Sheet1[[#This Row],[event_name]]="-","Male",Statistics_xlsx___Sheet1[[#This Row],[event_name]])</f>
        <v>Male</v>
      </c>
      <c r="F5043" t="s">
        <v>21</v>
      </c>
      <c r="G5043" t="s">
        <v>345</v>
      </c>
      <c r="H5043" t="str">
        <f>IF(Statistics_xlsx___Sheet1[[#This Row],[Post Name]]="-",IF(G5044=0,G5042,G5044),Statistics_xlsx___Sheet1[[#This Row],[Post Name]])</f>
        <v>c9</v>
      </c>
      <c r="I5043">
        <v>17291</v>
      </c>
      <c r="J5043">
        <f>IF(Statistics_xlsx___Sheet1[[#This Row],[Offered Salary]]&lt;=0,AVERAGE($I$2:$I$7166),Statistics_xlsx___Sheet1[[#This Row],[Offered Salary]])</f>
        <v>17291</v>
      </c>
      <c r="K5043" t="b">
        <f>OR((Statistics_xlsx___Sheet1[[#This Row],[updated offered salary]]&lt;$N$39),(Statistics_xlsx___Sheet1[[#This Row],[updated offered salary]]&gt;$N$40))</f>
        <v>0</v>
      </c>
    </row>
    <row r="5044" spans="1:11" x14ac:dyDescent="0.3">
      <c r="A5044">
        <v>733340</v>
      </c>
      <c r="B5044" t="s">
        <v>4134</v>
      </c>
      <c r="C5044" t="s">
        <v>8</v>
      </c>
      <c r="D5044" t="s">
        <v>9</v>
      </c>
      <c r="E5044" t="str">
        <f>IF(Statistics_xlsx___Sheet1[[#This Row],[event_name]]="-","Male",Statistics_xlsx___Sheet1[[#This Row],[event_name]])</f>
        <v>Male</v>
      </c>
      <c r="F5044" t="s">
        <v>21</v>
      </c>
      <c r="G5044" t="s">
        <v>345</v>
      </c>
      <c r="H5044" t="str">
        <f>IF(Statistics_xlsx___Sheet1[[#This Row],[Post Name]]="-",IF(G5045=0,G5043,G5045),Statistics_xlsx___Sheet1[[#This Row],[Post Name]])</f>
        <v>c9</v>
      </c>
      <c r="I5044">
        <v>59339</v>
      </c>
      <c r="J5044">
        <f>IF(Statistics_xlsx___Sheet1[[#This Row],[Offered Salary]]&lt;=0,AVERAGE($I$2:$I$7166),Statistics_xlsx___Sheet1[[#This Row],[Offered Salary]])</f>
        <v>59339</v>
      </c>
      <c r="K5044" t="b">
        <f>OR((Statistics_xlsx___Sheet1[[#This Row],[updated offered salary]]&lt;$N$39),(Statistics_xlsx___Sheet1[[#This Row],[updated offered salary]]&gt;$N$40))</f>
        <v>0</v>
      </c>
    </row>
    <row r="5045" spans="1:11" x14ac:dyDescent="0.3">
      <c r="A5045">
        <v>525213</v>
      </c>
      <c r="B5045" t="s">
        <v>4135</v>
      </c>
      <c r="C5045" t="s">
        <v>15</v>
      </c>
      <c r="D5045" t="s">
        <v>13</v>
      </c>
      <c r="E5045" t="str">
        <f>IF(Statistics_xlsx___Sheet1[[#This Row],[event_name]]="-","Male",Statistics_xlsx___Sheet1[[#This Row],[event_name]])</f>
        <v>Female</v>
      </c>
      <c r="F5045" t="s">
        <v>21</v>
      </c>
      <c r="G5045" t="s">
        <v>345</v>
      </c>
      <c r="H5045" t="str">
        <f>IF(Statistics_xlsx___Sheet1[[#This Row],[Post Name]]="-",IF(G5046=0,G5044,G5046),Statistics_xlsx___Sheet1[[#This Row],[Post Name]])</f>
        <v>c9</v>
      </c>
      <c r="I5045">
        <v>67140</v>
      </c>
      <c r="J5045">
        <f>IF(Statistics_xlsx___Sheet1[[#This Row],[Offered Salary]]&lt;=0,AVERAGE($I$2:$I$7166),Statistics_xlsx___Sheet1[[#This Row],[Offered Salary]])</f>
        <v>67140</v>
      </c>
      <c r="K5045" t="b">
        <f>OR((Statistics_xlsx___Sheet1[[#This Row],[updated offered salary]]&lt;$N$39),(Statistics_xlsx___Sheet1[[#This Row],[updated offered salary]]&gt;$N$40))</f>
        <v>0</v>
      </c>
    </row>
    <row r="5046" spans="1:11" x14ac:dyDescent="0.3">
      <c r="A5046">
        <v>662521</v>
      </c>
      <c r="B5046" t="s">
        <v>4136</v>
      </c>
      <c r="C5046" t="s">
        <v>8</v>
      </c>
      <c r="D5046" t="s">
        <v>42</v>
      </c>
      <c r="E5046" t="str">
        <f>IF(Statistics_xlsx___Sheet1[[#This Row],[event_name]]="-","Male",Statistics_xlsx___Sheet1[[#This Row],[event_name]])</f>
        <v>Don’t want to say</v>
      </c>
      <c r="F5046" t="s">
        <v>21</v>
      </c>
      <c r="G5046" t="s">
        <v>14</v>
      </c>
      <c r="H5046" t="str">
        <f>IF(Statistics_xlsx___Sheet1[[#This Row],[Post Name]]="-",IF(G5047=0,G5045,G5047),Statistics_xlsx___Sheet1[[#This Row],[Post Name]])</f>
        <v>c5</v>
      </c>
      <c r="I5046">
        <v>74708</v>
      </c>
      <c r="J5046">
        <f>IF(Statistics_xlsx___Sheet1[[#This Row],[Offered Salary]]&lt;=0,AVERAGE($I$2:$I$7166),Statistics_xlsx___Sheet1[[#This Row],[Offered Salary]])</f>
        <v>74708</v>
      </c>
      <c r="K5046" t="b">
        <f>OR((Statistics_xlsx___Sheet1[[#This Row],[updated offered salary]]&lt;$N$39),(Statistics_xlsx___Sheet1[[#This Row],[updated offered salary]]&gt;$N$40))</f>
        <v>0</v>
      </c>
    </row>
    <row r="5047" spans="1:11" x14ac:dyDescent="0.3">
      <c r="A5047">
        <v>756594</v>
      </c>
      <c r="B5047" t="s">
        <v>4137</v>
      </c>
      <c r="C5047" t="s">
        <v>8</v>
      </c>
      <c r="D5047" t="s">
        <v>13</v>
      </c>
      <c r="E5047" t="str">
        <f>IF(Statistics_xlsx___Sheet1[[#This Row],[event_name]]="-","Male",Statistics_xlsx___Sheet1[[#This Row],[event_name]])</f>
        <v>Female</v>
      </c>
      <c r="F5047" t="s">
        <v>17</v>
      </c>
      <c r="G5047" t="s">
        <v>345</v>
      </c>
      <c r="H5047" t="str">
        <f>IF(Statistics_xlsx___Sheet1[[#This Row],[Post Name]]="-",IF(G5048=0,G5046,G5048),Statistics_xlsx___Sheet1[[#This Row],[Post Name]])</f>
        <v>c9</v>
      </c>
      <c r="I5047">
        <v>28483</v>
      </c>
      <c r="J5047">
        <f>IF(Statistics_xlsx___Sheet1[[#This Row],[Offered Salary]]&lt;=0,AVERAGE($I$2:$I$7166),Statistics_xlsx___Sheet1[[#This Row],[Offered Salary]])</f>
        <v>28483</v>
      </c>
      <c r="K5047" t="b">
        <f>OR((Statistics_xlsx___Sheet1[[#This Row],[updated offered salary]]&lt;$N$39),(Statistics_xlsx___Sheet1[[#This Row],[updated offered salary]]&gt;$N$40))</f>
        <v>0</v>
      </c>
    </row>
    <row r="5048" spans="1:11" x14ac:dyDescent="0.3">
      <c r="A5048">
        <v>772086</v>
      </c>
      <c r="B5048" t="s">
        <v>4138</v>
      </c>
      <c r="C5048" t="s">
        <v>8</v>
      </c>
      <c r="D5048" t="s">
        <v>13</v>
      </c>
      <c r="E5048" t="str">
        <f>IF(Statistics_xlsx___Sheet1[[#This Row],[event_name]]="-","Male",Statistics_xlsx___Sheet1[[#This Row],[event_name]])</f>
        <v>Female</v>
      </c>
      <c r="F5048" t="s">
        <v>17</v>
      </c>
      <c r="G5048" t="s">
        <v>345</v>
      </c>
      <c r="H5048" t="str">
        <f>IF(Statistics_xlsx___Sheet1[[#This Row],[Post Name]]="-",IF(G5049=0,G5047,G5049),Statistics_xlsx___Sheet1[[#This Row],[Post Name]])</f>
        <v>c9</v>
      </c>
      <c r="I5048">
        <v>1262</v>
      </c>
      <c r="J5048">
        <f>IF(Statistics_xlsx___Sheet1[[#This Row],[Offered Salary]]&lt;=0,AVERAGE($I$2:$I$7166),Statistics_xlsx___Sheet1[[#This Row],[Offered Salary]])</f>
        <v>1262</v>
      </c>
      <c r="K5048" t="b">
        <f>OR((Statistics_xlsx___Sheet1[[#This Row],[updated offered salary]]&lt;$N$39),(Statistics_xlsx___Sheet1[[#This Row],[updated offered salary]]&gt;$N$40))</f>
        <v>0</v>
      </c>
    </row>
    <row r="5049" spans="1:11" x14ac:dyDescent="0.3">
      <c r="A5049">
        <v>756620</v>
      </c>
      <c r="B5049" t="s">
        <v>4139</v>
      </c>
      <c r="C5049" t="s">
        <v>8</v>
      </c>
      <c r="D5049" t="s">
        <v>9</v>
      </c>
      <c r="E5049" t="str">
        <f>IF(Statistics_xlsx___Sheet1[[#This Row],[event_name]]="-","Male",Statistics_xlsx___Sheet1[[#This Row],[event_name]])</f>
        <v>Male</v>
      </c>
      <c r="F5049" t="s">
        <v>10</v>
      </c>
      <c r="G5049" t="s">
        <v>30</v>
      </c>
      <c r="H5049" t="str">
        <f>IF(Statistics_xlsx___Sheet1[[#This Row],[Post Name]]="-",IF(G5050=0,G5048,G5050),Statistics_xlsx___Sheet1[[#This Row],[Post Name]])</f>
        <v>b9</v>
      </c>
      <c r="I5049">
        <v>4615</v>
      </c>
      <c r="J5049">
        <f>IF(Statistics_xlsx___Sheet1[[#This Row],[Offered Salary]]&lt;=0,AVERAGE($I$2:$I$7166),Statistics_xlsx___Sheet1[[#This Row],[Offered Salary]])</f>
        <v>4615</v>
      </c>
      <c r="K5049" t="b">
        <f>OR((Statistics_xlsx___Sheet1[[#This Row],[updated offered salary]]&lt;$N$39),(Statistics_xlsx___Sheet1[[#This Row],[updated offered salary]]&gt;$N$40))</f>
        <v>0</v>
      </c>
    </row>
    <row r="5050" spans="1:11" x14ac:dyDescent="0.3">
      <c r="A5050">
        <v>875165</v>
      </c>
      <c r="B5050" t="s">
        <v>4140</v>
      </c>
      <c r="C5050" t="s">
        <v>8</v>
      </c>
      <c r="D5050" t="s">
        <v>42</v>
      </c>
      <c r="E5050" t="str">
        <f>IF(Statistics_xlsx___Sheet1[[#This Row],[event_name]]="-","Male",Statistics_xlsx___Sheet1[[#This Row],[event_name]])</f>
        <v>Don’t want to say</v>
      </c>
      <c r="F5050" t="s">
        <v>10</v>
      </c>
      <c r="G5050" t="s">
        <v>30</v>
      </c>
      <c r="H5050" t="str">
        <f>IF(Statistics_xlsx___Sheet1[[#This Row],[Post Name]]="-",IF(G5051=0,G5049,G5051),Statistics_xlsx___Sheet1[[#This Row],[Post Name]])</f>
        <v>b9</v>
      </c>
      <c r="I5050">
        <v>85584</v>
      </c>
      <c r="J5050">
        <f>IF(Statistics_xlsx___Sheet1[[#This Row],[Offered Salary]]&lt;=0,AVERAGE($I$2:$I$7166),Statistics_xlsx___Sheet1[[#This Row],[Offered Salary]])</f>
        <v>85584</v>
      </c>
      <c r="K5050" t="b">
        <f>OR((Statistics_xlsx___Sheet1[[#This Row],[updated offered salary]]&lt;$N$39),(Statistics_xlsx___Sheet1[[#This Row],[updated offered salary]]&gt;$N$40))</f>
        <v>0</v>
      </c>
    </row>
    <row r="5051" spans="1:11" x14ac:dyDescent="0.3">
      <c r="A5051">
        <v>903998</v>
      </c>
      <c r="B5051" t="s">
        <v>4141</v>
      </c>
      <c r="C5051" t="s">
        <v>8</v>
      </c>
      <c r="D5051" t="s">
        <v>13</v>
      </c>
      <c r="E5051" t="str">
        <f>IF(Statistics_xlsx___Sheet1[[#This Row],[event_name]]="-","Male",Statistics_xlsx___Sheet1[[#This Row],[event_name]])</f>
        <v>Female</v>
      </c>
      <c r="F5051" t="s">
        <v>17</v>
      </c>
      <c r="G5051" t="s">
        <v>11</v>
      </c>
      <c r="H5051" t="str">
        <f>IF(Statistics_xlsx___Sheet1[[#This Row],[Post Name]]="-",IF(G5052=0,G5050,G5052),Statistics_xlsx___Sheet1[[#This Row],[Post Name]])</f>
        <v>c8</v>
      </c>
      <c r="I5051">
        <v>75006</v>
      </c>
      <c r="J5051">
        <f>IF(Statistics_xlsx___Sheet1[[#This Row],[Offered Salary]]&lt;=0,AVERAGE($I$2:$I$7166),Statistics_xlsx___Sheet1[[#This Row],[Offered Salary]])</f>
        <v>75006</v>
      </c>
      <c r="K5051" t="b">
        <f>OR((Statistics_xlsx___Sheet1[[#This Row],[updated offered salary]]&lt;$N$39),(Statistics_xlsx___Sheet1[[#This Row],[updated offered salary]]&gt;$N$40))</f>
        <v>0</v>
      </c>
    </row>
    <row r="5052" spans="1:11" x14ac:dyDescent="0.3">
      <c r="A5052">
        <v>292518</v>
      </c>
      <c r="B5052" t="s">
        <v>4142</v>
      </c>
      <c r="C5052" t="s">
        <v>8</v>
      </c>
      <c r="D5052" t="s">
        <v>13</v>
      </c>
      <c r="E5052" t="str">
        <f>IF(Statistics_xlsx___Sheet1[[#This Row],[event_name]]="-","Male",Statistics_xlsx___Sheet1[[#This Row],[event_name]])</f>
        <v>Female</v>
      </c>
      <c r="F5052" t="s">
        <v>52</v>
      </c>
      <c r="G5052" t="s">
        <v>14</v>
      </c>
      <c r="H5052" t="str">
        <f>IF(Statistics_xlsx___Sheet1[[#This Row],[Post Name]]="-",IF(G5053=0,G5051,G5053),Statistics_xlsx___Sheet1[[#This Row],[Post Name]])</f>
        <v>c5</v>
      </c>
      <c r="I5052">
        <v>86443</v>
      </c>
      <c r="J5052">
        <f>IF(Statistics_xlsx___Sheet1[[#This Row],[Offered Salary]]&lt;=0,AVERAGE($I$2:$I$7166),Statistics_xlsx___Sheet1[[#This Row],[Offered Salary]])</f>
        <v>86443</v>
      </c>
      <c r="K5052" t="b">
        <f>OR((Statistics_xlsx___Sheet1[[#This Row],[updated offered salary]]&lt;$N$39),(Statistics_xlsx___Sheet1[[#This Row],[updated offered salary]]&gt;$N$40))</f>
        <v>0</v>
      </c>
    </row>
    <row r="5053" spans="1:11" x14ac:dyDescent="0.3">
      <c r="A5053">
        <v>550775</v>
      </c>
      <c r="B5053" t="s">
        <v>4143</v>
      </c>
      <c r="C5053" t="s">
        <v>8</v>
      </c>
      <c r="D5053" t="s">
        <v>13</v>
      </c>
      <c r="E5053" t="str">
        <f>IF(Statistics_xlsx___Sheet1[[#This Row],[event_name]]="-","Male",Statistics_xlsx___Sheet1[[#This Row],[event_name]])</f>
        <v>Female</v>
      </c>
      <c r="F5053" t="s">
        <v>52</v>
      </c>
      <c r="G5053" t="s">
        <v>14</v>
      </c>
      <c r="H5053" t="str">
        <f>IF(Statistics_xlsx___Sheet1[[#This Row],[Post Name]]="-",IF(G5054=0,G5052,G5054),Statistics_xlsx___Sheet1[[#This Row],[Post Name]])</f>
        <v>c5</v>
      </c>
      <c r="I5053">
        <v>45342</v>
      </c>
      <c r="J5053">
        <f>IF(Statistics_xlsx___Sheet1[[#This Row],[Offered Salary]]&lt;=0,AVERAGE($I$2:$I$7166),Statistics_xlsx___Sheet1[[#This Row],[Offered Salary]])</f>
        <v>45342</v>
      </c>
      <c r="K5053" t="b">
        <f>OR((Statistics_xlsx___Sheet1[[#This Row],[updated offered salary]]&lt;$N$39),(Statistics_xlsx___Sheet1[[#This Row],[updated offered salary]]&gt;$N$40))</f>
        <v>0</v>
      </c>
    </row>
    <row r="5054" spans="1:11" x14ac:dyDescent="0.3">
      <c r="A5054">
        <v>243625</v>
      </c>
      <c r="B5054" t="s">
        <v>4144</v>
      </c>
      <c r="C5054" t="s">
        <v>8</v>
      </c>
      <c r="D5054" t="s">
        <v>13</v>
      </c>
      <c r="E5054" t="str">
        <f>IF(Statistics_xlsx___Sheet1[[#This Row],[event_name]]="-","Male",Statistics_xlsx___Sheet1[[#This Row],[event_name]])</f>
        <v>Female</v>
      </c>
      <c r="F5054" t="s">
        <v>52</v>
      </c>
      <c r="G5054" t="s">
        <v>14</v>
      </c>
      <c r="H5054" t="str">
        <f>IF(Statistics_xlsx___Sheet1[[#This Row],[Post Name]]="-",IF(G5055=0,G5053,G5055),Statistics_xlsx___Sheet1[[#This Row],[Post Name]])</f>
        <v>c5</v>
      </c>
      <c r="I5054">
        <v>13278</v>
      </c>
      <c r="J5054">
        <f>IF(Statistics_xlsx___Sheet1[[#This Row],[Offered Salary]]&lt;=0,AVERAGE($I$2:$I$7166),Statistics_xlsx___Sheet1[[#This Row],[Offered Salary]])</f>
        <v>13278</v>
      </c>
      <c r="K5054" t="b">
        <f>OR((Statistics_xlsx___Sheet1[[#This Row],[updated offered salary]]&lt;$N$39),(Statistics_xlsx___Sheet1[[#This Row],[updated offered salary]]&gt;$N$40))</f>
        <v>0</v>
      </c>
    </row>
    <row r="5055" spans="1:11" x14ac:dyDescent="0.3">
      <c r="A5055">
        <v>423354</v>
      </c>
      <c r="B5055" t="s">
        <v>4145</v>
      </c>
      <c r="C5055" t="s">
        <v>8</v>
      </c>
      <c r="D5055" t="s">
        <v>13</v>
      </c>
      <c r="E5055" t="str">
        <f>IF(Statistics_xlsx___Sheet1[[#This Row],[event_name]]="-","Male",Statistics_xlsx___Sheet1[[#This Row],[event_name]])</f>
        <v>Female</v>
      </c>
      <c r="F5055" t="s">
        <v>52</v>
      </c>
      <c r="G5055" t="s">
        <v>14</v>
      </c>
      <c r="H5055" t="str">
        <f>IF(Statistics_xlsx___Sheet1[[#This Row],[Post Name]]="-",IF(G5056=0,G5054,G5056),Statistics_xlsx___Sheet1[[#This Row],[Post Name]])</f>
        <v>c5</v>
      </c>
      <c r="I5055">
        <v>25363</v>
      </c>
      <c r="J5055">
        <f>IF(Statistics_xlsx___Sheet1[[#This Row],[Offered Salary]]&lt;=0,AVERAGE($I$2:$I$7166),Statistics_xlsx___Sheet1[[#This Row],[Offered Salary]])</f>
        <v>25363</v>
      </c>
      <c r="K5055" t="b">
        <f>OR((Statistics_xlsx___Sheet1[[#This Row],[updated offered salary]]&lt;$N$39),(Statistics_xlsx___Sheet1[[#This Row],[updated offered salary]]&gt;$N$40))</f>
        <v>0</v>
      </c>
    </row>
    <row r="5056" spans="1:11" x14ac:dyDescent="0.3">
      <c r="A5056">
        <v>868439</v>
      </c>
      <c r="B5056" t="s">
        <v>3393</v>
      </c>
      <c r="C5056" t="s">
        <v>8</v>
      </c>
      <c r="D5056" t="s">
        <v>13</v>
      </c>
      <c r="E5056" t="str">
        <f>IF(Statistics_xlsx___Sheet1[[#This Row],[event_name]]="-","Male",Statistics_xlsx___Sheet1[[#This Row],[event_name]])</f>
        <v>Female</v>
      </c>
      <c r="F5056" t="s">
        <v>69</v>
      </c>
      <c r="G5056" t="s">
        <v>345</v>
      </c>
      <c r="H5056" t="str">
        <f>IF(Statistics_xlsx___Sheet1[[#This Row],[Post Name]]="-",IF(G5057=0,G5055,G5057),Statistics_xlsx___Sheet1[[#This Row],[Post Name]])</f>
        <v>c9</v>
      </c>
      <c r="I5056">
        <v>70585</v>
      </c>
      <c r="J5056">
        <f>IF(Statistics_xlsx___Sheet1[[#This Row],[Offered Salary]]&lt;=0,AVERAGE($I$2:$I$7166),Statistics_xlsx___Sheet1[[#This Row],[Offered Salary]])</f>
        <v>70585</v>
      </c>
      <c r="K5056" t="b">
        <f>OR((Statistics_xlsx___Sheet1[[#This Row],[updated offered salary]]&lt;$N$39),(Statistics_xlsx___Sheet1[[#This Row],[updated offered salary]]&gt;$N$40))</f>
        <v>0</v>
      </c>
    </row>
    <row r="5057" spans="1:11" x14ac:dyDescent="0.3">
      <c r="A5057">
        <v>173156</v>
      </c>
      <c r="B5057" t="s">
        <v>4146</v>
      </c>
      <c r="C5057" t="s">
        <v>8</v>
      </c>
      <c r="D5057" t="s">
        <v>13</v>
      </c>
      <c r="E5057" t="str">
        <f>IF(Statistics_xlsx___Sheet1[[#This Row],[event_name]]="-","Male",Statistics_xlsx___Sheet1[[#This Row],[event_name]])</f>
        <v>Female</v>
      </c>
      <c r="F5057" t="s">
        <v>69</v>
      </c>
      <c r="G5057" t="s">
        <v>345</v>
      </c>
      <c r="H5057" t="str">
        <f>IF(Statistics_xlsx___Sheet1[[#This Row],[Post Name]]="-",IF(G5058=0,G5056,G5058),Statistics_xlsx___Sheet1[[#This Row],[Post Name]])</f>
        <v>c9</v>
      </c>
      <c r="I5057">
        <v>34170</v>
      </c>
      <c r="J5057">
        <f>IF(Statistics_xlsx___Sheet1[[#This Row],[Offered Salary]]&lt;=0,AVERAGE($I$2:$I$7166),Statistics_xlsx___Sheet1[[#This Row],[Offered Salary]])</f>
        <v>34170</v>
      </c>
      <c r="K5057" t="b">
        <f>OR((Statistics_xlsx___Sheet1[[#This Row],[updated offered salary]]&lt;$N$39),(Statistics_xlsx___Sheet1[[#This Row],[updated offered salary]]&gt;$N$40))</f>
        <v>0</v>
      </c>
    </row>
    <row r="5058" spans="1:11" x14ac:dyDescent="0.3">
      <c r="A5058">
        <v>612189</v>
      </c>
      <c r="B5058" t="s">
        <v>3547</v>
      </c>
      <c r="C5058" t="s">
        <v>8</v>
      </c>
      <c r="D5058" t="s">
        <v>13</v>
      </c>
      <c r="E5058" t="str">
        <f>IF(Statistics_xlsx___Sheet1[[#This Row],[event_name]]="-","Male",Statistics_xlsx___Sheet1[[#This Row],[event_name]])</f>
        <v>Female</v>
      </c>
      <c r="F5058" t="s">
        <v>69</v>
      </c>
      <c r="G5058" t="s">
        <v>345</v>
      </c>
      <c r="H5058" t="str">
        <f>IF(Statistics_xlsx___Sheet1[[#This Row],[Post Name]]="-",IF(G5059=0,G5057,G5059),Statistics_xlsx___Sheet1[[#This Row],[Post Name]])</f>
        <v>c9</v>
      </c>
      <c r="I5058">
        <v>35271</v>
      </c>
      <c r="J5058">
        <f>IF(Statistics_xlsx___Sheet1[[#This Row],[Offered Salary]]&lt;=0,AVERAGE($I$2:$I$7166),Statistics_xlsx___Sheet1[[#This Row],[Offered Salary]])</f>
        <v>35271</v>
      </c>
      <c r="K5058" t="b">
        <f>OR((Statistics_xlsx___Sheet1[[#This Row],[updated offered salary]]&lt;$N$39),(Statistics_xlsx___Sheet1[[#This Row],[updated offered salary]]&gt;$N$40))</f>
        <v>0</v>
      </c>
    </row>
    <row r="5059" spans="1:11" x14ac:dyDescent="0.3">
      <c r="A5059">
        <v>216919</v>
      </c>
      <c r="B5059" t="s">
        <v>4147</v>
      </c>
      <c r="C5059" t="s">
        <v>8</v>
      </c>
      <c r="D5059" t="s">
        <v>42</v>
      </c>
      <c r="E5059" t="str">
        <f>IF(Statistics_xlsx___Sheet1[[#This Row],[event_name]]="-","Male",Statistics_xlsx___Sheet1[[#This Row],[event_name]])</f>
        <v>Don’t want to say</v>
      </c>
      <c r="F5059" t="s">
        <v>69</v>
      </c>
      <c r="G5059" t="s">
        <v>345</v>
      </c>
      <c r="H5059" t="str">
        <f>IF(Statistics_xlsx___Sheet1[[#This Row],[Post Name]]="-",IF(G5060=0,G5058,G5060),Statistics_xlsx___Sheet1[[#This Row],[Post Name]])</f>
        <v>c9</v>
      </c>
      <c r="I5059">
        <v>63491</v>
      </c>
      <c r="J5059">
        <f>IF(Statistics_xlsx___Sheet1[[#This Row],[Offered Salary]]&lt;=0,AVERAGE($I$2:$I$7166),Statistics_xlsx___Sheet1[[#This Row],[Offered Salary]])</f>
        <v>63491</v>
      </c>
      <c r="K5059" t="b">
        <f>OR((Statistics_xlsx___Sheet1[[#This Row],[updated offered salary]]&lt;$N$39),(Statistics_xlsx___Sheet1[[#This Row],[updated offered salary]]&gt;$N$40))</f>
        <v>0</v>
      </c>
    </row>
    <row r="5060" spans="1:11" x14ac:dyDescent="0.3">
      <c r="A5060">
        <v>328706</v>
      </c>
      <c r="B5060" t="s">
        <v>4148</v>
      </c>
      <c r="C5060" t="s">
        <v>8</v>
      </c>
      <c r="D5060" t="s">
        <v>13</v>
      </c>
      <c r="E5060" t="str">
        <f>IF(Statistics_xlsx___Sheet1[[#This Row],[event_name]]="-","Male",Statistics_xlsx___Sheet1[[#This Row],[event_name]])</f>
        <v>Female</v>
      </c>
      <c r="F5060" t="s">
        <v>52</v>
      </c>
      <c r="G5060" t="s">
        <v>345</v>
      </c>
      <c r="H5060" t="str">
        <f>IF(Statistics_xlsx___Sheet1[[#This Row],[Post Name]]="-",IF(G5061=0,G5059,G5061),Statistics_xlsx___Sheet1[[#This Row],[Post Name]])</f>
        <v>c9</v>
      </c>
      <c r="I5060">
        <v>30982</v>
      </c>
      <c r="J5060">
        <f>IF(Statistics_xlsx___Sheet1[[#This Row],[Offered Salary]]&lt;=0,AVERAGE($I$2:$I$7166),Statistics_xlsx___Sheet1[[#This Row],[Offered Salary]])</f>
        <v>30982</v>
      </c>
      <c r="K5060" t="b">
        <f>OR((Statistics_xlsx___Sheet1[[#This Row],[updated offered salary]]&lt;$N$39),(Statistics_xlsx___Sheet1[[#This Row],[updated offered salary]]&gt;$N$40))</f>
        <v>0</v>
      </c>
    </row>
    <row r="5061" spans="1:11" x14ac:dyDescent="0.3">
      <c r="A5061">
        <v>309543</v>
      </c>
      <c r="B5061" t="s">
        <v>4149</v>
      </c>
      <c r="C5061" t="s">
        <v>8</v>
      </c>
      <c r="D5061" t="s">
        <v>13</v>
      </c>
      <c r="E5061" t="str">
        <f>IF(Statistics_xlsx___Sheet1[[#This Row],[event_name]]="-","Male",Statistics_xlsx___Sheet1[[#This Row],[event_name]])</f>
        <v>Female</v>
      </c>
      <c r="F5061" t="s">
        <v>52</v>
      </c>
      <c r="G5061" t="s">
        <v>345</v>
      </c>
      <c r="H5061" t="str">
        <f>IF(Statistics_xlsx___Sheet1[[#This Row],[Post Name]]="-",IF(G5062=0,G5060,G5062),Statistics_xlsx___Sheet1[[#This Row],[Post Name]])</f>
        <v>c9</v>
      </c>
      <c r="I5061">
        <v>18041</v>
      </c>
      <c r="J5061">
        <f>IF(Statistics_xlsx___Sheet1[[#This Row],[Offered Salary]]&lt;=0,AVERAGE($I$2:$I$7166),Statistics_xlsx___Sheet1[[#This Row],[Offered Salary]])</f>
        <v>18041</v>
      </c>
      <c r="K5061" t="b">
        <f>OR((Statistics_xlsx___Sheet1[[#This Row],[updated offered salary]]&lt;$N$39),(Statistics_xlsx___Sheet1[[#This Row],[updated offered salary]]&gt;$N$40))</f>
        <v>0</v>
      </c>
    </row>
    <row r="5062" spans="1:11" x14ac:dyDescent="0.3">
      <c r="A5062">
        <v>260038</v>
      </c>
      <c r="B5062" t="s">
        <v>4150</v>
      </c>
      <c r="C5062" t="s">
        <v>8</v>
      </c>
      <c r="D5062" t="s">
        <v>42</v>
      </c>
      <c r="E5062" t="str">
        <f>IF(Statistics_xlsx___Sheet1[[#This Row],[event_name]]="-","Male",Statistics_xlsx___Sheet1[[#This Row],[event_name]])</f>
        <v>Don’t want to say</v>
      </c>
      <c r="F5062" t="s">
        <v>52</v>
      </c>
      <c r="G5062" t="s">
        <v>345</v>
      </c>
      <c r="H5062" t="str">
        <f>IF(Statistics_xlsx___Sheet1[[#This Row],[Post Name]]="-",IF(G5063=0,G5061,G5063),Statistics_xlsx___Sheet1[[#This Row],[Post Name]])</f>
        <v>c9</v>
      </c>
      <c r="I5062">
        <v>74189</v>
      </c>
      <c r="J5062">
        <f>IF(Statistics_xlsx___Sheet1[[#This Row],[Offered Salary]]&lt;=0,AVERAGE($I$2:$I$7166),Statistics_xlsx___Sheet1[[#This Row],[Offered Salary]])</f>
        <v>74189</v>
      </c>
      <c r="K5062" t="b">
        <f>OR((Statistics_xlsx___Sheet1[[#This Row],[updated offered salary]]&lt;$N$39),(Statistics_xlsx___Sheet1[[#This Row],[updated offered salary]]&gt;$N$40))</f>
        <v>0</v>
      </c>
    </row>
    <row r="5063" spans="1:11" x14ac:dyDescent="0.3">
      <c r="A5063">
        <v>747909</v>
      </c>
      <c r="B5063" t="s">
        <v>2768</v>
      </c>
      <c r="C5063" t="s">
        <v>8</v>
      </c>
      <c r="D5063" t="s">
        <v>9</v>
      </c>
      <c r="E5063" t="str">
        <f>IF(Statistics_xlsx___Sheet1[[#This Row],[event_name]]="-","Male",Statistics_xlsx___Sheet1[[#This Row],[event_name]])</f>
        <v>Male</v>
      </c>
      <c r="F5063" t="s">
        <v>21</v>
      </c>
      <c r="G5063" t="s">
        <v>345</v>
      </c>
      <c r="H5063" t="str">
        <f>IF(Statistics_xlsx___Sheet1[[#This Row],[Post Name]]="-",IF(G5064=0,G5062,G5064),Statistics_xlsx___Sheet1[[#This Row],[Post Name]])</f>
        <v>c9</v>
      </c>
      <c r="I5063">
        <v>17911</v>
      </c>
      <c r="J5063">
        <f>IF(Statistics_xlsx___Sheet1[[#This Row],[Offered Salary]]&lt;=0,AVERAGE($I$2:$I$7166),Statistics_xlsx___Sheet1[[#This Row],[Offered Salary]])</f>
        <v>17911</v>
      </c>
      <c r="K5063" t="b">
        <f>OR((Statistics_xlsx___Sheet1[[#This Row],[updated offered salary]]&lt;$N$39),(Statistics_xlsx___Sheet1[[#This Row],[updated offered salary]]&gt;$N$40))</f>
        <v>0</v>
      </c>
    </row>
    <row r="5064" spans="1:11" x14ac:dyDescent="0.3">
      <c r="A5064">
        <v>233754</v>
      </c>
      <c r="B5064" t="s">
        <v>4151</v>
      </c>
      <c r="C5064" t="s">
        <v>15</v>
      </c>
      <c r="D5064" t="s">
        <v>13</v>
      </c>
      <c r="E5064" t="str">
        <f>IF(Statistics_xlsx___Sheet1[[#This Row],[event_name]]="-","Male",Statistics_xlsx___Sheet1[[#This Row],[event_name]])</f>
        <v>Female</v>
      </c>
      <c r="F5064" t="s">
        <v>33</v>
      </c>
      <c r="G5064" t="s">
        <v>345</v>
      </c>
      <c r="H5064" t="str">
        <f>IF(Statistics_xlsx___Sheet1[[#This Row],[Post Name]]="-",IF(G5065=0,G5063,G5065),Statistics_xlsx___Sheet1[[#This Row],[Post Name]])</f>
        <v>c9</v>
      </c>
      <c r="I5064">
        <v>98036</v>
      </c>
      <c r="J5064">
        <f>IF(Statistics_xlsx___Sheet1[[#This Row],[Offered Salary]]&lt;=0,AVERAGE($I$2:$I$7166),Statistics_xlsx___Sheet1[[#This Row],[Offered Salary]])</f>
        <v>98036</v>
      </c>
      <c r="K5064" t="b">
        <f>OR((Statistics_xlsx___Sheet1[[#This Row],[updated offered salary]]&lt;$N$39),(Statistics_xlsx___Sheet1[[#This Row],[updated offered salary]]&gt;$N$40))</f>
        <v>0</v>
      </c>
    </row>
    <row r="5065" spans="1:11" x14ac:dyDescent="0.3">
      <c r="A5065">
        <v>753692</v>
      </c>
      <c r="B5065" t="s">
        <v>4152</v>
      </c>
      <c r="C5065" t="s">
        <v>15</v>
      </c>
      <c r="D5065" t="s">
        <v>13</v>
      </c>
      <c r="E5065" t="str">
        <f>IF(Statistics_xlsx___Sheet1[[#This Row],[event_name]]="-","Male",Statistics_xlsx___Sheet1[[#This Row],[event_name]])</f>
        <v>Female</v>
      </c>
      <c r="F5065" t="s">
        <v>33</v>
      </c>
      <c r="G5065" t="s">
        <v>345</v>
      </c>
      <c r="H5065" t="str">
        <f>IF(Statistics_xlsx___Sheet1[[#This Row],[Post Name]]="-",IF(G5066=0,G5064,G5066),Statistics_xlsx___Sheet1[[#This Row],[Post Name]])</f>
        <v>c9</v>
      </c>
      <c r="I5065">
        <v>95335</v>
      </c>
      <c r="J5065">
        <f>IF(Statistics_xlsx___Sheet1[[#This Row],[Offered Salary]]&lt;=0,AVERAGE($I$2:$I$7166),Statistics_xlsx___Sheet1[[#This Row],[Offered Salary]])</f>
        <v>95335</v>
      </c>
      <c r="K5065" t="b">
        <f>OR((Statistics_xlsx___Sheet1[[#This Row],[updated offered salary]]&lt;$N$39),(Statistics_xlsx___Sheet1[[#This Row],[updated offered salary]]&gt;$N$40))</f>
        <v>0</v>
      </c>
    </row>
    <row r="5066" spans="1:11" x14ac:dyDescent="0.3">
      <c r="A5066">
        <v>493105</v>
      </c>
      <c r="B5066" t="s">
        <v>4153</v>
      </c>
      <c r="C5066" t="s">
        <v>8</v>
      </c>
      <c r="D5066" t="s">
        <v>13</v>
      </c>
      <c r="E5066" t="str">
        <f>IF(Statistics_xlsx___Sheet1[[#This Row],[event_name]]="-","Male",Statistics_xlsx___Sheet1[[#This Row],[event_name]])</f>
        <v>Female</v>
      </c>
      <c r="F5066" t="s">
        <v>33</v>
      </c>
      <c r="G5066" t="s">
        <v>11</v>
      </c>
      <c r="H5066" t="str">
        <f>IF(Statistics_xlsx___Sheet1[[#This Row],[Post Name]]="-",IF(G5067=0,G5065,G5067),Statistics_xlsx___Sheet1[[#This Row],[Post Name]])</f>
        <v>c8</v>
      </c>
      <c r="I5066">
        <v>26886</v>
      </c>
      <c r="J5066">
        <f>IF(Statistics_xlsx___Sheet1[[#This Row],[Offered Salary]]&lt;=0,AVERAGE($I$2:$I$7166),Statistics_xlsx___Sheet1[[#This Row],[Offered Salary]])</f>
        <v>26886</v>
      </c>
      <c r="K5066" t="b">
        <f>OR((Statistics_xlsx___Sheet1[[#This Row],[updated offered salary]]&lt;$N$39),(Statistics_xlsx___Sheet1[[#This Row],[updated offered salary]]&gt;$N$40))</f>
        <v>0</v>
      </c>
    </row>
    <row r="5067" spans="1:11" x14ac:dyDescent="0.3">
      <c r="A5067">
        <v>30935</v>
      </c>
      <c r="B5067" t="s">
        <v>3823</v>
      </c>
      <c r="C5067" t="s">
        <v>8</v>
      </c>
      <c r="D5067" t="s">
        <v>13</v>
      </c>
      <c r="E5067" t="str">
        <f>IF(Statistics_xlsx___Sheet1[[#This Row],[event_name]]="-","Male",Statistics_xlsx___Sheet1[[#This Row],[event_name]])</f>
        <v>Female</v>
      </c>
      <c r="F5067" t="s">
        <v>33</v>
      </c>
      <c r="G5067" t="s">
        <v>345</v>
      </c>
      <c r="H5067" t="str">
        <f>IF(Statistics_xlsx___Sheet1[[#This Row],[Post Name]]="-",IF(G5068=0,G5066,G5068),Statistics_xlsx___Sheet1[[#This Row],[Post Name]])</f>
        <v>c9</v>
      </c>
      <c r="I5067">
        <v>74320</v>
      </c>
      <c r="J5067">
        <f>IF(Statistics_xlsx___Sheet1[[#This Row],[Offered Salary]]&lt;=0,AVERAGE($I$2:$I$7166),Statistics_xlsx___Sheet1[[#This Row],[Offered Salary]])</f>
        <v>74320</v>
      </c>
      <c r="K5067" t="b">
        <f>OR((Statistics_xlsx___Sheet1[[#This Row],[updated offered salary]]&lt;$N$39),(Statistics_xlsx___Sheet1[[#This Row],[updated offered salary]]&gt;$N$40))</f>
        <v>0</v>
      </c>
    </row>
    <row r="5068" spans="1:11" x14ac:dyDescent="0.3">
      <c r="A5068">
        <v>106660</v>
      </c>
      <c r="B5068" t="s">
        <v>1781</v>
      </c>
      <c r="C5068" t="s">
        <v>8</v>
      </c>
      <c r="D5068" t="s">
        <v>13</v>
      </c>
      <c r="E5068" t="str">
        <f>IF(Statistics_xlsx___Sheet1[[#This Row],[event_name]]="-","Male",Statistics_xlsx___Sheet1[[#This Row],[event_name]])</f>
        <v>Female</v>
      </c>
      <c r="F5068" t="s">
        <v>33</v>
      </c>
      <c r="G5068" t="s">
        <v>345</v>
      </c>
      <c r="H5068" t="str">
        <f>IF(Statistics_xlsx___Sheet1[[#This Row],[Post Name]]="-",IF(G5069=0,G5067,G5069),Statistics_xlsx___Sheet1[[#This Row],[Post Name]])</f>
        <v>c9</v>
      </c>
      <c r="I5068">
        <v>30451</v>
      </c>
      <c r="J5068">
        <f>IF(Statistics_xlsx___Sheet1[[#This Row],[Offered Salary]]&lt;=0,AVERAGE($I$2:$I$7166),Statistics_xlsx___Sheet1[[#This Row],[Offered Salary]])</f>
        <v>30451</v>
      </c>
      <c r="K5068" t="b">
        <f>OR((Statistics_xlsx___Sheet1[[#This Row],[updated offered salary]]&lt;$N$39),(Statistics_xlsx___Sheet1[[#This Row],[updated offered salary]]&gt;$N$40))</f>
        <v>0</v>
      </c>
    </row>
    <row r="5069" spans="1:11" x14ac:dyDescent="0.3">
      <c r="A5069">
        <v>167126</v>
      </c>
      <c r="B5069" t="s">
        <v>4154</v>
      </c>
      <c r="C5069" t="s">
        <v>8</v>
      </c>
      <c r="D5069" t="s">
        <v>13</v>
      </c>
      <c r="E5069" t="str">
        <f>IF(Statistics_xlsx___Sheet1[[#This Row],[event_name]]="-","Male",Statistics_xlsx___Sheet1[[#This Row],[event_name]])</f>
        <v>Female</v>
      </c>
      <c r="F5069" t="s">
        <v>33</v>
      </c>
      <c r="G5069" t="s">
        <v>345</v>
      </c>
      <c r="H5069" t="str">
        <f>IF(Statistics_xlsx___Sheet1[[#This Row],[Post Name]]="-",IF(G5070=0,G5068,G5070),Statistics_xlsx___Sheet1[[#This Row],[Post Name]])</f>
        <v>c9</v>
      </c>
      <c r="I5069">
        <v>63271</v>
      </c>
      <c r="J5069">
        <f>IF(Statistics_xlsx___Sheet1[[#This Row],[Offered Salary]]&lt;=0,AVERAGE($I$2:$I$7166),Statistics_xlsx___Sheet1[[#This Row],[Offered Salary]])</f>
        <v>63271</v>
      </c>
      <c r="K5069" t="b">
        <f>OR((Statistics_xlsx___Sheet1[[#This Row],[updated offered salary]]&lt;$N$39),(Statistics_xlsx___Sheet1[[#This Row],[updated offered salary]]&gt;$N$40))</f>
        <v>0</v>
      </c>
    </row>
    <row r="5070" spans="1:11" x14ac:dyDescent="0.3">
      <c r="A5070">
        <v>787857</v>
      </c>
      <c r="B5070" t="s">
        <v>2149</v>
      </c>
      <c r="C5070" t="s">
        <v>8</v>
      </c>
      <c r="D5070" t="s">
        <v>9</v>
      </c>
      <c r="E5070" t="str">
        <f>IF(Statistics_xlsx___Sheet1[[#This Row],[event_name]]="-","Male",Statistics_xlsx___Sheet1[[#This Row],[event_name]])</f>
        <v>Male</v>
      </c>
      <c r="F5070" t="s">
        <v>21</v>
      </c>
      <c r="G5070" t="s">
        <v>36</v>
      </c>
      <c r="H5070" t="str">
        <f>IF(Statistics_xlsx___Sheet1[[#This Row],[Post Name]]="-",IF(G5071=0,G5069,G5071),Statistics_xlsx___Sheet1[[#This Row],[Post Name]])</f>
        <v>i5</v>
      </c>
      <c r="I5070">
        <v>49482</v>
      </c>
      <c r="J5070">
        <f>IF(Statistics_xlsx___Sheet1[[#This Row],[Offered Salary]]&lt;=0,AVERAGE($I$2:$I$7166),Statistics_xlsx___Sheet1[[#This Row],[Offered Salary]])</f>
        <v>49482</v>
      </c>
      <c r="K5070" t="b">
        <f>OR((Statistics_xlsx___Sheet1[[#This Row],[updated offered salary]]&lt;$N$39),(Statistics_xlsx___Sheet1[[#This Row],[updated offered salary]]&gt;$N$40))</f>
        <v>0</v>
      </c>
    </row>
    <row r="5071" spans="1:11" x14ac:dyDescent="0.3">
      <c r="A5071">
        <v>783242</v>
      </c>
      <c r="B5071" t="s">
        <v>4155</v>
      </c>
      <c r="C5071" t="s">
        <v>8</v>
      </c>
      <c r="D5071" t="s">
        <v>13</v>
      </c>
      <c r="E5071" t="str">
        <f>IF(Statistics_xlsx___Sheet1[[#This Row],[event_name]]="-","Male",Statistics_xlsx___Sheet1[[#This Row],[event_name]])</f>
        <v>Female</v>
      </c>
      <c r="F5071" t="s">
        <v>33</v>
      </c>
      <c r="G5071" t="s">
        <v>345</v>
      </c>
      <c r="H5071" t="str">
        <f>IF(Statistics_xlsx___Sheet1[[#This Row],[Post Name]]="-",IF(G5072=0,G5070,G5072),Statistics_xlsx___Sheet1[[#This Row],[Post Name]])</f>
        <v>c9</v>
      </c>
      <c r="I5071">
        <v>7859</v>
      </c>
      <c r="J5071">
        <f>IF(Statistics_xlsx___Sheet1[[#This Row],[Offered Salary]]&lt;=0,AVERAGE($I$2:$I$7166),Statistics_xlsx___Sheet1[[#This Row],[Offered Salary]])</f>
        <v>7859</v>
      </c>
      <c r="K5071" t="b">
        <f>OR((Statistics_xlsx___Sheet1[[#This Row],[updated offered salary]]&lt;$N$39),(Statistics_xlsx___Sheet1[[#This Row],[updated offered salary]]&gt;$N$40))</f>
        <v>0</v>
      </c>
    </row>
    <row r="5072" spans="1:11" x14ac:dyDescent="0.3">
      <c r="A5072">
        <v>872898</v>
      </c>
      <c r="B5072" t="s">
        <v>4156</v>
      </c>
      <c r="C5072" t="s">
        <v>8</v>
      </c>
      <c r="D5072" t="s">
        <v>13</v>
      </c>
      <c r="E5072" t="str">
        <f>IF(Statistics_xlsx___Sheet1[[#This Row],[event_name]]="-","Male",Statistics_xlsx___Sheet1[[#This Row],[event_name]])</f>
        <v>Female</v>
      </c>
      <c r="F5072" t="s">
        <v>33</v>
      </c>
      <c r="G5072" t="s">
        <v>345</v>
      </c>
      <c r="H5072" t="str">
        <f>IF(Statistics_xlsx___Sheet1[[#This Row],[Post Name]]="-",IF(G5073=0,G5071,G5073),Statistics_xlsx___Sheet1[[#This Row],[Post Name]])</f>
        <v>c9</v>
      </c>
      <c r="I5072">
        <v>47520</v>
      </c>
      <c r="J5072">
        <f>IF(Statistics_xlsx___Sheet1[[#This Row],[Offered Salary]]&lt;=0,AVERAGE($I$2:$I$7166),Statistics_xlsx___Sheet1[[#This Row],[Offered Salary]])</f>
        <v>47520</v>
      </c>
      <c r="K5072" t="b">
        <f>OR((Statistics_xlsx___Sheet1[[#This Row],[updated offered salary]]&lt;$N$39),(Statistics_xlsx___Sheet1[[#This Row],[updated offered salary]]&gt;$N$40))</f>
        <v>0</v>
      </c>
    </row>
    <row r="5073" spans="1:11" x14ac:dyDescent="0.3">
      <c r="A5073">
        <v>673410</v>
      </c>
      <c r="B5073" t="s">
        <v>4157</v>
      </c>
      <c r="C5073" t="s">
        <v>8</v>
      </c>
      <c r="D5073" t="s">
        <v>13</v>
      </c>
      <c r="E5073" t="str">
        <f>IF(Statistics_xlsx___Sheet1[[#This Row],[event_name]]="-","Male",Statistics_xlsx___Sheet1[[#This Row],[event_name]])</f>
        <v>Female</v>
      </c>
      <c r="F5073" t="s">
        <v>52</v>
      </c>
      <c r="G5073" t="s">
        <v>24</v>
      </c>
      <c r="H5073" t="str">
        <f>IF(Statistics_xlsx___Sheet1[[#This Row],[Post Name]]="-",IF(G5074=0,G5072,G5074),Statistics_xlsx___Sheet1[[#This Row],[Post Name]])</f>
        <v>i7</v>
      </c>
      <c r="I5073">
        <v>18777</v>
      </c>
      <c r="J5073">
        <f>IF(Statistics_xlsx___Sheet1[[#This Row],[Offered Salary]]&lt;=0,AVERAGE($I$2:$I$7166),Statistics_xlsx___Sheet1[[#This Row],[Offered Salary]])</f>
        <v>18777</v>
      </c>
      <c r="K5073" t="b">
        <f>OR((Statistics_xlsx___Sheet1[[#This Row],[updated offered salary]]&lt;$N$39),(Statistics_xlsx___Sheet1[[#This Row],[updated offered salary]]&gt;$N$40))</f>
        <v>0</v>
      </c>
    </row>
    <row r="5074" spans="1:11" x14ac:dyDescent="0.3">
      <c r="A5074">
        <v>957901</v>
      </c>
      <c r="B5074" t="s">
        <v>4158</v>
      </c>
      <c r="C5074" t="s">
        <v>8</v>
      </c>
      <c r="D5074" t="s">
        <v>13</v>
      </c>
      <c r="E5074" t="str">
        <f>IF(Statistics_xlsx___Sheet1[[#This Row],[event_name]]="-","Male",Statistics_xlsx___Sheet1[[#This Row],[event_name]])</f>
        <v>Female</v>
      </c>
      <c r="F5074" t="s">
        <v>52</v>
      </c>
      <c r="G5074" t="s">
        <v>24</v>
      </c>
      <c r="H5074" t="str">
        <f>IF(Statistics_xlsx___Sheet1[[#This Row],[Post Name]]="-",IF(G5075=0,G5073,G5075),Statistics_xlsx___Sheet1[[#This Row],[Post Name]])</f>
        <v>i7</v>
      </c>
      <c r="I5074">
        <v>5259</v>
      </c>
      <c r="J5074">
        <f>IF(Statistics_xlsx___Sheet1[[#This Row],[Offered Salary]]&lt;=0,AVERAGE($I$2:$I$7166),Statistics_xlsx___Sheet1[[#This Row],[Offered Salary]])</f>
        <v>5259</v>
      </c>
      <c r="K5074" t="b">
        <f>OR((Statistics_xlsx___Sheet1[[#This Row],[updated offered salary]]&lt;$N$39),(Statistics_xlsx___Sheet1[[#This Row],[updated offered salary]]&gt;$N$40))</f>
        <v>0</v>
      </c>
    </row>
    <row r="5075" spans="1:11" x14ac:dyDescent="0.3">
      <c r="A5075">
        <v>185447</v>
      </c>
      <c r="B5075" t="s">
        <v>4158</v>
      </c>
      <c r="C5075" t="s">
        <v>8</v>
      </c>
      <c r="D5075" t="s">
        <v>13</v>
      </c>
      <c r="E5075" t="str">
        <f>IF(Statistics_xlsx___Sheet1[[#This Row],[event_name]]="-","Male",Statistics_xlsx___Sheet1[[#This Row],[event_name]])</f>
        <v>Female</v>
      </c>
      <c r="F5075" t="s">
        <v>52</v>
      </c>
      <c r="G5075" t="s">
        <v>24</v>
      </c>
      <c r="H5075" t="str">
        <f>IF(Statistics_xlsx___Sheet1[[#This Row],[Post Name]]="-",IF(G5076=0,G5074,G5076),Statistics_xlsx___Sheet1[[#This Row],[Post Name]])</f>
        <v>i7</v>
      </c>
      <c r="I5075">
        <v>48502</v>
      </c>
      <c r="J5075">
        <f>IF(Statistics_xlsx___Sheet1[[#This Row],[Offered Salary]]&lt;=0,AVERAGE($I$2:$I$7166),Statistics_xlsx___Sheet1[[#This Row],[Offered Salary]])</f>
        <v>48502</v>
      </c>
      <c r="K5075" t="b">
        <f>OR((Statistics_xlsx___Sheet1[[#This Row],[updated offered salary]]&lt;$N$39),(Statistics_xlsx___Sheet1[[#This Row],[updated offered salary]]&gt;$N$40))</f>
        <v>0</v>
      </c>
    </row>
    <row r="5076" spans="1:11" x14ac:dyDescent="0.3">
      <c r="A5076">
        <v>794851</v>
      </c>
      <c r="B5076" t="s">
        <v>4159</v>
      </c>
      <c r="C5076" t="s">
        <v>8</v>
      </c>
      <c r="D5076" t="s">
        <v>13</v>
      </c>
      <c r="E5076" t="str">
        <f>IF(Statistics_xlsx___Sheet1[[#This Row],[event_name]]="-","Male",Statistics_xlsx___Sheet1[[#This Row],[event_name]])</f>
        <v>Female</v>
      </c>
      <c r="F5076" t="s">
        <v>52</v>
      </c>
      <c r="G5076" t="s">
        <v>24</v>
      </c>
      <c r="H5076" t="str">
        <f>IF(Statistics_xlsx___Sheet1[[#This Row],[Post Name]]="-",IF(G5077=0,G5075,G5077),Statistics_xlsx___Sheet1[[#This Row],[Post Name]])</f>
        <v>i7</v>
      </c>
      <c r="I5076">
        <v>75046</v>
      </c>
      <c r="J5076">
        <f>IF(Statistics_xlsx___Sheet1[[#This Row],[Offered Salary]]&lt;=0,AVERAGE($I$2:$I$7166),Statistics_xlsx___Sheet1[[#This Row],[Offered Salary]])</f>
        <v>75046</v>
      </c>
      <c r="K5076" t="b">
        <f>OR((Statistics_xlsx___Sheet1[[#This Row],[updated offered salary]]&lt;$N$39),(Statistics_xlsx___Sheet1[[#This Row],[updated offered salary]]&gt;$N$40))</f>
        <v>0</v>
      </c>
    </row>
    <row r="5077" spans="1:11" x14ac:dyDescent="0.3">
      <c r="A5077">
        <v>225516</v>
      </c>
      <c r="B5077" t="s">
        <v>4160</v>
      </c>
      <c r="C5077" t="s">
        <v>8</v>
      </c>
      <c r="D5077" t="s">
        <v>13</v>
      </c>
      <c r="E5077" t="str">
        <f>IF(Statistics_xlsx___Sheet1[[#This Row],[event_name]]="-","Male",Statistics_xlsx___Sheet1[[#This Row],[event_name]])</f>
        <v>Female</v>
      </c>
      <c r="F5077" t="s">
        <v>52</v>
      </c>
      <c r="G5077" t="s">
        <v>24</v>
      </c>
      <c r="H5077" t="str">
        <f>IF(Statistics_xlsx___Sheet1[[#This Row],[Post Name]]="-",IF(G5078=0,G5076,G5078),Statistics_xlsx___Sheet1[[#This Row],[Post Name]])</f>
        <v>i7</v>
      </c>
      <c r="I5077">
        <v>37529</v>
      </c>
      <c r="J5077">
        <f>IF(Statistics_xlsx___Sheet1[[#This Row],[Offered Salary]]&lt;=0,AVERAGE($I$2:$I$7166),Statistics_xlsx___Sheet1[[#This Row],[Offered Salary]])</f>
        <v>37529</v>
      </c>
      <c r="K5077" t="b">
        <f>OR((Statistics_xlsx___Sheet1[[#This Row],[updated offered salary]]&lt;$N$39),(Statistics_xlsx___Sheet1[[#This Row],[updated offered salary]]&gt;$N$40))</f>
        <v>0</v>
      </c>
    </row>
    <row r="5078" spans="1:11" x14ac:dyDescent="0.3">
      <c r="A5078">
        <v>97162</v>
      </c>
      <c r="B5078" t="s">
        <v>4161</v>
      </c>
      <c r="C5078" t="s">
        <v>8</v>
      </c>
      <c r="D5078" t="s">
        <v>13</v>
      </c>
      <c r="E5078" t="str">
        <f>IF(Statistics_xlsx___Sheet1[[#This Row],[event_name]]="-","Male",Statistics_xlsx___Sheet1[[#This Row],[event_name]])</f>
        <v>Female</v>
      </c>
      <c r="F5078" t="s">
        <v>52</v>
      </c>
      <c r="G5078" t="s">
        <v>24</v>
      </c>
      <c r="H5078" t="str">
        <f>IF(Statistics_xlsx___Sheet1[[#This Row],[Post Name]]="-",IF(G5079=0,G5077,G5079),Statistics_xlsx___Sheet1[[#This Row],[Post Name]])</f>
        <v>i7</v>
      </c>
      <c r="I5078">
        <v>14523</v>
      </c>
      <c r="J5078">
        <f>IF(Statistics_xlsx___Sheet1[[#This Row],[Offered Salary]]&lt;=0,AVERAGE($I$2:$I$7166),Statistics_xlsx___Sheet1[[#This Row],[Offered Salary]])</f>
        <v>14523</v>
      </c>
      <c r="K5078" t="b">
        <f>OR((Statistics_xlsx___Sheet1[[#This Row],[updated offered salary]]&lt;$N$39),(Statistics_xlsx___Sheet1[[#This Row],[updated offered salary]]&gt;$N$40))</f>
        <v>0</v>
      </c>
    </row>
    <row r="5079" spans="1:11" x14ac:dyDescent="0.3">
      <c r="A5079">
        <v>59673</v>
      </c>
      <c r="B5079" t="s">
        <v>4162</v>
      </c>
      <c r="C5079" t="s">
        <v>15</v>
      </c>
      <c r="D5079" t="s">
        <v>13</v>
      </c>
      <c r="E5079" t="str">
        <f>IF(Statistics_xlsx___Sheet1[[#This Row],[event_name]]="-","Male",Statistics_xlsx___Sheet1[[#This Row],[event_name]])</f>
        <v>Female</v>
      </c>
      <c r="F5079" t="s">
        <v>52</v>
      </c>
      <c r="G5079" t="s">
        <v>24</v>
      </c>
      <c r="H5079" t="str">
        <f>IF(Statistics_xlsx___Sheet1[[#This Row],[Post Name]]="-",IF(G5080=0,G5078,G5080),Statistics_xlsx___Sheet1[[#This Row],[Post Name]])</f>
        <v>i7</v>
      </c>
      <c r="I5079">
        <v>95311</v>
      </c>
      <c r="J5079">
        <f>IF(Statistics_xlsx___Sheet1[[#This Row],[Offered Salary]]&lt;=0,AVERAGE($I$2:$I$7166),Statistics_xlsx___Sheet1[[#This Row],[Offered Salary]])</f>
        <v>95311</v>
      </c>
      <c r="K5079" t="b">
        <f>OR((Statistics_xlsx___Sheet1[[#This Row],[updated offered salary]]&lt;$N$39),(Statistics_xlsx___Sheet1[[#This Row],[updated offered salary]]&gt;$N$40))</f>
        <v>0</v>
      </c>
    </row>
    <row r="5080" spans="1:11" x14ac:dyDescent="0.3">
      <c r="A5080">
        <v>892707</v>
      </c>
      <c r="B5080" t="s">
        <v>4163</v>
      </c>
      <c r="C5080" t="s">
        <v>8</v>
      </c>
      <c r="D5080" t="s">
        <v>13</v>
      </c>
      <c r="E5080" t="str">
        <f>IF(Statistics_xlsx___Sheet1[[#This Row],[event_name]]="-","Male",Statistics_xlsx___Sheet1[[#This Row],[event_name]])</f>
        <v>Female</v>
      </c>
      <c r="F5080" t="s">
        <v>52</v>
      </c>
      <c r="G5080" t="s">
        <v>24</v>
      </c>
      <c r="H5080" t="str">
        <f>IF(Statistics_xlsx___Sheet1[[#This Row],[Post Name]]="-",IF(G5081=0,G5079,G5081),Statistics_xlsx___Sheet1[[#This Row],[Post Name]])</f>
        <v>i7</v>
      </c>
      <c r="I5080">
        <v>54676</v>
      </c>
      <c r="J5080">
        <f>IF(Statistics_xlsx___Sheet1[[#This Row],[Offered Salary]]&lt;=0,AVERAGE($I$2:$I$7166),Statistics_xlsx___Sheet1[[#This Row],[Offered Salary]])</f>
        <v>54676</v>
      </c>
      <c r="K5080" t="b">
        <f>OR((Statistics_xlsx___Sheet1[[#This Row],[updated offered salary]]&lt;$N$39),(Statistics_xlsx___Sheet1[[#This Row],[updated offered salary]]&gt;$N$40))</f>
        <v>0</v>
      </c>
    </row>
    <row r="5081" spans="1:11" x14ac:dyDescent="0.3">
      <c r="A5081">
        <v>847760</v>
      </c>
      <c r="B5081" t="s">
        <v>1889</v>
      </c>
      <c r="C5081" t="s">
        <v>15</v>
      </c>
      <c r="D5081" t="s">
        <v>13</v>
      </c>
      <c r="E5081" t="str">
        <f>IF(Statistics_xlsx___Sheet1[[#This Row],[event_name]]="-","Male",Statistics_xlsx___Sheet1[[#This Row],[event_name]])</f>
        <v>Female</v>
      </c>
      <c r="F5081" t="s">
        <v>52</v>
      </c>
      <c r="G5081" t="s">
        <v>24</v>
      </c>
      <c r="H5081" t="str">
        <f>IF(Statistics_xlsx___Sheet1[[#This Row],[Post Name]]="-",IF(G5082=0,G5080,G5082),Statistics_xlsx___Sheet1[[#This Row],[Post Name]])</f>
        <v>i7</v>
      </c>
      <c r="I5081">
        <v>98221</v>
      </c>
      <c r="J5081">
        <f>IF(Statistics_xlsx___Sheet1[[#This Row],[Offered Salary]]&lt;=0,AVERAGE($I$2:$I$7166),Statistics_xlsx___Sheet1[[#This Row],[Offered Salary]])</f>
        <v>98221</v>
      </c>
      <c r="K5081" t="b">
        <f>OR((Statistics_xlsx___Sheet1[[#This Row],[updated offered salary]]&lt;$N$39),(Statistics_xlsx___Sheet1[[#This Row],[updated offered salary]]&gt;$N$40))</f>
        <v>0</v>
      </c>
    </row>
    <row r="5082" spans="1:11" x14ac:dyDescent="0.3">
      <c r="A5082">
        <v>735435</v>
      </c>
      <c r="B5082" t="s">
        <v>4164</v>
      </c>
      <c r="C5082" t="s">
        <v>8</v>
      </c>
      <c r="D5082" t="s">
        <v>13</v>
      </c>
      <c r="E5082" t="str">
        <f>IF(Statistics_xlsx___Sheet1[[#This Row],[event_name]]="-","Male",Statistics_xlsx___Sheet1[[#This Row],[event_name]])</f>
        <v>Female</v>
      </c>
      <c r="F5082" t="s">
        <v>52</v>
      </c>
      <c r="G5082" t="s">
        <v>24</v>
      </c>
      <c r="H5082" t="str">
        <f>IF(Statistics_xlsx___Sheet1[[#This Row],[Post Name]]="-",IF(G5083=0,G5081,G5083),Statistics_xlsx___Sheet1[[#This Row],[Post Name]])</f>
        <v>i7</v>
      </c>
      <c r="I5082">
        <v>13643</v>
      </c>
      <c r="J5082">
        <f>IF(Statistics_xlsx___Sheet1[[#This Row],[Offered Salary]]&lt;=0,AVERAGE($I$2:$I$7166),Statistics_xlsx___Sheet1[[#This Row],[Offered Salary]])</f>
        <v>13643</v>
      </c>
      <c r="K5082" t="b">
        <f>OR((Statistics_xlsx___Sheet1[[#This Row],[updated offered salary]]&lt;$N$39),(Statistics_xlsx___Sheet1[[#This Row],[updated offered salary]]&gt;$N$40))</f>
        <v>0</v>
      </c>
    </row>
    <row r="5083" spans="1:11" x14ac:dyDescent="0.3">
      <c r="A5083">
        <v>997824</v>
      </c>
      <c r="B5083" t="s">
        <v>4165</v>
      </c>
      <c r="C5083" t="s">
        <v>8</v>
      </c>
      <c r="D5083" t="s">
        <v>13</v>
      </c>
      <c r="E5083" t="str">
        <f>IF(Statistics_xlsx___Sheet1[[#This Row],[event_name]]="-","Male",Statistics_xlsx___Sheet1[[#This Row],[event_name]])</f>
        <v>Female</v>
      </c>
      <c r="F5083" t="s">
        <v>52</v>
      </c>
      <c r="G5083" t="s">
        <v>24</v>
      </c>
      <c r="H5083" t="str">
        <f>IF(Statistics_xlsx___Sheet1[[#This Row],[Post Name]]="-",IF(G5084=0,G5082,G5084),Statistics_xlsx___Sheet1[[#This Row],[Post Name]])</f>
        <v>i7</v>
      </c>
      <c r="I5083">
        <v>23112</v>
      </c>
      <c r="J5083">
        <f>IF(Statistics_xlsx___Sheet1[[#This Row],[Offered Salary]]&lt;=0,AVERAGE($I$2:$I$7166),Statistics_xlsx___Sheet1[[#This Row],[Offered Salary]])</f>
        <v>23112</v>
      </c>
      <c r="K5083" t="b">
        <f>OR((Statistics_xlsx___Sheet1[[#This Row],[updated offered salary]]&lt;$N$39),(Statistics_xlsx___Sheet1[[#This Row],[updated offered salary]]&gt;$N$40))</f>
        <v>0</v>
      </c>
    </row>
    <row r="5084" spans="1:11" x14ac:dyDescent="0.3">
      <c r="A5084">
        <v>510022</v>
      </c>
      <c r="B5084" t="s">
        <v>4166</v>
      </c>
      <c r="C5084" t="s">
        <v>8</v>
      </c>
      <c r="D5084" t="s">
        <v>13</v>
      </c>
      <c r="E5084" t="str">
        <f>IF(Statistics_xlsx___Sheet1[[#This Row],[event_name]]="-","Male",Statistics_xlsx___Sheet1[[#This Row],[event_name]])</f>
        <v>Female</v>
      </c>
      <c r="F5084" t="s">
        <v>52</v>
      </c>
      <c r="G5084" t="s">
        <v>24</v>
      </c>
      <c r="H5084" t="str">
        <f>IF(Statistics_xlsx___Sheet1[[#This Row],[Post Name]]="-",IF(G5085=0,G5083,G5085),Statistics_xlsx___Sheet1[[#This Row],[Post Name]])</f>
        <v>i7</v>
      </c>
      <c r="I5084">
        <v>6994</v>
      </c>
      <c r="J5084">
        <f>IF(Statistics_xlsx___Sheet1[[#This Row],[Offered Salary]]&lt;=0,AVERAGE($I$2:$I$7166),Statistics_xlsx___Sheet1[[#This Row],[Offered Salary]])</f>
        <v>6994</v>
      </c>
      <c r="K5084" t="b">
        <f>OR((Statistics_xlsx___Sheet1[[#This Row],[updated offered salary]]&lt;$N$39),(Statistics_xlsx___Sheet1[[#This Row],[updated offered salary]]&gt;$N$40))</f>
        <v>0</v>
      </c>
    </row>
    <row r="5085" spans="1:11" x14ac:dyDescent="0.3">
      <c r="A5085">
        <v>561271</v>
      </c>
      <c r="B5085" t="s">
        <v>4167</v>
      </c>
      <c r="C5085" t="s">
        <v>8</v>
      </c>
      <c r="D5085" t="s">
        <v>13</v>
      </c>
      <c r="E5085" t="str">
        <f>IF(Statistics_xlsx___Sheet1[[#This Row],[event_name]]="-","Male",Statistics_xlsx___Sheet1[[#This Row],[event_name]])</f>
        <v>Female</v>
      </c>
      <c r="F5085" t="s">
        <v>52</v>
      </c>
      <c r="G5085" t="s">
        <v>24</v>
      </c>
      <c r="H5085" t="str">
        <f>IF(Statistics_xlsx___Sheet1[[#This Row],[Post Name]]="-",IF(G5086=0,G5084,G5086),Statistics_xlsx___Sheet1[[#This Row],[Post Name]])</f>
        <v>i7</v>
      </c>
      <c r="I5085">
        <v>47784</v>
      </c>
      <c r="J5085">
        <f>IF(Statistics_xlsx___Sheet1[[#This Row],[Offered Salary]]&lt;=0,AVERAGE($I$2:$I$7166),Statistics_xlsx___Sheet1[[#This Row],[Offered Salary]])</f>
        <v>47784</v>
      </c>
      <c r="K5085" t="b">
        <f>OR((Statistics_xlsx___Sheet1[[#This Row],[updated offered salary]]&lt;$N$39),(Statistics_xlsx___Sheet1[[#This Row],[updated offered salary]]&gt;$N$40))</f>
        <v>0</v>
      </c>
    </row>
    <row r="5086" spans="1:11" x14ac:dyDescent="0.3">
      <c r="A5086">
        <v>632138</v>
      </c>
      <c r="B5086" t="s">
        <v>3416</v>
      </c>
      <c r="C5086" t="s">
        <v>8</v>
      </c>
      <c r="D5086" t="s">
        <v>13</v>
      </c>
      <c r="E5086" t="str">
        <f>IF(Statistics_xlsx___Sheet1[[#This Row],[event_name]]="-","Male",Statistics_xlsx___Sheet1[[#This Row],[event_name]])</f>
        <v>Female</v>
      </c>
      <c r="F5086" t="s">
        <v>52</v>
      </c>
      <c r="G5086" t="s">
        <v>24</v>
      </c>
      <c r="H5086" t="str">
        <f>IF(Statistics_xlsx___Sheet1[[#This Row],[Post Name]]="-",IF(G5087=0,G5085,G5087),Statistics_xlsx___Sheet1[[#This Row],[Post Name]])</f>
        <v>i7</v>
      </c>
      <c r="I5086">
        <v>42540</v>
      </c>
      <c r="J5086">
        <f>IF(Statistics_xlsx___Sheet1[[#This Row],[Offered Salary]]&lt;=0,AVERAGE($I$2:$I$7166),Statistics_xlsx___Sheet1[[#This Row],[Offered Salary]])</f>
        <v>42540</v>
      </c>
      <c r="K5086" t="b">
        <f>OR((Statistics_xlsx___Sheet1[[#This Row],[updated offered salary]]&lt;$N$39),(Statistics_xlsx___Sheet1[[#This Row],[updated offered salary]]&gt;$N$40))</f>
        <v>0</v>
      </c>
    </row>
    <row r="5087" spans="1:11" x14ac:dyDescent="0.3">
      <c r="A5087">
        <v>860271</v>
      </c>
      <c r="B5087" t="s">
        <v>4020</v>
      </c>
      <c r="C5087" t="s">
        <v>8</v>
      </c>
      <c r="D5087" t="s">
        <v>9</v>
      </c>
      <c r="E5087" t="str">
        <f>IF(Statistics_xlsx___Sheet1[[#This Row],[event_name]]="-","Male",Statistics_xlsx___Sheet1[[#This Row],[event_name]])</f>
        <v>Male</v>
      </c>
      <c r="F5087" t="s">
        <v>21</v>
      </c>
      <c r="G5087" t="s">
        <v>14</v>
      </c>
      <c r="H5087" t="str">
        <f>IF(Statistics_xlsx___Sheet1[[#This Row],[Post Name]]="-",IF(G5088=0,G5086,G5088),Statistics_xlsx___Sheet1[[#This Row],[Post Name]])</f>
        <v>c5</v>
      </c>
      <c r="I5087">
        <v>88274</v>
      </c>
      <c r="J5087">
        <f>IF(Statistics_xlsx___Sheet1[[#This Row],[Offered Salary]]&lt;=0,AVERAGE($I$2:$I$7166),Statistics_xlsx___Sheet1[[#This Row],[Offered Salary]])</f>
        <v>88274</v>
      </c>
      <c r="K5087" t="b">
        <f>OR((Statistics_xlsx___Sheet1[[#This Row],[updated offered salary]]&lt;$N$39),(Statistics_xlsx___Sheet1[[#This Row],[updated offered salary]]&gt;$N$40))</f>
        <v>0</v>
      </c>
    </row>
    <row r="5088" spans="1:11" x14ac:dyDescent="0.3">
      <c r="A5088">
        <v>390654</v>
      </c>
      <c r="B5088" t="s">
        <v>4020</v>
      </c>
      <c r="C5088" t="s">
        <v>8</v>
      </c>
      <c r="D5088" t="s">
        <v>9</v>
      </c>
      <c r="E5088" t="str">
        <f>IF(Statistics_xlsx___Sheet1[[#This Row],[event_name]]="-","Male",Statistics_xlsx___Sheet1[[#This Row],[event_name]])</f>
        <v>Male</v>
      </c>
      <c r="F5088" t="s">
        <v>21</v>
      </c>
      <c r="G5088" t="s">
        <v>14</v>
      </c>
      <c r="H5088" t="str">
        <f>IF(Statistics_xlsx___Sheet1[[#This Row],[Post Name]]="-",IF(G5089=0,G5087,G5089),Statistics_xlsx___Sheet1[[#This Row],[Post Name]])</f>
        <v>c5</v>
      </c>
      <c r="I5088">
        <v>59251</v>
      </c>
      <c r="J5088">
        <f>IF(Statistics_xlsx___Sheet1[[#This Row],[Offered Salary]]&lt;=0,AVERAGE($I$2:$I$7166),Statistics_xlsx___Sheet1[[#This Row],[Offered Salary]])</f>
        <v>59251</v>
      </c>
      <c r="K5088" t="b">
        <f>OR((Statistics_xlsx___Sheet1[[#This Row],[updated offered salary]]&lt;$N$39),(Statistics_xlsx___Sheet1[[#This Row],[updated offered salary]]&gt;$N$40))</f>
        <v>0</v>
      </c>
    </row>
    <row r="5089" spans="1:11" x14ac:dyDescent="0.3">
      <c r="A5089">
        <v>943300</v>
      </c>
      <c r="B5089" t="s">
        <v>4168</v>
      </c>
      <c r="C5089" t="s">
        <v>8</v>
      </c>
      <c r="D5089" t="s">
        <v>13</v>
      </c>
      <c r="E5089" t="str">
        <f>IF(Statistics_xlsx___Sheet1[[#This Row],[event_name]]="-","Male",Statistics_xlsx___Sheet1[[#This Row],[event_name]])</f>
        <v>Female</v>
      </c>
      <c r="F5089" t="s">
        <v>113</v>
      </c>
      <c r="G5089" t="s">
        <v>345</v>
      </c>
      <c r="H5089" t="str">
        <f>IF(Statistics_xlsx___Sheet1[[#This Row],[Post Name]]="-",IF(G5090=0,G5088,G5090),Statistics_xlsx___Sheet1[[#This Row],[Post Name]])</f>
        <v>c9</v>
      </c>
      <c r="I5089">
        <v>57373</v>
      </c>
      <c r="J5089">
        <f>IF(Statistics_xlsx___Sheet1[[#This Row],[Offered Salary]]&lt;=0,AVERAGE($I$2:$I$7166),Statistics_xlsx___Sheet1[[#This Row],[Offered Salary]])</f>
        <v>57373</v>
      </c>
      <c r="K5089" t="b">
        <f>OR((Statistics_xlsx___Sheet1[[#This Row],[updated offered salary]]&lt;$N$39),(Statistics_xlsx___Sheet1[[#This Row],[updated offered salary]]&gt;$N$40))</f>
        <v>0</v>
      </c>
    </row>
    <row r="5090" spans="1:11" x14ac:dyDescent="0.3">
      <c r="A5090">
        <v>718437</v>
      </c>
      <c r="B5090" t="s">
        <v>4169</v>
      </c>
      <c r="C5090" t="s">
        <v>8</v>
      </c>
      <c r="D5090" t="s">
        <v>13</v>
      </c>
      <c r="E5090" t="str">
        <f>IF(Statistics_xlsx___Sheet1[[#This Row],[event_name]]="-","Male",Statistics_xlsx___Sheet1[[#This Row],[event_name]])</f>
        <v>Female</v>
      </c>
      <c r="F5090" t="s">
        <v>17</v>
      </c>
      <c r="G5090" t="s">
        <v>30</v>
      </c>
      <c r="H5090" t="str">
        <f>IF(Statistics_xlsx___Sheet1[[#This Row],[Post Name]]="-",IF(G5091=0,G5089,G5091),Statistics_xlsx___Sheet1[[#This Row],[Post Name]])</f>
        <v>b9</v>
      </c>
      <c r="I5090">
        <v>37065</v>
      </c>
      <c r="J5090">
        <f>IF(Statistics_xlsx___Sheet1[[#This Row],[Offered Salary]]&lt;=0,AVERAGE($I$2:$I$7166),Statistics_xlsx___Sheet1[[#This Row],[Offered Salary]])</f>
        <v>37065</v>
      </c>
      <c r="K5090" t="b">
        <f>OR((Statistics_xlsx___Sheet1[[#This Row],[updated offered salary]]&lt;$N$39),(Statistics_xlsx___Sheet1[[#This Row],[updated offered salary]]&gt;$N$40))</f>
        <v>0</v>
      </c>
    </row>
    <row r="5091" spans="1:11" x14ac:dyDescent="0.3">
      <c r="A5091">
        <v>646015</v>
      </c>
      <c r="B5091" t="s">
        <v>4170</v>
      </c>
      <c r="C5091" t="s">
        <v>15</v>
      </c>
      <c r="D5091" t="s">
        <v>13</v>
      </c>
      <c r="E5091" t="str">
        <f>IF(Statistics_xlsx___Sheet1[[#This Row],[event_name]]="-","Male",Statistics_xlsx___Sheet1[[#This Row],[event_name]])</f>
        <v>Female</v>
      </c>
      <c r="F5091" t="s">
        <v>17</v>
      </c>
      <c r="G5091" t="s">
        <v>30</v>
      </c>
      <c r="H5091" t="str">
        <f>IF(Statistics_xlsx___Sheet1[[#This Row],[Post Name]]="-",IF(G5092=0,G5090,G5092),Statistics_xlsx___Sheet1[[#This Row],[Post Name]])</f>
        <v>b9</v>
      </c>
      <c r="I5091">
        <v>31500</v>
      </c>
      <c r="J5091">
        <f>IF(Statistics_xlsx___Sheet1[[#This Row],[Offered Salary]]&lt;=0,AVERAGE($I$2:$I$7166),Statistics_xlsx___Sheet1[[#This Row],[Offered Salary]])</f>
        <v>31500</v>
      </c>
      <c r="K5091" t="b">
        <f>OR((Statistics_xlsx___Sheet1[[#This Row],[updated offered salary]]&lt;$N$39),(Statistics_xlsx___Sheet1[[#This Row],[updated offered salary]]&gt;$N$40))</f>
        <v>0</v>
      </c>
    </row>
    <row r="5092" spans="1:11" x14ac:dyDescent="0.3">
      <c r="A5092">
        <v>750712</v>
      </c>
      <c r="B5092" t="s">
        <v>4171</v>
      </c>
      <c r="C5092" t="s">
        <v>15</v>
      </c>
      <c r="D5092" t="s">
        <v>13</v>
      </c>
      <c r="E5092" t="str">
        <f>IF(Statistics_xlsx___Sheet1[[#This Row],[event_name]]="-","Male",Statistics_xlsx___Sheet1[[#This Row],[event_name]])</f>
        <v>Female</v>
      </c>
      <c r="F5092" t="s">
        <v>17</v>
      </c>
      <c r="G5092" t="s">
        <v>30</v>
      </c>
      <c r="H5092" t="str">
        <f>IF(Statistics_xlsx___Sheet1[[#This Row],[Post Name]]="-",IF(G5093=0,G5091,G5093),Statistics_xlsx___Sheet1[[#This Row],[Post Name]])</f>
        <v>b9</v>
      </c>
      <c r="I5092">
        <v>3232</v>
      </c>
      <c r="J5092">
        <f>IF(Statistics_xlsx___Sheet1[[#This Row],[Offered Salary]]&lt;=0,AVERAGE($I$2:$I$7166),Statistics_xlsx___Sheet1[[#This Row],[Offered Salary]])</f>
        <v>3232</v>
      </c>
      <c r="K5092" t="b">
        <f>OR((Statistics_xlsx___Sheet1[[#This Row],[updated offered salary]]&lt;$N$39),(Statistics_xlsx___Sheet1[[#This Row],[updated offered salary]]&gt;$N$40))</f>
        <v>0</v>
      </c>
    </row>
    <row r="5093" spans="1:11" x14ac:dyDescent="0.3">
      <c r="A5093">
        <v>769287</v>
      </c>
      <c r="B5093" t="s">
        <v>4171</v>
      </c>
      <c r="C5093" t="s">
        <v>8</v>
      </c>
      <c r="D5093" t="s">
        <v>13</v>
      </c>
      <c r="E5093" t="str">
        <f>IF(Statistics_xlsx___Sheet1[[#This Row],[event_name]]="-","Male",Statistics_xlsx___Sheet1[[#This Row],[event_name]])</f>
        <v>Female</v>
      </c>
      <c r="F5093" t="s">
        <v>17</v>
      </c>
      <c r="G5093" t="s">
        <v>30</v>
      </c>
      <c r="H5093" t="str">
        <f>IF(Statistics_xlsx___Sheet1[[#This Row],[Post Name]]="-",IF(G5094=0,G5092,G5094),Statistics_xlsx___Sheet1[[#This Row],[Post Name]])</f>
        <v>b9</v>
      </c>
      <c r="I5093">
        <v>48223</v>
      </c>
      <c r="J5093">
        <f>IF(Statistics_xlsx___Sheet1[[#This Row],[Offered Salary]]&lt;=0,AVERAGE($I$2:$I$7166),Statistics_xlsx___Sheet1[[#This Row],[Offered Salary]])</f>
        <v>48223</v>
      </c>
      <c r="K5093" t="b">
        <f>OR((Statistics_xlsx___Sheet1[[#This Row],[updated offered salary]]&lt;$N$39),(Statistics_xlsx___Sheet1[[#This Row],[updated offered salary]]&gt;$N$40))</f>
        <v>0</v>
      </c>
    </row>
    <row r="5094" spans="1:11" x14ac:dyDescent="0.3">
      <c r="A5094">
        <v>250577</v>
      </c>
      <c r="B5094" t="s">
        <v>1595</v>
      </c>
      <c r="C5094" t="s">
        <v>8</v>
      </c>
      <c r="D5094" t="s">
        <v>13</v>
      </c>
      <c r="E5094" t="str">
        <f>IF(Statistics_xlsx___Sheet1[[#This Row],[event_name]]="-","Male",Statistics_xlsx___Sheet1[[#This Row],[event_name]])</f>
        <v>Female</v>
      </c>
      <c r="F5094" t="s">
        <v>17</v>
      </c>
      <c r="G5094" t="s">
        <v>30</v>
      </c>
      <c r="H5094" t="str">
        <f>IF(Statistics_xlsx___Sheet1[[#This Row],[Post Name]]="-",IF(G5095=0,G5093,G5095),Statistics_xlsx___Sheet1[[#This Row],[Post Name]])</f>
        <v>b9</v>
      </c>
      <c r="I5094">
        <v>21568</v>
      </c>
      <c r="J5094">
        <f>IF(Statistics_xlsx___Sheet1[[#This Row],[Offered Salary]]&lt;=0,AVERAGE($I$2:$I$7166),Statistics_xlsx___Sheet1[[#This Row],[Offered Salary]])</f>
        <v>21568</v>
      </c>
      <c r="K5094" t="b">
        <f>OR((Statistics_xlsx___Sheet1[[#This Row],[updated offered salary]]&lt;$N$39),(Statistics_xlsx___Sheet1[[#This Row],[updated offered salary]]&gt;$N$40))</f>
        <v>0</v>
      </c>
    </row>
    <row r="5095" spans="1:11" x14ac:dyDescent="0.3">
      <c r="A5095">
        <v>314821</v>
      </c>
      <c r="B5095" t="s">
        <v>4172</v>
      </c>
      <c r="C5095" t="s">
        <v>8</v>
      </c>
      <c r="D5095" t="s">
        <v>13</v>
      </c>
      <c r="E5095" t="str">
        <f>IF(Statistics_xlsx___Sheet1[[#This Row],[event_name]]="-","Male",Statistics_xlsx___Sheet1[[#This Row],[event_name]])</f>
        <v>Female</v>
      </c>
      <c r="F5095" t="s">
        <v>17</v>
      </c>
      <c r="G5095" t="s">
        <v>30</v>
      </c>
      <c r="H5095" t="str">
        <f>IF(Statistics_xlsx___Sheet1[[#This Row],[Post Name]]="-",IF(G5096=0,G5094,G5096),Statistics_xlsx___Sheet1[[#This Row],[Post Name]])</f>
        <v>b9</v>
      </c>
      <c r="I5095">
        <v>25320</v>
      </c>
      <c r="J5095">
        <f>IF(Statistics_xlsx___Sheet1[[#This Row],[Offered Salary]]&lt;=0,AVERAGE($I$2:$I$7166),Statistics_xlsx___Sheet1[[#This Row],[Offered Salary]])</f>
        <v>25320</v>
      </c>
      <c r="K5095" t="b">
        <f>OR((Statistics_xlsx___Sheet1[[#This Row],[updated offered salary]]&lt;$N$39),(Statistics_xlsx___Sheet1[[#This Row],[updated offered salary]]&gt;$N$40))</f>
        <v>0</v>
      </c>
    </row>
    <row r="5096" spans="1:11" x14ac:dyDescent="0.3">
      <c r="A5096">
        <v>849742</v>
      </c>
      <c r="B5096" t="s">
        <v>4173</v>
      </c>
      <c r="C5096" t="s">
        <v>8</v>
      </c>
      <c r="D5096" t="s">
        <v>13</v>
      </c>
      <c r="E5096" t="str">
        <f>IF(Statistics_xlsx___Sheet1[[#This Row],[event_name]]="-","Male",Statistics_xlsx___Sheet1[[#This Row],[event_name]])</f>
        <v>Female</v>
      </c>
      <c r="F5096" t="s">
        <v>17</v>
      </c>
      <c r="G5096" t="s">
        <v>14</v>
      </c>
      <c r="H5096" t="str">
        <f>IF(Statistics_xlsx___Sheet1[[#This Row],[Post Name]]="-",IF(G5097=0,G5095,G5097),Statistics_xlsx___Sheet1[[#This Row],[Post Name]])</f>
        <v>c5</v>
      </c>
      <c r="I5096">
        <v>46492</v>
      </c>
      <c r="J5096">
        <f>IF(Statistics_xlsx___Sheet1[[#This Row],[Offered Salary]]&lt;=0,AVERAGE($I$2:$I$7166),Statistics_xlsx___Sheet1[[#This Row],[Offered Salary]])</f>
        <v>46492</v>
      </c>
      <c r="K5096" t="b">
        <f>OR((Statistics_xlsx___Sheet1[[#This Row],[updated offered salary]]&lt;$N$39),(Statistics_xlsx___Sheet1[[#This Row],[updated offered salary]]&gt;$N$40))</f>
        <v>0</v>
      </c>
    </row>
    <row r="5097" spans="1:11" x14ac:dyDescent="0.3">
      <c r="A5097">
        <v>822263</v>
      </c>
      <c r="B5097" t="s">
        <v>1656</v>
      </c>
      <c r="C5097" t="s">
        <v>8</v>
      </c>
      <c r="D5097" t="s">
        <v>9</v>
      </c>
      <c r="E5097" t="str">
        <f>IF(Statistics_xlsx___Sheet1[[#This Row],[event_name]]="-","Male",Statistics_xlsx___Sheet1[[#This Row],[event_name]])</f>
        <v>Male</v>
      </c>
      <c r="F5097" t="s">
        <v>10</v>
      </c>
      <c r="G5097" t="s">
        <v>14</v>
      </c>
      <c r="H5097" t="str">
        <f>IF(Statistics_xlsx___Sheet1[[#This Row],[Post Name]]="-",IF(G5098=0,G5096,G5098),Statistics_xlsx___Sheet1[[#This Row],[Post Name]])</f>
        <v>c5</v>
      </c>
      <c r="I5097">
        <v>56396</v>
      </c>
      <c r="J5097">
        <f>IF(Statistics_xlsx___Sheet1[[#This Row],[Offered Salary]]&lt;=0,AVERAGE($I$2:$I$7166),Statistics_xlsx___Sheet1[[#This Row],[Offered Salary]])</f>
        <v>56396</v>
      </c>
      <c r="K5097" t="b">
        <f>OR((Statistics_xlsx___Sheet1[[#This Row],[updated offered salary]]&lt;$N$39),(Statistics_xlsx___Sheet1[[#This Row],[updated offered salary]]&gt;$N$40))</f>
        <v>0</v>
      </c>
    </row>
    <row r="5098" spans="1:11" x14ac:dyDescent="0.3">
      <c r="A5098">
        <v>65936</v>
      </c>
      <c r="B5098" t="s">
        <v>4174</v>
      </c>
      <c r="C5098" t="s">
        <v>8</v>
      </c>
      <c r="D5098" t="s">
        <v>9</v>
      </c>
      <c r="E5098" t="str">
        <f>IF(Statistics_xlsx___Sheet1[[#This Row],[event_name]]="-","Male",Statistics_xlsx___Sheet1[[#This Row],[event_name]])</f>
        <v>Male</v>
      </c>
      <c r="F5098" t="s">
        <v>86</v>
      </c>
      <c r="G5098" t="s">
        <v>30</v>
      </c>
      <c r="H5098" t="str">
        <f>IF(Statistics_xlsx___Sheet1[[#This Row],[Post Name]]="-",IF(G5099=0,G5097,G5099),Statistics_xlsx___Sheet1[[#This Row],[Post Name]])</f>
        <v>b9</v>
      </c>
      <c r="I5098">
        <v>28152</v>
      </c>
      <c r="J5098">
        <f>IF(Statistics_xlsx___Sheet1[[#This Row],[Offered Salary]]&lt;=0,AVERAGE($I$2:$I$7166),Statistics_xlsx___Sheet1[[#This Row],[Offered Salary]])</f>
        <v>28152</v>
      </c>
      <c r="K5098" t="b">
        <f>OR((Statistics_xlsx___Sheet1[[#This Row],[updated offered salary]]&lt;$N$39),(Statistics_xlsx___Sheet1[[#This Row],[updated offered salary]]&gt;$N$40))</f>
        <v>0</v>
      </c>
    </row>
    <row r="5099" spans="1:11" x14ac:dyDescent="0.3">
      <c r="A5099">
        <v>793607</v>
      </c>
      <c r="B5099" t="s">
        <v>3174</v>
      </c>
      <c r="C5099" t="s">
        <v>8</v>
      </c>
      <c r="D5099" t="s">
        <v>13</v>
      </c>
      <c r="E5099" t="str">
        <f>IF(Statistics_xlsx___Sheet1[[#This Row],[event_name]]="-","Male",Statistics_xlsx___Sheet1[[#This Row],[event_name]])</f>
        <v>Female</v>
      </c>
      <c r="F5099" t="s">
        <v>17</v>
      </c>
      <c r="G5099" t="s">
        <v>14</v>
      </c>
      <c r="H5099" t="str">
        <f>IF(Statistics_xlsx___Sheet1[[#This Row],[Post Name]]="-",IF(G5100=0,G5098,G5100),Statistics_xlsx___Sheet1[[#This Row],[Post Name]])</f>
        <v>c5</v>
      </c>
      <c r="I5099">
        <v>41403</v>
      </c>
      <c r="J5099">
        <f>IF(Statistics_xlsx___Sheet1[[#This Row],[Offered Salary]]&lt;=0,AVERAGE($I$2:$I$7166),Statistics_xlsx___Sheet1[[#This Row],[Offered Salary]])</f>
        <v>41403</v>
      </c>
      <c r="K5099" t="b">
        <f>OR((Statistics_xlsx___Sheet1[[#This Row],[updated offered salary]]&lt;$N$39),(Statistics_xlsx___Sheet1[[#This Row],[updated offered salary]]&gt;$N$40))</f>
        <v>0</v>
      </c>
    </row>
    <row r="5100" spans="1:11" x14ac:dyDescent="0.3">
      <c r="A5100">
        <v>975812</v>
      </c>
      <c r="B5100" t="s">
        <v>1751</v>
      </c>
      <c r="C5100" t="s">
        <v>8</v>
      </c>
      <c r="D5100" t="s">
        <v>13</v>
      </c>
      <c r="E5100" t="str">
        <f>IF(Statistics_xlsx___Sheet1[[#This Row],[event_name]]="-","Male",Statistics_xlsx___Sheet1[[#This Row],[event_name]])</f>
        <v>Female</v>
      </c>
      <c r="F5100" t="s">
        <v>17</v>
      </c>
      <c r="G5100" t="s">
        <v>14</v>
      </c>
      <c r="H5100" t="str">
        <f>IF(Statistics_xlsx___Sheet1[[#This Row],[Post Name]]="-",IF(G5101=0,G5099,G5101),Statistics_xlsx___Sheet1[[#This Row],[Post Name]])</f>
        <v>c5</v>
      </c>
      <c r="I5100">
        <v>93503</v>
      </c>
      <c r="J5100">
        <f>IF(Statistics_xlsx___Sheet1[[#This Row],[Offered Salary]]&lt;=0,AVERAGE($I$2:$I$7166),Statistics_xlsx___Sheet1[[#This Row],[Offered Salary]])</f>
        <v>93503</v>
      </c>
      <c r="K5100" t="b">
        <f>OR((Statistics_xlsx___Sheet1[[#This Row],[updated offered salary]]&lt;$N$39),(Statistics_xlsx___Sheet1[[#This Row],[updated offered salary]]&gt;$N$40))</f>
        <v>0</v>
      </c>
    </row>
    <row r="5101" spans="1:11" x14ac:dyDescent="0.3">
      <c r="A5101">
        <v>367308</v>
      </c>
      <c r="B5101" t="s">
        <v>2547</v>
      </c>
      <c r="C5101" t="s">
        <v>8</v>
      </c>
      <c r="D5101" t="s">
        <v>13</v>
      </c>
      <c r="E5101" t="str">
        <f>IF(Statistics_xlsx___Sheet1[[#This Row],[event_name]]="-","Male",Statistics_xlsx___Sheet1[[#This Row],[event_name]])</f>
        <v>Female</v>
      </c>
      <c r="F5101" t="s">
        <v>17</v>
      </c>
      <c r="G5101" t="s">
        <v>30</v>
      </c>
      <c r="H5101" t="str">
        <f>IF(Statistics_xlsx___Sheet1[[#This Row],[Post Name]]="-",IF(G5102=0,G5100,G5102),Statistics_xlsx___Sheet1[[#This Row],[Post Name]])</f>
        <v>b9</v>
      </c>
      <c r="I5101">
        <v>22376</v>
      </c>
      <c r="J5101">
        <f>IF(Statistics_xlsx___Sheet1[[#This Row],[Offered Salary]]&lt;=0,AVERAGE($I$2:$I$7166),Statistics_xlsx___Sheet1[[#This Row],[Offered Salary]])</f>
        <v>22376</v>
      </c>
      <c r="K5101" t="b">
        <f>OR((Statistics_xlsx___Sheet1[[#This Row],[updated offered salary]]&lt;$N$39),(Statistics_xlsx___Sheet1[[#This Row],[updated offered salary]]&gt;$N$40))</f>
        <v>0</v>
      </c>
    </row>
    <row r="5102" spans="1:11" x14ac:dyDescent="0.3">
      <c r="A5102">
        <v>86740</v>
      </c>
      <c r="B5102" t="s">
        <v>4175</v>
      </c>
      <c r="C5102" t="s">
        <v>8</v>
      </c>
      <c r="D5102" t="s">
        <v>13</v>
      </c>
      <c r="E5102" t="str">
        <f>IF(Statistics_xlsx___Sheet1[[#This Row],[event_name]]="-","Male",Statistics_xlsx___Sheet1[[#This Row],[event_name]])</f>
        <v>Female</v>
      </c>
      <c r="F5102" t="s">
        <v>17</v>
      </c>
      <c r="G5102" t="s">
        <v>345</v>
      </c>
      <c r="H5102" t="str">
        <f>IF(Statistics_xlsx___Sheet1[[#This Row],[Post Name]]="-",IF(G5103=0,G5101,G5103),Statistics_xlsx___Sheet1[[#This Row],[Post Name]])</f>
        <v>c9</v>
      </c>
      <c r="I5102">
        <v>35230</v>
      </c>
      <c r="J5102">
        <f>IF(Statistics_xlsx___Sheet1[[#This Row],[Offered Salary]]&lt;=0,AVERAGE($I$2:$I$7166),Statistics_xlsx___Sheet1[[#This Row],[Offered Salary]])</f>
        <v>35230</v>
      </c>
      <c r="K5102" t="b">
        <f>OR((Statistics_xlsx___Sheet1[[#This Row],[updated offered salary]]&lt;$N$39),(Statistics_xlsx___Sheet1[[#This Row],[updated offered salary]]&gt;$N$40))</f>
        <v>0</v>
      </c>
    </row>
    <row r="5103" spans="1:11" x14ac:dyDescent="0.3">
      <c r="A5103">
        <v>83318</v>
      </c>
      <c r="B5103" t="s">
        <v>1994</v>
      </c>
      <c r="C5103" t="s">
        <v>8</v>
      </c>
      <c r="D5103" t="s">
        <v>13</v>
      </c>
      <c r="E5103" t="str">
        <f>IF(Statistics_xlsx___Sheet1[[#This Row],[event_name]]="-","Male",Statistics_xlsx___Sheet1[[#This Row],[event_name]])</f>
        <v>Female</v>
      </c>
      <c r="F5103" t="s">
        <v>33</v>
      </c>
      <c r="G5103" t="s">
        <v>345</v>
      </c>
      <c r="H5103" t="str">
        <f>IF(Statistics_xlsx___Sheet1[[#This Row],[Post Name]]="-",IF(G5104=0,G5102,G5104),Statistics_xlsx___Sheet1[[#This Row],[Post Name]])</f>
        <v>c9</v>
      </c>
      <c r="I5103">
        <v>25181</v>
      </c>
      <c r="J5103">
        <f>IF(Statistics_xlsx___Sheet1[[#This Row],[Offered Salary]]&lt;=0,AVERAGE($I$2:$I$7166),Statistics_xlsx___Sheet1[[#This Row],[Offered Salary]])</f>
        <v>25181</v>
      </c>
      <c r="K5103" t="b">
        <f>OR((Statistics_xlsx___Sheet1[[#This Row],[updated offered salary]]&lt;$N$39),(Statistics_xlsx___Sheet1[[#This Row],[updated offered salary]]&gt;$N$40))</f>
        <v>0</v>
      </c>
    </row>
    <row r="5104" spans="1:11" x14ac:dyDescent="0.3">
      <c r="A5104">
        <v>213326</v>
      </c>
      <c r="B5104" t="s">
        <v>3600</v>
      </c>
      <c r="C5104" t="s">
        <v>8</v>
      </c>
      <c r="D5104" t="s">
        <v>13</v>
      </c>
      <c r="E5104" t="str">
        <f>IF(Statistics_xlsx___Sheet1[[#This Row],[event_name]]="-","Male",Statistics_xlsx___Sheet1[[#This Row],[event_name]])</f>
        <v>Female</v>
      </c>
      <c r="F5104" t="s">
        <v>33</v>
      </c>
      <c r="G5104" t="s">
        <v>345</v>
      </c>
      <c r="H5104" t="str">
        <f>IF(Statistics_xlsx___Sheet1[[#This Row],[Post Name]]="-",IF(G5105=0,G5103,G5105),Statistics_xlsx___Sheet1[[#This Row],[Post Name]])</f>
        <v>c9</v>
      </c>
      <c r="I5104">
        <v>55181</v>
      </c>
      <c r="J5104">
        <f>IF(Statistics_xlsx___Sheet1[[#This Row],[Offered Salary]]&lt;=0,AVERAGE($I$2:$I$7166),Statistics_xlsx___Sheet1[[#This Row],[Offered Salary]])</f>
        <v>55181</v>
      </c>
      <c r="K5104" t="b">
        <f>OR((Statistics_xlsx___Sheet1[[#This Row],[updated offered salary]]&lt;$N$39),(Statistics_xlsx___Sheet1[[#This Row],[updated offered salary]]&gt;$N$40))</f>
        <v>0</v>
      </c>
    </row>
    <row r="5105" spans="1:11" x14ac:dyDescent="0.3">
      <c r="A5105">
        <v>463173</v>
      </c>
      <c r="B5105" t="s">
        <v>1575</v>
      </c>
      <c r="C5105" t="s">
        <v>8</v>
      </c>
      <c r="D5105" t="s">
        <v>13</v>
      </c>
      <c r="E5105" t="str">
        <f>IF(Statistics_xlsx___Sheet1[[#This Row],[event_name]]="-","Male",Statistics_xlsx___Sheet1[[#This Row],[event_name]])</f>
        <v>Female</v>
      </c>
      <c r="F5105" t="s">
        <v>17</v>
      </c>
      <c r="G5105" t="s">
        <v>36</v>
      </c>
      <c r="H5105" t="str">
        <f>IF(Statistics_xlsx___Sheet1[[#This Row],[Post Name]]="-",IF(G5106=0,G5104,G5106),Statistics_xlsx___Sheet1[[#This Row],[Post Name]])</f>
        <v>i5</v>
      </c>
      <c r="I5105">
        <v>14640</v>
      </c>
      <c r="J5105">
        <f>IF(Statistics_xlsx___Sheet1[[#This Row],[Offered Salary]]&lt;=0,AVERAGE($I$2:$I$7166),Statistics_xlsx___Sheet1[[#This Row],[Offered Salary]])</f>
        <v>14640</v>
      </c>
      <c r="K5105" t="b">
        <f>OR((Statistics_xlsx___Sheet1[[#This Row],[updated offered salary]]&lt;$N$39),(Statistics_xlsx___Sheet1[[#This Row],[updated offered salary]]&gt;$N$40))</f>
        <v>0</v>
      </c>
    </row>
    <row r="5106" spans="1:11" x14ac:dyDescent="0.3">
      <c r="A5106">
        <v>695060</v>
      </c>
      <c r="B5106" t="s">
        <v>4176</v>
      </c>
      <c r="C5106" t="s">
        <v>8</v>
      </c>
      <c r="D5106" t="s">
        <v>13</v>
      </c>
      <c r="E5106" t="str">
        <f>IF(Statistics_xlsx___Sheet1[[#This Row],[event_name]]="-","Male",Statistics_xlsx___Sheet1[[#This Row],[event_name]])</f>
        <v>Female</v>
      </c>
      <c r="F5106" t="s">
        <v>17</v>
      </c>
      <c r="G5106" t="s">
        <v>14</v>
      </c>
      <c r="H5106" t="str">
        <f>IF(Statistics_xlsx___Sheet1[[#This Row],[Post Name]]="-",IF(G5107=0,G5105,G5107),Statistics_xlsx___Sheet1[[#This Row],[Post Name]])</f>
        <v>c5</v>
      </c>
      <c r="I5106">
        <v>73343</v>
      </c>
      <c r="J5106">
        <f>IF(Statistics_xlsx___Sheet1[[#This Row],[Offered Salary]]&lt;=0,AVERAGE($I$2:$I$7166),Statistics_xlsx___Sheet1[[#This Row],[Offered Salary]])</f>
        <v>73343</v>
      </c>
      <c r="K5106" t="b">
        <f>OR((Statistics_xlsx___Sheet1[[#This Row],[updated offered salary]]&lt;$N$39),(Statistics_xlsx___Sheet1[[#This Row],[updated offered salary]]&gt;$N$40))</f>
        <v>0</v>
      </c>
    </row>
    <row r="5107" spans="1:11" x14ac:dyDescent="0.3">
      <c r="A5107">
        <v>537402</v>
      </c>
      <c r="B5107" t="s">
        <v>4177</v>
      </c>
      <c r="C5107" t="s">
        <v>8</v>
      </c>
      <c r="D5107" t="s">
        <v>13</v>
      </c>
      <c r="E5107" t="str">
        <f>IF(Statistics_xlsx___Sheet1[[#This Row],[event_name]]="-","Male",Statistics_xlsx___Sheet1[[#This Row],[event_name]])</f>
        <v>Female</v>
      </c>
      <c r="F5107" t="s">
        <v>17</v>
      </c>
      <c r="G5107" t="s">
        <v>24</v>
      </c>
      <c r="H5107" t="str">
        <f>IF(Statistics_xlsx___Sheet1[[#This Row],[Post Name]]="-",IF(G5108=0,G5106,G5108),Statistics_xlsx___Sheet1[[#This Row],[Post Name]])</f>
        <v>i7</v>
      </c>
      <c r="I5107">
        <v>89931</v>
      </c>
      <c r="J5107">
        <f>IF(Statistics_xlsx___Sheet1[[#This Row],[Offered Salary]]&lt;=0,AVERAGE($I$2:$I$7166),Statistics_xlsx___Sheet1[[#This Row],[Offered Salary]])</f>
        <v>89931</v>
      </c>
      <c r="K5107" t="b">
        <f>OR((Statistics_xlsx___Sheet1[[#This Row],[updated offered salary]]&lt;$N$39),(Statistics_xlsx___Sheet1[[#This Row],[updated offered salary]]&gt;$N$40))</f>
        <v>0</v>
      </c>
    </row>
    <row r="5108" spans="1:11" x14ac:dyDescent="0.3">
      <c r="A5108">
        <v>35660</v>
      </c>
      <c r="B5108" t="s">
        <v>2841</v>
      </c>
      <c r="C5108" t="s">
        <v>8</v>
      </c>
      <c r="D5108" t="s">
        <v>13</v>
      </c>
      <c r="E5108" t="str">
        <f>IF(Statistics_xlsx___Sheet1[[#This Row],[event_name]]="-","Male",Statistics_xlsx___Sheet1[[#This Row],[event_name]])</f>
        <v>Female</v>
      </c>
      <c r="F5108" t="s">
        <v>17</v>
      </c>
      <c r="G5108" t="s">
        <v>14</v>
      </c>
      <c r="H5108" t="str">
        <f>IF(Statistics_xlsx___Sheet1[[#This Row],[Post Name]]="-",IF(G5109=0,G5107,G5109),Statistics_xlsx___Sheet1[[#This Row],[Post Name]])</f>
        <v>c5</v>
      </c>
      <c r="I5108">
        <v>9687</v>
      </c>
      <c r="J5108">
        <f>IF(Statistics_xlsx___Sheet1[[#This Row],[Offered Salary]]&lt;=0,AVERAGE($I$2:$I$7166),Statistics_xlsx___Sheet1[[#This Row],[Offered Salary]])</f>
        <v>9687</v>
      </c>
      <c r="K5108" t="b">
        <f>OR((Statistics_xlsx___Sheet1[[#This Row],[updated offered salary]]&lt;$N$39),(Statistics_xlsx___Sheet1[[#This Row],[updated offered salary]]&gt;$N$40))</f>
        <v>0</v>
      </c>
    </row>
    <row r="5109" spans="1:11" x14ac:dyDescent="0.3">
      <c r="A5109">
        <v>197879</v>
      </c>
      <c r="B5109" t="s">
        <v>1315</v>
      </c>
      <c r="C5109" t="s">
        <v>8</v>
      </c>
      <c r="D5109" t="s">
        <v>42</v>
      </c>
      <c r="E5109" t="str">
        <f>IF(Statistics_xlsx___Sheet1[[#This Row],[event_name]]="-","Male",Statistics_xlsx___Sheet1[[#This Row],[event_name]])</f>
        <v>Don’t want to say</v>
      </c>
      <c r="F5109" t="s">
        <v>17</v>
      </c>
      <c r="G5109" t="s">
        <v>14</v>
      </c>
      <c r="H5109" t="str">
        <f>IF(Statistics_xlsx___Sheet1[[#This Row],[Post Name]]="-",IF(G5110=0,G5108,G5110),Statistics_xlsx___Sheet1[[#This Row],[Post Name]])</f>
        <v>c5</v>
      </c>
      <c r="I5109">
        <v>40787</v>
      </c>
      <c r="J5109">
        <f>IF(Statistics_xlsx___Sheet1[[#This Row],[Offered Salary]]&lt;=0,AVERAGE($I$2:$I$7166),Statistics_xlsx___Sheet1[[#This Row],[Offered Salary]])</f>
        <v>40787</v>
      </c>
      <c r="K5109" t="b">
        <f>OR((Statistics_xlsx___Sheet1[[#This Row],[updated offered salary]]&lt;$N$39),(Statistics_xlsx___Sheet1[[#This Row],[updated offered salary]]&gt;$N$40))</f>
        <v>0</v>
      </c>
    </row>
    <row r="5110" spans="1:11" x14ac:dyDescent="0.3">
      <c r="A5110">
        <v>830455</v>
      </c>
      <c r="B5110" t="s">
        <v>4178</v>
      </c>
      <c r="C5110" t="s">
        <v>8</v>
      </c>
      <c r="D5110" t="s">
        <v>13</v>
      </c>
      <c r="E5110" t="str">
        <f>IF(Statistics_xlsx___Sheet1[[#This Row],[event_name]]="-","Male",Statistics_xlsx___Sheet1[[#This Row],[event_name]])</f>
        <v>Female</v>
      </c>
      <c r="F5110" t="s">
        <v>17</v>
      </c>
      <c r="G5110" t="s">
        <v>14</v>
      </c>
      <c r="H5110" t="str">
        <f>IF(Statistics_xlsx___Sheet1[[#This Row],[Post Name]]="-",IF(G5111=0,G5109,G5111),Statistics_xlsx___Sheet1[[#This Row],[Post Name]])</f>
        <v>c5</v>
      </c>
      <c r="I5110">
        <v>36607</v>
      </c>
      <c r="J5110">
        <f>IF(Statistics_xlsx___Sheet1[[#This Row],[Offered Salary]]&lt;=0,AVERAGE($I$2:$I$7166),Statistics_xlsx___Sheet1[[#This Row],[Offered Salary]])</f>
        <v>36607</v>
      </c>
      <c r="K5110" t="b">
        <f>OR((Statistics_xlsx___Sheet1[[#This Row],[updated offered salary]]&lt;$N$39),(Statistics_xlsx___Sheet1[[#This Row],[updated offered salary]]&gt;$N$40))</f>
        <v>0</v>
      </c>
    </row>
    <row r="5111" spans="1:11" x14ac:dyDescent="0.3">
      <c r="A5111">
        <v>950873</v>
      </c>
      <c r="B5111" t="s">
        <v>2716</v>
      </c>
      <c r="C5111" t="s">
        <v>8</v>
      </c>
      <c r="D5111" t="s">
        <v>13</v>
      </c>
      <c r="E5111" t="str">
        <f>IF(Statistics_xlsx___Sheet1[[#This Row],[event_name]]="-","Male",Statistics_xlsx___Sheet1[[#This Row],[event_name]])</f>
        <v>Female</v>
      </c>
      <c r="F5111" t="s">
        <v>17</v>
      </c>
      <c r="G5111" t="s">
        <v>24</v>
      </c>
      <c r="H5111" t="str">
        <f>IF(Statistics_xlsx___Sheet1[[#This Row],[Post Name]]="-",IF(G5112=0,G5110,G5112),Statistics_xlsx___Sheet1[[#This Row],[Post Name]])</f>
        <v>i7</v>
      </c>
      <c r="I5111">
        <v>88043</v>
      </c>
      <c r="J5111">
        <f>IF(Statistics_xlsx___Sheet1[[#This Row],[Offered Salary]]&lt;=0,AVERAGE($I$2:$I$7166),Statistics_xlsx___Sheet1[[#This Row],[Offered Salary]])</f>
        <v>88043</v>
      </c>
      <c r="K5111" t="b">
        <f>OR((Statistics_xlsx___Sheet1[[#This Row],[updated offered salary]]&lt;$N$39),(Statistics_xlsx___Sheet1[[#This Row],[updated offered salary]]&gt;$N$40))</f>
        <v>0</v>
      </c>
    </row>
    <row r="5112" spans="1:11" x14ac:dyDescent="0.3">
      <c r="A5112">
        <v>702038</v>
      </c>
      <c r="B5112" t="s">
        <v>1366</v>
      </c>
      <c r="C5112" t="s">
        <v>8</v>
      </c>
      <c r="D5112" t="s">
        <v>13</v>
      </c>
      <c r="E5112" t="str">
        <f>IF(Statistics_xlsx___Sheet1[[#This Row],[event_name]]="-","Male",Statistics_xlsx___Sheet1[[#This Row],[event_name]])</f>
        <v>Female</v>
      </c>
      <c r="F5112" t="s">
        <v>21</v>
      </c>
      <c r="G5112" t="s">
        <v>24</v>
      </c>
      <c r="H5112" t="str">
        <f>IF(Statistics_xlsx___Sheet1[[#This Row],[Post Name]]="-",IF(G5113=0,G5111,G5113),Statistics_xlsx___Sheet1[[#This Row],[Post Name]])</f>
        <v>i7</v>
      </c>
      <c r="I5112">
        <v>17389</v>
      </c>
      <c r="J5112">
        <f>IF(Statistics_xlsx___Sheet1[[#This Row],[Offered Salary]]&lt;=0,AVERAGE($I$2:$I$7166),Statistics_xlsx___Sheet1[[#This Row],[Offered Salary]])</f>
        <v>17389</v>
      </c>
      <c r="K5112" t="b">
        <f>OR((Statistics_xlsx___Sheet1[[#This Row],[updated offered salary]]&lt;$N$39),(Statistics_xlsx___Sheet1[[#This Row],[updated offered salary]]&gt;$N$40))</f>
        <v>0</v>
      </c>
    </row>
    <row r="5113" spans="1:11" x14ac:dyDescent="0.3">
      <c r="A5113">
        <v>932524</v>
      </c>
      <c r="B5113" t="s">
        <v>2716</v>
      </c>
      <c r="C5113" t="s">
        <v>8</v>
      </c>
      <c r="D5113" t="s">
        <v>9</v>
      </c>
      <c r="E5113" t="str">
        <f>IF(Statistics_xlsx___Sheet1[[#This Row],[event_name]]="-","Male",Statistics_xlsx___Sheet1[[#This Row],[event_name]])</f>
        <v>Male</v>
      </c>
      <c r="F5113" t="s">
        <v>21</v>
      </c>
      <c r="G5113" t="s">
        <v>24</v>
      </c>
      <c r="H5113" t="str">
        <f>IF(Statistics_xlsx___Sheet1[[#This Row],[Post Name]]="-",IF(G5114=0,G5112,G5114),Statistics_xlsx___Sheet1[[#This Row],[Post Name]])</f>
        <v>i7</v>
      </c>
      <c r="I5113">
        <v>17353</v>
      </c>
      <c r="J5113">
        <f>IF(Statistics_xlsx___Sheet1[[#This Row],[Offered Salary]]&lt;=0,AVERAGE($I$2:$I$7166),Statistics_xlsx___Sheet1[[#This Row],[Offered Salary]])</f>
        <v>17353</v>
      </c>
      <c r="K5113" t="b">
        <f>OR((Statistics_xlsx___Sheet1[[#This Row],[updated offered salary]]&lt;$N$39),(Statistics_xlsx___Sheet1[[#This Row],[updated offered salary]]&gt;$N$40))</f>
        <v>0</v>
      </c>
    </row>
    <row r="5114" spans="1:11" x14ac:dyDescent="0.3">
      <c r="A5114">
        <v>572607</v>
      </c>
      <c r="B5114" t="s">
        <v>4179</v>
      </c>
      <c r="C5114" t="s">
        <v>8</v>
      </c>
      <c r="D5114" t="s">
        <v>9</v>
      </c>
      <c r="E5114" t="str">
        <f>IF(Statistics_xlsx___Sheet1[[#This Row],[event_name]]="-","Male",Statistics_xlsx___Sheet1[[#This Row],[event_name]])</f>
        <v>Male</v>
      </c>
      <c r="F5114" t="s">
        <v>21</v>
      </c>
      <c r="G5114" t="s">
        <v>24</v>
      </c>
      <c r="H5114" t="str">
        <f>IF(Statistics_xlsx___Sheet1[[#This Row],[Post Name]]="-",IF(G5115=0,G5113,G5115),Statistics_xlsx___Sheet1[[#This Row],[Post Name]])</f>
        <v>i7</v>
      </c>
      <c r="I5114">
        <v>15884</v>
      </c>
      <c r="J5114">
        <f>IF(Statistics_xlsx___Sheet1[[#This Row],[Offered Salary]]&lt;=0,AVERAGE($I$2:$I$7166),Statistics_xlsx___Sheet1[[#This Row],[Offered Salary]])</f>
        <v>15884</v>
      </c>
      <c r="K5114" t="b">
        <f>OR((Statistics_xlsx___Sheet1[[#This Row],[updated offered salary]]&lt;$N$39),(Statistics_xlsx___Sheet1[[#This Row],[updated offered salary]]&gt;$N$40))</f>
        <v>0</v>
      </c>
    </row>
    <row r="5115" spans="1:11" x14ac:dyDescent="0.3">
      <c r="A5115">
        <v>676608</v>
      </c>
      <c r="B5115" t="s">
        <v>4180</v>
      </c>
      <c r="C5115" t="s">
        <v>8</v>
      </c>
      <c r="D5115" t="s">
        <v>9</v>
      </c>
      <c r="E5115" t="str">
        <f>IF(Statistics_xlsx___Sheet1[[#This Row],[event_name]]="-","Male",Statistics_xlsx___Sheet1[[#This Row],[event_name]])</f>
        <v>Male</v>
      </c>
      <c r="F5115" t="s">
        <v>21</v>
      </c>
      <c r="G5115" t="s">
        <v>24</v>
      </c>
      <c r="H5115" t="str">
        <f>IF(Statistics_xlsx___Sheet1[[#This Row],[Post Name]]="-",IF(G5116=0,G5114,G5116),Statistics_xlsx___Sheet1[[#This Row],[Post Name]])</f>
        <v>i7</v>
      </c>
      <c r="I5115">
        <v>12376</v>
      </c>
      <c r="J5115">
        <f>IF(Statistics_xlsx___Sheet1[[#This Row],[Offered Salary]]&lt;=0,AVERAGE($I$2:$I$7166),Statistics_xlsx___Sheet1[[#This Row],[Offered Salary]])</f>
        <v>12376</v>
      </c>
      <c r="K5115" t="b">
        <f>OR((Statistics_xlsx___Sheet1[[#This Row],[updated offered salary]]&lt;$N$39),(Statistics_xlsx___Sheet1[[#This Row],[updated offered salary]]&gt;$N$40))</f>
        <v>0</v>
      </c>
    </row>
    <row r="5116" spans="1:11" x14ac:dyDescent="0.3">
      <c r="A5116">
        <v>252925</v>
      </c>
      <c r="B5116" t="s">
        <v>4181</v>
      </c>
      <c r="C5116" t="s">
        <v>8</v>
      </c>
      <c r="D5116" t="s">
        <v>13</v>
      </c>
      <c r="E5116" t="str">
        <f>IF(Statistics_xlsx___Sheet1[[#This Row],[event_name]]="-","Male",Statistics_xlsx___Sheet1[[#This Row],[event_name]])</f>
        <v>Female</v>
      </c>
      <c r="F5116" t="s">
        <v>21</v>
      </c>
      <c r="G5116" t="s">
        <v>24</v>
      </c>
      <c r="H5116" t="str">
        <f>IF(Statistics_xlsx___Sheet1[[#This Row],[Post Name]]="-",IF(G5117=0,G5115,G5117),Statistics_xlsx___Sheet1[[#This Row],[Post Name]])</f>
        <v>i7</v>
      </c>
      <c r="I5116">
        <v>19962</v>
      </c>
      <c r="J5116">
        <f>IF(Statistics_xlsx___Sheet1[[#This Row],[Offered Salary]]&lt;=0,AVERAGE($I$2:$I$7166),Statistics_xlsx___Sheet1[[#This Row],[Offered Salary]])</f>
        <v>19962</v>
      </c>
      <c r="K5116" t="b">
        <f>OR((Statistics_xlsx___Sheet1[[#This Row],[updated offered salary]]&lt;$N$39),(Statistics_xlsx___Sheet1[[#This Row],[updated offered salary]]&gt;$N$40))</f>
        <v>0</v>
      </c>
    </row>
    <row r="5117" spans="1:11" x14ac:dyDescent="0.3">
      <c r="A5117">
        <v>946654</v>
      </c>
      <c r="B5117" t="s">
        <v>2097</v>
      </c>
      <c r="C5117" t="s">
        <v>15</v>
      </c>
      <c r="D5117" t="s">
        <v>9</v>
      </c>
      <c r="E5117" t="str">
        <f>IF(Statistics_xlsx___Sheet1[[#This Row],[event_name]]="-","Male",Statistics_xlsx___Sheet1[[#This Row],[event_name]])</f>
        <v>Male</v>
      </c>
      <c r="F5117" t="s">
        <v>10</v>
      </c>
      <c r="G5117" t="s">
        <v>11</v>
      </c>
      <c r="H5117" t="str">
        <f>IF(Statistics_xlsx___Sheet1[[#This Row],[Post Name]]="-",IF(G5118=0,G5116,G5118),Statistics_xlsx___Sheet1[[#This Row],[Post Name]])</f>
        <v>c8</v>
      </c>
      <c r="I5117">
        <v>18024</v>
      </c>
      <c r="J5117">
        <f>IF(Statistics_xlsx___Sheet1[[#This Row],[Offered Salary]]&lt;=0,AVERAGE($I$2:$I$7166),Statistics_xlsx___Sheet1[[#This Row],[Offered Salary]])</f>
        <v>18024</v>
      </c>
      <c r="K5117" t="b">
        <f>OR((Statistics_xlsx___Sheet1[[#This Row],[updated offered salary]]&lt;$N$39),(Statistics_xlsx___Sheet1[[#This Row],[updated offered salary]]&gt;$N$40))</f>
        <v>0</v>
      </c>
    </row>
    <row r="5118" spans="1:11" x14ac:dyDescent="0.3">
      <c r="A5118">
        <v>794731</v>
      </c>
      <c r="B5118" t="s">
        <v>4182</v>
      </c>
      <c r="C5118" t="s">
        <v>8</v>
      </c>
      <c r="D5118" t="s">
        <v>13</v>
      </c>
      <c r="E5118" t="str">
        <f>IF(Statistics_xlsx___Sheet1[[#This Row],[event_name]]="-","Male",Statistics_xlsx___Sheet1[[#This Row],[event_name]])</f>
        <v>Female</v>
      </c>
      <c r="F5118" t="s">
        <v>10</v>
      </c>
      <c r="G5118" t="s">
        <v>11</v>
      </c>
      <c r="H5118" t="str">
        <f>IF(Statistics_xlsx___Sheet1[[#This Row],[Post Name]]="-",IF(G5119=0,G5117,G5119),Statistics_xlsx___Sheet1[[#This Row],[Post Name]])</f>
        <v>c8</v>
      </c>
      <c r="I5118">
        <v>69332</v>
      </c>
      <c r="J5118">
        <f>IF(Statistics_xlsx___Sheet1[[#This Row],[Offered Salary]]&lt;=0,AVERAGE($I$2:$I$7166),Statistics_xlsx___Sheet1[[#This Row],[Offered Salary]])</f>
        <v>69332</v>
      </c>
      <c r="K5118" t="b">
        <f>OR((Statistics_xlsx___Sheet1[[#This Row],[updated offered salary]]&lt;$N$39),(Statistics_xlsx___Sheet1[[#This Row],[updated offered salary]]&gt;$N$40))</f>
        <v>0</v>
      </c>
    </row>
    <row r="5119" spans="1:11" x14ac:dyDescent="0.3">
      <c r="A5119">
        <v>579885</v>
      </c>
      <c r="B5119" t="s">
        <v>1436</v>
      </c>
      <c r="C5119" t="s">
        <v>8</v>
      </c>
      <c r="D5119" t="s">
        <v>9</v>
      </c>
      <c r="E5119" t="str">
        <f>IF(Statistics_xlsx___Sheet1[[#This Row],[event_name]]="-","Male",Statistics_xlsx___Sheet1[[#This Row],[event_name]])</f>
        <v>Male</v>
      </c>
      <c r="F5119" t="s">
        <v>10</v>
      </c>
      <c r="G5119" t="s">
        <v>11</v>
      </c>
      <c r="H5119" t="str">
        <f>IF(Statistics_xlsx___Sheet1[[#This Row],[Post Name]]="-",IF(G5120=0,G5118,G5120),Statistics_xlsx___Sheet1[[#This Row],[Post Name]])</f>
        <v>c8</v>
      </c>
      <c r="I5119">
        <v>96590</v>
      </c>
      <c r="J5119">
        <f>IF(Statistics_xlsx___Sheet1[[#This Row],[Offered Salary]]&lt;=0,AVERAGE($I$2:$I$7166),Statistics_xlsx___Sheet1[[#This Row],[Offered Salary]])</f>
        <v>96590</v>
      </c>
      <c r="K5119" t="b">
        <f>OR((Statistics_xlsx___Sheet1[[#This Row],[updated offered salary]]&lt;$N$39),(Statistics_xlsx___Sheet1[[#This Row],[updated offered salary]]&gt;$N$40))</f>
        <v>0</v>
      </c>
    </row>
    <row r="5120" spans="1:11" x14ac:dyDescent="0.3">
      <c r="A5120">
        <v>546970</v>
      </c>
      <c r="B5120" t="s">
        <v>4183</v>
      </c>
      <c r="C5120" t="s">
        <v>8</v>
      </c>
      <c r="D5120" t="s">
        <v>42</v>
      </c>
      <c r="E5120" t="str">
        <f>IF(Statistics_xlsx___Sheet1[[#This Row],[event_name]]="-","Male",Statistics_xlsx___Sheet1[[#This Row],[event_name]])</f>
        <v>Don’t want to say</v>
      </c>
      <c r="F5120" t="s">
        <v>10</v>
      </c>
      <c r="G5120" t="s">
        <v>11</v>
      </c>
      <c r="H5120" t="str">
        <f>IF(Statistics_xlsx___Sheet1[[#This Row],[Post Name]]="-",IF(G5121=0,G5119,G5121),Statistics_xlsx___Sheet1[[#This Row],[Post Name]])</f>
        <v>c8</v>
      </c>
      <c r="I5120">
        <v>65116</v>
      </c>
      <c r="J5120">
        <f>IF(Statistics_xlsx___Sheet1[[#This Row],[Offered Salary]]&lt;=0,AVERAGE($I$2:$I$7166),Statistics_xlsx___Sheet1[[#This Row],[Offered Salary]])</f>
        <v>65116</v>
      </c>
      <c r="K5120" t="b">
        <f>OR((Statistics_xlsx___Sheet1[[#This Row],[updated offered salary]]&lt;$N$39),(Statistics_xlsx___Sheet1[[#This Row],[updated offered salary]]&gt;$N$40))</f>
        <v>0</v>
      </c>
    </row>
    <row r="5121" spans="1:11" x14ac:dyDescent="0.3">
      <c r="A5121">
        <v>180813</v>
      </c>
      <c r="B5121" t="s">
        <v>4184</v>
      </c>
      <c r="C5121" t="s">
        <v>8</v>
      </c>
      <c r="D5121" t="s">
        <v>42</v>
      </c>
      <c r="E5121" t="str">
        <f>IF(Statistics_xlsx___Sheet1[[#This Row],[event_name]]="-","Male",Statistics_xlsx___Sheet1[[#This Row],[event_name]])</f>
        <v>Don’t want to say</v>
      </c>
      <c r="F5121" t="s">
        <v>17</v>
      </c>
      <c r="G5121" t="s">
        <v>345</v>
      </c>
      <c r="H5121" t="str">
        <f>IF(Statistics_xlsx___Sheet1[[#This Row],[Post Name]]="-",IF(G5122=0,G5120,G5122),Statistics_xlsx___Sheet1[[#This Row],[Post Name]])</f>
        <v>c9</v>
      </c>
      <c r="I5121">
        <v>93776</v>
      </c>
      <c r="J5121">
        <f>IF(Statistics_xlsx___Sheet1[[#This Row],[Offered Salary]]&lt;=0,AVERAGE($I$2:$I$7166),Statistics_xlsx___Sheet1[[#This Row],[Offered Salary]])</f>
        <v>93776</v>
      </c>
      <c r="K5121" t="b">
        <f>OR((Statistics_xlsx___Sheet1[[#This Row],[updated offered salary]]&lt;$N$39),(Statistics_xlsx___Sheet1[[#This Row],[updated offered salary]]&gt;$N$40))</f>
        <v>0</v>
      </c>
    </row>
    <row r="5122" spans="1:11" x14ac:dyDescent="0.3">
      <c r="A5122">
        <v>638194</v>
      </c>
      <c r="B5122" t="s">
        <v>3649</v>
      </c>
      <c r="C5122" t="s">
        <v>8</v>
      </c>
      <c r="D5122" t="s">
        <v>13</v>
      </c>
      <c r="E5122" t="str">
        <f>IF(Statistics_xlsx___Sheet1[[#This Row],[event_name]]="-","Male",Statistics_xlsx___Sheet1[[#This Row],[event_name]])</f>
        <v>Female</v>
      </c>
      <c r="F5122" t="s">
        <v>17</v>
      </c>
      <c r="G5122" t="s">
        <v>44</v>
      </c>
      <c r="H5122" t="str">
        <f>IF(Statistics_xlsx___Sheet1[[#This Row],[Post Name]]="-",IF(G5123=0,G5121,G5123),Statistics_xlsx___Sheet1[[#This Row],[Post Name]])</f>
        <v>i6</v>
      </c>
      <c r="I5122">
        <v>41584</v>
      </c>
      <c r="J5122">
        <f>IF(Statistics_xlsx___Sheet1[[#This Row],[Offered Salary]]&lt;=0,AVERAGE($I$2:$I$7166),Statistics_xlsx___Sheet1[[#This Row],[Offered Salary]])</f>
        <v>41584</v>
      </c>
      <c r="K5122" t="b">
        <f>OR((Statistics_xlsx___Sheet1[[#This Row],[updated offered salary]]&lt;$N$39),(Statistics_xlsx___Sheet1[[#This Row],[updated offered salary]]&gt;$N$40))</f>
        <v>0</v>
      </c>
    </row>
    <row r="5123" spans="1:11" x14ac:dyDescent="0.3">
      <c r="A5123">
        <v>245884</v>
      </c>
      <c r="B5123" t="s">
        <v>4185</v>
      </c>
      <c r="C5123" t="s">
        <v>8</v>
      </c>
      <c r="D5123" t="s">
        <v>42</v>
      </c>
      <c r="E5123" t="str">
        <f>IF(Statistics_xlsx___Sheet1[[#This Row],[event_name]]="-","Male",Statistics_xlsx___Sheet1[[#This Row],[event_name]])</f>
        <v>Don’t want to say</v>
      </c>
      <c r="F5123" t="s">
        <v>17</v>
      </c>
      <c r="G5123" t="s">
        <v>44</v>
      </c>
      <c r="H5123" t="str">
        <f>IF(Statistics_xlsx___Sheet1[[#This Row],[Post Name]]="-",IF(G5124=0,G5122,G5124),Statistics_xlsx___Sheet1[[#This Row],[Post Name]])</f>
        <v>i6</v>
      </c>
      <c r="I5123">
        <v>33170</v>
      </c>
      <c r="J5123">
        <f>IF(Statistics_xlsx___Sheet1[[#This Row],[Offered Salary]]&lt;=0,AVERAGE($I$2:$I$7166),Statistics_xlsx___Sheet1[[#This Row],[Offered Salary]])</f>
        <v>33170</v>
      </c>
      <c r="K5123" t="b">
        <f>OR((Statistics_xlsx___Sheet1[[#This Row],[updated offered salary]]&lt;$N$39),(Statistics_xlsx___Sheet1[[#This Row],[updated offered salary]]&gt;$N$40))</f>
        <v>0</v>
      </c>
    </row>
    <row r="5124" spans="1:11" x14ac:dyDescent="0.3">
      <c r="A5124">
        <v>445947</v>
      </c>
      <c r="B5124" t="s">
        <v>2341</v>
      </c>
      <c r="C5124" t="s">
        <v>8</v>
      </c>
      <c r="D5124" t="s">
        <v>13</v>
      </c>
      <c r="E5124" t="str">
        <f>IF(Statistics_xlsx___Sheet1[[#This Row],[event_name]]="-","Male",Statistics_xlsx___Sheet1[[#This Row],[event_name]])</f>
        <v>Female</v>
      </c>
      <c r="F5124" t="s">
        <v>113</v>
      </c>
      <c r="G5124" t="s">
        <v>14</v>
      </c>
      <c r="H5124" t="str">
        <f>IF(Statistics_xlsx___Sheet1[[#This Row],[Post Name]]="-",IF(G5125=0,G5123,G5125),Statistics_xlsx___Sheet1[[#This Row],[Post Name]])</f>
        <v>c5</v>
      </c>
      <c r="I5124">
        <v>4043</v>
      </c>
      <c r="J5124">
        <f>IF(Statistics_xlsx___Sheet1[[#This Row],[Offered Salary]]&lt;=0,AVERAGE($I$2:$I$7166),Statistics_xlsx___Sheet1[[#This Row],[Offered Salary]])</f>
        <v>4043</v>
      </c>
      <c r="K5124" t="b">
        <f>OR((Statistics_xlsx___Sheet1[[#This Row],[updated offered salary]]&lt;$N$39),(Statistics_xlsx___Sheet1[[#This Row],[updated offered salary]]&gt;$N$40))</f>
        <v>0</v>
      </c>
    </row>
    <row r="5125" spans="1:11" x14ac:dyDescent="0.3">
      <c r="A5125">
        <v>680938</v>
      </c>
      <c r="B5125" t="s">
        <v>4186</v>
      </c>
      <c r="C5125" t="s">
        <v>8</v>
      </c>
      <c r="D5125" t="s">
        <v>13</v>
      </c>
      <c r="E5125" t="str">
        <f>IF(Statistics_xlsx___Sheet1[[#This Row],[event_name]]="-","Male",Statistics_xlsx___Sheet1[[#This Row],[event_name]])</f>
        <v>Female</v>
      </c>
      <c r="F5125" t="s">
        <v>52</v>
      </c>
      <c r="G5125" t="s">
        <v>14</v>
      </c>
      <c r="H5125" t="str">
        <f>IF(Statistics_xlsx___Sheet1[[#This Row],[Post Name]]="-",IF(G5126=0,G5124,G5126),Statistics_xlsx___Sheet1[[#This Row],[Post Name]])</f>
        <v>c5</v>
      </c>
      <c r="I5125">
        <v>23443</v>
      </c>
      <c r="J5125">
        <f>IF(Statistics_xlsx___Sheet1[[#This Row],[Offered Salary]]&lt;=0,AVERAGE($I$2:$I$7166),Statistics_xlsx___Sheet1[[#This Row],[Offered Salary]])</f>
        <v>23443</v>
      </c>
      <c r="K5125" t="b">
        <f>OR((Statistics_xlsx___Sheet1[[#This Row],[updated offered salary]]&lt;$N$39),(Statistics_xlsx___Sheet1[[#This Row],[updated offered salary]]&gt;$N$40))</f>
        <v>0</v>
      </c>
    </row>
    <row r="5126" spans="1:11" x14ac:dyDescent="0.3">
      <c r="A5126">
        <v>621039</v>
      </c>
      <c r="B5126" t="s">
        <v>4187</v>
      </c>
      <c r="C5126" t="s">
        <v>8</v>
      </c>
      <c r="D5126" t="s">
        <v>13</v>
      </c>
      <c r="E5126" t="str">
        <f>IF(Statistics_xlsx___Sheet1[[#This Row],[event_name]]="-","Male",Statistics_xlsx___Sheet1[[#This Row],[event_name]])</f>
        <v>Female</v>
      </c>
      <c r="F5126" t="s">
        <v>52</v>
      </c>
      <c r="G5126" t="s">
        <v>44</v>
      </c>
      <c r="H5126" t="str">
        <f>IF(Statistics_xlsx___Sheet1[[#This Row],[Post Name]]="-",IF(G5127=0,G5125,G5127),Statistics_xlsx___Sheet1[[#This Row],[Post Name]])</f>
        <v>i6</v>
      </c>
      <c r="I5126">
        <v>75429</v>
      </c>
      <c r="J5126">
        <f>IF(Statistics_xlsx___Sheet1[[#This Row],[Offered Salary]]&lt;=0,AVERAGE($I$2:$I$7166),Statistics_xlsx___Sheet1[[#This Row],[Offered Salary]])</f>
        <v>75429</v>
      </c>
      <c r="K5126" t="b">
        <f>OR((Statistics_xlsx___Sheet1[[#This Row],[updated offered salary]]&lt;$N$39),(Statistics_xlsx___Sheet1[[#This Row],[updated offered salary]]&gt;$N$40))</f>
        <v>0</v>
      </c>
    </row>
    <row r="5127" spans="1:11" x14ac:dyDescent="0.3">
      <c r="A5127">
        <v>371445</v>
      </c>
      <c r="B5127" t="s">
        <v>4188</v>
      </c>
      <c r="C5127" t="s">
        <v>8</v>
      </c>
      <c r="D5127" t="s">
        <v>13</v>
      </c>
      <c r="E5127" t="str">
        <f>IF(Statistics_xlsx___Sheet1[[#This Row],[event_name]]="-","Male",Statistics_xlsx___Sheet1[[#This Row],[event_name]])</f>
        <v>Female</v>
      </c>
      <c r="F5127" t="s">
        <v>17</v>
      </c>
      <c r="G5127" t="s">
        <v>14</v>
      </c>
      <c r="H5127" t="str">
        <f>IF(Statistics_xlsx___Sheet1[[#This Row],[Post Name]]="-",IF(G5128=0,G5126,G5128),Statistics_xlsx___Sheet1[[#This Row],[Post Name]])</f>
        <v>c5</v>
      </c>
      <c r="I5127">
        <v>74516</v>
      </c>
      <c r="J5127">
        <f>IF(Statistics_xlsx___Sheet1[[#This Row],[Offered Salary]]&lt;=0,AVERAGE($I$2:$I$7166),Statistics_xlsx___Sheet1[[#This Row],[Offered Salary]])</f>
        <v>74516</v>
      </c>
      <c r="K5127" t="b">
        <f>OR((Statistics_xlsx___Sheet1[[#This Row],[updated offered salary]]&lt;$N$39),(Statistics_xlsx___Sheet1[[#This Row],[updated offered salary]]&gt;$N$40))</f>
        <v>0</v>
      </c>
    </row>
    <row r="5128" spans="1:11" x14ac:dyDescent="0.3">
      <c r="A5128">
        <v>170341</v>
      </c>
      <c r="B5128" t="s">
        <v>1969</v>
      </c>
      <c r="C5128" t="s">
        <v>8</v>
      </c>
      <c r="D5128" t="s">
        <v>13</v>
      </c>
      <c r="E5128" t="str">
        <f>IF(Statistics_xlsx___Sheet1[[#This Row],[event_name]]="-","Male",Statistics_xlsx___Sheet1[[#This Row],[event_name]])</f>
        <v>Female</v>
      </c>
      <c r="F5128" t="s">
        <v>17</v>
      </c>
      <c r="G5128" t="s">
        <v>14</v>
      </c>
      <c r="H5128" t="str">
        <f>IF(Statistics_xlsx___Sheet1[[#This Row],[Post Name]]="-",IF(G5129=0,G5127,G5129),Statistics_xlsx___Sheet1[[#This Row],[Post Name]])</f>
        <v>c5</v>
      </c>
      <c r="I5128">
        <v>80813</v>
      </c>
      <c r="J5128">
        <f>IF(Statistics_xlsx___Sheet1[[#This Row],[Offered Salary]]&lt;=0,AVERAGE($I$2:$I$7166),Statistics_xlsx___Sheet1[[#This Row],[Offered Salary]])</f>
        <v>80813</v>
      </c>
      <c r="K5128" t="b">
        <f>OR((Statistics_xlsx___Sheet1[[#This Row],[updated offered salary]]&lt;$N$39),(Statistics_xlsx___Sheet1[[#This Row],[updated offered salary]]&gt;$N$40))</f>
        <v>0</v>
      </c>
    </row>
    <row r="5129" spans="1:11" x14ac:dyDescent="0.3">
      <c r="A5129">
        <v>153039</v>
      </c>
      <c r="B5129" t="s">
        <v>3251</v>
      </c>
      <c r="C5129" t="s">
        <v>8</v>
      </c>
      <c r="D5129" t="s">
        <v>13</v>
      </c>
      <c r="E5129" t="str">
        <f>IF(Statistics_xlsx___Sheet1[[#This Row],[event_name]]="-","Male",Statistics_xlsx___Sheet1[[#This Row],[event_name]])</f>
        <v>Female</v>
      </c>
      <c r="F5129" t="s">
        <v>17</v>
      </c>
      <c r="G5129" t="s">
        <v>14</v>
      </c>
      <c r="H5129" t="str">
        <f>IF(Statistics_xlsx___Sheet1[[#This Row],[Post Name]]="-",IF(G5130=0,G5128,G5130),Statistics_xlsx___Sheet1[[#This Row],[Post Name]])</f>
        <v>c5</v>
      </c>
      <c r="I5129">
        <v>76503</v>
      </c>
      <c r="J5129">
        <f>IF(Statistics_xlsx___Sheet1[[#This Row],[Offered Salary]]&lt;=0,AVERAGE($I$2:$I$7166),Statistics_xlsx___Sheet1[[#This Row],[Offered Salary]])</f>
        <v>76503</v>
      </c>
      <c r="K5129" t="b">
        <f>OR((Statistics_xlsx___Sheet1[[#This Row],[updated offered salary]]&lt;$N$39),(Statistics_xlsx___Sheet1[[#This Row],[updated offered salary]]&gt;$N$40))</f>
        <v>0</v>
      </c>
    </row>
    <row r="5130" spans="1:11" x14ac:dyDescent="0.3">
      <c r="A5130">
        <v>579365</v>
      </c>
      <c r="B5130" t="s">
        <v>3847</v>
      </c>
      <c r="C5130" t="s">
        <v>15</v>
      </c>
      <c r="D5130" t="s">
        <v>9</v>
      </c>
      <c r="E5130" t="str">
        <f>IF(Statistics_xlsx___Sheet1[[#This Row],[event_name]]="-","Male",Statistics_xlsx___Sheet1[[#This Row],[event_name]])</f>
        <v>Male</v>
      </c>
      <c r="F5130" t="s">
        <v>69</v>
      </c>
      <c r="G5130" t="s">
        <v>14</v>
      </c>
      <c r="H5130" t="str">
        <f>IF(Statistics_xlsx___Sheet1[[#This Row],[Post Name]]="-",IF(G5131=0,G5129,G5131),Statistics_xlsx___Sheet1[[#This Row],[Post Name]])</f>
        <v>c5</v>
      </c>
      <c r="I5130">
        <v>71175</v>
      </c>
      <c r="J5130">
        <f>IF(Statistics_xlsx___Sheet1[[#This Row],[Offered Salary]]&lt;=0,AVERAGE($I$2:$I$7166),Statistics_xlsx___Sheet1[[#This Row],[Offered Salary]])</f>
        <v>71175</v>
      </c>
      <c r="K5130" t="b">
        <f>OR((Statistics_xlsx___Sheet1[[#This Row],[updated offered salary]]&lt;$N$39),(Statistics_xlsx___Sheet1[[#This Row],[updated offered salary]]&gt;$N$40))</f>
        <v>0</v>
      </c>
    </row>
    <row r="5131" spans="1:11" x14ac:dyDescent="0.3">
      <c r="A5131">
        <v>987206</v>
      </c>
      <c r="B5131" t="s">
        <v>4189</v>
      </c>
      <c r="C5131" t="s">
        <v>8</v>
      </c>
      <c r="D5131" t="s">
        <v>9</v>
      </c>
      <c r="E5131" t="str">
        <f>IF(Statistics_xlsx___Sheet1[[#This Row],[event_name]]="-","Male",Statistics_xlsx___Sheet1[[#This Row],[event_name]])</f>
        <v>Male</v>
      </c>
      <c r="F5131" t="s">
        <v>69</v>
      </c>
      <c r="G5131" t="s">
        <v>14</v>
      </c>
      <c r="H5131" t="str">
        <f>IF(Statistics_xlsx___Sheet1[[#This Row],[Post Name]]="-",IF(G5132=0,G5130,G5132),Statistics_xlsx___Sheet1[[#This Row],[Post Name]])</f>
        <v>c5</v>
      </c>
      <c r="I5131">
        <v>69538</v>
      </c>
      <c r="J5131">
        <f>IF(Statistics_xlsx___Sheet1[[#This Row],[Offered Salary]]&lt;=0,AVERAGE($I$2:$I$7166),Statistics_xlsx___Sheet1[[#This Row],[Offered Salary]])</f>
        <v>69538</v>
      </c>
      <c r="K5131" t="b">
        <f>OR((Statistics_xlsx___Sheet1[[#This Row],[updated offered salary]]&lt;$N$39),(Statistics_xlsx___Sheet1[[#This Row],[updated offered salary]]&gt;$N$40))</f>
        <v>0</v>
      </c>
    </row>
    <row r="5132" spans="1:11" x14ac:dyDescent="0.3">
      <c r="A5132">
        <v>16798</v>
      </c>
      <c r="B5132" t="s">
        <v>4190</v>
      </c>
      <c r="C5132" t="s">
        <v>8</v>
      </c>
      <c r="D5132" t="s">
        <v>9</v>
      </c>
      <c r="E5132" t="str">
        <f>IF(Statistics_xlsx___Sheet1[[#This Row],[event_name]]="-","Male",Statistics_xlsx___Sheet1[[#This Row],[event_name]])</f>
        <v>Male</v>
      </c>
      <c r="F5132" t="s">
        <v>69</v>
      </c>
      <c r="G5132" t="s">
        <v>14</v>
      </c>
      <c r="H5132" t="str">
        <f>IF(Statistics_xlsx___Sheet1[[#This Row],[Post Name]]="-",IF(G5133=0,G5131,G5133),Statistics_xlsx___Sheet1[[#This Row],[Post Name]])</f>
        <v>c5</v>
      </c>
      <c r="I5132">
        <v>65644</v>
      </c>
      <c r="J5132">
        <f>IF(Statistics_xlsx___Sheet1[[#This Row],[Offered Salary]]&lt;=0,AVERAGE($I$2:$I$7166),Statistics_xlsx___Sheet1[[#This Row],[Offered Salary]])</f>
        <v>65644</v>
      </c>
      <c r="K5132" t="b">
        <f>OR((Statistics_xlsx___Sheet1[[#This Row],[updated offered salary]]&lt;$N$39),(Statistics_xlsx___Sheet1[[#This Row],[updated offered salary]]&gt;$N$40))</f>
        <v>0</v>
      </c>
    </row>
    <row r="5133" spans="1:11" x14ac:dyDescent="0.3">
      <c r="A5133">
        <v>442623</v>
      </c>
      <c r="B5133" t="s">
        <v>4191</v>
      </c>
      <c r="C5133" t="s">
        <v>15</v>
      </c>
      <c r="D5133" t="s">
        <v>9</v>
      </c>
      <c r="E5133" t="str">
        <f>IF(Statistics_xlsx___Sheet1[[#This Row],[event_name]]="-","Male",Statistics_xlsx___Sheet1[[#This Row],[event_name]])</f>
        <v>Male</v>
      </c>
      <c r="F5133" t="s">
        <v>69</v>
      </c>
      <c r="G5133" t="s">
        <v>14</v>
      </c>
      <c r="H5133" t="str">
        <f>IF(Statistics_xlsx___Sheet1[[#This Row],[Post Name]]="-",IF(G5134=0,G5132,G5134),Statistics_xlsx___Sheet1[[#This Row],[Post Name]])</f>
        <v>c5</v>
      </c>
      <c r="I5133">
        <v>53797</v>
      </c>
      <c r="J5133">
        <f>IF(Statistics_xlsx___Sheet1[[#This Row],[Offered Salary]]&lt;=0,AVERAGE($I$2:$I$7166),Statistics_xlsx___Sheet1[[#This Row],[Offered Salary]])</f>
        <v>53797</v>
      </c>
      <c r="K5133" t="b">
        <f>OR((Statistics_xlsx___Sheet1[[#This Row],[updated offered salary]]&lt;$N$39),(Statistics_xlsx___Sheet1[[#This Row],[updated offered salary]]&gt;$N$40))</f>
        <v>0</v>
      </c>
    </row>
    <row r="5134" spans="1:11" x14ac:dyDescent="0.3">
      <c r="A5134">
        <v>323759</v>
      </c>
      <c r="B5134" t="s">
        <v>1743</v>
      </c>
      <c r="C5134" t="s">
        <v>8</v>
      </c>
      <c r="D5134" t="s">
        <v>13</v>
      </c>
      <c r="E5134" t="str">
        <f>IF(Statistics_xlsx___Sheet1[[#This Row],[event_name]]="-","Male",Statistics_xlsx___Sheet1[[#This Row],[event_name]])</f>
        <v>Female</v>
      </c>
      <c r="F5134" t="s">
        <v>10</v>
      </c>
      <c r="G5134" t="s">
        <v>345</v>
      </c>
      <c r="H5134" t="str">
        <f>IF(Statistics_xlsx___Sheet1[[#This Row],[Post Name]]="-",IF(G5135=0,G5133,G5135),Statistics_xlsx___Sheet1[[#This Row],[Post Name]])</f>
        <v>c9</v>
      </c>
      <c r="I5134">
        <v>43917</v>
      </c>
      <c r="J5134">
        <f>IF(Statistics_xlsx___Sheet1[[#This Row],[Offered Salary]]&lt;=0,AVERAGE($I$2:$I$7166),Statistics_xlsx___Sheet1[[#This Row],[Offered Salary]])</f>
        <v>43917</v>
      </c>
      <c r="K5134" t="b">
        <f>OR((Statistics_xlsx___Sheet1[[#This Row],[updated offered salary]]&lt;$N$39),(Statistics_xlsx___Sheet1[[#This Row],[updated offered salary]]&gt;$N$40))</f>
        <v>0</v>
      </c>
    </row>
    <row r="5135" spans="1:11" x14ac:dyDescent="0.3">
      <c r="A5135">
        <v>91783</v>
      </c>
      <c r="B5135" t="s">
        <v>4192</v>
      </c>
      <c r="C5135" t="s">
        <v>8</v>
      </c>
      <c r="D5135" t="s">
        <v>9</v>
      </c>
      <c r="E5135" t="str">
        <f>IF(Statistics_xlsx___Sheet1[[#This Row],[event_name]]="-","Male",Statistics_xlsx___Sheet1[[#This Row],[event_name]])</f>
        <v>Male</v>
      </c>
      <c r="F5135" t="s">
        <v>10</v>
      </c>
      <c r="G5135" t="s">
        <v>345</v>
      </c>
      <c r="H5135" t="str">
        <f>IF(Statistics_xlsx___Sheet1[[#This Row],[Post Name]]="-",IF(G5136=0,G5134,G5136),Statistics_xlsx___Sheet1[[#This Row],[Post Name]])</f>
        <v>c9</v>
      </c>
      <c r="I5135">
        <v>96783</v>
      </c>
      <c r="J5135">
        <f>IF(Statistics_xlsx___Sheet1[[#This Row],[Offered Salary]]&lt;=0,AVERAGE($I$2:$I$7166),Statistics_xlsx___Sheet1[[#This Row],[Offered Salary]])</f>
        <v>96783</v>
      </c>
      <c r="K5135" t="b">
        <f>OR((Statistics_xlsx___Sheet1[[#This Row],[updated offered salary]]&lt;$N$39),(Statistics_xlsx___Sheet1[[#This Row],[updated offered salary]]&gt;$N$40))</f>
        <v>0</v>
      </c>
    </row>
    <row r="5136" spans="1:11" x14ac:dyDescent="0.3">
      <c r="A5136">
        <v>327139</v>
      </c>
      <c r="B5136" t="s">
        <v>4193</v>
      </c>
      <c r="C5136" t="s">
        <v>15</v>
      </c>
      <c r="D5136" t="s">
        <v>13</v>
      </c>
      <c r="E5136" t="str">
        <f>IF(Statistics_xlsx___Sheet1[[#This Row],[event_name]]="-","Male",Statistics_xlsx___Sheet1[[#This Row],[event_name]])</f>
        <v>Female</v>
      </c>
      <c r="F5136" t="s">
        <v>17</v>
      </c>
      <c r="G5136" t="s">
        <v>14</v>
      </c>
      <c r="H5136" t="str">
        <f>IF(Statistics_xlsx___Sheet1[[#This Row],[Post Name]]="-",IF(G5137=0,G5135,G5137),Statistics_xlsx___Sheet1[[#This Row],[Post Name]])</f>
        <v>c5</v>
      </c>
      <c r="I5136">
        <v>4001</v>
      </c>
      <c r="J5136">
        <f>IF(Statistics_xlsx___Sheet1[[#This Row],[Offered Salary]]&lt;=0,AVERAGE($I$2:$I$7166),Statistics_xlsx___Sheet1[[#This Row],[Offered Salary]])</f>
        <v>4001</v>
      </c>
      <c r="K5136" t="b">
        <f>OR((Statistics_xlsx___Sheet1[[#This Row],[updated offered salary]]&lt;$N$39),(Statistics_xlsx___Sheet1[[#This Row],[updated offered salary]]&gt;$N$40))</f>
        <v>0</v>
      </c>
    </row>
    <row r="5137" spans="1:11" x14ac:dyDescent="0.3">
      <c r="A5137">
        <v>639913</v>
      </c>
      <c r="B5137" t="s">
        <v>1898</v>
      </c>
      <c r="C5137" t="s">
        <v>15</v>
      </c>
      <c r="D5137" t="s">
        <v>13</v>
      </c>
      <c r="E5137" t="str">
        <f>IF(Statistics_xlsx___Sheet1[[#This Row],[event_name]]="-","Male",Statistics_xlsx___Sheet1[[#This Row],[event_name]])</f>
        <v>Female</v>
      </c>
      <c r="F5137" t="s">
        <v>17</v>
      </c>
      <c r="G5137" t="s">
        <v>30</v>
      </c>
      <c r="H5137" t="str">
        <f>IF(Statistics_xlsx___Sheet1[[#This Row],[Post Name]]="-",IF(G5138=0,G5136,G5138),Statistics_xlsx___Sheet1[[#This Row],[Post Name]])</f>
        <v>b9</v>
      </c>
      <c r="I5137">
        <v>97381</v>
      </c>
      <c r="J5137">
        <f>IF(Statistics_xlsx___Sheet1[[#This Row],[Offered Salary]]&lt;=0,AVERAGE($I$2:$I$7166),Statistics_xlsx___Sheet1[[#This Row],[Offered Salary]])</f>
        <v>97381</v>
      </c>
      <c r="K5137" t="b">
        <f>OR((Statistics_xlsx___Sheet1[[#This Row],[updated offered salary]]&lt;$N$39),(Statistics_xlsx___Sheet1[[#This Row],[updated offered salary]]&gt;$N$40))</f>
        <v>0</v>
      </c>
    </row>
    <row r="5138" spans="1:11" x14ac:dyDescent="0.3">
      <c r="A5138">
        <v>455397</v>
      </c>
      <c r="B5138" t="s">
        <v>4194</v>
      </c>
      <c r="C5138" t="s">
        <v>15</v>
      </c>
      <c r="D5138" t="s">
        <v>13</v>
      </c>
      <c r="E5138" t="str">
        <f>IF(Statistics_xlsx___Sheet1[[#This Row],[event_name]]="-","Male",Statistics_xlsx___Sheet1[[#This Row],[event_name]])</f>
        <v>Female</v>
      </c>
      <c r="F5138" t="s">
        <v>17</v>
      </c>
      <c r="G5138" t="s">
        <v>30</v>
      </c>
      <c r="H5138" t="str">
        <f>IF(Statistics_xlsx___Sheet1[[#This Row],[Post Name]]="-",IF(G5139=0,G5137,G5139),Statistics_xlsx___Sheet1[[#This Row],[Post Name]])</f>
        <v>b9</v>
      </c>
      <c r="I5138">
        <v>69630</v>
      </c>
      <c r="J5138">
        <f>IF(Statistics_xlsx___Sheet1[[#This Row],[Offered Salary]]&lt;=0,AVERAGE($I$2:$I$7166),Statistics_xlsx___Sheet1[[#This Row],[Offered Salary]])</f>
        <v>69630</v>
      </c>
      <c r="K5138" t="b">
        <f>OR((Statistics_xlsx___Sheet1[[#This Row],[updated offered salary]]&lt;$N$39),(Statistics_xlsx___Sheet1[[#This Row],[updated offered salary]]&gt;$N$40))</f>
        <v>0</v>
      </c>
    </row>
    <row r="5139" spans="1:11" x14ac:dyDescent="0.3">
      <c r="A5139">
        <v>155851</v>
      </c>
      <c r="B5139" t="s">
        <v>4195</v>
      </c>
      <c r="C5139" t="s">
        <v>8</v>
      </c>
      <c r="D5139" t="s">
        <v>9</v>
      </c>
      <c r="E5139" t="str">
        <f>IF(Statistics_xlsx___Sheet1[[#This Row],[event_name]]="-","Male",Statistics_xlsx___Sheet1[[#This Row],[event_name]])</f>
        <v>Male</v>
      </c>
      <c r="F5139" t="s">
        <v>10</v>
      </c>
      <c r="G5139" t="s">
        <v>14</v>
      </c>
      <c r="H5139" t="str">
        <f>IF(Statistics_xlsx___Sheet1[[#This Row],[Post Name]]="-",IF(G5140=0,G5138,G5140),Statistics_xlsx___Sheet1[[#This Row],[Post Name]])</f>
        <v>c5</v>
      </c>
      <c r="I5139">
        <v>19916</v>
      </c>
      <c r="J5139">
        <f>IF(Statistics_xlsx___Sheet1[[#This Row],[Offered Salary]]&lt;=0,AVERAGE($I$2:$I$7166),Statistics_xlsx___Sheet1[[#This Row],[Offered Salary]])</f>
        <v>19916</v>
      </c>
      <c r="K5139" t="b">
        <f>OR((Statistics_xlsx___Sheet1[[#This Row],[updated offered salary]]&lt;$N$39),(Statistics_xlsx___Sheet1[[#This Row],[updated offered salary]]&gt;$N$40))</f>
        <v>0</v>
      </c>
    </row>
    <row r="5140" spans="1:11" x14ac:dyDescent="0.3">
      <c r="A5140">
        <v>420179</v>
      </c>
      <c r="B5140" t="s">
        <v>2331</v>
      </c>
      <c r="C5140" t="s">
        <v>8</v>
      </c>
      <c r="D5140" t="s">
        <v>13</v>
      </c>
      <c r="E5140" t="str">
        <f>IF(Statistics_xlsx___Sheet1[[#This Row],[event_name]]="-","Male",Statistics_xlsx___Sheet1[[#This Row],[event_name]])</f>
        <v>Female</v>
      </c>
      <c r="F5140" t="s">
        <v>17</v>
      </c>
      <c r="G5140" t="s">
        <v>345</v>
      </c>
      <c r="H5140" t="str">
        <f>IF(Statistics_xlsx___Sheet1[[#This Row],[Post Name]]="-",IF(G5141=0,G5139,G5141),Statistics_xlsx___Sheet1[[#This Row],[Post Name]])</f>
        <v>c9</v>
      </c>
      <c r="I5140">
        <v>64873</v>
      </c>
      <c r="J5140">
        <f>IF(Statistics_xlsx___Sheet1[[#This Row],[Offered Salary]]&lt;=0,AVERAGE($I$2:$I$7166),Statistics_xlsx___Sheet1[[#This Row],[Offered Salary]])</f>
        <v>64873</v>
      </c>
      <c r="K5140" t="b">
        <f>OR((Statistics_xlsx___Sheet1[[#This Row],[updated offered salary]]&lt;$N$39),(Statistics_xlsx___Sheet1[[#This Row],[updated offered salary]]&gt;$N$40))</f>
        <v>0</v>
      </c>
    </row>
    <row r="5141" spans="1:11" x14ac:dyDescent="0.3">
      <c r="A5141">
        <v>242694</v>
      </c>
      <c r="B5141" t="s">
        <v>2331</v>
      </c>
      <c r="C5141" t="s">
        <v>8</v>
      </c>
      <c r="D5141" t="s">
        <v>13</v>
      </c>
      <c r="E5141" t="str">
        <f>IF(Statistics_xlsx___Sheet1[[#This Row],[event_name]]="-","Male",Statistics_xlsx___Sheet1[[#This Row],[event_name]])</f>
        <v>Female</v>
      </c>
      <c r="F5141" t="s">
        <v>17</v>
      </c>
      <c r="G5141" t="s">
        <v>345</v>
      </c>
      <c r="H5141" t="str">
        <f>IF(Statistics_xlsx___Sheet1[[#This Row],[Post Name]]="-",IF(G5142=0,G5140,G5142),Statistics_xlsx___Sheet1[[#This Row],[Post Name]])</f>
        <v>c9</v>
      </c>
      <c r="I5141">
        <v>77056</v>
      </c>
      <c r="J5141">
        <f>IF(Statistics_xlsx___Sheet1[[#This Row],[Offered Salary]]&lt;=0,AVERAGE($I$2:$I$7166),Statistics_xlsx___Sheet1[[#This Row],[Offered Salary]])</f>
        <v>77056</v>
      </c>
      <c r="K5141" t="b">
        <f>OR((Statistics_xlsx___Sheet1[[#This Row],[updated offered salary]]&lt;$N$39),(Statistics_xlsx___Sheet1[[#This Row],[updated offered salary]]&gt;$N$40))</f>
        <v>0</v>
      </c>
    </row>
    <row r="5142" spans="1:11" x14ac:dyDescent="0.3">
      <c r="A5142">
        <v>129015</v>
      </c>
      <c r="B5142" t="s">
        <v>1345</v>
      </c>
      <c r="C5142" t="s">
        <v>8</v>
      </c>
      <c r="D5142" t="s">
        <v>13</v>
      </c>
      <c r="E5142" t="str">
        <f>IF(Statistics_xlsx___Sheet1[[#This Row],[event_name]]="-","Male",Statistics_xlsx___Sheet1[[#This Row],[event_name]])</f>
        <v>Female</v>
      </c>
      <c r="F5142" t="s">
        <v>17</v>
      </c>
      <c r="G5142" t="s">
        <v>14</v>
      </c>
      <c r="H5142" t="str">
        <f>IF(Statistics_xlsx___Sheet1[[#This Row],[Post Name]]="-",IF(G5143=0,G5141,G5143),Statistics_xlsx___Sheet1[[#This Row],[Post Name]])</f>
        <v>c5</v>
      </c>
      <c r="I5142">
        <v>99285</v>
      </c>
      <c r="J5142">
        <f>IF(Statistics_xlsx___Sheet1[[#This Row],[Offered Salary]]&lt;=0,AVERAGE($I$2:$I$7166),Statistics_xlsx___Sheet1[[#This Row],[Offered Salary]])</f>
        <v>99285</v>
      </c>
      <c r="K5142" t="b">
        <f>OR((Statistics_xlsx___Sheet1[[#This Row],[updated offered salary]]&lt;$N$39),(Statistics_xlsx___Sheet1[[#This Row],[updated offered salary]]&gt;$N$40))</f>
        <v>0</v>
      </c>
    </row>
    <row r="5143" spans="1:11" x14ac:dyDescent="0.3">
      <c r="A5143">
        <v>914251</v>
      </c>
      <c r="B5143" t="s">
        <v>4196</v>
      </c>
      <c r="C5143" t="s">
        <v>8</v>
      </c>
      <c r="D5143" t="s">
        <v>13</v>
      </c>
      <c r="E5143" t="str">
        <f>IF(Statistics_xlsx___Sheet1[[#This Row],[event_name]]="-","Male",Statistics_xlsx___Sheet1[[#This Row],[event_name]])</f>
        <v>Female</v>
      </c>
      <c r="F5143" t="s">
        <v>17</v>
      </c>
      <c r="G5143" t="s">
        <v>14</v>
      </c>
      <c r="H5143" t="str">
        <f>IF(Statistics_xlsx___Sheet1[[#This Row],[Post Name]]="-",IF(G5144=0,G5142,G5144),Statistics_xlsx___Sheet1[[#This Row],[Post Name]])</f>
        <v>c5</v>
      </c>
      <c r="I5143">
        <v>29608</v>
      </c>
      <c r="J5143">
        <f>IF(Statistics_xlsx___Sheet1[[#This Row],[Offered Salary]]&lt;=0,AVERAGE($I$2:$I$7166),Statistics_xlsx___Sheet1[[#This Row],[Offered Salary]])</f>
        <v>29608</v>
      </c>
      <c r="K5143" t="b">
        <f>OR((Statistics_xlsx___Sheet1[[#This Row],[updated offered salary]]&lt;$N$39),(Statistics_xlsx___Sheet1[[#This Row],[updated offered salary]]&gt;$N$40))</f>
        <v>0</v>
      </c>
    </row>
    <row r="5144" spans="1:11" x14ac:dyDescent="0.3">
      <c r="A5144">
        <v>977479</v>
      </c>
      <c r="B5144" t="s">
        <v>4197</v>
      </c>
      <c r="C5144" t="s">
        <v>15</v>
      </c>
      <c r="D5144" t="s">
        <v>13</v>
      </c>
      <c r="E5144" t="str">
        <f>IF(Statistics_xlsx___Sheet1[[#This Row],[event_name]]="-","Male",Statistics_xlsx___Sheet1[[#This Row],[event_name]])</f>
        <v>Female</v>
      </c>
      <c r="F5144" t="s">
        <v>17</v>
      </c>
      <c r="G5144" t="s">
        <v>14</v>
      </c>
      <c r="H5144" t="str">
        <f>IF(Statistics_xlsx___Sheet1[[#This Row],[Post Name]]="-",IF(G5145=0,G5143,G5145),Statistics_xlsx___Sheet1[[#This Row],[Post Name]])</f>
        <v>c5</v>
      </c>
      <c r="I5144">
        <v>50769</v>
      </c>
      <c r="J5144">
        <f>IF(Statistics_xlsx___Sheet1[[#This Row],[Offered Salary]]&lt;=0,AVERAGE($I$2:$I$7166),Statistics_xlsx___Sheet1[[#This Row],[Offered Salary]])</f>
        <v>50769</v>
      </c>
      <c r="K5144" t="b">
        <f>OR((Statistics_xlsx___Sheet1[[#This Row],[updated offered salary]]&lt;$N$39),(Statistics_xlsx___Sheet1[[#This Row],[updated offered salary]]&gt;$N$40))</f>
        <v>0</v>
      </c>
    </row>
    <row r="5145" spans="1:11" x14ac:dyDescent="0.3">
      <c r="A5145">
        <v>731738</v>
      </c>
      <c r="B5145" t="s">
        <v>4198</v>
      </c>
      <c r="C5145" t="s">
        <v>8</v>
      </c>
      <c r="D5145" t="s">
        <v>13</v>
      </c>
      <c r="E5145" t="str">
        <f>IF(Statistics_xlsx___Sheet1[[#This Row],[event_name]]="-","Male",Statistics_xlsx___Sheet1[[#This Row],[event_name]])</f>
        <v>Female</v>
      </c>
      <c r="F5145" t="s">
        <v>17</v>
      </c>
      <c r="G5145" t="s">
        <v>14</v>
      </c>
      <c r="H5145" t="str">
        <f>IF(Statistics_xlsx___Sheet1[[#This Row],[Post Name]]="-",IF(G5146=0,G5144,G5146),Statistics_xlsx___Sheet1[[#This Row],[Post Name]])</f>
        <v>c5</v>
      </c>
      <c r="I5145">
        <v>81707</v>
      </c>
      <c r="J5145">
        <f>IF(Statistics_xlsx___Sheet1[[#This Row],[Offered Salary]]&lt;=0,AVERAGE($I$2:$I$7166),Statistics_xlsx___Sheet1[[#This Row],[Offered Salary]])</f>
        <v>81707</v>
      </c>
      <c r="K5145" t="b">
        <f>OR((Statistics_xlsx___Sheet1[[#This Row],[updated offered salary]]&lt;$N$39),(Statistics_xlsx___Sheet1[[#This Row],[updated offered salary]]&gt;$N$40))</f>
        <v>0</v>
      </c>
    </row>
    <row r="5146" spans="1:11" x14ac:dyDescent="0.3">
      <c r="A5146">
        <v>412236</v>
      </c>
      <c r="B5146" t="s">
        <v>4199</v>
      </c>
      <c r="C5146" t="s">
        <v>8</v>
      </c>
      <c r="D5146" t="s">
        <v>13</v>
      </c>
      <c r="E5146" t="str">
        <f>IF(Statistics_xlsx___Sheet1[[#This Row],[event_name]]="-","Male",Statistics_xlsx___Sheet1[[#This Row],[event_name]])</f>
        <v>Female</v>
      </c>
      <c r="F5146" t="s">
        <v>17</v>
      </c>
      <c r="G5146" t="s">
        <v>345</v>
      </c>
      <c r="H5146" t="str">
        <f>IF(Statistics_xlsx___Sheet1[[#This Row],[Post Name]]="-",IF(G5147=0,G5145,G5147),Statistics_xlsx___Sheet1[[#This Row],[Post Name]])</f>
        <v>c9</v>
      </c>
      <c r="I5146">
        <v>76874</v>
      </c>
      <c r="J5146">
        <f>IF(Statistics_xlsx___Sheet1[[#This Row],[Offered Salary]]&lt;=0,AVERAGE($I$2:$I$7166),Statistics_xlsx___Sheet1[[#This Row],[Offered Salary]])</f>
        <v>76874</v>
      </c>
      <c r="K5146" t="b">
        <f>OR((Statistics_xlsx___Sheet1[[#This Row],[updated offered salary]]&lt;$N$39),(Statistics_xlsx___Sheet1[[#This Row],[updated offered salary]]&gt;$N$40))</f>
        <v>0</v>
      </c>
    </row>
    <row r="5147" spans="1:11" x14ac:dyDescent="0.3">
      <c r="A5147">
        <v>667649</v>
      </c>
      <c r="B5147" t="s">
        <v>1575</v>
      </c>
      <c r="C5147" t="s">
        <v>8</v>
      </c>
      <c r="D5147" t="s">
        <v>13</v>
      </c>
      <c r="E5147" t="str">
        <f>IF(Statistics_xlsx___Sheet1[[#This Row],[event_name]]="-","Male",Statistics_xlsx___Sheet1[[#This Row],[event_name]])</f>
        <v>Female</v>
      </c>
      <c r="F5147" t="s">
        <v>17</v>
      </c>
      <c r="G5147" t="s">
        <v>44</v>
      </c>
      <c r="H5147" t="str">
        <f>IF(Statistics_xlsx___Sheet1[[#This Row],[Post Name]]="-",IF(G5148=0,G5146,G5148),Statistics_xlsx___Sheet1[[#This Row],[Post Name]])</f>
        <v>i6</v>
      </c>
      <c r="I5147">
        <v>18282</v>
      </c>
      <c r="J5147">
        <f>IF(Statistics_xlsx___Sheet1[[#This Row],[Offered Salary]]&lt;=0,AVERAGE($I$2:$I$7166),Statistics_xlsx___Sheet1[[#This Row],[Offered Salary]])</f>
        <v>18282</v>
      </c>
      <c r="K5147" t="b">
        <f>OR((Statistics_xlsx___Sheet1[[#This Row],[updated offered salary]]&lt;$N$39),(Statistics_xlsx___Sheet1[[#This Row],[updated offered salary]]&gt;$N$40))</f>
        <v>0</v>
      </c>
    </row>
    <row r="5148" spans="1:11" x14ac:dyDescent="0.3">
      <c r="A5148">
        <v>603541</v>
      </c>
      <c r="B5148" t="s">
        <v>1364</v>
      </c>
      <c r="C5148" t="s">
        <v>8</v>
      </c>
      <c r="D5148" t="s">
        <v>13</v>
      </c>
      <c r="E5148" t="str">
        <f>IF(Statistics_xlsx___Sheet1[[#This Row],[event_name]]="-","Male",Statistics_xlsx___Sheet1[[#This Row],[event_name]])</f>
        <v>Female</v>
      </c>
      <c r="F5148" t="s">
        <v>17</v>
      </c>
      <c r="G5148" t="s">
        <v>44</v>
      </c>
      <c r="H5148" t="str">
        <f>IF(Statistics_xlsx___Sheet1[[#This Row],[Post Name]]="-",IF(G5149=0,G5147,G5149),Statistics_xlsx___Sheet1[[#This Row],[Post Name]])</f>
        <v>i6</v>
      </c>
      <c r="I5148">
        <v>93902</v>
      </c>
      <c r="J5148">
        <f>IF(Statistics_xlsx___Sheet1[[#This Row],[Offered Salary]]&lt;=0,AVERAGE($I$2:$I$7166),Statistics_xlsx___Sheet1[[#This Row],[Offered Salary]])</f>
        <v>93902</v>
      </c>
      <c r="K5148" t="b">
        <f>OR((Statistics_xlsx___Sheet1[[#This Row],[updated offered salary]]&lt;$N$39),(Statistics_xlsx___Sheet1[[#This Row],[updated offered salary]]&gt;$N$40))</f>
        <v>0</v>
      </c>
    </row>
    <row r="5149" spans="1:11" x14ac:dyDescent="0.3">
      <c r="A5149">
        <v>311719</v>
      </c>
      <c r="B5149" t="s">
        <v>4200</v>
      </c>
      <c r="C5149" t="s">
        <v>8</v>
      </c>
      <c r="D5149" t="s">
        <v>13</v>
      </c>
      <c r="E5149" t="str">
        <f>IF(Statistics_xlsx___Sheet1[[#This Row],[event_name]]="-","Male",Statistics_xlsx___Sheet1[[#This Row],[event_name]])</f>
        <v>Female</v>
      </c>
      <c r="F5149" t="s">
        <v>17</v>
      </c>
      <c r="G5149" t="s">
        <v>39</v>
      </c>
      <c r="H5149" t="str">
        <f>IF(Statistics_xlsx___Sheet1[[#This Row],[Post Name]]="-",IF(G5150=0,G5148,G5150),Statistics_xlsx___Sheet1[[#This Row],[Post Name]])</f>
        <v>i1</v>
      </c>
      <c r="I5149">
        <v>10766</v>
      </c>
      <c r="J5149">
        <f>IF(Statistics_xlsx___Sheet1[[#This Row],[Offered Salary]]&lt;=0,AVERAGE($I$2:$I$7166),Statistics_xlsx___Sheet1[[#This Row],[Offered Salary]])</f>
        <v>10766</v>
      </c>
      <c r="K5149" t="b">
        <f>OR((Statistics_xlsx___Sheet1[[#This Row],[updated offered salary]]&lt;$N$39),(Statistics_xlsx___Sheet1[[#This Row],[updated offered salary]]&gt;$N$40))</f>
        <v>0</v>
      </c>
    </row>
    <row r="5150" spans="1:11" x14ac:dyDescent="0.3">
      <c r="A5150">
        <v>538346</v>
      </c>
      <c r="B5150" t="s">
        <v>4201</v>
      </c>
      <c r="C5150" t="s">
        <v>8</v>
      </c>
      <c r="D5150" t="s">
        <v>13</v>
      </c>
      <c r="E5150" t="str">
        <f>IF(Statistics_xlsx___Sheet1[[#This Row],[event_name]]="-","Male",Statistics_xlsx___Sheet1[[#This Row],[event_name]])</f>
        <v>Female</v>
      </c>
      <c r="F5150" t="s">
        <v>17</v>
      </c>
      <c r="G5150" t="s">
        <v>39</v>
      </c>
      <c r="H5150" t="str">
        <f>IF(Statistics_xlsx___Sheet1[[#This Row],[Post Name]]="-",IF(G5151=0,G5149,G5151),Statistics_xlsx___Sheet1[[#This Row],[Post Name]])</f>
        <v>i1</v>
      </c>
      <c r="I5150">
        <v>7636</v>
      </c>
      <c r="J5150">
        <f>IF(Statistics_xlsx___Sheet1[[#This Row],[Offered Salary]]&lt;=0,AVERAGE($I$2:$I$7166),Statistics_xlsx___Sheet1[[#This Row],[Offered Salary]])</f>
        <v>7636</v>
      </c>
      <c r="K5150" t="b">
        <f>OR((Statistics_xlsx___Sheet1[[#This Row],[updated offered salary]]&lt;$N$39),(Statistics_xlsx___Sheet1[[#This Row],[updated offered salary]]&gt;$N$40))</f>
        <v>0</v>
      </c>
    </row>
    <row r="5151" spans="1:11" x14ac:dyDescent="0.3">
      <c r="A5151">
        <v>249278</v>
      </c>
      <c r="B5151" t="s">
        <v>4202</v>
      </c>
      <c r="C5151" t="s">
        <v>8</v>
      </c>
      <c r="D5151" t="s">
        <v>13</v>
      </c>
      <c r="E5151" t="str">
        <f>IF(Statistics_xlsx___Sheet1[[#This Row],[event_name]]="-","Male",Statistics_xlsx___Sheet1[[#This Row],[event_name]])</f>
        <v>Female</v>
      </c>
      <c r="F5151" t="s">
        <v>17</v>
      </c>
      <c r="G5151" t="s">
        <v>39</v>
      </c>
      <c r="H5151" t="str">
        <f>IF(Statistics_xlsx___Sheet1[[#This Row],[Post Name]]="-",IF(G5152=0,G5150,G5152),Statistics_xlsx___Sheet1[[#This Row],[Post Name]])</f>
        <v>i1</v>
      </c>
      <c r="I5151">
        <v>73940</v>
      </c>
      <c r="J5151">
        <f>IF(Statistics_xlsx___Sheet1[[#This Row],[Offered Salary]]&lt;=0,AVERAGE($I$2:$I$7166),Statistics_xlsx___Sheet1[[#This Row],[Offered Salary]])</f>
        <v>73940</v>
      </c>
      <c r="K5151" t="b">
        <f>OR((Statistics_xlsx___Sheet1[[#This Row],[updated offered salary]]&lt;$N$39),(Statistics_xlsx___Sheet1[[#This Row],[updated offered salary]]&gt;$N$40))</f>
        <v>0</v>
      </c>
    </row>
    <row r="5152" spans="1:11" x14ac:dyDescent="0.3">
      <c r="A5152">
        <v>330398</v>
      </c>
      <c r="B5152" t="s">
        <v>4203</v>
      </c>
      <c r="C5152" t="s">
        <v>8</v>
      </c>
      <c r="D5152" t="s">
        <v>13</v>
      </c>
      <c r="E5152" t="str">
        <f>IF(Statistics_xlsx___Sheet1[[#This Row],[event_name]]="-","Male",Statistics_xlsx___Sheet1[[#This Row],[event_name]])</f>
        <v>Female</v>
      </c>
      <c r="F5152" t="s">
        <v>17</v>
      </c>
      <c r="G5152" t="s">
        <v>44</v>
      </c>
      <c r="H5152" t="str">
        <f>IF(Statistics_xlsx___Sheet1[[#This Row],[Post Name]]="-",IF(G5153=0,G5151,G5153),Statistics_xlsx___Sheet1[[#This Row],[Post Name]])</f>
        <v>i6</v>
      </c>
      <c r="I5152">
        <v>68535</v>
      </c>
      <c r="J5152">
        <f>IF(Statistics_xlsx___Sheet1[[#This Row],[Offered Salary]]&lt;=0,AVERAGE($I$2:$I$7166),Statistics_xlsx___Sheet1[[#This Row],[Offered Salary]])</f>
        <v>68535</v>
      </c>
      <c r="K5152" t="b">
        <f>OR((Statistics_xlsx___Sheet1[[#This Row],[updated offered salary]]&lt;$N$39),(Statistics_xlsx___Sheet1[[#This Row],[updated offered salary]]&gt;$N$40))</f>
        <v>0</v>
      </c>
    </row>
    <row r="5153" spans="1:11" x14ac:dyDescent="0.3">
      <c r="A5153">
        <v>288840</v>
      </c>
      <c r="B5153" t="s">
        <v>4079</v>
      </c>
      <c r="C5153" t="s">
        <v>8</v>
      </c>
      <c r="D5153" t="s">
        <v>13</v>
      </c>
      <c r="E5153" t="str">
        <f>IF(Statistics_xlsx___Sheet1[[#This Row],[event_name]]="-","Male",Statistics_xlsx___Sheet1[[#This Row],[event_name]])</f>
        <v>Female</v>
      </c>
      <c r="F5153" t="s">
        <v>17</v>
      </c>
      <c r="G5153" t="s">
        <v>44</v>
      </c>
      <c r="H5153" t="str">
        <f>IF(Statistics_xlsx___Sheet1[[#This Row],[Post Name]]="-",IF(G5154=0,G5152,G5154),Statistics_xlsx___Sheet1[[#This Row],[Post Name]])</f>
        <v>i6</v>
      </c>
      <c r="I5153">
        <v>29090</v>
      </c>
      <c r="J5153">
        <f>IF(Statistics_xlsx___Sheet1[[#This Row],[Offered Salary]]&lt;=0,AVERAGE($I$2:$I$7166),Statistics_xlsx___Sheet1[[#This Row],[Offered Salary]])</f>
        <v>29090</v>
      </c>
      <c r="K5153" t="b">
        <f>OR((Statistics_xlsx___Sheet1[[#This Row],[updated offered salary]]&lt;$N$39),(Statistics_xlsx___Sheet1[[#This Row],[updated offered salary]]&gt;$N$40))</f>
        <v>0</v>
      </c>
    </row>
    <row r="5154" spans="1:11" x14ac:dyDescent="0.3">
      <c r="A5154">
        <v>372526</v>
      </c>
      <c r="B5154" t="s">
        <v>2173</v>
      </c>
      <c r="C5154" t="s">
        <v>8</v>
      </c>
      <c r="D5154" t="s">
        <v>13</v>
      </c>
      <c r="E5154" t="str">
        <f>IF(Statistics_xlsx___Sheet1[[#This Row],[event_name]]="-","Male",Statistics_xlsx___Sheet1[[#This Row],[event_name]])</f>
        <v>Female</v>
      </c>
      <c r="F5154" t="s">
        <v>17</v>
      </c>
      <c r="G5154" t="s">
        <v>44</v>
      </c>
      <c r="H5154" t="str">
        <f>IF(Statistics_xlsx___Sheet1[[#This Row],[Post Name]]="-",IF(G5155=0,G5153,G5155),Statistics_xlsx___Sheet1[[#This Row],[Post Name]])</f>
        <v>i6</v>
      </c>
      <c r="I5154">
        <v>67021</v>
      </c>
      <c r="J5154">
        <f>IF(Statistics_xlsx___Sheet1[[#This Row],[Offered Salary]]&lt;=0,AVERAGE($I$2:$I$7166),Statistics_xlsx___Sheet1[[#This Row],[Offered Salary]])</f>
        <v>67021</v>
      </c>
      <c r="K5154" t="b">
        <f>OR((Statistics_xlsx___Sheet1[[#This Row],[updated offered salary]]&lt;$N$39),(Statistics_xlsx___Sheet1[[#This Row],[updated offered salary]]&gt;$N$40))</f>
        <v>0</v>
      </c>
    </row>
    <row r="5155" spans="1:11" x14ac:dyDescent="0.3">
      <c r="A5155">
        <v>781540</v>
      </c>
      <c r="B5155" t="s">
        <v>3570</v>
      </c>
      <c r="C5155" t="s">
        <v>8</v>
      </c>
      <c r="D5155" t="s">
        <v>13</v>
      </c>
      <c r="E5155" t="str">
        <f>IF(Statistics_xlsx___Sheet1[[#This Row],[event_name]]="-","Male",Statistics_xlsx___Sheet1[[#This Row],[event_name]])</f>
        <v>Female</v>
      </c>
      <c r="F5155" t="s">
        <v>17</v>
      </c>
      <c r="G5155" t="s">
        <v>39</v>
      </c>
      <c r="H5155" t="str">
        <f>IF(Statistics_xlsx___Sheet1[[#This Row],[Post Name]]="-",IF(G5156=0,G5154,G5156),Statistics_xlsx___Sheet1[[#This Row],[Post Name]])</f>
        <v>i1</v>
      </c>
      <c r="I5155">
        <v>65480</v>
      </c>
      <c r="J5155">
        <f>IF(Statistics_xlsx___Sheet1[[#This Row],[Offered Salary]]&lt;=0,AVERAGE($I$2:$I$7166),Statistics_xlsx___Sheet1[[#This Row],[Offered Salary]])</f>
        <v>65480</v>
      </c>
      <c r="K5155" t="b">
        <f>OR((Statistics_xlsx___Sheet1[[#This Row],[updated offered salary]]&lt;$N$39),(Statistics_xlsx___Sheet1[[#This Row],[updated offered salary]]&gt;$N$40))</f>
        <v>0</v>
      </c>
    </row>
    <row r="5156" spans="1:11" x14ac:dyDescent="0.3">
      <c r="A5156">
        <v>106134</v>
      </c>
      <c r="B5156" t="s">
        <v>4204</v>
      </c>
      <c r="C5156" t="s">
        <v>8</v>
      </c>
      <c r="D5156" t="s">
        <v>42</v>
      </c>
      <c r="E5156" t="str">
        <f>IF(Statistics_xlsx___Sheet1[[#This Row],[event_name]]="-","Male",Statistics_xlsx___Sheet1[[#This Row],[event_name]])</f>
        <v>Don’t want to say</v>
      </c>
      <c r="F5156" t="s">
        <v>21</v>
      </c>
      <c r="G5156" t="s">
        <v>11</v>
      </c>
      <c r="H5156" t="str">
        <f>IF(Statistics_xlsx___Sheet1[[#This Row],[Post Name]]="-",IF(G5157=0,G5155,G5157),Statistics_xlsx___Sheet1[[#This Row],[Post Name]])</f>
        <v>c8</v>
      </c>
      <c r="I5156">
        <v>31708</v>
      </c>
      <c r="J5156">
        <f>IF(Statistics_xlsx___Sheet1[[#This Row],[Offered Salary]]&lt;=0,AVERAGE($I$2:$I$7166),Statistics_xlsx___Sheet1[[#This Row],[Offered Salary]])</f>
        <v>31708</v>
      </c>
      <c r="K5156" t="b">
        <f>OR((Statistics_xlsx___Sheet1[[#This Row],[updated offered salary]]&lt;$N$39),(Statistics_xlsx___Sheet1[[#This Row],[updated offered salary]]&gt;$N$40))</f>
        <v>0</v>
      </c>
    </row>
    <row r="5157" spans="1:11" x14ac:dyDescent="0.3">
      <c r="A5157">
        <v>926387</v>
      </c>
      <c r="B5157" t="s">
        <v>2270</v>
      </c>
      <c r="C5157" t="s">
        <v>8</v>
      </c>
      <c r="D5157" t="s">
        <v>13</v>
      </c>
      <c r="E5157" t="str">
        <f>IF(Statistics_xlsx___Sheet1[[#This Row],[event_name]]="-","Male",Statistics_xlsx___Sheet1[[#This Row],[event_name]])</f>
        <v>Female</v>
      </c>
      <c r="F5157" t="s">
        <v>17</v>
      </c>
      <c r="G5157" t="s">
        <v>30</v>
      </c>
      <c r="H5157" t="str">
        <f>IF(Statistics_xlsx___Sheet1[[#This Row],[Post Name]]="-",IF(G5158=0,G5156,G5158),Statistics_xlsx___Sheet1[[#This Row],[Post Name]])</f>
        <v>b9</v>
      </c>
      <c r="I5157">
        <v>78537</v>
      </c>
      <c r="J5157">
        <f>IF(Statistics_xlsx___Sheet1[[#This Row],[Offered Salary]]&lt;=0,AVERAGE($I$2:$I$7166),Statistics_xlsx___Sheet1[[#This Row],[Offered Salary]])</f>
        <v>78537</v>
      </c>
      <c r="K5157" t="b">
        <f>OR((Statistics_xlsx___Sheet1[[#This Row],[updated offered salary]]&lt;$N$39),(Statistics_xlsx___Sheet1[[#This Row],[updated offered salary]]&gt;$N$40))</f>
        <v>0</v>
      </c>
    </row>
    <row r="5158" spans="1:11" x14ac:dyDescent="0.3">
      <c r="A5158">
        <v>681488</v>
      </c>
      <c r="B5158" t="s">
        <v>2097</v>
      </c>
      <c r="C5158" t="s">
        <v>8</v>
      </c>
      <c r="D5158" t="s">
        <v>13</v>
      </c>
      <c r="E5158" t="str">
        <f>IF(Statistics_xlsx___Sheet1[[#This Row],[event_name]]="-","Male",Statistics_xlsx___Sheet1[[#This Row],[event_name]])</f>
        <v>Female</v>
      </c>
      <c r="F5158" t="s">
        <v>17</v>
      </c>
      <c r="G5158" t="s">
        <v>30</v>
      </c>
      <c r="H5158" t="str">
        <f>IF(Statistics_xlsx___Sheet1[[#This Row],[Post Name]]="-",IF(G5159=0,G5157,G5159),Statistics_xlsx___Sheet1[[#This Row],[Post Name]])</f>
        <v>b9</v>
      </c>
      <c r="I5158">
        <v>70582</v>
      </c>
      <c r="J5158">
        <f>IF(Statistics_xlsx___Sheet1[[#This Row],[Offered Salary]]&lt;=0,AVERAGE($I$2:$I$7166),Statistics_xlsx___Sheet1[[#This Row],[Offered Salary]])</f>
        <v>70582</v>
      </c>
      <c r="K5158" t="b">
        <f>OR((Statistics_xlsx___Sheet1[[#This Row],[updated offered salary]]&lt;$N$39),(Statistics_xlsx___Sheet1[[#This Row],[updated offered salary]]&gt;$N$40))</f>
        <v>0</v>
      </c>
    </row>
    <row r="5159" spans="1:11" x14ac:dyDescent="0.3">
      <c r="A5159">
        <v>456060</v>
      </c>
      <c r="B5159" t="s">
        <v>1436</v>
      </c>
      <c r="C5159" t="s">
        <v>15</v>
      </c>
      <c r="D5159" t="s">
        <v>9</v>
      </c>
      <c r="E5159" t="str">
        <f>IF(Statistics_xlsx___Sheet1[[#This Row],[event_name]]="-","Male",Statistics_xlsx___Sheet1[[#This Row],[event_name]])</f>
        <v>Male</v>
      </c>
      <c r="F5159" t="s">
        <v>10</v>
      </c>
      <c r="G5159" t="s">
        <v>24</v>
      </c>
      <c r="H5159" t="str">
        <f>IF(Statistics_xlsx___Sheet1[[#This Row],[Post Name]]="-",IF(G5160=0,G5158,G5160),Statistics_xlsx___Sheet1[[#This Row],[Post Name]])</f>
        <v>i7</v>
      </c>
      <c r="I5159">
        <v>47329</v>
      </c>
      <c r="J5159">
        <f>IF(Statistics_xlsx___Sheet1[[#This Row],[Offered Salary]]&lt;=0,AVERAGE($I$2:$I$7166),Statistics_xlsx___Sheet1[[#This Row],[Offered Salary]])</f>
        <v>47329</v>
      </c>
      <c r="K5159" t="b">
        <f>OR((Statistics_xlsx___Sheet1[[#This Row],[updated offered salary]]&lt;$N$39),(Statistics_xlsx___Sheet1[[#This Row],[updated offered salary]]&gt;$N$40))</f>
        <v>0</v>
      </c>
    </row>
    <row r="5160" spans="1:11" x14ac:dyDescent="0.3">
      <c r="A5160">
        <v>219336</v>
      </c>
      <c r="B5160" t="s">
        <v>1505</v>
      </c>
      <c r="C5160" t="s">
        <v>15</v>
      </c>
      <c r="D5160" t="s">
        <v>9</v>
      </c>
      <c r="E5160" t="str">
        <f>IF(Statistics_xlsx___Sheet1[[#This Row],[event_name]]="-","Male",Statistics_xlsx___Sheet1[[#This Row],[event_name]])</f>
        <v>Male</v>
      </c>
      <c r="F5160" t="s">
        <v>10</v>
      </c>
      <c r="G5160" t="s">
        <v>24</v>
      </c>
      <c r="H5160" t="str">
        <f>IF(Statistics_xlsx___Sheet1[[#This Row],[Post Name]]="-",IF(G5161=0,G5159,G5161),Statistics_xlsx___Sheet1[[#This Row],[Post Name]])</f>
        <v>i7</v>
      </c>
      <c r="I5160">
        <v>48343</v>
      </c>
      <c r="J5160">
        <f>IF(Statistics_xlsx___Sheet1[[#This Row],[Offered Salary]]&lt;=0,AVERAGE($I$2:$I$7166),Statistics_xlsx___Sheet1[[#This Row],[Offered Salary]])</f>
        <v>48343</v>
      </c>
      <c r="K5160" t="b">
        <f>OR((Statistics_xlsx___Sheet1[[#This Row],[updated offered salary]]&lt;$N$39),(Statistics_xlsx___Sheet1[[#This Row],[updated offered salary]]&gt;$N$40))</f>
        <v>0</v>
      </c>
    </row>
    <row r="5161" spans="1:11" x14ac:dyDescent="0.3">
      <c r="A5161">
        <v>829642</v>
      </c>
      <c r="B5161" t="s">
        <v>1348</v>
      </c>
      <c r="C5161" t="s">
        <v>8</v>
      </c>
      <c r="D5161" t="s">
        <v>9</v>
      </c>
      <c r="E5161" t="str">
        <f>IF(Statistics_xlsx___Sheet1[[#This Row],[event_name]]="-","Male",Statistics_xlsx___Sheet1[[#This Row],[event_name]])</f>
        <v>Male</v>
      </c>
      <c r="F5161" t="s">
        <v>10</v>
      </c>
      <c r="G5161" t="s">
        <v>345</v>
      </c>
      <c r="H5161" t="str">
        <f>IF(Statistics_xlsx___Sheet1[[#This Row],[Post Name]]="-",IF(G5162=0,G5160,G5162),Statistics_xlsx___Sheet1[[#This Row],[Post Name]])</f>
        <v>c9</v>
      </c>
      <c r="I5161">
        <v>6073</v>
      </c>
      <c r="J5161">
        <f>IF(Statistics_xlsx___Sheet1[[#This Row],[Offered Salary]]&lt;=0,AVERAGE($I$2:$I$7166),Statistics_xlsx___Sheet1[[#This Row],[Offered Salary]])</f>
        <v>6073</v>
      </c>
      <c r="K5161" t="b">
        <f>OR((Statistics_xlsx___Sheet1[[#This Row],[updated offered salary]]&lt;$N$39),(Statistics_xlsx___Sheet1[[#This Row],[updated offered salary]]&gt;$N$40))</f>
        <v>0</v>
      </c>
    </row>
    <row r="5162" spans="1:11" x14ac:dyDescent="0.3">
      <c r="A5162">
        <v>873896</v>
      </c>
      <c r="B5162" t="s">
        <v>4205</v>
      </c>
      <c r="C5162" t="s">
        <v>8</v>
      </c>
      <c r="D5162" t="s">
        <v>9</v>
      </c>
      <c r="E5162" t="str">
        <f>IF(Statistics_xlsx___Sheet1[[#This Row],[event_name]]="-","Male",Statistics_xlsx___Sheet1[[#This Row],[event_name]])</f>
        <v>Male</v>
      </c>
      <c r="F5162" t="s">
        <v>10</v>
      </c>
      <c r="G5162" t="s">
        <v>345</v>
      </c>
      <c r="H5162" t="str">
        <f>IF(Statistics_xlsx___Sheet1[[#This Row],[Post Name]]="-",IF(G5163=0,G5161,G5163),Statistics_xlsx___Sheet1[[#This Row],[Post Name]])</f>
        <v>c9</v>
      </c>
      <c r="I5162">
        <v>20799</v>
      </c>
      <c r="J5162">
        <f>IF(Statistics_xlsx___Sheet1[[#This Row],[Offered Salary]]&lt;=0,AVERAGE($I$2:$I$7166),Statistics_xlsx___Sheet1[[#This Row],[Offered Salary]])</f>
        <v>20799</v>
      </c>
      <c r="K5162" t="b">
        <f>OR((Statistics_xlsx___Sheet1[[#This Row],[updated offered salary]]&lt;$N$39),(Statistics_xlsx___Sheet1[[#This Row],[updated offered salary]]&gt;$N$40))</f>
        <v>0</v>
      </c>
    </row>
    <row r="5163" spans="1:11" x14ac:dyDescent="0.3">
      <c r="A5163">
        <v>120935</v>
      </c>
      <c r="B5163" t="s">
        <v>4206</v>
      </c>
      <c r="C5163" t="s">
        <v>8</v>
      </c>
      <c r="D5163" t="s">
        <v>13</v>
      </c>
      <c r="E5163" t="str">
        <f>IF(Statistics_xlsx___Sheet1[[#This Row],[event_name]]="-","Male",Statistics_xlsx___Sheet1[[#This Row],[event_name]])</f>
        <v>Female</v>
      </c>
      <c r="F5163" t="s">
        <v>10</v>
      </c>
      <c r="G5163" t="s">
        <v>345</v>
      </c>
      <c r="H5163" t="str">
        <f>IF(Statistics_xlsx___Sheet1[[#This Row],[Post Name]]="-",IF(G5164=0,G5162,G5164),Statistics_xlsx___Sheet1[[#This Row],[Post Name]])</f>
        <v>c9</v>
      </c>
      <c r="I5163">
        <v>76940</v>
      </c>
      <c r="J5163">
        <f>IF(Statistics_xlsx___Sheet1[[#This Row],[Offered Salary]]&lt;=0,AVERAGE($I$2:$I$7166),Statistics_xlsx___Sheet1[[#This Row],[Offered Salary]])</f>
        <v>76940</v>
      </c>
      <c r="K5163" t="b">
        <f>OR((Statistics_xlsx___Sheet1[[#This Row],[updated offered salary]]&lt;$N$39),(Statistics_xlsx___Sheet1[[#This Row],[updated offered salary]]&gt;$N$40))</f>
        <v>0</v>
      </c>
    </row>
    <row r="5164" spans="1:11" x14ac:dyDescent="0.3">
      <c r="A5164">
        <v>987755</v>
      </c>
      <c r="B5164" t="s">
        <v>4207</v>
      </c>
      <c r="C5164" t="s">
        <v>8</v>
      </c>
      <c r="D5164" t="s">
        <v>9</v>
      </c>
      <c r="E5164" t="str">
        <f>IF(Statistics_xlsx___Sheet1[[#This Row],[event_name]]="-","Male",Statistics_xlsx___Sheet1[[#This Row],[event_name]])</f>
        <v>Male</v>
      </c>
      <c r="F5164" t="s">
        <v>10</v>
      </c>
      <c r="G5164" t="s">
        <v>345</v>
      </c>
      <c r="H5164" t="str">
        <f>IF(Statistics_xlsx___Sheet1[[#This Row],[Post Name]]="-",IF(G5165=0,G5163,G5165),Statistics_xlsx___Sheet1[[#This Row],[Post Name]])</f>
        <v>c9</v>
      </c>
      <c r="I5164">
        <v>49559</v>
      </c>
      <c r="J5164">
        <f>IF(Statistics_xlsx___Sheet1[[#This Row],[Offered Salary]]&lt;=0,AVERAGE($I$2:$I$7166),Statistics_xlsx___Sheet1[[#This Row],[Offered Salary]])</f>
        <v>49559</v>
      </c>
      <c r="K5164" t="b">
        <f>OR((Statistics_xlsx___Sheet1[[#This Row],[updated offered salary]]&lt;$N$39),(Statistics_xlsx___Sheet1[[#This Row],[updated offered salary]]&gt;$N$40))</f>
        <v>0</v>
      </c>
    </row>
    <row r="5165" spans="1:11" x14ac:dyDescent="0.3">
      <c r="A5165">
        <v>913989</v>
      </c>
      <c r="B5165" t="s">
        <v>4208</v>
      </c>
      <c r="C5165" t="s">
        <v>8</v>
      </c>
      <c r="D5165" t="s">
        <v>9</v>
      </c>
      <c r="E5165" t="str">
        <f>IF(Statistics_xlsx___Sheet1[[#This Row],[event_name]]="-","Male",Statistics_xlsx___Sheet1[[#This Row],[event_name]])</f>
        <v>Male</v>
      </c>
      <c r="F5165" t="s">
        <v>10</v>
      </c>
      <c r="G5165" t="s">
        <v>36</v>
      </c>
      <c r="H5165" t="str">
        <f>IF(Statistics_xlsx___Sheet1[[#This Row],[Post Name]]="-",IF(G5166=0,G5164,G5166),Statistics_xlsx___Sheet1[[#This Row],[Post Name]])</f>
        <v>i5</v>
      </c>
      <c r="I5165">
        <v>38368</v>
      </c>
      <c r="J5165">
        <f>IF(Statistics_xlsx___Sheet1[[#This Row],[Offered Salary]]&lt;=0,AVERAGE($I$2:$I$7166),Statistics_xlsx___Sheet1[[#This Row],[Offered Salary]])</f>
        <v>38368</v>
      </c>
      <c r="K5165" t="b">
        <f>OR((Statistics_xlsx___Sheet1[[#This Row],[updated offered salary]]&lt;$N$39),(Statistics_xlsx___Sheet1[[#This Row],[updated offered salary]]&gt;$N$40))</f>
        <v>0</v>
      </c>
    </row>
    <row r="5166" spans="1:11" x14ac:dyDescent="0.3">
      <c r="A5166">
        <v>413207</v>
      </c>
      <c r="B5166" t="s">
        <v>4209</v>
      </c>
      <c r="C5166" t="s">
        <v>8</v>
      </c>
      <c r="D5166" t="s">
        <v>9</v>
      </c>
      <c r="E5166" t="str">
        <f>IF(Statistics_xlsx___Sheet1[[#This Row],[event_name]]="-","Male",Statistics_xlsx___Sheet1[[#This Row],[event_name]])</f>
        <v>Male</v>
      </c>
      <c r="F5166" t="s">
        <v>10</v>
      </c>
      <c r="G5166" t="s">
        <v>36</v>
      </c>
      <c r="H5166" t="str">
        <f>IF(Statistics_xlsx___Sheet1[[#This Row],[Post Name]]="-",IF(G5167=0,G5165,G5167),Statistics_xlsx___Sheet1[[#This Row],[Post Name]])</f>
        <v>i5</v>
      </c>
      <c r="I5166">
        <v>10725</v>
      </c>
      <c r="J5166">
        <f>IF(Statistics_xlsx___Sheet1[[#This Row],[Offered Salary]]&lt;=0,AVERAGE($I$2:$I$7166),Statistics_xlsx___Sheet1[[#This Row],[Offered Salary]])</f>
        <v>10725</v>
      </c>
      <c r="K5166" t="b">
        <f>OR((Statistics_xlsx___Sheet1[[#This Row],[updated offered salary]]&lt;$N$39),(Statistics_xlsx___Sheet1[[#This Row],[updated offered salary]]&gt;$N$40))</f>
        <v>0</v>
      </c>
    </row>
    <row r="5167" spans="1:11" x14ac:dyDescent="0.3">
      <c r="A5167">
        <v>563241</v>
      </c>
      <c r="B5167" t="s">
        <v>4210</v>
      </c>
      <c r="C5167" t="s">
        <v>15</v>
      </c>
      <c r="D5167" t="s">
        <v>9</v>
      </c>
      <c r="E5167" t="str">
        <f>IF(Statistics_xlsx___Sheet1[[#This Row],[event_name]]="-","Male",Statistics_xlsx___Sheet1[[#This Row],[event_name]])</f>
        <v>Male</v>
      </c>
      <c r="F5167" t="s">
        <v>10</v>
      </c>
      <c r="G5167" t="s">
        <v>36</v>
      </c>
      <c r="H5167" t="str">
        <f>IF(Statistics_xlsx___Sheet1[[#This Row],[Post Name]]="-",IF(G5168=0,G5166,G5168),Statistics_xlsx___Sheet1[[#This Row],[Post Name]])</f>
        <v>i5</v>
      </c>
      <c r="I5167">
        <v>83128</v>
      </c>
      <c r="J5167">
        <f>IF(Statistics_xlsx___Sheet1[[#This Row],[Offered Salary]]&lt;=0,AVERAGE($I$2:$I$7166),Statistics_xlsx___Sheet1[[#This Row],[Offered Salary]])</f>
        <v>83128</v>
      </c>
      <c r="K5167" t="b">
        <f>OR((Statistics_xlsx___Sheet1[[#This Row],[updated offered salary]]&lt;$N$39),(Statistics_xlsx___Sheet1[[#This Row],[updated offered salary]]&gt;$N$40))</f>
        <v>0</v>
      </c>
    </row>
    <row r="5168" spans="1:11" x14ac:dyDescent="0.3">
      <c r="A5168">
        <v>449619</v>
      </c>
      <c r="B5168" t="s">
        <v>4211</v>
      </c>
      <c r="C5168" t="s">
        <v>8</v>
      </c>
      <c r="D5168" t="s">
        <v>13</v>
      </c>
      <c r="E5168" t="str">
        <f>IF(Statistics_xlsx___Sheet1[[#This Row],[event_name]]="-","Male",Statistics_xlsx___Sheet1[[#This Row],[event_name]])</f>
        <v>Female</v>
      </c>
      <c r="F5168" t="s">
        <v>10</v>
      </c>
      <c r="G5168" t="s">
        <v>345</v>
      </c>
      <c r="H5168" t="str">
        <f>IF(Statistics_xlsx___Sheet1[[#This Row],[Post Name]]="-",IF(G5169=0,G5167,G5169),Statistics_xlsx___Sheet1[[#This Row],[Post Name]])</f>
        <v>c9</v>
      </c>
      <c r="I5168">
        <v>45154</v>
      </c>
      <c r="J5168">
        <f>IF(Statistics_xlsx___Sheet1[[#This Row],[Offered Salary]]&lt;=0,AVERAGE($I$2:$I$7166),Statistics_xlsx___Sheet1[[#This Row],[Offered Salary]])</f>
        <v>45154</v>
      </c>
      <c r="K5168" t="b">
        <f>OR((Statistics_xlsx___Sheet1[[#This Row],[updated offered salary]]&lt;$N$39),(Statistics_xlsx___Sheet1[[#This Row],[updated offered salary]]&gt;$N$40))</f>
        <v>0</v>
      </c>
    </row>
    <row r="5169" spans="1:11" x14ac:dyDescent="0.3">
      <c r="A5169">
        <v>568107</v>
      </c>
      <c r="B5169" t="s">
        <v>4212</v>
      </c>
      <c r="C5169" t="s">
        <v>8</v>
      </c>
      <c r="D5169" t="s">
        <v>9</v>
      </c>
      <c r="E5169" t="str">
        <f>IF(Statistics_xlsx___Sheet1[[#This Row],[event_name]]="-","Male",Statistics_xlsx___Sheet1[[#This Row],[event_name]])</f>
        <v>Male</v>
      </c>
      <c r="F5169" t="s">
        <v>10</v>
      </c>
      <c r="G5169" t="s">
        <v>345</v>
      </c>
      <c r="H5169" t="str">
        <f>IF(Statistics_xlsx___Sheet1[[#This Row],[Post Name]]="-",IF(G5170=0,G5168,G5170),Statistics_xlsx___Sheet1[[#This Row],[Post Name]])</f>
        <v>c9</v>
      </c>
      <c r="I5169">
        <v>17312</v>
      </c>
      <c r="J5169">
        <f>IF(Statistics_xlsx___Sheet1[[#This Row],[Offered Salary]]&lt;=0,AVERAGE($I$2:$I$7166),Statistics_xlsx___Sheet1[[#This Row],[Offered Salary]])</f>
        <v>17312</v>
      </c>
      <c r="K5169" t="b">
        <f>OR((Statistics_xlsx___Sheet1[[#This Row],[updated offered salary]]&lt;$N$39),(Statistics_xlsx___Sheet1[[#This Row],[updated offered salary]]&gt;$N$40))</f>
        <v>0</v>
      </c>
    </row>
    <row r="5170" spans="1:11" x14ac:dyDescent="0.3">
      <c r="A5170">
        <v>684825</v>
      </c>
      <c r="B5170" t="s">
        <v>4213</v>
      </c>
      <c r="C5170" t="s">
        <v>8</v>
      </c>
      <c r="D5170" t="s">
        <v>9</v>
      </c>
      <c r="E5170" t="str">
        <f>IF(Statistics_xlsx___Sheet1[[#This Row],[event_name]]="-","Male",Statistics_xlsx___Sheet1[[#This Row],[event_name]])</f>
        <v>Male</v>
      </c>
      <c r="F5170" t="s">
        <v>10</v>
      </c>
      <c r="G5170" t="s">
        <v>345</v>
      </c>
      <c r="H5170" t="str">
        <f>IF(Statistics_xlsx___Sheet1[[#This Row],[Post Name]]="-",IF(G5171=0,G5169,G5171),Statistics_xlsx___Sheet1[[#This Row],[Post Name]])</f>
        <v>c9</v>
      </c>
      <c r="I5170">
        <v>72650</v>
      </c>
      <c r="J5170">
        <f>IF(Statistics_xlsx___Sheet1[[#This Row],[Offered Salary]]&lt;=0,AVERAGE($I$2:$I$7166),Statistics_xlsx___Sheet1[[#This Row],[Offered Salary]])</f>
        <v>72650</v>
      </c>
      <c r="K5170" t="b">
        <f>OR((Statistics_xlsx___Sheet1[[#This Row],[updated offered salary]]&lt;$N$39),(Statistics_xlsx___Sheet1[[#This Row],[updated offered salary]]&gt;$N$40))</f>
        <v>0</v>
      </c>
    </row>
    <row r="5171" spans="1:11" x14ac:dyDescent="0.3">
      <c r="A5171">
        <v>683544</v>
      </c>
      <c r="B5171" t="s">
        <v>2008</v>
      </c>
      <c r="C5171" t="s">
        <v>8</v>
      </c>
      <c r="D5171" t="s">
        <v>13</v>
      </c>
      <c r="E5171" t="str">
        <f>IF(Statistics_xlsx___Sheet1[[#This Row],[event_name]]="-","Male",Statistics_xlsx___Sheet1[[#This Row],[event_name]])</f>
        <v>Female</v>
      </c>
      <c r="F5171" t="s">
        <v>69</v>
      </c>
      <c r="G5171" t="s">
        <v>14</v>
      </c>
      <c r="H5171" t="str">
        <f>IF(Statistics_xlsx___Sheet1[[#This Row],[Post Name]]="-",IF(G5172=0,G5170,G5172),Statistics_xlsx___Sheet1[[#This Row],[Post Name]])</f>
        <v>c5</v>
      </c>
      <c r="I5171">
        <v>34934</v>
      </c>
      <c r="J5171">
        <f>IF(Statistics_xlsx___Sheet1[[#This Row],[Offered Salary]]&lt;=0,AVERAGE($I$2:$I$7166),Statistics_xlsx___Sheet1[[#This Row],[Offered Salary]])</f>
        <v>34934</v>
      </c>
      <c r="K5171" t="b">
        <f>OR((Statistics_xlsx___Sheet1[[#This Row],[updated offered salary]]&lt;$N$39),(Statistics_xlsx___Sheet1[[#This Row],[updated offered salary]]&gt;$N$40))</f>
        <v>0</v>
      </c>
    </row>
    <row r="5172" spans="1:11" x14ac:dyDescent="0.3">
      <c r="A5172">
        <v>149110</v>
      </c>
      <c r="B5172" t="s">
        <v>4214</v>
      </c>
      <c r="C5172" t="s">
        <v>8</v>
      </c>
      <c r="D5172" t="s">
        <v>13</v>
      </c>
      <c r="E5172" t="str">
        <f>IF(Statistics_xlsx___Sheet1[[#This Row],[event_name]]="-","Male",Statistics_xlsx___Sheet1[[#This Row],[event_name]])</f>
        <v>Female</v>
      </c>
      <c r="F5172" t="s">
        <v>69</v>
      </c>
      <c r="G5172" t="s">
        <v>14</v>
      </c>
      <c r="H5172" t="str">
        <f>IF(Statistics_xlsx___Sheet1[[#This Row],[Post Name]]="-",IF(G5173=0,G5171,G5173),Statistics_xlsx___Sheet1[[#This Row],[Post Name]])</f>
        <v>c5</v>
      </c>
      <c r="I5172">
        <v>82042</v>
      </c>
      <c r="J5172">
        <f>IF(Statistics_xlsx___Sheet1[[#This Row],[Offered Salary]]&lt;=0,AVERAGE($I$2:$I$7166),Statistics_xlsx___Sheet1[[#This Row],[Offered Salary]])</f>
        <v>82042</v>
      </c>
      <c r="K5172" t="b">
        <f>OR((Statistics_xlsx___Sheet1[[#This Row],[updated offered salary]]&lt;$N$39),(Statistics_xlsx___Sheet1[[#This Row],[updated offered salary]]&gt;$N$40))</f>
        <v>0</v>
      </c>
    </row>
    <row r="5173" spans="1:11" x14ac:dyDescent="0.3">
      <c r="A5173">
        <v>610384</v>
      </c>
      <c r="B5173" t="s">
        <v>4215</v>
      </c>
      <c r="C5173" t="s">
        <v>8</v>
      </c>
      <c r="D5173" t="s">
        <v>13</v>
      </c>
      <c r="E5173" t="str">
        <f>IF(Statistics_xlsx___Sheet1[[#This Row],[event_name]]="-","Male",Statistics_xlsx___Sheet1[[#This Row],[event_name]])</f>
        <v>Female</v>
      </c>
      <c r="F5173" t="s">
        <v>69</v>
      </c>
      <c r="G5173" t="s">
        <v>14</v>
      </c>
      <c r="H5173" t="str">
        <f>IF(Statistics_xlsx___Sheet1[[#This Row],[Post Name]]="-",IF(G5174=0,G5172,G5174),Statistics_xlsx___Sheet1[[#This Row],[Post Name]])</f>
        <v>c5</v>
      </c>
      <c r="I5173">
        <v>54765</v>
      </c>
      <c r="J5173">
        <f>IF(Statistics_xlsx___Sheet1[[#This Row],[Offered Salary]]&lt;=0,AVERAGE($I$2:$I$7166),Statistics_xlsx___Sheet1[[#This Row],[Offered Salary]])</f>
        <v>54765</v>
      </c>
      <c r="K5173" t="b">
        <f>OR((Statistics_xlsx___Sheet1[[#This Row],[updated offered salary]]&lt;$N$39),(Statistics_xlsx___Sheet1[[#This Row],[updated offered salary]]&gt;$N$40))</f>
        <v>0</v>
      </c>
    </row>
    <row r="5174" spans="1:11" x14ac:dyDescent="0.3">
      <c r="A5174">
        <v>848363</v>
      </c>
      <c r="B5174" t="s">
        <v>2344</v>
      </c>
      <c r="C5174" t="s">
        <v>8</v>
      </c>
      <c r="D5174" t="s">
        <v>9</v>
      </c>
      <c r="E5174" t="str">
        <f>IF(Statistics_xlsx___Sheet1[[#This Row],[event_name]]="-","Male",Statistics_xlsx___Sheet1[[#This Row],[event_name]])</f>
        <v>Male</v>
      </c>
      <c r="F5174" t="s">
        <v>10</v>
      </c>
      <c r="G5174" t="s">
        <v>36</v>
      </c>
      <c r="H5174" t="str">
        <f>IF(Statistics_xlsx___Sheet1[[#This Row],[Post Name]]="-",IF(G5175=0,G5173,G5175),Statistics_xlsx___Sheet1[[#This Row],[Post Name]])</f>
        <v>i5</v>
      </c>
      <c r="I5174">
        <v>56960</v>
      </c>
      <c r="J5174">
        <f>IF(Statistics_xlsx___Sheet1[[#This Row],[Offered Salary]]&lt;=0,AVERAGE($I$2:$I$7166),Statistics_xlsx___Sheet1[[#This Row],[Offered Salary]])</f>
        <v>56960</v>
      </c>
      <c r="K5174" t="b">
        <f>OR((Statistics_xlsx___Sheet1[[#This Row],[updated offered salary]]&lt;$N$39),(Statistics_xlsx___Sheet1[[#This Row],[updated offered salary]]&gt;$N$40))</f>
        <v>0</v>
      </c>
    </row>
    <row r="5175" spans="1:11" x14ac:dyDescent="0.3">
      <c r="A5175">
        <v>614699</v>
      </c>
      <c r="B5175" t="s">
        <v>1319</v>
      </c>
      <c r="C5175" t="s">
        <v>8</v>
      </c>
      <c r="D5175" t="s">
        <v>13</v>
      </c>
      <c r="E5175" t="str">
        <f>IF(Statistics_xlsx___Sheet1[[#This Row],[event_name]]="-","Male",Statistics_xlsx___Sheet1[[#This Row],[event_name]])</f>
        <v>Female</v>
      </c>
      <c r="F5175" t="s">
        <v>10</v>
      </c>
      <c r="G5175" t="s">
        <v>36</v>
      </c>
      <c r="H5175" t="str">
        <f>IF(Statistics_xlsx___Sheet1[[#This Row],[Post Name]]="-",IF(G5176=0,G5174,G5176),Statistics_xlsx___Sheet1[[#This Row],[Post Name]])</f>
        <v>i5</v>
      </c>
      <c r="I5175">
        <v>8733</v>
      </c>
      <c r="J5175">
        <f>IF(Statistics_xlsx___Sheet1[[#This Row],[Offered Salary]]&lt;=0,AVERAGE($I$2:$I$7166),Statistics_xlsx___Sheet1[[#This Row],[Offered Salary]])</f>
        <v>8733</v>
      </c>
      <c r="K5175" t="b">
        <f>OR((Statistics_xlsx___Sheet1[[#This Row],[updated offered salary]]&lt;$N$39),(Statistics_xlsx___Sheet1[[#This Row],[updated offered salary]]&gt;$N$40))</f>
        <v>0</v>
      </c>
    </row>
    <row r="5176" spans="1:11" x14ac:dyDescent="0.3">
      <c r="A5176">
        <v>681859</v>
      </c>
      <c r="B5176" t="s">
        <v>4216</v>
      </c>
      <c r="C5176" t="s">
        <v>8</v>
      </c>
      <c r="D5176" t="s">
        <v>9</v>
      </c>
      <c r="E5176" t="str">
        <f>IF(Statistics_xlsx___Sheet1[[#This Row],[event_name]]="-","Male",Statistics_xlsx___Sheet1[[#This Row],[event_name]])</f>
        <v>Male</v>
      </c>
      <c r="F5176" t="s">
        <v>10</v>
      </c>
      <c r="G5176" t="s">
        <v>36</v>
      </c>
      <c r="H5176" t="str">
        <f>IF(Statistics_xlsx___Sheet1[[#This Row],[Post Name]]="-",IF(G5177=0,G5175,G5177),Statistics_xlsx___Sheet1[[#This Row],[Post Name]])</f>
        <v>i5</v>
      </c>
      <c r="I5176">
        <v>92806</v>
      </c>
      <c r="J5176">
        <f>IF(Statistics_xlsx___Sheet1[[#This Row],[Offered Salary]]&lt;=0,AVERAGE($I$2:$I$7166),Statistics_xlsx___Sheet1[[#This Row],[Offered Salary]])</f>
        <v>92806</v>
      </c>
      <c r="K5176" t="b">
        <f>OR((Statistics_xlsx___Sheet1[[#This Row],[updated offered salary]]&lt;$N$39),(Statistics_xlsx___Sheet1[[#This Row],[updated offered salary]]&gt;$N$40))</f>
        <v>0</v>
      </c>
    </row>
    <row r="5177" spans="1:11" x14ac:dyDescent="0.3">
      <c r="A5177">
        <v>347693</v>
      </c>
      <c r="B5177" t="s">
        <v>1452</v>
      </c>
      <c r="C5177" t="s">
        <v>8</v>
      </c>
      <c r="D5177" t="s">
        <v>13</v>
      </c>
      <c r="E5177" t="str">
        <f>IF(Statistics_xlsx___Sheet1[[#This Row],[event_name]]="-","Male",Statistics_xlsx___Sheet1[[#This Row],[event_name]])</f>
        <v>Female</v>
      </c>
      <c r="F5177" t="s">
        <v>10</v>
      </c>
      <c r="G5177" t="s">
        <v>36</v>
      </c>
      <c r="H5177" t="str">
        <f>IF(Statistics_xlsx___Sheet1[[#This Row],[Post Name]]="-",IF(G5178=0,G5176,G5178),Statistics_xlsx___Sheet1[[#This Row],[Post Name]])</f>
        <v>i5</v>
      </c>
      <c r="I5177">
        <v>43017</v>
      </c>
      <c r="J5177">
        <f>IF(Statistics_xlsx___Sheet1[[#This Row],[Offered Salary]]&lt;=0,AVERAGE($I$2:$I$7166),Statistics_xlsx___Sheet1[[#This Row],[Offered Salary]])</f>
        <v>43017</v>
      </c>
      <c r="K5177" t="b">
        <f>OR((Statistics_xlsx___Sheet1[[#This Row],[updated offered salary]]&lt;$N$39),(Statistics_xlsx___Sheet1[[#This Row],[updated offered salary]]&gt;$N$40))</f>
        <v>0</v>
      </c>
    </row>
    <row r="5178" spans="1:11" x14ac:dyDescent="0.3">
      <c r="A5178">
        <v>142149</v>
      </c>
      <c r="B5178" t="s">
        <v>1451</v>
      </c>
      <c r="C5178" t="s">
        <v>8</v>
      </c>
      <c r="D5178" t="s">
        <v>42</v>
      </c>
      <c r="E5178" t="str">
        <f>IF(Statistics_xlsx___Sheet1[[#This Row],[event_name]]="-","Male",Statistics_xlsx___Sheet1[[#This Row],[event_name]])</f>
        <v>Don’t want to say</v>
      </c>
      <c r="F5178" t="s">
        <v>10</v>
      </c>
      <c r="G5178" t="s">
        <v>36</v>
      </c>
      <c r="H5178" t="str">
        <f>IF(Statistics_xlsx___Sheet1[[#This Row],[Post Name]]="-",IF(G5179=0,G5177,G5179),Statistics_xlsx___Sheet1[[#This Row],[Post Name]])</f>
        <v>i5</v>
      </c>
      <c r="I5178">
        <v>20919</v>
      </c>
      <c r="J5178">
        <f>IF(Statistics_xlsx___Sheet1[[#This Row],[Offered Salary]]&lt;=0,AVERAGE($I$2:$I$7166),Statistics_xlsx___Sheet1[[#This Row],[Offered Salary]])</f>
        <v>20919</v>
      </c>
      <c r="K5178" t="b">
        <f>OR((Statistics_xlsx___Sheet1[[#This Row],[updated offered salary]]&lt;$N$39),(Statistics_xlsx___Sheet1[[#This Row],[updated offered salary]]&gt;$N$40))</f>
        <v>0</v>
      </c>
    </row>
    <row r="5179" spans="1:11" x14ac:dyDescent="0.3">
      <c r="A5179">
        <v>62161</v>
      </c>
      <c r="B5179" t="s">
        <v>1243</v>
      </c>
      <c r="C5179" t="s">
        <v>8</v>
      </c>
      <c r="D5179" t="s">
        <v>13</v>
      </c>
      <c r="E5179" t="str">
        <f>IF(Statistics_xlsx___Sheet1[[#This Row],[event_name]]="-","Male",Statistics_xlsx___Sheet1[[#This Row],[event_name]])</f>
        <v>Female</v>
      </c>
      <c r="F5179" t="s">
        <v>17</v>
      </c>
      <c r="G5179" t="s">
        <v>14</v>
      </c>
      <c r="H5179" t="str">
        <f>IF(Statistics_xlsx___Sheet1[[#This Row],[Post Name]]="-",IF(G5180=0,G5178,G5180),Statistics_xlsx___Sheet1[[#This Row],[Post Name]])</f>
        <v>c5</v>
      </c>
      <c r="I5179">
        <v>24243</v>
      </c>
      <c r="J5179">
        <f>IF(Statistics_xlsx___Sheet1[[#This Row],[Offered Salary]]&lt;=0,AVERAGE($I$2:$I$7166),Statistics_xlsx___Sheet1[[#This Row],[Offered Salary]])</f>
        <v>24243</v>
      </c>
      <c r="K5179" t="b">
        <f>OR((Statistics_xlsx___Sheet1[[#This Row],[updated offered salary]]&lt;$N$39),(Statistics_xlsx___Sheet1[[#This Row],[updated offered salary]]&gt;$N$40))</f>
        <v>0</v>
      </c>
    </row>
    <row r="5180" spans="1:11" x14ac:dyDescent="0.3">
      <c r="A5180">
        <v>797741</v>
      </c>
      <c r="B5180" t="s">
        <v>1205</v>
      </c>
      <c r="C5180" t="s">
        <v>8</v>
      </c>
      <c r="D5180" t="s">
        <v>13</v>
      </c>
      <c r="E5180" t="str">
        <f>IF(Statistics_xlsx___Sheet1[[#This Row],[event_name]]="-","Male",Statistics_xlsx___Sheet1[[#This Row],[event_name]])</f>
        <v>Female</v>
      </c>
      <c r="F5180" t="s">
        <v>17</v>
      </c>
      <c r="G5180" t="s">
        <v>14</v>
      </c>
      <c r="H5180" t="str">
        <f>IF(Statistics_xlsx___Sheet1[[#This Row],[Post Name]]="-",IF(G5181=0,G5179,G5181),Statistics_xlsx___Sheet1[[#This Row],[Post Name]])</f>
        <v>c5</v>
      </c>
      <c r="I5180">
        <v>84299</v>
      </c>
      <c r="J5180">
        <f>IF(Statistics_xlsx___Sheet1[[#This Row],[Offered Salary]]&lt;=0,AVERAGE($I$2:$I$7166),Statistics_xlsx___Sheet1[[#This Row],[Offered Salary]])</f>
        <v>84299</v>
      </c>
      <c r="K5180" t="b">
        <f>OR((Statistics_xlsx___Sheet1[[#This Row],[updated offered salary]]&lt;$N$39),(Statistics_xlsx___Sheet1[[#This Row],[updated offered salary]]&gt;$N$40))</f>
        <v>0</v>
      </c>
    </row>
    <row r="5181" spans="1:11" x14ac:dyDescent="0.3">
      <c r="A5181">
        <v>498285</v>
      </c>
      <c r="B5181" t="s">
        <v>4217</v>
      </c>
      <c r="C5181" t="s">
        <v>15</v>
      </c>
      <c r="D5181" t="s">
        <v>13</v>
      </c>
      <c r="E5181" t="str">
        <f>IF(Statistics_xlsx___Sheet1[[#This Row],[event_name]]="-","Male",Statistics_xlsx___Sheet1[[#This Row],[event_name]])</f>
        <v>Female</v>
      </c>
      <c r="F5181" t="s">
        <v>17</v>
      </c>
      <c r="G5181" t="s">
        <v>14</v>
      </c>
      <c r="H5181" t="str">
        <f>IF(Statistics_xlsx___Sheet1[[#This Row],[Post Name]]="-",IF(G5182=0,G5180,G5182),Statistics_xlsx___Sheet1[[#This Row],[Post Name]])</f>
        <v>c5</v>
      </c>
      <c r="I5181">
        <v>9085</v>
      </c>
      <c r="J5181">
        <f>IF(Statistics_xlsx___Sheet1[[#This Row],[Offered Salary]]&lt;=0,AVERAGE($I$2:$I$7166),Statistics_xlsx___Sheet1[[#This Row],[Offered Salary]])</f>
        <v>9085</v>
      </c>
      <c r="K5181" t="b">
        <f>OR((Statistics_xlsx___Sheet1[[#This Row],[updated offered salary]]&lt;$N$39),(Statistics_xlsx___Sheet1[[#This Row],[updated offered salary]]&gt;$N$40))</f>
        <v>0</v>
      </c>
    </row>
    <row r="5182" spans="1:11" x14ac:dyDescent="0.3">
      <c r="A5182">
        <v>205300</v>
      </c>
      <c r="B5182" t="s">
        <v>4218</v>
      </c>
      <c r="C5182" t="s">
        <v>8</v>
      </c>
      <c r="D5182" t="s">
        <v>13</v>
      </c>
      <c r="E5182" t="str">
        <f>IF(Statistics_xlsx___Sheet1[[#This Row],[event_name]]="-","Male",Statistics_xlsx___Sheet1[[#This Row],[event_name]])</f>
        <v>Female</v>
      </c>
      <c r="F5182" t="s">
        <v>17</v>
      </c>
      <c r="G5182" t="s">
        <v>14</v>
      </c>
      <c r="H5182" t="str">
        <f>IF(Statistics_xlsx___Sheet1[[#This Row],[Post Name]]="-",IF(G5183=0,G5181,G5183),Statistics_xlsx___Sheet1[[#This Row],[Post Name]])</f>
        <v>c5</v>
      </c>
      <c r="I5182">
        <v>53641</v>
      </c>
      <c r="J5182">
        <f>IF(Statistics_xlsx___Sheet1[[#This Row],[Offered Salary]]&lt;=0,AVERAGE($I$2:$I$7166),Statistics_xlsx___Sheet1[[#This Row],[Offered Salary]])</f>
        <v>53641</v>
      </c>
      <c r="K5182" t="b">
        <f>OR((Statistics_xlsx___Sheet1[[#This Row],[updated offered salary]]&lt;$N$39),(Statistics_xlsx___Sheet1[[#This Row],[updated offered salary]]&gt;$N$40))</f>
        <v>0</v>
      </c>
    </row>
    <row r="5183" spans="1:11" x14ac:dyDescent="0.3">
      <c r="A5183">
        <v>981943</v>
      </c>
      <c r="B5183" t="s">
        <v>4219</v>
      </c>
      <c r="C5183" t="s">
        <v>8</v>
      </c>
      <c r="D5183" t="s">
        <v>13</v>
      </c>
      <c r="E5183" t="str">
        <f>IF(Statistics_xlsx___Sheet1[[#This Row],[event_name]]="-","Male",Statistics_xlsx___Sheet1[[#This Row],[event_name]])</f>
        <v>Female</v>
      </c>
      <c r="F5183" t="s">
        <v>17</v>
      </c>
      <c r="G5183" t="s">
        <v>14</v>
      </c>
      <c r="H5183" t="str">
        <f>IF(Statistics_xlsx___Sheet1[[#This Row],[Post Name]]="-",IF(G5184=0,G5182,G5184),Statistics_xlsx___Sheet1[[#This Row],[Post Name]])</f>
        <v>c5</v>
      </c>
      <c r="I5183">
        <v>63574</v>
      </c>
      <c r="J5183">
        <f>IF(Statistics_xlsx___Sheet1[[#This Row],[Offered Salary]]&lt;=0,AVERAGE($I$2:$I$7166),Statistics_xlsx___Sheet1[[#This Row],[Offered Salary]])</f>
        <v>63574</v>
      </c>
      <c r="K5183" t="b">
        <f>OR((Statistics_xlsx___Sheet1[[#This Row],[updated offered salary]]&lt;$N$39),(Statistics_xlsx___Sheet1[[#This Row],[updated offered salary]]&gt;$N$40))</f>
        <v>0</v>
      </c>
    </row>
    <row r="5184" spans="1:11" x14ac:dyDescent="0.3">
      <c r="A5184">
        <v>722714</v>
      </c>
      <c r="B5184" t="s">
        <v>4220</v>
      </c>
      <c r="C5184" t="s">
        <v>8</v>
      </c>
      <c r="D5184" t="s">
        <v>13</v>
      </c>
      <c r="E5184" t="str">
        <f>IF(Statistics_xlsx___Sheet1[[#This Row],[event_name]]="-","Male",Statistics_xlsx___Sheet1[[#This Row],[event_name]])</f>
        <v>Female</v>
      </c>
      <c r="F5184" t="s">
        <v>17</v>
      </c>
      <c r="G5184" t="s">
        <v>14</v>
      </c>
      <c r="H5184" t="str">
        <f>IF(Statistics_xlsx___Sheet1[[#This Row],[Post Name]]="-",IF(G5185=0,G5183,G5185),Statistics_xlsx___Sheet1[[#This Row],[Post Name]])</f>
        <v>c5</v>
      </c>
      <c r="I5184">
        <v>63254</v>
      </c>
      <c r="J5184">
        <f>IF(Statistics_xlsx___Sheet1[[#This Row],[Offered Salary]]&lt;=0,AVERAGE($I$2:$I$7166),Statistics_xlsx___Sheet1[[#This Row],[Offered Salary]])</f>
        <v>63254</v>
      </c>
      <c r="K5184" t="b">
        <f>OR((Statistics_xlsx___Sheet1[[#This Row],[updated offered salary]]&lt;$N$39),(Statistics_xlsx___Sheet1[[#This Row],[updated offered salary]]&gt;$N$40))</f>
        <v>0</v>
      </c>
    </row>
    <row r="5185" spans="1:11" x14ac:dyDescent="0.3">
      <c r="A5185">
        <v>883487</v>
      </c>
      <c r="B5185" t="s">
        <v>4221</v>
      </c>
      <c r="C5185" t="s">
        <v>8</v>
      </c>
      <c r="D5185" t="s">
        <v>13</v>
      </c>
      <c r="E5185" t="str">
        <f>IF(Statistics_xlsx___Sheet1[[#This Row],[event_name]]="-","Male",Statistics_xlsx___Sheet1[[#This Row],[event_name]])</f>
        <v>Female</v>
      </c>
      <c r="F5185" t="s">
        <v>17</v>
      </c>
      <c r="G5185" t="s">
        <v>14</v>
      </c>
      <c r="H5185" t="str">
        <f>IF(Statistics_xlsx___Sheet1[[#This Row],[Post Name]]="-",IF(G5186=0,G5184,G5186),Statistics_xlsx___Sheet1[[#This Row],[Post Name]])</f>
        <v>c5</v>
      </c>
      <c r="I5185">
        <v>69583</v>
      </c>
      <c r="J5185">
        <f>IF(Statistics_xlsx___Sheet1[[#This Row],[Offered Salary]]&lt;=0,AVERAGE($I$2:$I$7166),Statistics_xlsx___Sheet1[[#This Row],[Offered Salary]])</f>
        <v>69583</v>
      </c>
      <c r="K5185" t="b">
        <f>OR((Statistics_xlsx___Sheet1[[#This Row],[updated offered salary]]&lt;$N$39),(Statistics_xlsx___Sheet1[[#This Row],[updated offered salary]]&gt;$N$40))</f>
        <v>0</v>
      </c>
    </row>
    <row r="5186" spans="1:11" x14ac:dyDescent="0.3">
      <c r="A5186">
        <v>552854</v>
      </c>
      <c r="B5186" t="s">
        <v>4222</v>
      </c>
      <c r="C5186" t="s">
        <v>8</v>
      </c>
      <c r="D5186" t="s">
        <v>13</v>
      </c>
      <c r="E5186" t="str">
        <f>IF(Statistics_xlsx___Sheet1[[#This Row],[event_name]]="-","Male",Statistics_xlsx___Sheet1[[#This Row],[event_name]])</f>
        <v>Female</v>
      </c>
      <c r="F5186" t="s">
        <v>17</v>
      </c>
      <c r="G5186" t="s">
        <v>14</v>
      </c>
      <c r="H5186" t="str">
        <f>IF(Statistics_xlsx___Sheet1[[#This Row],[Post Name]]="-",IF(G5187=0,G5185,G5187),Statistics_xlsx___Sheet1[[#This Row],[Post Name]])</f>
        <v>c5</v>
      </c>
      <c r="I5186">
        <v>37747</v>
      </c>
      <c r="J5186">
        <f>IF(Statistics_xlsx___Sheet1[[#This Row],[Offered Salary]]&lt;=0,AVERAGE($I$2:$I$7166),Statistics_xlsx___Sheet1[[#This Row],[Offered Salary]])</f>
        <v>37747</v>
      </c>
      <c r="K5186" t="b">
        <f>OR((Statistics_xlsx___Sheet1[[#This Row],[updated offered salary]]&lt;$N$39),(Statistics_xlsx___Sheet1[[#This Row],[updated offered salary]]&gt;$N$40))</f>
        <v>0</v>
      </c>
    </row>
    <row r="5187" spans="1:11" x14ac:dyDescent="0.3">
      <c r="A5187">
        <v>137390</v>
      </c>
      <c r="B5187" t="s">
        <v>4223</v>
      </c>
      <c r="C5187" t="s">
        <v>8</v>
      </c>
      <c r="D5187" t="s">
        <v>13</v>
      </c>
      <c r="E5187" t="str">
        <f>IF(Statistics_xlsx___Sheet1[[#This Row],[event_name]]="-","Male",Statistics_xlsx___Sheet1[[#This Row],[event_name]])</f>
        <v>Female</v>
      </c>
      <c r="F5187" t="s">
        <v>17</v>
      </c>
      <c r="G5187" t="s">
        <v>14</v>
      </c>
      <c r="H5187" t="str">
        <f>IF(Statistics_xlsx___Sheet1[[#This Row],[Post Name]]="-",IF(G5188=0,G5186,G5188),Statistics_xlsx___Sheet1[[#This Row],[Post Name]])</f>
        <v>c5</v>
      </c>
      <c r="I5187">
        <v>71919</v>
      </c>
      <c r="J5187">
        <f>IF(Statistics_xlsx___Sheet1[[#This Row],[Offered Salary]]&lt;=0,AVERAGE($I$2:$I$7166),Statistics_xlsx___Sheet1[[#This Row],[Offered Salary]])</f>
        <v>71919</v>
      </c>
      <c r="K5187" t="b">
        <f>OR((Statistics_xlsx___Sheet1[[#This Row],[updated offered salary]]&lt;$N$39),(Statistics_xlsx___Sheet1[[#This Row],[updated offered salary]]&gt;$N$40))</f>
        <v>0</v>
      </c>
    </row>
    <row r="5188" spans="1:11" x14ac:dyDescent="0.3">
      <c r="A5188">
        <v>841103</v>
      </c>
      <c r="B5188" t="s">
        <v>4224</v>
      </c>
      <c r="C5188" t="s">
        <v>8</v>
      </c>
      <c r="D5188" t="s">
        <v>13</v>
      </c>
      <c r="E5188" t="str">
        <f>IF(Statistics_xlsx___Sheet1[[#This Row],[event_name]]="-","Male",Statistics_xlsx___Sheet1[[#This Row],[event_name]])</f>
        <v>Female</v>
      </c>
      <c r="F5188" t="s">
        <v>17</v>
      </c>
      <c r="G5188" t="s">
        <v>14</v>
      </c>
      <c r="H5188" t="str">
        <f>IF(Statistics_xlsx___Sheet1[[#This Row],[Post Name]]="-",IF(G5189=0,G5187,G5189),Statistics_xlsx___Sheet1[[#This Row],[Post Name]])</f>
        <v>c5</v>
      </c>
      <c r="I5188">
        <v>10061</v>
      </c>
      <c r="J5188">
        <f>IF(Statistics_xlsx___Sheet1[[#This Row],[Offered Salary]]&lt;=0,AVERAGE($I$2:$I$7166),Statistics_xlsx___Sheet1[[#This Row],[Offered Salary]])</f>
        <v>10061</v>
      </c>
      <c r="K5188" t="b">
        <f>OR((Statistics_xlsx___Sheet1[[#This Row],[updated offered salary]]&lt;$N$39),(Statistics_xlsx___Sheet1[[#This Row],[updated offered salary]]&gt;$N$40))</f>
        <v>0</v>
      </c>
    </row>
    <row r="5189" spans="1:11" x14ac:dyDescent="0.3">
      <c r="A5189">
        <v>256211</v>
      </c>
      <c r="B5189" t="s">
        <v>4224</v>
      </c>
      <c r="C5189" t="s">
        <v>8</v>
      </c>
      <c r="D5189" t="s">
        <v>13</v>
      </c>
      <c r="E5189" t="str">
        <f>IF(Statistics_xlsx___Sheet1[[#This Row],[event_name]]="-","Male",Statistics_xlsx___Sheet1[[#This Row],[event_name]])</f>
        <v>Female</v>
      </c>
      <c r="F5189" t="s">
        <v>17</v>
      </c>
      <c r="G5189" t="s">
        <v>14</v>
      </c>
      <c r="H5189" t="str">
        <f>IF(Statistics_xlsx___Sheet1[[#This Row],[Post Name]]="-",IF(G5190=0,G5188,G5190),Statistics_xlsx___Sheet1[[#This Row],[Post Name]])</f>
        <v>c5</v>
      </c>
      <c r="I5189">
        <v>6718</v>
      </c>
      <c r="J5189">
        <f>IF(Statistics_xlsx___Sheet1[[#This Row],[Offered Salary]]&lt;=0,AVERAGE($I$2:$I$7166),Statistics_xlsx___Sheet1[[#This Row],[Offered Salary]])</f>
        <v>6718</v>
      </c>
      <c r="K5189" t="b">
        <f>OR((Statistics_xlsx___Sheet1[[#This Row],[updated offered salary]]&lt;$N$39),(Statistics_xlsx___Sheet1[[#This Row],[updated offered salary]]&gt;$N$40))</f>
        <v>0</v>
      </c>
    </row>
    <row r="5190" spans="1:11" x14ac:dyDescent="0.3">
      <c r="A5190">
        <v>58018</v>
      </c>
      <c r="B5190" t="s">
        <v>4225</v>
      </c>
      <c r="C5190" t="s">
        <v>8</v>
      </c>
      <c r="D5190" t="s">
        <v>13</v>
      </c>
      <c r="E5190" t="str">
        <f>IF(Statistics_xlsx___Sheet1[[#This Row],[event_name]]="-","Male",Statistics_xlsx___Sheet1[[#This Row],[event_name]])</f>
        <v>Female</v>
      </c>
      <c r="F5190" t="s">
        <v>17</v>
      </c>
      <c r="G5190" t="s">
        <v>14</v>
      </c>
      <c r="H5190" t="str">
        <f>IF(Statistics_xlsx___Sheet1[[#This Row],[Post Name]]="-",IF(G5191=0,G5189,G5191),Statistics_xlsx___Sheet1[[#This Row],[Post Name]])</f>
        <v>c5</v>
      </c>
      <c r="I5190">
        <v>63507</v>
      </c>
      <c r="J5190">
        <f>IF(Statistics_xlsx___Sheet1[[#This Row],[Offered Salary]]&lt;=0,AVERAGE($I$2:$I$7166),Statistics_xlsx___Sheet1[[#This Row],[Offered Salary]])</f>
        <v>63507</v>
      </c>
      <c r="K5190" t="b">
        <f>OR((Statistics_xlsx___Sheet1[[#This Row],[updated offered salary]]&lt;$N$39),(Statistics_xlsx___Sheet1[[#This Row],[updated offered salary]]&gt;$N$40))</f>
        <v>0</v>
      </c>
    </row>
    <row r="5191" spans="1:11" x14ac:dyDescent="0.3">
      <c r="A5191">
        <v>563022</v>
      </c>
      <c r="B5191" t="s">
        <v>4226</v>
      </c>
      <c r="C5191" t="s">
        <v>15</v>
      </c>
      <c r="D5191" t="s">
        <v>13</v>
      </c>
      <c r="E5191" t="str">
        <f>IF(Statistics_xlsx___Sheet1[[#This Row],[event_name]]="-","Male",Statistics_xlsx___Sheet1[[#This Row],[event_name]])</f>
        <v>Female</v>
      </c>
      <c r="F5191" t="s">
        <v>17</v>
      </c>
      <c r="G5191" t="s">
        <v>345</v>
      </c>
      <c r="H5191" t="str">
        <f>IF(Statistics_xlsx___Sheet1[[#This Row],[Post Name]]="-",IF(G5192=0,G5190,G5192),Statistics_xlsx___Sheet1[[#This Row],[Post Name]])</f>
        <v>c9</v>
      </c>
      <c r="I5191">
        <v>80120</v>
      </c>
      <c r="J5191">
        <f>IF(Statistics_xlsx___Sheet1[[#This Row],[Offered Salary]]&lt;=0,AVERAGE($I$2:$I$7166),Statistics_xlsx___Sheet1[[#This Row],[Offered Salary]])</f>
        <v>80120</v>
      </c>
      <c r="K5191" t="b">
        <f>OR((Statistics_xlsx___Sheet1[[#This Row],[updated offered salary]]&lt;$N$39),(Statistics_xlsx___Sheet1[[#This Row],[updated offered salary]]&gt;$N$40))</f>
        <v>0</v>
      </c>
    </row>
    <row r="5192" spans="1:11" x14ac:dyDescent="0.3">
      <c r="A5192">
        <v>567566</v>
      </c>
      <c r="B5192" t="s">
        <v>4227</v>
      </c>
      <c r="C5192" t="s">
        <v>8</v>
      </c>
      <c r="D5192" t="s">
        <v>13</v>
      </c>
      <c r="E5192" t="str">
        <f>IF(Statistics_xlsx___Sheet1[[#This Row],[event_name]]="-","Male",Statistics_xlsx___Sheet1[[#This Row],[event_name]])</f>
        <v>Female</v>
      </c>
      <c r="F5192" t="s">
        <v>17</v>
      </c>
      <c r="G5192" t="s">
        <v>345</v>
      </c>
      <c r="H5192" t="str">
        <f>IF(Statistics_xlsx___Sheet1[[#This Row],[Post Name]]="-",IF(G5193=0,G5191,G5193),Statistics_xlsx___Sheet1[[#This Row],[Post Name]])</f>
        <v>c9</v>
      </c>
      <c r="I5192">
        <v>72628</v>
      </c>
      <c r="J5192">
        <f>IF(Statistics_xlsx___Sheet1[[#This Row],[Offered Salary]]&lt;=0,AVERAGE($I$2:$I$7166),Statistics_xlsx___Sheet1[[#This Row],[Offered Salary]])</f>
        <v>72628</v>
      </c>
      <c r="K5192" t="b">
        <f>OR((Statistics_xlsx___Sheet1[[#This Row],[updated offered salary]]&lt;$N$39),(Statistics_xlsx___Sheet1[[#This Row],[updated offered salary]]&gt;$N$40))</f>
        <v>0</v>
      </c>
    </row>
    <row r="5193" spans="1:11" x14ac:dyDescent="0.3">
      <c r="A5193">
        <v>427980</v>
      </c>
      <c r="B5193" t="s">
        <v>3191</v>
      </c>
      <c r="C5193" t="s">
        <v>8</v>
      </c>
      <c r="D5193" t="s">
        <v>13</v>
      </c>
      <c r="E5193" t="str">
        <f>IF(Statistics_xlsx___Sheet1[[#This Row],[event_name]]="-","Male",Statistics_xlsx___Sheet1[[#This Row],[event_name]])</f>
        <v>Female</v>
      </c>
      <c r="F5193" t="s">
        <v>17</v>
      </c>
      <c r="G5193" t="s">
        <v>345</v>
      </c>
      <c r="H5193" t="str">
        <f>IF(Statistics_xlsx___Sheet1[[#This Row],[Post Name]]="-",IF(G5194=0,G5192,G5194),Statistics_xlsx___Sheet1[[#This Row],[Post Name]])</f>
        <v>c9</v>
      </c>
      <c r="I5193">
        <v>5157</v>
      </c>
      <c r="J5193">
        <f>IF(Statistics_xlsx___Sheet1[[#This Row],[Offered Salary]]&lt;=0,AVERAGE($I$2:$I$7166),Statistics_xlsx___Sheet1[[#This Row],[Offered Salary]])</f>
        <v>5157</v>
      </c>
      <c r="K5193" t="b">
        <f>OR((Statistics_xlsx___Sheet1[[#This Row],[updated offered salary]]&lt;$N$39),(Statistics_xlsx___Sheet1[[#This Row],[updated offered salary]]&gt;$N$40))</f>
        <v>0</v>
      </c>
    </row>
    <row r="5194" spans="1:11" x14ac:dyDescent="0.3">
      <c r="A5194">
        <v>710245</v>
      </c>
      <c r="B5194" t="s">
        <v>4228</v>
      </c>
      <c r="C5194" t="s">
        <v>15</v>
      </c>
      <c r="D5194" t="s">
        <v>13</v>
      </c>
      <c r="E5194" t="str">
        <f>IF(Statistics_xlsx___Sheet1[[#This Row],[event_name]]="-","Male",Statistics_xlsx___Sheet1[[#This Row],[event_name]])</f>
        <v>Female</v>
      </c>
      <c r="F5194" t="s">
        <v>17</v>
      </c>
      <c r="G5194" t="s">
        <v>36</v>
      </c>
      <c r="H5194" t="str">
        <f>IF(Statistics_xlsx___Sheet1[[#This Row],[Post Name]]="-",IF(G5195=0,G5193,G5195),Statistics_xlsx___Sheet1[[#This Row],[Post Name]])</f>
        <v>i5</v>
      </c>
      <c r="I5194">
        <v>23191</v>
      </c>
      <c r="J5194">
        <f>IF(Statistics_xlsx___Sheet1[[#This Row],[Offered Salary]]&lt;=0,AVERAGE($I$2:$I$7166),Statistics_xlsx___Sheet1[[#This Row],[Offered Salary]])</f>
        <v>23191</v>
      </c>
      <c r="K5194" t="b">
        <f>OR((Statistics_xlsx___Sheet1[[#This Row],[updated offered salary]]&lt;$N$39),(Statistics_xlsx___Sheet1[[#This Row],[updated offered salary]]&gt;$N$40))</f>
        <v>0</v>
      </c>
    </row>
    <row r="5195" spans="1:11" x14ac:dyDescent="0.3">
      <c r="A5195">
        <v>352232</v>
      </c>
      <c r="B5195" t="s">
        <v>1834</v>
      </c>
      <c r="C5195" t="s">
        <v>8</v>
      </c>
      <c r="D5195" t="s">
        <v>42</v>
      </c>
      <c r="E5195" t="str">
        <f>IF(Statistics_xlsx___Sheet1[[#This Row],[event_name]]="-","Male",Statistics_xlsx___Sheet1[[#This Row],[event_name]])</f>
        <v>Don’t want to say</v>
      </c>
      <c r="F5195" t="s">
        <v>17</v>
      </c>
      <c r="G5195" t="s">
        <v>36</v>
      </c>
      <c r="H5195" t="str">
        <f>IF(Statistics_xlsx___Sheet1[[#This Row],[Post Name]]="-",IF(G5196=0,G5194,G5196),Statistics_xlsx___Sheet1[[#This Row],[Post Name]])</f>
        <v>i5</v>
      </c>
      <c r="I5195">
        <v>91608</v>
      </c>
      <c r="J5195">
        <f>IF(Statistics_xlsx___Sheet1[[#This Row],[Offered Salary]]&lt;=0,AVERAGE($I$2:$I$7166),Statistics_xlsx___Sheet1[[#This Row],[Offered Salary]])</f>
        <v>91608</v>
      </c>
      <c r="K5195" t="b">
        <f>OR((Statistics_xlsx___Sheet1[[#This Row],[updated offered salary]]&lt;$N$39),(Statistics_xlsx___Sheet1[[#This Row],[updated offered salary]]&gt;$N$40))</f>
        <v>0</v>
      </c>
    </row>
    <row r="5196" spans="1:11" x14ac:dyDescent="0.3">
      <c r="A5196">
        <v>988022</v>
      </c>
      <c r="B5196" t="s">
        <v>4229</v>
      </c>
      <c r="C5196" t="s">
        <v>8</v>
      </c>
      <c r="D5196" t="s">
        <v>13</v>
      </c>
      <c r="E5196" t="str">
        <f>IF(Statistics_xlsx___Sheet1[[#This Row],[event_name]]="-","Male",Statistics_xlsx___Sheet1[[#This Row],[event_name]])</f>
        <v>Female</v>
      </c>
      <c r="F5196" t="s">
        <v>17</v>
      </c>
      <c r="G5196" t="s">
        <v>36</v>
      </c>
      <c r="H5196" t="str">
        <f>IF(Statistics_xlsx___Sheet1[[#This Row],[Post Name]]="-",IF(G5197=0,G5195,G5197),Statistics_xlsx___Sheet1[[#This Row],[Post Name]])</f>
        <v>i5</v>
      </c>
      <c r="I5196">
        <v>33025</v>
      </c>
      <c r="J5196">
        <f>IF(Statistics_xlsx___Sheet1[[#This Row],[Offered Salary]]&lt;=0,AVERAGE($I$2:$I$7166),Statistics_xlsx___Sheet1[[#This Row],[Offered Salary]])</f>
        <v>33025</v>
      </c>
      <c r="K5196" t="b">
        <f>OR((Statistics_xlsx___Sheet1[[#This Row],[updated offered salary]]&lt;$N$39),(Statistics_xlsx___Sheet1[[#This Row],[updated offered salary]]&gt;$N$40))</f>
        <v>0</v>
      </c>
    </row>
    <row r="5197" spans="1:11" x14ac:dyDescent="0.3">
      <c r="A5197">
        <v>976462</v>
      </c>
      <c r="B5197" t="s">
        <v>3160</v>
      </c>
      <c r="C5197" t="s">
        <v>8</v>
      </c>
      <c r="D5197" t="s">
        <v>9</v>
      </c>
      <c r="E5197" t="str">
        <f>IF(Statistics_xlsx___Sheet1[[#This Row],[event_name]]="-","Male",Statistics_xlsx___Sheet1[[#This Row],[event_name]])</f>
        <v>Male</v>
      </c>
      <c r="F5197" t="s">
        <v>17</v>
      </c>
      <c r="G5197" t="s">
        <v>36</v>
      </c>
      <c r="H5197" t="str">
        <f>IF(Statistics_xlsx___Sheet1[[#This Row],[Post Name]]="-",IF(G5198=0,G5196,G5198),Statistics_xlsx___Sheet1[[#This Row],[Post Name]])</f>
        <v>i5</v>
      </c>
      <c r="I5197">
        <v>63209</v>
      </c>
      <c r="J5197">
        <f>IF(Statistics_xlsx___Sheet1[[#This Row],[Offered Salary]]&lt;=0,AVERAGE($I$2:$I$7166),Statistics_xlsx___Sheet1[[#This Row],[Offered Salary]])</f>
        <v>63209</v>
      </c>
      <c r="K5197" t="b">
        <f>OR((Statistics_xlsx___Sheet1[[#This Row],[updated offered salary]]&lt;$N$39),(Statistics_xlsx___Sheet1[[#This Row],[updated offered salary]]&gt;$N$40))</f>
        <v>0</v>
      </c>
    </row>
    <row r="5198" spans="1:11" x14ac:dyDescent="0.3">
      <c r="A5198">
        <v>450766</v>
      </c>
      <c r="B5198" t="s">
        <v>4230</v>
      </c>
      <c r="C5198" t="s">
        <v>8</v>
      </c>
      <c r="D5198" t="s">
        <v>9</v>
      </c>
      <c r="E5198" t="str">
        <f>IF(Statistics_xlsx___Sheet1[[#This Row],[event_name]]="-","Male",Statistics_xlsx___Sheet1[[#This Row],[event_name]])</f>
        <v>Male</v>
      </c>
      <c r="F5198" t="s">
        <v>17</v>
      </c>
      <c r="G5198" t="s">
        <v>36</v>
      </c>
      <c r="H5198" t="str">
        <f>IF(Statistics_xlsx___Sheet1[[#This Row],[Post Name]]="-",IF(G5199=0,G5197,G5199),Statistics_xlsx___Sheet1[[#This Row],[Post Name]])</f>
        <v>i5</v>
      </c>
      <c r="I5198">
        <v>6272</v>
      </c>
      <c r="J5198">
        <f>IF(Statistics_xlsx___Sheet1[[#This Row],[Offered Salary]]&lt;=0,AVERAGE($I$2:$I$7166),Statistics_xlsx___Sheet1[[#This Row],[Offered Salary]])</f>
        <v>6272</v>
      </c>
      <c r="K5198" t="b">
        <f>OR((Statistics_xlsx___Sheet1[[#This Row],[updated offered salary]]&lt;$N$39),(Statistics_xlsx___Sheet1[[#This Row],[updated offered salary]]&gt;$N$40))</f>
        <v>0</v>
      </c>
    </row>
    <row r="5199" spans="1:11" x14ac:dyDescent="0.3">
      <c r="A5199">
        <v>278319</v>
      </c>
      <c r="B5199" t="s">
        <v>4231</v>
      </c>
      <c r="C5199" t="s">
        <v>8</v>
      </c>
      <c r="D5199" t="s">
        <v>9</v>
      </c>
      <c r="E5199" t="str">
        <f>IF(Statistics_xlsx___Sheet1[[#This Row],[event_name]]="-","Male",Statistics_xlsx___Sheet1[[#This Row],[event_name]])</f>
        <v>Male</v>
      </c>
      <c r="F5199" t="s">
        <v>17</v>
      </c>
      <c r="G5199" t="s">
        <v>36</v>
      </c>
      <c r="H5199" t="str">
        <f>IF(Statistics_xlsx___Sheet1[[#This Row],[Post Name]]="-",IF(G5200=0,G5198,G5200),Statistics_xlsx___Sheet1[[#This Row],[Post Name]])</f>
        <v>i5</v>
      </c>
      <c r="I5199">
        <v>75867</v>
      </c>
      <c r="J5199">
        <f>IF(Statistics_xlsx___Sheet1[[#This Row],[Offered Salary]]&lt;=0,AVERAGE($I$2:$I$7166),Statistics_xlsx___Sheet1[[#This Row],[Offered Salary]])</f>
        <v>75867</v>
      </c>
      <c r="K5199" t="b">
        <f>OR((Statistics_xlsx___Sheet1[[#This Row],[updated offered salary]]&lt;$N$39),(Statistics_xlsx___Sheet1[[#This Row],[updated offered salary]]&gt;$N$40))</f>
        <v>0</v>
      </c>
    </row>
    <row r="5200" spans="1:11" x14ac:dyDescent="0.3">
      <c r="A5200">
        <v>78498</v>
      </c>
      <c r="B5200" t="s">
        <v>4232</v>
      </c>
      <c r="C5200" t="s">
        <v>8</v>
      </c>
      <c r="D5200" t="s">
        <v>13</v>
      </c>
      <c r="E5200" t="str">
        <f>IF(Statistics_xlsx___Sheet1[[#This Row],[event_name]]="-","Male",Statistics_xlsx___Sheet1[[#This Row],[event_name]])</f>
        <v>Female</v>
      </c>
      <c r="F5200" t="s">
        <v>10</v>
      </c>
      <c r="G5200" t="s">
        <v>44</v>
      </c>
      <c r="H5200" t="str">
        <f>IF(Statistics_xlsx___Sheet1[[#This Row],[Post Name]]="-",IF(G5201=0,G5199,G5201),Statistics_xlsx___Sheet1[[#This Row],[Post Name]])</f>
        <v>i6</v>
      </c>
      <c r="I5200">
        <v>37454</v>
      </c>
      <c r="J5200">
        <f>IF(Statistics_xlsx___Sheet1[[#This Row],[Offered Salary]]&lt;=0,AVERAGE($I$2:$I$7166),Statistics_xlsx___Sheet1[[#This Row],[Offered Salary]])</f>
        <v>37454</v>
      </c>
      <c r="K5200" t="b">
        <f>OR((Statistics_xlsx___Sheet1[[#This Row],[updated offered salary]]&lt;$N$39),(Statistics_xlsx___Sheet1[[#This Row],[updated offered salary]]&gt;$N$40))</f>
        <v>0</v>
      </c>
    </row>
    <row r="5201" spans="1:11" x14ac:dyDescent="0.3">
      <c r="A5201">
        <v>925783</v>
      </c>
      <c r="B5201" t="s">
        <v>4233</v>
      </c>
      <c r="C5201" t="s">
        <v>8</v>
      </c>
      <c r="D5201" t="s">
        <v>9</v>
      </c>
      <c r="E5201" t="str">
        <f>IF(Statistics_xlsx___Sheet1[[#This Row],[event_name]]="-","Male",Statistics_xlsx___Sheet1[[#This Row],[event_name]])</f>
        <v>Male</v>
      </c>
      <c r="F5201" t="s">
        <v>10</v>
      </c>
      <c r="G5201" t="s">
        <v>44</v>
      </c>
      <c r="H5201" t="str">
        <f>IF(Statistics_xlsx___Sheet1[[#This Row],[Post Name]]="-",IF(G5202=0,G5200,G5202),Statistics_xlsx___Sheet1[[#This Row],[Post Name]])</f>
        <v>i6</v>
      </c>
      <c r="I5201">
        <v>75522</v>
      </c>
      <c r="J5201">
        <f>IF(Statistics_xlsx___Sheet1[[#This Row],[Offered Salary]]&lt;=0,AVERAGE($I$2:$I$7166),Statistics_xlsx___Sheet1[[#This Row],[Offered Salary]])</f>
        <v>75522</v>
      </c>
      <c r="K5201" t="b">
        <f>OR((Statistics_xlsx___Sheet1[[#This Row],[updated offered salary]]&lt;$N$39),(Statistics_xlsx___Sheet1[[#This Row],[updated offered salary]]&gt;$N$40))</f>
        <v>0</v>
      </c>
    </row>
    <row r="5202" spans="1:11" x14ac:dyDescent="0.3">
      <c r="A5202">
        <v>382073</v>
      </c>
      <c r="B5202" t="s">
        <v>4234</v>
      </c>
      <c r="C5202" t="s">
        <v>8</v>
      </c>
      <c r="D5202" t="s">
        <v>9</v>
      </c>
      <c r="E5202" t="str">
        <f>IF(Statistics_xlsx___Sheet1[[#This Row],[event_name]]="-","Male",Statistics_xlsx___Sheet1[[#This Row],[event_name]])</f>
        <v>Male</v>
      </c>
      <c r="F5202" t="s">
        <v>10</v>
      </c>
      <c r="G5202" t="s">
        <v>44</v>
      </c>
      <c r="H5202" t="str">
        <f>IF(Statistics_xlsx___Sheet1[[#This Row],[Post Name]]="-",IF(G5203=0,G5201,G5203),Statistics_xlsx___Sheet1[[#This Row],[Post Name]])</f>
        <v>i6</v>
      </c>
      <c r="I5202">
        <v>82752</v>
      </c>
      <c r="J5202">
        <f>IF(Statistics_xlsx___Sheet1[[#This Row],[Offered Salary]]&lt;=0,AVERAGE($I$2:$I$7166),Statistics_xlsx___Sheet1[[#This Row],[Offered Salary]])</f>
        <v>82752</v>
      </c>
      <c r="K5202" t="b">
        <f>OR((Statistics_xlsx___Sheet1[[#This Row],[updated offered salary]]&lt;$N$39),(Statistics_xlsx___Sheet1[[#This Row],[updated offered salary]]&gt;$N$40))</f>
        <v>0</v>
      </c>
    </row>
    <row r="5203" spans="1:11" x14ac:dyDescent="0.3">
      <c r="A5203">
        <v>372707</v>
      </c>
      <c r="B5203" t="s">
        <v>4154</v>
      </c>
      <c r="C5203" t="s">
        <v>15</v>
      </c>
      <c r="D5203" t="s">
        <v>9</v>
      </c>
      <c r="E5203" t="str">
        <f>IF(Statistics_xlsx___Sheet1[[#This Row],[event_name]]="-","Male",Statistics_xlsx___Sheet1[[#This Row],[event_name]])</f>
        <v>Male</v>
      </c>
      <c r="F5203" t="s">
        <v>17</v>
      </c>
      <c r="G5203" t="s">
        <v>24</v>
      </c>
      <c r="H5203" t="str">
        <f>IF(Statistics_xlsx___Sheet1[[#This Row],[Post Name]]="-",IF(G5204=0,G5202,G5204),Statistics_xlsx___Sheet1[[#This Row],[Post Name]])</f>
        <v>i7</v>
      </c>
      <c r="I5203">
        <v>73900</v>
      </c>
      <c r="J5203">
        <f>IF(Statistics_xlsx___Sheet1[[#This Row],[Offered Salary]]&lt;=0,AVERAGE($I$2:$I$7166),Statistics_xlsx___Sheet1[[#This Row],[Offered Salary]])</f>
        <v>73900</v>
      </c>
      <c r="K5203" t="b">
        <f>OR((Statistics_xlsx___Sheet1[[#This Row],[updated offered salary]]&lt;$N$39),(Statistics_xlsx___Sheet1[[#This Row],[updated offered salary]]&gt;$N$40))</f>
        <v>0</v>
      </c>
    </row>
    <row r="5204" spans="1:11" x14ac:dyDescent="0.3">
      <c r="A5204">
        <v>702003</v>
      </c>
      <c r="B5204" t="s">
        <v>1516</v>
      </c>
      <c r="C5204" t="s">
        <v>8</v>
      </c>
      <c r="D5204" t="s">
        <v>13</v>
      </c>
      <c r="E5204" t="str">
        <f>IF(Statistics_xlsx___Sheet1[[#This Row],[event_name]]="-","Male",Statistics_xlsx___Sheet1[[#This Row],[event_name]])</f>
        <v>Female</v>
      </c>
      <c r="F5204" t="s">
        <v>10</v>
      </c>
      <c r="G5204" t="s">
        <v>345</v>
      </c>
      <c r="H5204" t="str">
        <f>IF(Statistics_xlsx___Sheet1[[#This Row],[Post Name]]="-",IF(G5205=0,G5203,G5205),Statistics_xlsx___Sheet1[[#This Row],[Post Name]])</f>
        <v>c9</v>
      </c>
      <c r="I5204">
        <v>12403</v>
      </c>
      <c r="J5204">
        <f>IF(Statistics_xlsx___Sheet1[[#This Row],[Offered Salary]]&lt;=0,AVERAGE($I$2:$I$7166),Statistics_xlsx___Sheet1[[#This Row],[Offered Salary]])</f>
        <v>12403</v>
      </c>
      <c r="K5204" t="b">
        <f>OR((Statistics_xlsx___Sheet1[[#This Row],[updated offered salary]]&lt;$N$39),(Statistics_xlsx___Sheet1[[#This Row],[updated offered salary]]&gt;$N$40))</f>
        <v>0</v>
      </c>
    </row>
    <row r="5205" spans="1:11" x14ac:dyDescent="0.3">
      <c r="A5205">
        <v>36851</v>
      </c>
      <c r="B5205" t="s">
        <v>4235</v>
      </c>
      <c r="C5205" t="s">
        <v>15</v>
      </c>
      <c r="D5205" t="s">
        <v>9</v>
      </c>
      <c r="E5205" t="str">
        <f>IF(Statistics_xlsx___Sheet1[[#This Row],[event_name]]="-","Male",Statistics_xlsx___Sheet1[[#This Row],[event_name]])</f>
        <v>Male</v>
      </c>
      <c r="F5205" t="s">
        <v>10</v>
      </c>
      <c r="G5205" t="s">
        <v>345</v>
      </c>
      <c r="H5205" t="str">
        <f>IF(Statistics_xlsx___Sheet1[[#This Row],[Post Name]]="-",IF(G5206=0,G5204,G5206),Statistics_xlsx___Sheet1[[#This Row],[Post Name]])</f>
        <v>c9</v>
      </c>
      <c r="I5205">
        <v>80999</v>
      </c>
      <c r="J5205">
        <f>IF(Statistics_xlsx___Sheet1[[#This Row],[Offered Salary]]&lt;=0,AVERAGE($I$2:$I$7166),Statistics_xlsx___Sheet1[[#This Row],[Offered Salary]])</f>
        <v>80999</v>
      </c>
      <c r="K5205" t="b">
        <f>OR((Statistics_xlsx___Sheet1[[#This Row],[updated offered salary]]&lt;$N$39),(Statistics_xlsx___Sheet1[[#This Row],[updated offered salary]]&gt;$N$40))</f>
        <v>0</v>
      </c>
    </row>
    <row r="5206" spans="1:11" x14ac:dyDescent="0.3">
      <c r="A5206">
        <v>116855</v>
      </c>
      <c r="B5206" t="s">
        <v>4236</v>
      </c>
      <c r="C5206" t="s">
        <v>15</v>
      </c>
      <c r="D5206" t="s">
        <v>9</v>
      </c>
      <c r="E5206" t="str">
        <f>IF(Statistics_xlsx___Sheet1[[#This Row],[event_name]]="-","Male",Statistics_xlsx___Sheet1[[#This Row],[event_name]])</f>
        <v>Male</v>
      </c>
      <c r="F5206" t="s">
        <v>10</v>
      </c>
      <c r="G5206" t="s">
        <v>345</v>
      </c>
      <c r="H5206" t="str">
        <f>IF(Statistics_xlsx___Sheet1[[#This Row],[Post Name]]="-",IF(G5207=0,G5205,G5207),Statistics_xlsx___Sheet1[[#This Row],[Post Name]])</f>
        <v>c9</v>
      </c>
      <c r="I5206">
        <v>41431</v>
      </c>
      <c r="J5206">
        <f>IF(Statistics_xlsx___Sheet1[[#This Row],[Offered Salary]]&lt;=0,AVERAGE($I$2:$I$7166),Statistics_xlsx___Sheet1[[#This Row],[Offered Salary]])</f>
        <v>41431</v>
      </c>
      <c r="K5206" t="b">
        <f>OR((Statistics_xlsx___Sheet1[[#This Row],[updated offered salary]]&lt;$N$39),(Statistics_xlsx___Sheet1[[#This Row],[updated offered salary]]&gt;$N$40))</f>
        <v>0</v>
      </c>
    </row>
    <row r="5207" spans="1:11" x14ac:dyDescent="0.3">
      <c r="A5207">
        <v>303777</v>
      </c>
      <c r="B5207" t="s">
        <v>4237</v>
      </c>
      <c r="C5207" t="s">
        <v>8</v>
      </c>
      <c r="D5207" t="s">
        <v>9</v>
      </c>
      <c r="E5207" t="str">
        <f>IF(Statistics_xlsx___Sheet1[[#This Row],[event_name]]="-","Male",Statistics_xlsx___Sheet1[[#This Row],[event_name]])</f>
        <v>Male</v>
      </c>
      <c r="F5207" t="s">
        <v>10</v>
      </c>
      <c r="G5207" t="s">
        <v>345</v>
      </c>
      <c r="H5207" t="str">
        <f>IF(Statistics_xlsx___Sheet1[[#This Row],[Post Name]]="-",IF(G5208=0,G5206,G5208),Statistics_xlsx___Sheet1[[#This Row],[Post Name]])</f>
        <v>c9</v>
      </c>
      <c r="I5207">
        <v>98446</v>
      </c>
      <c r="J5207">
        <f>IF(Statistics_xlsx___Sheet1[[#This Row],[Offered Salary]]&lt;=0,AVERAGE($I$2:$I$7166),Statistics_xlsx___Sheet1[[#This Row],[Offered Salary]])</f>
        <v>98446</v>
      </c>
      <c r="K5207" t="b">
        <f>OR((Statistics_xlsx___Sheet1[[#This Row],[updated offered salary]]&lt;$N$39),(Statistics_xlsx___Sheet1[[#This Row],[updated offered salary]]&gt;$N$40))</f>
        <v>0</v>
      </c>
    </row>
    <row r="5208" spans="1:11" x14ac:dyDescent="0.3">
      <c r="A5208">
        <v>328427</v>
      </c>
      <c r="B5208" t="s">
        <v>4236</v>
      </c>
      <c r="C5208" t="s">
        <v>8</v>
      </c>
      <c r="D5208" t="s">
        <v>42</v>
      </c>
      <c r="E5208" t="str">
        <f>IF(Statistics_xlsx___Sheet1[[#This Row],[event_name]]="-","Male",Statistics_xlsx___Sheet1[[#This Row],[event_name]])</f>
        <v>Don’t want to say</v>
      </c>
      <c r="F5208" t="s">
        <v>10</v>
      </c>
      <c r="G5208" t="s">
        <v>345</v>
      </c>
      <c r="H5208" t="str">
        <f>IF(Statistics_xlsx___Sheet1[[#This Row],[Post Name]]="-",IF(G5209=0,G5207,G5209),Statistics_xlsx___Sheet1[[#This Row],[Post Name]])</f>
        <v>c9</v>
      </c>
      <c r="I5208">
        <v>10522</v>
      </c>
      <c r="J5208">
        <f>IF(Statistics_xlsx___Sheet1[[#This Row],[Offered Salary]]&lt;=0,AVERAGE($I$2:$I$7166),Statistics_xlsx___Sheet1[[#This Row],[Offered Salary]])</f>
        <v>10522</v>
      </c>
      <c r="K5208" t="b">
        <f>OR((Statistics_xlsx___Sheet1[[#This Row],[updated offered salary]]&lt;$N$39),(Statistics_xlsx___Sheet1[[#This Row],[updated offered salary]]&gt;$N$40))</f>
        <v>0</v>
      </c>
    </row>
    <row r="5209" spans="1:11" x14ac:dyDescent="0.3">
      <c r="A5209">
        <v>962839</v>
      </c>
      <c r="B5209" t="s">
        <v>1489</v>
      </c>
      <c r="C5209" t="s">
        <v>8</v>
      </c>
      <c r="D5209" t="s">
        <v>9</v>
      </c>
      <c r="E5209" t="str">
        <f>IF(Statistics_xlsx___Sheet1[[#This Row],[event_name]]="-","Male",Statistics_xlsx___Sheet1[[#This Row],[event_name]])</f>
        <v>Male</v>
      </c>
      <c r="F5209" t="s">
        <v>10</v>
      </c>
      <c r="G5209" t="s">
        <v>36</v>
      </c>
      <c r="H5209" t="str">
        <f>IF(Statistics_xlsx___Sheet1[[#This Row],[Post Name]]="-",IF(G5210=0,G5208,G5210),Statistics_xlsx___Sheet1[[#This Row],[Post Name]])</f>
        <v>i5</v>
      </c>
      <c r="I5209">
        <v>44635</v>
      </c>
      <c r="J5209">
        <f>IF(Statistics_xlsx___Sheet1[[#This Row],[Offered Salary]]&lt;=0,AVERAGE($I$2:$I$7166),Statistics_xlsx___Sheet1[[#This Row],[Offered Salary]])</f>
        <v>44635</v>
      </c>
      <c r="K5209" t="b">
        <f>OR((Statistics_xlsx___Sheet1[[#This Row],[updated offered salary]]&lt;$N$39),(Statistics_xlsx___Sheet1[[#This Row],[updated offered salary]]&gt;$N$40))</f>
        <v>0</v>
      </c>
    </row>
    <row r="5210" spans="1:11" x14ac:dyDescent="0.3">
      <c r="A5210">
        <v>237702</v>
      </c>
      <c r="B5210" t="s">
        <v>4238</v>
      </c>
      <c r="C5210" t="s">
        <v>8</v>
      </c>
      <c r="D5210" t="s">
        <v>9</v>
      </c>
      <c r="E5210" t="str">
        <f>IF(Statistics_xlsx___Sheet1[[#This Row],[event_name]]="-","Male",Statistics_xlsx___Sheet1[[#This Row],[event_name]])</f>
        <v>Male</v>
      </c>
      <c r="F5210" t="s">
        <v>10</v>
      </c>
      <c r="G5210" t="s">
        <v>36</v>
      </c>
      <c r="H5210" t="str">
        <f>IF(Statistics_xlsx___Sheet1[[#This Row],[Post Name]]="-",IF(G5211=0,G5209,G5211),Statistics_xlsx___Sheet1[[#This Row],[Post Name]])</f>
        <v>i5</v>
      </c>
      <c r="I5210">
        <v>97744</v>
      </c>
      <c r="J5210">
        <f>IF(Statistics_xlsx___Sheet1[[#This Row],[Offered Salary]]&lt;=0,AVERAGE($I$2:$I$7166),Statistics_xlsx___Sheet1[[#This Row],[Offered Salary]])</f>
        <v>97744</v>
      </c>
      <c r="K5210" t="b">
        <f>OR((Statistics_xlsx___Sheet1[[#This Row],[updated offered salary]]&lt;$N$39),(Statistics_xlsx___Sheet1[[#This Row],[updated offered salary]]&gt;$N$40))</f>
        <v>0</v>
      </c>
    </row>
    <row r="5211" spans="1:11" x14ac:dyDescent="0.3">
      <c r="A5211">
        <v>434867</v>
      </c>
      <c r="B5211" t="s">
        <v>4239</v>
      </c>
      <c r="C5211" t="s">
        <v>8</v>
      </c>
      <c r="D5211" t="s">
        <v>9</v>
      </c>
      <c r="E5211" t="str">
        <f>IF(Statistics_xlsx___Sheet1[[#This Row],[event_name]]="-","Male",Statistics_xlsx___Sheet1[[#This Row],[event_name]])</f>
        <v>Male</v>
      </c>
      <c r="F5211" t="s">
        <v>10</v>
      </c>
      <c r="G5211" t="s">
        <v>30</v>
      </c>
      <c r="H5211" t="str">
        <f>IF(Statistics_xlsx___Sheet1[[#This Row],[Post Name]]="-",IF(G5212=0,G5210,G5212),Statistics_xlsx___Sheet1[[#This Row],[Post Name]])</f>
        <v>b9</v>
      </c>
      <c r="I5211">
        <v>78274</v>
      </c>
      <c r="J5211">
        <f>IF(Statistics_xlsx___Sheet1[[#This Row],[Offered Salary]]&lt;=0,AVERAGE($I$2:$I$7166),Statistics_xlsx___Sheet1[[#This Row],[Offered Salary]])</f>
        <v>78274</v>
      </c>
      <c r="K5211" t="b">
        <f>OR((Statistics_xlsx___Sheet1[[#This Row],[updated offered salary]]&lt;$N$39),(Statistics_xlsx___Sheet1[[#This Row],[updated offered salary]]&gt;$N$40))</f>
        <v>0</v>
      </c>
    </row>
    <row r="5212" spans="1:11" x14ac:dyDescent="0.3">
      <c r="A5212">
        <v>694738</v>
      </c>
      <c r="B5212" t="s">
        <v>4240</v>
      </c>
      <c r="C5212" t="s">
        <v>15</v>
      </c>
      <c r="D5212" t="s">
        <v>9</v>
      </c>
      <c r="E5212" t="str">
        <f>IF(Statistics_xlsx___Sheet1[[#This Row],[event_name]]="-","Male",Statistics_xlsx___Sheet1[[#This Row],[event_name]])</f>
        <v>Male</v>
      </c>
      <c r="F5212" t="s">
        <v>10</v>
      </c>
      <c r="G5212" t="s">
        <v>30</v>
      </c>
      <c r="H5212" t="str">
        <f>IF(Statistics_xlsx___Sheet1[[#This Row],[Post Name]]="-",IF(G5213=0,G5211,G5213),Statistics_xlsx___Sheet1[[#This Row],[Post Name]])</f>
        <v>b9</v>
      </c>
      <c r="I5212">
        <v>26643</v>
      </c>
      <c r="J5212">
        <f>IF(Statistics_xlsx___Sheet1[[#This Row],[Offered Salary]]&lt;=0,AVERAGE($I$2:$I$7166),Statistics_xlsx___Sheet1[[#This Row],[Offered Salary]])</f>
        <v>26643</v>
      </c>
      <c r="K5212" t="b">
        <f>OR((Statistics_xlsx___Sheet1[[#This Row],[updated offered salary]]&lt;$N$39),(Statistics_xlsx___Sheet1[[#This Row],[updated offered salary]]&gt;$N$40))</f>
        <v>0</v>
      </c>
    </row>
    <row r="5213" spans="1:11" x14ac:dyDescent="0.3">
      <c r="A5213">
        <v>703725</v>
      </c>
      <c r="B5213" t="s">
        <v>4241</v>
      </c>
      <c r="C5213" t="s">
        <v>8</v>
      </c>
      <c r="D5213" t="s">
        <v>13</v>
      </c>
      <c r="E5213" t="str">
        <f>IF(Statistics_xlsx___Sheet1[[#This Row],[event_name]]="-","Male",Statistics_xlsx___Sheet1[[#This Row],[event_name]])</f>
        <v>Female</v>
      </c>
      <c r="F5213" t="s">
        <v>10</v>
      </c>
      <c r="G5213" t="s">
        <v>30</v>
      </c>
      <c r="H5213" t="str">
        <f>IF(Statistics_xlsx___Sheet1[[#This Row],[Post Name]]="-",IF(G5214=0,G5212,G5214),Statistics_xlsx___Sheet1[[#This Row],[Post Name]])</f>
        <v>b9</v>
      </c>
      <c r="I5213">
        <v>78504</v>
      </c>
      <c r="J5213">
        <f>IF(Statistics_xlsx___Sheet1[[#This Row],[Offered Salary]]&lt;=0,AVERAGE($I$2:$I$7166),Statistics_xlsx___Sheet1[[#This Row],[Offered Salary]])</f>
        <v>78504</v>
      </c>
      <c r="K5213" t="b">
        <f>OR((Statistics_xlsx___Sheet1[[#This Row],[updated offered salary]]&lt;$N$39),(Statistics_xlsx___Sheet1[[#This Row],[updated offered salary]]&gt;$N$40))</f>
        <v>0</v>
      </c>
    </row>
    <row r="5214" spans="1:11" x14ac:dyDescent="0.3">
      <c r="A5214">
        <v>469830</v>
      </c>
      <c r="B5214" t="s">
        <v>1297</v>
      </c>
      <c r="C5214" t="s">
        <v>8</v>
      </c>
      <c r="D5214" t="s">
        <v>9</v>
      </c>
      <c r="E5214" t="str">
        <f>IF(Statistics_xlsx___Sheet1[[#This Row],[event_name]]="-","Male",Statistics_xlsx___Sheet1[[#This Row],[event_name]])</f>
        <v>Male</v>
      </c>
      <c r="F5214" t="s">
        <v>10</v>
      </c>
      <c r="G5214" t="s">
        <v>30</v>
      </c>
      <c r="H5214" t="str">
        <f>IF(Statistics_xlsx___Sheet1[[#This Row],[Post Name]]="-",IF(G5215=0,G5213,G5215),Statistics_xlsx___Sheet1[[#This Row],[Post Name]])</f>
        <v>b9</v>
      </c>
      <c r="I5214">
        <v>44739</v>
      </c>
      <c r="J5214">
        <f>IF(Statistics_xlsx___Sheet1[[#This Row],[Offered Salary]]&lt;=0,AVERAGE($I$2:$I$7166),Statistics_xlsx___Sheet1[[#This Row],[Offered Salary]])</f>
        <v>44739</v>
      </c>
      <c r="K5214" t="b">
        <f>OR((Statistics_xlsx___Sheet1[[#This Row],[updated offered salary]]&lt;$N$39),(Statistics_xlsx___Sheet1[[#This Row],[updated offered salary]]&gt;$N$40))</f>
        <v>0</v>
      </c>
    </row>
    <row r="5215" spans="1:11" x14ac:dyDescent="0.3">
      <c r="A5215">
        <v>781209</v>
      </c>
      <c r="B5215" t="s">
        <v>1297</v>
      </c>
      <c r="C5215" t="s">
        <v>15</v>
      </c>
      <c r="D5215" t="s">
        <v>9</v>
      </c>
      <c r="E5215" t="str">
        <f>IF(Statistics_xlsx___Sheet1[[#This Row],[event_name]]="-","Male",Statistics_xlsx___Sheet1[[#This Row],[event_name]])</f>
        <v>Male</v>
      </c>
      <c r="F5215" t="s">
        <v>10</v>
      </c>
      <c r="G5215" t="s">
        <v>30</v>
      </c>
      <c r="H5215" t="str">
        <f>IF(Statistics_xlsx___Sheet1[[#This Row],[Post Name]]="-",IF(G5216=0,G5214,G5216),Statistics_xlsx___Sheet1[[#This Row],[Post Name]])</f>
        <v>b9</v>
      </c>
      <c r="I5215">
        <v>23507</v>
      </c>
      <c r="J5215">
        <f>IF(Statistics_xlsx___Sheet1[[#This Row],[Offered Salary]]&lt;=0,AVERAGE($I$2:$I$7166),Statistics_xlsx___Sheet1[[#This Row],[Offered Salary]])</f>
        <v>23507</v>
      </c>
      <c r="K5215" t="b">
        <f>OR((Statistics_xlsx___Sheet1[[#This Row],[updated offered salary]]&lt;$N$39),(Statistics_xlsx___Sheet1[[#This Row],[updated offered salary]]&gt;$N$40))</f>
        <v>0</v>
      </c>
    </row>
    <row r="5216" spans="1:11" x14ac:dyDescent="0.3">
      <c r="A5216">
        <v>479883</v>
      </c>
      <c r="B5216" t="s">
        <v>4242</v>
      </c>
      <c r="C5216" t="s">
        <v>8</v>
      </c>
      <c r="D5216" t="s">
        <v>13</v>
      </c>
      <c r="E5216" t="str">
        <f>IF(Statistics_xlsx___Sheet1[[#This Row],[event_name]]="-","Male",Statistics_xlsx___Sheet1[[#This Row],[event_name]])</f>
        <v>Female</v>
      </c>
      <c r="F5216" t="s">
        <v>21</v>
      </c>
      <c r="G5216" t="s">
        <v>345</v>
      </c>
      <c r="H5216" t="str">
        <f>IF(Statistics_xlsx___Sheet1[[#This Row],[Post Name]]="-",IF(G5217=0,G5215,G5217),Statistics_xlsx___Sheet1[[#This Row],[Post Name]])</f>
        <v>c9</v>
      </c>
      <c r="I5216">
        <v>66692</v>
      </c>
      <c r="J5216">
        <f>IF(Statistics_xlsx___Sheet1[[#This Row],[Offered Salary]]&lt;=0,AVERAGE($I$2:$I$7166),Statistics_xlsx___Sheet1[[#This Row],[Offered Salary]])</f>
        <v>66692</v>
      </c>
      <c r="K5216" t="b">
        <f>OR((Statistics_xlsx___Sheet1[[#This Row],[updated offered salary]]&lt;$N$39),(Statistics_xlsx___Sheet1[[#This Row],[updated offered salary]]&gt;$N$40))</f>
        <v>0</v>
      </c>
    </row>
    <row r="5217" spans="1:11" x14ac:dyDescent="0.3">
      <c r="A5217">
        <v>128481</v>
      </c>
      <c r="B5217" t="s">
        <v>1280</v>
      </c>
      <c r="C5217" t="s">
        <v>8</v>
      </c>
      <c r="D5217" t="s">
        <v>9</v>
      </c>
      <c r="E5217" t="str">
        <f>IF(Statistics_xlsx___Sheet1[[#This Row],[event_name]]="-","Male",Statistics_xlsx___Sheet1[[#This Row],[event_name]])</f>
        <v>Male</v>
      </c>
      <c r="F5217" t="s">
        <v>86</v>
      </c>
      <c r="G5217" t="s">
        <v>36</v>
      </c>
      <c r="H5217" t="str">
        <f>IF(Statistics_xlsx___Sheet1[[#This Row],[Post Name]]="-",IF(G5218=0,G5216,G5218),Statistics_xlsx___Sheet1[[#This Row],[Post Name]])</f>
        <v>i5</v>
      </c>
      <c r="I5217">
        <v>58146</v>
      </c>
      <c r="J5217">
        <f>IF(Statistics_xlsx___Sheet1[[#This Row],[Offered Salary]]&lt;=0,AVERAGE($I$2:$I$7166),Statistics_xlsx___Sheet1[[#This Row],[Offered Salary]])</f>
        <v>58146</v>
      </c>
      <c r="K5217" t="b">
        <f>OR((Statistics_xlsx___Sheet1[[#This Row],[updated offered salary]]&lt;$N$39),(Statistics_xlsx___Sheet1[[#This Row],[updated offered salary]]&gt;$N$40))</f>
        <v>0</v>
      </c>
    </row>
    <row r="5218" spans="1:11" x14ac:dyDescent="0.3">
      <c r="A5218">
        <v>549564</v>
      </c>
      <c r="B5218" t="s">
        <v>1479</v>
      </c>
      <c r="C5218" t="s">
        <v>15</v>
      </c>
      <c r="D5218" t="s">
        <v>13</v>
      </c>
      <c r="E5218" t="str">
        <f>IF(Statistics_xlsx___Sheet1[[#This Row],[event_name]]="-","Male",Statistics_xlsx___Sheet1[[#This Row],[event_name]])</f>
        <v>Female</v>
      </c>
      <c r="F5218" t="s">
        <v>86</v>
      </c>
      <c r="G5218" t="s">
        <v>36</v>
      </c>
      <c r="H5218" t="str">
        <f>IF(Statistics_xlsx___Sheet1[[#This Row],[Post Name]]="-",IF(G5219=0,G5217,G5219),Statistics_xlsx___Sheet1[[#This Row],[Post Name]])</f>
        <v>i5</v>
      </c>
      <c r="I5218">
        <v>74623</v>
      </c>
      <c r="J5218">
        <f>IF(Statistics_xlsx___Sheet1[[#This Row],[Offered Salary]]&lt;=0,AVERAGE($I$2:$I$7166),Statistics_xlsx___Sheet1[[#This Row],[Offered Salary]])</f>
        <v>74623</v>
      </c>
      <c r="K5218" t="b">
        <f>OR((Statistics_xlsx___Sheet1[[#This Row],[updated offered salary]]&lt;$N$39),(Statistics_xlsx___Sheet1[[#This Row],[updated offered salary]]&gt;$N$40))</f>
        <v>0</v>
      </c>
    </row>
    <row r="5219" spans="1:11" x14ac:dyDescent="0.3">
      <c r="A5219">
        <v>742782</v>
      </c>
      <c r="B5219" t="s">
        <v>4243</v>
      </c>
      <c r="C5219" t="s">
        <v>8</v>
      </c>
      <c r="D5219" t="s">
        <v>9</v>
      </c>
      <c r="E5219" t="str">
        <f>IF(Statistics_xlsx___Sheet1[[#This Row],[event_name]]="-","Male",Statistics_xlsx___Sheet1[[#This Row],[event_name]])</f>
        <v>Male</v>
      </c>
      <c r="F5219" t="s">
        <v>86</v>
      </c>
      <c r="G5219" t="s">
        <v>36</v>
      </c>
      <c r="H5219" t="str">
        <f>IF(Statistics_xlsx___Sheet1[[#This Row],[Post Name]]="-",IF(G5220=0,G5218,G5220),Statistics_xlsx___Sheet1[[#This Row],[Post Name]])</f>
        <v>i5</v>
      </c>
      <c r="I5219">
        <v>78519</v>
      </c>
      <c r="J5219">
        <f>IF(Statistics_xlsx___Sheet1[[#This Row],[Offered Salary]]&lt;=0,AVERAGE($I$2:$I$7166),Statistics_xlsx___Sheet1[[#This Row],[Offered Salary]])</f>
        <v>78519</v>
      </c>
      <c r="K5219" t="b">
        <f>OR((Statistics_xlsx___Sheet1[[#This Row],[updated offered salary]]&lt;$N$39),(Statistics_xlsx___Sheet1[[#This Row],[updated offered salary]]&gt;$N$40))</f>
        <v>0</v>
      </c>
    </row>
    <row r="5220" spans="1:11" x14ac:dyDescent="0.3">
      <c r="A5220">
        <v>886512</v>
      </c>
      <c r="B5220" t="s">
        <v>4244</v>
      </c>
      <c r="C5220" t="s">
        <v>8</v>
      </c>
      <c r="D5220" t="s">
        <v>9</v>
      </c>
      <c r="E5220" t="str">
        <f>IF(Statistics_xlsx___Sheet1[[#This Row],[event_name]]="-","Male",Statistics_xlsx___Sheet1[[#This Row],[event_name]])</f>
        <v>Male</v>
      </c>
      <c r="F5220" t="s">
        <v>86</v>
      </c>
      <c r="G5220" t="s">
        <v>11</v>
      </c>
      <c r="H5220" t="str">
        <f>IF(Statistics_xlsx___Sheet1[[#This Row],[Post Name]]="-",IF(G5221=0,G5219,G5221),Statistics_xlsx___Sheet1[[#This Row],[Post Name]])</f>
        <v>c8</v>
      </c>
      <c r="I5220">
        <v>88997</v>
      </c>
      <c r="J5220">
        <f>IF(Statistics_xlsx___Sheet1[[#This Row],[Offered Salary]]&lt;=0,AVERAGE($I$2:$I$7166),Statistics_xlsx___Sheet1[[#This Row],[Offered Salary]])</f>
        <v>88997</v>
      </c>
      <c r="K5220" t="b">
        <f>OR((Statistics_xlsx___Sheet1[[#This Row],[updated offered salary]]&lt;$N$39),(Statistics_xlsx___Sheet1[[#This Row],[updated offered salary]]&gt;$N$40))</f>
        <v>0</v>
      </c>
    </row>
    <row r="5221" spans="1:11" x14ac:dyDescent="0.3">
      <c r="A5221">
        <v>354468</v>
      </c>
      <c r="B5221" t="s">
        <v>1294</v>
      </c>
      <c r="C5221" t="s">
        <v>8</v>
      </c>
      <c r="D5221" t="s">
        <v>13</v>
      </c>
      <c r="E5221" t="str">
        <f>IF(Statistics_xlsx___Sheet1[[#This Row],[event_name]]="-","Male",Statistics_xlsx___Sheet1[[#This Row],[event_name]])</f>
        <v>Female</v>
      </c>
      <c r="F5221" t="s">
        <v>17</v>
      </c>
      <c r="G5221" t="s">
        <v>36</v>
      </c>
      <c r="H5221" t="str">
        <f>IF(Statistics_xlsx___Sheet1[[#This Row],[Post Name]]="-",IF(G5222=0,G5220,G5222),Statistics_xlsx___Sheet1[[#This Row],[Post Name]])</f>
        <v>i5</v>
      </c>
      <c r="I5221">
        <v>7308</v>
      </c>
      <c r="J5221">
        <f>IF(Statistics_xlsx___Sheet1[[#This Row],[Offered Salary]]&lt;=0,AVERAGE($I$2:$I$7166),Statistics_xlsx___Sheet1[[#This Row],[Offered Salary]])</f>
        <v>7308</v>
      </c>
      <c r="K5221" t="b">
        <f>OR((Statistics_xlsx___Sheet1[[#This Row],[updated offered salary]]&lt;$N$39),(Statistics_xlsx___Sheet1[[#This Row],[updated offered salary]]&gt;$N$40))</f>
        <v>0</v>
      </c>
    </row>
    <row r="5222" spans="1:11" x14ac:dyDescent="0.3">
      <c r="A5222">
        <v>387429</v>
      </c>
      <c r="B5222" t="s">
        <v>4245</v>
      </c>
      <c r="C5222" t="s">
        <v>8</v>
      </c>
      <c r="D5222" t="s">
        <v>9</v>
      </c>
      <c r="E5222" t="str">
        <f>IF(Statistics_xlsx___Sheet1[[#This Row],[event_name]]="-","Male",Statistics_xlsx___Sheet1[[#This Row],[event_name]])</f>
        <v>Male</v>
      </c>
      <c r="F5222" t="s">
        <v>17</v>
      </c>
      <c r="G5222" t="s">
        <v>36</v>
      </c>
      <c r="H5222" t="str">
        <f>IF(Statistics_xlsx___Sheet1[[#This Row],[Post Name]]="-",IF(G5223=0,G5221,G5223),Statistics_xlsx___Sheet1[[#This Row],[Post Name]])</f>
        <v>i5</v>
      </c>
      <c r="I5222">
        <v>36243</v>
      </c>
      <c r="J5222">
        <f>IF(Statistics_xlsx___Sheet1[[#This Row],[Offered Salary]]&lt;=0,AVERAGE($I$2:$I$7166),Statistics_xlsx___Sheet1[[#This Row],[Offered Salary]])</f>
        <v>36243</v>
      </c>
      <c r="K5222" t="b">
        <f>OR((Statistics_xlsx___Sheet1[[#This Row],[updated offered salary]]&lt;$N$39),(Statistics_xlsx___Sheet1[[#This Row],[updated offered salary]]&gt;$N$40))</f>
        <v>0</v>
      </c>
    </row>
    <row r="5223" spans="1:11" x14ac:dyDescent="0.3">
      <c r="A5223">
        <v>618542</v>
      </c>
      <c r="B5223" t="s">
        <v>4246</v>
      </c>
      <c r="C5223" t="s">
        <v>8</v>
      </c>
      <c r="D5223" t="s">
        <v>9</v>
      </c>
      <c r="E5223" t="str">
        <f>IF(Statistics_xlsx___Sheet1[[#This Row],[event_name]]="-","Male",Statistics_xlsx___Sheet1[[#This Row],[event_name]])</f>
        <v>Male</v>
      </c>
      <c r="F5223" t="s">
        <v>17</v>
      </c>
      <c r="G5223" t="s">
        <v>36</v>
      </c>
      <c r="H5223" t="str">
        <f>IF(Statistics_xlsx___Sheet1[[#This Row],[Post Name]]="-",IF(G5224=0,G5222,G5224),Statistics_xlsx___Sheet1[[#This Row],[Post Name]])</f>
        <v>i5</v>
      </c>
      <c r="I5223">
        <v>41580</v>
      </c>
      <c r="J5223">
        <f>IF(Statistics_xlsx___Sheet1[[#This Row],[Offered Salary]]&lt;=0,AVERAGE($I$2:$I$7166),Statistics_xlsx___Sheet1[[#This Row],[Offered Salary]])</f>
        <v>41580</v>
      </c>
      <c r="K5223" t="b">
        <f>OR((Statistics_xlsx___Sheet1[[#This Row],[updated offered salary]]&lt;$N$39),(Statistics_xlsx___Sheet1[[#This Row],[updated offered salary]]&gt;$N$40))</f>
        <v>0</v>
      </c>
    </row>
    <row r="5224" spans="1:11" x14ac:dyDescent="0.3">
      <c r="A5224">
        <v>261521</v>
      </c>
      <c r="B5224" t="s">
        <v>4247</v>
      </c>
      <c r="C5224" t="s">
        <v>8</v>
      </c>
      <c r="D5224" t="s">
        <v>13</v>
      </c>
      <c r="E5224" t="str">
        <f>IF(Statistics_xlsx___Sheet1[[#This Row],[event_name]]="-","Male",Statistics_xlsx___Sheet1[[#This Row],[event_name]])</f>
        <v>Female</v>
      </c>
      <c r="F5224" t="s">
        <v>21</v>
      </c>
      <c r="G5224" t="s">
        <v>14</v>
      </c>
      <c r="H5224" t="str">
        <f>IF(Statistics_xlsx___Sheet1[[#This Row],[Post Name]]="-",IF(G5225=0,G5223,G5225),Statistics_xlsx___Sheet1[[#This Row],[Post Name]])</f>
        <v>c5</v>
      </c>
      <c r="I5224">
        <v>9442</v>
      </c>
      <c r="J5224">
        <f>IF(Statistics_xlsx___Sheet1[[#This Row],[Offered Salary]]&lt;=0,AVERAGE($I$2:$I$7166),Statistics_xlsx___Sheet1[[#This Row],[Offered Salary]])</f>
        <v>9442</v>
      </c>
      <c r="K5224" t="b">
        <f>OR((Statistics_xlsx___Sheet1[[#This Row],[updated offered salary]]&lt;$N$39),(Statistics_xlsx___Sheet1[[#This Row],[updated offered salary]]&gt;$N$40))</f>
        <v>0</v>
      </c>
    </row>
    <row r="5225" spans="1:11" x14ac:dyDescent="0.3">
      <c r="A5225">
        <v>505352</v>
      </c>
      <c r="B5225" t="s">
        <v>4247</v>
      </c>
      <c r="C5225" t="s">
        <v>8</v>
      </c>
      <c r="D5225" t="s">
        <v>9</v>
      </c>
      <c r="E5225" t="str">
        <f>IF(Statistics_xlsx___Sheet1[[#This Row],[event_name]]="-","Male",Statistics_xlsx___Sheet1[[#This Row],[event_name]])</f>
        <v>Male</v>
      </c>
      <c r="F5225" t="s">
        <v>21</v>
      </c>
      <c r="G5225" t="s">
        <v>14</v>
      </c>
      <c r="H5225" t="str">
        <f>IF(Statistics_xlsx___Sheet1[[#This Row],[Post Name]]="-",IF(G5226=0,G5224,G5226),Statistics_xlsx___Sheet1[[#This Row],[Post Name]])</f>
        <v>c5</v>
      </c>
      <c r="I5225">
        <v>20477</v>
      </c>
      <c r="J5225">
        <f>IF(Statistics_xlsx___Sheet1[[#This Row],[Offered Salary]]&lt;=0,AVERAGE($I$2:$I$7166),Statistics_xlsx___Sheet1[[#This Row],[Offered Salary]])</f>
        <v>20477</v>
      </c>
      <c r="K5225" t="b">
        <f>OR((Statistics_xlsx___Sheet1[[#This Row],[updated offered salary]]&lt;$N$39),(Statistics_xlsx___Sheet1[[#This Row],[updated offered salary]]&gt;$N$40))</f>
        <v>0</v>
      </c>
    </row>
    <row r="5226" spans="1:11" x14ac:dyDescent="0.3">
      <c r="A5226">
        <v>664848</v>
      </c>
      <c r="B5226" t="s">
        <v>4248</v>
      </c>
      <c r="C5226" t="s">
        <v>15</v>
      </c>
      <c r="D5226" t="s">
        <v>9</v>
      </c>
      <c r="E5226" t="str">
        <f>IF(Statistics_xlsx___Sheet1[[#This Row],[event_name]]="-","Male",Statistics_xlsx___Sheet1[[#This Row],[event_name]])</f>
        <v>Male</v>
      </c>
      <c r="F5226" t="s">
        <v>21</v>
      </c>
      <c r="G5226" t="s">
        <v>14</v>
      </c>
      <c r="H5226" t="str">
        <f>IF(Statistics_xlsx___Sheet1[[#This Row],[Post Name]]="-",IF(G5227=0,G5225,G5227),Statistics_xlsx___Sheet1[[#This Row],[Post Name]])</f>
        <v>c5</v>
      </c>
      <c r="I5226">
        <v>25042</v>
      </c>
      <c r="J5226">
        <f>IF(Statistics_xlsx___Sheet1[[#This Row],[Offered Salary]]&lt;=0,AVERAGE($I$2:$I$7166),Statistics_xlsx___Sheet1[[#This Row],[Offered Salary]])</f>
        <v>25042</v>
      </c>
      <c r="K5226" t="b">
        <f>OR((Statistics_xlsx___Sheet1[[#This Row],[updated offered salary]]&lt;$N$39),(Statistics_xlsx___Sheet1[[#This Row],[updated offered salary]]&gt;$N$40))</f>
        <v>0</v>
      </c>
    </row>
    <row r="5227" spans="1:11" x14ac:dyDescent="0.3">
      <c r="A5227">
        <v>370983</v>
      </c>
      <c r="B5227" t="s">
        <v>4249</v>
      </c>
      <c r="C5227" t="s">
        <v>8</v>
      </c>
      <c r="D5227" t="s">
        <v>9</v>
      </c>
      <c r="E5227" t="str">
        <f>IF(Statistics_xlsx___Sheet1[[#This Row],[event_name]]="-","Male",Statistics_xlsx___Sheet1[[#This Row],[event_name]])</f>
        <v>Male</v>
      </c>
      <c r="F5227" t="s">
        <v>21</v>
      </c>
      <c r="G5227" t="s">
        <v>14</v>
      </c>
      <c r="H5227" t="str">
        <f>IF(Statistics_xlsx___Sheet1[[#This Row],[Post Name]]="-",IF(G5228=0,G5226,G5228),Statistics_xlsx___Sheet1[[#This Row],[Post Name]])</f>
        <v>c5</v>
      </c>
      <c r="I5227">
        <v>61087</v>
      </c>
      <c r="J5227">
        <f>IF(Statistics_xlsx___Sheet1[[#This Row],[Offered Salary]]&lt;=0,AVERAGE($I$2:$I$7166),Statistics_xlsx___Sheet1[[#This Row],[Offered Salary]])</f>
        <v>61087</v>
      </c>
      <c r="K5227" t="b">
        <f>OR((Statistics_xlsx___Sheet1[[#This Row],[updated offered salary]]&lt;$N$39),(Statistics_xlsx___Sheet1[[#This Row],[updated offered salary]]&gt;$N$40))</f>
        <v>0</v>
      </c>
    </row>
    <row r="5228" spans="1:11" x14ac:dyDescent="0.3">
      <c r="A5228">
        <v>483489</v>
      </c>
      <c r="B5228" t="s">
        <v>2028</v>
      </c>
      <c r="C5228" t="s">
        <v>8</v>
      </c>
      <c r="D5228" t="s">
        <v>9</v>
      </c>
      <c r="E5228" t="str">
        <f>IF(Statistics_xlsx___Sheet1[[#This Row],[event_name]]="-","Male",Statistics_xlsx___Sheet1[[#This Row],[event_name]])</f>
        <v>Male</v>
      </c>
      <c r="F5228" t="s">
        <v>52</v>
      </c>
      <c r="G5228" t="s">
        <v>30</v>
      </c>
      <c r="H5228" t="str">
        <f>IF(Statistics_xlsx___Sheet1[[#This Row],[Post Name]]="-",IF(G5229=0,G5227,G5229),Statistics_xlsx___Sheet1[[#This Row],[Post Name]])</f>
        <v>b9</v>
      </c>
      <c r="I5228">
        <v>53738</v>
      </c>
      <c r="J5228">
        <f>IF(Statistics_xlsx___Sheet1[[#This Row],[Offered Salary]]&lt;=0,AVERAGE($I$2:$I$7166),Statistics_xlsx___Sheet1[[#This Row],[Offered Salary]])</f>
        <v>53738</v>
      </c>
      <c r="K5228" t="b">
        <f>OR((Statistics_xlsx___Sheet1[[#This Row],[updated offered salary]]&lt;$N$39),(Statistics_xlsx___Sheet1[[#This Row],[updated offered salary]]&gt;$N$40))</f>
        <v>0</v>
      </c>
    </row>
    <row r="5229" spans="1:11" x14ac:dyDescent="0.3">
      <c r="A5229">
        <v>22943</v>
      </c>
      <c r="B5229" t="s">
        <v>2028</v>
      </c>
      <c r="C5229" t="s">
        <v>8</v>
      </c>
      <c r="D5229" t="s">
        <v>13</v>
      </c>
      <c r="E5229" t="str">
        <f>IF(Statistics_xlsx___Sheet1[[#This Row],[event_name]]="-","Male",Statistics_xlsx___Sheet1[[#This Row],[event_name]])</f>
        <v>Female</v>
      </c>
      <c r="F5229" t="s">
        <v>52</v>
      </c>
      <c r="G5229" t="s">
        <v>30</v>
      </c>
      <c r="H5229" t="str">
        <f>IF(Statistics_xlsx___Sheet1[[#This Row],[Post Name]]="-",IF(G5230=0,G5228,G5230),Statistics_xlsx___Sheet1[[#This Row],[Post Name]])</f>
        <v>b9</v>
      </c>
      <c r="I5229">
        <v>48569</v>
      </c>
      <c r="J5229">
        <f>IF(Statistics_xlsx___Sheet1[[#This Row],[Offered Salary]]&lt;=0,AVERAGE($I$2:$I$7166),Statistics_xlsx___Sheet1[[#This Row],[Offered Salary]])</f>
        <v>48569</v>
      </c>
      <c r="K5229" t="b">
        <f>OR((Statistics_xlsx___Sheet1[[#This Row],[updated offered salary]]&lt;$N$39),(Statistics_xlsx___Sheet1[[#This Row],[updated offered salary]]&gt;$N$40))</f>
        <v>0</v>
      </c>
    </row>
    <row r="5230" spans="1:11" x14ac:dyDescent="0.3">
      <c r="A5230">
        <v>994223</v>
      </c>
      <c r="B5230" t="s">
        <v>4250</v>
      </c>
      <c r="C5230" t="s">
        <v>8</v>
      </c>
      <c r="D5230" t="s">
        <v>9</v>
      </c>
      <c r="E5230" t="str">
        <f>IF(Statistics_xlsx___Sheet1[[#This Row],[event_name]]="-","Male",Statistics_xlsx___Sheet1[[#This Row],[event_name]])</f>
        <v>Male</v>
      </c>
      <c r="F5230" t="s">
        <v>52</v>
      </c>
      <c r="G5230" t="s">
        <v>30</v>
      </c>
      <c r="H5230" t="str">
        <f>IF(Statistics_xlsx___Sheet1[[#This Row],[Post Name]]="-",IF(G5231=0,G5229,G5231),Statistics_xlsx___Sheet1[[#This Row],[Post Name]])</f>
        <v>b9</v>
      </c>
      <c r="I5230">
        <v>56407</v>
      </c>
      <c r="J5230">
        <f>IF(Statistics_xlsx___Sheet1[[#This Row],[Offered Salary]]&lt;=0,AVERAGE($I$2:$I$7166),Statistics_xlsx___Sheet1[[#This Row],[Offered Salary]])</f>
        <v>56407</v>
      </c>
      <c r="K5230" t="b">
        <f>OR((Statistics_xlsx___Sheet1[[#This Row],[updated offered salary]]&lt;$N$39),(Statistics_xlsx___Sheet1[[#This Row],[updated offered salary]]&gt;$N$40))</f>
        <v>0</v>
      </c>
    </row>
    <row r="5231" spans="1:11" x14ac:dyDescent="0.3">
      <c r="A5231">
        <v>902725</v>
      </c>
      <c r="B5231" t="s">
        <v>4251</v>
      </c>
      <c r="C5231" t="s">
        <v>8</v>
      </c>
      <c r="D5231" t="s">
        <v>9</v>
      </c>
      <c r="E5231" t="str">
        <f>IF(Statistics_xlsx___Sheet1[[#This Row],[event_name]]="-","Male",Statistics_xlsx___Sheet1[[#This Row],[event_name]])</f>
        <v>Male</v>
      </c>
      <c r="F5231" t="s">
        <v>52</v>
      </c>
      <c r="G5231" t="s">
        <v>30</v>
      </c>
      <c r="H5231" t="str">
        <f>IF(Statistics_xlsx___Sheet1[[#This Row],[Post Name]]="-",IF(G5232=0,G5230,G5232),Statistics_xlsx___Sheet1[[#This Row],[Post Name]])</f>
        <v>b9</v>
      </c>
      <c r="I5231">
        <v>20727</v>
      </c>
      <c r="J5231">
        <f>IF(Statistics_xlsx___Sheet1[[#This Row],[Offered Salary]]&lt;=0,AVERAGE($I$2:$I$7166),Statistics_xlsx___Sheet1[[#This Row],[Offered Salary]])</f>
        <v>20727</v>
      </c>
      <c r="K5231" t="b">
        <f>OR((Statistics_xlsx___Sheet1[[#This Row],[updated offered salary]]&lt;$N$39),(Statistics_xlsx___Sheet1[[#This Row],[updated offered salary]]&gt;$N$40))</f>
        <v>0</v>
      </c>
    </row>
    <row r="5232" spans="1:11" x14ac:dyDescent="0.3">
      <c r="A5232">
        <v>729319</v>
      </c>
      <c r="B5232" t="s">
        <v>449</v>
      </c>
      <c r="C5232" t="s">
        <v>8</v>
      </c>
      <c r="D5232" t="s">
        <v>9</v>
      </c>
      <c r="E5232" t="str">
        <f>IF(Statistics_xlsx___Sheet1[[#This Row],[event_name]]="-","Male",Statistics_xlsx___Sheet1[[#This Row],[event_name]])</f>
        <v>Male</v>
      </c>
      <c r="F5232" t="s">
        <v>52</v>
      </c>
      <c r="G5232" t="s">
        <v>30</v>
      </c>
      <c r="H5232" t="str">
        <f>IF(Statistics_xlsx___Sheet1[[#This Row],[Post Name]]="-",IF(G5233=0,G5231,G5233),Statistics_xlsx___Sheet1[[#This Row],[Post Name]])</f>
        <v>b9</v>
      </c>
      <c r="I5232">
        <v>24704</v>
      </c>
      <c r="J5232">
        <f>IF(Statistics_xlsx___Sheet1[[#This Row],[Offered Salary]]&lt;=0,AVERAGE($I$2:$I$7166),Statistics_xlsx___Sheet1[[#This Row],[Offered Salary]])</f>
        <v>24704</v>
      </c>
      <c r="K5232" t="b">
        <f>OR((Statistics_xlsx___Sheet1[[#This Row],[updated offered salary]]&lt;$N$39),(Statistics_xlsx___Sheet1[[#This Row],[updated offered salary]]&gt;$N$40))</f>
        <v>0</v>
      </c>
    </row>
    <row r="5233" spans="1:11" x14ac:dyDescent="0.3">
      <c r="A5233">
        <v>88447</v>
      </c>
      <c r="B5233" t="s">
        <v>450</v>
      </c>
      <c r="C5233" t="s">
        <v>8</v>
      </c>
      <c r="D5233" t="s">
        <v>9</v>
      </c>
      <c r="E5233" t="str">
        <f>IF(Statistics_xlsx___Sheet1[[#This Row],[event_name]]="-","Male",Statistics_xlsx___Sheet1[[#This Row],[event_name]])</f>
        <v>Male</v>
      </c>
      <c r="F5233" t="s">
        <v>52</v>
      </c>
      <c r="G5233" t="s">
        <v>30</v>
      </c>
      <c r="H5233" t="str">
        <f>IF(Statistics_xlsx___Sheet1[[#This Row],[Post Name]]="-",IF(G5234=0,G5232,G5234),Statistics_xlsx___Sheet1[[#This Row],[Post Name]])</f>
        <v>b9</v>
      </c>
      <c r="I5233">
        <v>92917</v>
      </c>
      <c r="J5233">
        <f>IF(Statistics_xlsx___Sheet1[[#This Row],[Offered Salary]]&lt;=0,AVERAGE($I$2:$I$7166),Statistics_xlsx___Sheet1[[#This Row],[Offered Salary]])</f>
        <v>92917</v>
      </c>
      <c r="K5233" t="b">
        <f>OR((Statistics_xlsx___Sheet1[[#This Row],[updated offered salary]]&lt;$N$39),(Statistics_xlsx___Sheet1[[#This Row],[updated offered salary]]&gt;$N$40))</f>
        <v>0</v>
      </c>
    </row>
    <row r="5234" spans="1:11" x14ac:dyDescent="0.3">
      <c r="A5234">
        <v>364456</v>
      </c>
      <c r="B5234" t="s">
        <v>4252</v>
      </c>
      <c r="C5234" t="s">
        <v>15</v>
      </c>
      <c r="D5234" t="s">
        <v>13</v>
      </c>
      <c r="E5234" t="str">
        <f>IF(Statistics_xlsx___Sheet1[[#This Row],[event_name]]="-","Male",Statistics_xlsx___Sheet1[[#This Row],[event_name]])</f>
        <v>Female</v>
      </c>
      <c r="F5234" t="s">
        <v>52</v>
      </c>
      <c r="G5234" t="s">
        <v>30</v>
      </c>
      <c r="H5234" t="str">
        <f>IF(Statistics_xlsx___Sheet1[[#This Row],[Post Name]]="-",IF(G5235=0,G5233,G5235),Statistics_xlsx___Sheet1[[#This Row],[Post Name]])</f>
        <v>b9</v>
      </c>
      <c r="I5234">
        <v>24336</v>
      </c>
      <c r="J5234">
        <f>IF(Statistics_xlsx___Sheet1[[#This Row],[Offered Salary]]&lt;=0,AVERAGE($I$2:$I$7166),Statistics_xlsx___Sheet1[[#This Row],[Offered Salary]])</f>
        <v>24336</v>
      </c>
      <c r="K5234" t="b">
        <f>OR((Statistics_xlsx___Sheet1[[#This Row],[updated offered salary]]&lt;$N$39),(Statistics_xlsx___Sheet1[[#This Row],[updated offered salary]]&gt;$N$40))</f>
        <v>0</v>
      </c>
    </row>
    <row r="5235" spans="1:11" x14ac:dyDescent="0.3">
      <c r="A5235">
        <v>530699</v>
      </c>
      <c r="B5235" t="s">
        <v>4253</v>
      </c>
      <c r="C5235" t="s">
        <v>8</v>
      </c>
      <c r="D5235" t="s">
        <v>9</v>
      </c>
      <c r="E5235" t="str">
        <f>IF(Statistics_xlsx___Sheet1[[#This Row],[event_name]]="-","Male",Statistics_xlsx___Sheet1[[#This Row],[event_name]])</f>
        <v>Male</v>
      </c>
      <c r="F5235" t="s">
        <v>52</v>
      </c>
      <c r="G5235" t="s">
        <v>30</v>
      </c>
      <c r="H5235" t="str">
        <f>IF(Statistics_xlsx___Sheet1[[#This Row],[Post Name]]="-",IF(G5236=0,G5234,G5236),Statistics_xlsx___Sheet1[[#This Row],[Post Name]])</f>
        <v>b9</v>
      </c>
      <c r="I5235">
        <v>54763</v>
      </c>
      <c r="J5235">
        <f>IF(Statistics_xlsx___Sheet1[[#This Row],[Offered Salary]]&lt;=0,AVERAGE($I$2:$I$7166),Statistics_xlsx___Sheet1[[#This Row],[Offered Salary]])</f>
        <v>54763</v>
      </c>
      <c r="K5235" t="b">
        <f>OR((Statistics_xlsx___Sheet1[[#This Row],[updated offered salary]]&lt;$N$39),(Statistics_xlsx___Sheet1[[#This Row],[updated offered salary]]&gt;$N$40))</f>
        <v>0</v>
      </c>
    </row>
    <row r="5236" spans="1:11" x14ac:dyDescent="0.3">
      <c r="A5236">
        <v>959449</v>
      </c>
      <c r="B5236" t="s">
        <v>4254</v>
      </c>
      <c r="C5236" t="s">
        <v>8</v>
      </c>
      <c r="D5236" t="s">
        <v>9</v>
      </c>
      <c r="E5236" t="str">
        <f>IF(Statistics_xlsx___Sheet1[[#This Row],[event_name]]="-","Male",Statistics_xlsx___Sheet1[[#This Row],[event_name]])</f>
        <v>Male</v>
      </c>
      <c r="F5236" t="s">
        <v>52</v>
      </c>
      <c r="G5236" t="s">
        <v>30</v>
      </c>
      <c r="H5236" t="str">
        <f>IF(Statistics_xlsx___Sheet1[[#This Row],[Post Name]]="-",IF(G5237=0,G5235,G5237),Statistics_xlsx___Sheet1[[#This Row],[Post Name]])</f>
        <v>b9</v>
      </c>
      <c r="I5236">
        <v>73977</v>
      </c>
      <c r="J5236">
        <f>IF(Statistics_xlsx___Sheet1[[#This Row],[Offered Salary]]&lt;=0,AVERAGE($I$2:$I$7166),Statistics_xlsx___Sheet1[[#This Row],[Offered Salary]])</f>
        <v>73977</v>
      </c>
      <c r="K5236" t="b">
        <f>OR((Statistics_xlsx___Sheet1[[#This Row],[updated offered salary]]&lt;$N$39),(Statistics_xlsx___Sheet1[[#This Row],[updated offered salary]]&gt;$N$40))</f>
        <v>0</v>
      </c>
    </row>
    <row r="5237" spans="1:11" x14ac:dyDescent="0.3">
      <c r="A5237">
        <v>95119</v>
      </c>
      <c r="B5237" t="s">
        <v>4255</v>
      </c>
      <c r="C5237" t="s">
        <v>8</v>
      </c>
      <c r="D5237" t="s">
        <v>9</v>
      </c>
      <c r="E5237" t="str">
        <f>IF(Statistics_xlsx___Sheet1[[#This Row],[event_name]]="-","Male",Statistics_xlsx___Sheet1[[#This Row],[event_name]])</f>
        <v>Male</v>
      </c>
      <c r="F5237" t="s">
        <v>52</v>
      </c>
      <c r="G5237" t="s">
        <v>30</v>
      </c>
      <c r="H5237" t="str">
        <f>IF(Statistics_xlsx___Sheet1[[#This Row],[Post Name]]="-",IF(G5238=0,G5236,G5238),Statistics_xlsx___Sheet1[[#This Row],[Post Name]])</f>
        <v>b9</v>
      </c>
      <c r="I5237">
        <v>88914</v>
      </c>
      <c r="J5237">
        <f>IF(Statistics_xlsx___Sheet1[[#This Row],[Offered Salary]]&lt;=0,AVERAGE($I$2:$I$7166),Statistics_xlsx___Sheet1[[#This Row],[Offered Salary]])</f>
        <v>88914</v>
      </c>
      <c r="K5237" t="b">
        <f>OR((Statistics_xlsx___Sheet1[[#This Row],[updated offered salary]]&lt;$N$39),(Statistics_xlsx___Sheet1[[#This Row],[updated offered salary]]&gt;$N$40))</f>
        <v>0</v>
      </c>
    </row>
    <row r="5238" spans="1:11" x14ac:dyDescent="0.3">
      <c r="A5238">
        <v>925960</v>
      </c>
      <c r="B5238" t="s">
        <v>4256</v>
      </c>
      <c r="C5238" t="s">
        <v>8</v>
      </c>
      <c r="D5238" t="s">
        <v>9</v>
      </c>
      <c r="E5238" t="str">
        <f>IF(Statistics_xlsx___Sheet1[[#This Row],[event_name]]="-","Male",Statistics_xlsx___Sheet1[[#This Row],[event_name]])</f>
        <v>Male</v>
      </c>
      <c r="F5238" t="s">
        <v>52</v>
      </c>
      <c r="G5238" t="s">
        <v>30</v>
      </c>
      <c r="H5238" t="str">
        <f>IF(Statistics_xlsx___Sheet1[[#This Row],[Post Name]]="-",IF(G5239=0,G5237,G5239),Statistics_xlsx___Sheet1[[#This Row],[Post Name]])</f>
        <v>b9</v>
      </c>
      <c r="I5238">
        <v>44770</v>
      </c>
      <c r="J5238">
        <f>IF(Statistics_xlsx___Sheet1[[#This Row],[Offered Salary]]&lt;=0,AVERAGE($I$2:$I$7166),Statistics_xlsx___Sheet1[[#This Row],[Offered Salary]])</f>
        <v>44770</v>
      </c>
      <c r="K5238" t="b">
        <f>OR((Statistics_xlsx___Sheet1[[#This Row],[updated offered salary]]&lt;$N$39),(Statistics_xlsx___Sheet1[[#This Row],[updated offered salary]]&gt;$N$40))</f>
        <v>0</v>
      </c>
    </row>
    <row r="5239" spans="1:11" x14ac:dyDescent="0.3">
      <c r="A5239">
        <v>480305</v>
      </c>
      <c r="B5239" t="s">
        <v>4257</v>
      </c>
      <c r="C5239" t="s">
        <v>8</v>
      </c>
      <c r="D5239" t="s">
        <v>13</v>
      </c>
      <c r="E5239" t="str">
        <f>IF(Statistics_xlsx___Sheet1[[#This Row],[event_name]]="-","Male",Statistics_xlsx___Sheet1[[#This Row],[event_name]])</f>
        <v>Female</v>
      </c>
      <c r="F5239" t="s">
        <v>52</v>
      </c>
      <c r="G5239" t="s">
        <v>30</v>
      </c>
      <c r="H5239" t="str">
        <f>IF(Statistics_xlsx___Sheet1[[#This Row],[Post Name]]="-",IF(G5240=0,G5238,G5240),Statistics_xlsx___Sheet1[[#This Row],[Post Name]])</f>
        <v>b9</v>
      </c>
      <c r="I5239">
        <v>7833</v>
      </c>
      <c r="J5239">
        <f>IF(Statistics_xlsx___Sheet1[[#This Row],[Offered Salary]]&lt;=0,AVERAGE($I$2:$I$7166),Statistics_xlsx___Sheet1[[#This Row],[Offered Salary]])</f>
        <v>7833</v>
      </c>
      <c r="K5239" t="b">
        <f>OR((Statistics_xlsx___Sheet1[[#This Row],[updated offered salary]]&lt;$N$39),(Statistics_xlsx___Sheet1[[#This Row],[updated offered salary]]&gt;$N$40))</f>
        <v>0</v>
      </c>
    </row>
    <row r="5240" spans="1:11" x14ac:dyDescent="0.3">
      <c r="A5240">
        <v>555677</v>
      </c>
      <c r="B5240" t="s">
        <v>4258</v>
      </c>
      <c r="C5240" t="s">
        <v>8</v>
      </c>
      <c r="D5240" t="s">
        <v>9</v>
      </c>
      <c r="E5240" t="str">
        <f>IF(Statistics_xlsx___Sheet1[[#This Row],[event_name]]="-","Male",Statistics_xlsx___Sheet1[[#This Row],[event_name]])</f>
        <v>Male</v>
      </c>
      <c r="F5240" t="s">
        <v>52</v>
      </c>
      <c r="G5240" t="s">
        <v>30</v>
      </c>
      <c r="H5240" t="str">
        <f>IF(Statistics_xlsx___Sheet1[[#This Row],[Post Name]]="-",IF(G5241=0,G5239,G5241),Statistics_xlsx___Sheet1[[#This Row],[Post Name]])</f>
        <v>b9</v>
      </c>
      <c r="I5240">
        <v>22967</v>
      </c>
      <c r="J5240">
        <f>IF(Statistics_xlsx___Sheet1[[#This Row],[Offered Salary]]&lt;=0,AVERAGE($I$2:$I$7166),Statistics_xlsx___Sheet1[[#This Row],[Offered Salary]])</f>
        <v>22967</v>
      </c>
      <c r="K5240" t="b">
        <f>OR((Statistics_xlsx___Sheet1[[#This Row],[updated offered salary]]&lt;$N$39),(Statistics_xlsx___Sheet1[[#This Row],[updated offered salary]]&gt;$N$40))</f>
        <v>0</v>
      </c>
    </row>
    <row r="5241" spans="1:11" x14ac:dyDescent="0.3">
      <c r="A5241">
        <v>693520</v>
      </c>
      <c r="B5241" t="s">
        <v>4259</v>
      </c>
      <c r="C5241" t="s">
        <v>8</v>
      </c>
      <c r="D5241" t="s">
        <v>9</v>
      </c>
      <c r="E5241" t="str">
        <f>IF(Statistics_xlsx___Sheet1[[#This Row],[event_name]]="-","Male",Statistics_xlsx___Sheet1[[#This Row],[event_name]])</f>
        <v>Male</v>
      </c>
      <c r="F5241" t="s">
        <v>52</v>
      </c>
      <c r="G5241" t="s">
        <v>30</v>
      </c>
      <c r="H5241" t="str">
        <f>IF(Statistics_xlsx___Sheet1[[#This Row],[Post Name]]="-",IF(G5242=0,G5240,G5242),Statistics_xlsx___Sheet1[[#This Row],[Post Name]])</f>
        <v>b9</v>
      </c>
      <c r="I5241">
        <v>84865</v>
      </c>
      <c r="J5241">
        <f>IF(Statistics_xlsx___Sheet1[[#This Row],[Offered Salary]]&lt;=0,AVERAGE($I$2:$I$7166),Statistics_xlsx___Sheet1[[#This Row],[Offered Salary]])</f>
        <v>84865</v>
      </c>
      <c r="K5241" t="b">
        <f>OR((Statistics_xlsx___Sheet1[[#This Row],[updated offered salary]]&lt;$N$39),(Statistics_xlsx___Sheet1[[#This Row],[updated offered salary]]&gt;$N$40))</f>
        <v>0</v>
      </c>
    </row>
    <row r="5242" spans="1:11" x14ac:dyDescent="0.3">
      <c r="A5242">
        <v>311119</v>
      </c>
      <c r="B5242" t="s">
        <v>4260</v>
      </c>
      <c r="C5242" t="s">
        <v>8</v>
      </c>
      <c r="D5242" t="s">
        <v>9</v>
      </c>
      <c r="E5242" t="str">
        <f>IF(Statistics_xlsx___Sheet1[[#This Row],[event_name]]="-","Male",Statistics_xlsx___Sheet1[[#This Row],[event_name]])</f>
        <v>Male</v>
      </c>
      <c r="F5242" t="s">
        <v>52</v>
      </c>
      <c r="G5242" t="s">
        <v>30</v>
      </c>
      <c r="H5242" t="str">
        <f>IF(Statistics_xlsx___Sheet1[[#This Row],[Post Name]]="-",IF(G5243=0,G5241,G5243),Statistics_xlsx___Sheet1[[#This Row],[Post Name]])</f>
        <v>b9</v>
      </c>
      <c r="I5242">
        <v>26467</v>
      </c>
      <c r="J5242">
        <f>IF(Statistics_xlsx___Sheet1[[#This Row],[Offered Salary]]&lt;=0,AVERAGE($I$2:$I$7166),Statistics_xlsx___Sheet1[[#This Row],[Offered Salary]])</f>
        <v>26467</v>
      </c>
      <c r="K5242" t="b">
        <f>OR((Statistics_xlsx___Sheet1[[#This Row],[updated offered salary]]&lt;$N$39),(Statistics_xlsx___Sheet1[[#This Row],[updated offered salary]]&gt;$N$40))</f>
        <v>0</v>
      </c>
    </row>
    <row r="5243" spans="1:11" x14ac:dyDescent="0.3">
      <c r="A5243">
        <v>718843</v>
      </c>
      <c r="B5243" t="s">
        <v>3962</v>
      </c>
      <c r="C5243" t="s">
        <v>15</v>
      </c>
      <c r="D5243" t="s">
        <v>9</v>
      </c>
      <c r="E5243" t="str">
        <f>IF(Statistics_xlsx___Sheet1[[#This Row],[event_name]]="-","Male",Statistics_xlsx___Sheet1[[#This Row],[event_name]])</f>
        <v>Male</v>
      </c>
      <c r="F5243" t="s">
        <v>52</v>
      </c>
      <c r="G5243" t="s">
        <v>30</v>
      </c>
      <c r="H5243" t="str">
        <f>IF(Statistics_xlsx___Sheet1[[#This Row],[Post Name]]="-",IF(G5244=0,G5242,G5244),Statistics_xlsx___Sheet1[[#This Row],[Post Name]])</f>
        <v>b9</v>
      </c>
      <c r="I5243">
        <v>37388</v>
      </c>
      <c r="J5243">
        <f>IF(Statistics_xlsx___Sheet1[[#This Row],[Offered Salary]]&lt;=0,AVERAGE($I$2:$I$7166),Statistics_xlsx___Sheet1[[#This Row],[Offered Salary]])</f>
        <v>37388</v>
      </c>
      <c r="K5243" t="b">
        <f>OR((Statistics_xlsx___Sheet1[[#This Row],[updated offered salary]]&lt;$N$39),(Statistics_xlsx___Sheet1[[#This Row],[updated offered salary]]&gt;$N$40))</f>
        <v>0</v>
      </c>
    </row>
    <row r="5244" spans="1:11" x14ac:dyDescent="0.3">
      <c r="A5244">
        <v>273366</v>
      </c>
      <c r="B5244" t="s">
        <v>4261</v>
      </c>
      <c r="C5244" t="s">
        <v>8</v>
      </c>
      <c r="D5244" t="s">
        <v>9</v>
      </c>
      <c r="E5244" t="str">
        <f>IF(Statistics_xlsx___Sheet1[[#This Row],[event_name]]="-","Male",Statistics_xlsx___Sheet1[[#This Row],[event_name]])</f>
        <v>Male</v>
      </c>
      <c r="F5244" t="s">
        <v>52</v>
      </c>
      <c r="G5244" t="s">
        <v>30</v>
      </c>
      <c r="H5244" t="str">
        <f>IF(Statistics_xlsx___Sheet1[[#This Row],[Post Name]]="-",IF(G5245=0,G5243,G5245),Statistics_xlsx___Sheet1[[#This Row],[Post Name]])</f>
        <v>b9</v>
      </c>
      <c r="I5244">
        <v>49049</v>
      </c>
      <c r="J5244">
        <f>IF(Statistics_xlsx___Sheet1[[#This Row],[Offered Salary]]&lt;=0,AVERAGE($I$2:$I$7166),Statistics_xlsx___Sheet1[[#This Row],[Offered Salary]])</f>
        <v>49049</v>
      </c>
      <c r="K5244" t="b">
        <f>OR((Statistics_xlsx___Sheet1[[#This Row],[updated offered salary]]&lt;$N$39),(Statistics_xlsx___Sheet1[[#This Row],[updated offered salary]]&gt;$N$40))</f>
        <v>0</v>
      </c>
    </row>
    <row r="5245" spans="1:11" x14ac:dyDescent="0.3">
      <c r="A5245">
        <v>337448</v>
      </c>
      <c r="B5245" t="s">
        <v>4262</v>
      </c>
      <c r="C5245" t="s">
        <v>8</v>
      </c>
      <c r="D5245" t="s">
        <v>13</v>
      </c>
      <c r="E5245" t="str">
        <f>IF(Statistics_xlsx___Sheet1[[#This Row],[event_name]]="-","Male",Statistics_xlsx___Sheet1[[#This Row],[event_name]])</f>
        <v>Female</v>
      </c>
      <c r="F5245" t="s">
        <v>52</v>
      </c>
      <c r="G5245" t="s">
        <v>30</v>
      </c>
      <c r="H5245" t="str">
        <f>IF(Statistics_xlsx___Sheet1[[#This Row],[Post Name]]="-",IF(G5246=0,G5244,G5246),Statistics_xlsx___Sheet1[[#This Row],[Post Name]])</f>
        <v>b9</v>
      </c>
      <c r="I5245">
        <v>4353</v>
      </c>
      <c r="J5245">
        <f>IF(Statistics_xlsx___Sheet1[[#This Row],[Offered Salary]]&lt;=0,AVERAGE($I$2:$I$7166),Statistics_xlsx___Sheet1[[#This Row],[Offered Salary]])</f>
        <v>4353</v>
      </c>
      <c r="K5245" t="b">
        <f>OR((Statistics_xlsx___Sheet1[[#This Row],[updated offered salary]]&lt;$N$39),(Statistics_xlsx___Sheet1[[#This Row],[updated offered salary]]&gt;$N$40))</f>
        <v>0</v>
      </c>
    </row>
    <row r="5246" spans="1:11" x14ac:dyDescent="0.3">
      <c r="A5246">
        <v>539304</v>
      </c>
      <c r="B5246" t="s">
        <v>4263</v>
      </c>
      <c r="C5246" t="s">
        <v>8</v>
      </c>
      <c r="D5246" t="s">
        <v>13</v>
      </c>
      <c r="E5246" t="str">
        <f>IF(Statistics_xlsx___Sheet1[[#This Row],[event_name]]="-","Male",Statistics_xlsx___Sheet1[[#This Row],[event_name]])</f>
        <v>Female</v>
      </c>
      <c r="F5246" t="s">
        <v>52</v>
      </c>
      <c r="G5246" t="s">
        <v>30</v>
      </c>
      <c r="H5246" t="str">
        <f>IF(Statistics_xlsx___Sheet1[[#This Row],[Post Name]]="-",IF(G5247=0,G5245,G5247),Statistics_xlsx___Sheet1[[#This Row],[Post Name]])</f>
        <v>b9</v>
      </c>
      <c r="I5246">
        <v>54497</v>
      </c>
      <c r="J5246">
        <f>IF(Statistics_xlsx___Sheet1[[#This Row],[Offered Salary]]&lt;=0,AVERAGE($I$2:$I$7166),Statistics_xlsx___Sheet1[[#This Row],[Offered Salary]])</f>
        <v>54497</v>
      </c>
      <c r="K5246" t="b">
        <f>OR((Statistics_xlsx___Sheet1[[#This Row],[updated offered salary]]&lt;$N$39),(Statistics_xlsx___Sheet1[[#This Row],[updated offered salary]]&gt;$N$40))</f>
        <v>0</v>
      </c>
    </row>
    <row r="5247" spans="1:11" x14ac:dyDescent="0.3">
      <c r="A5247">
        <v>874467</v>
      </c>
      <c r="B5247" t="s">
        <v>4264</v>
      </c>
      <c r="C5247" t="s">
        <v>8</v>
      </c>
      <c r="D5247" t="s">
        <v>13</v>
      </c>
      <c r="E5247" t="str">
        <f>IF(Statistics_xlsx___Sheet1[[#This Row],[event_name]]="-","Male",Statistics_xlsx___Sheet1[[#This Row],[event_name]])</f>
        <v>Female</v>
      </c>
      <c r="F5247" t="s">
        <v>52</v>
      </c>
      <c r="G5247" t="s">
        <v>30</v>
      </c>
      <c r="H5247" t="str">
        <f>IF(Statistics_xlsx___Sheet1[[#This Row],[Post Name]]="-",IF(G5248=0,G5246,G5248),Statistics_xlsx___Sheet1[[#This Row],[Post Name]])</f>
        <v>b9</v>
      </c>
      <c r="I5247">
        <v>41577</v>
      </c>
      <c r="J5247">
        <f>IF(Statistics_xlsx___Sheet1[[#This Row],[Offered Salary]]&lt;=0,AVERAGE($I$2:$I$7166),Statistics_xlsx___Sheet1[[#This Row],[Offered Salary]])</f>
        <v>41577</v>
      </c>
      <c r="K5247" t="b">
        <f>OR((Statistics_xlsx___Sheet1[[#This Row],[updated offered salary]]&lt;$N$39),(Statistics_xlsx___Sheet1[[#This Row],[updated offered salary]]&gt;$N$40))</f>
        <v>0</v>
      </c>
    </row>
    <row r="5248" spans="1:11" x14ac:dyDescent="0.3">
      <c r="A5248">
        <v>46052</v>
      </c>
      <c r="B5248" t="s">
        <v>4265</v>
      </c>
      <c r="C5248" t="s">
        <v>8</v>
      </c>
      <c r="D5248" t="s">
        <v>9</v>
      </c>
      <c r="E5248" t="str">
        <f>IF(Statistics_xlsx___Sheet1[[#This Row],[event_name]]="-","Male",Statistics_xlsx___Sheet1[[#This Row],[event_name]])</f>
        <v>Male</v>
      </c>
      <c r="F5248" t="s">
        <v>52</v>
      </c>
      <c r="G5248" t="s">
        <v>30</v>
      </c>
      <c r="H5248" t="str">
        <f>IF(Statistics_xlsx___Sheet1[[#This Row],[Post Name]]="-",IF(G5249=0,G5247,G5249),Statistics_xlsx___Sheet1[[#This Row],[Post Name]])</f>
        <v>b9</v>
      </c>
      <c r="I5248">
        <v>1960</v>
      </c>
      <c r="J5248">
        <f>IF(Statistics_xlsx___Sheet1[[#This Row],[Offered Salary]]&lt;=0,AVERAGE($I$2:$I$7166),Statistics_xlsx___Sheet1[[#This Row],[Offered Salary]])</f>
        <v>1960</v>
      </c>
      <c r="K5248" t="b">
        <f>OR((Statistics_xlsx___Sheet1[[#This Row],[updated offered salary]]&lt;$N$39),(Statistics_xlsx___Sheet1[[#This Row],[updated offered salary]]&gt;$N$40))</f>
        <v>0</v>
      </c>
    </row>
    <row r="5249" spans="1:11" x14ac:dyDescent="0.3">
      <c r="A5249">
        <v>409763</v>
      </c>
      <c r="B5249" t="s">
        <v>4266</v>
      </c>
      <c r="C5249" t="s">
        <v>15</v>
      </c>
      <c r="D5249" t="s">
        <v>42</v>
      </c>
      <c r="E5249" t="str">
        <f>IF(Statistics_xlsx___Sheet1[[#This Row],[event_name]]="-","Male",Statistics_xlsx___Sheet1[[#This Row],[event_name]])</f>
        <v>Don’t want to say</v>
      </c>
      <c r="F5249" t="s">
        <v>52</v>
      </c>
      <c r="G5249" t="s">
        <v>30</v>
      </c>
      <c r="H5249" t="str">
        <f>IF(Statistics_xlsx___Sheet1[[#This Row],[Post Name]]="-",IF(G5250=0,G5248,G5250),Statistics_xlsx___Sheet1[[#This Row],[Post Name]])</f>
        <v>b9</v>
      </c>
      <c r="I5249">
        <v>8600</v>
      </c>
      <c r="J5249">
        <f>IF(Statistics_xlsx___Sheet1[[#This Row],[Offered Salary]]&lt;=0,AVERAGE($I$2:$I$7166),Statistics_xlsx___Sheet1[[#This Row],[Offered Salary]])</f>
        <v>8600</v>
      </c>
      <c r="K5249" t="b">
        <f>OR((Statistics_xlsx___Sheet1[[#This Row],[updated offered salary]]&lt;$N$39),(Statistics_xlsx___Sheet1[[#This Row],[updated offered salary]]&gt;$N$40))</f>
        <v>0</v>
      </c>
    </row>
    <row r="5250" spans="1:11" x14ac:dyDescent="0.3">
      <c r="A5250">
        <v>22595</v>
      </c>
      <c r="B5250" t="s">
        <v>4267</v>
      </c>
      <c r="C5250" t="s">
        <v>8</v>
      </c>
      <c r="D5250" t="s">
        <v>9</v>
      </c>
      <c r="E5250" t="str">
        <f>IF(Statistics_xlsx___Sheet1[[#This Row],[event_name]]="-","Male",Statistics_xlsx___Sheet1[[#This Row],[event_name]])</f>
        <v>Male</v>
      </c>
      <c r="F5250" t="s">
        <v>52</v>
      </c>
      <c r="G5250" t="s">
        <v>30</v>
      </c>
      <c r="H5250" t="str">
        <f>IF(Statistics_xlsx___Sheet1[[#This Row],[Post Name]]="-",IF(G5251=0,G5249,G5251),Statistics_xlsx___Sheet1[[#This Row],[Post Name]])</f>
        <v>b9</v>
      </c>
      <c r="I5250">
        <v>63909</v>
      </c>
      <c r="J5250">
        <f>IF(Statistics_xlsx___Sheet1[[#This Row],[Offered Salary]]&lt;=0,AVERAGE($I$2:$I$7166),Statistics_xlsx___Sheet1[[#This Row],[Offered Salary]])</f>
        <v>63909</v>
      </c>
      <c r="K5250" t="b">
        <f>OR((Statistics_xlsx___Sheet1[[#This Row],[updated offered salary]]&lt;$N$39),(Statistics_xlsx___Sheet1[[#This Row],[updated offered salary]]&gt;$N$40))</f>
        <v>0</v>
      </c>
    </row>
    <row r="5251" spans="1:11" x14ac:dyDescent="0.3">
      <c r="A5251">
        <v>591181</v>
      </c>
      <c r="B5251" t="s">
        <v>4268</v>
      </c>
      <c r="C5251" t="s">
        <v>15</v>
      </c>
      <c r="D5251" t="s">
        <v>9</v>
      </c>
      <c r="E5251" t="str">
        <f>IF(Statistics_xlsx___Sheet1[[#This Row],[event_name]]="-","Male",Statistics_xlsx___Sheet1[[#This Row],[event_name]])</f>
        <v>Male</v>
      </c>
      <c r="F5251" t="s">
        <v>52</v>
      </c>
      <c r="G5251" t="s">
        <v>30</v>
      </c>
      <c r="H5251" t="str">
        <f>IF(Statistics_xlsx___Sheet1[[#This Row],[Post Name]]="-",IF(G5252=0,G5250,G5252),Statistics_xlsx___Sheet1[[#This Row],[Post Name]])</f>
        <v>b9</v>
      </c>
      <c r="I5251">
        <v>35325</v>
      </c>
      <c r="J5251">
        <f>IF(Statistics_xlsx___Sheet1[[#This Row],[Offered Salary]]&lt;=0,AVERAGE($I$2:$I$7166),Statistics_xlsx___Sheet1[[#This Row],[Offered Salary]])</f>
        <v>35325</v>
      </c>
      <c r="K5251" t="b">
        <f>OR((Statistics_xlsx___Sheet1[[#This Row],[updated offered salary]]&lt;$N$39),(Statistics_xlsx___Sheet1[[#This Row],[updated offered salary]]&gt;$N$40))</f>
        <v>0</v>
      </c>
    </row>
    <row r="5252" spans="1:11" x14ac:dyDescent="0.3">
      <c r="A5252">
        <v>937631</v>
      </c>
      <c r="B5252" t="s">
        <v>1575</v>
      </c>
      <c r="C5252" t="s">
        <v>8</v>
      </c>
      <c r="D5252" t="s">
        <v>9</v>
      </c>
      <c r="E5252" t="str">
        <f>IF(Statistics_xlsx___Sheet1[[#This Row],[event_name]]="-","Male",Statistics_xlsx___Sheet1[[#This Row],[event_name]])</f>
        <v>Male</v>
      </c>
      <c r="F5252" t="s">
        <v>17</v>
      </c>
      <c r="G5252" t="s">
        <v>345</v>
      </c>
      <c r="H5252" t="str">
        <f>IF(Statistics_xlsx___Sheet1[[#This Row],[Post Name]]="-",IF(G5253=0,G5251,G5253),Statistics_xlsx___Sheet1[[#This Row],[Post Name]])</f>
        <v>c9</v>
      </c>
      <c r="I5252">
        <v>80405</v>
      </c>
      <c r="J5252">
        <f>IF(Statistics_xlsx___Sheet1[[#This Row],[Offered Salary]]&lt;=0,AVERAGE($I$2:$I$7166),Statistics_xlsx___Sheet1[[#This Row],[Offered Salary]])</f>
        <v>80405</v>
      </c>
      <c r="K5252" t="b">
        <f>OR((Statistics_xlsx___Sheet1[[#This Row],[updated offered salary]]&lt;$N$39),(Statistics_xlsx___Sheet1[[#This Row],[updated offered salary]]&gt;$N$40))</f>
        <v>0</v>
      </c>
    </row>
    <row r="5253" spans="1:11" x14ac:dyDescent="0.3">
      <c r="A5253">
        <v>157602</v>
      </c>
      <c r="B5253" t="s">
        <v>3454</v>
      </c>
      <c r="C5253" t="s">
        <v>8</v>
      </c>
      <c r="D5253" t="s">
        <v>13</v>
      </c>
      <c r="E5253" t="str">
        <f>IF(Statistics_xlsx___Sheet1[[#This Row],[event_name]]="-","Male",Statistics_xlsx___Sheet1[[#This Row],[event_name]])</f>
        <v>Female</v>
      </c>
      <c r="F5253" t="s">
        <v>17</v>
      </c>
      <c r="G5253" t="s">
        <v>345</v>
      </c>
      <c r="H5253" t="str">
        <f>IF(Statistics_xlsx___Sheet1[[#This Row],[Post Name]]="-",IF(G5254=0,G5252,G5254),Statistics_xlsx___Sheet1[[#This Row],[Post Name]])</f>
        <v>c9</v>
      </c>
      <c r="I5253">
        <v>58930</v>
      </c>
      <c r="J5253">
        <f>IF(Statistics_xlsx___Sheet1[[#This Row],[Offered Salary]]&lt;=0,AVERAGE($I$2:$I$7166),Statistics_xlsx___Sheet1[[#This Row],[Offered Salary]])</f>
        <v>58930</v>
      </c>
      <c r="K5253" t="b">
        <f>OR((Statistics_xlsx___Sheet1[[#This Row],[updated offered salary]]&lt;$N$39),(Statistics_xlsx___Sheet1[[#This Row],[updated offered salary]]&gt;$N$40))</f>
        <v>0</v>
      </c>
    </row>
    <row r="5254" spans="1:11" x14ac:dyDescent="0.3">
      <c r="A5254">
        <v>83452</v>
      </c>
      <c r="B5254" t="s">
        <v>3091</v>
      </c>
      <c r="C5254" t="s">
        <v>8</v>
      </c>
      <c r="D5254" t="s">
        <v>9</v>
      </c>
      <c r="E5254" t="str">
        <f>IF(Statistics_xlsx___Sheet1[[#This Row],[event_name]]="-","Male",Statistics_xlsx___Sheet1[[#This Row],[event_name]])</f>
        <v>Male</v>
      </c>
      <c r="F5254" t="s">
        <v>21</v>
      </c>
      <c r="G5254" t="s">
        <v>345</v>
      </c>
      <c r="H5254" t="str">
        <f>IF(Statistics_xlsx___Sheet1[[#This Row],[Post Name]]="-",IF(G5255=0,G5253,G5255),Statistics_xlsx___Sheet1[[#This Row],[Post Name]])</f>
        <v>c9</v>
      </c>
      <c r="I5254">
        <v>12719</v>
      </c>
      <c r="J5254">
        <f>IF(Statistics_xlsx___Sheet1[[#This Row],[Offered Salary]]&lt;=0,AVERAGE($I$2:$I$7166),Statistics_xlsx___Sheet1[[#This Row],[Offered Salary]])</f>
        <v>12719</v>
      </c>
      <c r="K5254" t="b">
        <f>OR((Statistics_xlsx___Sheet1[[#This Row],[updated offered salary]]&lt;$N$39),(Statistics_xlsx___Sheet1[[#This Row],[updated offered salary]]&gt;$N$40))</f>
        <v>0</v>
      </c>
    </row>
    <row r="5255" spans="1:11" x14ac:dyDescent="0.3">
      <c r="A5255">
        <v>867683</v>
      </c>
      <c r="B5255" t="s">
        <v>4269</v>
      </c>
      <c r="C5255" t="s">
        <v>8</v>
      </c>
      <c r="D5255" t="s">
        <v>13</v>
      </c>
      <c r="E5255" t="str">
        <f>IF(Statistics_xlsx___Sheet1[[#This Row],[event_name]]="-","Male",Statistics_xlsx___Sheet1[[#This Row],[event_name]])</f>
        <v>Female</v>
      </c>
      <c r="F5255" t="s">
        <v>10</v>
      </c>
      <c r="G5255" t="s">
        <v>24</v>
      </c>
      <c r="H5255" t="str">
        <f>IF(Statistics_xlsx___Sheet1[[#This Row],[Post Name]]="-",IF(G5256=0,G5254,G5256),Statistics_xlsx___Sheet1[[#This Row],[Post Name]])</f>
        <v>i7</v>
      </c>
      <c r="I5255">
        <v>21390</v>
      </c>
      <c r="J5255">
        <f>IF(Statistics_xlsx___Sheet1[[#This Row],[Offered Salary]]&lt;=0,AVERAGE($I$2:$I$7166),Statistics_xlsx___Sheet1[[#This Row],[Offered Salary]])</f>
        <v>21390</v>
      </c>
      <c r="K5255" t="b">
        <f>OR((Statistics_xlsx___Sheet1[[#This Row],[updated offered salary]]&lt;$N$39),(Statistics_xlsx___Sheet1[[#This Row],[updated offered salary]]&gt;$N$40))</f>
        <v>0</v>
      </c>
    </row>
    <row r="5256" spans="1:11" x14ac:dyDescent="0.3">
      <c r="A5256">
        <v>511092</v>
      </c>
      <c r="B5256" t="s">
        <v>578</v>
      </c>
      <c r="C5256" t="s">
        <v>15</v>
      </c>
      <c r="D5256" t="s">
        <v>9</v>
      </c>
      <c r="E5256" t="str">
        <f>IF(Statistics_xlsx___Sheet1[[#This Row],[event_name]]="-","Male",Statistics_xlsx___Sheet1[[#This Row],[event_name]])</f>
        <v>Male</v>
      </c>
      <c r="F5256" t="s">
        <v>10</v>
      </c>
      <c r="G5256" t="s">
        <v>24</v>
      </c>
      <c r="H5256" t="str">
        <f>IF(Statistics_xlsx___Sheet1[[#This Row],[Post Name]]="-",IF(G5257=0,G5255,G5257),Statistics_xlsx___Sheet1[[#This Row],[Post Name]])</f>
        <v>i7</v>
      </c>
      <c r="I5256">
        <v>87176</v>
      </c>
      <c r="J5256">
        <f>IF(Statistics_xlsx___Sheet1[[#This Row],[Offered Salary]]&lt;=0,AVERAGE($I$2:$I$7166),Statistics_xlsx___Sheet1[[#This Row],[Offered Salary]])</f>
        <v>87176</v>
      </c>
      <c r="K5256" t="b">
        <f>OR((Statistics_xlsx___Sheet1[[#This Row],[updated offered salary]]&lt;$N$39),(Statistics_xlsx___Sheet1[[#This Row],[updated offered salary]]&gt;$N$40))</f>
        <v>0</v>
      </c>
    </row>
    <row r="5257" spans="1:11" x14ac:dyDescent="0.3">
      <c r="A5257">
        <v>501301</v>
      </c>
      <c r="B5257" t="s">
        <v>2270</v>
      </c>
      <c r="C5257" t="s">
        <v>8</v>
      </c>
      <c r="D5257" t="s">
        <v>9</v>
      </c>
      <c r="E5257" t="str">
        <f>IF(Statistics_xlsx___Sheet1[[#This Row],[event_name]]="-","Male",Statistics_xlsx___Sheet1[[#This Row],[event_name]])</f>
        <v>Male</v>
      </c>
      <c r="F5257" t="s">
        <v>10</v>
      </c>
      <c r="G5257" t="s">
        <v>14</v>
      </c>
      <c r="H5257" t="str">
        <f>IF(Statistics_xlsx___Sheet1[[#This Row],[Post Name]]="-",IF(G5258=0,G5256,G5258),Statistics_xlsx___Sheet1[[#This Row],[Post Name]])</f>
        <v>c5</v>
      </c>
      <c r="I5257">
        <v>48826</v>
      </c>
      <c r="J5257">
        <f>IF(Statistics_xlsx___Sheet1[[#This Row],[Offered Salary]]&lt;=0,AVERAGE($I$2:$I$7166),Statistics_xlsx___Sheet1[[#This Row],[Offered Salary]])</f>
        <v>48826</v>
      </c>
      <c r="K5257" t="b">
        <f>OR((Statistics_xlsx___Sheet1[[#This Row],[updated offered salary]]&lt;$N$39),(Statistics_xlsx___Sheet1[[#This Row],[updated offered salary]]&gt;$N$40))</f>
        <v>0</v>
      </c>
    </row>
    <row r="5258" spans="1:11" x14ac:dyDescent="0.3">
      <c r="A5258">
        <v>425165</v>
      </c>
      <c r="B5258" t="s">
        <v>1294</v>
      </c>
      <c r="C5258" t="s">
        <v>15</v>
      </c>
      <c r="D5258" t="s">
        <v>9</v>
      </c>
      <c r="E5258" t="str">
        <f>IF(Statistics_xlsx___Sheet1[[#This Row],[event_name]]="-","Male",Statistics_xlsx___Sheet1[[#This Row],[event_name]])</f>
        <v>Male</v>
      </c>
      <c r="F5258" t="s">
        <v>10</v>
      </c>
      <c r="G5258" t="s">
        <v>14</v>
      </c>
      <c r="H5258" t="str">
        <f>IF(Statistics_xlsx___Sheet1[[#This Row],[Post Name]]="-",IF(G5259=0,G5257,G5259),Statistics_xlsx___Sheet1[[#This Row],[Post Name]])</f>
        <v>c5</v>
      </c>
      <c r="I5258">
        <v>34705</v>
      </c>
      <c r="J5258">
        <f>IF(Statistics_xlsx___Sheet1[[#This Row],[Offered Salary]]&lt;=0,AVERAGE($I$2:$I$7166),Statistics_xlsx___Sheet1[[#This Row],[Offered Salary]])</f>
        <v>34705</v>
      </c>
      <c r="K5258" t="b">
        <f>OR((Statistics_xlsx___Sheet1[[#This Row],[updated offered salary]]&lt;$N$39),(Statistics_xlsx___Sheet1[[#This Row],[updated offered salary]]&gt;$N$40))</f>
        <v>0</v>
      </c>
    </row>
    <row r="5259" spans="1:11" x14ac:dyDescent="0.3">
      <c r="A5259">
        <v>865337</v>
      </c>
      <c r="B5259" t="s">
        <v>2097</v>
      </c>
      <c r="C5259" t="s">
        <v>8</v>
      </c>
      <c r="D5259" t="s">
        <v>13</v>
      </c>
      <c r="E5259" t="str">
        <f>IF(Statistics_xlsx___Sheet1[[#This Row],[event_name]]="-","Male",Statistics_xlsx___Sheet1[[#This Row],[event_name]])</f>
        <v>Female</v>
      </c>
      <c r="F5259" t="s">
        <v>10</v>
      </c>
      <c r="G5259" t="s">
        <v>14</v>
      </c>
      <c r="H5259" t="str">
        <f>IF(Statistics_xlsx___Sheet1[[#This Row],[Post Name]]="-",IF(G5260=0,G5258,G5260),Statistics_xlsx___Sheet1[[#This Row],[Post Name]])</f>
        <v>c5</v>
      </c>
      <c r="I5259">
        <v>80996</v>
      </c>
      <c r="J5259">
        <f>IF(Statistics_xlsx___Sheet1[[#This Row],[Offered Salary]]&lt;=0,AVERAGE($I$2:$I$7166),Statistics_xlsx___Sheet1[[#This Row],[Offered Salary]])</f>
        <v>80996</v>
      </c>
      <c r="K5259" t="b">
        <f>OR((Statistics_xlsx___Sheet1[[#This Row],[updated offered salary]]&lt;$N$39),(Statistics_xlsx___Sheet1[[#This Row],[updated offered salary]]&gt;$N$40))</f>
        <v>0</v>
      </c>
    </row>
    <row r="5260" spans="1:11" x14ac:dyDescent="0.3">
      <c r="A5260">
        <v>584834</v>
      </c>
      <c r="B5260" t="s">
        <v>4270</v>
      </c>
      <c r="C5260" t="s">
        <v>8</v>
      </c>
      <c r="D5260" t="s">
        <v>9</v>
      </c>
      <c r="E5260" t="str">
        <f>IF(Statistics_xlsx___Sheet1[[#This Row],[event_name]]="-","Male",Statistics_xlsx___Sheet1[[#This Row],[event_name]])</f>
        <v>Male</v>
      </c>
      <c r="F5260" t="s">
        <v>10</v>
      </c>
      <c r="G5260" t="s">
        <v>14</v>
      </c>
      <c r="H5260" t="str">
        <f>IF(Statistics_xlsx___Sheet1[[#This Row],[Post Name]]="-",IF(G5261=0,G5259,G5261),Statistics_xlsx___Sheet1[[#This Row],[Post Name]])</f>
        <v>c5</v>
      </c>
      <c r="I5260">
        <v>12740</v>
      </c>
      <c r="J5260">
        <f>IF(Statistics_xlsx___Sheet1[[#This Row],[Offered Salary]]&lt;=0,AVERAGE($I$2:$I$7166),Statistics_xlsx___Sheet1[[#This Row],[Offered Salary]])</f>
        <v>12740</v>
      </c>
      <c r="K5260" t="b">
        <f>OR((Statistics_xlsx___Sheet1[[#This Row],[updated offered salary]]&lt;$N$39),(Statistics_xlsx___Sheet1[[#This Row],[updated offered salary]]&gt;$N$40))</f>
        <v>0</v>
      </c>
    </row>
    <row r="5261" spans="1:11" x14ac:dyDescent="0.3">
      <c r="A5261">
        <v>53712</v>
      </c>
      <c r="B5261" t="s">
        <v>2028</v>
      </c>
      <c r="C5261" t="s">
        <v>8</v>
      </c>
      <c r="D5261" t="s">
        <v>9</v>
      </c>
      <c r="E5261" t="str">
        <f>IF(Statistics_xlsx___Sheet1[[#This Row],[event_name]]="-","Male",Statistics_xlsx___Sheet1[[#This Row],[event_name]])</f>
        <v>Male</v>
      </c>
      <c r="F5261" t="s">
        <v>10</v>
      </c>
      <c r="G5261" t="s">
        <v>11</v>
      </c>
      <c r="H5261" t="str">
        <f>IF(Statistics_xlsx___Sheet1[[#This Row],[Post Name]]="-",IF(G5262=0,G5260,G5262),Statistics_xlsx___Sheet1[[#This Row],[Post Name]])</f>
        <v>c8</v>
      </c>
      <c r="I5261">
        <v>93566</v>
      </c>
      <c r="J5261">
        <f>IF(Statistics_xlsx___Sheet1[[#This Row],[Offered Salary]]&lt;=0,AVERAGE($I$2:$I$7166),Statistics_xlsx___Sheet1[[#This Row],[Offered Salary]])</f>
        <v>93566</v>
      </c>
      <c r="K5261" t="b">
        <f>OR((Statistics_xlsx___Sheet1[[#This Row],[updated offered salary]]&lt;$N$39),(Statistics_xlsx___Sheet1[[#This Row],[updated offered salary]]&gt;$N$40))</f>
        <v>0</v>
      </c>
    </row>
    <row r="5262" spans="1:11" x14ac:dyDescent="0.3">
      <c r="A5262">
        <v>128404</v>
      </c>
      <c r="B5262" t="s">
        <v>2028</v>
      </c>
      <c r="C5262" t="s">
        <v>8</v>
      </c>
      <c r="D5262" t="s">
        <v>13</v>
      </c>
      <c r="E5262" t="str">
        <f>IF(Statistics_xlsx___Sheet1[[#This Row],[event_name]]="-","Male",Statistics_xlsx___Sheet1[[#This Row],[event_name]])</f>
        <v>Female</v>
      </c>
      <c r="F5262" t="s">
        <v>10</v>
      </c>
      <c r="G5262" t="s">
        <v>11</v>
      </c>
      <c r="H5262" t="str">
        <f>IF(Statistics_xlsx___Sheet1[[#This Row],[Post Name]]="-",IF(G5263=0,G5261,G5263),Statistics_xlsx___Sheet1[[#This Row],[Post Name]])</f>
        <v>c8</v>
      </c>
      <c r="I5262">
        <v>89661</v>
      </c>
      <c r="J5262">
        <f>IF(Statistics_xlsx___Sheet1[[#This Row],[Offered Salary]]&lt;=0,AVERAGE($I$2:$I$7166),Statistics_xlsx___Sheet1[[#This Row],[Offered Salary]])</f>
        <v>89661</v>
      </c>
      <c r="K5262" t="b">
        <f>OR((Statistics_xlsx___Sheet1[[#This Row],[updated offered salary]]&lt;$N$39),(Statistics_xlsx___Sheet1[[#This Row],[updated offered salary]]&gt;$N$40))</f>
        <v>0</v>
      </c>
    </row>
    <row r="5263" spans="1:11" x14ac:dyDescent="0.3">
      <c r="A5263">
        <v>854981</v>
      </c>
      <c r="B5263" t="s">
        <v>2027</v>
      </c>
      <c r="C5263" t="s">
        <v>15</v>
      </c>
      <c r="D5263" t="s">
        <v>42</v>
      </c>
      <c r="E5263" t="str">
        <f>IF(Statistics_xlsx___Sheet1[[#This Row],[event_name]]="-","Male",Statistics_xlsx___Sheet1[[#This Row],[event_name]])</f>
        <v>Don’t want to say</v>
      </c>
      <c r="F5263" t="s">
        <v>10</v>
      </c>
      <c r="G5263" t="s">
        <v>11</v>
      </c>
      <c r="H5263" t="str">
        <f>IF(Statistics_xlsx___Sheet1[[#This Row],[Post Name]]="-",IF(G5264=0,G5262,G5264),Statistics_xlsx___Sheet1[[#This Row],[Post Name]])</f>
        <v>c8</v>
      </c>
      <c r="I5263">
        <v>43159</v>
      </c>
      <c r="J5263">
        <f>IF(Statistics_xlsx___Sheet1[[#This Row],[Offered Salary]]&lt;=0,AVERAGE($I$2:$I$7166),Statistics_xlsx___Sheet1[[#This Row],[Offered Salary]])</f>
        <v>43159</v>
      </c>
      <c r="K5263" t="b">
        <f>OR((Statistics_xlsx___Sheet1[[#This Row],[updated offered salary]]&lt;$N$39),(Statistics_xlsx___Sheet1[[#This Row],[updated offered salary]]&gt;$N$40))</f>
        <v>0</v>
      </c>
    </row>
    <row r="5264" spans="1:11" x14ac:dyDescent="0.3">
      <c r="A5264">
        <v>91351</v>
      </c>
      <c r="B5264" t="s">
        <v>4271</v>
      </c>
      <c r="C5264" t="s">
        <v>8</v>
      </c>
      <c r="D5264" t="s">
        <v>9</v>
      </c>
      <c r="E5264" t="str">
        <f>IF(Statistics_xlsx___Sheet1[[#This Row],[event_name]]="-","Male",Statistics_xlsx___Sheet1[[#This Row],[event_name]])</f>
        <v>Male</v>
      </c>
      <c r="F5264" t="s">
        <v>10</v>
      </c>
      <c r="G5264" t="s">
        <v>24</v>
      </c>
      <c r="H5264" t="str">
        <f>IF(Statistics_xlsx___Sheet1[[#This Row],[Post Name]]="-",IF(G5265=0,G5263,G5265),Statistics_xlsx___Sheet1[[#This Row],[Post Name]])</f>
        <v>i7</v>
      </c>
      <c r="I5264">
        <v>81537</v>
      </c>
      <c r="J5264">
        <f>IF(Statistics_xlsx___Sheet1[[#This Row],[Offered Salary]]&lt;=0,AVERAGE($I$2:$I$7166),Statistics_xlsx___Sheet1[[#This Row],[Offered Salary]])</f>
        <v>81537</v>
      </c>
      <c r="K5264" t="b">
        <f>OR((Statistics_xlsx___Sheet1[[#This Row],[updated offered salary]]&lt;$N$39),(Statistics_xlsx___Sheet1[[#This Row],[updated offered salary]]&gt;$N$40))</f>
        <v>0</v>
      </c>
    </row>
    <row r="5265" spans="1:11" x14ac:dyDescent="0.3">
      <c r="A5265">
        <v>285709</v>
      </c>
      <c r="B5265" t="s">
        <v>4272</v>
      </c>
      <c r="C5265" t="s">
        <v>8</v>
      </c>
      <c r="D5265" t="s">
        <v>9</v>
      </c>
      <c r="E5265" t="str">
        <f>IF(Statistics_xlsx___Sheet1[[#This Row],[event_name]]="-","Male",Statistics_xlsx___Sheet1[[#This Row],[event_name]])</f>
        <v>Male</v>
      </c>
      <c r="F5265" t="s">
        <v>10</v>
      </c>
      <c r="G5265" t="s">
        <v>24</v>
      </c>
      <c r="H5265" t="str">
        <f>IF(Statistics_xlsx___Sheet1[[#This Row],[Post Name]]="-",IF(G5266=0,G5264,G5266),Statistics_xlsx___Sheet1[[#This Row],[Post Name]])</f>
        <v>i7</v>
      </c>
      <c r="I5265">
        <v>46653</v>
      </c>
      <c r="J5265">
        <f>IF(Statistics_xlsx___Sheet1[[#This Row],[Offered Salary]]&lt;=0,AVERAGE($I$2:$I$7166),Statistics_xlsx___Sheet1[[#This Row],[Offered Salary]])</f>
        <v>46653</v>
      </c>
      <c r="K5265" t="b">
        <f>OR((Statistics_xlsx___Sheet1[[#This Row],[updated offered salary]]&lt;$N$39),(Statistics_xlsx___Sheet1[[#This Row],[updated offered salary]]&gt;$N$40))</f>
        <v>0</v>
      </c>
    </row>
    <row r="5266" spans="1:11" x14ac:dyDescent="0.3">
      <c r="A5266">
        <v>120388</v>
      </c>
      <c r="B5266" t="s">
        <v>2420</v>
      </c>
      <c r="C5266" t="s">
        <v>8</v>
      </c>
      <c r="D5266" t="s">
        <v>13</v>
      </c>
      <c r="E5266" t="str">
        <f>IF(Statistics_xlsx___Sheet1[[#This Row],[event_name]]="-","Male",Statistics_xlsx___Sheet1[[#This Row],[event_name]])</f>
        <v>Female</v>
      </c>
      <c r="F5266" t="s">
        <v>10</v>
      </c>
      <c r="G5266" t="s">
        <v>345</v>
      </c>
      <c r="H5266" t="str">
        <f>IF(Statistics_xlsx___Sheet1[[#This Row],[Post Name]]="-",IF(G5267=0,G5265,G5267),Statistics_xlsx___Sheet1[[#This Row],[Post Name]])</f>
        <v>c9</v>
      </c>
      <c r="I5266">
        <v>19029</v>
      </c>
      <c r="J5266">
        <f>IF(Statistics_xlsx___Sheet1[[#This Row],[Offered Salary]]&lt;=0,AVERAGE($I$2:$I$7166),Statistics_xlsx___Sheet1[[#This Row],[Offered Salary]])</f>
        <v>19029</v>
      </c>
      <c r="K5266" t="b">
        <f>OR((Statistics_xlsx___Sheet1[[#This Row],[updated offered salary]]&lt;$N$39),(Statistics_xlsx___Sheet1[[#This Row],[updated offered salary]]&gt;$N$40))</f>
        <v>0</v>
      </c>
    </row>
    <row r="5267" spans="1:11" x14ac:dyDescent="0.3">
      <c r="A5267">
        <v>342211</v>
      </c>
      <c r="B5267" t="s">
        <v>1317</v>
      </c>
      <c r="C5267" t="s">
        <v>8</v>
      </c>
      <c r="D5267" t="s">
        <v>9</v>
      </c>
      <c r="E5267" t="str">
        <f>IF(Statistics_xlsx___Sheet1[[#This Row],[event_name]]="-","Male",Statistics_xlsx___Sheet1[[#This Row],[event_name]])</f>
        <v>Male</v>
      </c>
      <c r="F5267" t="s">
        <v>69</v>
      </c>
      <c r="G5267" t="s">
        <v>14</v>
      </c>
      <c r="H5267" t="str">
        <f>IF(Statistics_xlsx___Sheet1[[#This Row],[Post Name]]="-",IF(G5268=0,G5266,G5268),Statistics_xlsx___Sheet1[[#This Row],[Post Name]])</f>
        <v>c5</v>
      </c>
      <c r="I5267">
        <v>38409</v>
      </c>
      <c r="J5267">
        <f>IF(Statistics_xlsx___Sheet1[[#This Row],[Offered Salary]]&lt;=0,AVERAGE($I$2:$I$7166),Statistics_xlsx___Sheet1[[#This Row],[Offered Salary]])</f>
        <v>38409</v>
      </c>
      <c r="K5267" t="b">
        <f>OR((Statistics_xlsx___Sheet1[[#This Row],[updated offered salary]]&lt;$N$39),(Statistics_xlsx___Sheet1[[#This Row],[updated offered salary]]&gt;$N$40))</f>
        <v>0</v>
      </c>
    </row>
    <row r="5268" spans="1:11" x14ac:dyDescent="0.3">
      <c r="A5268">
        <v>813607</v>
      </c>
      <c r="B5268" t="s">
        <v>4273</v>
      </c>
      <c r="C5268" t="s">
        <v>8</v>
      </c>
      <c r="D5268" t="s">
        <v>9</v>
      </c>
      <c r="E5268" t="str">
        <f>IF(Statistics_xlsx___Sheet1[[#This Row],[event_name]]="-","Male",Statistics_xlsx___Sheet1[[#This Row],[event_name]])</f>
        <v>Male</v>
      </c>
      <c r="F5268" t="s">
        <v>17</v>
      </c>
      <c r="G5268" t="s">
        <v>44</v>
      </c>
      <c r="H5268" t="str">
        <f>IF(Statistics_xlsx___Sheet1[[#This Row],[Post Name]]="-",IF(G5269=0,G5267,G5269),Statistics_xlsx___Sheet1[[#This Row],[Post Name]])</f>
        <v>i6</v>
      </c>
      <c r="I5268">
        <v>22160</v>
      </c>
      <c r="J5268">
        <f>IF(Statistics_xlsx___Sheet1[[#This Row],[Offered Salary]]&lt;=0,AVERAGE($I$2:$I$7166),Statistics_xlsx___Sheet1[[#This Row],[Offered Salary]])</f>
        <v>22160</v>
      </c>
      <c r="K5268" t="b">
        <f>OR((Statistics_xlsx___Sheet1[[#This Row],[updated offered salary]]&lt;$N$39),(Statistics_xlsx___Sheet1[[#This Row],[updated offered salary]]&gt;$N$40))</f>
        <v>0</v>
      </c>
    </row>
    <row r="5269" spans="1:11" x14ac:dyDescent="0.3">
      <c r="A5269">
        <v>340249</v>
      </c>
      <c r="B5269" t="s">
        <v>4274</v>
      </c>
      <c r="C5269" t="s">
        <v>8</v>
      </c>
      <c r="D5269" t="s">
        <v>9</v>
      </c>
      <c r="E5269" t="str">
        <f>IF(Statistics_xlsx___Sheet1[[#This Row],[event_name]]="-","Male",Statistics_xlsx___Sheet1[[#This Row],[event_name]])</f>
        <v>Male</v>
      </c>
      <c r="F5269" t="s">
        <v>17</v>
      </c>
      <c r="G5269" t="s">
        <v>44</v>
      </c>
      <c r="H5269" t="str">
        <f>IF(Statistics_xlsx___Sheet1[[#This Row],[Post Name]]="-",IF(G5270=0,G5268,G5270),Statistics_xlsx___Sheet1[[#This Row],[Post Name]])</f>
        <v>i6</v>
      </c>
      <c r="I5269">
        <v>52281</v>
      </c>
      <c r="J5269">
        <f>IF(Statistics_xlsx___Sheet1[[#This Row],[Offered Salary]]&lt;=0,AVERAGE($I$2:$I$7166),Statistics_xlsx___Sheet1[[#This Row],[Offered Salary]])</f>
        <v>52281</v>
      </c>
      <c r="K5269" t="b">
        <f>OR((Statistics_xlsx___Sheet1[[#This Row],[updated offered salary]]&lt;$N$39),(Statistics_xlsx___Sheet1[[#This Row],[updated offered salary]]&gt;$N$40))</f>
        <v>0</v>
      </c>
    </row>
    <row r="5270" spans="1:11" x14ac:dyDescent="0.3">
      <c r="A5270">
        <v>649668</v>
      </c>
      <c r="B5270" t="s">
        <v>4275</v>
      </c>
      <c r="C5270" t="s">
        <v>8</v>
      </c>
      <c r="D5270" t="s">
        <v>9</v>
      </c>
      <c r="E5270" t="str">
        <f>IF(Statistics_xlsx___Sheet1[[#This Row],[event_name]]="-","Male",Statistics_xlsx___Sheet1[[#This Row],[event_name]])</f>
        <v>Male</v>
      </c>
      <c r="F5270" t="s">
        <v>17</v>
      </c>
      <c r="G5270" t="s">
        <v>44</v>
      </c>
      <c r="H5270" t="str">
        <f>IF(Statistics_xlsx___Sheet1[[#This Row],[Post Name]]="-",IF(G5271=0,G5269,G5271),Statistics_xlsx___Sheet1[[#This Row],[Post Name]])</f>
        <v>i6</v>
      </c>
      <c r="I5270">
        <v>62975</v>
      </c>
      <c r="J5270">
        <f>IF(Statistics_xlsx___Sheet1[[#This Row],[Offered Salary]]&lt;=0,AVERAGE($I$2:$I$7166),Statistics_xlsx___Sheet1[[#This Row],[Offered Salary]])</f>
        <v>62975</v>
      </c>
      <c r="K5270" t="b">
        <f>OR((Statistics_xlsx___Sheet1[[#This Row],[updated offered salary]]&lt;$N$39),(Statistics_xlsx___Sheet1[[#This Row],[updated offered salary]]&gt;$N$40))</f>
        <v>0</v>
      </c>
    </row>
    <row r="5271" spans="1:11" x14ac:dyDescent="0.3">
      <c r="A5271">
        <v>587481</v>
      </c>
      <c r="B5271" t="s">
        <v>4275</v>
      </c>
      <c r="C5271" t="s">
        <v>8</v>
      </c>
      <c r="D5271" t="s">
        <v>9</v>
      </c>
      <c r="E5271" t="str">
        <f>IF(Statistics_xlsx___Sheet1[[#This Row],[event_name]]="-","Male",Statistics_xlsx___Sheet1[[#This Row],[event_name]])</f>
        <v>Male</v>
      </c>
      <c r="F5271" t="s">
        <v>17</v>
      </c>
      <c r="G5271" t="s">
        <v>44</v>
      </c>
      <c r="H5271" t="str">
        <f>IF(Statistics_xlsx___Sheet1[[#This Row],[Post Name]]="-",IF(G5272=0,G5270,G5272),Statistics_xlsx___Sheet1[[#This Row],[Post Name]])</f>
        <v>i6</v>
      </c>
      <c r="I5271">
        <v>16717</v>
      </c>
      <c r="J5271">
        <f>IF(Statistics_xlsx___Sheet1[[#This Row],[Offered Salary]]&lt;=0,AVERAGE($I$2:$I$7166),Statistics_xlsx___Sheet1[[#This Row],[Offered Salary]])</f>
        <v>16717</v>
      </c>
      <c r="K5271" t="b">
        <f>OR((Statistics_xlsx___Sheet1[[#This Row],[updated offered salary]]&lt;$N$39),(Statistics_xlsx___Sheet1[[#This Row],[updated offered salary]]&gt;$N$40))</f>
        <v>0</v>
      </c>
    </row>
    <row r="5272" spans="1:11" x14ac:dyDescent="0.3">
      <c r="A5272">
        <v>471298</v>
      </c>
      <c r="B5272" t="s">
        <v>4276</v>
      </c>
      <c r="C5272" t="s">
        <v>8</v>
      </c>
      <c r="D5272" t="s">
        <v>9</v>
      </c>
      <c r="E5272" t="str">
        <f>IF(Statistics_xlsx___Sheet1[[#This Row],[event_name]]="-","Male",Statistics_xlsx___Sheet1[[#This Row],[event_name]])</f>
        <v>Male</v>
      </c>
      <c r="F5272" t="s">
        <v>17</v>
      </c>
      <c r="G5272" t="s">
        <v>44</v>
      </c>
      <c r="H5272" t="str">
        <f>IF(Statistics_xlsx___Sheet1[[#This Row],[Post Name]]="-",IF(G5273=0,G5271,G5273),Statistics_xlsx___Sheet1[[#This Row],[Post Name]])</f>
        <v>i6</v>
      </c>
      <c r="I5272">
        <v>12202</v>
      </c>
      <c r="J5272">
        <f>IF(Statistics_xlsx___Sheet1[[#This Row],[Offered Salary]]&lt;=0,AVERAGE($I$2:$I$7166),Statistics_xlsx___Sheet1[[#This Row],[Offered Salary]])</f>
        <v>12202</v>
      </c>
      <c r="K5272" t="b">
        <f>OR((Statistics_xlsx___Sheet1[[#This Row],[updated offered salary]]&lt;$N$39),(Statistics_xlsx___Sheet1[[#This Row],[updated offered salary]]&gt;$N$40))</f>
        <v>0</v>
      </c>
    </row>
    <row r="5273" spans="1:11" x14ac:dyDescent="0.3">
      <c r="A5273">
        <v>621437</v>
      </c>
      <c r="B5273" t="s">
        <v>4277</v>
      </c>
      <c r="C5273" t="s">
        <v>15</v>
      </c>
      <c r="D5273" t="s">
        <v>9</v>
      </c>
      <c r="E5273" t="str">
        <f>IF(Statistics_xlsx___Sheet1[[#This Row],[event_name]]="-","Male",Statistics_xlsx___Sheet1[[#This Row],[event_name]])</f>
        <v>Male</v>
      </c>
      <c r="F5273" t="s">
        <v>17</v>
      </c>
      <c r="G5273" t="s">
        <v>44</v>
      </c>
      <c r="H5273" t="str">
        <f>IF(Statistics_xlsx___Sheet1[[#This Row],[Post Name]]="-",IF(G5274=0,G5272,G5274),Statistics_xlsx___Sheet1[[#This Row],[Post Name]])</f>
        <v>i6</v>
      </c>
      <c r="I5273">
        <v>44621</v>
      </c>
      <c r="J5273">
        <f>IF(Statistics_xlsx___Sheet1[[#This Row],[Offered Salary]]&lt;=0,AVERAGE($I$2:$I$7166),Statistics_xlsx___Sheet1[[#This Row],[Offered Salary]])</f>
        <v>44621</v>
      </c>
      <c r="K5273" t="b">
        <f>OR((Statistics_xlsx___Sheet1[[#This Row],[updated offered salary]]&lt;$N$39),(Statistics_xlsx___Sheet1[[#This Row],[updated offered salary]]&gt;$N$40))</f>
        <v>0</v>
      </c>
    </row>
    <row r="5274" spans="1:11" x14ac:dyDescent="0.3">
      <c r="A5274">
        <v>103119</v>
      </c>
      <c r="B5274" t="s">
        <v>4278</v>
      </c>
      <c r="C5274" t="s">
        <v>8</v>
      </c>
      <c r="D5274" t="s">
        <v>9</v>
      </c>
      <c r="E5274" t="str">
        <f>IF(Statistics_xlsx___Sheet1[[#This Row],[event_name]]="-","Male",Statistics_xlsx___Sheet1[[#This Row],[event_name]])</f>
        <v>Male</v>
      </c>
      <c r="F5274" t="s">
        <v>17</v>
      </c>
      <c r="G5274" t="s">
        <v>345</v>
      </c>
      <c r="H5274" t="str">
        <f>IF(Statistics_xlsx___Sheet1[[#This Row],[Post Name]]="-",IF(G5275=0,G5273,G5275),Statistics_xlsx___Sheet1[[#This Row],[Post Name]])</f>
        <v>c9</v>
      </c>
      <c r="I5274">
        <v>79306</v>
      </c>
      <c r="J5274">
        <f>IF(Statistics_xlsx___Sheet1[[#This Row],[Offered Salary]]&lt;=0,AVERAGE($I$2:$I$7166),Statistics_xlsx___Sheet1[[#This Row],[Offered Salary]])</f>
        <v>79306</v>
      </c>
      <c r="K5274" t="b">
        <f>OR((Statistics_xlsx___Sheet1[[#This Row],[updated offered salary]]&lt;$N$39),(Statistics_xlsx___Sheet1[[#This Row],[updated offered salary]]&gt;$N$40))</f>
        <v>0</v>
      </c>
    </row>
    <row r="5275" spans="1:11" x14ac:dyDescent="0.3">
      <c r="A5275">
        <v>611600</v>
      </c>
      <c r="B5275" t="s">
        <v>4279</v>
      </c>
      <c r="C5275" t="s">
        <v>8</v>
      </c>
      <c r="D5275" t="s">
        <v>13</v>
      </c>
      <c r="E5275" t="str">
        <f>IF(Statistics_xlsx___Sheet1[[#This Row],[event_name]]="-","Male",Statistics_xlsx___Sheet1[[#This Row],[event_name]])</f>
        <v>Female</v>
      </c>
      <c r="F5275" t="s">
        <v>17</v>
      </c>
      <c r="G5275" t="s">
        <v>44</v>
      </c>
      <c r="H5275" t="str">
        <f>IF(Statistics_xlsx___Sheet1[[#This Row],[Post Name]]="-",IF(G5276=0,G5274,G5276),Statistics_xlsx___Sheet1[[#This Row],[Post Name]])</f>
        <v>i6</v>
      </c>
      <c r="I5275">
        <v>32006</v>
      </c>
      <c r="J5275">
        <f>IF(Statistics_xlsx___Sheet1[[#This Row],[Offered Salary]]&lt;=0,AVERAGE($I$2:$I$7166),Statistics_xlsx___Sheet1[[#This Row],[Offered Salary]])</f>
        <v>32006</v>
      </c>
      <c r="K5275" t="b">
        <f>OR((Statistics_xlsx___Sheet1[[#This Row],[updated offered salary]]&lt;$N$39),(Statistics_xlsx___Sheet1[[#This Row],[updated offered salary]]&gt;$N$40))</f>
        <v>0</v>
      </c>
    </row>
    <row r="5276" spans="1:11" x14ac:dyDescent="0.3">
      <c r="A5276">
        <v>631449</v>
      </c>
      <c r="B5276" t="s">
        <v>4280</v>
      </c>
      <c r="C5276" t="s">
        <v>8</v>
      </c>
      <c r="D5276" t="s">
        <v>13</v>
      </c>
      <c r="E5276" t="str">
        <f>IF(Statistics_xlsx___Sheet1[[#This Row],[event_name]]="-","Male",Statistics_xlsx___Sheet1[[#This Row],[event_name]])</f>
        <v>Female</v>
      </c>
      <c r="F5276" t="s">
        <v>17</v>
      </c>
      <c r="G5276" t="s">
        <v>44</v>
      </c>
      <c r="H5276" t="str">
        <f>IF(Statistics_xlsx___Sheet1[[#This Row],[Post Name]]="-",IF(G5277=0,G5275,G5277),Statistics_xlsx___Sheet1[[#This Row],[Post Name]])</f>
        <v>i6</v>
      </c>
      <c r="I5276">
        <v>20431</v>
      </c>
      <c r="J5276">
        <f>IF(Statistics_xlsx___Sheet1[[#This Row],[Offered Salary]]&lt;=0,AVERAGE($I$2:$I$7166),Statistics_xlsx___Sheet1[[#This Row],[Offered Salary]])</f>
        <v>20431</v>
      </c>
      <c r="K5276" t="b">
        <f>OR((Statistics_xlsx___Sheet1[[#This Row],[updated offered salary]]&lt;$N$39),(Statistics_xlsx___Sheet1[[#This Row],[updated offered salary]]&gt;$N$40))</f>
        <v>0</v>
      </c>
    </row>
    <row r="5277" spans="1:11" x14ac:dyDescent="0.3">
      <c r="A5277">
        <v>602680</v>
      </c>
      <c r="B5277" t="s">
        <v>1284</v>
      </c>
      <c r="C5277" t="s">
        <v>8</v>
      </c>
      <c r="D5277" t="s">
        <v>9</v>
      </c>
      <c r="E5277" t="str">
        <f>IF(Statistics_xlsx___Sheet1[[#This Row],[event_name]]="-","Male",Statistics_xlsx___Sheet1[[#This Row],[event_name]])</f>
        <v>Male</v>
      </c>
      <c r="F5277" t="s">
        <v>17</v>
      </c>
      <c r="G5277" t="s">
        <v>345</v>
      </c>
      <c r="H5277" t="str">
        <f>IF(Statistics_xlsx___Sheet1[[#This Row],[Post Name]]="-",IF(G5278=0,G5276,G5278),Statistics_xlsx___Sheet1[[#This Row],[Post Name]])</f>
        <v>c9</v>
      </c>
      <c r="I5277">
        <v>81254</v>
      </c>
      <c r="J5277">
        <f>IF(Statistics_xlsx___Sheet1[[#This Row],[Offered Salary]]&lt;=0,AVERAGE($I$2:$I$7166),Statistics_xlsx___Sheet1[[#This Row],[Offered Salary]])</f>
        <v>81254</v>
      </c>
      <c r="K5277" t="b">
        <f>OR((Statistics_xlsx___Sheet1[[#This Row],[updated offered salary]]&lt;$N$39),(Statistics_xlsx___Sheet1[[#This Row],[updated offered salary]]&gt;$N$40))</f>
        <v>0</v>
      </c>
    </row>
    <row r="5278" spans="1:11" x14ac:dyDescent="0.3">
      <c r="A5278">
        <v>496437</v>
      </c>
      <c r="B5278" t="s">
        <v>4281</v>
      </c>
      <c r="C5278" t="s">
        <v>8</v>
      </c>
      <c r="D5278" t="s">
        <v>9</v>
      </c>
      <c r="E5278" t="str">
        <f>IF(Statistics_xlsx___Sheet1[[#This Row],[event_name]]="-","Male",Statistics_xlsx___Sheet1[[#This Row],[event_name]])</f>
        <v>Male</v>
      </c>
      <c r="F5278" t="s">
        <v>17</v>
      </c>
      <c r="G5278" t="s">
        <v>345</v>
      </c>
      <c r="H5278" t="str">
        <f>IF(Statistics_xlsx___Sheet1[[#This Row],[Post Name]]="-",IF(G5279=0,G5277,G5279),Statistics_xlsx___Sheet1[[#This Row],[Post Name]])</f>
        <v>c9</v>
      </c>
      <c r="I5278">
        <v>44936</v>
      </c>
      <c r="J5278">
        <f>IF(Statistics_xlsx___Sheet1[[#This Row],[Offered Salary]]&lt;=0,AVERAGE($I$2:$I$7166),Statistics_xlsx___Sheet1[[#This Row],[Offered Salary]])</f>
        <v>44936</v>
      </c>
      <c r="K5278" t="b">
        <f>OR((Statistics_xlsx___Sheet1[[#This Row],[updated offered salary]]&lt;$N$39),(Statistics_xlsx___Sheet1[[#This Row],[updated offered salary]]&gt;$N$40))</f>
        <v>0</v>
      </c>
    </row>
    <row r="5279" spans="1:11" x14ac:dyDescent="0.3">
      <c r="A5279">
        <v>576537</v>
      </c>
      <c r="B5279" t="s">
        <v>4282</v>
      </c>
      <c r="C5279" t="s">
        <v>8</v>
      </c>
      <c r="D5279" t="s">
        <v>9</v>
      </c>
      <c r="E5279" t="str">
        <f>IF(Statistics_xlsx___Sheet1[[#This Row],[event_name]]="-","Male",Statistics_xlsx___Sheet1[[#This Row],[event_name]])</f>
        <v>Male</v>
      </c>
      <c r="F5279" t="s">
        <v>17</v>
      </c>
      <c r="G5279" t="s">
        <v>345</v>
      </c>
      <c r="H5279" t="str">
        <f>IF(Statistics_xlsx___Sheet1[[#This Row],[Post Name]]="-",IF(G5280=0,G5278,G5280),Statistics_xlsx___Sheet1[[#This Row],[Post Name]])</f>
        <v>c9</v>
      </c>
      <c r="I5279">
        <v>18839</v>
      </c>
      <c r="J5279">
        <f>IF(Statistics_xlsx___Sheet1[[#This Row],[Offered Salary]]&lt;=0,AVERAGE($I$2:$I$7166),Statistics_xlsx___Sheet1[[#This Row],[Offered Salary]])</f>
        <v>18839</v>
      </c>
      <c r="K5279" t="b">
        <f>OR((Statistics_xlsx___Sheet1[[#This Row],[updated offered salary]]&lt;$N$39),(Statistics_xlsx___Sheet1[[#This Row],[updated offered salary]]&gt;$N$40))</f>
        <v>0</v>
      </c>
    </row>
    <row r="5280" spans="1:11" x14ac:dyDescent="0.3">
      <c r="A5280">
        <v>728911</v>
      </c>
      <c r="B5280" t="s">
        <v>3107</v>
      </c>
      <c r="C5280" t="s">
        <v>8</v>
      </c>
      <c r="D5280" t="s">
        <v>13</v>
      </c>
      <c r="E5280" t="str">
        <f>IF(Statistics_xlsx___Sheet1[[#This Row],[event_name]]="-","Male",Statistics_xlsx___Sheet1[[#This Row],[event_name]])</f>
        <v>Female</v>
      </c>
      <c r="F5280" t="s">
        <v>17</v>
      </c>
      <c r="G5280" t="s">
        <v>345</v>
      </c>
      <c r="H5280" t="str">
        <f>IF(Statistics_xlsx___Sheet1[[#This Row],[Post Name]]="-",IF(G5281=0,G5279,G5281),Statistics_xlsx___Sheet1[[#This Row],[Post Name]])</f>
        <v>c9</v>
      </c>
      <c r="I5280">
        <v>57519</v>
      </c>
      <c r="J5280">
        <f>IF(Statistics_xlsx___Sheet1[[#This Row],[Offered Salary]]&lt;=0,AVERAGE($I$2:$I$7166),Statistics_xlsx___Sheet1[[#This Row],[Offered Salary]])</f>
        <v>57519</v>
      </c>
      <c r="K5280" t="b">
        <f>OR((Statistics_xlsx___Sheet1[[#This Row],[updated offered salary]]&lt;$N$39),(Statistics_xlsx___Sheet1[[#This Row],[updated offered salary]]&gt;$N$40))</f>
        <v>0</v>
      </c>
    </row>
    <row r="5281" spans="1:11" x14ac:dyDescent="0.3">
      <c r="A5281">
        <v>515151</v>
      </c>
      <c r="B5281" t="s">
        <v>2752</v>
      </c>
      <c r="C5281" t="s">
        <v>8</v>
      </c>
      <c r="D5281" t="s">
        <v>13</v>
      </c>
      <c r="E5281" t="str">
        <f>IF(Statistics_xlsx___Sheet1[[#This Row],[event_name]]="-","Male",Statistics_xlsx___Sheet1[[#This Row],[event_name]])</f>
        <v>Female</v>
      </c>
      <c r="F5281" t="s">
        <v>17</v>
      </c>
      <c r="G5281" t="s">
        <v>44</v>
      </c>
      <c r="H5281" t="str">
        <f>IF(Statistics_xlsx___Sheet1[[#This Row],[Post Name]]="-",IF(G5282=0,G5280,G5282),Statistics_xlsx___Sheet1[[#This Row],[Post Name]])</f>
        <v>i6</v>
      </c>
      <c r="I5281">
        <v>76958</v>
      </c>
      <c r="J5281">
        <f>IF(Statistics_xlsx___Sheet1[[#This Row],[Offered Salary]]&lt;=0,AVERAGE($I$2:$I$7166),Statistics_xlsx___Sheet1[[#This Row],[Offered Salary]])</f>
        <v>76958</v>
      </c>
      <c r="K5281" t="b">
        <f>OR((Statistics_xlsx___Sheet1[[#This Row],[updated offered salary]]&lt;$N$39),(Statistics_xlsx___Sheet1[[#This Row],[updated offered salary]]&gt;$N$40))</f>
        <v>0</v>
      </c>
    </row>
    <row r="5282" spans="1:11" x14ac:dyDescent="0.3">
      <c r="A5282">
        <v>794344</v>
      </c>
      <c r="B5282" t="s">
        <v>2998</v>
      </c>
      <c r="C5282" t="s">
        <v>8</v>
      </c>
      <c r="D5282" t="s">
        <v>13</v>
      </c>
      <c r="E5282" t="str">
        <f>IF(Statistics_xlsx___Sheet1[[#This Row],[event_name]]="-","Male",Statistics_xlsx___Sheet1[[#This Row],[event_name]])</f>
        <v>Female</v>
      </c>
      <c r="F5282" t="s">
        <v>17</v>
      </c>
      <c r="G5282" t="s">
        <v>44</v>
      </c>
      <c r="H5282" t="str">
        <f>IF(Statistics_xlsx___Sheet1[[#This Row],[Post Name]]="-",IF(G5283=0,G5281,G5283),Statistics_xlsx___Sheet1[[#This Row],[Post Name]])</f>
        <v>i6</v>
      </c>
      <c r="I5282">
        <v>49745</v>
      </c>
      <c r="J5282">
        <f>IF(Statistics_xlsx___Sheet1[[#This Row],[Offered Salary]]&lt;=0,AVERAGE($I$2:$I$7166),Statistics_xlsx___Sheet1[[#This Row],[Offered Salary]])</f>
        <v>49745</v>
      </c>
      <c r="K5282" t="b">
        <f>OR((Statistics_xlsx___Sheet1[[#This Row],[updated offered salary]]&lt;$N$39),(Statistics_xlsx___Sheet1[[#This Row],[updated offered salary]]&gt;$N$40))</f>
        <v>0</v>
      </c>
    </row>
    <row r="5283" spans="1:11" x14ac:dyDescent="0.3">
      <c r="A5283">
        <v>934715</v>
      </c>
      <c r="B5283" t="s">
        <v>4283</v>
      </c>
      <c r="C5283" t="s">
        <v>8</v>
      </c>
      <c r="D5283" t="s">
        <v>13</v>
      </c>
      <c r="E5283" t="str">
        <f>IF(Statistics_xlsx___Sheet1[[#This Row],[event_name]]="-","Male",Statistics_xlsx___Sheet1[[#This Row],[event_name]])</f>
        <v>Female</v>
      </c>
      <c r="F5283" t="s">
        <v>17</v>
      </c>
      <c r="G5283" t="s">
        <v>14</v>
      </c>
      <c r="H5283" t="str">
        <f>IF(Statistics_xlsx___Sheet1[[#This Row],[Post Name]]="-",IF(G5284=0,G5282,G5284),Statistics_xlsx___Sheet1[[#This Row],[Post Name]])</f>
        <v>c5</v>
      </c>
      <c r="I5283">
        <v>72027</v>
      </c>
      <c r="J5283">
        <f>IF(Statistics_xlsx___Sheet1[[#This Row],[Offered Salary]]&lt;=0,AVERAGE($I$2:$I$7166),Statistics_xlsx___Sheet1[[#This Row],[Offered Salary]])</f>
        <v>72027</v>
      </c>
      <c r="K5283" t="b">
        <f>OR((Statistics_xlsx___Sheet1[[#This Row],[updated offered salary]]&lt;$N$39),(Statistics_xlsx___Sheet1[[#This Row],[updated offered salary]]&gt;$N$40))</f>
        <v>0</v>
      </c>
    </row>
    <row r="5284" spans="1:11" x14ac:dyDescent="0.3">
      <c r="A5284">
        <v>232512</v>
      </c>
      <c r="B5284" t="s">
        <v>4284</v>
      </c>
      <c r="C5284" t="s">
        <v>8</v>
      </c>
      <c r="D5284" t="s">
        <v>13</v>
      </c>
      <c r="E5284" t="str">
        <f>IF(Statistics_xlsx___Sheet1[[#This Row],[event_name]]="-","Male",Statistics_xlsx___Sheet1[[#This Row],[event_name]])</f>
        <v>Female</v>
      </c>
      <c r="F5284" t="s">
        <v>17</v>
      </c>
      <c r="G5284" t="s">
        <v>14</v>
      </c>
      <c r="H5284" t="str">
        <f>IF(Statistics_xlsx___Sheet1[[#This Row],[Post Name]]="-",IF(G5285=0,G5283,G5285),Statistics_xlsx___Sheet1[[#This Row],[Post Name]])</f>
        <v>c5</v>
      </c>
      <c r="I5284">
        <v>57295</v>
      </c>
      <c r="J5284">
        <f>IF(Statistics_xlsx___Sheet1[[#This Row],[Offered Salary]]&lt;=0,AVERAGE($I$2:$I$7166),Statistics_xlsx___Sheet1[[#This Row],[Offered Salary]])</f>
        <v>57295</v>
      </c>
      <c r="K5284" t="b">
        <f>OR((Statistics_xlsx___Sheet1[[#This Row],[updated offered salary]]&lt;$N$39),(Statistics_xlsx___Sheet1[[#This Row],[updated offered salary]]&gt;$N$40))</f>
        <v>0</v>
      </c>
    </row>
    <row r="5285" spans="1:11" x14ac:dyDescent="0.3">
      <c r="A5285">
        <v>586566</v>
      </c>
      <c r="B5285" t="s">
        <v>4285</v>
      </c>
      <c r="C5285" t="s">
        <v>8</v>
      </c>
      <c r="D5285" t="s">
        <v>13</v>
      </c>
      <c r="E5285" t="str">
        <f>IF(Statistics_xlsx___Sheet1[[#This Row],[event_name]]="-","Male",Statistics_xlsx___Sheet1[[#This Row],[event_name]])</f>
        <v>Female</v>
      </c>
      <c r="F5285" t="s">
        <v>17</v>
      </c>
      <c r="G5285" t="s">
        <v>24</v>
      </c>
      <c r="H5285" t="str">
        <f>IF(Statistics_xlsx___Sheet1[[#This Row],[Post Name]]="-",IF(G5286=0,G5284,G5286),Statistics_xlsx___Sheet1[[#This Row],[Post Name]])</f>
        <v>i7</v>
      </c>
      <c r="I5285">
        <v>1763</v>
      </c>
      <c r="J5285">
        <f>IF(Statistics_xlsx___Sheet1[[#This Row],[Offered Salary]]&lt;=0,AVERAGE($I$2:$I$7166),Statistics_xlsx___Sheet1[[#This Row],[Offered Salary]])</f>
        <v>1763</v>
      </c>
      <c r="K5285" t="b">
        <f>OR((Statistics_xlsx___Sheet1[[#This Row],[updated offered salary]]&lt;$N$39),(Statistics_xlsx___Sheet1[[#This Row],[updated offered salary]]&gt;$N$40))</f>
        <v>0</v>
      </c>
    </row>
    <row r="5286" spans="1:11" x14ac:dyDescent="0.3">
      <c r="A5286">
        <v>629604</v>
      </c>
      <c r="B5286" t="s">
        <v>4286</v>
      </c>
      <c r="C5286" t="s">
        <v>8</v>
      </c>
      <c r="D5286" t="s">
        <v>9</v>
      </c>
      <c r="E5286" t="str">
        <f>IF(Statistics_xlsx___Sheet1[[#This Row],[event_name]]="-","Male",Statistics_xlsx___Sheet1[[#This Row],[event_name]])</f>
        <v>Male</v>
      </c>
      <c r="F5286" t="s">
        <v>17</v>
      </c>
      <c r="G5286" t="s">
        <v>24</v>
      </c>
      <c r="H5286" t="str">
        <f>IF(Statistics_xlsx___Sheet1[[#This Row],[Post Name]]="-",IF(G5287=0,G5285,G5287),Statistics_xlsx___Sheet1[[#This Row],[Post Name]])</f>
        <v>i7</v>
      </c>
      <c r="I5286">
        <v>59726</v>
      </c>
      <c r="J5286">
        <f>IF(Statistics_xlsx___Sheet1[[#This Row],[Offered Salary]]&lt;=0,AVERAGE($I$2:$I$7166),Statistics_xlsx___Sheet1[[#This Row],[Offered Salary]])</f>
        <v>59726</v>
      </c>
      <c r="K5286" t="b">
        <f>OR((Statistics_xlsx___Sheet1[[#This Row],[updated offered salary]]&lt;$N$39),(Statistics_xlsx___Sheet1[[#This Row],[updated offered salary]]&gt;$N$40))</f>
        <v>0</v>
      </c>
    </row>
    <row r="5287" spans="1:11" x14ac:dyDescent="0.3">
      <c r="A5287">
        <v>779204</v>
      </c>
      <c r="B5287" t="s">
        <v>4287</v>
      </c>
      <c r="C5287" t="s">
        <v>8</v>
      </c>
      <c r="D5287" t="s">
        <v>13</v>
      </c>
      <c r="E5287" t="str">
        <f>IF(Statistics_xlsx___Sheet1[[#This Row],[event_name]]="-","Male",Statistics_xlsx___Sheet1[[#This Row],[event_name]])</f>
        <v>Female</v>
      </c>
      <c r="F5287" t="s">
        <v>10</v>
      </c>
      <c r="G5287" t="s">
        <v>14</v>
      </c>
      <c r="H5287" t="str">
        <f>IF(Statistics_xlsx___Sheet1[[#This Row],[Post Name]]="-",IF(G5288=0,G5286,G5288),Statistics_xlsx___Sheet1[[#This Row],[Post Name]])</f>
        <v>c5</v>
      </c>
      <c r="I5287">
        <v>73833</v>
      </c>
      <c r="J5287">
        <f>IF(Statistics_xlsx___Sheet1[[#This Row],[Offered Salary]]&lt;=0,AVERAGE($I$2:$I$7166),Statistics_xlsx___Sheet1[[#This Row],[Offered Salary]])</f>
        <v>73833</v>
      </c>
      <c r="K5287" t="b">
        <f>OR((Statistics_xlsx___Sheet1[[#This Row],[updated offered salary]]&lt;$N$39),(Statistics_xlsx___Sheet1[[#This Row],[updated offered salary]]&gt;$N$40))</f>
        <v>0</v>
      </c>
    </row>
    <row r="5288" spans="1:11" x14ac:dyDescent="0.3">
      <c r="A5288">
        <v>390996</v>
      </c>
      <c r="B5288" t="s">
        <v>1835</v>
      </c>
      <c r="C5288" t="s">
        <v>8</v>
      </c>
      <c r="D5288" t="s">
        <v>13</v>
      </c>
      <c r="E5288" t="str">
        <f>IF(Statistics_xlsx___Sheet1[[#This Row],[event_name]]="-","Male",Statistics_xlsx___Sheet1[[#This Row],[event_name]])</f>
        <v>Female</v>
      </c>
      <c r="F5288" t="s">
        <v>10</v>
      </c>
      <c r="G5288" t="s">
        <v>14</v>
      </c>
      <c r="H5288" t="str">
        <f>IF(Statistics_xlsx___Sheet1[[#This Row],[Post Name]]="-",IF(G5289=0,G5287,G5289),Statistics_xlsx___Sheet1[[#This Row],[Post Name]])</f>
        <v>c5</v>
      </c>
      <c r="I5288">
        <v>13487</v>
      </c>
      <c r="J5288">
        <f>IF(Statistics_xlsx___Sheet1[[#This Row],[Offered Salary]]&lt;=0,AVERAGE($I$2:$I$7166),Statistics_xlsx___Sheet1[[#This Row],[Offered Salary]])</f>
        <v>13487</v>
      </c>
      <c r="K5288" t="b">
        <f>OR((Statistics_xlsx___Sheet1[[#This Row],[updated offered salary]]&lt;$N$39),(Statistics_xlsx___Sheet1[[#This Row],[updated offered salary]]&gt;$N$40))</f>
        <v>0</v>
      </c>
    </row>
    <row r="5289" spans="1:11" x14ac:dyDescent="0.3">
      <c r="A5289">
        <v>75020</v>
      </c>
      <c r="B5289" t="s">
        <v>4288</v>
      </c>
      <c r="C5289" t="s">
        <v>8</v>
      </c>
      <c r="D5289" t="s">
        <v>9</v>
      </c>
      <c r="E5289" t="str">
        <f>IF(Statistics_xlsx___Sheet1[[#This Row],[event_name]]="-","Male",Statistics_xlsx___Sheet1[[#This Row],[event_name]])</f>
        <v>Male</v>
      </c>
      <c r="F5289" t="s">
        <v>10</v>
      </c>
      <c r="G5289" t="s">
        <v>14</v>
      </c>
      <c r="H5289" t="str">
        <f>IF(Statistics_xlsx___Sheet1[[#This Row],[Post Name]]="-",IF(G5290=0,G5288,G5290),Statistics_xlsx___Sheet1[[#This Row],[Post Name]])</f>
        <v>c5</v>
      </c>
      <c r="I5289">
        <v>55563</v>
      </c>
      <c r="J5289">
        <f>IF(Statistics_xlsx___Sheet1[[#This Row],[Offered Salary]]&lt;=0,AVERAGE($I$2:$I$7166),Statistics_xlsx___Sheet1[[#This Row],[Offered Salary]])</f>
        <v>55563</v>
      </c>
      <c r="K5289" t="b">
        <f>OR((Statistics_xlsx___Sheet1[[#This Row],[updated offered salary]]&lt;$N$39),(Statistics_xlsx___Sheet1[[#This Row],[updated offered salary]]&gt;$N$40))</f>
        <v>0</v>
      </c>
    </row>
    <row r="5290" spans="1:11" x14ac:dyDescent="0.3">
      <c r="A5290">
        <v>508465</v>
      </c>
      <c r="B5290" t="s">
        <v>4289</v>
      </c>
      <c r="C5290" t="s">
        <v>8</v>
      </c>
      <c r="D5290" t="s">
        <v>9</v>
      </c>
      <c r="E5290" t="str">
        <f>IF(Statistics_xlsx___Sheet1[[#This Row],[event_name]]="-","Male",Statistics_xlsx___Sheet1[[#This Row],[event_name]])</f>
        <v>Male</v>
      </c>
      <c r="F5290" t="s">
        <v>10</v>
      </c>
      <c r="G5290" t="s">
        <v>14</v>
      </c>
      <c r="H5290" t="str">
        <f>IF(Statistics_xlsx___Sheet1[[#This Row],[Post Name]]="-",IF(G5291=0,G5289,G5291),Statistics_xlsx___Sheet1[[#This Row],[Post Name]])</f>
        <v>c5</v>
      </c>
      <c r="I5290">
        <v>58637</v>
      </c>
      <c r="J5290">
        <f>IF(Statistics_xlsx___Sheet1[[#This Row],[Offered Salary]]&lt;=0,AVERAGE($I$2:$I$7166),Statistics_xlsx___Sheet1[[#This Row],[Offered Salary]])</f>
        <v>58637</v>
      </c>
      <c r="K5290" t="b">
        <f>OR((Statistics_xlsx___Sheet1[[#This Row],[updated offered salary]]&lt;$N$39),(Statistics_xlsx___Sheet1[[#This Row],[updated offered salary]]&gt;$N$40))</f>
        <v>0</v>
      </c>
    </row>
    <row r="5291" spans="1:11" x14ac:dyDescent="0.3">
      <c r="A5291">
        <v>209520</v>
      </c>
      <c r="B5291" t="s">
        <v>4290</v>
      </c>
      <c r="C5291" t="s">
        <v>8</v>
      </c>
      <c r="D5291" t="s">
        <v>13</v>
      </c>
      <c r="E5291" t="str">
        <f>IF(Statistics_xlsx___Sheet1[[#This Row],[event_name]]="-","Male",Statistics_xlsx___Sheet1[[#This Row],[event_name]])</f>
        <v>Female</v>
      </c>
      <c r="F5291" t="s">
        <v>10</v>
      </c>
      <c r="G5291" t="s">
        <v>14</v>
      </c>
      <c r="H5291" t="str">
        <f>IF(Statistics_xlsx___Sheet1[[#This Row],[Post Name]]="-",IF(G5292=0,G5290,G5292),Statistics_xlsx___Sheet1[[#This Row],[Post Name]])</f>
        <v>c5</v>
      </c>
      <c r="I5291">
        <v>30975</v>
      </c>
      <c r="J5291">
        <f>IF(Statistics_xlsx___Sheet1[[#This Row],[Offered Salary]]&lt;=0,AVERAGE($I$2:$I$7166),Statistics_xlsx___Sheet1[[#This Row],[Offered Salary]])</f>
        <v>30975</v>
      </c>
      <c r="K5291" t="b">
        <f>OR((Statistics_xlsx___Sheet1[[#This Row],[updated offered salary]]&lt;$N$39),(Statistics_xlsx___Sheet1[[#This Row],[updated offered salary]]&gt;$N$40))</f>
        <v>0</v>
      </c>
    </row>
    <row r="5292" spans="1:11" x14ac:dyDescent="0.3">
      <c r="A5292">
        <v>415927</v>
      </c>
      <c r="B5292" t="s">
        <v>2843</v>
      </c>
      <c r="C5292" t="s">
        <v>15</v>
      </c>
      <c r="D5292" t="s">
        <v>9</v>
      </c>
      <c r="E5292" t="str">
        <f>IF(Statistics_xlsx___Sheet1[[#This Row],[event_name]]="-","Male",Statistics_xlsx___Sheet1[[#This Row],[event_name]])</f>
        <v>Male</v>
      </c>
      <c r="F5292" t="s">
        <v>10</v>
      </c>
      <c r="G5292" t="s">
        <v>14</v>
      </c>
      <c r="H5292" t="str">
        <f>IF(Statistics_xlsx___Sheet1[[#This Row],[Post Name]]="-",IF(G5293=0,G5291,G5293),Statistics_xlsx___Sheet1[[#This Row],[Post Name]])</f>
        <v>c5</v>
      </c>
      <c r="I5292">
        <v>31717</v>
      </c>
      <c r="J5292">
        <f>IF(Statistics_xlsx___Sheet1[[#This Row],[Offered Salary]]&lt;=0,AVERAGE($I$2:$I$7166),Statistics_xlsx___Sheet1[[#This Row],[Offered Salary]])</f>
        <v>31717</v>
      </c>
      <c r="K5292" t="b">
        <f>OR((Statistics_xlsx___Sheet1[[#This Row],[updated offered salary]]&lt;$N$39),(Statistics_xlsx___Sheet1[[#This Row],[updated offered salary]]&gt;$N$40))</f>
        <v>0</v>
      </c>
    </row>
    <row r="5293" spans="1:11" x14ac:dyDescent="0.3">
      <c r="A5293">
        <v>257953</v>
      </c>
      <c r="B5293" t="s">
        <v>4291</v>
      </c>
      <c r="C5293" t="s">
        <v>8</v>
      </c>
      <c r="D5293" t="s">
        <v>9</v>
      </c>
      <c r="E5293" t="str">
        <f>IF(Statistics_xlsx___Sheet1[[#This Row],[event_name]]="-","Male",Statistics_xlsx___Sheet1[[#This Row],[event_name]])</f>
        <v>Male</v>
      </c>
      <c r="F5293" t="s">
        <v>10</v>
      </c>
      <c r="G5293" t="s">
        <v>14</v>
      </c>
      <c r="H5293" t="str">
        <f>IF(Statistics_xlsx___Sheet1[[#This Row],[Post Name]]="-",IF(G5294=0,G5292,G5294),Statistics_xlsx___Sheet1[[#This Row],[Post Name]])</f>
        <v>c5</v>
      </c>
      <c r="I5293">
        <v>58254</v>
      </c>
      <c r="J5293">
        <f>IF(Statistics_xlsx___Sheet1[[#This Row],[Offered Salary]]&lt;=0,AVERAGE($I$2:$I$7166),Statistics_xlsx___Sheet1[[#This Row],[Offered Salary]])</f>
        <v>58254</v>
      </c>
      <c r="K5293" t="b">
        <f>OR((Statistics_xlsx___Sheet1[[#This Row],[updated offered salary]]&lt;$N$39),(Statistics_xlsx___Sheet1[[#This Row],[updated offered salary]]&gt;$N$40))</f>
        <v>0</v>
      </c>
    </row>
    <row r="5294" spans="1:11" x14ac:dyDescent="0.3">
      <c r="A5294">
        <v>895899</v>
      </c>
      <c r="B5294" t="s">
        <v>4292</v>
      </c>
      <c r="C5294" t="s">
        <v>8</v>
      </c>
      <c r="D5294" t="s">
        <v>9</v>
      </c>
      <c r="E5294" t="str">
        <f>IF(Statistics_xlsx___Sheet1[[#This Row],[event_name]]="-","Male",Statistics_xlsx___Sheet1[[#This Row],[event_name]])</f>
        <v>Male</v>
      </c>
      <c r="F5294" t="s">
        <v>17</v>
      </c>
      <c r="G5294" t="s">
        <v>14</v>
      </c>
      <c r="H5294" t="str">
        <f>IF(Statistics_xlsx___Sheet1[[#This Row],[Post Name]]="-",IF(G5295=0,G5293,G5295),Statistics_xlsx___Sheet1[[#This Row],[Post Name]])</f>
        <v>c5</v>
      </c>
      <c r="I5294">
        <v>76694</v>
      </c>
      <c r="J5294">
        <f>IF(Statistics_xlsx___Sheet1[[#This Row],[Offered Salary]]&lt;=0,AVERAGE($I$2:$I$7166),Statistics_xlsx___Sheet1[[#This Row],[Offered Salary]])</f>
        <v>76694</v>
      </c>
      <c r="K5294" t="b">
        <f>OR((Statistics_xlsx___Sheet1[[#This Row],[updated offered salary]]&lt;$N$39),(Statistics_xlsx___Sheet1[[#This Row],[updated offered salary]]&gt;$N$40))</f>
        <v>0</v>
      </c>
    </row>
    <row r="5295" spans="1:11" x14ac:dyDescent="0.3">
      <c r="A5295">
        <v>265397</v>
      </c>
      <c r="B5295" t="s">
        <v>2603</v>
      </c>
      <c r="C5295" t="s">
        <v>8</v>
      </c>
      <c r="D5295" t="s">
        <v>13</v>
      </c>
      <c r="E5295" t="str">
        <f>IF(Statistics_xlsx___Sheet1[[#This Row],[event_name]]="-","Male",Statistics_xlsx___Sheet1[[#This Row],[event_name]])</f>
        <v>Female</v>
      </c>
      <c r="F5295" t="s">
        <v>17</v>
      </c>
      <c r="G5295" t="s">
        <v>14</v>
      </c>
      <c r="H5295" t="str">
        <f>IF(Statistics_xlsx___Sheet1[[#This Row],[Post Name]]="-",IF(G5296=0,G5294,G5296),Statistics_xlsx___Sheet1[[#This Row],[Post Name]])</f>
        <v>c5</v>
      </c>
      <c r="I5295">
        <v>4063</v>
      </c>
      <c r="J5295">
        <f>IF(Statistics_xlsx___Sheet1[[#This Row],[Offered Salary]]&lt;=0,AVERAGE($I$2:$I$7166),Statistics_xlsx___Sheet1[[#This Row],[Offered Salary]])</f>
        <v>4063</v>
      </c>
      <c r="K5295" t="b">
        <f>OR((Statistics_xlsx___Sheet1[[#This Row],[updated offered salary]]&lt;$N$39),(Statistics_xlsx___Sheet1[[#This Row],[updated offered salary]]&gt;$N$40))</f>
        <v>0</v>
      </c>
    </row>
    <row r="5296" spans="1:11" x14ac:dyDescent="0.3">
      <c r="A5296">
        <v>336556</v>
      </c>
      <c r="B5296" t="s">
        <v>4293</v>
      </c>
      <c r="C5296" t="s">
        <v>8</v>
      </c>
      <c r="D5296" t="s">
        <v>13</v>
      </c>
      <c r="E5296" t="str">
        <f>IF(Statistics_xlsx___Sheet1[[#This Row],[event_name]]="-","Male",Statistics_xlsx___Sheet1[[#This Row],[event_name]])</f>
        <v>Female</v>
      </c>
      <c r="F5296" t="s">
        <v>17</v>
      </c>
      <c r="G5296" t="s">
        <v>345</v>
      </c>
      <c r="H5296" t="str">
        <f>IF(Statistics_xlsx___Sheet1[[#This Row],[Post Name]]="-",IF(G5297=0,G5295,G5297),Statistics_xlsx___Sheet1[[#This Row],[Post Name]])</f>
        <v>c9</v>
      </c>
      <c r="I5296">
        <v>79072</v>
      </c>
      <c r="J5296">
        <f>IF(Statistics_xlsx___Sheet1[[#This Row],[Offered Salary]]&lt;=0,AVERAGE($I$2:$I$7166),Statistics_xlsx___Sheet1[[#This Row],[Offered Salary]])</f>
        <v>79072</v>
      </c>
      <c r="K5296" t="b">
        <f>OR((Statistics_xlsx___Sheet1[[#This Row],[updated offered salary]]&lt;$N$39),(Statistics_xlsx___Sheet1[[#This Row],[updated offered salary]]&gt;$N$40))</f>
        <v>0</v>
      </c>
    </row>
    <row r="5297" spans="1:11" x14ac:dyDescent="0.3">
      <c r="A5297">
        <v>561070</v>
      </c>
      <c r="B5297" t="s">
        <v>4294</v>
      </c>
      <c r="C5297" t="s">
        <v>8</v>
      </c>
      <c r="D5297" t="s">
        <v>42</v>
      </c>
      <c r="E5297" t="str">
        <f>IF(Statistics_xlsx___Sheet1[[#This Row],[event_name]]="-","Male",Statistics_xlsx___Sheet1[[#This Row],[event_name]])</f>
        <v>Don’t want to say</v>
      </c>
      <c r="F5297" t="s">
        <v>17</v>
      </c>
      <c r="G5297" t="s">
        <v>345</v>
      </c>
      <c r="H5297" t="str">
        <f>IF(Statistics_xlsx___Sheet1[[#This Row],[Post Name]]="-",IF(G5298=0,G5296,G5298),Statistics_xlsx___Sheet1[[#This Row],[Post Name]])</f>
        <v>c9</v>
      </c>
      <c r="I5297">
        <v>87749</v>
      </c>
      <c r="J5297">
        <f>IF(Statistics_xlsx___Sheet1[[#This Row],[Offered Salary]]&lt;=0,AVERAGE($I$2:$I$7166),Statistics_xlsx___Sheet1[[#This Row],[Offered Salary]])</f>
        <v>87749</v>
      </c>
      <c r="K5297" t="b">
        <f>OR((Statistics_xlsx___Sheet1[[#This Row],[updated offered salary]]&lt;$N$39),(Statistics_xlsx___Sheet1[[#This Row],[updated offered salary]]&gt;$N$40))</f>
        <v>0</v>
      </c>
    </row>
    <row r="5298" spans="1:11" x14ac:dyDescent="0.3">
      <c r="A5298">
        <v>311547</v>
      </c>
      <c r="B5298" t="s">
        <v>4295</v>
      </c>
      <c r="C5298" t="s">
        <v>8</v>
      </c>
      <c r="D5298" t="s">
        <v>42</v>
      </c>
      <c r="E5298" t="str">
        <f>IF(Statistics_xlsx___Sheet1[[#This Row],[event_name]]="-","Male",Statistics_xlsx___Sheet1[[#This Row],[event_name]])</f>
        <v>Don’t want to say</v>
      </c>
      <c r="F5298" t="s">
        <v>17</v>
      </c>
      <c r="G5298" t="s">
        <v>345</v>
      </c>
      <c r="H5298" t="str">
        <f>IF(Statistics_xlsx___Sheet1[[#This Row],[Post Name]]="-",IF(G5299=0,G5297,G5299),Statistics_xlsx___Sheet1[[#This Row],[Post Name]])</f>
        <v>c9</v>
      </c>
      <c r="I5298">
        <v>14183</v>
      </c>
      <c r="J5298">
        <f>IF(Statistics_xlsx___Sheet1[[#This Row],[Offered Salary]]&lt;=0,AVERAGE($I$2:$I$7166),Statistics_xlsx___Sheet1[[#This Row],[Offered Salary]])</f>
        <v>14183</v>
      </c>
      <c r="K5298" t="b">
        <f>OR((Statistics_xlsx___Sheet1[[#This Row],[updated offered salary]]&lt;$N$39),(Statistics_xlsx___Sheet1[[#This Row],[updated offered salary]]&gt;$N$40))</f>
        <v>0</v>
      </c>
    </row>
    <row r="5299" spans="1:11" x14ac:dyDescent="0.3">
      <c r="A5299">
        <v>102613</v>
      </c>
      <c r="B5299" t="s">
        <v>4296</v>
      </c>
      <c r="C5299" t="s">
        <v>8</v>
      </c>
      <c r="D5299" t="s">
        <v>9</v>
      </c>
      <c r="E5299" t="str">
        <f>IF(Statistics_xlsx___Sheet1[[#This Row],[event_name]]="-","Male",Statistics_xlsx___Sheet1[[#This Row],[event_name]])</f>
        <v>Male</v>
      </c>
      <c r="F5299" t="s">
        <v>17</v>
      </c>
      <c r="G5299" t="s">
        <v>14</v>
      </c>
      <c r="H5299" t="str">
        <f>IF(Statistics_xlsx___Sheet1[[#This Row],[Post Name]]="-",IF(G5300=0,G5298,G5300),Statistics_xlsx___Sheet1[[#This Row],[Post Name]])</f>
        <v>c5</v>
      </c>
      <c r="I5299">
        <v>70361</v>
      </c>
      <c r="J5299">
        <f>IF(Statistics_xlsx___Sheet1[[#This Row],[Offered Salary]]&lt;=0,AVERAGE($I$2:$I$7166),Statistics_xlsx___Sheet1[[#This Row],[Offered Salary]])</f>
        <v>70361</v>
      </c>
      <c r="K5299" t="b">
        <f>OR((Statistics_xlsx___Sheet1[[#This Row],[updated offered salary]]&lt;$N$39),(Statistics_xlsx___Sheet1[[#This Row],[updated offered salary]]&gt;$N$40))</f>
        <v>0</v>
      </c>
    </row>
    <row r="5300" spans="1:11" x14ac:dyDescent="0.3">
      <c r="A5300">
        <v>689825</v>
      </c>
      <c r="B5300" t="s">
        <v>4297</v>
      </c>
      <c r="C5300" t="s">
        <v>8</v>
      </c>
      <c r="D5300" t="s">
        <v>13</v>
      </c>
      <c r="E5300" t="str">
        <f>IF(Statistics_xlsx___Sheet1[[#This Row],[event_name]]="-","Male",Statistics_xlsx___Sheet1[[#This Row],[event_name]])</f>
        <v>Female</v>
      </c>
      <c r="F5300" t="s">
        <v>17</v>
      </c>
      <c r="G5300" t="s">
        <v>14</v>
      </c>
      <c r="H5300" t="str">
        <f>IF(Statistics_xlsx___Sheet1[[#This Row],[Post Name]]="-",IF(G5301=0,G5299,G5301),Statistics_xlsx___Sheet1[[#This Row],[Post Name]])</f>
        <v>c5</v>
      </c>
      <c r="I5300">
        <v>1461</v>
      </c>
      <c r="J5300">
        <f>IF(Statistics_xlsx___Sheet1[[#This Row],[Offered Salary]]&lt;=0,AVERAGE($I$2:$I$7166),Statistics_xlsx___Sheet1[[#This Row],[Offered Salary]])</f>
        <v>1461</v>
      </c>
      <c r="K5300" t="b">
        <f>OR((Statistics_xlsx___Sheet1[[#This Row],[updated offered salary]]&lt;$N$39),(Statistics_xlsx___Sheet1[[#This Row],[updated offered salary]]&gt;$N$40))</f>
        <v>0</v>
      </c>
    </row>
    <row r="5301" spans="1:11" x14ac:dyDescent="0.3">
      <c r="A5301">
        <v>17674</v>
      </c>
      <c r="B5301" t="s">
        <v>3167</v>
      </c>
      <c r="C5301" t="s">
        <v>15</v>
      </c>
      <c r="D5301" t="s">
        <v>42</v>
      </c>
      <c r="E5301" t="str">
        <f>IF(Statistics_xlsx___Sheet1[[#This Row],[event_name]]="-","Male",Statistics_xlsx___Sheet1[[#This Row],[event_name]])</f>
        <v>Don’t want to say</v>
      </c>
      <c r="F5301" t="s">
        <v>17</v>
      </c>
      <c r="G5301" t="s">
        <v>14</v>
      </c>
      <c r="H5301" t="str">
        <f>IF(Statistics_xlsx___Sheet1[[#This Row],[Post Name]]="-",IF(G5302=0,G5300,G5302),Statistics_xlsx___Sheet1[[#This Row],[Post Name]])</f>
        <v>c5</v>
      </c>
      <c r="I5301">
        <v>35093</v>
      </c>
      <c r="J5301">
        <f>IF(Statistics_xlsx___Sheet1[[#This Row],[Offered Salary]]&lt;=0,AVERAGE($I$2:$I$7166),Statistics_xlsx___Sheet1[[#This Row],[Offered Salary]])</f>
        <v>35093</v>
      </c>
      <c r="K5301" t="b">
        <f>OR((Statistics_xlsx___Sheet1[[#This Row],[updated offered salary]]&lt;$N$39),(Statistics_xlsx___Sheet1[[#This Row],[updated offered salary]]&gt;$N$40))</f>
        <v>0</v>
      </c>
    </row>
    <row r="5302" spans="1:11" x14ac:dyDescent="0.3">
      <c r="A5302">
        <v>487029</v>
      </c>
      <c r="B5302" t="s">
        <v>4298</v>
      </c>
      <c r="C5302" t="s">
        <v>8</v>
      </c>
      <c r="D5302" t="s">
        <v>13</v>
      </c>
      <c r="E5302" t="str">
        <f>IF(Statistics_xlsx___Sheet1[[#This Row],[event_name]]="-","Male",Statistics_xlsx___Sheet1[[#This Row],[event_name]])</f>
        <v>Female</v>
      </c>
      <c r="F5302" t="s">
        <v>17</v>
      </c>
      <c r="G5302" t="s">
        <v>14</v>
      </c>
      <c r="H5302" t="str">
        <f>IF(Statistics_xlsx___Sheet1[[#This Row],[Post Name]]="-",IF(G5303=0,G5301,G5303),Statistics_xlsx___Sheet1[[#This Row],[Post Name]])</f>
        <v>c5</v>
      </c>
      <c r="I5302">
        <v>29355</v>
      </c>
      <c r="J5302">
        <f>IF(Statistics_xlsx___Sheet1[[#This Row],[Offered Salary]]&lt;=0,AVERAGE($I$2:$I$7166),Statistics_xlsx___Sheet1[[#This Row],[Offered Salary]])</f>
        <v>29355</v>
      </c>
      <c r="K5302" t="b">
        <f>OR((Statistics_xlsx___Sheet1[[#This Row],[updated offered salary]]&lt;$N$39),(Statistics_xlsx___Sheet1[[#This Row],[updated offered salary]]&gt;$N$40))</f>
        <v>0</v>
      </c>
    </row>
    <row r="5303" spans="1:11" x14ac:dyDescent="0.3">
      <c r="A5303">
        <v>488003</v>
      </c>
      <c r="B5303" t="s">
        <v>4292</v>
      </c>
      <c r="C5303" t="s">
        <v>8</v>
      </c>
      <c r="D5303" t="s">
        <v>9</v>
      </c>
      <c r="E5303" t="str">
        <f>IF(Statistics_xlsx___Sheet1[[#This Row],[event_name]]="-","Male",Statistics_xlsx___Sheet1[[#This Row],[event_name]])</f>
        <v>Male</v>
      </c>
      <c r="F5303" t="s">
        <v>17</v>
      </c>
      <c r="G5303" t="s">
        <v>24</v>
      </c>
      <c r="H5303" t="str">
        <f>IF(Statistics_xlsx___Sheet1[[#This Row],[Post Name]]="-",IF(G5304=0,G5302,G5304),Statistics_xlsx___Sheet1[[#This Row],[Post Name]])</f>
        <v>i7</v>
      </c>
      <c r="I5303">
        <v>7026</v>
      </c>
      <c r="J5303">
        <f>IF(Statistics_xlsx___Sheet1[[#This Row],[Offered Salary]]&lt;=0,AVERAGE($I$2:$I$7166),Statistics_xlsx___Sheet1[[#This Row],[Offered Salary]])</f>
        <v>7026</v>
      </c>
      <c r="K5303" t="b">
        <f>OR((Statistics_xlsx___Sheet1[[#This Row],[updated offered salary]]&lt;$N$39),(Statistics_xlsx___Sheet1[[#This Row],[updated offered salary]]&gt;$N$40))</f>
        <v>0</v>
      </c>
    </row>
    <row r="5304" spans="1:11" x14ac:dyDescent="0.3">
      <c r="A5304">
        <v>607767</v>
      </c>
      <c r="B5304" t="s">
        <v>4299</v>
      </c>
      <c r="C5304" t="s">
        <v>8</v>
      </c>
      <c r="D5304" t="s">
        <v>9</v>
      </c>
      <c r="E5304" t="str">
        <f>IF(Statistics_xlsx___Sheet1[[#This Row],[event_name]]="-","Male",Statistics_xlsx___Sheet1[[#This Row],[event_name]])</f>
        <v>Male</v>
      </c>
      <c r="F5304" t="s">
        <v>17</v>
      </c>
      <c r="G5304" t="s">
        <v>24</v>
      </c>
      <c r="H5304" t="str">
        <f>IF(Statistics_xlsx___Sheet1[[#This Row],[Post Name]]="-",IF(G5305=0,G5303,G5305),Statistics_xlsx___Sheet1[[#This Row],[Post Name]])</f>
        <v>i7</v>
      </c>
      <c r="I5304">
        <v>24608</v>
      </c>
      <c r="J5304">
        <f>IF(Statistics_xlsx___Sheet1[[#This Row],[Offered Salary]]&lt;=0,AVERAGE($I$2:$I$7166),Statistics_xlsx___Sheet1[[#This Row],[Offered Salary]])</f>
        <v>24608</v>
      </c>
      <c r="K5304" t="b">
        <f>OR((Statistics_xlsx___Sheet1[[#This Row],[updated offered salary]]&lt;$N$39),(Statistics_xlsx___Sheet1[[#This Row],[updated offered salary]]&gt;$N$40))</f>
        <v>0</v>
      </c>
    </row>
    <row r="5305" spans="1:11" x14ac:dyDescent="0.3">
      <c r="A5305">
        <v>914951</v>
      </c>
      <c r="B5305" t="s">
        <v>4300</v>
      </c>
      <c r="C5305" t="s">
        <v>8</v>
      </c>
      <c r="D5305" t="s">
        <v>9</v>
      </c>
      <c r="E5305" t="str">
        <f>IF(Statistics_xlsx___Sheet1[[#This Row],[event_name]]="-","Male",Statistics_xlsx___Sheet1[[#This Row],[event_name]])</f>
        <v>Male</v>
      </c>
      <c r="F5305" t="s">
        <v>17</v>
      </c>
      <c r="G5305" t="s">
        <v>14</v>
      </c>
      <c r="H5305" t="str">
        <f>IF(Statistics_xlsx___Sheet1[[#This Row],[Post Name]]="-",IF(G5306=0,G5304,G5306),Statistics_xlsx___Sheet1[[#This Row],[Post Name]])</f>
        <v>c5</v>
      </c>
      <c r="I5305">
        <v>98491</v>
      </c>
      <c r="J5305">
        <f>IF(Statistics_xlsx___Sheet1[[#This Row],[Offered Salary]]&lt;=0,AVERAGE($I$2:$I$7166),Statistics_xlsx___Sheet1[[#This Row],[Offered Salary]])</f>
        <v>98491</v>
      </c>
      <c r="K5305" t="b">
        <f>OR((Statistics_xlsx___Sheet1[[#This Row],[updated offered salary]]&lt;$N$39),(Statistics_xlsx___Sheet1[[#This Row],[updated offered salary]]&gt;$N$40))</f>
        <v>0</v>
      </c>
    </row>
    <row r="5306" spans="1:11" x14ac:dyDescent="0.3">
      <c r="A5306">
        <v>363581</v>
      </c>
      <c r="B5306" t="s">
        <v>4301</v>
      </c>
      <c r="C5306" t="s">
        <v>8</v>
      </c>
      <c r="D5306" t="s">
        <v>9</v>
      </c>
      <c r="E5306" t="str">
        <f>IF(Statistics_xlsx___Sheet1[[#This Row],[event_name]]="-","Male",Statistics_xlsx___Sheet1[[#This Row],[event_name]])</f>
        <v>Male</v>
      </c>
      <c r="F5306" t="s">
        <v>52</v>
      </c>
      <c r="G5306" t="s">
        <v>345</v>
      </c>
      <c r="H5306" t="str">
        <f>IF(Statistics_xlsx___Sheet1[[#This Row],[Post Name]]="-",IF(G5307=0,G5305,G5307),Statistics_xlsx___Sheet1[[#This Row],[Post Name]])</f>
        <v>c9</v>
      </c>
      <c r="I5306">
        <v>24788</v>
      </c>
      <c r="J5306">
        <f>IF(Statistics_xlsx___Sheet1[[#This Row],[Offered Salary]]&lt;=0,AVERAGE($I$2:$I$7166),Statistics_xlsx___Sheet1[[#This Row],[Offered Salary]])</f>
        <v>24788</v>
      </c>
      <c r="K5306" t="b">
        <f>OR((Statistics_xlsx___Sheet1[[#This Row],[updated offered salary]]&lt;$N$39),(Statistics_xlsx___Sheet1[[#This Row],[updated offered salary]]&gt;$N$40))</f>
        <v>0</v>
      </c>
    </row>
    <row r="5307" spans="1:11" x14ac:dyDescent="0.3">
      <c r="A5307">
        <v>565931</v>
      </c>
      <c r="B5307" t="s">
        <v>4302</v>
      </c>
      <c r="C5307" t="s">
        <v>8</v>
      </c>
      <c r="D5307" t="s">
        <v>9</v>
      </c>
      <c r="E5307" t="str">
        <f>IF(Statistics_xlsx___Sheet1[[#This Row],[event_name]]="-","Male",Statistics_xlsx___Sheet1[[#This Row],[event_name]])</f>
        <v>Male</v>
      </c>
      <c r="F5307" t="s">
        <v>52</v>
      </c>
      <c r="G5307" t="s">
        <v>345</v>
      </c>
      <c r="H5307" t="str">
        <f>IF(Statistics_xlsx___Sheet1[[#This Row],[Post Name]]="-",IF(G5308=0,G5306,G5308),Statistics_xlsx___Sheet1[[#This Row],[Post Name]])</f>
        <v>c9</v>
      </c>
      <c r="I5307">
        <v>6518</v>
      </c>
      <c r="J5307">
        <f>IF(Statistics_xlsx___Sheet1[[#This Row],[Offered Salary]]&lt;=0,AVERAGE($I$2:$I$7166),Statistics_xlsx___Sheet1[[#This Row],[Offered Salary]])</f>
        <v>6518</v>
      </c>
      <c r="K5307" t="b">
        <f>OR((Statistics_xlsx___Sheet1[[#This Row],[updated offered salary]]&lt;$N$39),(Statistics_xlsx___Sheet1[[#This Row],[updated offered salary]]&gt;$N$40))</f>
        <v>0</v>
      </c>
    </row>
    <row r="5308" spans="1:11" x14ac:dyDescent="0.3">
      <c r="A5308">
        <v>399956</v>
      </c>
      <c r="B5308" t="s">
        <v>4303</v>
      </c>
      <c r="C5308" t="s">
        <v>8</v>
      </c>
      <c r="D5308" t="s">
        <v>9</v>
      </c>
      <c r="E5308" t="str">
        <f>IF(Statistics_xlsx___Sheet1[[#This Row],[event_name]]="-","Male",Statistics_xlsx___Sheet1[[#This Row],[event_name]])</f>
        <v>Male</v>
      </c>
      <c r="F5308" t="s">
        <v>52</v>
      </c>
      <c r="G5308" t="s">
        <v>24</v>
      </c>
      <c r="H5308" t="str">
        <f>IF(Statistics_xlsx___Sheet1[[#This Row],[Post Name]]="-",IF(G5309=0,G5307,G5309),Statistics_xlsx___Sheet1[[#This Row],[Post Name]])</f>
        <v>i7</v>
      </c>
      <c r="I5308">
        <v>21399</v>
      </c>
      <c r="J5308">
        <f>IF(Statistics_xlsx___Sheet1[[#This Row],[Offered Salary]]&lt;=0,AVERAGE($I$2:$I$7166),Statistics_xlsx___Sheet1[[#This Row],[Offered Salary]])</f>
        <v>21399</v>
      </c>
      <c r="K5308" t="b">
        <f>OR((Statistics_xlsx___Sheet1[[#This Row],[updated offered salary]]&lt;$N$39),(Statistics_xlsx___Sheet1[[#This Row],[updated offered salary]]&gt;$N$40))</f>
        <v>0</v>
      </c>
    </row>
    <row r="5309" spans="1:11" x14ac:dyDescent="0.3">
      <c r="A5309">
        <v>806924</v>
      </c>
      <c r="B5309" t="s">
        <v>3091</v>
      </c>
      <c r="C5309" t="s">
        <v>8</v>
      </c>
      <c r="D5309" t="s">
        <v>42</v>
      </c>
      <c r="E5309" t="str">
        <f>IF(Statistics_xlsx___Sheet1[[#This Row],[event_name]]="-","Male",Statistics_xlsx___Sheet1[[#This Row],[event_name]])</f>
        <v>Don’t want to say</v>
      </c>
      <c r="F5309" t="s">
        <v>10</v>
      </c>
      <c r="G5309" t="s">
        <v>14</v>
      </c>
      <c r="H5309" t="str">
        <f>IF(Statistics_xlsx___Sheet1[[#This Row],[Post Name]]="-",IF(G5310=0,G5308,G5310),Statistics_xlsx___Sheet1[[#This Row],[Post Name]])</f>
        <v>c5</v>
      </c>
      <c r="I5309">
        <v>33459</v>
      </c>
      <c r="J5309">
        <f>IF(Statistics_xlsx___Sheet1[[#This Row],[Offered Salary]]&lt;=0,AVERAGE($I$2:$I$7166),Statistics_xlsx___Sheet1[[#This Row],[Offered Salary]])</f>
        <v>33459</v>
      </c>
      <c r="K5309" t="b">
        <f>OR((Statistics_xlsx___Sheet1[[#This Row],[updated offered salary]]&lt;$N$39),(Statistics_xlsx___Sheet1[[#This Row],[updated offered salary]]&gt;$N$40))</f>
        <v>0</v>
      </c>
    </row>
    <row r="5310" spans="1:11" x14ac:dyDescent="0.3">
      <c r="A5310">
        <v>674165</v>
      </c>
      <c r="B5310" t="s">
        <v>1369</v>
      </c>
      <c r="C5310" t="s">
        <v>8</v>
      </c>
      <c r="D5310" t="s">
        <v>9</v>
      </c>
      <c r="E5310" t="str">
        <f>IF(Statistics_xlsx___Sheet1[[#This Row],[event_name]]="-","Male",Statistics_xlsx___Sheet1[[#This Row],[event_name]])</f>
        <v>Male</v>
      </c>
      <c r="F5310" t="s">
        <v>10</v>
      </c>
      <c r="G5310" t="s">
        <v>14</v>
      </c>
      <c r="H5310" t="str">
        <f>IF(Statistics_xlsx___Sheet1[[#This Row],[Post Name]]="-",IF(G5311=0,G5309,G5311),Statistics_xlsx___Sheet1[[#This Row],[Post Name]])</f>
        <v>c5</v>
      </c>
      <c r="I5310">
        <v>19238</v>
      </c>
      <c r="J5310">
        <f>IF(Statistics_xlsx___Sheet1[[#This Row],[Offered Salary]]&lt;=0,AVERAGE($I$2:$I$7166),Statistics_xlsx___Sheet1[[#This Row],[Offered Salary]])</f>
        <v>19238</v>
      </c>
      <c r="K5310" t="b">
        <f>OR((Statistics_xlsx___Sheet1[[#This Row],[updated offered salary]]&lt;$N$39),(Statistics_xlsx___Sheet1[[#This Row],[updated offered salary]]&gt;$N$40))</f>
        <v>0</v>
      </c>
    </row>
    <row r="5311" spans="1:11" x14ac:dyDescent="0.3">
      <c r="A5311">
        <v>833080</v>
      </c>
      <c r="B5311" t="s">
        <v>1369</v>
      </c>
      <c r="C5311" t="s">
        <v>8</v>
      </c>
      <c r="D5311" t="s">
        <v>42</v>
      </c>
      <c r="E5311" t="str">
        <f>IF(Statistics_xlsx___Sheet1[[#This Row],[event_name]]="-","Male",Statistics_xlsx___Sheet1[[#This Row],[event_name]])</f>
        <v>Don’t want to say</v>
      </c>
      <c r="F5311" t="s">
        <v>10</v>
      </c>
      <c r="G5311" t="s">
        <v>14</v>
      </c>
      <c r="H5311" t="str">
        <f>IF(Statistics_xlsx___Sheet1[[#This Row],[Post Name]]="-",IF(G5312=0,G5310,G5312),Statistics_xlsx___Sheet1[[#This Row],[Post Name]])</f>
        <v>c5</v>
      </c>
      <c r="I5311">
        <v>66297</v>
      </c>
      <c r="J5311">
        <f>IF(Statistics_xlsx___Sheet1[[#This Row],[Offered Salary]]&lt;=0,AVERAGE($I$2:$I$7166),Statistics_xlsx___Sheet1[[#This Row],[Offered Salary]])</f>
        <v>66297</v>
      </c>
      <c r="K5311" t="b">
        <f>OR((Statistics_xlsx___Sheet1[[#This Row],[updated offered salary]]&lt;$N$39),(Statistics_xlsx___Sheet1[[#This Row],[updated offered salary]]&gt;$N$40))</f>
        <v>0</v>
      </c>
    </row>
    <row r="5312" spans="1:11" x14ac:dyDescent="0.3">
      <c r="A5312">
        <v>452406</v>
      </c>
      <c r="B5312" t="s">
        <v>4304</v>
      </c>
      <c r="C5312" t="s">
        <v>8</v>
      </c>
      <c r="D5312" t="s">
        <v>9</v>
      </c>
      <c r="E5312" t="str">
        <f>IF(Statistics_xlsx___Sheet1[[#This Row],[event_name]]="-","Male",Statistics_xlsx___Sheet1[[#This Row],[event_name]])</f>
        <v>Male</v>
      </c>
      <c r="F5312" t="s">
        <v>10</v>
      </c>
      <c r="G5312" t="s">
        <v>14</v>
      </c>
      <c r="H5312" t="str">
        <f>IF(Statistics_xlsx___Sheet1[[#This Row],[Post Name]]="-",IF(G5313=0,G5311,G5313),Statistics_xlsx___Sheet1[[#This Row],[Post Name]])</f>
        <v>c5</v>
      </c>
      <c r="I5312">
        <v>19790</v>
      </c>
      <c r="J5312">
        <f>IF(Statistics_xlsx___Sheet1[[#This Row],[Offered Salary]]&lt;=0,AVERAGE($I$2:$I$7166),Statistics_xlsx___Sheet1[[#This Row],[Offered Salary]])</f>
        <v>19790</v>
      </c>
      <c r="K5312" t="b">
        <f>OR((Statistics_xlsx___Sheet1[[#This Row],[updated offered salary]]&lt;$N$39),(Statistics_xlsx___Sheet1[[#This Row],[updated offered salary]]&gt;$N$40))</f>
        <v>0</v>
      </c>
    </row>
    <row r="5313" spans="1:11" x14ac:dyDescent="0.3">
      <c r="A5313">
        <v>181036</v>
      </c>
      <c r="B5313" t="s">
        <v>4305</v>
      </c>
      <c r="C5313" t="s">
        <v>8</v>
      </c>
      <c r="D5313" t="s">
        <v>9</v>
      </c>
      <c r="E5313" t="str">
        <f>IF(Statistics_xlsx___Sheet1[[#This Row],[event_name]]="-","Male",Statistics_xlsx___Sheet1[[#This Row],[event_name]])</f>
        <v>Male</v>
      </c>
      <c r="F5313" t="s">
        <v>17</v>
      </c>
      <c r="G5313" t="s">
        <v>36</v>
      </c>
      <c r="H5313" t="str">
        <f>IF(Statistics_xlsx___Sheet1[[#This Row],[Post Name]]="-",IF(G5314=0,G5312,G5314),Statistics_xlsx___Sheet1[[#This Row],[Post Name]])</f>
        <v>i5</v>
      </c>
      <c r="I5313">
        <v>62406</v>
      </c>
      <c r="J5313">
        <f>IF(Statistics_xlsx___Sheet1[[#This Row],[Offered Salary]]&lt;=0,AVERAGE($I$2:$I$7166),Statistics_xlsx___Sheet1[[#This Row],[Offered Salary]])</f>
        <v>62406</v>
      </c>
      <c r="K5313" t="b">
        <f>OR((Statistics_xlsx___Sheet1[[#This Row],[updated offered salary]]&lt;$N$39),(Statistics_xlsx___Sheet1[[#This Row],[updated offered salary]]&gt;$N$40))</f>
        <v>0</v>
      </c>
    </row>
    <row r="5314" spans="1:11" x14ac:dyDescent="0.3">
      <c r="A5314">
        <v>903132</v>
      </c>
      <c r="B5314" t="s">
        <v>1315</v>
      </c>
      <c r="C5314" t="s">
        <v>8</v>
      </c>
      <c r="D5314" t="s">
        <v>13</v>
      </c>
      <c r="E5314" t="str">
        <f>IF(Statistics_xlsx___Sheet1[[#This Row],[event_name]]="-","Male",Statistics_xlsx___Sheet1[[#This Row],[event_name]])</f>
        <v>Female</v>
      </c>
      <c r="F5314" t="s">
        <v>113</v>
      </c>
      <c r="G5314" t="s">
        <v>36</v>
      </c>
      <c r="H5314" t="str">
        <f>IF(Statistics_xlsx___Sheet1[[#This Row],[Post Name]]="-",IF(G5315=0,G5313,G5315),Statistics_xlsx___Sheet1[[#This Row],[Post Name]])</f>
        <v>i5</v>
      </c>
      <c r="I5314">
        <v>6957</v>
      </c>
      <c r="J5314">
        <f>IF(Statistics_xlsx___Sheet1[[#This Row],[Offered Salary]]&lt;=0,AVERAGE($I$2:$I$7166),Statistics_xlsx___Sheet1[[#This Row],[Offered Salary]])</f>
        <v>6957</v>
      </c>
      <c r="K5314" t="b">
        <f>OR((Statistics_xlsx___Sheet1[[#This Row],[updated offered salary]]&lt;$N$39),(Statistics_xlsx___Sheet1[[#This Row],[updated offered salary]]&gt;$N$40))</f>
        <v>0</v>
      </c>
    </row>
    <row r="5315" spans="1:11" x14ac:dyDescent="0.3">
      <c r="A5315">
        <v>131653</v>
      </c>
      <c r="B5315" t="s">
        <v>4306</v>
      </c>
      <c r="C5315" t="s">
        <v>15</v>
      </c>
      <c r="D5315" t="s">
        <v>13</v>
      </c>
      <c r="E5315" t="str">
        <f>IF(Statistics_xlsx___Sheet1[[#This Row],[event_name]]="-","Male",Statistics_xlsx___Sheet1[[#This Row],[event_name]])</f>
        <v>Female</v>
      </c>
      <c r="F5315" t="s">
        <v>113</v>
      </c>
      <c r="G5315" t="s">
        <v>36</v>
      </c>
      <c r="H5315" t="str">
        <f>IF(Statistics_xlsx___Sheet1[[#This Row],[Post Name]]="-",IF(G5316=0,G5314,G5316),Statistics_xlsx___Sheet1[[#This Row],[Post Name]])</f>
        <v>i5</v>
      </c>
      <c r="I5315">
        <v>54428</v>
      </c>
      <c r="J5315">
        <f>IF(Statistics_xlsx___Sheet1[[#This Row],[Offered Salary]]&lt;=0,AVERAGE($I$2:$I$7166),Statistics_xlsx___Sheet1[[#This Row],[Offered Salary]])</f>
        <v>54428</v>
      </c>
      <c r="K5315" t="b">
        <f>OR((Statistics_xlsx___Sheet1[[#This Row],[updated offered salary]]&lt;$N$39),(Statistics_xlsx___Sheet1[[#This Row],[updated offered salary]]&gt;$N$40))</f>
        <v>0</v>
      </c>
    </row>
    <row r="5316" spans="1:11" x14ac:dyDescent="0.3">
      <c r="A5316">
        <v>462458</v>
      </c>
      <c r="B5316" t="s">
        <v>1505</v>
      </c>
      <c r="C5316" t="s">
        <v>15</v>
      </c>
      <c r="D5316" t="s">
        <v>13</v>
      </c>
      <c r="E5316" t="str">
        <f>IF(Statistics_xlsx___Sheet1[[#This Row],[event_name]]="-","Male",Statistics_xlsx___Sheet1[[#This Row],[event_name]])</f>
        <v>Female</v>
      </c>
      <c r="F5316" t="s">
        <v>52</v>
      </c>
      <c r="G5316" t="s">
        <v>36</v>
      </c>
      <c r="H5316" t="str">
        <f>IF(Statistics_xlsx___Sheet1[[#This Row],[Post Name]]="-",IF(G5317=0,G5315,G5317),Statistics_xlsx___Sheet1[[#This Row],[Post Name]])</f>
        <v>i5</v>
      </c>
      <c r="I5316">
        <v>39937</v>
      </c>
      <c r="J5316">
        <f>IF(Statistics_xlsx___Sheet1[[#This Row],[Offered Salary]]&lt;=0,AVERAGE($I$2:$I$7166),Statistics_xlsx___Sheet1[[#This Row],[Offered Salary]])</f>
        <v>39937</v>
      </c>
      <c r="K5316" t="b">
        <f>OR((Statistics_xlsx___Sheet1[[#This Row],[updated offered salary]]&lt;$N$39),(Statistics_xlsx___Sheet1[[#This Row],[updated offered salary]]&gt;$N$40))</f>
        <v>0</v>
      </c>
    </row>
    <row r="5317" spans="1:11" x14ac:dyDescent="0.3">
      <c r="A5317">
        <v>103124</v>
      </c>
      <c r="B5317" t="s">
        <v>2914</v>
      </c>
      <c r="C5317" t="s">
        <v>8</v>
      </c>
      <c r="D5317" t="s">
        <v>9</v>
      </c>
      <c r="E5317" t="str">
        <f>IF(Statistics_xlsx___Sheet1[[#This Row],[event_name]]="-","Male",Statistics_xlsx___Sheet1[[#This Row],[event_name]])</f>
        <v>Male</v>
      </c>
      <c r="F5317" t="s">
        <v>10</v>
      </c>
      <c r="G5317" t="s">
        <v>11</v>
      </c>
      <c r="H5317" t="str">
        <f>IF(Statistics_xlsx___Sheet1[[#This Row],[Post Name]]="-",IF(G5318=0,G5316,G5318),Statistics_xlsx___Sheet1[[#This Row],[Post Name]])</f>
        <v>c8</v>
      </c>
      <c r="I5317">
        <v>9524</v>
      </c>
      <c r="J5317">
        <f>IF(Statistics_xlsx___Sheet1[[#This Row],[Offered Salary]]&lt;=0,AVERAGE($I$2:$I$7166),Statistics_xlsx___Sheet1[[#This Row],[Offered Salary]])</f>
        <v>9524</v>
      </c>
      <c r="K5317" t="b">
        <f>OR((Statistics_xlsx___Sheet1[[#This Row],[updated offered salary]]&lt;$N$39),(Statistics_xlsx___Sheet1[[#This Row],[updated offered salary]]&gt;$N$40))</f>
        <v>0</v>
      </c>
    </row>
    <row r="5318" spans="1:11" x14ac:dyDescent="0.3">
      <c r="A5318">
        <v>648085</v>
      </c>
      <c r="B5318" t="s">
        <v>4307</v>
      </c>
      <c r="C5318" t="s">
        <v>8</v>
      </c>
      <c r="D5318" t="s">
        <v>9</v>
      </c>
      <c r="E5318" t="str">
        <f>IF(Statistics_xlsx___Sheet1[[#This Row],[event_name]]="-","Male",Statistics_xlsx___Sheet1[[#This Row],[event_name]])</f>
        <v>Male</v>
      </c>
      <c r="F5318" t="s">
        <v>10</v>
      </c>
      <c r="G5318" t="s">
        <v>11</v>
      </c>
      <c r="H5318" t="str">
        <f>IF(Statistics_xlsx___Sheet1[[#This Row],[Post Name]]="-",IF(G5319=0,G5317,G5319),Statistics_xlsx___Sheet1[[#This Row],[Post Name]])</f>
        <v>c8</v>
      </c>
      <c r="I5318">
        <v>55240</v>
      </c>
      <c r="J5318">
        <f>IF(Statistics_xlsx___Sheet1[[#This Row],[Offered Salary]]&lt;=0,AVERAGE($I$2:$I$7166),Statistics_xlsx___Sheet1[[#This Row],[Offered Salary]])</f>
        <v>55240</v>
      </c>
      <c r="K5318" t="b">
        <f>OR((Statistics_xlsx___Sheet1[[#This Row],[updated offered salary]]&lt;$N$39),(Statistics_xlsx___Sheet1[[#This Row],[updated offered salary]]&gt;$N$40))</f>
        <v>0</v>
      </c>
    </row>
    <row r="5319" spans="1:11" x14ac:dyDescent="0.3">
      <c r="A5319">
        <v>682822</v>
      </c>
      <c r="B5319" t="s">
        <v>4307</v>
      </c>
      <c r="C5319" t="s">
        <v>8</v>
      </c>
      <c r="D5319" t="s">
        <v>9</v>
      </c>
      <c r="E5319" t="str">
        <f>IF(Statistics_xlsx___Sheet1[[#This Row],[event_name]]="-","Male",Statistics_xlsx___Sheet1[[#This Row],[event_name]])</f>
        <v>Male</v>
      </c>
      <c r="F5319" t="s">
        <v>10</v>
      </c>
      <c r="G5319" t="s">
        <v>11</v>
      </c>
      <c r="H5319" t="str">
        <f>IF(Statistics_xlsx___Sheet1[[#This Row],[Post Name]]="-",IF(G5320=0,G5318,G5320),Statistics_xlsx___Sheet1[[#This Row],[Post Name]])</f>
        <v>c8</v>
      </c>
      <c r="I5319">
        <v>58886</v>
      </c>
      <c r="J5319">
        <f>IF(Statistics_xlsx___Sheet1[[#This Row],[Offered Salary]]&lt;=0,AVERAGE($I$2:$I$7166),Statistics_xlsx___Sheet1[[#This Row],[Offered Salary]])</f>
        <v>58886</v>
      </c>
      <c r="K5319" t="b">
        <f>OR((Statistics_xlsx___Sheet1[[#This Row],[updated offered salary]]&lt;$N$39),(Statistics_xlsx___Sheet1[[#This Row],[updated offered salary]]&gt;$N$40))</f>
        <v>0</v>
      </c>
    </row>
    <row r="5320" spans="1:11" x14ac:dyDescent="0.3">
      <c r="A5320">
        <v>491599</v>
      </c>
      <c r="B5320" t="s">
        <v>3646</v>
      </c>
      <c r="C5320" t="s">
        <v>8</v>
      </c>
      <c r="D5320" t="s">
        <v>9</v>
      </c>
      <c r="E5320" t="str">
        <f>IF(Statistics_xlsx___Sheet1[[#This Row],[event_name]]="-","Male",Statistics_xlsx___Sheet1[[#This Row],[event_name]])</f>
        <v>Male</v>
      </c>
      <c r="F5320" t="s">
        <v>17</v>
      </c>
      <c r="G5320" t="s">
        <v>14</v>
      </c>
      <c r="H5320" t="str">
        <f>IF(Statistics_xlsx___Sheet1[[#This Row],[Post Name]]="-",IF(G5321=0,G5319,G5321),Statistics_xlsx___Sheet1[[#This Row],[Post Name]])</f>
        <v>c5</v>
      </c>
      <c r="I5320">
        <v>73104</v>
      </c>
      <c r="J5320">
        <f>IF(Statistics_xlsx___Sheet1[[#This Row],[Offered Salary]]&lt;=0,AVERAGE($I$2:$I$7166),Statistics_xlsx___Sheet1[[#This Row],[Offered Salary]])</f>
        <v>73104</v>
      </c>
      <c r="K5320" t="b">
        <f>OR((Statistics_xlsx___Sheet1[[#This Row],[updated offered salary]]&lt;$N$39),(Statistics_xlsx___Sheet1[[#This Row],[updated offered salary]]&gt;$N$40))</f>
        <v>0</v>
      </c>
    </row>
    <row r="5321" spans="1:11" x14ac:dyDescent="0.3">
      <c r="A5321">
        <v>960228</v>
      </c>
      <c r="B5321" t="s">
        <v>4308</v>
      </c>
      <c r="C5321" t="s">
        <v>8</v>
      </c>
      <c r="D5321" t="s">
        <v>13</v>
      </c>
      <c r="E5321" t="str">
        <f>IF(Statistics_xlsx___Sheet1[[#This Row],[event_name]]="-","Male",Statistics_xlsx___Sheet1[[#This Row],[event_name]])</f>
        <v>Female</v>
      </c>
      <c r="F5321" t="s">
        <v>17</v>
      </c>
      <c r="G5321" t="s">
        <v>14</v>
      </c>
      <c r="H5321" t="str">
        <f>IF(Statistics_xlsx___Sheet1[[#This Row],[Post Name]]="-",IF(G5322=0,G5320,G5322),Statistics_xlsx___Sheet1[[#This Row],[Post Name]])</f>
        <v>c5</v>
      </c>
      <c r="I5321">
        <v>64110</v>
      </c>
      <c r="J5321">
        <f>IF(Statistics_xlsx___Sheet1[[#This Row],[Offered Salary]]&lt;=0,AVERAGE($I$2:$I$7166),Statistics_xlsx___Sheet1[[#This Row],[Offered Salary]])</f>
        <v>64110</v>
      </c>
      <c r="K5321" t="b">
        <f>OR((Statistics_xlsx___Sheet1[[#This Row],[updated offered salary]]&lt;$N$39),(Statistics_xlsx___Sheet1[[#This Row],[updated offered salary]]&gt;$N$40))</f>
        <v>0</v>
      </c>
    </row>
    <row r="5322" spans="1:11" x14ac:dyDescent="0.3">
      <c r="A5322">
        <v>747382</v>
      </c>
      <c r="B5322" t="s">
        <v>4309</v>
      </c>
      <c r="C5322" t="s">
        <v>8</v>
      </c>
      <c r="D5322" t="s">
        <v>9</v>
      </c>
      <c r="E5322" t="str">
        <f>IF(Statistics_xlsx___Sheet1[[#This Row],[event_name]]="-","Male",Statistics_xlsx___Sheet1[[#This Row],[event_name]])</f>
        <v>Male</v>
      </c>
      <c r="F5322" t="s">
        <v>17</v>
      </c>
      <c r="G5322" t="s">
        <v>39</v>
      </c>
      <c r="H5322" t="str">
        <f>IF(Statistics_xlsx___Sheet1[[#This Row],[Post Name]]="-",IF(G5323=0,G5321,G5323),Statistics_xlsx___Sheet1[[#This Row],[Post Name]])</f>
        <v>i1</v>
      </c>
      <c r="I5322">
        <v>81465</v>
      </c>
      <c r="J5322">
        <f>IF(Statistics_xlsx___Sheet1[[#This Row],[Offered Salary]]&lt;=0,AVERAGE($I$2:$I$7166),Statistics_xlsx___Sheet1[[#This Row],[Offered Salary]])</f>
        <v>81465</v>
      </c>
      <c r="K5322" t="b">
        <f>OR((Statistics_xlsx___Sheet1[[#This Row],[updated offered salary]]&lt;$N$39),(Statistics_xlsx___Sheet1[[#This Row],[updated offered salary]]&gt;$N$40))</f>
        <v>0</v>
      </c>
    </row>
    <row r="5323" spans="1:11" x14ac:dyDescent="0.3">
      <c r="A5323">
        <v>870130</v>
      </c>
      <c r="B5323" t="s">
        <v>4310</v>
      </c>
      <c r="C5323" t="s">
        <v>8</v>
      </c>
      <c r="D5323" t="s">
        <v>9</v>
      </c>
      <c r="E5323" t="str">
        <f>IF(Statistics_xlsx___Sheet1[[#This Row],[event_name]]="-","Male",Statistics_xlsx___Sheet1[[#This Row],[event_name]])</f>
        <v>Male</v>
      </c>
      <c r="F5323" t="s">
        <v>17</v>
      </c>
      <c r="G5323" t="s">
        <v>39</v>
      </c>
      <c r="H5323" t="str">
        <f>IF(Statistics_xlsx___Sheet1[[#This Row],[Post Name]]="-",IF(G5324=0,G5322,G5324),Statistics_xlsx___Sheet1[[#This Row],[Post Name]])</f>
        <v>i1</v>
      </c>
      <c r="I5323">
        <v>18468</v>
      </c>
      <c r="J5323">
        <f>IF(Statistics_xlsx___Sheet1[[#This Row],[Offered Salary]]&lt;=0,AVERAGE($I$2:$I$7166),Statistics_xlsx___Sheet1[[#This Row],[Offered Salary]])</f>
        <v>18468</v>
      </c>
      <c r="K5323" t="b">
        <f>OR((Statistics_xlsx___Sheet1[[#This Row],[updated offered salary]]&lt;$N$39),(Statistics_xlsx___Sheet1[[#This Row],[updated offered salary]]&gt;$N$40))</f>
        <v>0</v>
      </c>
    </row>
    <row r="5324" spans="1:11" x14ac:dyDescent="0.3">
      <c r="A5324">
        <v>462319</v>
      </c>
      <c r="B5324" t="s">
        <v>4311</v>
      </c>
      <c r="C5324" t="s">
        <v>8</v>
      </c>
      <c r="D5324" t="s">
        <v>9</v>
      </c>
      <c r="E5324" t="str">
        <f>IF(Statistics_xlsx___Sheet1[[#This Row],[event_name]]="-","Male",Statistics_xlsx___Sheet1[[#This Row],[event_name]])</f>
        <v>Male</v>
      </c>
      <c r="F5324" t="s">
        <v>17</v>
      </c>
      <c r="G5324" t="s">
        <v>39</v>
      </c>
      <c r="H5324" t="str">
        <f>IF(Statistics_xlsx___Sheet1[[#This Row],[Post Name]]="-",IF(G5325=0,G5323,G5325),Statistics_xlsx___Sheet1[[#This Row],[Post Name]])</f>
        <v>i1</v>
      </c>
      <c r="I5324">
        <v>98164</v>
      </c>
      <c r="J5324">
        <f>IF(Statistics_xlsx___Sheet1[[#This Row],[Offered Salary]]&lt;=0,AVERAGE($I$2:$I$7166),Statistics_xlsx___Sheet1[[#This Row],[Offered Salary]])</f>
        <v>98164</v>
      </c>
      <c r="K5324" t="b">
        <f>OR((Statistics_xlsx___Sheet1[[#This Row],[updated offered salary]]&lt;$N$39),(Statistics_xlsx___Sheet1[[#This Row],[updated offered salary]]&gt;$N$40))</f>
        <v>0</v>
      </c>
    </row>
    <row r="5325" spans="1:11" x14ac:dyDescent="0.3">
      <c r="A5325">
        <v>158949</v>
      </c>
      <c r="B5325" t="s">
        <v>4312</v>
      </c>
      <c r="C5325" t="s">
        <v>8</v>
      </c>
      <c r="D5325" t="s">
        <v>13</v>
      </c>
      <c r="E5325" t="str">
        <f>IF(Statistics_xlsx___Sheet1[[#This Row],[event_name]]="-","Male",Statistics_xlsx___Sheet1[[#This Row],[event_name]])</f>
        <v>Female</v>
      </c>
      <c r="F5325" t="s">
        <v>17</v>
      </c>
      <c r="G5325" t="s">
        <v>39</v>
      </c>
      <c r="H5325" t="str">
        <f>IF(Statistics_xlsx___Sheet1[[#This Row],[Post Name]]="-",IF(G5326=0,G5324,G5326),Statistics_xlsx___Sheet1[[#This Row],[Post Name]])</f>
        <v>i1</v>
      </c>
      <c r="I5325">
        <v>13296</v>
      </c>
      <c r="J5325">
        <f>IF(Statistics_xlsx___Sheet1[[#This Row],[Offered Salary]]&lt;=0,AVERAGE($I$2:$I$7166),Statistics_xlsx___Sheet1[[#This Row],[Offered Salary]])</f>
        <v>13296</v>
      </c>
      <c r="K5325" t="b">
        <f>OR((Statistics_xlsx___Sheet1[[#This Row],[updated offered salary]]&lt;$N$39),(Statistics_xlsx___Sheet1[[#This Row],[updated offered salary]]&gt;$N$40))</f>
        <v>0</v>
      </c>
    </row>
    <row r="5326" spans="1:11" x14ac:dyDescent="0.3">
      <c r="A5326">
        <v>892655</v>
      </c>
      <c r="B5326" t="s">
        <v>4313</v>
      </c>
      <c r="C5326" t="s">
        <v>8</v>
      </c>
      <c r="D5326" t="s">
        <v>13</v>
      </c>
      <c r="E5326" t="str">
        <f>IF(Statistics_xlsx___Sheet1[[#This Row],[event_name]]="-","Male",Statistics_xlsx___Sheet1[[#This Row],[event_name]])</f>
        <v>Female</v>
      </c>
      <c r="F5326" t="s">
        <v>17</v>
      </c>
      <c r="G5326" t="s">
        <v>39</v>
      </c>
      <c r="H5326" t="str">
        <f>IF(Statistics_xlsx___Sheet1[[#This Row],[Post Name]]="-",IF(G5327=0,G5325,G5327),Statistics_xlsx___Sheet1[[#This Row],[Post Name]])</f>
        <v>i1</v>
      </c>
      <c r="I5326">
        <v>17931</v>
      </c>
      <c r="J5326">
        <f>IF(Statistics_xlsx___Sheet1[[#This Row],[Offered Salary]]&lt;=0,AVERAGE($I$2:$I$7166),Statistics_xlsx___Sheet1[[#This Row],[Offered Salary]])</f>
        <v>17931</v>
      </c>
      <c r="K5326" t="b">
        <f>OR((Statistics_xlsx___Sheet1[[#This Row],[updated offered salary]]&lt;$N$39),(Statistics_xlsx___Sheet1[[#This Row],[updated offered salary]]&gt;$N$40))</f>
        <v>0</v>
      </c>
    </row>
    <row r="5327" spans="1:11" x14ac:dyDescent="0.3">
      <c r="A5327">
        <v>467789</v>
      </c>
      <c r="B5327" t="s">
        <v>2395</v>
      </c>
      <c r="C5327" t="s">
        <v>8</v>
      </c>
      <c r="D5327" t="s">
        <v>42</v>
      </c>
      <c r="E5327" t="str">
        <f>IF(Statistics_xlsx___Sheet1[[#This Row],[event_name]]="-","Male",Statistics_xlsx___Sheet1[[#This Row],[event_name]])</f>
        <v>Don’t want to say</v>
      </c>
      <c r="F5327" t="s">
        <v>17</v>
      </c>
      <c r="G5327" t="s">
        <v>36</v>
      </c>
      <c r="H5327" t="str">
        <f>IF(Statistics_xlsx___Sheet1[[#This Row],[Post Name]]="-",IF(G5328=0,G5326,G5328),Statistics_xlsx___Sheet1[[#This Row],[Post Name]])</f>
        <v>i5</v>
      </c>
      <c r="I5327">
        <v>50670</v>
      </c>
      <c r="J5327">
        <f>IF(Statistics_xlsx___Sheet1[[#This Row],[Offered Salary]]&lt;=0,AVERAGE($I$2:$I$7166),Statistics_xlsx___Sheet1[[#This Row],[Offered Salary]])</f>
        <v>50670</v>
      </c>
      <c r="K5327" t="b">
        <f>OR((Statistics_xlsx___Sheet1[[#This Row],[updated offered salary]]&lt;$N$39),(Statistics_xlsx___Sheet1[[#This Row],[updated offered salary]]&gt;$N$40))</f>
        <v>0</v>
      </c>
    </row>
    <row r="5328" spans="1:11" x14ac:dyDescent="0.3">
      <c r="A5328">
        <v>540410</v>
      </c>
      <c r="B5328" t="s">
        <v>1284</v>
      </c>
      <c r="C5328" t="s">
        <v>8</v>
      </c>
      <c r="D5328" t="s">
        <v>9</v>
      </c>
      <c r="E5328" t="str">
        <f>IF(Statistics_xlsx___Sheet1[[#This Row],[event_name]]="-","Male",Statistics_xlsx___Sheet1[[#This Row],[event_name]])</f>
        <v>Male</v>
      </c>
      <c r="F5328" t="s">
        <v>10</v>
      </c>
      <c r="G5328" t="s">
        <v>14</v>
      </c>
      <c r="H5328" t="str">
        <f>IF(Statistics_xlsx___Sheet1[[#This Row],[Post Name]]="-",IF(G5329=0,G5327,G5329),Statistics_xlsx___Sheet1[[#This Row],[Post Name]])</f>
        <v>c5</v>
      </c>
      <c r="I5328">
        <v>5309</v>
      </c>
      <c r="J5328">
        <f>IF(Statistics_xlsx___Sheet1[[#This Row],[Offered Salary]]&lt;=0,AVERAGE($I$2:$I$7166),Statistics_xlsx___Sheet1[[#This Row],[Offered Salary]])</f>
        <v>5309</v>
      </c>
      <c r="K5328" t="b">
        <f>OR((Statistics_xlsx___Sheet1[[#This Row],[updated offered salary]]&lt;$N$39),(Statistics_xlsx___Sheet1[[#This Row],[updated offered salary]]&gt;$N$40))</f>
        <v>0</v>
      </c>
    </row>
    <row r="5329" spans="1:11" x14ac:dyDescent="0.3">
      <c r="A5329">
        <v>563880</v>
      </c>
      <c r="B5329" t="s">
        <v>1284</v>
      </c>
      <c r="C5329" t="s">
        <v>8</v>
      </c>
      <c r="D5329" t="s">
        <v>13</v>
      </c>
      <c r="E5329" t="str">
        <f>IF(Statistics_xlsx___Sheet1[[#This Row],[event_name]]="-","Male",Statistics_xlsx___Sheet1[[#This Row],[event_name]])</f>
        <v>Female</v>
      </c>
      <c r="F5329" t="s">
        <v>10</v>
      </c>
      <c r="G5329" t="s">
        <v>14</v>
      </c>
      <c r="H5329" t="str">
        <f>IF(Statistics_xlsx___Sheet1[[#This Row],[Post Name]]="-",IF(G5330=0,G5328,G5330),Statistics_xlsx___Sheet1[[#This Row],[Post Name]])</f>
        <v>c5</v>
      </c>
      <c r="I5329">
        <v>60492</v>
      </c>
      <c r="J5329">
        <f>IF(Statistics_xlsx___Sheet1[[#This Row],[Offered Salary]]&lt;=0,AVERAGE($I$2:$I$7166),Statistics_xlsx___Sheet1[[#This Row],[Offered Salary]])</f>
        <v>60492</v>
      </c>
      <c r="K5329" t="b">
        <f>OR((Statistics_xlsx___Sheet1[[#This Row],[updated offered salary]]&lt;$N$39),(Statistics_xlsx___Sheet1[[#This Row],[updated offered salary]]&gt;$N$40))</f>
        <v>0</v>
      </c>
    </row>
    <row r="5330" spans="1:11" x14ac:dyDescent="0.3">
      <c r="A5330">
        <v>886098</v>
      </c>
      <c r="B5330" t="s">
        <v>4314</v>
      </c>
      <c r="C5330" t="s">
        <v>8</v>
      </c>
      <c r="D5330" t="s">
        <v>9</v>
      </c>
      <c r="E5330" t="str">
        <f>IF(Statistics_xlsx___Sheet1[[#This Row],[event_name]]="-","Male",Statistics_xlsx___Sheet1[[#This Row],[event_name]])</f>
        <v>Male</v>
      </c>
      <c r="F5330" t="s">
        <v>10</v>
      </c>
      <c r="G5330" t="s">
        <v>14</v>
      </c>
      <c r="H5330" t="str">
        <f>IF(Statistics_xlsx___Sheet1[[#This Row],[Post Name]]="-",IF(G5331=0,G5329,G5331),Statistics_xlsx___Sheet1[[#This Row],[Post Name]])</f>
        <v>c5</v>
      </c>
      <c r="I5330">
        <v>31528</v>
      </c>
      <c r="J5330">
        <f>IF(Statistics_xlsx___Sheet1[[#This Row],[Offered Salary]]&lt;=0,AVERAGE($I$2:$I$7166),Statistics_xlsx___Sheet1[[#This Row],[Offered Salary]])</f>
        <v>31528</v>
      </c>
      <c r="K5330" t="b">
        <f>OR((Statistics_xlsx___Sheet1[[#This Row],[updated offered salary]]&lt;$N$39),(Statistics_xlsx___Sheet1[[#This Row],[updated offered salary]]&gt;$N$40))</f>
        <v>0</v>
      </c>
    </row>
    <row r="5331" spans="1:11" x14ac:dyDescent="0.3">
      <c r="A5331">
        <v>763727</v>
      </c>
      <c r="B5331" t="s">
        <v>4315</v>
      </c>
      <c r="C5331" t="s">
        <v>8</v>
      </c>
      <c r="D5331" t="s">
        <v>9</v>
      </c>
      <c r="E5331" t="str">
        <f>IF(Statistics_xlsx___Sheet1[[#This Row],[event_name]]="-","Male",Statistics_xlsx___Sheet1[[#This Row],[event_name]])</f>
        <v>Male</v>
      </c>
      <c r="F5331" t="s">
        <v>10</v>
      </c>
      <c r="G5331" t="s">
        <v>14</v>
      </c>
      <c r="H5331" t="str">
        <f>IF(Statistics_xlsx___Sheet1[[#This Row],[Post Name]]="-",IF(G5332=0,G5330,G5332),Statistics_xlsx___Sheet1[[#This Row],[Post Name]])</f>
        <v>c5</v>
      </c>
      <c r="I5331">
        <v>50854</v>
      </c>
      <c r="J5331">
        <f>IF(Statistics_xlsx___Sheet1[[#This Row],[Offered Salary]]&lt;=0,AVERAGE($I$2:$I$7166),Statistics_xlsx___Sheet1[[#This Row],[Offered Salary]])</f>
        <v>50854</v>
      </c>
      <c r="K5331" t="b">
        <f>OR((Statistics_xlsx___Sheet1[[#This Row],[updated offered salary]]&lt;$N$39),(Statistics_xlsx___Sheet1[[#This Row],[updated offered salary]]&gt;$N$40))</f>
        <v>0</v>
      </c>
    </row>
    <row r="5332" spans="1:11" x14ac:dyDescent="0.3">
      <c r="A5332">
        <v>139450</v>
      </c>
      <c r="B5332" t="s">
        <v>3988</v>
      </c>
      <c r="C5332" t="s">
        <v>8</v>
      </c>
      <c r="D5332" t="s">
        <v>13</v>
      </c>
      <c r="E5332" t="str">
        <f>IF(Statistics_xlsx___Sheet1[[#This Row],[event_name]]="-","Male",Statistics_xlsx___Sheet1[[#This Row],[event_name]])</f>
        <v>Female</v>
      </c>
      <c r="F5332" t="s">
        <v>10</v>
      </c>
      <c r="G5332" t="s">
        <v>14</v>
      </c>
      <c r="H5332" t="str">
        <f>IF(Statistics_xlsx___Sheet1[[#This Row],[Post Name]]="-",IF(G5333=0,G5331,G5333),Statistics_xlsx___Sheet1[[#This Row],[Post Name]])</f>
        <v>c5</v>
      </c>
      <c r="I5332">
        <v>32201</v>
      </c>
      <c r="J5332">
        <f>IF(Statistics_xlsx___Sheet1[[#This Row],[Offered Salary]]&lt;=0,AVERAGE($I$2:$I$7166),Statistics_xlsx___Sheet1[[#This Row],[Offered Salary]])</f>
        <v>32201</v>
      </c>
      <c r="K5332" t="b">
        <f>OR((Statistics_xlsx___Sheet1[[#This Row],[updated offered salary]]&lt;$N$39),(Statistics_xlsx___Sheet1[[#This Row],[updated offered salary]]&gt;$N$40))</f>
        <v>0</v>
      </c>
    </row>
    <row r="5333" spans="1:11" x14ac:dyDescent="0.3">
      <c r="A5333">
        <v>518271</v>
      </c>
      <c r="B5333" t="s">
        <v>2191</v>
      </c>
      <c r="C5333" t="s">
        <v>8</v>
      </c>
      <c r="D5333" t="s">
        <v>9</v>
      </c>
      <c r="E5333" t="str">
        <f>IF(Statistics_xlsx___Sheet1[[#This Row],[event_name]]="-","Male",Statistics_xlsx___Sheet1[[#This Row],[event_name]])</f>
        <v>Male</v>
      </c>
      <c r="F5333" t="s">
        <v>10</v>
      </c>
      <c r="G5333" t="s">
        <v>14</v>
      </c>
      <c r="H5333" t="str">
        <f>IF(Statistics_xlsx___Sheet1[[#This Row],[Post Name]]="-",IF(G5334=0,G5332,G5334),Statistics_xlsx___Sheet1[[#This Row],[Post Name]])</f>
        <v>c5</v>
      </c>
      <c r="I5333">
        <v>99637</v>
      </c>
      <c r="J5333">
        <f>IF(Statistics_xlsx___Sheet1[[#This Row],[Offered Salary]]&lt;=0,AVERAGE($I$2:$I$7166),Statistics_xlsx___Sheet1[[#This Row],[Offered Salary]])</f>
        <v>99637</v>
      </c>
      <c r="K5333" t="b">
        <f>OR((Statistics_xlsx___Sheet1[[#This Row],[updated offered salary]]&lt;$N$39),(Statistics_xlsx___Sheet1[[#This Row],[updated offered salary]]&gt;$N$40))</f>
        <v>0</v>
      </c>
    </row>
    <row r="5334" spans="1:11" x14ac:dyDescent="0.3">
      <c r="A5334">
        <v>37962</v>
      </c>
      <c r="B5334" t="s">
        <v>2191</v>
      </c>
      <c r="C5334" t="s">
        <v>8</v>
      </c>
      <c r="D5334" t="s">
        <v>13</v>
      </c>
      <c r="E5334" t="str">
        <f>IF(Statistics_xlsx___Sheet1[[#This Row],[event_name]]="-","Male",Statistics_xlsx___Sheet1[[#This Row],[event_name]])</f>
        <v>Female</v>
      </c>
      <c r="F5334" t="s">
        <v>10</v>
      </c>
      <c r="G5334" t="s">
        <v>14</v>
      </c>
      <c r="H5334" t="str">
        <f>IF(Statistics_xlsx___Sheet1[[#This Row],[Post Name]]="-",IF(G5335=0,G5333,G5335),Statistics_xlsx___Sheet1[[#This Row],[Post Name]])</f>
        <v>c5</v>
      </c>
      <c r="I5334">
        <v>24704</v>
      </c>
      <c r="J5334">
        <f>IF(Statistics_xlsx___Sheet1[[#This Row],[Offered Salary]]&lt;=0,AVERAGE($I$2:$I$7166),Statistics_xlsx___Sheet1[[#This Row],[Offered Salary]])</f>
        <v>24704</v>
      </c>
      <c r="K5334" t="b">
        <f>OR((Statistics_xlsx___Sheet1[[#This Row],[updated offered salary]]&lt;$N$39),(Statistics_xlsx___Sheet1[[#This Row],[updated offered salary]]&gt;$N$40))</f>
        <v>0</v>
      </c>
    </row>
    <row r="5335" spans="1:11" x14ac:dyDescent="0.3">
      <c r="A5335">
        <v>196290</v>
      </c>
      <c r="B5335" t="s">
        <v>3160</v>
      </c>
      <c r="C5335" t="s">
        <v>8</v>
      </c>
      <c r="D5335" t="s">
        <v>13</v>
      </c>
      <c r="E5335" t="str">
        <f>IF(Statistics_xlsx___Sheet1[[#This Row],[event_name]]="-","Male",Statistics_xlsx___Sheet1[[#This Row],[event_name]])</f>
        <v>Female</v>
      </c>
      <c r="F5335" t="s">
        <v>10</v>
      </c>
      <c r="G5335" t="s">
        <v>14</v>
      </c>
      <c r="H5335" t="str">
        <f>IF(Statistics_xlsx___Sheet1[[#This Row],[Post Name]]="-",IF(G5336=0,G5334,G5336),Statistics_xlsx___Sheet1[[#This Row],[Post Name]])</f>
        <v>c5</v>
      </c>
      <c r="I5335">
        <v>77572</v>
      </c>
      <c r="J5335">
        <f>IF(Statistics_xlsx___Sheet1[[#This Row],[Offered Salary]]&lt;=0,AVERAGE($I$2:$I$7166),Statistics_xlsx___Sheet1[[#This Row],[Offered Salary]])</f>
        <v>77572</v>
      </c>
      <c r="K5335" t="b">
        <f>OR((Statistics_xlsx___Sheet1[[#This Row],[updated offered salary]]&lt;$N$39),(Statistics_xlsx___Sheet1[[#This Row],[updated offered salary]]&gt;$N$40))</f>
        <v>0</v>
      </c>
    </row>
    <row r="5336" spans="1:11" x14ac:dyDescent="0.3">
      <c r="A5336">
        <v>212291</v>
      </c>
      <c r="B5336" t="s">
        <v>4316</v>
      </c>
      <c r="C5336" t="s">
        <v>8</v>
      </c>
      <c r="D5336" t="s">
        <v>13</v>
      </c>
      <c r="E5336" t="str">
        <f>IF(Statistics_xlsx___Sheet1[[#This Row],[event_name]]="-","Male",Statistics_xlsx___Sheet1[[#This Row],[event_name]])</f>
        <v>Female</v>
      </c>
      <c r="F5336" t="s">
        <v>86</v>
      </c>
      <c r="G5336" t="s">
        <v>345</v>
      </c>
      <c r="H5336" t="str">
        <f>IF(Statistics_xlsx___Sheet1[[#This Row],[Post Name]]="-",IF(G5337=0,G5335,G5337),Statistics_xlsx___Sheet1[[#This Row],[Post Name]])</f>
        <v>c9</v>
      </c>
      <c r="I5336">
        <v>27162</v>
      </c>
      <c r="J5336">
        <f>IF(Statistics_xlsx___Sheet1[[#This Row],[Offered Salary]]&lt;=0,AVERAGE($I$2:$I$7166),Statistics_xlsx___Sheet1[[#This Row],[Offered Salary]])</f>
        <v>27162</v>
      </c>
      <c r="K5336" t="b">
        <f>OR((Statistics_xlsx___Sheet1[[#This Row],[updated offered salary]]&lt;$N$39),(Statistics_xlsx___Sheet1[[#This Row],[updated offered salary]]&gt;$N$40))</f>
        <v>0</v>
      </c>
    </row>
    <row r="5337" spans="1:11" x14ac:dyDescent="0.3">
      <c r="A5337">
        <v>646824</v>
      </c>
      <c r="B5337" t="s">
        <v>2394</v>
      </c>
      <c r="C5337" t="s">
        <v>8</v>
      </c>
      <c r="D5337" t="s">
        <v>9</v>
      </c>
      <c r="E5337" t="str">
        <f>IF(Statistics_xlsx___Sheet1[[#This Row],[event_name]]="-","Male",Statistics_xlsx___Sheet1[[#This Row],[event_name]])</f>
        <v>Male</v>
      </c>
      <c r="F5337" t="s">
        <v>10</v>
      </c>
      <c r="G5337" t="s">
        <v>345</v>
      </c>
      <c r="H5337" t="str">
        <f>IF(Statistics_xlsx___Sheet1[[#This Row],[Post Name]]="-",IF(G5338=0,G5336,G5338),Statistics_xlsx___Sheet1[[#This Row],[Post Name]])</f>
        <v>c9</v>
      </c>
      <c r="I5337">
        <v>57531</v>
      </c>
      <c r="J5337">
        <f>IF(Statistics_xlsx___Sheet1[[#This Row],[Offered Salary]]&lt;=0,AVERAGE($I$2:$I$7166),Statistics_xlsx___Sheet1[[#This Row],[Offered Salary]])</f>
        <v>57531</v>
      </c>
      <c r="K5337" t="b">
        <f>OR((Statistics_xlsx___Sheet1[[#This Row],[updated offered salary]]&lt;$N$39),(Statistics_xlsx___Sheet1[[#This Row],[updated offered salary]]&gt;$N$40))</f>
        <v>0</v>
      </c>
    </row>
    <row r="5338" spans="1:11" x14ac:dyDescent="0.3">
      <c r="A5338">
        <v>408894</v>
      </c>
      <c r="B5338" t="s">
        <v>4317</v>
      </c>
      <c r="C5338" t="s">
        <v>8</v>
      </c>
      <c r="D5338" t="s">
        <v>9</v>
      </c>
      <c r="E5338" t="str">
        <f>IF(Statistics_xlsx___Sheet1[[#This Row],[event_name]]="-","Male",Statistics_xlsx___Sheet1[[#This Row],[event_name]])</f>
        <v>Male</v>
      </c>
      <c r="F5338" t="s">
        <v>10</v>
      </c>
      <c r="G5338" t="s">
        <v>345</v>
      </c>
      <c r="H5338" t="str">
        <f>IF(Statistics_xlsx___Sheet1[[#This Row],[Post Name]]="-",IF(G5339=0,G5337,G5339),Statistics_xlsx___Sheet1[[#This Row],[Post Name]])</f>
        <v>c9</v>
      </c>
      <c r="I5338">
        <v>81977</v>
      </c>
      <c r="J5338">
        <f>IF(Statistics_xlsx___Sheet1[[#This Row],[Offered Salary]]&lt;=0,AVERAGE($I$2:$I$7166),Statistics_xlsx___Sheet1[[#This Row],[Offered Salary]])</f>
        <v>81977</v>
      </c>
      <c r="K5338" t="b">
        <f>OR((Statistics_xlsx___Sheet1[[#This Row],[updated offered salary]]&lt;$N$39),(Statistics_xlsx___Sheet1[[#This Row],[updated offered salary]]&gt;$N$40))</f>
        <v>0</v>
      </c>
    </row>
    <row r="5339" spans="1:11" x14ac:dyDescent="0.3">
      <c r="A5339">
        <v>82374</v>
      </c>
      <c r="B5339" t="s">
        <v>4318</v>
      </c>
      <c r="C5339" t="s">
        <v>8</v>
      </c>
      <c r="D5339" t="s">
        <v>9</v>
      </c>
      <c r="E5339" t="str">
        <f>IF(Statistics_xlsx___Sheet1[[#This Row],[event_name]]="-","Male",Statistics_xlsx___Sheet1[[#This Row],[event_name]])</f>
        <v>Male</v>
      </c>
      <c r="F5339" t="s">
        <v>52</v>
      </c>
      <c r="G5339" t="s">
        <v>14</v>
      </c>
      <c r="H5339" t="str">
        <f>IF(Statistics_xlsx___Sheet1[[#This Row],[Post Name]]="-",IF(G5340=0,G5338,G5340),Statistics_xlsx___Sheet1[[#This Row],[Post Name]])</f>
        <v>c5</v>
      </c>
      <c r="I5339">
        <v>40686</v>
      </c>
      <c r="J5339">
        <f>IF(Statistics_xlsx___Sheet1[[#This Row],[Offered Salary]]&lt;=0,AVERAGE($I$2:$I$7166),Statistics_xlsx___Sheet1[[#This Row],[Offered Salary]])</f>
        <v>40686</v>
      </c>
      <c r="K5339" t="b">
        <f>OR((Statistics_xlsx___Sheet1[[#This Row],[updated offered salary]]&lt;$N$39),(Statistics_xlsx___Sheet1[[#This Row],[updated offered salary]]&gt;$N$40))</f>
        <v>0</v>
      </c>
    </row>
    <row r="5340" spans="1:11" x14ac:dyDescent="0.3">
      <c r="A5340">
        <v>544970</v>
      </c>
      <c r="B5340" t="s">
        <v>4319</v>
      </c>
      <c r="C5340" t="s">
        <v>8</v>
      </c>
      <c r="D5340" t="s">
        <v>9</v>
      </c>
      <c r="E5340" t="str">
        <f>IF(Statistics_xlsx___Sheet1[[#This Row],[event_name]]="-","Male",Statistics_xlsx___Sheet1[[#This Row],[event_name]])</f>
        <v>Male</v>
      </c>
      <c r="F5340" t="s">
        <v>10</v>
      </c>
      <c r="G5340" t="s">
        <v>345</v>
      </c>
      <c r="H5340" t="str">
        <f>IF(Statistics_xlsx___Sheet1[[#This Row],[Post Name]]="-",IF(G5341=0,G5339,G5341),Statistics_xlsx___Sheet1[[#This Row],[Post Name]])</f>
        <v>c9</v>
      </c>
      <c r="I5340">
        <v>63744</v>
      </c>
      <c r="J5340">
        <f>IF(Statistics_xlsx___Sheet1[[#This Row],[Offered Salary]]&lt;=0,AVERAGE($I$2:$I$7166),Statistics_xlsx___Sheet1[[#This Row],[Offered Salary]])</f>
        <v>63744</v>
      </c>
      <c r="K5340" t="b">
        <f>OR((Statistics_xlsx___Sheet1[[#This Row],[updated offered salary]]&lt;$N$39),(Statistics_xlsx___Sheet1[[#This Row],[updated offered salary]]&gt;$N$40))</f>
        <v>0</v>
      </c>
    </row>
    <row r="5341" spans="1:11" x14ac:dyDescent="0.3">
      <c r="A5341">
        <v>816081</v>
      </c>
      <c r="B5341" t="s">
        <v>1594</v>
      </c>
      <c r="C5341" t="s">
        <v>8</v>
      </c>
      <c r="D5341" t="s">
        <v>9</v>
      </c>
      <c r="E5341" t="str">
        <f>IF(Statistics_xlsx___Sheet1[[#This Row],[event_name]]="-","Male",Statistics_xlsx___Sheet1[[#This Row],[event_name]])</f>
        <v>Male</v>
      </c>
      <c r="F5341" t="s">
        <v>17</v>
      </c>
      <c r="G5341" t="s">
        <v>14</v>
      </c>
      <c r="H5341" t="str">
        <f>IF(Statistics_xlsx___Sheet1[[#This Row],[Post Name]]="-",IF(G5342=0,G5340,G5342),Statistics_xlsx___Sheet1[[#This Row],[Post Name]])</f>
        <v>c5</v>
      </c>
      <c r="I5341">
        <v>64333</v>
      </c>
      <c r="J5341">
        <f>IF(Statistics_xlsx___Sheet1[[#This Row],[Offered Salary]]&lt;=0,AVERAGE($I$2:$I$7166),Statistics_xlsx___Sheet1[[#This Row],[Offered Salary]])</f>
        <v>64333</v>
      </c>
      <c r="K5341" t="b">
        <f>OR((Statistics_xlsx___Sheet1[[#This Row],[updated offered salary]]&lt;$N$39),(Statistics_xlsx___Sheet1[[#This Row],[updated offered salary]]&gt;$N$40))</f>
        <v>0</v>
      </c>
    </row>
    <row r="5342" spans="1:11" x14ac:dyDescent="0.3">
      <c r="A5342">
        <v>545956</v>
      </c>
      <c r="B5342" t="s">
        <v>1595</v>
      </c>
      <c r="C5342" t="s">
        <v>8</v>
      </c>
      <c r="D5342" t="s">
        <v>9</v>
      </c>
      <c r="E5342" t="str">
        <f>IF(Statistics_xlsx___Sheet1[[#This Row],[event_name]]="-","Male",Statistics_xlsx___Sheet1[[#This Row],[event_name]])</f>
        <v>Male</v>
      </c>
      <c r="F5342" t="s">
        <v>17</v>
      </c>
      <c r="G5342" t="s">
        <v>14</v>
      </c>
      <c r="H5342" t="str">
        <f>IF(Statistics_xlsx___Sheet1[[#This Row],[Post Name]]="-",IF(G5343=0,G5341,G5343),Statistics_xlsx___Sheet1[[#This Row],[Post Name]])</f>
        <v>c5</v>
      </c>
      <c r="I5342">
        <v>8196</v>
      </c>
      <c r="J5342">
        <f>IF(Statistics_xlsx___Sheet1[[#This Row],[Offered Salary]]&lt;=0,AVERAGE($I$2:$I$7166),Statistics_xlsx___Sheet1[[#This Row],[Offered Salary]])</f>
        <v>8196</v>
      </c>
      <c r="K5342" t="b">
        <f>OR((Statistics_xlsx___Sheet1[[#This Row],[updated offered salary]]&lt;$N$39),(Statistics_xlsx___Sheet1[[#This Row],[updated offered salary]]&gt;$N$40))</f>
        <v>0</v>
      </c>
    </row>
    <row r="5343" spans="1:11" x14ac:dyDescent="0.3">
      <c r="A5343">
        <v>865579</v>
      </c>
      <c r="B5343" t="s">
        <v>4320</v>
      </c>
      <c r="C5343" t="s">
        <v>8</v>
      </c>
      <c r="D5343" t="s">
        <v>9</v>
      </c>
      <c r="E5343" t="str">
        <f>IF(Statistics_xlsx___Sheet1[[#This Row],[event_name]]="-","Male",Statistics_xlsx___Sheet1[[#This Row],[event_name]])</f>
        <v>Male</v>
      </c>
      <c r="F5343" t="s">
        <v>17</v>
      </c>
      <c r="G5343" t="s">
        <v>14</v>
      </c>
      <c r="H5343" t="str">
        <f>IF(Statistics_xlsx___Sheet1[[#This Row],[Post Name]]="-",IF(G5344=0,G5342,G5344),Statistics_xlsx___Sheet1[[#This Row],[Post Name]])</f>
        <v>c5</v>
      </c>
      <c r="I5343">
        <v>10302</v>
      </c>
      <c r="J5343">
        <f>IF(Statistics_xlsx___Sheet1[[#This Row],[Offered Salary]]&lt;=0,AVERAGE($I$2:$I$7166),Statistics_xlsx___Sheet1[[#This Row],[Offered Salary]])</f>
        <v>10302</v>
      </c>
      <c r="K5343" t="b">
        <f>OR((Statistics_xlsx___Sheet1[[#This Row],[updated offered salary]]&lt;$N$39),(Statistics_xlsx___Sheet1[[#This Row],[updated offered salary]]&gt;$N$40))</f>
        <v>0</v>
      </c>
    </row>
    <row r="5344" spans="1:11" x14ac:dyDescent="0.3">
      <c r="A5344">
        <v>777814</v>
      </c>
      <c r="B5344" t="s">
        <v>4321</v>
      </c>
      <c r="C5344" t="s">
        <v>8</v>
      </c>
      <c r="D5344" t="s">
        <v>13</v>
      </c>
      <c r="E5344" t="str">
        <f>IF(Statistics_xlsx___Sheet1[[#This Row],[event_name]]="-","Male",Statistics_xlsx___Sheet1[[#This Row],[event_name]])</f>
        <v>Female</v>
      </c>
      <c r="F5344" t="s">
        <v>17</v>
      </c>
      <c r="G5344" t="s">
        <v>14</v>
      </c>
      <c r="H5344" t="str">
        <f>IF(Statistics_xlsx___Sheet1[[#This Row],[Post Name]]="-",IF(G5345=0,G5343,G5345),Statistics_xlsx___Sheet1[[#This Row],[Post Name]])</f>
        <v>c5</v>
      </c>
      <c r="I5344">
        <v>16771</v>
      </c>
      <c r="J5344">
        <f>IF(Statistics_xlsx___Sheet1[[#This Row],[Offered Salary]]&lt;=0,AVERAGE($I$2:$I$7166),Statistics_xlsx___Sheet1[[#This Row],[Offered Salary]])</f>
        <v>16771</v>
      </c>
      <c r="K5344" t="b">
        <f>OR((Statistics_xlsx___Sheet1[[#This Row],[updated offered salary]]&lt;$N$39),(Statistics_xlsx___Sheet1[[#This Row],[updated offered salary]]&gt;$N$40))</f>
        <v>0</v>
      </c>
    </row>
    <row r="5345" spans="1:11" x14ac:dyDescent="0.3">
      <c r="A5345">
        <v>546214</v>
      </c>
      <c r="B5345" t="s">
        <v>1187</v>
      </c>
      <c r="C5345" t="s">
        <v>8</v>
      </c>
      <c r="D5345" t="s">
        <v>9</v>
      </c>
      <c r="E5345" t="str">
        <f>IF(Statistics_xlsx___Sheet1[[#This Row],[event_name]]="-","Male",Statistics_xlsx___Sheet1[[#This Row],[event_name]])</f>
        <v>Male</v>
      </c>
      <c r="F5345" t="s">
        <v>10</v>
      </c>
      <c r="G5345" t="s">
        <v>14</v>
      </c>
      <c r="H5345" t="str">
        <f>IF(Statistics_xlsx___Sheet1[[#This Row],[Post Name]]="-",IF(G5346=0,G5344,G5346),Statistics_xlsx___Sheet1[[#This Row],[Post Name]])</f>
        <v>c5</v>
      </c>
      <c r="I5345">
        <v>35173</v>
      </c>
      <c r="J5345">
        <f>IF(Statistics_xlsx___Sheet1[[#This Row],[Offered Salary]]&lt;=0,AVERAGE($I$2:$I$7166),Statistics_xlsx___Sheet1[[#This Row],[Offered Salary]])</f>
        <v>35173</v>
      </c>
      <c r="K5345" t="b">
        <f>OR((Statistics_xlsx___Sheet1[[#This Row],[updated offered salary]]&lt;$N$39),(Statistics_xlsx___Sheet1[[#This Row],[updated offered salary]]&gt;$N$40))</f>
        <v>0</v>
      </c>
    </row>
    <row r="5346" spans="1:11" x14ac:dyDescent="0.3">
      <c r="A5346">
        <v>405649</v>
      </c>
      <c r="B5346" t="s">
        <v>1938</v>
      </c>
      <c r="C5346" t="s">
        <v>8</v>
      </c>
      <c r="D5346" t="s">
        <v>13</v>
      </c>
      <c r="E5346" t="str">
        <f>IF(Statistics_xlsx___Sheet1[[#This Row],[event_name]]="-","Male",Statistics_xlsx___Sheet1[[#This Row],[event_name]])</f>
        <v>Female</v>
      </c>
      <c r="F5346" t="s">
        <v>10</v>
      </c>
      <c r="G5346" t="s">
        <v>14</v>
      </c>
      <c r="H5346" t="str">
        <f>IF(Statistics_xlsx___Sheet1[[#This Row],[Post Name]]="-",IF(G5347=0,G5345,G5347),Statistics_xlsx___Sheet1[[#This Row],[Post Name]])</f>
        <v>c5</v>
      </c>
      <c r="I5346">
        <v>21407</v>
      </c>
      <c r="J5346">
        <f>IF(Statistics_xlsx___Sheet1[[#This Row],[Offered Salary]]&lt;=0,AVERAGE($I$2:$I$7166),Statistics_xlsx___Sheet1[[#This Row],[Offered Salary]])</f>
        <v>21407</v>
      </c>
      <c r="K5346" t="b">
        <f>OR((Statistics_xlsx___Sheet1[[#This Row],[updated offered salary]]&lt;$N$39),(Statistics_xlsx___Sheet1[[#This Row],[updated offered salary]]&gt;$N$40))</f>
        <v>0</v>
      </c>
    </row>
    <row r="5347" spans="1:11" x14ac:dyDescent="0.3">
      <c r="A5347">
        <v>416139</v>
      </c>
      <c r="B5347" t="s">
        <v>1991</v>
      </c>
      <c r="C5347" t="s">
        <v>8</v>
      </c>
      <c r="D5347" t="s">
        <v>9</v>
      </c>
      <c r="E5347" t="str">
        <f>IF(Statistics_xlsx___Sheet1[[#This Row],[event_name]]="-","Male",Statistics_xlsx___Sheet1[[#This Row],[event_name]])</f>
        <v>Male</v>
      </c>
      <c r="F5347" t="s">
        <v>10</v>
      </c>
      <c r="G5347" t="s">
        <v>14</v>
      </c>
      <c r="H5347" t="str">
        <f>IF(Statistics_xlsx___Sheet1[[#This Row],[Post Name]]="-",IF(G5348=0,G5346,G5348),Statistics_xlsx___Sheet1[[#This Row],[Post Name]])</f>
        <v>c5</v>
      </c>
      <c r="I5347">
        <v>17002</v>
      </c>
      <c r="J5347">
        <f>IF(Statistics_xlsx___Sheet1[[#This Row],[Offered Salary]]&lt;=0,AVERAGE($I$2:$I$7166),Statistics_xlsx___Sheet1[[#This Row],[Offered Salary]])</f>
        <v>17002</v>
      </c>
      <c r="K5347" t="b">
        <f>OR((Statistics_xlsx___Sheet1[[#This Row],[updated offered salary]]&lt;$N$39),(Statistics_xlsx___Sheet1[[#This Row],[updated offered salary]]&gt;$N$40))</f>
        <v>0</v>
      </c>
    </row>
    <row r="5348" spans="1:11" x14ac:dyDescent="0.3">
      <c r="A5348">
        <v>570273</v>
      </c>
      <c r="B5348" t="s">
        <v>3780</v>
      </c>
      <c r="C5348" t="s">
        <v>8</v>
      </c>
      <c r="D5348" t="s">
        <v>9</v>
      </c>
      <c r="E5348" t="str">
        <f>IF(Statistics_xlsx___Sheet1[[#This Row],[event_name]]="-","Male",Statistics_xlsx___Sheet1[[#This Row],[event_name]])</f>
        <v>Male</v>
      </c>
      <c r="F5348" t="s">
        <v>69</v>
      </c>
      <c r="G5348" t="s">
        <v>345</v>
      </c>
      <c r="H5348" t="str">
        <f>IF(Statistics_xlsx___Sheet1[[#This Row],[Post Name]]="-",IF(G5349=0,G5347,G5349),Statistics_xlsx___Sheet1[[#This Row],[Post Name]])</f>
        <v>c9</v>
      </c>
      <c r="I5348">
        <v>37537</v>
      </c>
      <c r="J5348">
        <f>IF(Statistics_xlsx___Sheet1[[#This Row],[Offered Salary]]&lt;=0,AVERAGE($I$2:$I$7166),Statistics_xlsx___Sheet1[[#This Row],[Offered Salary]])</f>
        <v>37537</v>
      </c>
      <c r="K5348" t="b">
        <f>OR((Statistics_xlsx___Sheet1[[#This Row],[updated offered salary]]&lt;$N$39),(Statistics_xlsx___Sheet1[[#This Row],[updated offered salary]]&gt;$N$40))</f>
        <v>0</v>
      </c>
    </row>
    <row r="5349" spans="1:11" x14ac:dyDescent="0.3">
      <c r="A5349">
        <v>205159</v>
      </c>
      <c r="B5349" t="s">
        <v>3346</v>
      </c>
      <c r="C5349" t="s">
        <v>8</v>
      </c>
      <c r="D5349" t="s">
        <v>9</v>
      </c>
      <c r="E5349" t="str">
        <f>IF(Statistics_xlsx___Sheet1[[#This Row],[event_name]]="-","Male",Statistics_xlsx___Sheet1[[#This Row],[event_name]])</f>
        <v>Male</v>
      </c>
      <c r="F5349" t="s">
        <v>17</v>
      </c>
      <c r="G5349" t="s">
        <v>14</v>
      </c>
      <c r="H5349" t="str">
        <f>IF(Statistics_xlsx___Sheet1[[#This Row],[Post Name]]="-",IF(G5350=0,G5348,G5350),Statistics_xlsx___Sheet1[[#This Row],[Post Name]])</f>
        <v>c5</v>
      </c>
      <c r="I5349">
        <v>64183</v>
      </c>
      <c r="J5349">
        <f>IF(Statistics_xlsx___Sheet1[[#This Row],[Offered Salary]]&lt;=0,AVERAGE($I$2:$I$7166),Statistics_xlsx___Sheet1[[#This Row],[Offered Salary]])</f>
        <v>64183</v>
      </c>
      <c r="K5349" t="b">
        <f>OR((Statistics_xlsx___Sheet1[[#This Row],[updated offered salary]]&lt;$N$39),(Statistics_xlsx___Sheet1[[#This Row],[updated offered salary]]&gt;$N$40))</f>
        <v>0</v>
      </c>
    </row>
    <row r="5350" spans="1:11" x14ac:dyDescent="0.3">
      <c r="A5350">
        <v>205366</v>
      </c>
      <c r="B5350" t="s">
        <v>1364</v>
      </c>
      <c r="C5350" t="s">
        <v>8</v>
      </c>
      <c r="D5350" t="s">
        <v>13</v>
      </c>
      <c r="E5350" t="str">
        <f>IF(Statistics_xlsx___Sheet1[[#This Row],[event_name]]="-","Male",Statistics_xlsx___Sheet1[[#This Row],[event_name]])</f>
        <v>Female</v>
      </c>
      <c r="F5350" t="s">
        <v>10</v>
      </c>
      <c r="G5350" t="s">
        <v>345</v>
      </c>
      <c r="H5350" t="str">
        <f>IF(Statistics_xlsx___Sheet1[[#This Row],[Post Name]]="-",IF(G5351=0,G5349,G5351),Statistics_xlsx___Sheet1[[#This Row],[Post Name]])</f>
        <v>c9</v>
      </c>
      <c r="I5350">
        <v>98558</v>
      </c>
      <c r="J5350">
        <f>IF(Statistics_xlsx___Sheet1[[#This Row],[Offered Salary]]&lt;=0,AVERAGE($I$2:$I$7166),Statistics_xlsx___Sheet1[[#This Row],[Offered Salary]])</f>
        <v>98558</v>
      </c>
      <c r="K5350" t="b">
        <f>OR((Statistics_xlsx___Sheet1[[#This Row],[updated offered salary]]&lt;$N$39),(Statistics_xlsx___Sheet1[[#This Row],[updated offered salary]]&gt;$N$40))</f>
        <v>0</v>
      </c>
    </row>
    <row r="5351" spans="1:11" x14ac:dyDescent="0.3">
      <c r="A5351">
        <v>127082</v>
      </c>
      <c r="B5351" t="s">
        <v>4322</v>
      </c>
      <c r="C5351" t="s">
        <v>8</v>
      </c>
      <c r="D5351" t="s">
        <v>9</v>
      </c>
      <c r="E5351" t="str">
        <f>IF(Statistics_xlsx___Sheet1[[#This Row],[event_name]]="-","Male",Statistics_xlsx___Sheet1[[#This Row],[event_name]])</f>
        <v>Male</v>
      </c>
      <c r="F5351" t="s">
        <v>10</v>
      </c>
      <c r="G5351" t="s">
        <v>345</v>
      </c>
      <c r="H5351" t="str">
        <f>IF(Statistics_xlsx___Sheet1[[#This Row],[Post Name]]="-",IF(G5352=0,G5350,G5352),Statistics_xlsx___Sheet1[[#This Row],[Post Name]])</f>
        <v>c9</v>
      </c>
      <c r="I5351">
        <v>95300</v>
      </c>
      <c r="J5351">
        <f>IF(Statistics_xlsx___Sheet1[[#This Row],[Offered Salary]]&lt;=0,AVERAGE($I$2:$I$7166),Statistics_xlsx___Sheet1[[#This Row],[Offered Salary]])</f>
        <v>95300</v>
      </c>
      <c r="K5351" t="b">
        <f>OR((Statistics_xlsx___Sheet1[[#This Row],[updated offered salary]]&lt;$N$39),(Statistics_xlsx___Sheet1[[#This Row],[updated offered salary]]&gt;$N$40))</f>
        <v>0</v>
      </c>
    </row>
    <row r="5352" spans="1:11" x14ac:dyDescent="0.3">
      <c r="A5352">
        <v>767348</v>
      </c>
      <c r="B5352" t="s">
        <v>4323</v>
      </c>
      <c r="C5352" t="s">
        <v>8</v>
      </c>
      <c r="D5352" t="s">
        <v>9</v>
      </c>
      <c r="E5352" t="str">
        <f>IF(Statistics_xlsx___Sheet1[[#This Row],[event_name]]="-","Male",Statistics_xlsx___Sheet1[[#This Row],[event_name]])</f>
        <v>Male</v>
      </c>
      <c r="F5352" t="s">
        <v>10</v>
      </c>
      <c r="G5352" t="s">
        <v>345</v>
      </c>
      <c r="H5352" t="str">
        <f>IF(Statistics_xlsx___Sheet1[[#This Row],[Post Name]]="-",IF(G5353=0,G5351,G5353),Statistics_xlsx___Sheet1[[#This Row],[Post Name]])</f>
        <v>c9</v>
      </c>
      <c r="I5352">
        <v>11288</v>
      </c>
      <c r="J5352">
        <f>IF(Statistics_xlsx___Sheet1[[#This Row],[Offered Salary]]&lt;=0,AVERAGE($I$2:$I$7166),Statistics_xlsx___Sheet1[[#This Row],[Offered Salary]])</f>
        <v>11288</v>
      </c>
      <c r="K5352" t="b">
        <f>OR((Statistics_xlsx___Sheet1[[#This Row],[updated offered salary]]&lt;$N$39),(Statistics_xlsx___Sheet1[[#This Row],[updated offered salary]]&gt;$N$40))</f>
        <v>0</v>
      </c>
    </row>
    <row r="5353" spans="1:11" x14ac:dyDescent="0.3">
      <c r="A5353">
        <v>277678</v>
      </c>
      <c r="B5353" t="s">
        <v>4324</v>
      </c>
      <c r="C5353" t="s">
        <v>15</v>
      </c>
      <c r="D5353" t="s">
        <v>9</v>
      </c>
      <c r="E5353" t="str">
        <f>IF(Statistics_xlsx___Sheet1[[#This Row],[event_name]]="-","Male",Statistics_xlsx___Sheet1[[#This Row],[event_name]])</f>
        <v>Male</v>
      </c>
      <c r="F5353" t="s">
        <v>10</v>
      </c>
      <c r="G5353" t="s">
        <v>345</v>
      </c>
      <c r="H5353" t="str">
        <f>IF(Statistics_xlsx___Sheet1[[#This Row],[Post Name]]="-",IF(G5354=0,G5352,G5354),Statistics_xlsx___Sheet1[[#This Row],[Post Name]])</f>
        <v>c9</v>
      </c>
      <c r="I5353">
        <v>55842</v>
      </c>
      <c r="J5353">
        <f>IF(Statistics_xlsx___Sheet1[[#This Row],[Offered Salary]]&lt;=0,AVERAGE($I$2:$I$7166),Statistics_xlsx___Sheet1[[#This Row],[Offered Salary]])</f>
        <v>55842</v>
      </c>
      <c r="K5353" t="b">
        <f>OR((Statistics_xlsx___Sheet1[[#This Row],[updated offered salary]]&lt;$N$39),(Statistics_xlsx___Sheet1[[#This Row],[updated offered salary]]&gt;$N$40))</f>
        <v>0</v>
      </c>
    </row>
    <row r="5354" spans="1:11" x14ac:dyDescent="0.3">
      <c r="A5354">
        <v>864519</v>
      </c>
      <c r="B5354" t="s">
        <v>4325</v>
      </c>
      <c r="C5354" t="s">
        <v>8</v>
      </c>
      <c r="D5354" t="s">
        <v>9</v>
      </c>
      <c r="E5354" t="str">
        <f>IF(Statistics_xlsx___Sheet1[[#This Row],[event_name]]="-","Male",Statistics_xlsx___Sheet1[[#This Row],[event_name]])</f>
        <v>Male</v>
      </c>
      <c r="F5354" t="s">
        <v>10</v>
      </c>
      <c r="G5354" t="s">
        <v>345</v>
      </c>
      <c r="H5354" t="str">
        <f>IF(Statistics_xlsx___Sheet1[[#This Row],[Post Name]]="-",IF(G5355=0,G5353,G5355),Statistics_xlsx___Sheet1[[#This Row],[Post Name]])</f>
        <v>c9</v>
      </c>
      <c r="I5354">
        <v>98640</v>
      </c>
      <c r="J5354">
        <f>IF(Statistics_xlsx___Sheet1[[#This Row],[Offered Salary]]&lt;=0,AVERAGE($I$2:$I$7166),Statistics_xlsx___Sheet1[[#This Row],[Offered Salary]])</f>
        <v>98640</v>
      </c>
      <c r="K5354" t="b">
        <f>OR((Statistics_xlsx___Sheet1[[#This Row],[updated offered salary]]&lt;$N$39),(Statistics_xlsx___Sheet1[[#This Row],[updated offered salary]]&gt;$N$40))</f>
        <v>0</v>
      </c>
    </row>
    <row r="5355" spans="1:11" x14ac:dyDescent="0.3">
      <c r="A5355">
        <v>226825</v>
      </c>
      <c r="B5355" t="s">
        <v>4326</v>
      </c>
      <c r="C5355" t="s">
        <v>8</v>
      </c>
      <c r="D5355" t="s">
        <v>13</v>
      </c>
      <c r="E5355" t="str">
        <f>IF(Statistics_xlsx___Sheet1[[#This Row],[event_name]]="-","Male",Statistics_xlsx___Sheet1[[#This Row],[event_name]])</f>
        <v>Female</v>
      </c>
      <c r="F5355" t="s">
        <v>10</v>
      </c>
      <c r="G5355" t="s">
        <v>345</v>
      </c>
      <c r="H5355" t="str">
        <f>IF(Statistics_xlsx___Sheet1[[#This Row],[Post Name]]="-",IF(G5356=0,G5354,G5356),Statistics_xlsx___Sheet1[[#This Row],[Post Name]])</f>
        <v>c9</v>
      </c>
      <c r="I5355">
        <v>2518</v>
      </c>
      <c r="J5355">
        <f>IF(Statistics_xlsx___Sheet1[[#This Row],[Offered Salary]]&lt;=0,AVERAGE($I$2:$I$7166),Statistics_xlsx___Sheet1[[#This Row],[Offered Salary]])</f>
        <v>2518</v>
      </c>
      <c r="K5355" t="b">
        <f>OR((Statistics_xlsx___Sheet1[[#This Row],[updated offered salary]]&lt;$N$39),(Statistics_xlsx___Sheet1[[#This Row],[updated offered salary]]&gt;$N$40))</f>
        <v>0</v>
      </c>
    </row>
    <row r="5356" spans="1:11" x14ac:dyDescent="0.3">
      <c r="A5356">
        <v>229175</v>
      </c>
      <c r="B5356" t="s">
        <v>4327</v>
      </c>
      <c r="C5356" t="s">
        <v>15</v>
      </c>
      <c r="D5356" t="s">
        <v>9</v>
      </c>
      <c r="E5356" t="str">
        <f>IF(Statistics_xlsx___Sheet1[[#This Row],[event_name]]="-","Male",Statistics_xlsx___Sheet1[[#This Row],[event_name]])</f>
        <v>Male</v>
      </c>
      <c r="F5356" t="s">
        <v>10</v>
      </c>
      <c r="G5356" t="s">
        <v>345</v>
      </c>
      <c r="H5356" t="str">
        <f>IF(Statistics_xlsx___Sheet1[[#This Row],[Post Name]]="-",IF(G5357=0,G5355,G5357),Statistics_xlsx___Sheet1[[#This Row],[Post Name]])</f>
        <v>c9</v>
      </c>
      <c r="I5356">
        <v>34777</v>
      </c>
      <c r="J5356">
        <f>IF(Statistics_xlsx___Sheet1[[#This Row],[Offered Salary]]&lt;=0,AVERAGE($I$2:$I$7166),Statistics_xlsx___Sheet1[[#This Row],[Offered Salary]])</f>
        <v>34777</v>
      </c>
      <c r="K5356" t="b">
        <f>OR((Statistics_xlsx___Sheet1[[#This Row],[updated offered salary]]&lt;$N$39),(Statistics_xlsx___Sheet1[[#This Row],[updated offered salary]]&gt;$N$40))</f>
        <v>0</v>
      </c>
    </row>
    <row r="5357" spans="1:11" x14ac:dyDescent="0.3">
      <c r="A5357">
        <v>228437</v>
      </c>
      <c r="B5357" t="s">
        <v>4328</v>
      </c>
      <c r="C5357" t="s">
        <v>15</v>
      </c>
      <c r="D5357" t="s">
        <v>9</v>
      </c>
      <c r="E5357" t="str">
        <f>IF(Statistics_xlsx___Sheet1[[#This Row],[event_name]]="-","Male",Statistics_xlsx___Sheet1[[#This Row],[event_name]])</f>
        <v>Male</v>
      </c>
      <c r="F5357" t="s">
        <v>10</v>
      </c>
      <c r="G5357" t="s">
        <v>345</v>
      </c>
      <c r="H5357" t="str">
        <f>IF(Statistics_xlsx___Sheet1[[#This Row],[Post Name]]="-",IF(G5358=0,G5356,G5358),Statistics_xlsx___Sheet1[[#This Row],[Post Name]])</f>
        <v>c9</v>
      </c>
      <c r="I5357">
        <v>65768</v>
      </c>
      <c r="J5357">
        <f>IF(Statistics_xlsx___Sheet1[[#This Row],[Offered Salary]]&lt;=0,AVERAGE($I$2:$I$7166),Statistics_xlsx___Sheet1[[#This Row],[Offered Salary]])</f>
        <v>65768</v>
      </c>
      <c r="K5357" t="b">
        <f>OR((Statistics_xlsx___Sheet1[[#This Row],[updated offered salary]]&lt;$N$39),(Statistics_xlsx___Sheet1[[#This Row],[updated offered salary]]&gt;$N$40))</f>
        <v>0</v>
      </c>
    </row>
    <row r="5358" spans="1:11" x14ac:dyDescent="0.3">
      <c r="A5358">
        <v>680787</v>
      </c>
      <c r="B5358" t="s">
        <v>4329</v>
      </c>
      <c r="C5358" t="s">
        <v>8</v>
      </c>
      <c r="D5358" t="s">
        <v>13</v>
      </c>
      <c r="E5358" t="str">
        <f>IF(Statistics_xlsx___Sheet1[[#This Row],[event_name]]="-","Male",Statistics_xlsx___Sheet1[[#This Row],[event_name]])</f>
        <v>Female</v>
      </c>
      <c r="F5358" t="s">
        <v>10</v>
      </c>
      <c r="G5358" t="s">
        <v>345</v>
      </c>
      <c r="H5358" t="str">
        <f>IF(Statistics_xlsx___Sheet1[[#This Row],[Post Name]]="-",IF(G5359=0,G5357,G5359),Statistics_xlsx___Sheet1[[#This Row],[Post Name]])</f>
        <v>c9</v>
      </c>
      <c r="I5358">
        <v>48439</v>
      </c>
      <c r="J5358">
        <f>IF(Statistics_xlsx___Sheet1[[#This Row],[Offered Salary]]&lt;=0,AVERAGE($I$2:$I$7166),Statistics_xlsx___Sheet1[[#This Row],[Offered Salary]])</f>
        <v>48439</v>
      </c>
      <c r="K5358" t="b">
        <f>OR((Statistics_xlsx___Sheet1[[#This Row],[updated offered salary]]&lt;$N$39),(Statistics_xlsx___Sheet1[[#This Row],[updated offered salary]]&gt;$N$40))</f>
        <v>0</v>
      </c>
    </row>
    <row r="5359" spans="1:11" x14ac:dyDescent="0.3">
      <c r="A5359">
        <v>998198</v>
      </c>
      <c r="B5359" t="s">
        <v>4330</v>
      </c>
      <c r="C5359" t="s">
        <v>8</v>
      </c>
      <c r="D5359" t="s">
        <v>9</v>
      </c>
      <c r="E5359" t="str">
        <f>IF(Statistics_xlsx___Sheet1[[#This Row],[event_name]]="-","Male",Statistics_xlsx___Sheet1[[#This Row],[event_name]])</f>
        <v>Male</v>
      </c>
      <c r="F5359" t="s">
        <v>17</v>
      </c>
      <c r="G5359" t="s">
        <v>345</v>
      </c>
      <c r="H5359" t="str">
        <f>IF(Statistics_xlsx___Sheet1[[#This Row],[Post Name]]="-",IF(G5360=0,G5358,G5360),Statistics_xlsx___Sheet1[[#This Row],[Post Name]])</f>
        <v>c9</v>
      </c>
      <c r="I5359">
        <v>82051</v>
      </c>
      <c r="J5359">
        <f>IF(Statistics_xlsx___Sheet1[[#This Row],[Offered Salary]]&lt;=0,AVERAGE($I$2:$I$7166),Statistics_xlsx___Sheet1[[#This Row],[Offered Salary]])</f>
        <v>82051</v>
      </c>
      <c r="K5359" t="b">
        <f>OR((Statistics_xlsx___Sheet1[[#This Row],[updated offered salary]]&lt;$N$39),(Statistics_xlsx___Sheet1[[#This Row],[updated offered salary]]&gt;$N$40))</f>
        <v>0</v>
      </c>
    </row>
    <row r="5360" spans="1:11" x14ac:dyDescent="0.3">
      <c r="A5360">
        <v>916063</v>
      </c>
      <c r="B5360" t="s">
        <v>4331</v>
      </c>
      <c r="C5360" t="s">
        <v>8</v>
      </c>
      <c r="D5360" t="s">
        <v>13</v>
      </c>
      <c r="E5360" t="str">
        <f>IF(Statistics_xlsx___Sheet1[[#This Row],[event_name]]="-","Male",Statistics_xlsx___Sheet1[[#This Row],[event_name]])</f>
        <v>Female</v>
      </c>
      <c r="F5360" t="s">
        <v>17</v>
      </c>
      <c r="G5360" t="s">
        <v>345</v>
      </c>
      <c r="H5360" t="str">
        <f>IF(Statistics_xlsx___Sheet1[[#This Row],[Post Name]]="-",IF(G5361=0,G5359,G5361),Statistics_xlsx___Sheet1[[#This Row],[Post Name]])</f>
        <v>c9</v>
      </c>
      <c r="I5360">
        <v>42610</v>
      </c>
      <c r="J5360">
        <f>IF(Statistics_xlsx___Sheet1[[#This Row],[Offered Salary]]&lt;=0,AVERAGE($I$2:$I$7166),Statistics_xlsx___Sheet1[[#This Row],[Offered Salary]])</f>
        <v>42610</v>
      </c>
      <c r="K5360" t="b">
        <f>OR((Statistics_xlsx___Sheet1[[#This Row],[updated offered salary]]&lt;$N$39),(Statistics_xlsx___Sheet1[[#This Row],[updated offered salary]]&gt;$N$40))</f>
        <v>0</v>
      </c>
    </row>
    <row r="5361" spans="1:11" x14ac:dyDescent="0.3">
      <c r="A5361">
        <v>17272</v>
      </c>
      <c r="B5361" t="s">
        <v>2321</v>
      </c>
      <c r="C5361" t="s">
        <v>8</v>
      </c>
      <c r="D5361" t="s">
        <v>9</v>
      </c>
      <c r="E5361" t="str">
        <f>IF(Statistics_xlsx___Sheet1[[#This Row],[event_name]]="-","Male",Statistics_xlsx___Sheet1[[#This Row],[event_name]])</f>
        <v>Male</v>
      </c>
      <c r="F5361" t="s">
        <v>17</v>
      </c>
      <c r="G5361" t="s">
        <v>345</v>
      </c>
      <c r="H5361" t="str">
        <f>IF(Statistics_xlsx___Sheet1[[#This Row],[Post Name]]="-",IF(G5362=0,G5360,G5362),Statistics_xlsx___Sheet1[[#This Row],[Post Name]])</f>
        <v>c9</v>
      </c>
      <c r="I5361">
        <v>35716</v>
      </c>
      <c r="J5361">
        <f>IF(Statistics_xlsx___Sheet1[[#This Row],[Offered Salary]]&lt;=0,AVERAGE($I$2:$I$7166),Statistics_xlsx___Sheet1[[#This Row],[Offered Salary]])</f>
        <v>35716</v>
      </c>
      <c r="K5361" t="b">
        <f>OR((Statistics_xlsx___Sheet1[[#This Row],[updated offered salary]]&lt;$N$39),(Statistics_xlsx___Sheet1[[#This Row],[updated offered salary]]&gt;$N$40))</f>
        <v>0</v>
      </c>
    </row>
    <row r="5362" spans="1:11" x14ac:dyDescent="0.3">
      <c r="A5362">
        <v>417612</v>
      </c>
      <c r="B5362" t="s">
        <v>4332</v>
      </c>
      <c r="C5362" t="s">
        <v>8</v>
      </c>
      <c r="D5362" t="s">
        <v>9</v>
      </c>
      <c r="E5362" t="str">
        <f>IF(Statistics_xlsx___Sheet1[[#This Row],[event_name]]="-","Male",Statistics_xlsx___Sheet1[[#This Row],[event_name]])</f>
        <v>Male</v>
      </c>
      <c r="F5362" t="s">
        <v>17</v>
      </c>
      <c r="G5362" t="s">
        <v>14</v>
      </c>
      <c r="H5362" t="str">
        <f>IF(Statistics_xlsx___Sheet1[[#This Row],[Post Name]]="-",IF(G5363=0,G5361,G5363),Statistics_xlsx___Sheet1[[#This Row],[Post Name]])</f>
        <v>c5</v>
      </c>
      <c r="I5362">
        <v>30769</v>
      </c>
      <c r="J5362">
        <f>IF(Statistics_xlsx___Sheet1[[#This Row],[Offered Salary]]&lt;=0,AVERAGE($I$2:$I$7166),Statistics_xlsx___Sheet1[[#This Row],[Offered Salary]])</f>
        <v>30769</v>
      </c>
      <c r="K5362" t="b">
        <f>OR((Statistics_xlsx___Sheet1[[#This Row],[updated offered salary]]&lt;$N$39),(Statistics_xlsx___Sheet1[[#This Row],[updated offered salary]]&gt;$N$40))</f>
        <v>0</v>
      </c>
    </row>
    <row r="5363" spans="1:11" x14ac:dyDescent="0.3">
      <c r="A5363">
        <v>555537</v>
      </c>
      <c r="B5363" t="s">
        <v>4333</v>
      </c>
      <c r="C5363" t="s">
        <v>8</v>
      </c>
      <c r="D5363" t="s">
        <v>13</v>
      </c>
      <c r="E5363" t="str">
        <f>IF(Statistics_xlsx___Sheet1[[#This Row],[event_name]]="-","Male",Statistics_xlsx___Sheet1[[#This Row],[event_name]])</f>
        <v>Female</v>
      </c>
      <c r="F5363" t="s">
        <v>21</v>
      </c>
      <c r="G5363" t="s">
        <v>14</v>
      </c>
      <c r="H5363" t="str">
        <f>IF(Statistics_xlsx___Sheet1[[#This Row],[Post Name]]="-",IF(G5364=0,G5362,G5364),Statistics_xlsx___Sheet1[[#This Row],[Post Name]])</f>
        <v>c5</v>
      </c>
      <c r="I5363">
        <v>30442</v>
      </c>
      <c r="J5363">
        <f>IF(Statistics_xlsx___Sheet1[[#This Row],[Offered Salary]]&lt;=0,AVERAGE($I$2:$I$7166),Statistics_xlsx___Sheet1[[#This Row],[Offered Salary]])</f>
        <v>30442</v>
      </c>
      <c r="K5363" t="b">
        <f>OR((Statistics_xlsx___Sheet1[[#This Row],[updated offered salary]]&lt;$N$39),(Statistics_xlsx___Sheet1[[#This Row],[updated offered salary]]&gt;$N$40))</f>
        <v>0</v>
      </c>
    </row>
    <row r="5364" spans="1:11" x14ac:dyDescent="0.3">
      <c r="A5364">
        <v>653413</v>
      </c>
      <c r="B5364" t="s">
        <v>4334</v>
      </c>
      <c r="C5364" t="s">
        <v>15</v>
      </c>
      <c r="D5364" t="s">
        <v>13</v>
      </c>
      <c r="E5364" t="str">
        <f>IF(Statistics_xlsx___Sheet1[[#This Row],[event_name]]="-","Male",Statistics_xlsx___Sheet1[[#This Row],[event_name]])</f>
        <v>Female</v>
      </c>
      <c r="F5364" t="s">
        <v>21</v>
      </c>
      <c r="G5364" t="s">
        <v>14</v>
      </c>
      <c r="H5364" t="str">
        <f>IF(Statistics_xlsx___Sheet1[[#This Row],[Post Name]]="-",IF(G5365=0,G5363,G5365),Statistics_xlsx___Sheet1[[#This Row],[Post Name]])</f>
        <v>c5</v>
      </c>
      <c r="I5364">
        <v>16509</v>
      </c>
      <c r="J5364">
        <f>IF(Statistics_xlsx___Sheet1[[#This Row],[Offered Salary]]&lt;=0,AVERAGE($I$2:$I$7166),Statistics_xlsx___Sheet1[[#This Row],[Offered Salary]])</f>
        <v>16509</v>
      </c>
      <c r="K5364" t="b">
        <f>OR((Statistics_xlsx___Sheet1[[#This Row],[updated offered salary]]&lt;$N$39),(Statistics_xlsx___Sheet1[[#This Row],[updated offered salary]]&gt;$N$40))</f>
        <v>0</v>
      </c>
    </row>
    <row r="5365" spans="1:11" x14ac:dyDescent="0.3">
      <c r="A5365">
        <v>584633</v>
      </c>
      <c r="B5365" t="s">
        <v>4335</v>
      </c>
      <c r="C5365" t="s">
        <v>8</v>
      </c>
      <c r="D5365" t="s">
        <v>9</v>
      </c>
      <c r="E5365" t="str">
        <f>IF(Statistics_xlsx___Sheet1[[#This Row],[event_name]]="-","Male",Statistics_xlsx___Sheet1[[#This Row],[event_name]])</f>
        <v>Male</v>
      </c>
      <c r="F5365" t="s">
        <v>21</v>
      </c>
      <c r="G5365" t="s">
        <v>14</v>
      </c>
      <c r="H5365" t="str">
        <f>IF(Statistics_xlsx___Sheet1[[#This Row],[Post Name]]="-",IF(G5366=0,G5364,G5366),Statistics_xlsx___Sheet1[[#This Row],[Post Name]])</f>
        <v>c5</v>
      </c>
      <c r="I5365">
        <v>41137</v>
      </c>
      <c r="J5365">
        <f>IF(Statistics_xlsx___Sheet1[[#This Row],[Offered Salary]]&lt;=0,AVERAGE($I$2:$I$7166),Statistics_xlsx___Sheet1[[#This Row],[Offered Salary]])</f>
        <v>41137</v>
      </c>
      <c r="K5365" t="b">
        <f>OR((Statistics_xlsx___Sheet1[[#This Row],[updated offered salary]]&lt;$N$39),(Statistics_xlsx___Sheet1[[#This Row],[updated offered salary]]&gt;$N$40))</f>
        <v>0</v>
      </c>
    </row>
    <row r="5366" spans="1:11" x14ac:dyDescent="0.3">
      <c r="A5366">
        <v>837629</v>
      </c>
      <c r="B5366" t="s">
        <v>4336</v>
      </c>
      <c r="C5366" t="s">
        <v>8</v>
      </c>
      <c r="D5366" t="s">
        <v>13</v>
      </c>
      <c r="E5366" t="str">
        <f>IF(Statistics_xlsx___Sheet1[[#This Row],[event_name]]="-","Male",Statistics_xlsx___Sheet1[[#This Row],[event_name]])</f>
        <v>Female</v>
      </c>
      <c r="F5366" t="s">
        <v>21</v>
      </c>
      <c r="G5366" t="s">
        <v>14</v>
      </c>
      <c r="H5366" t="str">
        <f>IF(Statistics_xlsx___Sheet1[[#This Row],[Post Name]]="-",IF(G5367=0,G5365,G5367),Statistics_xlsx___Sheet1[[#This Row],[Post Name]])</f>
        <v>c5</v>
      </c>
      <c r="I5366">
        <v>70354</v>
      </c>
      <c r="J5366">
        <f>IF(Statistics_xlsx___Sheet1[[#This Row],[Offered Salary]]&lt;=0,AVERAGE($I$2:$I$7166),Statistics_xlsx___Sheet1[[#This Row],[Offered Salary]])</f>
        <v>70354</v>
      </c>
      <c r="K5366" t="b">
        <f>OR((Statistics_xlsx___Sheet1[[#This Row],[updated offered salary]]&lt;$N$39),(Statistics_xlsx___Sheet1[[#This Row],[updated offered salary]]&gt;$N$40))</f>
        <v>0</v>
      </c>
    </row>
    <row r="5367" spans="1:11" x14ac:dyDescent="0.3">
      <c r="A5367">
        <v>495708</v>
      </c>
      <c r="B5367" t="s">
        <v>4337</v>
      </c>
      <c r="C5367" t="s">
        <v>15</v>
      </c>
      <c r="D5367" t="s">
        <v>9</v>
      </c>
      <c r="E5367" t="str">
        <f>IF(Statistics_xlsx___Sheet1[[#This Row],[event_name]]="-","Male",Statistics_xlsx___Sheet1[[#This Row],[event_name]])</f>
        <v>Male</v>
      </c>
      <c r="F5367" t="s">
        <v>21</v>
      </c>
      <c r="G5367" t="s">
        <v>14</v>
      </c>
      <c r="H5367" t="str">
        <f>IF(Statistics_xlsx___Sheet1[[#This Row],[Post Name]]="-",IF(G5368=0,G5366,G5368),Statistics_xlsx___Sheet1[[#This Row],[Post Name]])</f>
        <v>c5</v>
      </c>
      <c r="I5367">
        <v>7713</v>
      </c>
      <c r="J5367">
        <f>IF(Statistics_xlsx___Sheet1[[#This Row],[Offered Salary]]&lt;=0,AVERAGE($I$2:$I$7166),Statistics_xlsx___Sheet1[[#This Row],[Offered Salary]])</f>
        <v>7713</v>
      </c>
      <c r="K5367" t="b">
        <f>OR((Statistics_xlsx___Sheet1[[#This Row],[updated offered salary]]&lt;$N$39),(Statistics_xlsx___Sheet1[[#This Row],[updated offered salary]]&gt;$N$40))</f>
        <v>0</v>
      </c>
    </row>
    <row r="5368" spans="1:11" x14ac:dyDescent="0.3">
      <c r="A5368">
        <v>149176</v>
      </c>
      <c r="B5368" t="s">
        <v>3570</v>
      </c>
      <c r="C5368" t="s">
        <v>8</v>
      </c>
      <c r="D5368" t="s">
        <v>13</v>
      </c>
      <c r="E5368" t="str">
        <f>IF(Statistics_xlsx___Sheet1[[#This Row],[event_name]]="-","Male",Statistics_xlsx___Sheet1[[#This Row],[event_name]])</f>
        <v>Female</v>
      </c>
      <c r="F5368" t="s">
        <v>21</v>
      </c>
      <c r="G5368" t="s">
        <v>14</v>
      </c>
      <c r="H5368" t="str">
        <f>IF(Statistics_xlsx___Sheet1[[#This Row],[Post Name]]="-",IF(G5369=0,G5367,G5369),Statistics_xlsx___Sheet1[[#This Row],[Post Name]])</f>
        <v>c5</v>
      </c>
      <c r="I5368">
        <v>58976</v>
      </c>
      <c r="J5368">
        <f>IF(Statistics_xlsx___Sheet1[[#This Row],[Offered Salary]]&lt;=0,AVERAGE($I$2:$I$7166),Statistics_xlsx___Sheet1[[#This Row],[Offered Salary]])</f>
        <v>58976</v>
      </c>
      <c r="K5368" t="b">
        <f>OR((Statistics_xlsx___Sheet1[[#This Row],[updated offered salary]]&lt;$N$39),(Statistics_xlsx___Sheet1[[#This Row],[updated offered salary]]&gt;$N$40))</f>
        <v>0</v>
      </c>
    </row>
    <row r="5369" spans="1:11" x14ac:dyDescent="0.3">
      <c r="A5369">
        <v>511867</v>
      </c>
      <c r="B5369" t="s">
        <v>4338</v>
      </c>
      <c r="C5369" t="s">
        <v>8</v>
      </c>
      <c r="D5369" t="s">
        <v>13</v>
      </c>
      <c r="E5369" t="str">
        <f>IF(Statistics_xlsx___Sheet1[[#This Row],[event_name]]="-","Male",Statistics_xlsx___Sheet1[[#This Row],[event_name]])</f>
        <v>Female</v>
      </c>
      <c r="F5369" t="s">
        <v>21</v>
      </c>
      <c r="G5369" t="s">
        <v>14</v>
      </c>
      <c r="H5369" t="str">
        <f>IF(Statistics_xlsx___Sheet1[[#This Row],[Post Name]]="-",IF(G5370=0,G5368,G5370),Statistics_xlsx___Sheet1[[#This Row],[Post Name]])</f>
        <v>c5</v>
      </c>
      <c r="I5369">
        <v>18000</v>
      </c>
      <c r="J5369">
        <f>IF(Statistics_xlsx___Sheet1[[#This Row],[Offered Salary]]&lt;=0,AVERAGE($I$2:$I$7166),Statistics_xlsx___Sheet1[[#This Row],[Offered Salary]])</f>
        <v>18000</v>
      </c>
      <c r="K5369" t="b">
        <f>OR((Statistics_xlsx___Sheet1[[#This Row],[updated offered salary]]&lt;$N$39),(Statistics_xlsx___Sheet1[[#This Row],[updated offered salary]]&gt;$N$40))</f>
        <v>0</v>
      </c>
    </row>
    <row r="5370" spans="1:11" x14ac:dyDescent="0.3">
      <c r="A5370">
        <v>262729</v>
      </c>
      <c r="B5370" t="s">
        <v>1336</v>
      </c>
      <c r="C5370" t="s">
        <v>8</v>
      </c>
      <c r="D5370" t="s">
        <v>9</v>
      </c>
      <c r="E5370" t="str">
        <f>IF(Statistics_xlsx___Sheet1[[#This Row],[event_name]]="-","Male",Statistics_xlsx___Sheet1[[#This Row],[event_name]])</f>
        <v>Male</v>
      </c>
      <c r="F5370" t="s">
        <v>21</v>
      </c>
      <c r="G5370" t="s">
        <v>14</v>
      </c>
      <c r="H5370" t="str">
        <f>IF(Statistics_xlsx___Sheet1[[#This Row],[Post Name]]="-",IF(G5371=0,G5369,G5371),Statistics_xlsx___Sheet1[[#This Row],[Post Name]])</f>
        <v>c5</v>
      </c>
      <c r="I5370">
        <v>14946</v>
      </c>
      <c r="J5370">
        <f>IF(Statistics_xlsx___Sheet1[[#This Row],[Offered Salary]]&lt;=0,AVERAGE($I$2:$I$7166),Statistics_xlsx___Sheet1[[#This Row],[Offered Salary]])</f>
        <v>14946</v>
      </c>
      <c r="K5370" t="b">
        <f>OR((Statistics_xlsx___Sheet1[[#This Row],[updated offered salary]]&lt;$N$39),(Statistics_xlsx___Sheet1[[#This Row],[updated offered salary]]&gt;$N$40))</f>
        <v>0</v>
      </c>
    </row>
    <row r="5371" spans="1:11" x14ac:dyDescent="0.3">
      <c r="A5371">
        <v>882861</v>
      </c>
      <c r="B5371" t="s">
        <v>2276</v>
      </c>
      <c r="C5371" t="s">
        <v>8</v>
      </c>
      <c r="D5371" t="s">
        <v>13</v>
      </c>
      <c r="E5371" t="str">
        <f>IF(Statistics_xlsx___Sheet1[[#This Row],[event_name]]="-","Male",Statistics_xlsx___Sheet1[[#This Row],[event_name]])</f>
        <v>Female</v>
      </c>
      <c r="F5371" t="s">
        <v>21</v>
      </c>
      <c r="G5371" t="s">
        <v>14</v>
      </c>
      <c r="H5371" t="str">
        <f>IF(Statistics_xlsx___Sheet1[[#This Row],[Post Name]]="-",IF(G5372=0,G5370,G5372),Statistics_xlsx___Sheet1[[#This Row],[Post Name]])</f>
        <v>c5</v>
      </c>
      <c r="I5371">
        <v>21461</v>
      </c>
      <c r="J5371">
        <f>IF(Statistics_xlsx___Sheet1[[#This Row],[Offered Salary]]&lt;=0,AVERAGE($I$2:$I$7166),Statistics_xlsx___Sheet1[[#This Row],[Offered Salary]])</f>
        <v>21461</v>
      </c>
      <c r="K5371" t="b">
        <f>OR((Statistics_xlsx___Sheet1[[#This Row],[updated offered salary]]&lt;$N$39),(Statistics_xlsx___Sheet1[[#This Row],[updated offered salary]]&gt;$N$40))</f>
        <v>0</v>
      </c>
    </row>
    <row r="5372" spans="1:11" x14ac:dyDescent="0.3">
      <c r="A5372">
        <v>861742</v>
      </c>
      <c r="B5372" t="s">
        <v>4339</v>
      </c>
      <c r="C5372" t="s">
        <v>8</v>
      </c>
      <c r="D5372" t="s">
        <v>13</v>
      </c>
      <c r="E5372" t="str">
        <f>IF(Statistics_xlsx___Sheet1[[#This Row],[event_name]]="-","Male",Statistics_xlsx___Sheet1[[#This Row],[event_name]])</f>
        <v>Female</v>
      </c>
      <c r="F5372" t="s">
        <v>21</v>
      </c>
      <c r="G5372" t="s">
        <v>14</v>
      </c>
      <c r="H5372" t="str">
        <f>IF(Statistics_xlsx___Sheet1[[#This Row],[Post Name]]="-",IF(G5373=0,G5371,G5373),Statistics_xlsx___Sheet1[[#This Row],[Post Name]])</f>
        <v>c5</v>
      </c>
      <c r="I5372">
        <v>95338</v>
      </c>
      <c r="J5372">
        <f>IF(Statistics_xlsx___Sheet1[[#This Row],[Offered Salary]]&lt;=0,AVERAGE($I$2:$I$7166),Statistics_xlsx___Sheet1[[#This Row],[Offered Salary]])</f>
        <v>95338</v>
      </c>
      <c r="K5372" t="b">
        <f>OR((Statistics_xlsx___Sheet1[[#This Row],[updated offered salary]]&lt;$N$39),(Statistics_xlsx___Sheet1[[#This Row],[updated offered salary]]&gt;$N$40))</f>
        <v>0</v>
      </c>
    </row>
    <row r="5373" spans="1:11" x14ac:dyDescent="0.3">
      <c r="A5373">
        <v>860895</v>
      </c>
      <c r="B5373" t="s">
        <v>4340</v>
      </c>
      <c r="C5373" t="s">
        <v>8</v>
      </c>
      <c r="D5373" t="s">
        <v>13</v>
      </c>
      <c r="E5373" t="str">
        <f>IF(Statistics_xlsx___Sheet1[[#This Row],[event_name]]="-","Male",Statistics_xlsx___Sheet1[[#This Row],[event_name]])</f>
        <v>Female</v>
      </c>
      <c r="F5373" t="s">
        <v>21</v>
      </c>
      <c r="G5373" t="s">
        <v>14</v>
      </c>
      <c r="H5373" t="str">
        <f>IF(Statistics_xlsx___Sheet1[[#This Row],[Post Name]]="-",IF(G5374=0,G5372,G5374),Statistics_xlsx___Sheet1[[#This Row],[Post Name]])</f>
        <v>c5</v>
      </c>
      <c r="I5373">
        <v>73505</v>
      </c>
      <c r="J5373">
        <f>IF(Statistics_xlsx___Sheet1[[#This Row],[Offered Salary]]&lt;=0,AVERAGE($I$2:$I$7166),Statistics_xlsx___Sheet1[[#This Row],[Offered Salary]])</f>
        <v>73505</v>
      </c>
      <c r="K5373" t="b">
        <f>OR((Statistics_xlsx___Sheet1[[#This Row],[updated offered salary]]&lt;$N$39),(Statistics_xlsx___Sheet1[[#This Row],[updated offered salary]]&gt;$N$40))</f>
        <v>0</v>
      </c>
    </row>
    <row r="5374" spans="1:11" x14ac:dyDescent="0.3">
      <c r="A5374">
        <v>298646</v>
      </c>
      <c r="B5374" t="s">
        <v>4341</v>
      </c>
      <c r="C5374" t="s">
        <v>8</v>
      </c>
      <c r="D5374" t="s">
        <v>9</v>
      </c>
      <c r="E5374" t="str">
        <f>IF(Statistics_xlsx___Sheet1[[#This Row],[event_name]]="-","Male",Statistics_xlsx___Sheet1[[#This Row],[event_name]])</f>
        <v>Male</v>
      </c>
      <c r="F5374" t="s">
        <v>21</v>
      </c>
      <c r="G5374" t="s">
        <v>14</v>
      </c>
      <c r="H5374" t="str">
        <f>IF(Statistics_xlsx___Sheet1[[#This Row],[Post Name]]="-",IF(G5375=0,G5373,G5375),Statistics_xlsx___Sheet1[[#This Row],[Post Name]])</f>
        <v>c5</v>
      </c>
      <c r="I5374">
        <v>26995</v>
      </c>
      <c r="J5374">
        <f>IF(Statistics_xlsx___Sheet1[[#This Row],[Offered Salary]]&lt;=0,AVERAGE($I$2:$I$7166),Statistics_xlsx___Sheet1[[#This Row],[Offered Salary]])</f>
        <v>26995</v>
      </c>
      <c r="K5374" t="b">
        <f>OR((Statistics_xlsx___Sheet1[[#This Row],[updated offered salary]]&lt;$N$39),(Statistics_xlsx___Sheet1[[#This Row],[updated offered salary]]&gt;$N$40))</f>
        <v>0</v>
      </c>
    </row>
    <row r="5375" spans="1:11" x14ac:dyDescent="0.3">
      <c r="A5375">
        <v>612348</v>
      </c>
      <c r="B5375" t="s">
        <v>2321</v>
      </c>
      <c r="C5375" t="s">
        <v>8</v>
      </c>
      <c r="D5375" t="s">
        <v>9</v>
      </c>
      <c r="E5375" t="str">
        <f>IF(Statistics_xlsx___Sheet1[[#This Row],[event_name]]="-","Male",Statistics_xlsx___Sheet1[[#This Row],[event_name]])</f>
        <v>Male</v>
      </c>
      <c r="F5375" t="s">
        <v>17</v>
      </c>
      <c r="G5375" t="s">
        <v>36</v>
      </c>
      <c r="H5375" t="str">
        <f>IF(Statistics_xlsx___Sheet1[[#This Row],[Post Name]]="-",IF(G5376=0,G5374,G5376),Statistics_xlsx___Sheet1[[#This Row],[Post Name]])</f>
        <v>i5</v>
      </c>
      <c r="I5375">
        <v>4969</v>
      </c>
      <c r="J5375">
        <f>IF(Statistics_xlsx___Sheet1[[#This Row],[Offered Salary]]&lt;=0,AVERAGE($I$2:$I$7166),Statistics_xlsx___Sheet1[[#This Row],[Offered Salary]])</f>
        <v>4969</v>
      </c>
      <c r="K5375" t="b">
        <f>OR((Statistics_xlsx___Sheet1[[#This Row],[updated offered salary]]&lt;$N$39),(Statistics_xlsx___Sheet1[[#This Row],[updated offered salary]]&gt;$N$40))</f>
        <v>0</v>
      </c>
    </row>
    <row r="5376" spans="1:11" x14ac:dyDescent="0.3">
      <c r="A5376">
        <v>902601</v>
      </c>
      <c r="B5376" t="s">
        <v>2321</v>
      </c>
      <c r="C5376" t="s">
        <v>8</v>
      </c>
      <c r="D5376" t="s">
        <v>9</v>
      </c>
      <c r="E5376" t="str">
        <f>IF(Statistics_xlsx___Sheet1[[#This Row],[event_name]]="-","Male",Statistics_xlsx___Sheet1[[#This Row],[event_name]])</f>
        <v>Male</v>
      </c>
      <c r="F5376" t="s">
        <v>17</v>
      </c>
      <c r="G5376" t="s">
        <v>36</v>
      </c>
      <c r="H5376" t="str">
        <f>IF(Statistics_xlsx___Sheet1[[#This Row],[Post Name]]="-",IF(G5377=0,G5375,G5377),Statistics_xlsx___Sheet1[[#This Row],[Post Name]])</f>
        <v>i5</v>
      </c>
      <c r="I5376">
        <v>35088</v>
      </c>
      <c r="J5376">
        <f>IF(Statistics_xlsx___Sheet1[[#This Row],[Offered Salary]]&lt;=0,AVERAGE($I$2:$I$7166),Statistics_xlsx___Sheet1[[#This Row],[Offered Salary]])</f>
        <v>35088</v>
      </c>
      <c r="K5376" t="b">
        <f>OR((Statistics_xlsx___Sheet1[[#This Row],[updated offered salary]]&lt;$N$39),(Statistics_xlsx___Sheet1[[#This Row],[updated offered salary]]&gt;$N$40))</f>
        <v>0</v>
      </c>
    </row>
    <row r="5377" spans="1:11" x14ac:dyDescent="0.3">
      <c r="A5377">
        <v>753146</v>
      </c>
      <c r="B5377" t="s">
        <v>4342</v>
      </c>
      <c r="C5377" t="s">
        <v>8</v>
      </c>
      <c r="D5377" t="s">
        <v>9</v>
      </c>
      <c r="E5377" t="str">
        <f>IF(Statistics_xlsx___Sheet1[[#This Row],[event_name]]="-","Male",Statistics_xlsx___Sheet1[[#This Row],[event_name]])</f>
        <v>Male</v>
      </c>
      <c r="F5377" t="s">
        <v>17</v>
      </c>
      <c r="G5377" t="s">
        <v>36</v>
      </c>
      <c r="H5377" t="str">
        <f>IF(Statistics_xlsx___Sheet1[[#This Row],[Post Name]]="-",IF(G5378=0,G5376,G5378),Statistics_xlsx___Sheet1[[#This Row],[Post Name]])</f>
        <v>i5</v>
      </c>
      <c r="I5377">
        <v>33946</v>
      </c>
      <c r="J5377">
        <f>IF(Statistics_xlsx___Sheet1[[#This Row],[Offered Salary]]&lt;=0,AVERAGE($I$2:$I$7166),Statistics_xlsx___Sheet1[[#This Row],[Offered Salary]])</f>
        <v>33946</v>
      </c>
      <c r="K5377" t="b">
        <f>OR((Statistics_xlsx___Sheet1[[#This Row],[updated offered salary]]&lt;$N$39),(Statistics_xlsx___Sheet1[[#This Row],[updated offered salary]]&gt;$N$40))</f>
        <v>0</v>
      </c>
    </row>
    <row r="5378" spans="1:11" x14ac:dyDescent="0.3">
      <c r="A5378">
        <v>558034</v>
      </c>
      <c r="B5378" t="s">
        <v>4343</v>
      </c>
      <c r="C5378" t="s">
        <v>8</v>
      </c>
      <c r="D5378" t="s">
        <v>13</v>
      </c>
      <c r="E5378" t="str">
        <f>IF(Statistics_xlsx___Sheet1[[#This Row],[event_name]]="-","Male",Statistics_xlsx___Sheet1[[#This Row],[event_name]])</f>
        <v>Female</v>
      </c>
      <c r="F5378" t="s">
        <v>17</v>
      </c>
      <c r="G5378" t="s">
        <v>36</v>
      </c>
      <c r="H5378" t="str">
        <f>IF(Statistics_xlsx___Sheet1[[#This Row],[Post Name]]="-",IF(G5379=0,G5377,G5379),Statistics_xlsx___Sheet1[[#This Row],[Post Name]])</f>
        <v>i5</v>
      </c>
      <c r="I5378">
        <v>87990</v>
      </c>
      <c r="J5378">
        <f>IF(Statistics_xlsx___Sheet1[[#This Row],[Offered Salary]]&lt;=0,AVERAGE($I$2:$I$7166),Statistics_xlsx___Sheet1[[#This Row],[Offered Salary]])</f>
        <v>87990</v>
      </c>
      <c r="K5378" t="b">
        <f>OR((Statistics_xlsx___Sheet1[[#This Row],[updated offered salary]]&lt;$N$39),(Statistics_xlsx___Sheet1[[#This Row],[updated offered salary]]&gt;$N$40))</f>
        <v>0</v>
      </c>
    </row>
    <row r="5379" spans="1:11" x14ac:dyDescent="0.3">
      <c r="A5379">
        <v>986541</v>
      </c>
      <c r="B5379" t="s">
        <v>4343</v>
      </c>
      <c r="C5379" t="s">
        <v>8</v>
      </c>
      <c r="D5379" t="s">
        <v>9</v>
      </c>
      <c r="E5379" t="str">
        <f>IF(Statistics_xlsx___Sheet1[[#This Row],[event_name]]="-","Male",Statistics_xlsx___Sheet1[[#This Row],[event_name]])</f>
        <v>Male</v>
      </c>
      <c r="F5379" t="s">
        <v>17</v>
      </c>
      <c r="G5379" t="s">
        <v>36</v>
      </c>
      <c r="H5379" t="str">
        <f>IF(Statistics_xlsx___Sheet1[[#This Row],[Post Name]]="-",IF(G5380=0,G5378,G5380),Statistics_xlsx___Sheet1[[#This Row],[Post Name]])</f>
        <v>i5</v>
      </c>
      <c r="I5379">
        <v>57840</v>
      </c>
      <c r="J5379">
        <f>IF(Statistics_xlsx___Sheet1[[#This Row],[Offered Salary]]&lt;=0,AVERAGE($I$2:$I$7166),Statistics_xlsx___Sheet1[[#This Row],[Offered Salary]])</f>
        <v>57840</v>
      </c>
      <c r="K5379" t="b">
        <f>OR((Statistics_xlsx___Sheet1[[#This Row],[updated offered salary]]&lt;$N$39),(Statistics_xlsx___Sheet1[[#This Row],[updated offered salary]]&gt;$N$40))</f>
        <v>0</v>
      </c>
    </row>
    <row r="5380" spans="1:11" x14ac:dyDescent="0.3">
      <c r="A5380">
        <v>661432</v>
      </c>
      <c r="B5380" t="s">
        <v>4344</v>
      </c>
      <c r="C5380" t="s">
        <v>8</v>
      </c>
      <c r="D5380" t="s">
        <v>13</v>
      </c>
      <c r="E5380" t="str">
        <f>IF(Statistics_xlsx___Sheet1[[#This Row],[event_name]]="-","Male",Statistics_xlsx___Sheet1[[#This Row],[event_name]])</f>
        <v>Female</v>
      </c>
      <c r="F5380" t="s">
        <v>17</v>
      </c>
      <c r="G5380" t="s">
        <v>36</v>
      </c>
      <c r="H5380" t="str">
        <f>IF(Statistics_xlsx___Sheet1[[#This Row],[Post Name]]="-",IF(G5381=0,G5379,G5381),Statistics_xlsx___Sheet1[[#This Row],[Post Name]])</f>
        <v>i5</v>
      </c>
      <c r="I5380">
        <v>2840</v>
      </c>
      <c r="J5380">
        <f>IF(Statistics_xlsx___Sheet1[[#This Row],[Offered Salary]]&lt;=0,AVERAGE($I$2:$I$7166),Statistics_xlsx___Sheet1[[#This Row],[Offered Salary]])</f>
        <v>2840</v>
      </c>
      <c r="K5380" t="b">
        <f>OR((Statistics_xlsx___Sheet1[[#This Row],[updated offered salary]]&lt;$N$39),(Statistics_xlsx___Sheet1[[#This Row],[updated offered salary]]&gt;$N$40))</f>
        <v>0</v>
      </c>
    </row>
    <row r="5381" spans="1:11" x14ac:dyDescent="0.3">
      <c r="A5381">
        <v>572012</v>
      </c>
      <c r="B5381" t="s">
        <v>4344</v>
      </c>
      <c r="C5381" t="s">
        <v>8</v>
      </c>
      <c r="D5381" t="s">
        <v>9</v>
      </c>
      <c r="E5381" t="str">
        <f>IF(Statistics_xlsx___Sheet1[[#This Row],[event_name]]="-","Male",Statistics_xlsx___Sheet1[[#This Row],[event_name]])</f>
        <v>Male</v>
      </c>
      <c r="F5381" t="s">
        <v>17</v>
      </c>
      <c r="G5381" t="s">
        <v>36</v>
      </c>
      <c r="H5381" t="str">
        <f>IF(Statistics_xlsx___Sheet1[[#This Row],[Post Name]]="-",IF(G5382=0,G5380,G5382),Statistics_xlsx___Sheet1[[#This Row],[Post Name]])</f>
        <v>i5</v>
      </c>
      <c r="I5381">
        <v>27602</v>
      </c>
      <c r="J5381">
        <f>IF(Statistics_xlsx___Sheet1[[#This Row],[Offered Salary]]&lt;=0,AVERAGE($I$2:$I$7166),Statistics_xlsx___Sheet1[[#This Row],[Offered Salary]])</f>
        <v>27602</v>
      </c>
      <c r="K5381" t="b">
        <f>OR((Statistics_xlsx___Sheet1[[#This Row],[updated offered salary]]&lt;$N$39),(Statistics_xlsx___Sheet1[[#This Row],[updated offered salary]]&gt;$N$40))</f>
        <v>0</v>
      </c>
    </row>
    <row r="5382" spans="1:11" x14ac:dyDescent="0.3">
      <c r="A5382">
        <v>383387</v>
      </c>
      <c r="B5382" t="s">
        <v>1216</v>
      </c>
      <c r="C5382" t="s">
        <v>8</v>
      </c>
      <c r="D5382" t="s">
        <v>13</v>
      </c>
      <c r="E5382" t="str">
        <f>IF(Statistics_xlsx___Sheet1[[#This Row],[event_name]]="-","Male",Statistics_xlsx___Sheet1[[#This Row],[event_name]])</f>
        <v>Female</v>
      </c>
      <c r="F5382" t="s">
        <v>17</v>
      </c>
      <c r="G5382" t="s">
        <v>36</v>
      </c>
      <c r="H5382" t="str">
        <f>IF(Statistics_xlsx___Sheet1[[#This Row],[Post Name]]="-",IF(G5383=0,G5381,G5383),Statistics_xlsx___Sheet1[[#This Row],[Post Name]])</f>
        <v>i5</v>
      </c>
      <c r="I5382">
        <v>32323</v>
      </c>
      <c r="J5382">
        <f>IF(Statistics_xlsx___Sheet1[[#This Row],[Offered Salary]]&lt;=0,AVERAGE($I$2:$I$7166),Statistics_xlsx___Sheet1[[#This Row],[Offered Salary]])</f>
        <v>32323</v>
      </c>
      <c r="K5382" t="b">
        <f>OR((Statistics_xlsx___Sheet1[[#This Row],[updated offered salary]]&lt;$N$39),(Statistics_xlsx___Sheet1[[#This Row],[updated offered salary]]&gt;$N$40))</f>
        <v>0</v>
      </c>
    </row>
    <row r="5383" spans="1:11" x14ac:dyDescent="0.3">
      <c r="A5383">
        <v>552568</v>
      </c>
      <c r="B5383" t="s">
        <v>1216</v>
      </c>
      <c r="C5383" t="s">
        <v>8</v>
      </c>
      <c r="D5383" t="s">
        <v>13</v>
      </c>
      <c r="E5383" t="str">
        <f>IF(Statistics_xlsx___Sheet1[[#This Row],[event_name]]="-","Male",Statistics_xlsx___Sheet1[[#This Row],[event_name]])</f>
        <v>Female</v>
      </c>
      <c r="F5383" t="s">
        <v>17</v>
      </c>
      <c r="G5383" t="s">
        <v>36</v>
      </c>
      <c r="H5383" t="str">
        <f>IF(Statistics_xlsx___Sheet1[[#This Row],[Post Name]]="-",IF(G5384=0,G5382,G5384),Statistics_xlsx___Sheet1[[#This Row],[Post Name]])</f>
        <v>i5</v>
      </c>
      <c r="I5383">
        <v>6929</v>
      </c>
      <c r="J5383">
        <f>IF(Statistics_xlsx___Sheet1[[#This Row],[Offered Salary]]&lt;=0,AVERAGE($I$2:$I$7166),Statistics_xlsx___Sheet1[[#This Row],[Offered Salary]])</f>
        <v>6929</v>
      </c>
      <c r="K5383" t="b">
        <f>OR((Statistics_xlsx___Sheet1[[#This Row],[updated offered salary]]&lt;$N$39),(Statistics_xlsx___Sheet1[[#This Row],[updated offered salary]]&gt;$N$40))</f>
        <v>0</v>
      </c>
    </row>
    <row r="5384" spans="1:11" x14ac:dyDescent="0.3">
      <c r="A5384">
        <v>627457</v>
      </c>
      <c r="B5384" t="s">
        <v>3160</v>
      </c>
      <c r="C5384" t="s">
        <v>8</v>
      </c>
      <c r="D5384" t="s">
        <v>13</v>
      </c>
      <c r="E5384" t="str">
        <f>IF(Statistics_xlsx___Sheet1[[#This Row],[event_name]]="-","Male",Statistics_xlsx___Sheet1[[#This Row],[event_name]])</f>
        <v>Female</v>
      </c>
      <c r="F5384" t="s">
        <v>10</v>
      </c>
      <c r="G5384" t="s">
        <v>345</v>
      </c>
      <c r="H5384" t="str">
        <f>IF(Statistics_xlsx___Sheet1[[#This Row],[Post Name]]="-",IF(G5385=0,G5383,G5385),Statistics_xlsx___Sheet1[[#This Row],[Post Name]])</f>
        <v>c9</v>
      </c>
      <c r="I5384">
        <v>74485</v>
      </c>
      <c r="J5384">
        <f>IF(Statistics_xlsx___Sheet1[[#This Row],[Offered Salary]]&lt;=0,AVERAGE($I$2:$I$7166),Statistics_xlsx___Sheet1[[#This Row],[Offered Salary]])</f>
        <v>74485</v>
      </c>
      <c r="K5384" t="b">
        <f>OR((Statistics_xlsx___Sheet1[[#This Row],[updated offered salary]]&lt;$N$39),(Statistics_xlsx___Sheet1[[#This Row],[updated offered salary]]&gt;$N$40))</f>
        <v>0</v>
      </c>
    </row>
    <row r="5385" spans="1:11" x14ac:dyDescent="0.3">
      <c r="A5385">
        <v>119165</v>
      </c>
      <c r="B5385" t="s">
        <v>3160</v>
      </c>
      <c r="C5385" t="s">
        <v>8</v>
      </c>
      <c r="D5385" t="s">
        <v>9</v>
      </c>
      <c r="E5385" t="str">
        <f>IF(Statistics_xlsx___Sheet1[[#This Row],[event_name]]="-","Male",Statistics_xlsx___Sheet1[[#This Row],[event_name]])</f>
        <v>Male</v>
      </c>
      <c r="F5385" t="s">
        <v>10</v>
      </c>
      <c r="G5385" t="s">
        <v>345</v>
      </c>
      <c r="H5385" t="str">
        <f>IF(Statistics_xlsx___Sheet1[[#This Row],[Post Name]]="-",IF(G5386=0,G5384,G5386),Statistics_xlsx___Sheet1[[#This Row],[Post Name]])</f>
        <v>c9</v>
      </c>
      <c r="I5385">
        <v>69095</v>
      </c>
      <c r="J5385">
        <f>IF(Statistics_xlsx___Sheet1[[#This Row],[Offered Salary]]&lt;=0,AVERAGE($I$2:$I$7166),Statistics_xlsx___Sheet1[[#This Row],[Offered Salary]])</f>
        <v>69095</v>
      </c>
      <c r="K5385" t="b">
        <f>OR((Statistics_xlsx___Sheet1[[#This Row],[updated offered salary]]&lt;$N$39),(Statistics_xlsx___Sheet1[[#This Row],[updated offered salary]]&gt;$N$40))</f>
        <v>0</v>
      </c>
    </row>
    <row r="5386" spans="1:11" x14ac:dyDescent="0.3">
      <c r="A5386">
        <v>389268</v>
      </c>
      <c r="B5386" t="s">
        <v>4345</v>
      </c>
      <c r="C5386" t="s">
        <v>8</v>
      </c>
      <c r="D5386" t="s">
        <v>9</v>
      </c>
      <c r="E5386" t="str">
        <f>IF(Statistics_xlsx___Sheet1[[#This Row],[event_name]]="-","Male",Statistics_xlsx___Sheet1[[#This Row],[event_name]])</f>
        <v>Male</v>
      </c>
      <c r="F5386" t="s">
        <v>10</v>
      </c>
      <c r="G5386" t="s">
        <v>345</v>
      </c>
      <c r="H5386" t="str">
        <f>IF(Statistics_xlsx___Sheet1[[#This Row],[Post Name]]="-",IF(G5387=0,G5385,G5387),Statistics_xlsx___Sheet1[[#This Row],[Post Name]])</f>
        <v>c9</v>
      </c>
      <c r="I5386">
        <v>71495</v>
      </c>
      <c r="J5386">
        <f>IF(Statistics_xlsx___Sheet1[[#This Row],[Offered Salary]]&lt;=0,AVERAGE($I$2:$I$7166),Statistics_xlsx___Sheet1[[#This Row],[Offered Salary]])</f>
        <v>71495</v>
      </c>
      <c r="K5386" t="b">
        <f>OR((Statistics_xlsx___Sheet1[[#This Row],[updated offered salary]]&lt;$N$39),(Statistics_xlsx___Sheet1[[#This Row],[updated offered salary]]&gt;$N$40))</f>
        <v>0</v>
      </c>
    </row>
    <row r="5387" spans="1:11" x14ac:dyDescent="0.3">
      <c r="A5387">
        <v>292805</v>
      </c>
      <c r="B5387" t="s">
        <v>4346</v>
      </c>
      <c r="C5387" t="s">
        <v>8</v>
      </c>
      <c r="D5387" t="s">
        <v>9</v>
      </c>
      <c r="E5387" t="str">
        <f>IF(Statistics_xlsx___Sheet1[[#This Row],[event_name]]="-","Male",Statistics_xlsx___Sheet1[[#This Row],[event_name]])</f>
        <v>Male</v>
      </c>
      <c r="F5387" t="s">
        <v>86</v>
      </c>
      <c r="G5387" t="s">
        <v>14</v>
      </c>
      <c r="H5387" t="str">
        <f>IF(Statistics_xlsx___Sheet1[[#This Row],[Post Name]]="-",IF(G5388=0,G5386,G5388),Statistics_xlsx___Sheet1[[#This Row],[Post Name]])</f>
        <v>c5</v>
      </c>
      <c r="I5387">
        <v>1346</v>
      </c>
      <c r="J5387">
        <f>IF(Statistics_xlsx___Sheet1[[#This Row],[Offered Salary]]&lt;=0,AVERAGE($I$2:$I$7166),Statistics_xlsx___Sheet1[[#This Row],[Offered Salary]])</f>
        <v>1346</v>
      </c>
      <c r="K5387" t="b">
        <f>OR((Statistics_xlsx___Sheet1[[#This Row],[updated offered salary]]&lt;$N$39),(Statistics_xlsx___Sheet1[[#This Row],[updated offered salary]]&gt;$N$40))</f>
        <v>0</v>
      </c>
    </row>
    <row r="5388" spans="1:11" x14ac:dyDescent="0.3">
      <c r="A5388">
        <v>908937</v>
      </c>
      <c r="B5388" t="s">
        <v>4347</v>
      </c>
      <c r="C5388" t="s">
        <v>8</v>
      </c>
      <c r="D5388" t="s">
        <v>13</v>
      </c>
      <c r="E5388" t="str">
        <f>IF(Statistics_xlsx___Sheet1[[#This Row],[event_name]]="-","Male",Statistics_xlsx___Sheet1[[#This Row],[event_name]])</f>
        <v>Female</v>
      </c>
      <c r="F5388" t="s">
        <v>86</v>
      </c>
      <c r="G5388" t="s">
        <v>14</v>
      </c>
      <c r="H5388" t="str">
        <f>IF(Statistics_xlsx___Sheet1[[#This Row],[Post Name]]="-",IF(G5389=0,G5387,G5389),Statistics_xlsx___Sheet1[[#This Row],[Post Name]])</f>
        <v>c5</v>
      </c>
      <c r="I5388">
        <v>4036</v>
      </c>
      <c r="J5388">
        <f>IF(Statistics_xlsx___Sheet1[[#This Row],[Offered Salary]]&lt;=0,AVERAGE($I$2:$I$7166),Statistics_xlsx___Sheet1[[#This Row],[Offered Salary]])</f>
        <v>4036</v>
      </c>
      <c r="K5388" t="b">
        <f>OR((Statistics_xlsx___Sheet1[[#This Row],[updated offered salary]]&lt;$N$39),(Statistics_xlsx___Sheet1[[#This Row],[updated offered salary]]&gt;$N$40))</f>
        <v>0</v>
      </c>
    </row>
    <row r="5389" spans="1:11" x14ac:dyDescent="0.3">
      <c r="A5389">
        <v>339677</v>
      </c>
      <c r="B5389" t="s">
        <v>4348</v>
      </c>
      <c r="C5389" t="s">
        <v>8</v>
      </c>
      <c r="D5389" t="s">
        <v>9</v>
      </c>
      <c r="E5389" t="str">
        <f>IF(Statistics_xlsx___Sheet1[[#This Row],[event_name]]="-","Male",Statistics_xlsx___Sheet1[[#This Row],[event_name]])</f>
        <v>Male</v>
      </c>
      <c r="F5389" t="s">
        <v>86</v>
      </c>
      <c r="G5389" t="s">
        <v>14</v>
      </c>
      <c r="H5389" t="str">
        <f>IF(Statistics_xlsx___Sheet1[[#This Row],[Post Name]]="-",IF(G5390=0,G5388,G5390),Statistics_xlsx___Sheet1[[#This Row],[Post Name]])</f>
        <v>c5</v>
      </c>
      <c r="I5389">
        <v>35473</v>
      </c>
      <c r="J5389">
        <f>IF(Statistics_xlsx___Sheet1[[#This Row],[Offered Salary]]&lt;=0,AVERAGE($I$2:$I$7166),Statistics_xlsx___Sheet1[[#This Row],[Offered Salary]])</f>
        <v>35473</v>
      </c>
      <c r="K5389" t="b">
        <f>OR((Statistics_xlsx___Sheet1[[#This Row],[updated offered salary]]&lt;$N$39),(Statistics_xlsx___Sheet1[[#This Row],[updated offered salary]]&gt;$N$40))</f>
        <v>0</v>
      </c>
    </row>
    <row r="5390" spans="1:11" x14ac:dyDescent="0.3">
      <c r="A5390">
        <v>58620</v>
      </c>
      <c r="B5390" t="s">
        <v>4349</v>
      </c>
      <c r="C5390" t="s">
        <v>8</v>
      </c>
      <c r="D5390" t="s">
        <v>9</v>
      </c>
      <c r="E5390" t="str">
        <f>IF(Statistics_xlsx___Sheet1[[#This Row],[event_name]]="-","Male",Statistics_xlsx___Sheet1[[#This Row],[event_name]])</f>
        <v>Male</v>
      </c>
      <c r="F5390" t="s">
        <v>17</v>
      </c>
      <c r="G5390" t="s">
        <v>345</v>
      </c>
      <c r="H5390" t="str">
        <f>IF(Statistics_xlsx___Sheet1[[#This Row],[Post Name]]="-",IF(G5391=0,G5389,G5391),Statistics_xlsx___Sheet1[[#This Row],[Post Name]])</f>
        <v>c9</v>
      </c>
      <c r="I5390">
        <v>43912</v>
      </c>
      <c r="J5390">
        <f>IF(Statistics_xlsx___Sheet1[[#This Row],[Offered Salary]]&lt;=0,AVERAGE($I$2:$I$7166),Statistics_xlsx___Sheet1[[#This Row],[Offered Salary]])</f>
        <v>43912</v>
      </c>
      <c r="K5390" t="b">
        <f>OR((Statistics_xlsx___Sheet1[[#This Row],[updated offered salary]]&lt;$N$39),(Statistics_xlsx___Sheet1[[#This Row],[updated offered salary]]&gt;$N$40))</f>
        <v>0</v>
      </c>
    </row>
    <row r="5391" spans="1:11" x14ac:dyDescent="0.3">
      <c r="A5391">
        <v>969719</v>
      </c>
      <c r="B5391" t="s">
        <v>4350</v>
      </c>
      <c r="C5391" t="s">
        <v>8</v>
      </c>
      <c r="D5391" t="s">
        <v>9</v>
      </c>
      <c r="E5391" t="str">
        <f>IF(Statistics_xlsx___Sheet1[[#This Row],[event_name]]="-","Male",Statistics_xlsx___Sheet1[[#This Row],[event_name]])</f>
        <v>Male</v>
      </c>
      <c r="F5391" t="s">
        <v>166</v>
      </c>
      <c r="G5391" t="s">
        <v>30</v>
      </c>
      <c r="H5391" t="str">
        <f>IF(Statistics_xlsx___Sheet1[[#This Row],[Post Name]]="-",IF(G5392=0,G5390,G5392),Statistics_xlsx___Sheet1[[#This Row],[Post Name]])</f>
        <v>b9</v>
      </c>
      <c r="I5391">
        <v>60480</v>
      </c>
      <c r="J5391">
        <f>IF(Statistics_xlsx___Sheet1[[#This Row],[Offered Salary]]&lt;=0,AVERAGE($I$2:$I$7166),Statistics_xlsx___Sheet1[[#This Row],[Offered Salary]])</f>
        <v>60480</v>
      </c>
      <c r="K5391" t="b">
        <f>OR((Statistics_xlsx___Sheet1[[#This Row],[updated offered salary]]&lt;$N$39),(Statistics_xlsx___Sheet1[[#This Row],[updated offered salary]]&gt;$N$40))</f>
        <v>0</v>
      </c>
    </row>
    <row r="5392" spans="1:11" x14ac:dyDescent="0.3">
      <c r="A5392">
        <v>495187</v>
      </c>
      <c r="B5392" t="s">
        <v>4351</v>
      </c>
      <c r="C5392" t="s">
        <v>15</v>
      </c>
      <c r="D5392" t="s">
        <v>9</v>
      </c>
      <c r="E5392" t="str">
        <f>IF(Statistics_xlsx___Sheet1[[#This Row],[event_name]]="-","Male",Statistics_xlsx___Sheet1[[#This Row],[event_name]])</f>
        <v>Male</v>
      </c>
      <c r="F5392" t="s">
        <v>166</v>
      </c>
      <c r="G5392" t="s">
        <v>30</v>
      </c>
      <c r="H5392" t="str">
        <f>IF(Statistics_xlsx___Sheet1[[#This Row],[Post Name]]="-",IF(G5393=0,G5391,G5393),Statistics_xlsx___Sheet1[[#This Row],[Post Name]])</f>
        <v>b9</v>
      </c>
      <c r="I5392">
        <v>68565</v>
      </c>
      <c r="J5392">
        <f>IF(Statistics_xlsx___Sheet1[[#This Row],[Offered Salary]]&lt;=0,AVERAGE($I$2:$I$7166),Statistics_xlsx___Sheet1[[#This Row],[Offered Salary]])</f>
        <v>68565</v>
      </c>
      <c r="K5392" t="b">
        <f>OR((Statistics_xlsx___Sheet1[[#This Row],[updated offered salary]]&lt;$N$39),(Statistics_xlsx___Sheet1[[#This Row],[updated offered salary]]&gt;$N$40))</f>
        <v>0</v>
      </c>
    </row>
    <row r="5393" spans="1:11" x14ac:dyDescent="0.3">
      <c r="A5393">
        <v>984364</v>
      </c>
      <c r="B5393" t="s">
        <v>1970</v>
      </c>
      <c r="C5393" t="s">
        <v>8</v>
      </c>
      <c r="D5393" t="s">
        <v>9</v>
      </c>
      <c r="E5393" t="str">
        <f>IF(Statistics_xlsx___Sheet1[[#This Row],[event_name]]="-","Male",Statistics_xlsx___Sheet1[[#This Row],[event_name]])</f>
        <v>Male</v>
      </c>
      <c r="F5393" t="s">
        <v>17</v>
      </c>
      <c r="G5393" t="s">
        <v>24</v>
      </c>
      <c r="H5393" t="str">
        <f>IF(Statistics_xlsx___Sheet1[[#This Row],[Post Name]]="-",IF(G5394=0,G5392,G5394),Statistics_xlsx___Sheet1[[#This Row],[Post Name]])</f>
        <v>i7</v>
      </c>
      <c r="I5393">
        <v>41854</v>
      </c>
      <c r="J5393">
        <f>IF(Statistics_xlsx___Sheet1[[#This Row],[Offered Salary]]&lt;=0,AVERAGE($I$2:$I$7166),Statistics_xlsx___Sheet1[[#This Row],[Offered Salary]])</f>
        <v>41854</v>
      </c>
      <c r="K5393" t="b">
        <f>OR((Statistics_xlsx___Sheet1[[#This Row],[updated offered salary]]&lt;$N$39),(Statistics_xlsx___Sheet1[[#This Row],[updated offered salary]]&gt;$N$40))</f>
        <v>0</v>
      </c>
    </row>
    <row r="5394" spans="1:11" x14ac:dyDescent="0.3">
      <c r="A5394">
        <v>499633</v>
      </c>
      <c r="B5394" t="s">
        <v>4352</v>
      </c>
      <c r="C5394" t="s">
        <v>15</v>
      </c>
      <c r="D5394" t="s">
        <v>9</v>
      </c>
      <c r="E5394" t="str">
        <f>IF(Statistics_xlsx___Sheet1[[#This Row],[event_name]]="-","Male",Statistics_xlsx___Sheet1[[#This Row],[event_name]])</f>
        <v>Male</v>
      </c>
      <c r="F5394" t="s">
        <v>17</v>
      </c>
      <c r="G5394" t="s">
        <v>24</v>
      </c>
      <c r="H5394" t="str">
        <f>IF(Statistics_xlsx___Sheet1[[#This Row],[Post Name]]="-",IF(G5395=0,G5393,G5395),Statistics_xlsx___Sheet1[[#This Row],[Post Name]])</f>
        <v>i7</v>
      </c>
      <c r="I5394">
        <v>68034</v>
      </c>
      <c r="J5394">
        <f>IF(Statistics_xlsx___Sheet1[[#This Row],[Offered Salary]]&lt;=0,AVERAGE($I$2:$I$7166),Statistics_xlsx___Sheet1[[#This Row],[Offered Salary]])</f>
        <v>68034</v>
      </c>
      <c r="K5394" t="b">
        <f>OR((Statistics_xlsx___Sheet1[[#This Row],[updated offered salary]]&lt;$N$39),(Statistics_xlsx___Sheet1[[#This Row],[updated offered salary]]&gt;$N$40))</f>
        <v>0</v>
      </c>
    </row>
    <row r="5395" spans="1:11" x14ac:dyDescent="0.3">
      <c r="A5395">
        <v>991280</v>
      </c>
      <c r="B5395" t="s">
        <v>4353</v>
      </c>
      <c r="C5395" t="s">
        <v>8</v>
      </c>
      <c r="D5395" t="s">
        <v>9</v>
      </c>
      <c r="E5395" t="str">
        <f>IF(Statistics_xlsx___Sheet1[[#This Row],[event_name]]="-","Male",Statistics_xlsx___Sheet1[[#This Row],[event_name]])</f>
        <v>Male</v>
      </c>
      <c r="F5395" t="s">
        <v>17</v>
      </c>
      <c r="G5395" t="s">
        <v>36</v>
      </c>
      <c r="H5395" t="str">
        <f>IF(Statistics_xlsx___Sheet1[[#This Row],[Post Name]]="-",IF(G5396=0,G5394,G5396),Statistics_xlsx___Sheet1[[#This Row],[Post Name]])</f>
        <v>i5</v>
      </c>
      <c r="I5395">
        <v>61686</v>
      </c>
      <c r="J5395">
        <f>IF(Statistics_xlsx___Sheet1[[#This Row],[Offered Salary]]&lt;=0,AVERAGE($I$2:$I$7166),Statistics_xlsx___Sheet1[[#This Row],[Offered Salary]])</f>
        <v>61686</v>
      </c>
      <c r="K5395" t="b">
        <f>OR((Statistics_xlsx___Sheet1[[#This Row],[updated offered salary]]&lt;$N$39),(Statistics_xlsx___Sheet1[[#This Row],[updated offered salary]]&gt;$N$40))</f>
        <v>0</v>
      </c>
    </row>
    <row r="5396" spans="1:11" x14ac:dyDescent="0.3">
      <c r="A5396">
        <v>383763</v>
      </c>
      <c r="B5396" t="s">
        <v>4353</v>
      </c>
      <c r="C5396" t="s">
        <v>8</v>
      </c>
      <c r="D5396" t="s">
        <v>13</v>
      </c>
      <c r="E5396" t="str">
        <f>IF(Statistics_xlsx___Sheet1[[#This Row],[event_name]]="-","Male",Statistics_xlsx___Sheet1[[#This Row],[event_name]])</f>
        <v>Female</v>
      </c>
      <c r="F5396" t="s">
        <v>17</v>
      </c>
      <c r="G5396" t="s">
        <v>36</v>
      </c>
      <c r="H5396" t="str">
        <f>IF(Statistics_xlsx___Sheet1[[#This Row],[Post Name]]="-",IF(G5397=0,G5395,G5397),Statistics_xlsx___Sheet1[[#This Row],[Post Name]])</f>
        <v>i5</v>
      </c>
      <c r="I5396">
        <v>22123</v>
      </c>
      <c r="J5396">
        <f>IF(Statistics_xlsx___Sheet1[[#This Row],[Offered Salary]]&lt;=0,AVERAGE($I$2:$I$7166),Statistics_xlsx___Sheet1[[#This Row],[Offered Salary]])</f>
        <v>22123</v>
      </c>
      <c r="K5396" t="b">
        <f>OR((Statistics_xlsx___Sheet1[[#This Row],[updated offered salary]]&lt;$N$39),(Statistics_xlsx___Sheet1[[#This Row],[updated offered salary]]&gt;$N$40))</f>
        <v>0</v>
      </c>
    </row>
    <row r="5397" spans="1:11" x14ac:dyDescent="0.3">
      <c r="A5397">
        <v>520929</v>
      </c>
      <c r="B5397" t="s">
        <v>4354</v>
      </c>
      <c r="C5397" t="s">
        <v>8</v>
      </c>
      <c r="D5397" t="s">
        <v>13</v>
      </c>
      <c r="E5397" t="str">
        <f>IF(Statistics_xlsx___Sheet1[[#This Row],[event_name]]="-","Male",Statistics_xlsx___Sheet1[[#This Row],[event_name]])</f>
        <v>Female</v>
      </c>
      <c r="F5397" t="s">
        <v>17</v>
      </c>
      <c r="G5397" t="s">
        <v>36</v>
      </c>
      <c r="H5397" t="str">
        <f>IF(Statistics_xlsx___Sheet1[[#This Row],[Post Name]]="-",IF(G5398=0,G5396,G5398),Statistics_xlsx___Sheet1[[#This Row],[Post Name]])</f>
        <v>i5</v>
      </c>
      <c r="I5397">
        <v>77001</v>
      </c>
      <c r="J5397">
        <f>IF(Statistics_xlsx___Sheet1[[#This Row],[Offered Salary]]&lt;=0,AVERAGE($I$2:$I$7166),Statistics_xlsx___Sheet1[[#This Row],[Offered Salary]])</f>
        <v>77001</v>
      </c>
      <c r="K5397" t="b">
        <f>OR((Statistics_xlsx___Sheet1[[#This Row],[updated offered salary]]&lt;$N$39),(Statistics_xlsx___Sheet1[[#This Row],[updated offered salary]]&gt;$N$40))</f>
        <v>0</v>
      </c>
    </row>
    <row r="5398" spans="1:11" x14ac:dyDescent="0.3">
      <c r="A5398">
        <v>870791</v>
      </c>
      <c r="B5398" t="s">
        <v>4355</v>
      </c>
      <c r="C5398" t="s">
        <v>15</v>
      </c>
      <c r="D5398" t="s">
        <v>13</v>
      </c>
      <c r="E5398" t="str">
        <f>IF(Statistics_xlsx___Sheet1[[#This Row],[event_name]]="-","Male",Statistics_xlsx___Sheet1[[#This Row],[event_name]])</f>
        <v>Female</v>
      </c>
      <c r="F5398" t="s">
        <v>17</v>
      </c>
      <c r="G5398" t="s">
        <v>36</v>
      </c>
      <c r="H5398" t="str">
        <f>IF(Statistics_xlsx___Sheet1[[#This Row],[Post Name]]="-",IF(G5399=0,G5397,G5399),Statistics_xlsx___Sheet1[[#This Row],[Post Name]])</f>
        <v>i5</v>
      </c>
      <c r="I5398">
        <v>74681</v>
      </c>
      <c r="J5398">
        <f>IF(Statistics_xlsx___Sheet1[[#This Row],[Offered Salary]]&lt;=0,AVERAGE($I$2:$I$7166),Statistics_xlsx___Sheet1[[#This Row],[Offered Salary]])</f>
        <v>74681</v>
      </c>
      <c r="K5398" t="b">
        <f>OR((Statistics_xlsx___Sheet1[[#This Row],[updated offered salary]]&lt;$N$39),(Statistics_xlsx___Sheet1[[#This Row],[updated offered salary]]&gt;$N$40))</f>
        <v>0</v>
      </c>
    </row>
    <row r="5399" spans="1:11" x14ac:dyDescent="0.3">
      <c r="A5399">
        <v>193477</v>
      </c>
      <c r="B5399" t="s">
        <v>4356</v>
      </c>
      <c r="C5399" t="s">
        <v>15</v>
      </c>
      <c r="D5399" t="s">
        <v>13</v>
      </c>
      <c r="E5399" t="str">
        <f>IF(Statistics_xlsx___Sheet1[[#This Row],[event_name]]="-","Male",Statistics_xlsx___Sheet1[[#This Row],[event_name]])</f>
        <v>Female</v>
      </c>
      <c r="F5399" t="s">
        <v>17</v>
      </c>
      <c r="G5399" t="s">
        <v>36</v>
      </c>
      <c r="H5399" t="str">
        <f>IF(Statistics_xlsx___Sheet1[[#This Row],[Post Name]]="-",IF(G5400=0,G5398,G5400),Statistics_xlsx___Sheet1[[#This Row],[Post Name]])</f>
        <v>i5</v>
      </c>
      <c r="I5399">
        <v>24735</v>
      </c>
      <c r="J5399">
        <f>IF(Statistics_xlsx___Sheet1[[#This Row],[Offered Salary]]&lt;=0,AVERAGE($I$2:$I$7166),Statistics_xlsx___Sheet1[[#This Row],[Offered Salary]])</f>
        <v>24735</v>
      </c>
      <c r="K5399" t="b">
        <f>OR((Statistics_xlsx___Sheet1[[#This Row],[updated offered salary]]&lt;$N$39),(Statistics_xlsx___Sheet1[[#This Row],[updated offered salary]]&gt;$N$40))</f>
        <v>0</v>
      </c>
    </row>
    <row r="5400" spans="1:11" x14ac:dyDescent="0.3">
      <c r="A5400">
        <v>926573</v>
      </c>
      <c r="B5400" t="s">
        <v>943</v>
      </c>
      <c r="C5400" t="s">
        <v>8</v>
      </c>
      <c r="D5400" t="s">
        <v>9</v>
      </c>
      <c r="E5400" t="str">
        <f>IF(Statistics_xlsx___Sheet1[[#This Row],[event_name]]="-","Male",Statistics_xlsx___Sheet1[[#This Row],[event_name]])</f>
        <v>Male</v>
      </c>
      <c r="F5400" t="s">
        <v>17</v>
      </c>
      <c r="G5400" t="s">
        <v>36</v>
      </c>
      <c r="H5400" t="str">
        <f>IF(Statistics_xlsx___Sheet1[[#This Row],[Post Name]]="-",IF(G5401=0,G5399,G5401),Statistics_xlsx___Sheet1[[#This Row],[Post Name]])</f>
        <v>i5</v>
      </c>
      <c r="I5400">
        <v>77755</v>
      </c>
      <c r="J5400">
        <f>IF(Statistics_xlsx___Sheet1[[#This Row],[Offered Salary]]&lt;=0,AVERAGE($I$2:$I$7166),Statistics_xlsx___Sheet1[[#This Row],[Offered Salary]])</f>
        <v>77755</v>
      </c>
      <c r="K5400" t="b">
        <f>OR((Statistics_xlsx___Sheet1[[#This Row],[updated offered salary]]&lt;$N$39),(Statistics_xlsx___Sheet1[[#This Row],[updated offered salary]]&gt;$N$40))</f>
        <v>0</v>
      </c>
    </row>
    <row r="5401" spans="1:11" x14ac:dyDescent="0.3">
      <c r="A5401">
        <v>571610</v>
      </c>
      <c r="B5401" t="s">
        <v>4357</v>
      </c>
      <c r="C5401" t="s">
        <v>8</v>
      </c>
      <c r="D5401" t="s">
        <v>9</v>
      </c>
      <c r="E5401" t="str">
        <f>IF(Statistics_xlsx___Sheet1[[#This Row],[event_name]]="-","Male",Statistics_xlsx___Sheet1[[#This Row],[event_name]])</f>
        <v>Male</v>
      </c>
      <c r="F5401" t="s">
        <v>17</v>
      </c>
      <c r="G5401" t="s">
        <v>36</v>
      </c>
      <c r="H5401" t="str">
        <f>IF(Statistics_xlsx___Sheet1[[#This Row],[Post Name]]="-",IF(G5402=0,G5400,G5402),Statistics_xlsx___Sheet1[[#This Row],[Post Name]])</f>
        <v>i5</v>
      </c>
      <c r="I5401">
        <v>65650</v>
      </c>
      <c r="J5401">
        <f>IF(Statistics_xlsx___Sheet1[[#This Row],[Offered Salary]]&lt;=0,AVERAGE($I$2:$I$7166),Statistics_xlsx___Sheet1[[#This Row],[Offered Salary]])</f>
        <v>65650</v>
      </c>
      <c r="K5401" t="b">
        <f>OR((Statistics_xlsx___Sheet1[[#This Row],[updated offered salary]]&lt;$N$39),(Statistics_xlsx___Sheet1[[#This Row],[updated offered salary]]&gt;$N$40))</f>
        <v>0</v>
      </c>
    </row>
    <row r="5402" spans="1:11" x14ac:dyDescent="0.3">
      <c r="A5402">
        <v>91074</v>
      </c>
      <c r="B5402" t="s">
        <v>4358</v>
      </c>
      <c r="C5402" t="s">
        <v>15</v>
      </c>
      <c r="D5402" t="s">
        <v>9</v>
      </c>
      <c r="E5402" t="str">
        <f>IF(Statistics_xlsx___Sheet1[[#This Row],[event_name]]="-","Male",Statistics_xlsx___Sheet1[[#This Row],[event_name]])</f>
        <v>Male</v>
      </c>
      <c r="F5402" t="s">
        <v>17</v>
      </c>
      <c r="G5402" t="s">
        <v>36</v>
      </c>
      <c r="H5402" t="str">
        <f>IF(Statistics_xlsx___Sheet1[[#This Row],[Post Name]]="-",IF(G5403=0,G5401,G5403),Statistics_xlsx___Sheet1[[#This Row],[Post Name]])</f>
        <v>i5</v>
      </c>
      <c r="I5402">
        <v>63031</v>
      </c>
      <c r="J5402">
        <f>IF(Statistics_xlsx___Sheet1[[#This Row],[Offered Salary]]&lt;=0,AVERAGE($I$2:$I$7166),Statistics_xlsx___Sheet1[[#This Row],[Offered Salary]])</f>
        <v>63031</v>
      </c>
      <c r="K5402" t="b">
        <f>OR((Statistics_xlsx___Sheet1[[#This Row],[updated offered salary]]&lt;$N$39),(Statistics_xlsx___Sheet1[[#This Row],[updated offered salary]]&gt;$N$40))</f>
        <v>0</v>
      </c>
    </row>
    <row r="5403" spans="1:11" x14ac:dyDescent="0.3">
      <c r="A5403">
        <v>487597</v>
      </c>
      <c r="B5403" t="s">
        <v>4359</v>
      </c>
      <c r="C5403" t="s">
        <v>8</v>
      </c>
      <c r="D5403" t="s">
        <v>13</v>
      </c>
      <c r="E5403" t="str">
        <f>IF(Statistics_xlsx___Sheet1[[#This Row],[event_name]]="-","Male",Statistics_xlsx___Sheet1[[#This Row],[event_name]])</f>
        <v>Female</v>
      </c>
      <c r="F5403" t="s">
        <v>17</v>
      </c>
      <c r="G5403" t="s">
        <v>345</v>
      </c>
      <c r="H5403" t="str">
        <f>IF(Statistics_xlsx___Sheet1[[#This Row],[Post Name]]="-",IF(G5404=0,G5402,G5404),Statistics_xlsx___Sheet1[[#This Row],[Post Name]])</f>
        <v>c9</v>
      </c>
      <c r="I5403">
        <v>74590</v>
      </c>
      <c r="J5403">
        <f>IF(Statistics_xlsx___Sheet1[[#This Row],[Offered Salary]]&lt;=0,AVERAGE($I$2:$I$7166),Statistics_xlsx___Sheet1[[#This Row],[Offered Salary]])</f>
        <v>74590</v>
      </c>
      <c r="K5403" t="b">
        <f>OR((Statistics_xlsx___Sheet1[[#This Row],[updated offered salary]]&lt;$N$39),(Statistics_xlsx___Sheet1[[#This Row],[updated offered salary]]&gt;$N$40))</f>
        <v>0</v>
      </c>
    </row>
    <row r="5404" spans="1:11" x14ac:dyDescent="0.3">
      <c r="A5404">
        <v>323196</v>
      </c>
      <c r="B5404" t="s">
        <v>4360</v>
      </c>
      <c r="C5404" t="s">
        <v>8</v>
      </c>
      <c r="D5404" t="s">
        <v>13</v>
      </c>
      <c r="E5404" t="str">
        <f>IF(Statistics_xlsx___Sheet1[[#This Row],[event_name]]="-","Male",Statistics_xlsx___Sheet1[[#This Row],[event_name]])</f>
        <v>Female</v>
      </c>
      <c r="F5404" t="s">
        <v>17</v>
      </c>
      <c r="G5404" t="s">
        <v>345</v>
      </c>
      <c r="H5404" t="str">
        <f>IF(Statistics_xlsx___Sheet1[[#This Row],[Post Name]]="-",IF(G5405=0,G5403,G5405),Statistics_xlsx___Sheet1[[#This Row],[Post Name]])</f>
        <v>c9</v>
      </c>
      <c r="I5404">
        <v>55302</v>
      </c>
      <c r="J5404">
        <f>IF(Statistics_xlsx___Sheet1[[#This Row],[Offered Salary]]&lt;=0,AVERAGE($I$2:$I$7166),Statistics_xlsx___Sheet1[[#This Row],[Offered Salary]])</f>
        <v>55302</v>
      </c>
      <c r="K5404" t="b">
        <f>OR((Statistics_xlsx___Sheet1[[#This Row],[updated offered salary]]&lt;$N$39),(Statistics_xlsx___Sheet1[[#This Row],[updated offered salary]]&gt;$N$40))</f>
        <v>0</v>
      </c>
    </row>
    <row r="5405" spans="1:11" x14ac:dyDescent="0.3">
      <c r="A5405">
        <v>897963</v>
      </c>
      <c r="B5405" t="s">
        <v>4361</v>
      </c>
      <c r="C5405" t="s">
        <v>8</v>
      </c>
      <c r="D5405" t="s">
        <v>9</v>
      </c>
      <c r="E5405" t="str">
        <f>IF(Statistics_xlsx___Sheet1[[#This Row],[event_name]]="-","Male",Statistics_xlsx___Sheet1[[#This Row],[event_name]])</f>
        <v>Male</v>
      </c>
      <c r="F5405" t="s">
        <v>17</v>
      </c>
      <c r="G5405" t="s">
        <v>345</v>
      </c>
      <c r="H5405" t="str">
        <f>IF(Statistics_xlsx___Sheet1[[#This Row],[Post Name]]="-",IF(G5406=0,G5404,G5406),Statistics_xlsx___Sheet1[[#This Row],[Post Name]])</f>
        <v>c9</v>
      </c>
      <c r="I5405">
        <v>50825</v>
      </c>
      <c r="J5405">
        <f>IF(Statistics_xlsx___Sheet1[[#This Row],[Offered Salary]]&lt;=0,AVERAGE($I$2:$I$7166),Statistics_xlsx___Sheet1[[#This Row],[Offered Salary]])</f>
        <v>50825</v>
      </c>
      <c r="K5405" t="b">
        <f>OR((Statistics_xlsx___Sheet1[[#This Row],[updated offered salary]]&lt;$N$39),(Statistics_xlsx___Sheet1[[#This Row],[updated offered salary]]&gt;$N$40))</f>
        <v>0</v>
      </c>
    </row>
    <row r="5406" spans="1:11" x14ac:dyDescent="0.3">
      <c r="A5406">
        <v>312322</v>
      </c>
      <c r="B5406" t="s">
        <v>4362</v>
      </c>
      <c r="C5406" t="s">
        <v>8</v>
      </c>
      <c r="D5406" t="s">
        <v>9</v>
      </c>
      <c r="E5406" t="str">
        <f>IF(Statistics_xlsx___Sheet1[[#This Row],[event_name]]="-","Male",Statistics_xlsx___Sheet1[[#This Row],[event_name]])</f>
        <v>Male</v>
      </c>
      <c r="F5406" t="s">
        <v>17</v>
      </c>
      <c r="G5406" t="s">
        <v>345</v>
      </c>
      <c r="H5406" t="str">
        <f>IF(Statistics_xlsx___Sheet1[[#This Row],[Post Name]]="-",IF(G5407=0,G5405,G5407),Statistics_xlsx___Sheet1[[#This Row],[Post Name]])</f>
        <v>c9</v>
      </c>
      <c r="I5406">
        <v>38268</v>
      </c>
      <c r="J5406">
        <f>IF(Statistics_xlsx___Sheet1[[#This Row],[Offered Salary]]&lt;=0,AVERAGE($I$2:$I$7166),Statistics_xlsx___Sheet1[[#This Row],[Offered Salary]])</f>
        <v>38268</v>
      </c>
      <c r="K5406" t="b">
        <f>OR((Statistics_xlsx___Sheet1[[#This Row],[updated offered salary]]&lt;$N$39),(Statistics_xlsx___Sheet1[[#This Row],[updated offered salary]]&gt;$N$40))</f>
        <v>0</v>
      </c>
    </row>
    <row r="5407" spans="1:11" x14ac:dyDescent="0.3">
      <c r="A5407">
        <v>511022</v>
      </c>
      <c r="B5407" t="s">
        <v>4363</v>
      </c>
      <c r="C5407" t="s">
        <v>8</v>
      </c>
      <c r="D5407" t="s">
        <v>9</v>
      </c>
      <c r="E5407" t="str">
        <f>IF(Statistics_xlsx___Sheet1[[#This Row],[event_name]]="-","Male",Statistics_xlsx___Sheet1[[#This Row],[event_name]])</f>
        <v>Male</v>
      </c>
      <c r="F5407" t="s">
        <v>17</v>
      </c>
      <c r="G5407" t="s">
        <v>36</v>
      </c>
      <c r="H5407" t="str">
        <f>IF(Statistics_xlsx___Sheet1[[#This Row],[Post Name]]="-",IF(G5408=0,G5406,G5408),Statistics_xlsx___Sheet1[[#This Row],[Post Name]])</f>
        <v>i5</v>
      </c>
      <c r="I5407">
        <v>35436</v>
      </c>
      <c r="J5407">
        <f>IF(Statistics_xlsx___Sheet1[[#This Row],[Offered Salary]]&lt;=0,AVERAGE($I$2:$I$7166),Statistics_xlsx___Sheet1[[#This Row],[Offered Salary]])</f>
        <v>35436</v>
      </c>
      <c r="K5407" t="b">
        <f>OR((Statistics_xlsx___Sheet1[[#This Row],[updated offered salary]]&lt;$N$39),(Statistics_xlsx___Sheet1[[#This Row],[updated offered salary]]&gt;$N$40))</f>
        <v>0</v>
      </c>
    </row>
    <row r="5408" spans="1:11" x14ac:dyDescent="0.3">
      <c r="A5408">
        <v>734194</v>
      </c>
      <c r="B5408" t="s">
        <v>4364</v>
      </c>
      <c r="C5408" t="s">
        <v>8</v>
      </c>
      <c r="D5408" t="s">
        <v>9</v>
      </c>
      <c r="E5408" t="str">
        <f>IF(Statistics_xlsx___Sheet1[[#This Row],[event_name]]="-","Male",Statistics_xlsx___Sheet1[[#This Row],[event_name]])</f>
        <v>Male</v>
      </c>
      <c r="F5408" t="s">
        <v>17</v>
      </c>
      <c r="G5408" t="s">
        <v>36</v>
      </c>
      <c r="H5408" t="str">
        <f>IF(Statistics_xlsx___Sheet1[[#This Row],[Post Name]]="-",IF(G5409=0,G5407,G5409),Statistics_xlsx___Sheet1[[#This Row],[Post Name]])</f>
        <v>i5</v>
      </c>
      <c r="I5408">
        <v>61102</v>
      </c>
      <c r="J5408">
        <f>IF(Statistics_xlsx___Sheet1[[#This Row],[Offered Salary]]&lt;=0,AVERAGE($I$2:$I$7166),Statistics_xlsx___Sheet1[[#This Row],[Offered Salary]])</f>
        <v>61102</v>
      </c>
      <c r="K5408" t="b">
        <f>OR((Statistics_xlsx___Sheet1[[#This Row],[updated offered salary]]&lt;$N$39),(Statistics_xlsx___Sheet1[[#This Row],[updated offered salary]]&gt;$N$40))</f>
        <v>0</v>
      </c>
    </row>
    <row r="5409" spans="1:11" x14ac:dyDescent="0.3">
      <c r="A5409">
        <v>600707</v>
      </c>
      <c r="B5409" t="s">
        <v>4365</v>
      </c>
      <c r="C5409" t="s">
        <v>8</v>
      </c>
      <c r="D5409" t="s">
        <v>9</v>
      </c>
      <c r="E5409" t="str">
        <f>IF(Statistics_xlsx___Sheet1[[#This Row],[event_name]]="-","Male",Statistics_xlsx___Sheet1[[#This Row],[event_name]])</f>
        <v>Male</v>
      </c>
      <c r="F5409" t="s">
        <v>17</v>
      </c>
      <c r="G5409" t="s">
        <v>36</v>
      </c>
      <c r="H5409" t="str">
        <f>IF(Statistics_xlsx___Sheet1[[#This Row],[Post Name]]="-",IF(G5410=0,G5408,G5410),Statistics_xlsx___Sheet1[[#This Row],[Post Name]])</f>
        <v>i5</v>
      </c>
      <c r="I5409">
        <v>39745</v>
      </c>
      <c r="J5409">
        <f>IF(Statistics_xlsx___Sheet1[[#This Row],[Offered Salary]]&lt;=0,AVERAGE($I$2:$I$7166),Statistics_xlsx___Sheet1[[#This Row],[Offered Salary]])</f>
        <v>39745</v>
      </c>
      <c r="K5409" t="b">
        <f>OR((Statistics_xlsx___Sheet1[[#This Row],[updated offered salary]]&lt;$N$39),(Statistics_xlsx___Sheet1[[#This Row],[updated offered salary]]&gt;$N$40))</f>
        <v>0</v>
      </c>
    </row>
    <row r="5410" spans="1:11" x14ac:dyDescent="0.3">
      <c r="A5410">
        <v>230580</v>
      </c>
      <c r="B5410" t="s">
        <v>4366</v>
      </c>
      <c r="C5410" t="s">
        <v>8</v>
      </c>
      <c r="D5410" t="s">
        <v>9</v>
      </c>
      <c r="E5410" t="str">
        <f>IF(Statistics_xlsx___Sheet1[[#This Row],[event_name]]="-","Male",Statistics_xlsx___Sheet1[[#This Row],[event_name]])</f>
        <v>Male</v>
      </c>
      <c r="F5410" t="s">
        <v>17</v>
      </c>
      <c r="G5410" t="s">
        <v>345</v>
      </c>
      <c r="H5410" t="str">
        <f>IF(Statistics_xlsx___Sheet1[[#This Row],[Post Name]]="-",IF(G5411=0,G5409,G5411),Statistics_xlsx___Sheet1[[#This Row],[Post Name]])</f>
        <v>c9</v>
      </c>
      <c r="I5410">
        <v>76013</v>
      </c>
      <c r="J5410">
        <f>IF(Statistics_xlsx___Sheet1[[#This Row],[Offered Salary]]&lt;=0,AVERAGE($I$2:$I$7166),Statistics_xlsx___Sheet1[[#This Row],[Offered Salary]])</f>
        <v>76013</v>
      </c>
      <c r="K5410" t="b">
        <f>OR((Statistics_xlsx___Sheet1[[#This Row],[updated offered salary]]&lt;$N$39),(Statistics_xlsx___Sheet1[[#This Row],[updated offered salary]]&gt;$N$40))</f>
        <v>0</v>
      </c>
    </row>
    <row r="5411" spans="1:11" x14ac:dyDescent="0.3">
      <c r="A5411">
        <v>771896</v>
      </c>
      <c r="B5411" t="s">
        <v>2716</v>
      </c>
      <c r="C5411" t="s">
        <v>8</v>
      </c>
      <c r="D5411" t="s">
        <v>9</v>
      </c>
      <c r="E5411" t="str">
        <f>IF(Statistics_xlsx___Sheet1[[#This Row],[event_name]]="-","Male",Statistics_xlsx___Sheet1[[#This Row],[event_name]])</f>
        <v>Male</v>
      </c>
      <c r="F5411" t="s">
        <v>166</v>
      </c>
      <c r="G5411" t="s">
        <v>36</v>
      </c>
      <c r="H5411" t="str">
        <f>IF(Statistics_xlsx___Sheet1[[#This Row],[Post Name]]="-",IF(G5412=0,G5410,G5412),Statistics_xlsx___Sheet1[[#This Row],[Post Name]])</f>
        <v>i5</v>
      </c>
      <c r="I5411">
        <v>55699</v>
      </c>
      <c r="J5411">
        <f>IF(Statistics_xlsx___Sheet1[[#This Row],[Offered Salary]]&lt;=0,AVERAGE($I$2:$I$7166),Statistics_xlsx___Sheet1[[#This Row],[Offered Salary]])</f>
        <v>55699</v>
      </c>
      <c r="K5411" t="b">
        <f>OR((Statistics_xlsx___Sheet1[[#This Row],[updated offered salary]]&lt;$N$39),(Statistics_xlsx___Sheet1[[#This Row],[updated offered salary]]&gt;$N$40))</f>
        <v>0</v>
      </c>
    </row>
    <row r="5412" spans="1:11" x14ac:dyDescent="0.3">
      <c r="A5412">
        <v>504495</v>
      </c>
      <c r="B5412" t="s">
        <v>4367</v>
      </c>
      <c r="C5412" t="s">
        <v>8</v>
      </c>
      <c r="D5412" t="s">
        <v>13</v>
      </c>
      <c r="E5412" t="str">
        <f>IF(Statistics_xlsx___Sheet1[[#This Row],[event_name]]="-","Male",Statistics_xlsx___Sheet1[[#This Row],[event_name]])</f>
        <v>Female</v>
      </c>
      <c r="F5412" t="s">
        <v>166</v>
      </c>
      <c r="G5412" t="s">
        <v>36</v>
      </c>
      <c r="H5412" t="str">
        <f>IF(Statistics_xlsx___Sheet1[[#This Row],[Post Name]]="-",IF(G5413=0,G5411,G5413),Statistics_xlsx___Sheet1[[#This Row],[Post Name]])</f>
        <v>i5</v>
      </c>
      <c r="I5412">
        <v>2842</v>
      </c>
      <c r="J5412">
        <f>IF(Statistics_xlsx___Sheet1[[#This Row],[Offered Salary]]&lt;=0,AVERAGE($I$2:$I$7166),Statistics_xlsx___Sheet1[[#This Row],[Offered Salary]])</f>
        <v>2842</v>
      </c>
      <c r="K5412" t="b">
        <f>OR((Statistics_xlsx___Sheet1[[#This Row],[updated offered salary]]&lt;$N$39),(Statistics_xlsx___Sheet1[[#This Row],[updated offered salary]]&gt;$N$40))</f>
        <v>0</v>
      </c>
    </row>
    <row r="5413" spans="1:11" x14ac:dyDescent="0.3">
      <c r="A5413">
        <v>90305</v>
      </c>
      <c r="B5413" t="s">
        <v>4368</v>
      </c>
      <c r="C5413" t="s">
        <v>8</v>
      </c>
      <c r="D5413" t="s">
        <v>9</v>
      </c>
      <c r="E5413" t="str">
        <f>IF(Statistics_xlsx___Sheet1[[#This Row],[event_name]]="-","Male",Statistics_xlsx___Sheet1[[#This Row],[event_name]])</f>
        <v>Male</v>
      </c>
      <c r="F5413" t="s">
        <v>166</v>
      </c>
      <c r="G5413" t="s">
        <v>36</v>
      </c>
      <c r="H5413" t="str">
        <f>IF(Statistics_xlsx___Sheet1[[#This Row],[Post Name]]="-",IF(G5414=0,G5412,G5414),Statistics_xlsx___Sheet1[[#This Row],[Post Name]])</f>
        <v>i5</v>
      </c>
      <c r="I5413">
        <v>77503</v>
      </c>
      <c r="J5413">
        <f>IF(Statistics_xlsx___Sheet1[[#This Row],[Offered Salary]]&lt;=0,AVERAGE($I$2:$I$7166),Statistics_xlsx___Sheet1[[#This Row],[Offered Salary]])</f>
        <v>77503</v>
      </c>
      <c r="K5413" t="b">
        <f>OR((Statistics_xlsx___Sheet1[[#This Row],[updated offered salary]]&lt;$N$39),(Statistics_xlsx___Sheet1[[#This Row],[updated offered salary]]&gt;$N$40))</f>
        <v>0</v>
      </c>
    </row>
    <row r="5414" spans="1:11" x14ac:dyDescent="0.3">
      <c r="A5414">
        <v>108545</v>
      </c>
      <c r="B5414" t="s">
        <v>1187</v>
      </c>
      <c r="C5414" t="s">
        <v>15</v>
      </c>
      <c r="D5414" t="s">
        <v>13</v>
      </c>
      <c r="E5414" t="str">
        <f>IF(Statistics_xlsx___Sheet1[[#This Row],[event_name]]="-","Male",Statistics_xlsx___Sheet1[[#This Row],[event_name]])</f>
        <v>Female</v>
      </c>
      <c r="F5414" t="s">
        <v>166</v>
      </c>
      <c r="G5414" t="s">
        <v>36</v>
      </c>
      <c r="H5414" t="str">
        <f>IF(Statistics_xlsx___Sheet1[[#This Row],[Post Name]]="-",IF(G5415=0,G5413,G5415),Statistics_xlsx___Sheet1[[#This Row],[Post Name]])</f>
        <v>i5</v>
      </c>
      <c r="I5414">
        <v>5950</v>
      </c>
      <c r="J5414">
        <f>IF(Statistics_xlsx___Sheet1[[#This Row],[Offered Salary]]&lt;=0,AVERAGE($I$2:$I$7166),Statistics_xlsx___Sheet1[[#This Row],[Offered Salary]])</f>
        <v>5950</v>
      </c>
      <c r="K5414" t="b">
        <f>OR((Statistics_xlsx___Sheet1[[#This Row],[updated offered salary]]&lt;$N$39),(Statistics_xlsx___Sheet1[[#This Row],[updated offered salary]]&gt;$N$40))</f>
        <v>0</v>
      </c>
    </row>
    <row r="5415" spans="1:11" x14ac:dyDescent="0.3">
      <c r="A5415">
        <v>277040</v>
      </c>
      <c r="B5415" t="s">
        <v>4369</v>
      </c>
      <c r="C5415" t="s">
        <v>8</v>
      </c>
      <c r="D5415" t="s">
        <v>9</v>
      </c>
      <c r="E5415" t="str">
        <f>IF(Statistics_xlsx___Sheet1[[#This Row],[event_name]]="-","Male",Statistics_xlsx___Sheet1[[#This Row],[event_name]])</f>
        <v>Male</v>
      </c>
      <c r="F5415" t="s">
        <v>166</v>
      </c>
      <c r="G5415" t="s">
        <v>36</v>
      </c>
      <c r="H5415" t="str">
        <f>IF(Statistics_xlsx___Sheet1[[#This Row],[Post Name]]="-",IF(G5416=0,G5414,G5416),Statistics_xlsx___Sheet1[[#This Row],[Post Name]])</f>
        <v>i5</v>
      </c>
      <c r="I5415">
        <v>78677</v>
      </c>
      <c r="J5415">
        <f>IF(Statistics_xlsx___Sheet1[[#This Row],[Offered Salary]]&lt;=0,AVERAGE($I$2:$I$7166),Statistics_xlsx___Sheet1[[#This Row],[Offered Salary]])</f>
        <v>78677</v>
      </c>
      <c r="K5415" t="b">
        <f>OR((Statistics_xlsx___Sheet1[[#This Row],[updated offered salary]]&lt;$N$39),(Statistics_xlsx___Sheet1[[#This Row],[updated offered salary]]&gt;$N$40))</f>
        <v>0</v>
      </c>
    </row>
    <row r="5416" spans="1:11" x14ac:dyDescent="0.3">
      <c r="A5416">
        <v>922721</v>
      </c>
      <c r="B5416" t="s">
        <v>4369</v>
      </c>
      <c r="C5416" t="s">
        <v>15</v>
      </c>
      <c r="D5416" t="s">
        <v>13</v>
      </c>
      <c r="E5416" t="str">
        <f>IF(Statistics_xlsx___Sheet1[[#This Row],[event_name]]="-","Male",Statistics_xlsx___Sheet1[[#This Row],[event_name]])</f>
        <v>Female</v>
      </c>
      <c r="F5416" t="s">
        <v>166</v>
      </c>
      <c r="G5416" t="s">
        <v>36</v>
      </c>
      <c r="H5416" t="str">
        <f>IF(Statistics_xlsx___Sheet1[[#This Row],[Post Name]]="-",IF(G5417=0,G5415,G5417),Statistics_xlsx___Sheet1[[#This Row],[Post Name]])</f>
        <v>i5</v>
      </c>
      <c r="I5416">
        <v>71021</v>
      </c>
      <c r="J5416">
        <f>IF(Statistics_xlsx___Sheet1[[#This Row],[Offered Salary]]&lt;=0,AVERAGE($I$2:$I$7166),Statistics_xlsx___Sheet1[[#This Row],[Offered Salary]])</f>
        <v>71021</v>
      </c>
      <c r="K5416" t="b">
        <f>OR((Statistics_xlsx___Sheet1[[#This Row],[updated offered salary]]&lt;$N$39),(Statistics_xlsx___Sheet1[[#This Row],[updated offered salary]]&gt;$N$40))</f>
        <v>0</v>
      </c>
    </row>
    <row r="5417" spans="1:11" x14ac:dyDescent="0.3">
      <c r="A5417">
        <v>369355</v>
      </c>
      <c r="B5417" t="s">
        <v>4370</v>
      </c>
      <c r="C5417" t="s">
        <v>8</v>
      </c>
      <c r="D5417" t="s">
        <v>13</v>
      </c>
      <c r="E5417" t="str">
        <f>IF(Statistics_xlsx___Sheet1[[#This Row],[event_name]]="-","Male",Statistics_xlsx___Sheet1[[#This Row],[event_name]])</f>
        <v>Female</v>
      </c>
      <c r="F5417" t="s">
        <v>166</v>
      </c>
      <c r="G5417" t="s">
        <v>36</v>
      </c>
      <c r="H5417" t="str">
        <f>IF(Statistics_xlsx___Sheet1[[#This Row],[Post Name]]="-",IF(G5418=0,G5416,G5418),Statistics_xlsx___Sheet1[[#This Row],[Post Name]])</f>
        <v>i5</v>
      </c>
      <c r="I5417">
        <v>1415</v>
      </c>
      <c r="J5417">
        <f>IF(Statistics_xlsx___Sheet1[[#This Row],[Offered Salary]]&lt;=0,AVERAGE($I$2:$I$7166),Statistics_xlsx___Sheet1[[#This Row],[Offered Salary]])</f>
        <v>1415</v>
      </c>
      <c r="K5417" t="b">
        <f>OR((Statistics_xlsx___Sheet1[[#This Row],[updated offered salary]]&lt;$N$39),(Statistics_xlsx___Sheet1[[#This Row],[updated offered salary]]&gt;$N$40))</f>
        <v>0</v>
      </c>
    </row>
    <row r="5418" spans="1:11" x14ac:dyDescent="0.3">
      <c r="A5418">
        <v>278571</v>
      </c>
      <c r="B5418" t="s">
        <v>1863</v>
      </c>
      <c r="C5418" t="s">
        <v>8</v>
      </c>
      <c r="D5418" t="s">
        <v>13</v>
      </c>
      <c r="E5418" t="str">
        <f>IF(Statistics_xlsx___Sheet1[[#This Row],[event_name]]="-","Male",Statistics_xlsx___Sheet1[[#This Row],[event_name]])</f>
        <v>Female</v>
      </c>
      <c r="F5418" t="s">
        <v>10</v>
      </c>
      <c r="G5418" t="s">
        <v>24</v>
      </c>
      <c r="H5418" t="str">
        <f>IF(Statistics_xlsx___Sheet1[[#This Row],[Post Name]]="-",IF(G5419=0,G5417,G5419),Statistics_xlsx___Sheet1[[#This Row],[Post Name]])</f>
        <v>i7</v>
      </c>
      <c r="I5418">
        <v>5213</v>
      </c>
      <c r="J5418">
        <f>IF(Statistics_xlsx___Sheet1[[#This Row],[Offered Salary]]&lt;=0,AVERAGE($I$2:$I$7166),Statistics_xlsx___Sheet1[[#This Row],[Offered Salary]])</f>
        <v>5213</v>
      </c>
      <c r="K5418" t="b">
        <f>OR((Statistics_xlsx___Sheet1[[#This Row],[updated offered salary]]&lt;$N$39),(Statistics_xlsx___Sheet1[[#This Row],[updated offered salary]]&gt;$N$40))</f>
        <v>0</v>
      </c>
    </row>
    <row r="5419" spans="1:11" x14ac:dyDescent="0.3">
      <c r="A5419">
        <v>427047</v>
      </c>
      <c r="B5419" t="s">
        <v>4083</v>
      </c>
      <c r="C5419" t="s">
        <v>8</v>
      </c>
      <c r="D5419" t="s">
        <v>9</v>
      </c>
      <c r="E5419" t="str">
        <f>IF(Statistics_xlsx___Sheet1[[#This Row],[event_name]]="-","Male",Statistics_xlsx___Sheet1[[#This Row],[event_name]])</f>
        <v>Male</v>
      </c>
      <c r="F5419" t="s">
        <v>10</v>
      </c>
      <c r="G5419" t="s">
        <v>345</v>
      </c>
      <c r="H5419" t="str">
        <f>IF(Statistics_xlsx___Sheet1[[#This Row],[Post Name]]="-",IF(G5420=0,G5418,G5420),Statistics_xlsx___Sheet1[[#This Row],[Post Name]])</f>
        <v>c9</v>
      </c>
      <c r="I5419">
        <v>23232</v>
      </c>
      <c r="J5419">
        <f>IF(Statistics_xlsx___Sheet1[[#This Row],[Offered Salary]]&lt;=0,AVERAGE($I$2:$I$7166),Statistics_xlsx___Sheet1[[#This Row],[Offered Salary]])</f>
        <v>23232</v>
      </c>
      <c r="K5419" t="b">
        <f>OR((Statistics_xlsx___Sheet1[[#This Row],[updated offered salary]]&lt;$N$39),(Statistics_xlsx___Sheet1[[#This Row],[updated offered salary]]&gt;$N$40))</f>
        <v>0</v>
      </c>
    </row>
    <row r="5420" spans="1:11" x14ac:dyDescent="0.3">
      <c r="A5420">
        <v>455112</v>
      </c>
      <c r="B5420" t="s">
        <v>4371</v>
      </c>
      <c r="C5420" t="s">
        <v>8</v>
      </c>
      <c r="D5420" t="s">
        <v>9</v>
      </c>
      <c r="E5420" t="str">
        <f>IF(Statistics_xlsx___Sheet1[[#This Row],[event_name]]="-","Male",Statistics_xlsx___Sheet1[[#This Row],[event_name]])</f>
        <v>Male</v>
      </c>
      <c r="F5420" t="s">
        <v>69</v>
      </c>
      <c r="G5420" t="s">
        <v>14</v>
      </c>
      <c r="H5420" t="str">
        <f>IF(Statistics_xlsx___Sheet1[[#This Row],[Post Name]]="-",IF(G5421=0,G5419,G5421),Statistics_xlsx___Sheet1[[#This Row],[Post Name]])</f>
        <v>c5</v>
      </c>
      <c r="I5420">
        <v>85093</v>
      </c>
      <c r="J5420">
        <f>IF(Statistics_xlsx___Sheet1[[#This Row],[Offered Salary]]&lt;=0,AVERAGE($I$2:$I$7166),Statistics_xlsx___Sheet1[[#This Row],[Offered Salary]])</f>
        <v>85093</v>
      </c>
      <c r="K5420" t="b">
        <f>OR((Statistics_xlsx___Sheet1[[#This Row],[updated offered salary]]&lt;$N$39),(Statistics_xlsx___Sheet1[[#This Row],[updated offered salary]]&gt;$N$40))</f>
        <v>0</v>
      </c>
    </row>
    <row r="5421" spans="1:11" x14ac:dyDescent="0.3">
      <c r="A5421">
        <v>476712</v>
      </c>
      <c r="B5421" t="s">
        <v>4372</v>
      </c>
      <c r="C5421" t="s">
        <v>8</v>
      </c>
      <c r="D5421" t="s">
        <v>9</v>
      </c>
      <c r="E5421" t="str">
        <f>IF(Statistics_xlsx___Sheet1[[#This Row],[event_name]]="-","Male",Statistics_xlsx___Sheet1[[#This Row],[event_name]])</f>
        <v>Male</v>
      </c>
      <c r="F5421" t="s">
        <v>69</v>
      </c>
      <c r="G5421" t="s">
        <v>14</v>
      </c>
      <c r="H5421" t="str">
        <f>IF(Statistics_xlsx___Sheet1[[#This Row],[Post Name]]="-",IF(G5422=0,G5420,G5422),Statistics_xlsx___Sheet1[[#This Row],[Post Name]])</f>
        <v>c5</v>
      </c>
      <c r="I5421">
        <v>54937</v>
      </c>
      <c r="J5421">
        <f>IF(Statistics_xlsx___Sheet1[[#This Row],[Offered Salary]]&lt;=0,AVERAGE($I$2:$I$7166),Statistics_xlsx___Sheet1[[#This Row],[Offered Salary]])</f>
        <v>54937</v>
      </c>
      <c r="K5421" t="b">
        <f>OR((Statistics_xlsx___Sheet1[[#This Row],[updated offered salary]]&lt;$N$39),(Statistics_xlsx___Sheet1[[#This Row],[updated offered salary]]&gt;$N$40))</f>
        <v>0</v>
      </c>
    </row>
    <row r="5422" spans="1:11" x14ac:dyDescent="0.3">
      <c r="A5422">
        <v>844186</v>
      </c>
      <c r="B5422" t="s">
        <v>4372</v>
      </c>
      <c r="C5422" t="s">
        <v>8</v>
      </c>
      <c r="D5422" t="s">
        <v>9</v>
      </c>
      <c r="E5422" t="str">
        <f>IF(Statistics_xlsx___Sheet1[[#This Row],[event_name]]="-","Male",Statistics_xlsx___Sheet1[[#This Row],[event_name]])</f>
        <v>Male</v>
      </c>
      <c r="F5422" t="s">
        <v>69</v>
      </c>
      <c r="G5422" t="s">
        <v>14</v>
      </c>
      <c r="H5422" t="str">
        <f>IF(Statistics_xlsx___Sheet1[[#This Row],[Post Name]]="-",IF(G5423=0,G5421,G5423),Statistics_xlsx___Sheet1[[#This Row],[Post Name]])</f>
        <v>c5</v>
      </c>
      <c r="I5422">
        <v>17790</v>
      </c>
      <c r="J5422">
        <f>IF(Statistics_xlsx___Sheet1[[#This Row],[Offered Salary]]&lt;=0,AVERAGE($I$2:$I$7166),Statistics_xlsx___Sheet1[[#This Row],[Offered Salary]])</f>
        <v>17790</v>
      </c>
      <c r="K5422" t="b">
        <f>OR((Statistics_xlsx___Sheet1[[#This Row],[updated offered salary]]&lt;$N$39),(Statistics_xlsx___Sheet1[[#This Row],[updated offered salary]]&gt;$N$40))</f>
        <v>0</v>
      </c>
    </row>
    <row r="5423" spans="1:11" x14ac:dyDescent="0.3">
      <c r="A5423">
        <v>236512</v>
      </c>
      <c r="B5423" t="s">
        <v>4373</v>
      </c>
      <c r="C5423" t="s">
        <v>8</v>
      </c>
      <c r="D5423" t="s">
        <v>9</v>
      </c>
      <c r="E5423" t="str">
        <f>IF(Statistics_xlsx___Sheet1[[#This Row],[event_name]]="-","Male",Statistics_xlsx___Sheet1[[#This Row],[event_name]])</f>
        <v>Male</v>
      </c>
      <c r="F5423" t="s">
        <v>69</v>
      </c>
      <c r="G5423" t="s">
        <v>14</v>
      </c>
      <c r="H5423" t="str">
        <f>IF(Statistics_xlsx___Sheet1[[#This Row],[Post Name]]="-",IF(G5424=0,G5422,G5424),Statistics_xlsx___Sheet1[[#This Row],[Post Name]])</f>
        <v>c5</v>
      </c>
      <c r="I5423">
        <v>23993</v>
      </c>
      <c r="J5423">
        <f>IF(Statistics_xlsx___Sheet1[[#This Row],[Offered Salary]]&lt;=0,AVERAGE($I$2:$I$7166),Statistics_xlsx___Sheet1[[#This Row],[Offered Salary]])</f>
        <v>23993</v>
      </c>
      <c r="K5423" t="b">
        <f>OR((Statistics_xlsx___Sheet1[[#This Row],[updated offered salary]]&lt;$N$39),(Statistics_xlsx___Sheet1[[#This Row],[updated offered salary]]&gt;$N$40))</f>
        <v>0</v>
      </c>
    </row>
    <row r="5424" spans="1:11" x14ac:dyDescent="0.3">
      <c r="A5424">
        <v>392211</v>
      </c>
      <c r="B5424" t="s">
        <v>4374</v>
      </c>
      <c r="C5424" t="s">
        <v>8</v>
      </c>
      <c r="D5424" t="s">
        <v>13</v>
      </c>
      <c r="E5424" t="str">
        <f>IF(Statistics_xlsx___Sheet1[[#This Row],[event_name]]="-","Male",Statistics_xlsx___Sheet1[[#This Row],[event_name]])</f>
        <v>Female</v>
      </c>
      <c r="F5424" t="s">
        <v>69</v>
      </c>
      <c r="G5424" t="s">
        <v>14</v>
      </c>
      <c r="H5424" t="str">
        <f>IF(Statistics_xlsx___Sheet1[[#This Row],[Post Name]]="-",IF(G5425=0,G5423,G5425),Statistics_xlsx___Sheet1[[#This Row],[Post Name]])</f>
        <v>c5</v>
      </c>
      <c r="I5424">
        <v>96473</v>
      </c>
      <c r="J5424">
        <f>IF(Statistics_xlsx___Sheet1[[#This Row],[Offered Salary]]&lt;=0,AVERAGE($I$2:$I$7166),Statistics_xlsx___Sheet1[[#This Row],[Offered Salary]])</f>
        <v>96473</v>
      </c>
      <c r="K5424" t="b">
        <f>OR((Statistics_xlsx___Sheet1[[#This Row],[updated offered salary]]&lt;$N$39),(Statistics_xlsx___Sheet1[[#This Row],[updated offered salary]]&gt;$N$40))</f>
        <v>0</v>
      </c>
    </row>
    <row r="5425" spans="1:11" x14ac:dyDescent="0.3">
      <c r="A5425">
        <v>307037</v>
      </c>
      <c r="B5425" t="s">
        <v>1132</v>
      </c>
      <c r="C5425" t="s">
        <v>8</v>
      </c>
      <c r="D5425" t="s">
        <v>9</v>
      </c>
      <c r="E5425" t="str">
        <f>IF(Statistics_xlsx___Sheet1[[#This Row],[event_name]]="-","Male",Statistics_xlsx___Sheet1[[#This Row],[event_name]])</f>
        <v>Male</v>
      </c>
      <c r="F5425" t="s">
        <v>69</v>
      </c>
      <c r="G5425" t="s">
        <v>14</v>
      </c>
      <c r="H5425" t="str">
        <f>IF(Statistics_xlsx___Sheet1[[#This Row],[Post Name]]="-",IF(G5426=0,G5424,G5426),Statistics_xlsx___Sheet1[[#This Row],[Post Name]])</f>
        <v>c5</v>
      </c>
      <c r="I5425">
        <v>22654</v>
      </c>
      <c r="J5425">
        <f>IF(Statistics_xlsx___Sheet1[[#This Row],[Offered Salary]]&lt;=0,AVERAGE($I$2:$I$7166),Statistics_xlsx___Sheet1[[#This Row],[Offered Salary]])</f>
        <v>22654</v>
      </c>
      <c r="K5425" t="b">
        <f>OR((Statistics_xlsx___Sheet1[[#This Row],[updated offered salary]]&lt;$N$39),(Statistics_xlsx___Sheet1[[#This Row],[updated offered salary]]&gt;$N$40))</f>
        <v>0</v>
      </c>
    </row>
    <row r="5426" spans="1:11" x14ac:dyDescent="0.3">
      <c r="A5426">
        <v>322304</v>
      </c>
      <c r="B5426" t="s">
        <v>4375</v>
      </c>
      <c r="C5426" t="s">
        <v>8</v>
      </c>
      <c r="D5426" t="s">
        <v>9</v>
      </c>
      <c r="E5426" t="str">
        <f>IF(Statistics_xlsx___Sheet1[[#This Row],[event_name]]="-","Male",Statistics_xlsx___Sheet1[[#This Row],[event_name]])</f>
        <v>Male</v>
      </c>
      <c r="F5426" t="s">
        <v>69</v>
      </c>
      <c r="G5426" t="s">
        <v>14</v>
      </c>
      <c r="H5426" t="str">
        <f>IF(Statistics_xlsx___Sheet1[[#This Row],[Post Name]]="-",IF(G5427=0,G5425,G5427),Statistics_xlsx___Sheet1[[#This Row],[Post Name]])</f>
        <v>c5</v>
      </c>
      <c r="I5426">
        <v>46110</v>
      </c>
      <c r="J5426">
        <f>IF(Statistics_xlsx___Sheet1[[#This Row],[Offered Salary]]&lt;=0,AVERAGE($I$2:$I$7166),Statistics_xlsx___Sheet1[[#This Row],[Offered Salary]])</f>
        <v>46110</v>
      </c>
      <c r="K5426" t="b">
        <f>OR((Statistics_xlsx___Sheet1[[#This Row],[updated offered salary]]&lt;$N$39),(Statistics_xlsx___Sheet1[[#This Row],[updated offered salary]]&gt;$N$40))</f>
        <v>0</v>
      </c>
    </row>
    <row r="5427" spans="1:11" x14ac:dyDescent="0.3">
      <c r="A5427">
        <v>477958</v>
      </c>
      <c r="B5427" t="s">
        <v>4376</v>
      </c>
      <c r="C5427" t="s">
        <v>15</v>
      </c>
      <c r="D5427" t="s">
        <v>9</v>
      </c>
      <c r="E5427" t="str">
        <f>IF(Statistics_xlsx___Sheet1[[#This Row],[event_name]]="-","Male",Statistics_xlsx___Sheet1[[#This Row],[event_name]])</f>
        <v>Male</v>
      </c>
      <c r="F5427" t="s">
        <v>21</v>
      </c>
      <c r="G5427" t="s">
        <v>44</v>
      </c>
      <c r="H5427" t="str">
        <f>IF(Statistics_xlsx___Sheet1[[#This Row],[Post Name]]="-",IF(G5428=0,G5426,G5428),Statistics_xlsx___Sheet1[[#This Row],[Post Name]])</f>
        <v>i6</v>
      </c>
      <c r="I5427">
        <v>60079</v>
      </c>
      <c r="J5427">
        <f>IF(Statistics_xlsx___Sheet1[[#This Row],[Offered Salary]]&lt;=0,AVERAGE($I$2:$I$7166),Statistics_xlsx___Sheet1[[#This Row],[Offered Salary]])</f>
        <v>60079</v>
      </c>
      <c r="K5427" t="b">
        <f>OR((Statistics_xlsx___Sheet1[[#This Row],[updated offered salary]]&lt;$N$39),(Statistics_xlsx___Sheet1[[#This Row],[updated offered salary]]&gt;$N$40))</f>
        <v>0</v>
      </c>
    </row>
    <row r="5428" spans="1:11" x14ac:dyDescent="0.3">
      <c r="A5428">
        <v>65551</v>
      </c>
      <c r="B5428" t="s">
        <v>4377</v>
      </c>
      <c r="C5428" t="s">
        <v>8</v>
      </c>
      <c r="D5428" t="s">
        <v>9</v>
      </c>
      <c r="E5428" t="str">
        <f>IF(Statistics_xlsx___Sheet1[[#This Row],[event_name]]="-","Male",Statistics_xlsx___Sheet1[[#This Row],[event_name]])</f>
        <v>Male</v>
      </c>
      <c r="F5428" t="s">
        <v>21</v>
      </c>
      <c r="G5428" t="s">
        <v>44</v>
      </c>
      <c r="H5428" t="str">
        <f>IF(Statistics_xlsx___Sheet1[[#This Row],[Post Name]]="-",IF(G5429=0,G5427,G5429),Statistics_xlsx___Sheet1[[#This Row],[Post Name]])</f>
        <v>i6</v>
      </c>
      <c r="I5428">
        <v>63278</v>
      </c>
      <c r="J5428">
        <f>IF(Statistics_xlsx___Sheet1[[#This Row],[Offered Salary]]&lt;=0,AVERAGE($I$2:$I$7166),Statistics_xlsx___Sheet1[[#This Row],[Offered Salary]])</f>
        <v>63278</v>
      </c>
      <c r="K5428" t="b">
        <f>OR((Statistics_xlsx___Sheet1[[#This Row],[updated offered salary]]&lt;$N$39),(Statistics_xlsx___Sheet1[[#This Row],[updated offered salary]]&gt;$N$40))</f>
        <v>0</v>
      </c>
    </row>
    <row r="5429" spans="1:11" x14ac:dyDescent="0.3">
      <c r="A5429">
        <v>95066</v>
      </c>
      <c r="B5429" t="s">
        <v>4378</v>
      </c>
      <c r="C5429" t="s">
        <v>8</v>
      </c>
      <c r="D5429" t="s">
        <v>13</v>
      </c>
      <c r="E5429" t="str">
        <f>IF(Statistics_xlsx___Sheet1[[#This Row],[event_name]]="-","Male",Statistics_xlsx___Sheet1[[#This Row],[event_name]])</f>
        <v>Female</v>
      </c>
      <c r="F5429" t="s">
        <v>21</v>
      </c>
      <c r="G5429" t="s">
        <v>44</v>
      </c>
      <c r="H5429" t="str">
        <f>IF(Statistics_xlsx___Sheet1[[#This Row],[Post Name]]="-",IF(G5430=0,G5428,G5430),Statistics_xlsx___Sheet1[[#This Row],[Post Name]])</f>
        <v>i6</v>
      </c>
      <c r="I5429">
        <v>26174</v>
      </c>
      <c r="J5429">
        <f>IF(Statistics_xlsx___Sheet1[[#This Row],[Offered Salary]]&lt;=0,AVERAGE($I$2:$I$7166),Statistics_xlsx___Sheet1[[#This Row],[Offered Salary]])</f>
        <v>26174</v>
      </c>
      <c r="K5429" t="b">
        <f>OR((Statistics_xlsx___Sheet1[[#This Row],[updated offered salary]]&lt;$N$39),(Statistics_xlsx___Sheet1[[#This Row],[updated offered salary]]&gt;$N$40))</f>
        <v>0</v>
      </c>
    </row>
    <row r="5430" spans="1:11" x14ac:dyDescent="0.3">
      <c r="A5430">
        <v>580775</v>
      </c>
      <c r="B5430" t="s">
        <v>4378</v>
      </c>
      <c r="C5430" t="s">
        <v>8</v>
      </c>
      <c r="D5430" t="s">
        <v>9</v>
      </c>
      <c r="E5430" t="str">
        <f>IF(Statistics_xlsx___Sheet1[[#This Row],[event_name]]="-","Male",Statistics_xlsx___Sheet1[[#This Row],[event_name]])</f>
        <v>Male</v>
      </c>
      <c r="F5430" t="s">
        <v>21</v>
      </c>
      <c r="G5430" t="s">
        <v>44</v>
      </c>
      <c r="H5430" t="str">
        <f>IF(Statistics_xlsx___Sheet1[[#This Row],[Post Name]]="-",IF(G5431=0,G5429,G5431),Statistics_xlsx___Sheet1[[#This Row],[Post Name]])</f>
        <v>i6</v>
      </c>
      <c r="I5430">
        <v>75378</v>
      </c>
      <c r="J5430">
        <f>IF(Statistics_xlsx___Sheet1[[#This Row],[Offered Salary]]&lt;=0,AVERAGE($I$2:$I$7166),Statistics_xlsx___Sheet1[[#This Row],[Offered Salary]])</f>
        <v>75378</v>
      </c>
      <c r="K5430" t="b">
        <f>OR((Statistics_xlsx___Sheet1[[#This Row],[updated offered salary]]&lt;$N$39),(Statistics_xlsx___Sheet1[[#This Row],[updated offered salary]]&gt;$N$40))</f>
        <v>0</v>
      </c>
    </row>
    <row r="5431" spans="1:11" x14ac:dyDescent="0.3">
      <c r="A5431">
        <v>341724</v>
      </c>
      <c r="B5431" t="s">
        <v>4379</v>
      </c>
      <c r="C5431" t="s">
        <v>8</v>
      </c>
      <c r="D5431" t="s">
        <v>13</v>
      </c>
      <c r="E5431" t="str">
        <f>IF(Statistics_xlsx___Sheet1[[#This Row],[event_name]]="-","Male",Statistics_xlsx___Sheet1[[#This Row],[event_name]])</f>
        <v>Female</v>
      </c>
      <c r="F5431" t="s">
        <v>21</v>
      </c>
      <c r="G5431" t="s">
        <v>44</v>
      </c>
      <c r="H5431" t="str">
        <f>IF(Statistics_xlsx___Sheet1[[#This Row],[Post Name]]="-",IF(G5432=0,G5430,G5432),Statistics_xlsx___Sheet1[[#This Row],[Post Name]])</f>
        <v>i6</v>
      </c>
      <c r="I5431">
        <v>83457</v>
      </c>
      <c r="J5431">
        <f>IF(Statistics_xlsx___Sheet1[[#This Row],[Offered Salary]]&lt;=0,AVERAGE($I$2:$I$7166),Statistics_xlsx___Sheet1[[#This Row],[Offered Salary]])</f>
        <v>83457</v>
      </c>
      <c r="K5431" t="b">
        <f>OR((Statistics_xlsx___Sheet1[[#This Row],[updated offered salary]]&lt;$N$39),(Statistics_xlsx___Sheet1[[#This Row],[updated offered salary]]&gt;$N$40))</f>
        <v>0</v>
      </c>
    </row>
    <row r="5432" spans="1:11" x14ac:dyDescent="0.3">
      <c r="A5432">
        <v>935823</v>
      </c>
      <c r="B5432" t="s">
        <v>4380</v>
      </c>
      <c r="C5432" t="s">
        <v>8</v>
      </c>
      <c r="D5432" t="s">
        <v>9</v>
      </c>
      <c r="E5432" t="str">
        <f>IF(Statistics_xlsx___Sheet1[[#This Row],[event_name]]="-","Male",Statistics_xlsx___Sheet1[[#This Row],[event_name]])</f>
        <v>Male</v>
      </c>
      <c r="F5432" t="s">
        <v>21</v>
      </c>
      <c r="G5432" t="s">
        <v>44</v>
      </c>
      <c r="H5432" t="str">
        <f>IF(Statistics_xlsx___Sheet1[[#This Row],[Post Name]]="-",IF(G5433=0,G5431,G5433),Statistics_xlsx___Sheet1[[#This Row],[Post Name]])</f>
        <v>i6</v>
      </c>
      <c r="I5432">
        <v>91079</v>
      </c>
      <c r="J5432">
        <f>IF(Statistics_xlsx___Sheet1[[#This Row],[Offered Salary]]&lt;=0,AVERAGE($I$2:$I$7166),Statistics_xlsx___Sheet1[[#This Row],[Offered Salary]])</f>
        <v>91079</v>
      </c>
      <c r="K5432" t="b">
        <f>OR((Statistics_xlsx___Sheet1[[#This Row],[updated offered salary]]&lt;$N$39),(Statistics_xlsx___Sheet1[[#This Row],[updated offered salary]]&gt;$N$40))</f>
        <v>0</v>
      </c>
    </row>
    <row r="5433" spans="1:11" x14ac:dyDescent="0.3">
      <c r="A5433">
        <v>567816</v>
      </c>
      <c r="B5433" t="s">
        <v>4381</v>
      </c>
      <c r="C5433" t="s">
        <v>8</v>
      </c>
      <c r="D5433" t="s">
        <v>9</v>
      </c>
      <c r="E5433" t="str">
        <f>IF(Statistics_xlsx___Sheet1[[#This Row],[event_name]]="-","Male",Statistics_xlsx___Sheet1[[#This Row],[event_name]])</f>
        <v>Male</v>
      </c>
      <c r="F5433" t="s">
        <v>166</v>
      </c>
      <c r="G5433" t="s">
        <v>24</v>
      </c>
      <c r="H5433" t="str">
        <f>IF(Statistics_xlsx___Sheet1[[#This Row],[Post Name]]="-",IF(G5434=0,G5432,G5434),Statistics_xlsx___Sheet1[[#This Row],[Post Name]])</f>
        <v>i7</v>
      </c>
      <c r="I5433">
        <v>11270</v>
      </c>
      <c r="J5433">
        <f>IF(Statistics_xlsx___Sheet1[[#This Row],[Offered Salary]]&lt;=0,AVERAGE($I$2:$I$7166),Statistics_xlsx___Sheet1[[#This Row],[Offered Salary]])</f>
        <v>11270</v>
      </c>
      <c r="K5433" t="b">
        <f>OR((Statistics_xlsx___Sheet1[[#This Row],[updated offered salary]]&lt;$N$39),(Statistics_xlsx___Sheet1[[#This Row],[updated offered salary]]&gt;$N$40))</f>
        <v>0</v>
      </c>
    </row>
    <row r="5434" spans="1:11" x14ac:dyDescent="0.3">
      <c r="A5434">
        <v>707930</v>
      </c>
      <c r="B5434" t="s">
        <v>4382</v>
      </c>
      <c r="C5434" t="s">
        <v>8</v>
      </c>
      <c r="D5434" t="s">
        <v>9</v>
      </c>
      <c r="E5434" t="str">
        <f>IF(Statistics_xlsx___Sheet1[[#This Row],[event_name]]="-","Male",Statistics_xlsx___Sheet1[[#This Row],[event_name]])</f>
        <v>Male</v>
      </c>
      <c r="F5434" t="s">
        <v>166</v>
      </c>
      <c r="G5434" t="s">
        <v>24</v>
      </c>
      <c r="H5434" t="str">
        <f>IF(Statistics_xlsx___Sheet1[[#This Row],[Post Name]]="-",IF(G5435=0,G5433,G5435),Statistics_xlsx___Sheet1[[#This Row],[Post Name]])</f>
        <v>i7</v>
      </c>
      <c r="I5434">
        <v>56888</v>
      </c>
      <c r="J5434">
        <f>IF(Statistics_xlsx___Sheet1[[#This Row],[Offered Salary]]&lt;=0,AVERAGE($I$2:$I$7166),Statistics_xlsx___Sheet1[[#This Row],[Offered Salary]])</f>
        <v>56888</v>
      </c>
      <c r="K5434" t="b">
        <f>OR((Statistics_xlsx___Sheet1[[#This Row],[updated offered salary]]&lt;$N$39),(Statistics_xlsx___Sheet1[[#This Row],[updated offered salary]]&gt;$N$40))</f>
        <v>0</v>
      </c>
    </row>
    <row r="5435" spans="1:11" x14ac:dyDescent="0.3">
      <c r="A5435">
        <v>843561</v>
      </c>
      <c r="B5435" t="s">
        <v>4383</v>
      </c>
      <c r="C5435" t="s">
        <v>8</v>
      </c>
      <c r="D5435" t="s">
        <v>9</v>
      </c>
      <c r="E5435" t="str">
        <f>IF(Statistics_xlsx___Sheet1[[#This Row],[event_name]]="-","Male",Statistics_xlsx___Sheet1[[#This Row],[event_name]])</f>
        <v>Male</v>
      </c>
      <c r="F5435" t="s">
        <v>17</v>
      </c>
      <c r="G5435" t="s">
        <v>345</v>
      </c>
      <c r="H5435" t="str">
        <f>IF(Statistics_xlsx___Sheet1[[#This Row],[Post Name]]="-",IF(G5436=0,G5434,G5436),Statistics_xlsx___Sheet1[[#This Row],[Post Name]])</f>
        <v>c9</v>
      </c>
      <c r="I5435">
        <v>88087</v>
      </c>
      <c r="J5435">
        <f>IF(Statistics_xlsx___Sheet1[[#This Row],[Offered Salary]]&lt;=0,AVERAGE($I$2:$I$7166),Statistics_xlsx___Sheet1[[#This Row],[Offered Salary]])</f>
        <v>88087</v>
      </c>
      <c r="K5435" t="b">
        <f>OR((Statistics_xlsx___Sheet1[[#This Row],[updated offered salary]]&lt;$N$39),(Statistics_xlsx___Sheet1[[#This Row],[updated offered salary]]&gt;$N$40))</f>
        <v>0</v>
      </c>
    </row>
    <row r="5436" spans="1:11" x14ac:dyDescent="0.3">
      <c r="A5436">
        <v>881883</v>
      </c>
      <c r="B5436" t="s">
        <v>4384</v>
      </c>
      <c r="C5436" t="s">
        <v>8</v>
      </c>
      <c r="D5436" t="s">
        <v>9</v>
      </c>
      <c r="E5436" t="str">
        <f>IF(Statistics_xlsx___Sheet1[[#This Row],[event_name]]="-","Male",Statistics_xlsx___Sheet1[[#This Row],[event_name]])</f>
        <v>Male</v>
      </c>
      <c r="F5436" t="s">
        <v>17</v>
      </c>
      <c r="G5436" t="s">
        <v>345</v>
      </c>
      <c r="H5436" t="str">
        <f>IF(Statistics_xlsx___Sheet1[[#This Row],[Post Name]]="-",IF(G5437=0,G5435,G5437),Statistics_xlsx___Sheet1[[#This Row],[Post Name]])</f>
        <v>c9</v>
      </c>
      <c r="I5436">
        <v>70574</v>
      </c>
      <c r="J5436">
        <f>IF(Statistics_xlsx___Sheet1[[#This Row],[Offered Salary]]&lt;=0,AVERAGE($I$2:$I$7166),Statistics_xlsx___Sheet1[[#This Row],[Offered Salary]])</f>
        <v>70574</v>
      </c>
      <c r="K5436" t="b">
        <f>OR((Statistics_xlsx___Sheet1[[#This Row],[updated offered salary]]&lt;$N$39),(Statistics_xlsx___Sheet1[[#This Row],[updated offered salary]]&gt;$N$40))</f>
        <v>0</v>
      </c>
    </row>
    <row r="5437" spans="1:11" x14ac:dyDescent="0.3">
      <c r="A5437">
        <v>747976</v>
      </c>
      <c r="B5437" t="s">
        <v>4385</v>
      </c>
      <c r="C5437" t="s">
        <v>8</v>
      </c>
      <c r="D5437" t="s">
        <v>9</v>
      </c>
      <c r="E5437" t="str">
        <f>IF(Statistics_xlsx___Sheet1[[#This Row],[event_name]]="-","Male",Statistics_xlsx___Sheet1[[#This Row],[event_name]])</f>
        <v>Male</v>
      </c>
      <c r="F5437" t="s">
        <v>10</v>
      </c>
      <c r="G5437" t="s">
        <v>11</v>
      </c>
      <c r="H5437" t="str">
        <f>IF(Statistics_xlsx___Sheet1[[#This Row],[Post Name]]="-",IF(G5438=0,G5436,G5438),Statistics_xlsx___Sheet1[[#This Row],[Post Name]])</f>
        <v>c8</v>
      </c>
      <c r="I5437">
        <v>86096</v>
      </c>
      <c r="J5437">
        <f>IF(Statistics_xlsx___Sheet1[[#This Row],[Offered Salary]]&lt;=0,AVERAGE($I$2:$I$7166),Statistics_xlsx___Sheet1[[#This Row],[Offered Salary]])</f>
        <v>86096</v>
      </c>
      <c r="K5437" t="b">
        <f>OR((Statistics_xlsx___Sheet1[[#This Row],[updated offered salary]]&lt;$N$39),(Statistics_xlsx___Sheet1[[#This Row],[updated offered salary]]&gt;$N$40))</f>
        <v>0</v>
      </c>
    </row>
    <row r="5438" spans="1:11" x14ac:dyDescent="0.3">
      <c r="A5438">
        <v>436683</v>
      </c>
      <c r="B5438" t="s">
        <v>4386</v>
      </c>
      <c r="C5438" t="s">
        <v>8</v>
      </c>
      <c r="D5438" t="s">
        <v>9</v>
      </c>
      <c r="E5438" t="str">
        <f>IF(Statistics_xlsx___Sheet1[[#This Row],[event_name]]="-","Male",Statistics_xlsx___Sheet1[[#This Row],[event_name]])</f>
        <v>Male</v>
      </c>
      <c r="F5438" t="s">
        <v>21</v>
      </c>
      <c r="G5438" t="s">
        <v>24</v>
      </c>
      <c r="H5438" t="str">
        <f>IF(Statistics_xlsx___Sheet1[[#This Row],[Post Name]]="-",IF(G5439=0,G5437,G5439),Statistics_xlsx___Sheet1[[#This Row],[Post Name]])</f>
        <v>i7</v>
      </c>
      <c r="I5438">
        <v>51093</v>
      </c>
      <c r="J5438">
        <f>IF(Statistics_xlsx___Sheet1[[#This Row],[Offered Salary]]&lt;=0,AVERAGE($I$2:$I$7166),Statistics_xlsx___Sheet1[[#This Row],[Offered Salary]])</f>
        <v>51093</v>
      </c>
      <c r="K5438" t="b">
        <f>OR((Statistics_xlsx___Sheet1[[#This Row],[updated offered salary]]&lt;$N$39),(Statistics_xlsx___Sheet1[[#This Row],[updated offered salary]]&gt;$N$40))</f>
        <v>0</v>
      </c>
    </row>
    <row r="5439" spans="1:11" x14ac:dyDescent="0.3">
      <c r="A5439">
        <v>962443</v>
      </c>
      <c r="B5439" t="s">
        <v>4387</v>
      </c>
      <c r="C5439" t="s">
        <v>8</v>
      </c>
      <c r="D5439" t="s">
        <v>9</v>
      </c>
      <c r="E5439" t="str">
        <f>IF(Statistics_xlsx___Sheet1[[#This Row],[event_name]]="-","Male",Statistics_xlsx___Sheet1[[#This Row],[event_name]])</f>
        <v>Male</v>
      </c>
      <c r="F5439" t="s">
        <v>17</v>
      </c>
      <c r="G5439" t="s">
        <v>14</v>
      </c>
      <c r="H5439" t="str">
        <f>IF(Statistics_xlsx___Sheet1[[#This Row],[Post Name]]="-",IF(G5440=0,G5438,G5440),Statistics_xlsx___Sheet1[[#This Row],[Post Name]])</f>
        <v>c5</v>
      </c>
      <c r="I5439">
        <v>88896</v>
      </c>
      <c r="J5439">
        <f>IF(Statistics_xlsx___Sheet1[[#This Row],[Offered Salary]]&lt;=0,AVERAGE($I$2:$I$7166),Statistics_xlsx___Sheet1[[#This Row],[Offered Salary]])</f>
        <v>88896</v>
      </c>
      <c r="K5439" t="b">
        <f>OR((Statistics_xlsx___Sheet1[[#This Row],[updated offered salary]]&lt;$N$39),(Statistics_xlsx___Sheet1[[#This Row],[updated offered salary]]&gt;$N$40))</f>
        <v>0</v>
      </c>
    </row>
    <row r="5440" spans="1:11" x14ac:dyDescent="0.3">
      <c r="A5440">
        <v>258763</v>
      </c>
      <c r="B5440" t="s">
        <v>4388</v>
      </c>
      <c r="C5440" t="s">
        <v>8</v>
      </c>
      <c r="D5440" t="s">
        <v>13</v>
      </c>
      <c r="E5440" t="str">
        <f>IF(Statistics_xlsx___Sheet1[[#This Row],[event_name]]="-","Male",Statistics_xlsx___Sheet1[[#This Row],[event_name]])</f>
        <v>Female</v>
      </c>
      <c r="F5440" t="s">
        <v>52</v>
      </c>
      <c r="G5440" t="s">
        <v>345</v>
      </c>
      <c r="H5440" t="str">
        <f>IF(Statistics_xlsx___Sheet1[[#This Row],[Post Name]]="-",IF(G5441=0,G5439,G5441),Statistics_xlsx___Sheet1[[#This Row],[Post Name]])</f>
        <v>c9</v>
      </c>
      <c r="I5440">
        <v>67945</v>
      </c>
      <c r="J5440">
        <f>IF(Statistics_xlsx___Sheet1[[#This Row],[Offered Salary]]&lt;=0,AVERAGE($I$2:$I$7166),Statistics_xlsx___Sheet1[[#This Row],[Offered Salary]])</f>
        <v>67945</v>
      </c>
      <c r="K5440" t="b">
        <f>OR((Statistics_xlsx___Sheet1[[#This Row],[updated offered salary]]&lt;$N$39),(Statistics_xlsx___Sheet1[[#This Row],[updated offered salary]]&gt;$N$40))</f>
        <v>0</v>
      </c>
    </row>
    <row r="5441" spans="1:11" x14ac:dyDescent="0.3">
      <c r="A5441">
        <v>300098</v>
      </c>
      <c r="B5441" t="s">
        <v>1656</v>
      </c>
      <c r="C5441" t="s">
        <v>8</v>
      </c>
      <c r="D5441" t="s">
        <v>13</v>
      </c>
      <c r="E5441" t="str">
        <f>IF(Statistics_xlsx___Sheet1[[#This Row],[event_name]]="-","Male",Statistics_xlsx___Sheet1[[#This Row],[event_name]])</f>
        <v>Female</v>
      </c>
      <c r="F5441" t="s">
        <v>33</v>
      </c>
      <c r="G5441" t="s">
        <v>14</v>
      </c>
      <c r="H5441" t="str">
        <f>IF(Statistics_xlsx___Sheet1[[#This Row],[Post Name]]="-",IF(G5442=0,G5440,G5442),Statistics_xlsx___Sheet1[[#This Row],[Post Name]])</f>
        <v>c5</v>
      </c>
      <c r="I5441">
        <v>58484</v>
      </c>
      <c r="J5441">
        <f>IF(Statistics_xlsx___Sheet1[[#This Row],[Offered Salary]]&lt;=0,AVERAGE($I$2:$I$7166),Statistics_xlsx___Sheet1[[#This Row],[Offered Salary]])</f>
        <v>58484</v>
      </c>
      <c r="K5441" t="b">
        <f>OR((Statistics_xlsx___Sheet1[[#This Row],[updated offered salary]]&lt;$N$39),(Statistics_xlsx___Sheet1[[#This Row],[updated offered salary]]&gt;$N$40))</f>
        <v>0</v>
      </c>
    </row>
    <row r="5442" spans="1:11" x14ac:dyDescent="0.3">
      <c r="A5442">
        <v>108214</v>
      </c>
      <c r="B5442" t="s">
        <v>1786</v>
      </c>
      <c r="C5442" t="s">
        <v>8</v>
      </c>
      <c r="D5442" t="s">
        <v>13</v>
      </c>
      <c r="E5442" t="str">
        <f>IF(Statistics_xlsx___Sheet1[[#This Row],[event_name]]="-","Male",Statistics_xlsx___Sheet1[[#This Row],[event_name]])</f>
        <v>Female</v>
      </c>
      <c r="F5442" t="s">
        <v>10</v>
      </c>
      <c r="G5442" t="s">
        <v>44</v>
      </c>
      <c r="H5442" t="str">
        <f>IF(Statistics_xlsx___Sheet1[[#This Row],[Post Name]]="-",IF(G5443=0,G5441,G5443),Statistics_xlsx___Sheet1[[#This Row],[Post Name]])</f>
        <v>i6</v>
      </c>
      <c r="I5442">
        <v>21384</v>
      </c>
      <c r="J5442">
        <f>IF(Statistics_xlsx___Sheet1[[#This Row],[Offered Salary]]&lt;=0,AVERAGE($I$2:$I$7166),Statistics_xlsx___Sheet1[[#This Row],[Offered Salary]])</f>
        <v>21384</v>
      </c>
      <c r="K5442" t="b">
        <f>OR((Statistics_xlsx___Sheet1[[#This Row],[updated offered salary]]&lt;$N$39),(Statistics_xlsx___Sheet1[[#This Row],[updated offered salary]]&gt;$N$40))</f>
        <v>0</v>
      </c>
    </row>
    <row r="5443" spans="1:11" x14ac:dyDescent="0.3">
      <c r="A5443">
        <v>845846</v>
      </c>
      <c r="B5443" t="s">
        <v>4389</v>
      </c>
      <c r="C5443" t="s">
        <v>15</v>
      </c>
      <c r="D5443" t="s">
        <v>9</v>
      </c>
      <c r="E5443" t="str">
        <f>IF(Statistics_xlsx___Sheet1[[#This Row],[event_name]]="-","Male",Statistics_xlsx___Sheet1[[#This Row],[event_name]])</f>
        <v>Male</v>
      </c>
      <c r="F5443" t="s">
        <v>17</v>
      </c>
      <c r="G5443" t="s">
        <v>39</v>
      </c>
      <c r="H5443" t="str">
        <f>IF(Statistics_xlsx___Sheet1[[#This Row],[Post Name]]="-",IF(G5444=0,G5442,G5444),Statistics_xlsx___Sheet1[[#This Row],[Post Name]])</f>
        <v>i1</v>
      </c>
      <c r="I5443">
        <v>56306</v>
      </c>
      <c r="J5443">
        <f>IF(Statistics_xlsx___Sheet1[[#This Row],[Offered Salary]]&lt;=0,AVERAGE($I$2:$I$7166),Statistics_xlsx___Sheet1[[#This Row],[Offered Salary]])</f>
        <v>56306</v>
      </c>
      <c r="K5443" t="b">
        <f>OR((Statistics_xlsx___Sheet1[[#This Row],[updated offered salary]]&lt;$N$39),(Statistics_xlsx___Sheet1[[#This Row],[updated offered salary]]&gt;$N$40))</f>
        <v>0</v>
      </c>
    </row>
    <row r="5444" spans="1:11" x14ac:dyDescent="0.3">
      <c r="A5444">
        <v>17527</v>
      </c>
      <c r="B5444" t="s">
        <v>4390</v>
      </c>
      <c r="C5444" t="s">
        <v>8</v>
      </c>
      <c r="D5444" t="s">
        <v>9</v>
      </c>
      <c r="E5444" t="str">
        <f>IF(Statistics_xlsx___Sheet1[[#This Row],[event_name]]="-","Male",Statistics_xlsx___Sheet1[[#This Row],[event_name]])</f>
        <v>Male</v>
      </c>
      <c r="F5444" t="s">
        <v>21</v>
      </c>
      <c r="G5444" t="s">
        <v>345</v>
      </c>
      <c r="H5444" t="str">
        <f>IF(Statistics_xlsx___Sheet1[[#This Row],[Post Name]]="-",IF(G5445=0,G5443,G5445),Statistics_xlsx___Sheet1[[#This Row],[Post Name]])</f>
        <v>c9</v>
      </c>
      <c r="I5444">
        <v>82144</v>
      </c>
      <c r="J5444">
        <f>IF(Statistics_xlsx___Sheet1[[#This Row],[Offered Salary]]&lt;=0,AVERAGE($I$2:$I$7166),Statistics_xlsx___Sheet1[[#This Row],[Offered Salary]])</f>
        <v>82144</v>
      </c>
      <c r="K5444" t="b">
        <f>OR((Statistics_xlsx___Sheet1[[#This Row],[updated offered salary]]&lt;$N$39),(Statistics_xlsx___Sheet1[[#This Row],[updated offered salary]]&gt;$N$40))</f>
        <v>0</v>
      </c>
    </row>
    <row r="5445" spans="1:11" x14ac:dyDescent="0.3">
      <c r="A5445">
        <v>559672</v>
      </c>
      <c r="B5445" t="s">
        <v>4391</v>
      </c>
      <c r="C5445" t="s">
        <v>15</v>
      </c>
      <c r="D5445" t="s">
        <v>13</v>
      </c>
      <c r="E5445" t="str">
        <f>IF(Statistics_xlsx___Sheet1[[#This Row],[event_name]]="-","Male",Statistics_xlsx___Sheet1[[#This Row],[event_name]])</f>
        <v>Female</v>
      </c>
      <c r="F5445" t="s">
        <v>10</v>
      </c>
      <c r="G5445" t="s">
        <v>345</v>
      </c>
      <c r="H5445" t="str">
        <f>IF(Statistics_xlsx___Sheet1[[#This Row],[Post Name]]="-",IF(G5446=0,G5444,G5446),Statistics_xlsx___Sheet1[[#This Row],[Post Name]])</f>
        <v>c9</v>
      </c>
      <c r="I5445">
        <v>82828</v>
      </c>
      <c r="J5445">
        <f>IF(Statistics_xlsx___Sheet1[[#This Row],[Offered Salary]]&lt;=0,AVERAGE($I$2:$I$7166),Statistics_xlsx___Sheet1[[#This Row],[Offered Salary]])</f>
        <v>82828</v>
      </c>
      <c r="K5445" t="b">
        <f>OR((Statistics_xlsx___Sheet1[[#This Row],[updated offered salary]]&lt;$N$39),(Statistics_xlsx___Sheet1[[#This Row],[updated offered salary]]&gt;$N$40))</f>
        <v>0</v>
      </c>
    </row>
    <row r="5446" spans="1:11" x14ac:dyDescent="0.3">
      <c r="A5446">
        <v>728382</v>
      </c>
      <c r="B5446" t="s">
        <v>4392</v>
      </c>
      <c r="C5446" t="s">
        <v>8</v>
      </c>
      <c r="D5446" t="s">
        <v>9</v>
      </c>
      <c r="E5446" t="str">
        <f>IF(Statistics_xlsx___Sheet1[[#This Row],[event_name]]="-","Male",Statistics_xlsx___Sheet1[[#This Row],[event_name]])</f>
        <v>Male</v>
      </c>
      <c r="F5446" t="s">
        <v>10</v>
      </c>
      <c r="G5446" t="s">
        <v>345</v>
      </c>
      <c r="H5446" t="str">
        <f>IF(Statistics_xlsx___Sheet1[[#This Row],[Post Name]]="-",IF(G5447=0,G5445,G5447),Statistics_xlsx___Sheet1[[#This Row],[Post Name]])</f>
        <v>c9</v>
      </c>
      <c r="I5446">
        <v>62693</v>
      </c>
      <c r="J5446">
        <f>IF(Statistics_xlsx___Sheet1[[#This Row],[Offered Salary]]&lt;=0,AVERAGE($I$2:$I$7166),Statistics_xlsx___Sheet1[[#This Row],[Offered Salary]])</f>
        <v>62693</v>
      </c>
      <c r="K5446" t="b">
        <f>OR((Statistics_xlsx___Sheet1[[#This Row],[updated offered salary]]&lt;$N$39),(Statistics_xlsx___Sheet1[[#This Row],[updated offered salary]]&gt;$N$40))</f>
        <v>0</v>
      </c>
    </row>
    <row r="5447" spans="1:11" x14ac:dyDescent="0.3">
      <c r="A5447">
        <v>774559</v>
      </c>
      <c r="B5447" t="s">
        <v>4393</v>
      </c>
      <c r="C5447" t="s">
        <v>8</v>
      </c>
      <c r="D5447" t="s">
        <v>13</v>
      </c>
      <c r="E5447" t="str">
        <f>IF(Statistics_xlsx___Sheet1[[#This Row],[event_name]]="-","Male",Statistics_xlsx___Sheet1[[#This Row],[event_name]])</f>
        <v>Female</v>
      </c>
      <c r="F5447" t="s">
        <v>10</v>
      </c>
      <c r="G5447" t="s">
        <v>345</v>
      </c>
      <c r="H5447" t="str">
        <f>IF(Statistics_xlsx___Sheet1[[#This Row],[Post Name]]="-",IF(G5448=0,G5446,G5448),Statistics_xlsx___Sheet1[[#This Row],[Post Name]])</f>
        <v>c9</v>
      </c>
      <c r="I5447">
        <v>41540</v>
      </c>
      <c r="J5447">
        <f>IF(Statistics_xlsx___Sheet1[[#This Row],[Offered Salary]]&lt;=0,AVERAGE($I$2:$I$7166),Statistics_xlsx___Sheet1[[#This Row],[Offered Salary]])</f>
        <v>41540</v>
      </c>
      <c r="K5447" t="b">
        <f>OR((Statistics_xlsx___Sheet1[[#This Row],[updated offered salary]]&lt;$N$39),(Statistics_xlsx___Sheet1[[#This Row],[updated offered salary]]&gt;$N$40))</f>
        <v>0</v>
      </c>
    </row>
    <row r="5448" spans="1:11" x14ac:dyDescent="0.3">
      <c r="A5448">
        <v>282211</v>
      </c>
      <c r="B5448" t="s">
        <v>4394</v>
      </c>
      <c r="C5448" t="s">
        <v>8</v>
      </c>
      <c r="D5448" t="s">
        <v>9</v>
      </c>
      <c r="E5448" t="str">
        <f>IF(Statistics_xlsx___Sheet1[[#This Row],[event_name]]="-","Male",Statistics_xlsx___Sheet1[[#This Row],[event_name]])</f>
        <v>Male</v>
      </c>
      <c r="F5448" t="s">
        <v>10</v>
      </c>
      <c r="G5448" t="s">
        <v>345</v>
      </c>
      <c r="H5448" t="str">
        <f>IF(Statistics_xlsx___Sheet1[[#This Row],[Post Name]]="-",IF(G5449=0,G5447,G5449),Statistics_xlsx___Sheet1[[#This Row],[Post Name]])</f>
        <v>c9</v>
      </c>
      <c r="I5448">
        <v>3743</v>
      </c>
      <c r="J5448">
        <f>IF(Statistics_xlsx___Sheet1[[#This Row],[Offered Salary]]&lt;=0,AVERAGE($I$2:$I$7166),Statistics_xlsx___Sheet1[[#This Row],[Offered Salary]])</f>
        <v>3743</v>
      </c>
      <c r="K5448" t="b">
        <f>OR((Statistics_xlsx___Sheet1[[#This Row],[updated offered salary]]&lt;$N$39),(Statistics_xlsx___Sheet1[[#This Row],[updated offered salary]]&gt;$N$40))</f>
        <v>0</v>
      </c>
    </row>
    <row r="5449" spans="1:11" x14ac:dyDescent="0.3">
      <c r="A5449">
        <v>851128</v>
      </c>
      <c r="B5449" t="s">
        <v>4394</v>
      </c>
      <c r="C5449" t="s">
        <v>8</v>
      </c>
      <c r="D5449" t="s">
        <v>9</v>
      </c>
      <c r="E5449" t="str">
        <f>IF(Statistics_xlsx___Sheet1[[#This Row],[event_name]]="-","Male",Statistics_xlsx___Sheet1[[#This Row],[event_name]])</f>
        <v>Male</v>
      </c>
      <c r="F5449" t="s">
        <v>10</v>
      </c>
      <c r="G5449" t="s">
        <v>345</v>
      </c>
      <c r="H5449" t="str">
        <f>IF(Statistics_xlsx___Sheet1[[#This Row],[Post Name]]="-",IF(G5450=0,G5448,G5450),Statistics_xlsx___Sheet1[[#This Row],[Post Name]])</f>
        <v>c9</v>
      </c>
      <c r="I5449">
        <v>36526</v>
      </c>
      <c r="J5449">
        <f>IF(Statistics_xlsx___Sheet1[[#This Row],[Offered Salary]]&lt;=0,AVERAGE($I$2:$I$7166),Statistics_xlsx___Sheet1[[#This Row],[Offered Salary]])</f>
        <v>36526</v>
      </c>
      <c r="K5449" t="b">
        <f>OR((Statistics_xlsx___Sheet1[[#This Row],[updated offered salary]]&lt;$N$39),(Statistics_xlsx___Sheet1[[#This Row],[updated offered salary]]&gt;$N$40))</f>
        <v>0</v>
      </c>
    </row>
    <row r="5450" spans="1:11" x14ac:dyDescent="0.3">
      <c r="A5450">
        <v>94588</v>
      </c>
      <c r="B5450" t="s">
        <v>4395</v>
      </c>
      <c r="C5450" t="s">
        <v>8</v>
      </c>
      <c r="D5450" t="s">
        <v>13</v>
      </c>
      <c r="E5450" t="str">
        <f>IF(Statistics_xlsx___Sheet1[[#This Row],[event_name]]="-","Male",Statistics_xlsx___Sheet1[[#This Row],[event_name]])</f>
        <v>Female</v>
      </c>
      <c r="F5450" t="s">
        <v>33</v>
      </c>
      <c r="G5450" t="s">
        <v>30</v>
      </c>
      <c r="H5450" t="str">
        <f>IF(Statistics_xlsx___Sheet1[[#This Row],[Post Name]]="-",IF(G5451=0,G5449,G5451),Statistics_xlsx___Sheet1[[#This Row],[Post Name]])</f>
        <v>b9</v>
      </c>
      <c r="I5450">
        <v>5027</v>
      </c>
      <c r="J5450">
        <f>IF(Statistics_xlsx___Sheet1[[#This Row],[Offered Salary]]&lt;=0,AVERAGE($I$2:$I$7166),Statistics_xlsx___Sheet1[[#This Row],[Offered Salary]])</f>
        <v>5027</v>
      </c>
      <c r="K5450" t="b">
        <f>OR((Statistics_xlsx___Sheet1[[#This Row],[updated offered salary]]&lt;$N$39),(Statistics_xlsx___Sheet1[[#This Row],[updated offered salary]]&gt;$N$40))</f>
        <v>0</v>
      </c>
    </row>
    <row r="5451" spans="1:11" x14ac:dyDescent="0.3">
      <c r="A5451">
        <v>829158</v>
      </c>
      <c r="B5451" t="s">
        <v>4396</v>
      </c>
      <c r="C5451" t="s">
        <v>15</v>
      </c>
      <c r="D5451" t="s">
        <v>13</v>
      </c>
      <c r="E5451" t="str">
        <f>IF(Statistics_xlsx___Sheet1[[#This Row],[event_name]]="-","Male",Statistics_xlsx___Sheet1[[#This Row],[event_name]])</f>
        <v>Female</v>
      </c>
      <c r="F5451" t="s">
        <v>33</v>
      </c>
      <c r="G5451" t="s">
        <v>30</v>
      </c>
      <c r="H5451" t="str">
        <f>IF(Statistics_xlsx___Sheet1[[#This Row],[Post Name]]="-",IF(G5452=0,G5450,G5452),Statistics_xlsx___Sheet1[[#This Row],[Post Name]])</f>
        <v>b9</v>
      </c>
      <c r="I5451">
        <v>41333</v>
      </c>
      <c r="J5451">
        <f>IF(Statistics_xlsx___Sheet1[[#This Row],[Offered Salary]]&lt;=0,AVERAGE($I$2:$I$7166),Statistics_xlsx___Sheet1[[#This Row],[Offered Salary]])</f>
        <v>41333</v>
      </c>
      <c r="K5451" t="b">
        <f>OR((Statistics_xlsx___Sheet1[[#This Row],[updated offered salary]]&lt;$N$39),(Statistics_xlsx___Sheet1[[#This Row],[updated offered salary]]&gt;$N$40))</f>
        <v>0</v>
      </c>
    </row>
    <row r="5452" spans="1:11" x14ac:dyDescent="0.3">
      <c r="A5452">
        <v>632223</v>
      </c>
      <c r="B5452" t="s">
        <v>3780</v>
      </c>
      <c r="C5452" t="s">
        <v>8</v>
      </c>
      <c r="D5452" t="s">
        <v>13</v>
      </c>
      <c r="E5452" t="str">
        <f>IF(Statistics_xlsx___Sheet1[[#This Row],[event_name]]="-","Male",Statistics_xlsx___Sheet1[[#This Row],[event_name]])</f>
        <v>Female</v>
      </c>
      <c r="F5452" t="s">
        <v>17</v>
      </c>
      <c r="G5452" t="s">
        <v>14</v>
      </c>
      <c r="H5452" t="str">
        <f>IF(Statistics_xlsx___Sheet1[[#This Row],[Post Name]]="-",IF(G5453=0,G5451,G5453),Statistics_xlsx___Sheet1[[#This Row],[Post Name]])</f>
        <v>c5</v>
      </c>
      <c r="I5452">
        <v>63429</v>
      </c>
      <c r="J5452">
        <f>IF(Statistics_xlsx___Sheet1[[#This Row],[Offered Salary]]&lt;=0,AVERAGE($I$2:$I$7166),Statistics_xlsx___Sheet1[[#This Row],[Offered Salary]])</f>
        <v>63429</v>
      </c>
      <c r="K5452" t="b">
        <f>OR((Statistics_xlsx___Sheet1[[#This Row],[updated offered salary]]&lt;$N$39),(Statistics_xlsx___Sheet1[[#This Row],[updated offered salary]]&gt;$N$40))</f>
        <v>0</v>
      </c>
    </row>
    <row r="5453" spans="1:11" x14ac:dyDescent="0.3">
      <c r="A5453">
        <v>355422</v>
      </c>
      <c r="B5453" t="s">
        <v>4397</v>
      </c>
      <c r="C5453" t="s">
        <v>8</v>
      </c>
      <c r="D5453" t="s">
        <v>13</v>
      </c>
      <c r="E5453" t="str">
        <f>IF(Statistics_xlsx___Sheet1[[#This Row],[event_name]]="-","Male",Statistics_xlsx___Sheet1[[#This Row],[event_name]])</f>
        <v>Female</v>
      </c>
      <c r="F5453" t="s">
        <v>33</v>
      </c>
      <c r="G5453" t="s">
        <v>36</v>
      </c>
      <c r="H5453" t="str">
        <f>IF(Statistics_xlsx___Sheet1[[#This Row],[Post Name]]="-",IF(G5454=0,G5452,G5454),Statistics_xlsx___Sheet1[[#This Row],[Post Name]])</f>
        <v>i5</v>
      </c>
      <c r="I5453">
        <v>24504</v>
      </c>
      <c r="J5453">
        <f>IF(Statistics_xlsx___Sheet1[[#This Row],[Offered Salary]]&lt;=0,AVERAGE($I$2:$I$7166),Statistics_xlsx___Sheet1[[#This Row],[Offered Salary]])</f>
        <v>24504</v>
      </c>
      <c r="K5453" t="b">
        <f>OR((Statistics_xlsx___Sheet1[[#This Row],[updated offered salary]]&lt;$N$39),(Statistics_xlsx___Sheet1[[#This Row],[updated offered salary]]&gt;$N$40))</f>
        <v>0</v>
      </c>
    </row>
    <row r="5454" spans="1:11" x14ac:dyDescent="0.3">
      <c r="A5454">
        <v>752453</v>
      </c>
      <c r="B5454" t="s">
        <v>4398</v>
      </c>
      <c r="C5454" t="s">
        <v>8</v>
      </c>
      <c r="D5454" t="s">
        <v>13</v>
      </c>
      <c r="E5454" t="str">
        <f>IF(Statistics_xlsx___Sheet1[[#This Row],[event_name]]="-","Male",Statistics_xlsx___Sheet1[[#This Row],[event_name]])</f>
        <v>Female</v>
      </c>
      <c r="F5454" t="s">
        <v>33</v>
      </c>
      <c r="G5454" t="s">
        <v>36</v>
      </c>
      <c r="H5454" t="str">
        <f>IF(Statistics_xlsx___Sheet1[[#This Row],[Post Name]]="-",IF(G5455=0,G5453,G5455),Statistics_xlsx___Sheet1[[#This Row],[Post Name]])</f>
        <v>i5</v>
      </c>
      <c r="I5454">
        <v>52153</v>
      </c>
      <c r="J5454">
        <f>IF(Statistics_xlsx___Sheet1[[#This Row],[Offered Salary]]&lt;=0,AVERAGE($I$2:$I$7166),Statistics_xlsx___Sheet1[[#This Row],[Offered Salary]])</f>
        <v>52153</v>
      </c>
      <c r="K5454" t="b">
        <f>OR((Statistics_xlsx___Sheet1[[#This Row],[updated offered salary]]&lt;$N$39),(Statistics_xlsx___Sheet1[[#This Row],[updated offered salary]]&gt;$N$40))</f>
        <v>0</v>
      </c>
    </row>
    <row r="5455" spans="1:11" x14ac:dyDescent="0.3">
      <c r="A5455">
        <v>241960</v>
      </c>
      <c r="B5455" t="s">
        <v>4399</v>
      </c>
      <c r="C5455" t="s">
        <v>15</v>
      </c>
      <c r="D5455" t="s">
        <v>13</v>
      </c>
      <c r="E5455" t="str">
        <f>IF(Statistics_xlsx___Sheet1[[#This Row],[event_name]]="-","Male",Statistics_xlsx___Sheet1[[#This Row],[event_name]])</f>
        <v>Female</v>
      </c>
      <c r="F5455" t="s">
        <v>33</v>
      </c>
      <c r="G5455" t="s">
        <v>36</v>
      </c>
      <c r="H5455" t="str">
        <f>IF(Statistics_xlsx___Sheet1[[#This Row],[Post Name]]="-",IF(G5456=0,G5454,G5456),Statistics_xlsx___Sheet1[[#This Row],[Post Name]])</f>
        <v>i5</v>
      </c>
      <c r="I5455">
        <v>90837</v>
      </c>
      <c r="J5455">
        <f>IF(Statistics_xlsx___Sheet1[[#This Row],[Offered Salary]]&lt;=0,AVERAGE($I$2:$I$7166),Statistics_xlsx___Sheet1[[#This Row],[Offered Salary]])</f>
        <v>90837</v>
      </c>
      <c r="K5455" t="b">
        <f>OR((Statistics_xlsx___Sheet1[[#This Row],[updated offered salary]]&lt;$N$39),(Statistics_xlsx___Sheet1[[#This Row],[updated offered salary]]&gt;$N$40))</f>
        <v>0</v>
      </c>
    </row>
    <row r="5456" spans="1:11" x14ac:dyDescent="0.3">
      <c r="A5456">
        <v>844241</v>
      </c>
      <c r="B5456" t="s">
        <v>4400</v>
      </c>
      <c r="C5456" t="s">
        <v>15</v>
      </c>
      <c r="D5456" t="s">
        <v>13</v>
      </c>
      <c r="E5456" t="str">
        <f>IF(Statistics_xlsx___Sheet1[[#This Row],[event_name]]="-","Male",Statistics_xlsx___Sheet1[[#This Row],[event_name]])</f>
        <v>Female</v>
      </c>
      <c r="F5456" t="s">
        <v>33</v>
      </c>
      <c r="G5456" t="s">
        <v>36</v>
      </c>
      <c r="H5456" t="str">
        <f>IF(Statistics_xlsx___Sheet1[[#This Row],[Post Name]]="-",IF(G5457=0,G5455,G5457),Statistics_xlsx___Sheet1[[#This Row],[Post Name]])</f>
        <v>i5</v>
      </c>
      <c r="I5456">
        <v>42115</v>
      </c>
      <c r="J5456">
        <f>IF(Statistics_xlsx___Sheet1[[#This Row],[Offered Salary]]&lt;=0,AVERAGE($I$2:$I$7166),Statistics_xlsx___Sheet1[[#This Row],[Offered Salary]])</f>
        <v>42115</v>
      </c>
      <c r="K5456" t="b">
        <f>OR((Statistics_xlsx___Sheet1[[#This Row],[updated offered salary]]&lt;$N$39),(Statistics_xlsx___Sheet1[[#This Row],[updated offered salary]]&gt;$N$40))</f>
        <v>0</v>
      </c>
    </row>
    <row r="5457" spans="1:11" x14ac:dyDescent="0.3">
      <c r="A5457">
        <v>477354</v>
      </c>
      <c r="B5457" t="s">
        <v>2321</v>
      </c>
      <c r="C5457" t="s">
        <v>15</v>
      </c>
      <c r="D5457" t="s">
        <v>13</v>
      </c>
      <c r="E5457" t="str">
        <f>IF(Statistics_xlsx___Sheet1[[#This Row],[event_name]]="-","Male",Statistics_xlsx___Sheet1[[#This Row],[event_name]])</f>
        <v>Female</v>
      </c>
      <c r="F5457" t="s">
        <v>33</v>
      </c>
      <c r="G5457" t="s">
        <v>36</v>
      </c>
      <c r="H5457" t="str">
        <f>IF(Statistics_xlsx___Sheet1[[#This Row],[Post Name]]="-",IF(G5458=0,G5456,G5458),Statistics_xlsx___Sheet1[[#This Row],[Post Name]])</f>
        <v>i5</v>
      </c>
      <c r="I5457">
        <v>76851</v>
      </c>
      <c r="J5457">
        <f>IF(Statistics_xlsx___Sheet1[[#This Row],[Offered Salary]]&lt;=0,AVERAGE($I$2:$I$7166),Statistics_xlsx___Sheet1[[#This Row],[Offered Salary]])</f>
        <v>76851</v>
      </c>
      <c r="K5457" t="b">
        <f>OR((Statistics_xlsx___Sheet1[[#This Row],[updated offered salary]]&lt;$N$39),(Statistics_xlsx___Sheet1[[#This Row],[updated offered salary]]&gt;$N$40))</f>
        <v>0</v>
      </c>
    </row>
    <row r="5458" spans="1:11" x14ac:dyDescent="0.3">
      <c r="A5458">
        <v>716859</v>
      </c>
      <c r="B5458" t="s">
        <v>4401</v>
      </c>
      <c r="C5458" t="s">
        <v>8</v>
      </c>
      <c r="D5458" t="s">
        <v>13</v>
      </c>
      <c r="E5458" t="str">
        <f>IF(Statistics_xlsx___Sheet1[[#This Row],[event_name]]="-","Male",Statistics_xlsx___Sheet1[[#This Row],[event_name]])</f>
        <v>Female</v>
      </c>
      <c r="F5458" t="s">
        <v>33</v>
      </c>
      <c r="G5458" t="s">
        <v>36</v>
      </c>
      <c r="H5458" t="str">
        <f>IF(Statistics_xlsx___Sheet1[[#This Row],[Post Name]]="-",IF(G5459=0,G5457,G5459),Statistics_xlsx___Sheet1[[#This Row],[Post Name]])</f>
        <v>i5</v>
      </c>
      <c r="I5458">
        <v>51564</v>
      </c>
      <c r="J5458">
        <f>IF(Statistics_xlsx___Sheet1[[#This Row],[Offered Salary]]&lt;=0,AVERAGE($I$2:$I$7166),Statistics_xlsx___Sheet1[[#This Row],[Offered Salary]])</f>
        <v>51564</v>
      </c>
      <c r="K5458" t="b">
        <f>OR((Statistics_xlsx___Sheet1[[#This Row],[updated offered salary]]&lt;$N$39),(Statistics_xlsx___Sheet1[[#This Row],[updated offered salary]]&gt;$N$40))</f>
        <v>0</v>
      </c>
    </row>
    <row r="5459" spans="1:11" x14ac:dyDescent="0.3">
      <c r="A5459">
        <v>230535</v>
      </c>
      <c r="B5459" t="s">
        <v>4401</v>
      </c>
      <c r="C5459" t="s">
        <v>8</v>
      </c>
      <c r="D5459" t="s">
        <v>13</v>
      </c>
      <c r="E5459" t="str">
        <f>IF(Statistics_xlsx___Sheet1[[#This Row],[event_name]]="-","Male",Statistics_xlsx___Sheet1[[#This Row],[event_name]])</f>
        <v>Female</v>
      </c>
      <c r="F5459" t="s">
        <v>33</v>
      </c>
      <c r="G5459" t="s">
        <v>36</v>
      </c>
      <c r="H5459" t="str">
        <f>IF(Statistics_xlsx___Sheet1[[#This Row],[Post Name]]="-",IF(G5460=0,G5458,G5460),Statistics_xlsx___Sheet1[[#This Row],[Post Name]])</f>
        <v>i5</v>
      </c>
      <c r="I5459">
        <v>50302</v>
      </c>
      <c r="J5459">
        <f>IF(Statistics_xlsx___Sheet1[[#This Row],[Offered Salary]]&lt;=0,AVERAGE($I$2:$I$7166),Statistics_xlsx___Sheet1[[#This Row],[Offered Salary]])</f>
        <v>50302</v>
      </c>
      <c r="K5459" t="b">
        <f>OR((Statistics_xlsx___Sheet1[[#This Row],[updated offered salary]]&lt;$N$39),(Statistics_xlsx___Sheet1[[#This Row],[updated offered salary]]&gt;$N$40))</f>
        <v>0</v>
      </c>
    </row>
    <row r="5460" spans="1:11" x14ac:dyDescent="0.3">
      <c r="A5460">
        <v>545979</v>
      </c>
      <c r="B5460" t="s">
        <v>4402</v>
      </c>
      <c r="C5460" t="s">
        <v>15</v>
      </c>
      <c r="D5460" t="s">
        <v>13</v>
      </c>
      <c r="E5460" t="str">
        <f>IF(Statistics_xlsx___Sheet1[[#This Row],[event_name]]="-","Male",Statistics_xlsx___Sheet1[[#This Row],[event_name]])</f>
        <v>Female</v>
      </c>
      <c r="F5460" t="s">
        <v>33</v>
      </c>
      <c r="G5460" t="s">
        <v>36</v>
      </c>
      <c r="H5460" t="str">
        <f>IF(Statistics_xlsx___Sheet1[[#This Row],[Post Name]]="-",IF(G5461=0,G5459,G5461),Statistics_xlsx___Sheet1[[#This Row],[Post Name]])</f>
        <v>i5</v>
      </c>
      <c r="I5460">
        <v>19960</v>
      </c>
      <c r="J5460">
        <f>IF(Statistics_xlsx___Sheet1[[#This Row],[Offered Salary]]&lt;=0,AVERAGE($I$2:$I$7166),Statistics_xlsx___Sheet1[[#This Row],[Offered Salary]])</f>
        <v>19960</v>
      </c>
      <c r="K5460" t="b">
        <f>OR((Statistics_xlsx___Sheet1[[#This Row],[updated offered salary]]&lt;$N$39),(Statistics_xlsx___Sheet1[[#This Row],[updated offered salary]]&gt;$N$40))</f>
        <v>0</v>
      </c>
    </row>
    <row r="5461" spans="1:11" x14ac:dyDescent="0.3">
      <c r="A5461">
        <v>861702</v>
      </c>
      <c r="B5461" t="s">
        <v>4403</v>
      </c>
      <c r="C5461" t="s">
        <v>8</v>
      </c>
      <c r="D5461" t="s">
        <v>13</v>
      </c>
      <c r="E5461" t="str">
        <f>IF(Statistics_xlsx___Sheet1[[#This Row],[event_name]]="-","Male",Statistics_xlsx___Sheet1[[#This Row],[event_name]])</f>
        <v>Female</v>
      </c>
      <c r="F5461" t="s">
        <v>33</v>
      </c>
      <c r="G5461" t="s">
        <v>36</v>
      </c>
      <c r="H5461" t="str">
        <f>IF(Statistics_xlsx___Sheet1[[#This Row],[Post Name]]="-",IF(G5462=0,G5460,G5462),Statistics_xlsx___Sheet1[[#This Row],[Post Name]])</f>
        <v>i5</v>
      </c>
      <c r="I5461">
        <v>44878</v>
      </c>
      <c r="J5461">
        <f>IF(Statistics_xlsx___Sheet1[[#This Row],[Offered Salary]]&lt;=0,AVERAGE($I$2:$I$7166),Statistics_xlsx___Sheet1[[#This Row],[Offered Salary]])</f>
        <v>44878</v>
      </c>
      <c r="K5461" t="b">
        <f>OR((Statistics_xlsx___Sheet1[[#This Row],[updated offered salary]]&lt;$N$39),(Statistics_xlsx___Sheet1[[#This Row],[updated offered salary]]&gt;$N$40))</f>
        <v>0</v>
      </c>
    </row>
    <row r="5462" spans="1:11" x14ac:dyDescent="0.3">
      <c r="A5462">
        <v>62115</v>
      </c>
      <c r="B5462" t="s">
        <v>4403</v>
      </c>
      <c r="C5462" t="s">
        <v>8</v>
      </c>
      <c r="D5462" t="s">
        <v>13</v>
      </c>
      <c r="E5462" t="str">
        <f>IF(Statistics_xlsx___Sheet1[[#This Row],[event_name]]="-","Male",Statistics_xlsx___Sheet1[[#This Row],[event_name]])</f>
        <v>Female</v>
      </c>
      <c r="F5462" t="s">
        <v>33</v>
      </c>
      <c r="G5462" t="s">
        <v>36</v>
      </c>
      <c r="H5462" t="str">
        <f>IF(Statistics_xlsx___Sheet1[[#This Row],[Post Name]]="-",IF(G5463=0,G5461,G5463),Statistics_xlsx___Sheet1[[#This Row],[Post Name]])</f>
        <v>i5</v>
      </c>
      <c r="I5462">
        <v>71249</v>
      </c>
      <c r="J5462">
        <f>IF(Statistics_xlsx___Sheet1[[#This Row],[Offered Salary]]&lt;=0,AVERAGE($I$2:$I$7166),Statistics_xlsx___Sheet1[[#This Row],[Offered Salary]])</f>
        <v>71249</v>
      </c>
      <c r="K5462" t="b">
        <f>OR((Statistics_xlsx___Sheet1[[#This Row],[updated offered salary]]&lt;$N$39),(Statistics_xlsx___Sheet1[[#This Row],[updated offered salary]]&gt;$N$40))</f>
        <v>0</v>
      </c>
    </row>
    <row r="5463" spans="1:11" x14ac:dyDescent="0.3">
      <c r="A5463">
        <v>449773</v>
      </c>
      <c r="B5463" t="s">
        <v>4404</v>
      </c>
      <c r="C5463" t="s">
        <v>8</v>
      </c>
      <c r="D5463" t="s">
        <v>13</v>
      </c>
      <c r="E5463" t="str">
        <f>IF(Statistics_xlsx___Sheet1[[#This Row],[event_name]]="-","Male",Statistics_xlsx___Sheet1[[#This Row],[event_name]])</f>
        <v>Female</v>
      </c>
      <c r="F5463" t="s">
        <v>33</v>
      </c>
      <c r="G5463" t="s">
        <v>36</v>
      </c>
      <c r="H5463" t="str">
        <f>IF(Statistics_xlsx___Sheet1[[#This Row],[Post Name]]="-",IF(G5464=0,G5462,G5464),Statistics_xlsx___Sheet1[[#This Row],[Post Name]])</f>
        <v>i5</v>
      </c>
      <c r="I5463">
        <v>93501</v>
      </c>
      <c r="J5463">
        <f>IF(Statistics_xlsx___Sheet1[[#This Row],[Offered Salary]]&lt;=0,AVERAGE($I$2:$I$7166),Statistics_xlsx___Sheet1[[#This Row],[Offered Salary]])</f>
        <v>93501</v>
      </c>
      <c r="K5463" t="b">
        <f>OR((Statistics_xlsx___Sheet1[[#This Row],[updated offered salary]]&lt;$N$39),(Statistics_xlsx___Sheet1[[#This Row],[updated offered salary]]&gt;$N$40))</f>
        <v>0</v>
      </c>
    </row>
    <row r="5464" spans="1:11" x14ac:dyDescent="0.3">
      <c r="A5464">
        <v>293874</v>
      </c>
      <c r="B5464" t="s">
        <v>4404</v>
      </c>
      <c r="C5464" t="s">
        <v>8</v>
      </c>
      <c r="D5464" t="s">
        <v>13</v>
      </c>
      <c r="E5464" t="str">
        <f>IF(Statistics_xlsx___Sheet1[[#This Row],[event_name]]="-","Male",Statistics_xlsx___Sheet1[[#This Row],[event_name]])</f>
        <v>Female</v>
      </c>
      <c r="F5464" t="s">
        <v>33</v>
      </c>
      <c r="G5464" t="s">
        <v>36</v>
      </c>
      <c r="H5464" t="str">
        <f>IF(Statistics_xlsx___Sheet1[[#This Row],[Post Name]]="-",IF(G5465=0,G5463,G5465),Statistics_xlsx___Sheet1[[#This Row],[Post Name]])</f>
        <v>i5</v>
      </c>
      <c r="I5464">
        <v>79325</v>
      </c>
      <c r="J5464">
        <f>IF(Statistics_xlsx___Sheet1[[#This Row],[Offered Salary]]&lt;=0,AVERAGE($I$2:$I$7166),Statistics_xlsx___Sheet1[[#This Row],[Offered Salary]])</f>
        <v>79325</v>
      </c>
      <c r="K5464" t="b">
        <f>OR((Statistics_xlsx___Sheet1[[#This Row],[updated offered salary]]&lt;$N$39),(Statistics_xlsx___Sheet1[[#This Row],[updated offered salary]]&gt;$N$40))</f>
        <v>0</v>
      </c>
    </row>
    <row r="5465" spans="1:11" x14ac:dyDescent="0.3">
      <c r="A5465">
        <v>236738</v>
      </c>
      <c r="B5465" t="s">
        <v>4405</v>
      </c>
      <c r="C5465" t="s">
        <v>8</v>
      </c>
      <c r="D5465" t="s">
        <v>9</v>
      </c>
      <c r="E5465" t="str">
        <f>IF(Statistics_xlsx___Sheet1[[#This Row],[event_name]]="-","Male",Statistics_xlsx___Sheet1[[#This Row],[event_name]])</f>
        <v>Male</v>
      </c>
      <c r="F5465" t="s">
        <v>166</v>
      </c>
      <c r="G5465" t="s">
        <v>345</v>
      </c>
      <c r="H5465" t="str">
        <f>IF(Statistics_xlsx___Sheet1[[#This Row],[Post Name]]="-",IF(G5466=0,G5464,G5466),Statistics_xlsx___Sheet1[[#This Row],[Post Name]])</f>
        <v>c9</v>
      </c>
      <c r="I5465">
        <v>5439</v>
      </c>
      <c r="J5465">
        <f>IF(Statistics_xlsx___Sheet1[[#This Row],[Offered Salary]]&lt;=0,AVERAGE($I$2:$I$7166),Statistics_xlsx___Sheet1[[#This Row],[Offered Salary]])</f>
        <v>5439</v>
      </c>
      <c r="K5465" t="b">
        <f>OR((Statistics_xlsx___Sheet1[[#This Row],[updated offered salary]]&lt;$N$39),(Statistics_xlsx___Sheet1[[#This Row],[updated offered salary]]&gt;$N$40))</f>
        <v>0</v>
      </c>
    </row>
    <row r="5466" spans="1:11" x14ac:dyDescent="0.3">
      <c r="A5466">
        <v>98075</v>
      </c>
      <c r="B5466" t="s">
        <v>2341</v>
      </c>
      <c r="C5466" t="s">
        <v>8</v>
      </c>
      <c r="D5466" t="s">
        <v>9</v>
      </c>
      <c r="E5466" t="str">
        <f>IF(Statistics_xlsx___Sheet1[[#This Row],[event_name]]="-","Male",Statistics_xlsx___Sheet1[[#This Row],[event_name]])</f>
        <v>Male</v>
      </c>
      <c r="F5466" t="s">
        <v>10</v>
      </c>
      <c r="G5466" t="s">
        <v>24</v>
      </c>
      <c r="H5466" t="str">
        <f>IF(Statistics_xlsx___Sheet1[[#This Row],[Post Name]]="-",IF(G5467=0,G5465,G5467),Statistics_xlsx___Sheet1[[#This Row],[Post Name]])</f>
        <v>i7</v>
      </c>
      <c r="I5466">
        <v>68719</v>
      </c>
      <c r="J5466">
        <f>IF(Statistics_xlsx___Sheet1[[#This Row],[Offered Salary]]&lt;=0,AVERAGE($I$2:$I$7166),Statistics_xlsx___Sheet1[[#This Row],[Offered Salary]])</f>
        <v>68719</v>
      </c>
      <c r="K5466" t="b">
        <f>OR((Statistics_xlsx___Sheet1[[#This Row],[updated offered salary]]&lt;$N$39),(Statistics_xlsx___Sheet1[[#This Row],[updated offered salary]]&gt;$N$40))</f>
        <v>0</v>
      </c>
    </row>
    <row r="5467" spans="1:11" x14ac:dyDescent="0.3">
      <c r="A5467">
        <v>329299</v>
      </c>
      <c r="B5467" t="s">
        <v>1231</v>
      </c>
      <c r="C5467" t="s">
        <v>8</v>
      </c>
      <c r="D5467" t="s">
        <v>9</v>
      </c>
      <c r="E5467" t="str">
        <f>IF(Statistics_xlsx___Sheet1[[#This Row],[event_name]]="-","Male",Statistics_xlsx___Sheet1[[#This Row],[event_name]])</f>
        <v>Male</v>
      </c>
      <c r="F5467" t="s">
        <v>10</v>
      </c>
      <c r="G5467" t="s">
        <v>24</v>
      </c>
      <c r="H5467" t="str">
        <f>IF(Statistics_xlsx___Sheet1[[#This Row],[Post Name]]="-",IF(G5468=0,G5466,G5468),Statistics_xlsx___Sheet1[[#This Row],[Post Name]])</f>
        <v>i7</v>
      </c>
      <c r="I5467">
        <v>38600</v>
      </c>
      <c r="J5467">
        <f>IF(Statistics_xlsx___Sheet1[[#This Row],[Offered Salary]]&lt;=0,AVERAGE($I$2:$I$7166),Statistics_xlsx___Sheet1[[#This Row],[Offered Salary]])</f>
        <v>38600</v>
      </c>
      <c r="K5467" t="b">
        <f>OR((Statistics_xlsx___Sheet1[[#This Row],[updated offered salary]]&lt;$N$39),(Statistics_xlsx___Sheet1[[#This Row],[updated offered salary]]&gt;$N$40))</f>
        <v>0</v>
      </c>
    </row>
    <row r="5468" spans="1:11" x14ac:dyDescent="0.3">
      <c r="A5468">
        <v>449558</v>
      </c>
      <c r="B5468" t="s">
        <v>2131</v>
      </c>
      <c r="C5468" t="s">
        <v>8</v>
      </c>
      <c r="D5468" t="s">
        <v>9</v>
      </c>
      <c r="E5468" t="str">
        <f>IF(Statistics_xlsx___Sheet1[[#This Row],[event_name]]="-","Male",Statistics_xlsx___Sheet1[[#This Row],[event_name]])</f>
        <v>Male</v>
      </c>
      <c r="F5468" t="s">
        <v>10</v>
      </c>
      <c r="G5468" t="s">
        <v>24</v>
      </c>
      <c r="H5468" t="str">
        <f>IF(Statistics_xlsx___Sheet1[[#This Row],[Post Name]]="-",IF(G5469=0,G5467,G5469),Statistics_xlsx___Sheet1[[#This Row],[Post Name]])</f>
        <v>i7</v>
      </c>
      <c r="I5468">
        <v>22147</v>
      </c>
      <c r="J5468">
        <f>IF(Statistics_xlsx___Sheet1[[#This Row],[Offered Salary]]&lt;=0,AVERAGE($I$2:$I$7166),Statistics_xlsx___Sheet1[[#This Row],[Offered Salary]])</f>
        <v>22147</v>
      </c>
      <c r="K5468" t="b">
        <f>OR((Statistics_xlsx___Sheet1[[#This Row],[updated offered salary]]&lt;$N$39),(Statistics_xlsx___Sheet1[[#This Row],[updated offered salary]]&gt;$N$40))</f>
        <v>0</v>
      </c>
    </row>
    <row r="5469" spans="1:11" x14ac:dyDescent="0.3">
      <c r="A5469">
        <v>860916</v>
      </c>
      <c r="B5469" t="s">
        <v>2149</v>
      </c>
      <c r="C5469" t="s">
        <v>8</v>
      </c>
      <c r="D5469" t="s">
        <v>9</v>
      </c>
      <c r="E5469" t="str">
        <f>IF(Statistics_xlsx___Sheet1[[#This Row],[event_name]]="-","Male",Statistics_xlsx___Sheet1[[#This Row],[event_name]])</f>
        <v>Male</v>
      </c>
      <c r="F5469" t="s">
        <v>69</v>
      </c>
      <c r="G5469" t="s">
        <v>24</v>
      </c>
      <c r="H5469" t="str">
        <f>IF(Statistics_xlsx___Sheet1[[#This Row],[Post Name]]="-",IF(G5470=0,G5468,G5470),Statistics_xlsx___Sheet1[[#This Row],[Post Name]])</f>
        <v>i7</v>
      </c>
      <c r="I5469">
        <v>42657</v>
      </c>
      <c r="J5469">
        <f>IF(Statistics_xlsx___Sheet1[[#This Row],[Offered Salary]]&lt;=0,AVERAGE($I$2:$I$7166),Statistics_xlsx___Sheet1[[#This Row],[Offered Salary]])</f>
        <v>42657</v>
      </c>
      <c r="K5469" t="b">
        <f>OR((Statistics_xlsx___Sheet1[[#This Row],[updated offered salary]]&lt;$N$39),(Statistics_xlsx___Sheet1[[#This Row],[updated offered salary]]&gt;$N$40))</f>
        <v>0</v>
      </c>
    </row>
    <row r="5470" spans="1:11" x14ac:dyDescent="0.3">
      <c r="A5470">
        <v>408498</v>
      </c>
      <c r="B5470" t="s">
        <v>4406</v>
      </c>
      <c r="C5470" t="s">
        <v>8</v>
      </c>
      <c r="D5470" t="s">
        <v>13</v>
      </c>
      <c r="E5470" t="str">
        <f>IF(Statistics_xlsx___Sheet1[[#This Row],[event_name]]="-","Male",Statistics_xlsx___Sheet1[[#This Row],[event_name]])</f>
        <v>Female</v>
      </c>
      <c r="F5470" t="s">
        <v>69</v>
      </c>
      <c r="G5470" t="s">
        <v>24</v>
      </c>
      <c r="H5470" t="str">
        <f>IF(Statistics_xlsx___Sheet1[[#This Row],[Post Name]]="-",IF(G5471=0,G5469,G5471),Statistics_xlsx___Sheet1[[#This Row],[Post Name]])</f>
        <v>i7</v>
      </c>
      <c r="I5470">
        <v>67149</v>
      </c>
      <c r="J5470">
        <f>IF(Statistics_xlsx___Sheet1[[#This Row],[Offered Salary]]&lt;=0,AVERAGE($I$2:$I$7166),Statistics_xlsx___Sheet1[[#This Row],[Offered Salary]])</f>
        <v>67149</v>
      </c>
      <c r="K5470" t="b">
        <f>OR((Statistics_xlsx___Sheet1[[#This Row],[updated offered salary]]&lt;$N$39),(Statistics_xlsx___Sheet1[[#This Row],[updated offered salary]]&gt;$N$40))</f>
        <v>0</v>
      </c>
    </row>
    <row r="5471" spans="1:11" x14ac:dyDescent="0.3">
      <c r="A5471">
        <v>70151</v>
      </c>
      <c r="B5471" t="s">
        <v>3269</v>
      </c>
      <c r="C5471" t="s">
        <v>8</v>
      </c>
      <c r="D5471" t="s">
        <v>13</v>
      </c>
      <c r="E5471" t="str">
        <f>IF(Statistics_xlsx___Sheet1[[#This Row],[event_name]]="-","Male",Statistics_xlsx___Sheet1[[#This Row],[event_name]])</f>
        <v>Female</v>
      </c>
      <c r="F5471" t="s">
        <v>69</v>
      </c>
      <c r="G5471" t="s">
        <v>24</v>
      </c>
      <c r="H5471" t="str">
        <f>IF(Statistics_xlsx___Sheet1[[#This Row],[Post Name]]="-",IF(G5472=0,G5470,G5472),Statistics_xlsx___Sheet1[[#This Row],[Post Name]])</f>
        <v>i7</v>
      </c>
      <c r="I5471">
        <v>68790</v>
      </c>
      <c r="J5471">
        <f>IF(Statistics_xlsx___Sheet1[[#This Row],[Offered Salary]]&lt;=0,AVERAGE($I$2:$I$7166),Statistics_xlsx___Sheet1[[#This Row],[Offered Salary]])</f>
        <v>68790</v>
      </c>
      <c r="K5471" t="b">
        <f>OR((Statistics_xlsx___Sheet1[[#This Row],[updated offered salary]]&lt;$N$39),(Statistics_xlsx___Sheet1[[#This Row],[updated offered salary]]&gt;$N$40))</f>
        <v>0</v>
      </c>
    </row>
    <row r="5472" spans="1:11" x14ac:dyDescent="0.3">
      <c r="A5472">
        <v>637404</v>
      </c>
      <c r="B5472" t="s">
        <v>4407</v>
      </c>
      <c r="C5472" t="s">
        <v>8</v>
      </c>
      <c r="D5472" t="s">
        <v>13</v>
      </c>
      <c r="E5472" t="str">
        <f>IF(Statistics_xlsx___Sheet1[[#This Row],[event_name]]="-","Male",Statistics_xlsx___Sheet1[[#This Row],[event_name]])</f>
        <v>Female</v>
      </c>
      <c r="F5472" t="s">
        <v>69</v>
      </c>
      <c r="G5472" t="s">
        <v>24</v>
      </c>
      <c r="H5472" t="str">
        <f>IF(Statistics_xlsx___Sheet1[[#This Row],[Post Name]]="-",IF(G5473=0,G5471,G5473),Statistics_xlsx___Sheet1[[#This Row],[Post Name]])</f>
        <v>i7</v>
      </c>
      <c r="I5472">
        <v>7177</v>
      </c>
      <c r="J5472">
        <f>IF(Statistics_xlsx___Sheet1[[#This Row],[Offered Salary]]&lt;=0,AVERAGE($I$2:$I$7166),Statistics_xlsx___Sheet1[[#This Row],[Offered Salary]])</f>
        <v>7177</v>
      </c>
      <c r="K5472" t="b">
        <f>OR((Statistics_xlsx___Sheet1[[#This Row],[updated offered salary]]&lt;$N$39),(Statistics_xlsx___Sheet1[[#This Row],[updated offered salary]]&gt;$N$40))</f>
        <v>0</v>
      </c>
    </row>
    <row r="5473" spans="1:11" x14ac:dyDescent="0.3">
      <c r="A5473">
        <v>696668</v>
      </c>
      <c r="B5473" t="s">
        <v>4408</v>
      </c>
      <c r="C5473" t="s">
        <v>8</v>
      </c>
      <c r="D5473" t="s">
        <v>9</v>
      </c>
      <c r="E5473" t="str">
        <f>IF(Statistics_xlsx___Sheet1[[#This Row],[event_name]]="-","Male",Statistics_xlsx___Sheet1[[#This Row],[event_name]])</f>
        <v>Male</v>
      </c>
      <c r="F5473" t="s">
        <v>17</v>
      </c>
      <c r="G5473" t="s">
        <v>44</v>
      </c>
      <c r="H5473" t="str">
        <f>IF(Statistics_xlsx___Sheet1[[#This Row],[Post Name]]="-",IF(G5474=0,G5472,G5474),Statistics_xlsx___Sheet1[[#This Row],[Post Name]])</f>
        <v>i6</v>
      </c>
      <c r="I5473">
        <v>70229</v>
      </c>
      <c r="J5473">
        <f>IF(Statistics_xlsx___Sheet1[[#This Row],[Offered Salary]]&lt;=0,AVERAGE($I$2:$I$7166),Statistics_xlsx___Sheet1[[#This Row],[Offered Salary]])</f>
        <v>70229</v>
      </c>
      <c r="K5473" t="b">
        <f>OR((Statistics_xlsx___Sheet1[[#This Row],[updated offered salary]]&lt;$N$39),(Statistics_xlsx___Sheet1[[#This Row],[updated offered salary]]&gt;$N$40))</f>
        <v>0</v>
      </c>
    </row>
    <row r="5474" spans="1:11" x14ac:dyDescent="0.3">
      <c r="A5474">
        <v>27195</v>
      </c>
      <c r="B5474" t="s">
        <v>1703</v>
      </c>
      <c r="C5474" t="s">
        <v>15</v>
      </c>
      <c r="D5474" t="s">
        <v>9</v>
      </c>
      <c r="E5474" t="str">
        <f>IF(Statistics_xlsx___Sheet1[[#This Row],[event_name]]="-","Male",Statistics_xlsx___Sheet1[[#This Row],[event_name]])</f>
        <v>Male</v>
      </c>
      <c r="F5474" t="s">
        <v>17</v>
      </c>
      <c r="G5474" t="s">
        <v>44</v>
      </c>
      <c r="H5474" t="str">
        <f>IF(Statistics_xlsx___Sheet1[[#This Row],[Post Name]]="-",IF(G5475=0,G5473,G5475),Statistics_xlsx___Sheet1[[#This Row],[Post Name]])</f>
        <v>i6</v>
      </c>
      <c r="I5474">
        <v>43775</v>
      </c>
      <c r="J5474">
        <f>IF(Statistics_xlsx___Sheet1[[#This Row],[Offered Salary]]&lt;=0,AVERAGE($I$2:$I$7166),Statistics_xlsx___Sheet1[[#This Row],[Offered Salary]])</f>
        <v>43775</v>
      </c>
      <c r="K5474" t="b">
        <f>OR((Statistics_xlsx___Sheet1[[#This Row],[updated offered salary]]&lt;$N$39),(Statistics_xlsx___Sheet1[[#This Row],[updated offered salary]]&gt;$N$40))</f>
        <v>0</v>
      </c>
    </row>
    <row r="5475" spans="1:11" x14ac:dyDescent="0.3">
      <c r="A5475">
        <v>289399</v>
      </c>
      <c r="B5475" t="s">
        <v>4409</v>
      </c>
      <c r="C5475" t="s">
        <v>8</v>
      </c>
      <c r="D5475" t="s">
        <v>9</v>
      </c>
      <c r="E5475" t="str">
        <f>IF(Statistics_xlsx___Sheet1[[#This Row],[event_name]]="-","Male",Statistics_xlsx___Sheet1[[#This Row],[event_name]])</f>
        <v>Male</v>
      </c>
      <c r="F5475" t="s">
        <v>17</v>
      </c>
      <c r="G5475" t="s">
        <v>44</v>
      </c>
      <c r="H5475" t="str">
        <f>IF(Statistics_xlsx___Sheet1[[#This Row],[Post Name]]="-",IF(G5476=0,G5474,G5476),Statistics_xlsx___Sheet1[[#This Row],[Post Name]])</f>
        <v>i6</v>
      </c>
      <c r="I5475">
        <v>89749</v>
      </c>
      <c r="J5475">
        <f>IF(Statistics_xlsx___Sheet1[[#This Row],[Offered Salary]]&lt;=0,AVERAGE($I$2:$I$7166),Statistics_xlsx___Sheet1[[#This Row],[Offered Salary]])</f>
        <v>89749</v>
      </c>
      <c r="K5475" t="b">
        <f>OR((Statistics_xlsx___Sheet1[[#This Row],[updated offered salary]]&lt;$N$39),(Statistics_xlsx___Sheet1[[#This Row],[updated offered salary]]&gt;$N$40))</f>
        <v>0</v>
      </c>
    </row>
    <row r="5476" spans="1:11" x14ac:dyDescent="0.3">
      <c r="A5476">
        <v>237069</v>
      </c>
      <c r="B5476" t="s">
        <v>4410</v>
      </c>
      <c r="C5476" t="s">
        <v>15</v>
      </c>
      <c r="D5476" t="s">
        <v>9</v>
      </c>
      <c r="E5476" t="str">
        <f>IF(Statistics_xlsx___Sheet1[[#This Row],[event_name]]="-","Male",Statistics_xlsx___Sheet1[[#This Row],[event_name]])</f>
        <v>Male</v>
      </c>
      <c r="F5476" t="s">
        <v>17</v>
      </c>
      <c r="G5476" t="s">
        <v>44</v>
      </c>
      <c r="H5476" t="str">
        <f>IF(Statistics_xlsx___Sheet1[[#This Row],[Post Name]]="-",IF(G5477=0,G5475,G5477),Statistics_xlsx___Sheet1[[#This Row],[Post Name]])</f>
        <v>i6</v>
      </c>
      <c r="I5476">
        <v>46329</v>
      </c>
      <c r="J5476">
        <f>IF(Statistics_xlsx___Sheet1[[#This Row],[Offered Salary]]&lt;=0,AVERAGE($I$2:$I$7166),Statistics_xlsx___Sheet1[[#This Row],[Offered Salary]])</f>
        <v>46329</v>
      </c>
      <c r="K5476" t="b">
        <f>OR((Statistics_xlsx___Sheet1[[#This Row],[updated offered salary]]&lt;$N$39),(Statistics_xlsx___Sheet1[[#This Row],[updated offered salary]]&gt;$N$40))</f>
        <v>0</v>
      </c>
    </row>
    <row r="5477" spans="1:11" x14ac:dyDescent="0.3">
      <c r="A5477">
        <v>15315</v>
      </c>
      <c r="B5477" t="s">
        <v>4411</v>
      </c>
      <c r="C5477" t="s">
        <v>8</v>
      </c>
      <c r="D5477" t="s">
        <v>13</v>
      </c>
      <c r="E5477" t="str">
        <f>IF(Statistics_xlsx___Sheet1[[#This Row],[event_name]]="-","Male",Statistics_xlsx___Sheet1[[#This Row],[event_name]])</f>
        <v>Female</v>
      </c>
      <c r="F5477" t="s">
        <v>17</v>
      </c>
      <c r="G5477" t="s">
        <v>44</v>
      </c>
      <c r="H5477" t="str">
        <f>IF(Statistics_xlsx___Sheet1[[#This Row],[Post Name]]="-",IF(G5478=0,G5476,G5478),Statistics_xlsx___Sheet1[[#This Row],[Post Name]])</f>
        <v>i6</v>
      </c>
      <c r="I5477">
        <v>48303</v>
      </c>
      <c r="J5477">
        <f>IF(Statistics_xlsx___Sheet1[[#This Row],[Offered Salary]]&lt;=0,AVERAGE($I$2:$I$7166),Statistics_xlsx___Sheet1[[#This Row],[Offered Salary]])</f>
        <v>48303</v>
      </c>
      <c r="K5477" t="b">
        <f>OR((Statistics_xlsx___Sheet1[[#This Row],[updated offered salary]]&lt;$N$39),(Statistics_xlsx___Sheet1[[#This Row],[updated offered salary]]&gt;$N$40))</f>
        <v>0</v>
      </c>
    </row>
    <row r="5478" spans="1:11" x14ac:dyDescent="0.3">
      <c r="A5478">
        <v>83737</v>
      </c>
      <c r="B5478" t="s">
        <v>4412</v>
      </c>
      <c r="C5478" t="s">
        <v>8</v>
      </c>
      <c r="D5478" t="s">
        <v>42</v>
      </c>
      <c r="E5478" t="str">
        <f>IF(Statistics_xlsx___Sheet1[[#This Row],[event_name]]="-","Male",Statistics_xlsx___Sheet1[[#This Row],[event_name]])</f>
        <v>Don’t want to say</v>
      </c>
      <c r="F5478" t="s">
        <v>17</v>
      </c>
      <c r="G5478" t="s">
        <v>44</v>
      </c>
      <c r="H5478" t="str">
        <f>IF(Statistics_xlsx___Sheet1[[#This Row],[Post Name]]="-",IF(G5479=0,G5477,G5479),Statistics_xlsx___Sheet1[[#This Row],[Post Name]])</f>
        <v>i6</v>
      </c>
      <c r="I5478">
        <v>41256</v>
      </c>
      <c r="J5478">
        <f>IF(Statistics_xlsx___Sheet1[[#This Row],[Offered Salary]]&lt;=0,AVERAGE($I$2:$I$7166),Statistics_xlsx___Sheet1[[#This Row],[Offered Salary]])</f>
        <v>41256</v>
      </c>
      <c r="K5478" t="b">
        <f>OR((Statistics_xlsx___Sheet1[[#This Row],[updated offered salary]]&lt;$N$39),(Statistics_xlsx___Sheet1[[#This Row],[updated offered salary]]&gt;$N$40))</f>
        <v>0</v>
      </c>
    </row>
    <row r="5479" spans="1:11" x14ac:dyDescent="0.3">
      <c r="A5479">
        <v>533925</v>
      </c>
      <c r="B5479" t="s">
        <v>4413</v>
      </c>
      <c r="C5479" t="s">
        <v>8</v>
      </c>
      <c r="D5479" t="s">
        <v>9</v>
      </c>
      <c r="E5479" t="str">
        <f>IF(Statistics_xlsx___Sheet1[[#This Row],[event_name]]="-","Male",Statistics_xlsx___Sheet1[[#This Row],[event_name]])</f>
        <v>Male</v>
      </c>
      <c r="F5479" t="s">
        <v>17</v>
      </c>
      <c r="G5479" t="s">
        <v>44</v>
      </c>
      <c r="H5479" t="str">
        <f>IF(Statistics_xlsx___Sheet1[[#This Row],[Post Name]]="-",IF(G5480=0,G5478,G5480),Statistics_xlsx___Sheet1[[#This Row],[Post Name]])</f>
        <v>i6</v>
      </c>
      <c r="I5479">
        <v>85388</v>
      </c>
      <c r="J5479">
        <f>IF(Statistics_xlsx___Sheet1[[#This Row],[Offered Salary]]&lt;=0,AVERAGE($I$2:$I$7166),Statistics_xlsx___Sheet1[[#This Row],[Offered Salary]])</f>
        <v>85388</v>
      </c>
      <c r="K5479" t="b">
        <f>OR((Statistics_xlsx___Sheet1[[#This Row],[updated offered salary]]&lt;$N$39),(Statistics_xlsx___Sheet1[[#This Row],[updated offered salary]]&gt;$N$40))</f>
        <v>0</v>
      </c>
    </row>
    <row r="5480" spans="1:11" x14ac:dyDescent="0.3">
      <c r="A5480">
        <v>96361</v>
      </c>
      <c r="B5480" t="s">
        <v>4414</v>
      </c>
      <c r="C5480" t="s">
        <v>8</v>
      </c>
      <c r="D5480" t="s">
        <v>9</v>
      </c>
      <c r="E5480" t="str">
        <f>IF(Statistics_xlsx___Sheet1[[#This Row],[event_name]]="-","Male",Statistics_xlsx___Sheet1[[#This Row],[event_name]])</f>
        <v>Male</v>
      </c>
      <c r="F5480" t="s">
        <v>17</v>
      </c>
      <c r="G5480" t="s">
        <v>44</v>
      </c>
      <c r="H5480" t="str">
        <f>IF(Statistics_xlsx___Sheet1[[#This Row],[Post Name]]="-",IF(G5481=0,G5479,G5481),Statistics_xlsx___Sheet1[[#This Row],[Post Name]])</f>
        <v>i6</v>
      </c>
      <c r="I5480">
        <v>14622</v>
      </c>
      <c r="J5480">
        <f>IF(Statistics_xlsx___Sheet1[[#This Row],[Offered Salary]]&lt;=0,AVERAGE($I$2:$I$7166),Statistics_xlsx___Sheet1[[#This Row],[Offered Salary]])</f>
        <v>14622</v>
      </c>
      <c r="K5480" t="b">
        <f>OR((Statistics_xlsx___Sheet1[[#This Row],[updated offered salary]]&lt;$N$39),(Statistics_xlsx___Sheet1[[#This Row],[updated offered salary]]&gt;$N$40))</f>
        <v>0</v>
      </c>
    </row>
    <row r="5481" spans="1:11" x14ac:dyDescent="0.3">
      <c r="A5481">
        <v>854129</v>
      </c>
      <c r="B5481" t="s">
        <v>4415</v>
      </c>
      <c r="C5481" t="s">
        <v>8</v>
      </c>
      <c r="D5481" t="s">
        <v>9</v>
      </c>
      <c r="E5481" t="str">
        <f>IF(Statistics_xlsx___Sheet1[[#This Row],[event_name]]="-","Male",Statistics_xlsx___Sheet1[[#This Row],[event_name]])</f>
        <v>Male</v>
      </c>
      <c r="F5481" t="s">
        <v>17</v>
      </c>
      <c r="G5481" t="s">
        <v>44</v>
      </c>
      <c r="H5481" t="str">
        <f>IF(Statistics_xlsx___Sheet1[[#This Row],[Post Name]]="-",IF(G5482=0,G5480,G5482),Statistics_xlsx___Sheet1[[#This Row],[Post Name]])</f>
        <v>i6</v>
      </c>
      <c r="I5481">
        <v>37532</v>
      </c>
      <c r="J5481">
        <f>IF(Statistics_xlsx___Sheet1[[#This Row],[Offered Salary]]&lt;=0,AVERAGE($I$2:$I$7166),Statistics_xlsx___Sheet1[[#This Row],[Offered Salary]])</f>
        <v>37532</v>
      </c>
      <c r="K5481" t="b">
        <f>OR((Statistics_xlsx___Sheet1[[#This Row],[updated offered salary]]&lt;$N$39),(Statistics_xlsx___Sheet1[[#This Row],[updated offered salary]]&gt;$N$40))</f>
        <v>0</v>
      </c>
    </row>
    <row r="5482" spans="1:11" x14ac:dyDescent="0.3">
      <c r="A5482">
        <v>800904</v>
      </c>
      <c r="B5482" t="s">
        <v>4413</v>
      </c>
      <c r="C5482" t="s">
        <v>8</v>
      </c>
      <c r="D5482" t="s">
        <v>42</v>
      </c>
      <c r="E5482" t="str">
        <f>IF(Statistics_xlsx___Sheet1[[#This Row],[event_name]]="-","Male",Statistics_xlsx___Sheet1[[#This Row],[event_name]])</f>
        <v>Don’t want to say</v>
      </c>
      <c r="F5482" t="s">
        <v>17</v>
      </c>
      <c r="G5482" t="s">
        <v>44</v>
      </c>
      <c r="H5482" t="str">
        <f>IF(Statistics_xlsx___Sheet1[[#This Row],[Post Name]]="-",IF(G5483=0,G5481,G5483),Statistics_xlsx___Sheet1[[#This Row],[Post Name]])</f>
        <v>i6</v>
      </c>
      <c r="I5482">
        <v>49509</v>
      </c>
      <c r="J5482">
        <f>IF(Statistics_xlsx___Sheet1[[#This Row],[Offered Salary]]&lt;=0,AVERAGE($I$2:$I$7166),Statistics_xlsx___Sheet1[[#This Row],[Offered Salary]])</f>
        <v>49509</v>
      </c>
      <c r="K5482" t="b">
        <f>OR((Statistics_xlsx___Sheet1[[#This Row],[updated offered salary]]&lt;$N$39),(Statistics_xlsx___Sheet1[[#This Row],[updated offered salary]]&gt;$N$40))</f>
        <v>0</v>
      </c>
    </row>
    <row r="5483" spans="1:11" x14ac:dyDescent="0.3">
      <c r="A5483">
        <v>569891</v>
      </c>
      <c r="B5483" t="s">
        <v>4416</v>
      </c>
      <c r="C5483" t="s">
        <v>8</v>
      </c>
      <c r="D5483" t="s">
        <v>9</v>
      </c>
      <c r="E5483" t="str">
        <f>IF(Statistics_xlsx___Sheet1[[#This Row],[event_name]]="-","Male",Statistics_xlsx___Sheet1[[#This Row],[event_name]])</f>
        <v>Male</v>
      </c>
      <c r="F5483" t="s">
        <v>17</v>
      </c>
      <c r="G5483" t="s">
        <v>44</v>
      </c>
      <c r="H5483" t="str">
        <f>IF(Statistics_xlsx___Sheet1[[#This Row],[Post Name]]="-",IF(G5484=0,G5482,G5484),Statistics_xlsx___Sheet1[[#This Row],[Post Name]])</f>
        <v>i6</v>
      </c>
      <c r="I5483">
        <v>2090</v>
      </c>
      <c r="J5483">
        <f>IF(Statistics_xlsx___Sheet1[[#This Row],[Offered Salary]]&lt;=0,AVERAGE($I$2:$I$7166),Statistics_xlsx___Sheet1[[#This Row],[Offered Salary]])</f>
        <v>2090</v>
      </c>
      <c r="K5483" t="b">
        <f>OR((Statistics_xlsx___Sheet1[[#This Row],[updated offered salary]]&lt;$N$39),(Statistics_xlsx___Sheet1[[#This Row],[updated offered salary]]&gt;$N$40))</f>
        <v>0</v>
      </c>
    </row>
    <row r="5484" spans="1:11" x14ac:dyDescent="0.3">
      <c r="A5484">
        <v>831300</v>
      </c>
      <c r="B5484" t="s">
        <v>1839</v>
      </c>
      <c r="C5484" t="s">
        <v>8</v>
      </c>
      <c r="D5484" t="s">
        <v>13</v>
      </c>
      <c r="E5484" t="str">
        <f>IF(Statistics_xlsx___Sheet1[[#This Row],[event_name]]="-","Male",Statistics_xlsx___Sheet1[[#This Row],[event_name]])</f>
        <v>Female</v>
      </c>
      <c r="F5484" t="s">
        <v>33</v>
      </c>
      <c r="G5484" t="s">
        <v>44</v>
      </c>
      <c r="H5484" t="str">
        <f>IF(Statistics_xlsx___Sheet1[[#This Row],[Post Name]]="-",IF(G5485=0,G5483,G5485),Statistics_xlsx___Sheet1[[#This Row],[Post Name]])</f>
        <v>i6</v>
      </c>
      <c r="I5484">
        <v>30756</v>
      </c>
      <c r="J5484">
        <f>IF(Statistics_xlsx___Sheet1[[#This Row],[Offered Salary]]&lt;=0,AVERAGE($I$2:$I$7166),Statistics_xlsx___Sheet1[[#This Row],[Offered Salary]])</f>
        <v>30756</v>
      </c>
      <c r="K5484" t="b">
        <f>OR((Statistics_xlsx___Sheet1[[#This Row],[updated offered salary]]&lt;$N$39),(Statistics_xlsx___Sheet1[[#This Row],[updated offered salary]]&gt;$N$40))</f>
        <v>0</v>
      </c>
    </row>
    <row r="5485" spans="1:11" x14ac:dyDescent="0.3">
      <c r="A5485">
        <v>782875</v>
      </c>
      <c r="B5485" t="s">
        <v>4417</v>
      </c>
      <c r="C5485" t="s">
        <v>8</v>
      </c>
      <c r="D5485" t="s">
        <v>13</v>
      </c>
      <c r="E5485" t="str">
        <f>IF(Statistics_xlsx___Sheet1[[#This Row],[event_name]]="-","Male",Statistics_xlsx___Sheet1[[#This Row],[event_name]])</f>
        <v>Female</v>
      </c>
      <c r="F5485" t="s">
        <v>33</v>
      </c>
      <c r="G5485" t="s">
        <v>44</v>
      </c>
      <c r="H5485" t="str">
        <f>IF(Statistics_xlsx___Sheet1[[#This Row],[Post Name]]="-",IF(G5486=0,G5484,G5486),Statistics_xlsx___Sheet1[[#This Row],[Post Name]])</f>
        <v>i6</v>
      </c>
      <c r="I5485">
        <v>54920</v>
      </c>
      <c r="J5485">
        <f>IF(Statistics_xlsx___Sheet1[[#This Row],[Offered Salary]]&lt;=0,AVERAGE($I$2:$I$7166),Statistics_xlsx___Sheet1[[#This Row],[Offered Salary]])</f>
        <v>54920</v>
      </c>
      <c r="K5485" t="b">
        <f>OR((Statistics_xlsx___Sheet1[[#This Row],[updated offered salary]]&lt;$N$39),(Statistics_xlsx___Sheet1[[#This Row],[updated offered salary]]&gt;$N$40))</f>
        <v>0</v>
      </c>
    </row>
    <row r="5486" spans="1:11" x14ac:dyDescent="0.3">
      <c r="A5486">
        <v>634766</v>
      </c>
      <c r="B5486" t="s">
        <v>4418</v>
      </c>
      <c r="C5486" t="s">
        <v>8</v>
      </c>
      <c r="D5486" t="s">
        <v>13</v>
      </c>
      <c r="E5486" t="str">
        <f>IF(Statistics_xlsx___Sheet1[[#This Row],[event_name]]="-","Male",Statistics_xlsx___Sheet1[[#This Row],[event_name]])</f>
        <v>Female</v>
      </c>
      <c r="F5486" t="s">
        <v>17</v>
      </c>
      <c r="G5486" t="s">
        <v>14</v>
      </c>
      <c r="H5486" t="str">
        <f>IF(Statistics_xlsx___Sheet1[[#This Row],[Post Name]]="-",IF(G5487=0,G5485,G5487),Statistics_xlsx___Sheet1[[#This Row],[Post Name]])</f>
        <v>c5</v>
      </c>
      <c r="I5486">
        <v>42226</v>
      </c>
      <c r="J5486">
        <f>IF(Statistics_xlsx___Sheet1[[#This Row],[Offered Salary]]&lt;=0,AVERAGE($I$2:$I$7166),Statistics_xlsx___Sheet1[[#This Row],[Offered Salary]])</f>
        <v>42226</v>
      </c>
      <c r="K5486" t="b">
        <f>OR((Statistics_xlsx___Sheet1[[#This Row],[updated offered salary]]&lt;$N$39),(Statistics_xlsx___Sheet1[[#This Row],[updated offered salary]]&gt;$N$40))</f>
        <v>0</v>
      </c>
    </row>
    <row r="5487" spans="1:11" x14ac:dyDescent="0.3">
      <c r="A5487">
        <v>118038</v>
      </c>
      <c r="B5487" t="s">
        <v>4419</v>
      </c>
      <c r="C5487" t="s">
        <v>8</v>
      </c>
      <c r="D5487" t="s">
        <v>9</v>
      </c>
      <c r="E5487" t="str">
        <f>IF(Statistics_xlsx___Sheet1[[#This Row],[event_name]]="-","Male",Statistics_xlsx___Sheet1[[#This Row],[event_name]])</f>
        <v>Male</v>
      </c>
      <c r="F5487" t="s">
        <v>17</v>
      </c>
      <c r="G5487" t="s">
        <v>14</v>
      </c>
      <c r="H5487" t="str">
        <f>IF(Statistics_xlsx___Sheet1[[#This Row],[Post Name]]="-",IF(G5488=0,G5486,G5488),Statistics_xlsx___Sheet1[[#This Row],[Post Name]])</f>
        <v>c5</v>
      </c>
      <c r="I5487">
        <v>39556</v>
      </c>
      <c r="J5487">
        <f>IF(Statistics_xlsx___Sheet1[[#This Row],[Offered Salary]]&lt;=0,AVERAGE($I$2:$I$7166),Statistics_xlsx___Sheet1[[#This Row],[Offered Salary]])</f>
        <v>39556</v>
      </c>
      <c r="K5487" t="b">
        <f>OR((Statistics_xlsx___Sheet1[[#This Row],[updated offered salary]]&lt;$N$39),(Statistics_xlsx___Sheet1[[#This Row],[updated offered salary]]&gt;$N$40))</f>
        <v>0</v>
      </c>
    </row>
    <row r="5488" spans="1:11" x14ac:dyDescent="0.3">
      <c r="A5488">
        <v>534433</v>
      </c>
      <c r="B5488" t="s">
        <v>4420</v>
      </c>
      <c r="C5488" t="s">
        <v>8</v>
      </c>
      <c r="D5488" t="s">
        <v>9</v>
      </c>
      <c r="E5488" t="str">
        <f>IF(Statistics_xlsx___Sheet1[[#This Row],[event_name]]="-","Male",Statistics_xlsx___Sheet1[[#This Row],[event_name]])</f>
        <v>Male</v>
      </c>
      <c r="F5488" t="s">
        <v>17</v>
      </c>
      <c r="G5488" t="s">
        <v>14</v>
      </c>
      <c r="H5488" t="str">
        <f>IF(Statistics_xlsx___Sheet1[[#This Row],[Post Name]]="-",IF(G5489=0,G5487,G5489),Statistics_xlsx___Sheet1[[#This Row],[Post Name]])</f>
        <v>c5</v>
      </c>
      <c r="I5488">
        <v>95832</v>
      </c>
      <c r="J5488">
        <f>IF(Statistics_xlsx___Sheet1[[#This Row],[Offered Salary]]&lt;=0,AVERAGE($I$2:$I$7166),Statistics_xlsx___Sheet1[[#This Row],[Offered Salary]])</f>
        <v>95832</v>
      </c>
      <c r="K5488" t="b">
        <f>OR((Statistics_xlsx___Sheet1[[#This Row],[updated offered salary]]&lt;$N$39),(Statistics_xlsx___Sheet1[[#This Row],[updated offered salary]]&gt;$N$40))</f>
        <v>0</v>
      </c>
    </row>
    <row r="5489" spans="1:11" x14ac:dyDescent="0.3">
      <c r="A5489">
        <v>623706</v>
      </c>
      <c r="B5489" t="s">
        <v>2125</v>
      </c>
      <c r="C5489" t="s">
        <v>8</v>
      </c>
      <c r="D5489" t="s">
        <v>13</v>
      </c>
      <c r="E5489" t="str">
        <f>IF(Statistics_xlsx___Sheet1[[#This Row],[event_name]]="-","Male",Statistics_xlsx___Sheet1[[#This Row],[event_name]])</f>
        <v>Female</v>
      </c>
      <c r="F5489" t="s">
        <v>17</v>
      </c>
      <c r="G5489" t="s">
        <v>14</v>
      </c>
      <c r="H5489" t="str">
        <f>IF(Statistics_xlsx___Sheet1[[#This Row],[Post Name]]="-",IF(G5490=0,G5488,G5490),Statistics_xlsx___Sheet1[[#This Row],[Post Name]])</f>
        <v>c5</v>
      </c>
      <c r="I5489">
        <v>47217</v>
      </c>
      <c r="J5489">
        <f>IF(Statistics_xlsx___Sheet1[[#This Row],[Offered Salary]]&lt;=0,AVERAGE($I$2:$I$7166),Statistics_xlsx___Sheet1[[#This Row],[Offered Salary]])</f>
        <v>47217</v>
      </c>
      <c r="K5489" t="b">
        <f>OR((Statistics_xlsx___Sheet1[[#This Row],[updated offered salary]]&lt;$N$39),(Statistics_xlsx___Sheet1[[#This Row],[updated offered salary]]&gt;$N$40))</f>
        <v>0</v>
      </c>
    </row>
    <row r="5490" spans="1:11" x14ac:dyDescent="0.3">
      <c r="A5490">
        <v>181703</v>
      </c>
      <c r="B5490" t="s">
        <v>2125</v>
      </c>
      <c r="C5490" t="s">
        <v>8</v>
      </c>
      <c r="D5490" t="s">
        <v>42</v>
      </c>
      <c r="E5490" t="str">
        <f>IF(Statistics_xlsx___Sheet1[[#This Row],[event_name]]="-","Male",Statistics_xlsx___Sheet1[[#This Row],[event_name]])</f>
        <v>Don’t want to say</v>
      </c>
      <c r="F5490" t="s">
        <v>17</v>
      </c>
      <c r="G5490" t="s">
        <v>14</v>
      </c>
      <c r="H5490" t="str">
        <f>IF(Statistics_xlsx___Sheet1[[#This Row],[Post Name]]="-",IF(G5491=0,G5489,G5491),Statistics_xlsx___Sheet1[[#This Row],[Post Name]])</f>
        <v>c5</v>
      </c>
      <c r="I5490">
        <v>71151</v>
      </c>
      <c r="J5490">
        <f>IF(Statistics_xlsx___Sheet1[[#This Row],[Offered Salary]]&lt;=0,AVERAGE($I$2:$I$7166),Statistics_xlsx___Sheet1[[#This Row],[Offered Salary]])</f>
        <v>71151</v>
      </c>
      <c r="K5490" t="b">
        <f>OR((Statistics_xlsx___Sheet1[[#This Row],[updated offered salary]]&lt;$N$39),(Statistics_xlsx___Sheet1[[#This Row],[updated offered salary]]&gt;$N$40))</f>
        <v>0</v>
      </c>
    </row>
    <row r="5491" spans="1:11" x14ac:dyDescent="0.3">
      <c r="A5491">
        <v>111469</v>
      </c>
      <c r="B5491" t="s">
        <v>4421</v>
      </c>
      <c r="C5491" t="s">
        <v>8</v>
      </c>
      <c r="D5491" t="s">
        <v>13</v>
      </c>
      <c r="E5491" t="str">
        <f>IF(Statistics_xlsx___Sheet1[[#This Row],[event_name]]="-","Male",Statistics_xlsx___Sheet1[[#This Row],[event_name]])</f>
        <v>Female</v>
      </c>
      <c r="F5491" t="s">
        <v>17</v>
      </c>
      <c r="G5491" t="s">
        <v>14</v>
      </c>
      <c r="H5491" t="str">
        <f>IF(Statistics_xlsx___Sheet1[[#This Row],[Post Name]]="-",IF(G5492=0,G5490,G5492),Statistics_xlsx___Sheet1[[#This Row],[Post Name]])</f>
        <v>c5</v>
      </c>
      <c r="I5491">
        <v>36419</v>
      </c>
      <c r="J5491">
        <f>IF(Statistics_xlsx___Sheet1[[#This Row],[Offered Salary]]&lt;=0,AVERAGE($I$2:$I$7166),Statistics_xlsx___Sheet1[[#This Row],[Offered Salary]])</f>
        <v>36419</v>
      </c>
      <c r="K5491" t="b">
        <f>OR((Statistics_xlsx___Sheet1[[#This Row],[updated offered salary]]&lt;$N$39),(Statistics_xlsx___Sheet1[[#This Row],[updated offered salary]]&gt;$N$40))</f>
        <v>0</v>
      </c>
    </row>
    <row r="5492" spans="1:11" x14ac:dyDescent="0.3">
      <c r="A5492">
        <v>910075</v>
      </c>
      <c r="B5492" t="s">
        <v>4422</v>
      </c>
      <c r="C5492" t="s">
        <v>8</v>
      </c>
      <c r="D5492" t="s">
        <v>13</v>
      </c>
      <c r="E5492" t="str">
        <f>IF(Statistics_xlsx___Sheet1[[#This Row],[event_name]]="-","Male",Statistics_xlsx___Sheet1[[#This Row],[event_name]])</f>
        <v>Female</v>
      </c>
      <c r="F5492" t="s">
        <v>17</v>
      </c>
      <c r="G5492" t="s">
        <v>14</v>
      </c>
      <c r="H5492" t="str">
        <f>IF(Statistics_xlsx___Sheet1[[#This Row],[Post Name]]="-",IF(G5493=0,G5491,G5493),Statistics_xlsx___Sheet1[[#This Row],[Post Name]])</f>
        <v>c5</v>
      </c>
      <c r="I5492">
        <v>16181</v>
      </c>
      <c r="J5492">
        <f>IF(Statistics_xlsx___Sheet1[[#This Row],[Offered Salary]]&lt;=0,AVERAGE($I$2:$I$7166),Statistics_xlsx___Sheet1[[#This Row],[Offered Salary]])</f>
        <v>16181</v>
      </c>
      <c r="K5492" t="b">
        <f>OR((Statistics_xlsx___Sheet1[[#This Row],[updated offered salary]]&lt;$N$39),(Statistics_xlsx___Sheet1[[#This Row],[updated offered salary]]&gt;$N$40))</f>
        <v>0</v>
      </c>
    </row>
    <row r="5493" spans="1:11" x14ac:dyDescent="0.3">
      <c r="A5493">
        <v>170666</v>
      </c>
      <c r="B5493" t="s">
        <v>3167</v>
      </c>
      <c r="C5493" t="s">
        <v>15</v>
      </c>
      <c r="D5493" t="s">
        <v>13</v>
      </c>
      <c r="E5493" t="str">
        <f>IF(Statistics_xlsx___Sheet1[[#This Row],[event_name]]="-","Male",Statistics_xlsx___Sheet1[[#This Row],[event_name]])</f>
        <v>Female</v>
      </c>
      <c r="F5493" t="s">
        <v>86</v>
      </c>
      <c r="G5493" t="s">
        <v>14</v>
      </c>
      <c r="H5493" t="str">
        <f>IF(Statistics_xlsx___Sheet1[[#This Row],[Post Name]]="-",IF(G5494=0,G5492,G5494),Statistics_xlsx___Sheet1[[#This Row],[Post Name]])</f>
        <v>c5</v>
      </c>
      <c r="I5493">
        <v>63637</v>
      </c>
      <c r="J5493">
        <f>IF(Statistics_xlsx___Sheet1[[#This Row],[Offered Salary]]&lt;=0,AVERAGE($I$2:$I$7166),Statistics_xlsx___Sheet1[[#This Row],[Offered Salary]])</f>
        <v>63637</v>
      </c>
      <c r="K5493" t="b">
        <f>OR((Statistics_xlsx___Sheet1[[#This Row],[updated offered salary]]&lt;$N$39),(Statistics_xlsx___Sheet1[[#This Row],[updated offered salary]]&gt;$N$40))</f>
        <v>0</v>
      </c>
    </row>
    <row r="5494" spans="1:11" x14ac:dyDescent="0.3">
      <c r="A5494">
        <v>312655</v>
      </c>
      <c r="B5494" t="s">
        <v>1751</v>
      </c>
      <c r="C5494" t="s">
        <v>8</v>
      </c>
      <c r="D5494" t="s">
        <v>13</v>
      </c>
      <c r="E5494" t="str">
        <f>IF(Statistics_xlsx___Sheet1[[#This Row],[event_name]]="-","Male",Statistics_xlsx___Sheet1[[#This Row],[event_name]])</f>
        <v>Female</v>
      </c>
      <c r="F5494" t="s">
        <v>17</v>
      </c>
      <c r="G5494" t="s">
        <v>345</v>
      </c>
      <c r="H5494" t="str">
        <f>IF(Statistics_xlsx___Sheet1[[#This Row],[Post Name]]="-",IF(G5495=0,G5493,G5495),Statistics_xlsx___Sheet1[[#This Row],[Post Name]])</f>
        <v>c9</v>
      </c>
      <c r="I5494">
        <v>23726</v>
      </c>
      <c r="J5494">
        <f>IF(Statistics_xlsx___Sheet1[[#This Row],[Offered Salary]]&lt;=0,AVERAGE($I$2:$I$7166),Statistics_xlsx___Sheet1[[#This Row],[Offered Salary]])</f>
        <v>23726</v>
      </c>
      <c r="K5494" t="b">
        <f>OR((Statistics_xlsx___Sheet1[[#This Row],[updated offered salary]]&lt;$N$39),(Statistics_xlsx___Sheet1[[#This Row],[updated offered salary]]&gt;$N$40))</f>
        <v>0</v>
      </c>
    </row>
    <row r="5495" spans="1:11" x14ac:dyDescent="0.3">
      <c r="A5495">
        <v>634674</v>
      </c>
      <c r="B5495" t="s">
        <v>4423</v>
      </c>
      <c r="C5495" t="s">
        <v>8</v>
      </c>
      <c r="D5495" t="s">
        <v>9</v>
      </c>
      <c r="E5495" t="str">
        <f>IF(Statistics_xlsx___Sheet1[[#This Row],[event_name]]="-","Male",Statistics_xlsx___Sheet1[[#This Row],[event_name]])</f>
        <v>Male</v>
      </c>
      <c r="F5495" t="s">
        <v>166</v>
      </c>
      <c r="G5495" t="s">
        <v>14</v>
      </c>
      <c r="H5495" t="str">
        <f>IF(Statistics_xlsx___Sheet1[[#This Row],[Post Name]]="-",IF(G5496=0,G5494,G5496),Statistics_xlsx___Sheet1[[#This Row],[Post Name]])</f>
        <v>c5</v>
      </c>
      <c r="I5495">
        <v>63556</v>
      </c>
      <c r="J5495">
        <f>IF(Statistics_xlsx___Sheet1[[#This Row],[Offered Salary]]&lt;=0,AVERAGE($I$2:$I$7166),Statistics_xlsx___Sheet1[[#This Row],[Offered Salary]])</f>
        <v>63556</v>
      </c>
      <c r="K5495" t="b">
        <f>OR((Statistics_xlsx___Sheet1[[#This Row],[updated offered salary]]&lt;$N$39),(Statistics_xlsx___Sheet1[[#This Row],[updated offered salary]]&gt;$N$40))</f>
        <v>0</v>
      </c>
    </row>
    <row r="5496" spans="1:11" x14ac:dyDescent="0.3">
      <c r="A5496">
        <v>574495</v>
      </c>
      <c r="B5496" t="s">
        <v>4424</v>
      </c>
      <c r="C5496" t="s">
        <v>8</v>
      </c>
      <c r="D5496" t="s">
        <v>9</v>
      </c>
      <c r="E5496" t="str">
        <f>IF(Statistics_xlsx___Sheet1[[#This Row],[event_name]]="-","Male",Statistics_xlsx___Sheet1[[#This Row],[event_name]])</f>
        <v>Male</v>
      </c>
      <c r="F5496" t="s">
        <v>166</v>
      </c>
      <c r="G5496" t="s">
        <v>14</v>
      </c>
      <c r="H5496" t="str">
        <f>IF(Statistics_xlsx___Sheet1[[#This Row],[Post Name]]="-",IF(G5497=0,G5495,G5497),Statistics_xlsx___Sheet1[[#This Row],[Post Name]])</f>
        <v>c5</v>
      </c>
      <c r="I5496">
        <v>23537</v>
      </c>
      <c r="J5496">
        <f>IF(Statistics_xlsx___Sheet1[[#This Row],[Offered Salary]]&lt;=0,AVERAGE($I$2:$I$7166),Statistics_xlsx___Sheet1[[#This Row],[Offered Salary]])</f>
        <v>23537</v>
      </c>
      <c r="K5496" t="b">
        <f>OR((Statistics_xlsx___Sheet1[[#This Row],[updated offered salary]]&lt;$N$39),(Statistics_xlsx___Sheet1[[#This Row],[updated offered salary]]&gt;$N$40))</f>
        <v>0</v>
      </c>
    </row>
    <row r="5497" spans="1:11" x14ac:dyDescent="0.3">
      <c r="A5497">
        <v>795229</v>
      </c>
      <c r="B5497" t="s">
        <v>4425</v>
      </c>
      <c r="C5497" t="s">
        <v>8</v>
      </c>
      <c r="D5497" t="s">
        <v>9</v>
      </c>
      <c r="E5497" t="str">
        <f>IF(Statistics_xlsx___Sheet1[[#This Row],[event_name]]="-","Male",Statistics_xlsx___Sheet1[[#This Row],[event_name]])</f>
        <v>Male</v>
      </c>
      <c r="F5497" t="s">
        <v>21</v>
      </c>
      <c r="G5497" t="s">
        <v>14</v>
      </c>
      <c r="H5497" t="str">
        <f>IF(Statistics_xlsx___Sheet1[[#This Row],[Post Name]]="-",IF(G5498=0,G5496,G5498),Statistics_xlsx___Sheet1[[#This Row],[Post Name]])</f>
        <v>c5</v>
      </c>
      <c r="I5497">
        <v>42487</v>
      </c>
      <c r="J5497">
        <f>IF(Statistics_xlsx___Sheet1[[#This Row],[Offered Salary]]&lt;=0,AVERAGE($I$2:$I$7166),Statistics_xlsx___Sheet1[[#This Row],[Offered Salary]])</f>
        <v>42487</v>
      </c>
      <c r="K5497" t="b">
        <f>OR((Statistics_xlsx___Sheet1[[#This Row],[updated offered salary]]&lt;$N$39),(Statistics_xlsx___Sheet1[[#This Row],[updated offered salary]]&gt;$N$40))</f>
        <v>0</v>
      </c>
    </row>
    <row r="5498" spans="1:11" x14ac:dyDescent="0.3">
      <c r="A5498">
        <v>101339</v>
      </c>
      <c r="B5498" t="s">
        <v>4426</v>
      </c>
      <c r="C5498" t="s">
        <v>8</v>
      </c>
      <c r="D5498" t="s">
        <v>9</v>
      </c>
      <c r="E5498" t="str">
        <f>IF(Statistics_xlsx___Sheet1[[#This Row],[event_name]]="-","Male",Statistics_xlsx___Sheet1[[#This Row],[event_name]])</f>
        <v>Male</v>
      </c>
      <c r="F5498" t="s">
        <v>17</v>
      </c>
      <c r="G5498" t="s">
        <v>345</v>
      </c>
      <c r="H5498" t="str">
        <f>IF(Statistics_xlsx___Sheet1[[#This Row],[Post Name]]="-",IF(G5499=0,G5497,G5499),Statistics_xlsx___Sheet1[[#This Row],[Post Name]])</f>
        <v>c9</v>
      </c>
      <c r="I5498">
        <v>6604</v>
      </c>
      <c r="J5498">
        <f>IF(Statistics_xlsx___Sheet1[[#This Row],[Offered Salary]]&lt;=0,AVERAGE($I$2:$I$7166),Statistics_xlsx___Sheet1[[#This Row],[Offered Salary]])</f>
        <v>6604</v>
      </c>
      <c r="K5498" t="b">
        <f>OR((Statistics_xlsx___Sheet1[[#This Row],[updated offered salary]]&lt;$N$39),(Statistics_xlsx___Sheet1[[#This Row],[updated offered salary]]&gt;$N$40))</f>
        <v>0</v>
      </c>
    </row>
    <row r="5499" spans="1:11" x14ac:dyDescent="0.3">
      <c r="A5499">
        <v>964866</v>
      </c>
      <c r="B5499" t="s">
        <v>4427</v>
      </c>
      <c r="C5499" t="s">
        <v>15</v>
      </c>
      <c r="D5499" t="s">
        <v>42</v>
      </c>
      <c r="E5499" t="str">
        <f>IF(Statistics_xlsx___Sheet1[[#This Row],[event_name]]="-","Male",Statistics_xlsx___Sheet1[[#This Row],[event_name]])</f>
        <v>Don’t want to say</v>
      </c>
      <c r="F5499" t="s">
        <v>17</v>
      </c>
      <c r="G5499" t="s">
        <v>345</v>
      </c>
      <c r="H5499" t="str">
        <f>IF(Statistics_xlsx___Sheet1[[#This Row],[Post Name]]="-",IF(G5500=0,G5498,G5500),Statistics_xlsx___Sheet1[[#This Row],[Post Name]])</f>
        <v>c9</v>
      </c>
      <c r="I5499">
        <v>77654</v>
      </c>
      <c r="J5499">
        <f>IF(Statistics_xlsx___Sheet1[[#This Row],[Offered Salary]]&lt;=0,AVERAGE($I$2:$I$7166),Statistics_xlsx___Sheet1[[#This Row],[Offered Salary]])</f>
        <v>77654</v>
      </c>
      <c r="K5499" t="b">
        <f>OR((Statistics_xlsx___Sheet1[[#This Row],[updated offered salary]]&lt;$N$39),(Statistics_xlsx___Sheet1[[#This Row],[updated offered salary]]&gt;$N$40))</f>
        <v>0</v>
      </c>
    </row>
    <row r="5500" spans="1:11" x14ac:dyDescent="0.3">
      <c r="A5500">
        <v>602766</v>
      </c>
      <c r="B5500" t="s">
        <v>4428</v>
      </c>
      <c r="C5500" t="s">
        <v>8</v>
      </c>
      <c r="D5500" t="s">
        <v>9</v>
      </c>
      <c r="E5500" t="str">
        <f>IF(Statistics_xlsx___Sheet1[[#This Row],[event_name]]="-","Male",Statistics_xlsx___Sheet1[[#This Row],[event_name]])</f>
        <v>Male</v>
      </c>
      <c r="F5500" t="s">
        <v>17</v>
      </c>
      <c r="G5500" t="s">
        <v>345</v>
      </c>
      <c r="H5500" t="str">
        <f>IF(Statistics_xlsx___Sheet1[[#This Row],[Post Name]]="-",IF(G5501=0,G5499,G5501),Statistics_xlsx___Sheet1[[#This Row],[Post Name]])</f>
        <v>c9</v>
      </c>
      <c r="I5500">
        <v>76581</v>
      </c>
      <c r="J5500">
        <f>IF(Statistics_xlsx___Sheet1[[#This Row],[Offered Salary]]&lt;=0,AVERAGE($I$2:$I$7166),Statistics_xlsx___Sheet1[[#This Row],[Offered Salary]])</f>
        <v>76581</v>
      </c>
      <c r="K5500" t="b">
        <f>OR((Statistics_xlsx___Sheet1[[#This Row],[updated offered salary]]&lt;$N$39),(Statistics_xlsx___Sheet1[[#This Row],[updated offered salary]]&gt;$N$40))</f>
        <v>0</v>
      </c>
    </row>
    <row r="5501" spans="1:11" x14ac:dyDescent="0.3">
      <c r="A5501">
        <v>544249</v>
      </c>
      <c r="B5501" t="s">
        <v>4429</v>
      </c>
      <c r="C5501" t="s">
        <v>8</v>
      </c>
      <c r="D5501" t="s">
        <v>13</v>
      </c>
      <c r="E5501" t="str">
        <f>IF(Statistics_xlsx___Sheet1[[#This Row],[event_name]]="-","Male",Statistics_xlsx___Sheet1[[#This Row],[event_name]])</f>
        <v>Female</v>
      </c>
      <c r="F5501" t="s">
        <v>17</v>
      </c>
      <c r="G5501" t="s">
        <v>345</v>
      </c>
      <c r="H5501" t="str">
        <f>IF(Statistics_xlsx___Sheet1[[#This Row],[Post Name]]="-",IF(G5502=0,G5500,G5502),Statistics_xlsx___Sheet1[[#This Row],[Post Name]])</f>
        <v>c9</v>
      </c>
      <c r="I5501">
        <v>54308</v>
      </c>
      <c r="J5501">
        <f>IF(Statistics_xlsx___Sheet1[[#This Row],[Offered Salary]]&lt;=0,AVERAGE($I$2:$I$7166),Statistics_xlsx___Sheet1[[#This Row],[Offered Salary]])</f>
        <v>54308</v>
      </c>
      <c r="K5501" t="b">
        <f>OR((Statistics_xlsx___Sheet1[[#This Row],[updated offered salary]]&lt;$N$39),(Statistics_xlsx___Sheet1[[#This Row],[updated offered salary]]&gt;$N$40))</f>
        <v>0</v>
      </c>
    </row>
    <row r="5502" spans="1:11" x14ac:dyDescent="0.3">
      <c r="A5502">
        <v>181724</v>
      </c>
      <c r="B5502" t="s">
        <v>1317</v>
      </c>
      <c r="C5502" t="s">
        <v>8</v>
      </c>
      <c r="D5502" t="s">
        <v>9</v>
      </c>
      <c r="E5502" t="str">
        <f>IF(Statistics_xlsx___Sheet1[[#This Row],[event_name]]="-","Male",Statistics_xlsx___Sheet1[[#This Row],[event_name]])</f>
        <v>Male</v>
      </c>
      <c r="F5502" t="s">
        <v>69</v>
      </c>
      <c r="G5502" t="s">
        <v>14</v>
      </c>
      <c r="H5502" t="str">
        <f>IF(Statistics_xlsx___Sheet1[[#This Row],[Post Name]]="-",IF(G5503=0,G5501,G5503),Statistics_xlsx___Sheet1[[#This Row],[Post Name]])</f>
        <v>c5</v>
      </c>
      <c r="I5502">
        <v>40027</v>
      </c>
      <c r="J5502">
        <f>IF(Statistics_xlsx___Sheet1[[#This Row],[Offered Salary]]&lt;=0,AVERAGE($I$2:$I$7166),Statistics_xlsx___Sheet1[[#This Row],[Offered Salary]])</f>
        <v>40027</v>
      </c>
      <c r="K5502" t="b">
        <f>OR((Statistics_xlsx___Sheet1[[#This Row],[updated offered salary]]&lt;$N$39),(Statistics_xlsx___Sheet1[[#This Row],[updated offered salary]]&gt;$N$40))</f>
        <v>0</v>
      </c>
    </row>
    <row r="5503" spans="1:11" x14ac:dyDescent="0.3">
      <c r="A5503">
        <v>491865</v>
      </c>
      <c r="B5503" t="s">
        <v>2723</v>
      </c>
      <c r="C5503" t="s">
        <v>8</v>
      </c>
      <c r="D5503" t="s">
        <v>13</v>
      </c>
      <c r="E5503" t="str">
        <f>IF(Statistics_xlsx___Sheet1[[#This Row],[event_name]]="-","Male",Statistics_xlsx___Sheet1[[#This Row],[event_name]])</f>
        <v>Female</v>
      </c>
      <c r="F5503" t="s">
        <v>69</v>
      </c>
      <c r="G5503" t="s">
        <v>14</v>
      </c>
      <c r="H5503" t="str">
        <f>IF(Statistics_xlsx___Sheet1[[#This Row],[Post Name]]="-",IF(G5504=0,G5502,G5504),Statistics_xlsx___Sheet1[[#This Row],[Post Name]])</f>
        <v>c5</v>
      </c>
      <c r="I5503">
        <v>50726</v>
      </c>
      <c r="J5503">
        <f>IF(Statistics_xlsx___Sheet1[[#This Row],[Offered Salary]]&lt;=0,AVERAGE($I$2:$I$7166),Statistics_xlsx___Sheet1[[#This Row],[Offered Salary]])</f>
        <v>50726</v>
      </c>
      <c r="K5503" t="b">
        <f>OR((Statistics_xlsx___Sheet1[[#This Row],[updated offered salary]]&lt;$N$39),(Statistics_xlsx___Sheet1[[#This Row],[updated offered salary]]&gt;$N$40))</f>
        <v>0</v>
      </c>
    </row>
    <row r="5504" spans="1:11" x14ac:dyDescent="0.3">
      <c r="A5504">
        <v>994547</v>
      </c>
      <c r="B5504" t="s">
        <v>1317</v>
      </c>
      <c r="C5504" t="s">
        <v>15</v>
      </c>
      <c r="D5504" t="s">
        <v>9</v>
      </c>
      <c r="E5504" t="str">
        <f>IF(Statistics_xlsx___Sheet1[[#This Row],[event_name]]="-","Male",Statistics_xlsx___Sheet1[[#This Row],[event_name]])</f>
        <v>Male</v>
      </c>
      <c r="F5504" t="s">
        <v>17</v>
      </c>
      <c r="G5504" t="s">
        <v>345</v>
      </c>
      <c r="H5504" t="str">
        <f>IF(Statistics_xlsx___Sheet1[[#This Row],[Post Name]]="-",IF(G5505=0,G5503,G5505),Statistics_xlsx___Sheet1[[#This Row],[Post Name]])</f>
        <v>c9</v>
      </c>
      <c r="I5504">
        <v>24324</v>
      </c>
      <c r="J5504">
        <f>IF(Statistics_xlsx___Sheet1[[#This Row],[Offered Salary]]&lt;=0,AVERAGE($I$2:$I$7166),Statistics_xlsx___Sheet1[[#This Row],[Offered Salary]])</f>
        <v>24324</v>
      </c>
      <c r="K5504" t="b">
        <f>OR((Statistics_xlsx___Sheet1[[#This Row],[updated offered salary]]&lt;$N$39),(Statistics_xlsx___Sheet1[[#This Row],[updated offered salary]]&gt;$N$40))</f>
        <v>0</v>
      </c>
    </row>
    <row r="5505" spans="1:11" x14ac:dyDescent="0.3">
      <c r="A5505">
        <v>472159</v>
      </c>
      <c r="B5505" t="s">
        <v>4430</v>
      </c>
      <c r="C5505" t="s">
        <v>8</v>
      </c>
      <c r="D5505" t="s">
        <v>9</v>
      </c>
      <c r="E5505" t="str">
        <f>IF(Statistics_xlsx___Sheet1[[#This Row],[event_name]]="-","Male",Statistics_xlsx___Sheet1[[#This Row],[event_name]])</f>
        <v>Male</v>
      </c>
      <c r="F5505" t="s">
        <v>17</v>
      </c>
      <c r="G5505" t="s">
        <v>345</v>
      </c>
      <c r="H5505" t="str">
        <f>IF(Statistics_xlsx___Sheet1[[#This Row],[Post Name]]="-",IF(G5506=0,G5504,G5506),Statistics_xlsx___Sheet1[[#This Row],[Post Name]])</f>
        <v>c9</v>
      </c>
      <c r="I5505">
        <v>21527</v>
      </c>
      <c r="J5505">
        <f>IF(Statistics_xlsx___Sheet1[[#This Row],[Offered Salary]]&lt;=0,AVERAGE($I$2:$I$7166),Statistics_xlsx___Sheet1[[#This Row],[Offered Salary]])</f>
        <v>21527</v>
      </c>
      <c r="K5505" t="b">
        <f>OR((Statistics_xlsx___Sheet1[[#This Row],[updated offered salary]]&lt;$N$39),(Statistics_xlsx___Sheet1[[#This Row],[updated offered salary]]&gt;$N$40))</f>
        <v>0</v>
      </c>
    </row>
    <row r="5506" spans="1:11" x14ac:dyDescent="0.3">
      <c r="A5506">
        <v>214831</v>
      </c>
      <c r="B5506" t="s">
        <v>3648</v>
      </c>
      <c r="C5506" t="s">
        <v>8</v>
      </c>
      <c r="D5506" t="s">
        <v>13</v>
      </c>
      <c r="E5506" t="str">
        <f>IF(Statistics_xlsx___Sheet1[[#This Row],[event_name]]="-","Male",Statistics_xlsx___Sheet1[[#This Row],[event_name]])</f>
        <v>Female</v>
      </c>
      <c r="F5506" t="s">
        <v>17</v>
      </c>
      <c r="G5506" t="s">
        <v>345</v>
      </c>
      <c r="H5506" t="str">
        <f>IF(Statistics_xlsx___Sheet1[[#This Row],[Post Name]]="-",IF(G5507=0,G5505,G5507),Statistics_xlsx___Sheet1[[#This Row],[Post Name]])</f>
        <v>c9</v>
      </c>
      <c r="I5506">
        <v>64561</v>
      </c>
      <c r="J5506">
        <f>IF(Statistics_xlsx___Sheet1[[#This Row],[Offered Salary]]&lt;=0,AVERAGE($I$2:$I$7166),Statistics_xlsx___Sheet1[[#This Row],[Offered Salary]])</f>
        <v>64561</v>
      </c>
      <c r="K5506" t="b">
        <f>OR((Statistics_xlsx___Sheet1[[#This Row],[updated offered salary]]&lt;$N$39),(Statistics_xlsx___Sheet1[[#This Row],[updated offered salary]]&gt;$N$40))</f>
        <v>0</v>
      </c>
    </row>
    <row r="5507" spans="1:11" x14ac:dyDescent="0.3">
      <c r="A5507">
        <v>469291</v>
      </c>
      <c r="B5507" t="s">
        <v>4431</v>
      </c>
      <c r="C5507" t="s">
        <v>8</v>
      </c>
      <c r="D5507" t="s">
        <v>13</v>
      </c>
      <c r="E5507" t="str">
        <f>IF(Statistics_xlsx___Sheet1[[#This Row],[event_name]]="-","Male",Statistics_xlsx___Sheet1[[#This Row],[event_name]])</f>
        <v>Female</v>
      </c>
      <c r="F5507" t="s">
        <v>17</v>
      </c>
      <c r="G5507" t="s">
        <v>345</v>
      </c>
      <c r="H5507" t="str">
        <f>IF(Statistics_xlsx___Sheet1[[#This Row],[Post Name]]="-",IF(G5508=0,G5506,G5508),Statistics_xlsx___Sheet1[[#This Row],[Post Name]])</f>
        <v>c9</v>
      </c>
      <c r="I5507">
        <v>2418</v>
      </c>
      <c r="J5507">
        <f>IF(Statistics_xlsx___Sheet1[[#This Row],[Offered Salary]]&lt;=0,AVERAGE($I$2:$I$7166),Statistics_xlsx___Sheet1[[#This Row],[Offered Salary]])</f>
        <v>2418</v>
      </c>
      <c r="K5507" t="b">
        <f>OR((Statistics_xlsx___Sheet1[[#This Row],[updated offered salary]]&lt;$N$39),(Statistics_xlsx___Sheet1[[#This Row],[updated offered salary]]&gt;$N$40))</f>
        <v>0</v>
      </c>
    </row>
    <row r="5508" spans="1:11" x14ac:dyDescent="0.3">
      <c r="A5508">
        <v>520857</v>
      </c>
      <c r="B5508" t="s">
        <v>4432</v>
      </c>
      <c r="C5508" t="s">
        <v>8</v>
      </c>
      <c r="D5508" t="s">
        <v>42</v>
      </c>
      <c r="E5508" t="str">
        <f>IF(Statistics_xlsx___Sheet1[[#This Row],[event_name]]="-","Male",Statistics_xlsx___Sheet1[[#This Row],[event_name]])</f>
        <v>Don’t want to say</v>
      </c>
      <c r="F5508" t="s">
        <v>17</v>
      </c>
      <c r="G5508" t="s">
        <v>345</v>
      </c>
      <c r="H5508" t="str">
        <f>IF(Statistics_xlsx___Sheet1[[#This Row],[Post Name]]="-",IF(G5509=0,G5507,G5509),Statistics_xlsx___Sheet1[[#This Row],[Post Name]])</f>
        <v>c9</v>
      </c>
      <c r="I5508">
        <v>82095</v>
      </c>
      <c r="J5508">
        <f>IF(Statistics_xlsx___Sheet1[[#This Row],[Offered Salary]]&lt;=0,AVERAGE($I$2:$I$7166),Statistics_xlsx___Sheet1[[#This Row],[Offered Salary]])</f>
        <v>82095</v>
      </c>
      <c r="K5508" t="b">
        <f>OR((Statistics_xlsx___Sheet1[[#This Row],[updated offered salary]]&lt;$N$39),(Statistics_xlsx___Sheet1[[#This Row],[updated offered salary]]&gt;$N$40))</f>
        <v>0</v>
      </c>
    </row>
    <row r="5509" spans="1:11" x14ac:dyDescent="0.3">
      <c r="A5509">
        <v>70068</v>
      </c>
      <c r="B5509" t="s">
        <v>4433</v>
      </c>
      <c r="C5509" t="s">
        <v>8</v>
      </c>
      <c r="D5509" t="s">
        <v>9</v>
      </c>
      <c r="E5509" t="str">
        <f>IF(Statistics_xlsx___Sheet1[[#This Row],[event_name]]="-","Male",Statistics_xlsx___Sheet1[[#This Row],[event_name]])</f>
        <v>Male</v>
      </c>
      <c r="F5509" t="s">
        <v>17</v>
      </c>
      <c r="G5509" t="s">
        <v>345</v>
      </c>
      <c r="H5509" t="str">
        <f>IF(Statistics_xlsx___Sheet1[[#This Row],[Post Name]]="-",IF(G5510=0,G5508,G5510),Statistics_xlsx___Sheet1[[#This Row],[Post Name]])</f>
        <v>c9</v>
      </c>
      <c r="I5509">
        <v>69583</v>
      </c>
      <c r="J5509">
        <f>IF(Statistics_xlsx___Sheet1[[#This Row],[Offered Salary]]&lt;=0,AVERAGE($I$2:$I$7166),Statistics_xlsx___Sheet1[[#This Row],[Offered Salary]])</f>
        <v>69583</v>
      </c>
      <c r="K5509" t="b">
        <f>OR((Statistics_xlsx___Sheet1[[#This Row],[updated offered salary]]&lt;$N$39),(Statistics_xlsx___Sheet1[[#This Row],[updated offered salary]]&gt;$N$40))</f>
        <v>0</v>
      </c>
    </row>
    <row r="5510" spans="1:11" x14ac:dyDescent="0.3">
      <c r="A5510">
        <v>469233</v>
      </c>
      <c r="B5510" t="s">
        <v>4434</v>
      </c>
      <c r="C5510" t="s">
        <v>8</v>
      </c>
      <c r="D5510" t="s">
        <v>9</v>
      </c>
      <c r="E5510" t="str">
        <f>IF(Statistics_xlsx___Sheet1[[#This Row],[event_name]]="-","Male",Statistics_xlsx___Sheet1[[#This Row],[event_name]])</f>
        <v>Male</v>
      </c>
      <c r="F5510" t="s">
        <v>10</v>
      </c>
      <c r="G5510" t="s">
        <v>36</v>
      </c>
      <c r="H5510" t="str">
        <f>IF(Statistics_xlsx___Sheet1[[#This Row],[Post Name]]="-",IF(G5511=0,G5509,G5511),Statistics_xlsx___Sheet1[[#This Row],[Post Name]])</f>
        <v>i5</v>
      </c>
      <c r="I5510">
        <v>23772</v>
      </c>
      <c r="J5510">
        <f>IF(Statistics_xlsx___Sheet1[[#This Row],[Offered Salary]]&lt;=0,AVERAGE($I$2:$I$7166),Statistics_xlsx___Sheet1[[#This Row],[Offered Salary]])</f>
        <v>23772</v>
      </c>
      <c r="K5510" t="b">
        <f>OR((Statistics_xlsx___Sheet1[[#This Row],[updated offered salary]]&lt;$N$39),(Statistics_xlsx___Sheet1[[#This Row],[updated offered salary]]&gt;$N$40))</f>
        <v>0</v>
      </c>
    </row>
    <row r="5511" spans="1:11" x14ac:dyDescent="0.3">
      <c r="A5511">
        <v>592432</v>
      </c>
      <c r="B5511" t="s">
        <v>4120</v>
      </c>
      <c r="C5511" t="s">
        <v>8</v>
      </c>
      <c r="D5511" t="s">
        <v>9</v>
      </c>
      <c r="E5511" t="str">
        <f>IF(Statistics_xlsx___Sheet1[[#This Row],[event_name]]="-","Male",Statistics_xlsx___Sheet1[[#This Row],[event_name]])</f>
        <v>Male</v>
      </c>
      <c r="F5511" t="s">
        <v>10</v>
      </c>
      <c r="G5511" t="s">
        <v>36</v>
      </c>
      <c r="H5511" t="str">
        <f>IF(Statistics_xlsx___Sheet1[[#This Row],[Post Name]]="-",IF(G5512=0,G5510,G5512),Statistics_xlsx___Sheet1[[#This Row],[Post Name]])</f>
        <v>i5</v>
      </c>
      <c r="I5511">
        <v>10144</v>
      </c>
      <c r="J5511">
        <f>IF(Statistics_xlsx___Sheet1[[#This Row],[Offered Salary]]&lt;=0,AVERAGE($I$2:$I$7166),Statistics_xlsx___Sheet1[[#This Row],[Offered Salary]])</f>
        <v>10144</v>
      </c>
      <c r="K5511" t="b">
        <f>OR((Statistics_xlsx___Sheet1[[#This Row],[updated offered salary]]&lt;$N$39),(Statistics_xlsx___Sheet1[[#This Row],[updated offered salary]]&gt;$N$40))</f>
        <v>0</v>
      </c>
    </row>
    <row r="5512" spans="1:11" x14ac:dyDescent="0.3">
      <c r="A5512">
        <v>576494</v>
      </c>
      <c r="B5512" t="s">
        <v>4435</v>
      </c>
      <c r="C5512" t="s">
        <v>8</v>
      </c>
      <c r="D5512" t="s">
        <v>9</v>
      </c>
      <c r="E5512" t="str">
        <f>IF(Statistics_xlsx___Sheet1[[#This Row],[event_name]]="-","Male",Statistics_xlsx___Sheet1[[#This Row],[event_name]])</f>
        <v>Male</v>
      </c>
      <c r="F5512" t="s">
        <v>10</v>
      </c>
      <c r="G5512" t="s">
        <v>36</v>
      </c>
      <c r="H5512" t="str">
        <f>IF(Statistics_xlsx___Sheet1[[#This Row],[Post Name]]="-",IF(G5513=0,G5511,G5513),Statistics_xlsx___Sheet1[[#This Row],[Post Name]])</f>
        <v>i5</v>
      </c>
      <c r="I5512">
        <v>44526</v>
      </c>
      <c r="J5512">
        <f>IF(Statistics_xlsx___Sheet1[[#This Row],[Offered Salary]]&lt;=0,AVERAGE($I$2:$I$7166),Statistics_xlsx___Sheet1[[#This Row],[Offered Salary]])</f>
        <v>44526</v>
      </c>
      <c r="K5512" t="b">
        <f>OR((Statistics_xlsx___Sheet1[[#This Row],[updated offered salary]]&lt;$N$39),(Statistics_xlsx___Sheet1[[#This Row],[updated offered salary]]&gt;$N$40))</f>
        <v>0</v>
      </c>
    </row>
    <row r="5513" spans="1:11" x14ac:dyDescent="0.3">
      <c r="A5513">
        <v>910136</v>
      </c>
      <c r="B5513" t="s">
        <v>4436</v>
      </c>
      <c r="C5513" t="s">
        <v>8</v>
      </c>
      <c r="D5513" t="s">
        <v>13</v>
      </c>
      <c r="E5513" t="str">
        <f>IF(Statistics_xlsx___Sheet1[[#This Row],[event_name]]="-","Male",Statistics_xlsx___Sheet1[[#This Row],[event_name]])</f>
        <v>Female</v>
      </c>
      <c r="F5513" t="s">
        <v>10</v>
      </c>
      <c r="G5513" t="s">
        <v>36</v>
      </c>
      <c r="H5513" t="str">
        <f>IF(Statistics_xlsx___Sheet1[[#This Row],[Post Name]]="-",IF(G5514=0,G5512,G5514),Statistics_xlsx___Sheet1[[#This Row],[Post Name]])</f>
        <v>i5</v>
      </c>
      <c r="I5513">
        <v>52402</v>
      </c>
      <c r="J5513">
        <f>IF(Statistics_xlsx___Sheet1[[#This Row],[Offered Salary]]&lt;=0,AVERAGE($I$2:$I$7166),Statistics_xlsx___Sheet1[[#This Row],[Offered Salary]])</f>
        <v>52402</v>
      </c>
      <c r="K5513" t="b">
        <f>OR((Statistics_xlsx___Sheet1[[#This Row],[updated offered salary]]&lt;$N$39),(Statistics_xlsx___Sheet1[[#This Row],[updated offered salary]]&gt;$N$40))</f>
        <v>0</v>
      </c>
    </row>
    <row r="5514" spans="1:11" x14ac:dyDescent="0.3">
      <c r="A5514">
        <v>986428</v>
      </c>
      <c r="B5514" t="s">
        <v>1238</v>
      </c>
      <c r="C5514" t="s">
        <v>8</v>
      </c>
      <c r="D5514" t="s">
        <v>9</v>
      </c>
      <c r="E5514" t="str">
        <f>IF(Statistics_xlsx___Sheet1[[#This Row],[event_name]]="-","Male",Statistics_xlsx___Sheet1[[#This Row],[event_name]])</f>
        <v>Male</v>
      </c>
      <c r="F5514" t="s">
        <v>17</v>
      </c>
      <c r="G5514" t="s">
        <v>14</v>
      </c>
      <c r="H5514" t="str">
        <f>IF(Statistics_xlsx___Sheet1[[#This Row],[Post Name]]="-",IF(G5515=0,G5513,G5515),Statistics_xlsx___Sheet1[[#This Row],[Post Name]])</f>
        <v>c5</v>
      </c>
      <c r="I5514">
        <v>13969</v>
      </c>
      <c r="J5514">
        <f>IF(Statistics_xlsx___Sheet1[[#This Row],[Offered Salary]]&lt;=0,AVERAGE($I$2:$I$7166),Statistics_xlsx___Sheet1[[#This Row],[Offered Salary]])</f>
        <v>13969</v>
      </c>
      <c r="K5514" t="b">
        <f>OR((Statistics_xlsx___Sheet1[[#This Row],[updated offered salary]]&lt;$N$39),(Statistics_xlsx___Sheet1[[#This Row],[updated offered salary]]&gt;$N$40))</f>
        <v>0</v>
      </c>
    </row>
    <row r="5515" spans="1:11" x14ac:dyDescent="0.3">
      <c r="A5515">
        <v>930316</v>
      </c>
      <c r="B5515" t="s">
        <v>4437</v>
      </c>
      <c r="C5515" t="s">
        <v>15</v>
      </c>
      <c r="D5515" t="s">
        <v>9</v>
      </c>
      <c r="E5515" t="str">
        <f>IF(Statistics_xlsx___Sheet1[[#This Row],[event_name]]="-","Male",Statistics_xlsx___Sheet1[[#This Row],[event_name]])</f>
        <v>Male</v>
      </c>
      <c r="F5515" t="s">
        <v>17</v>
      </c>
      <c r="G5515" t="s">
        <v>14</v>
      </c>
      <c r="H5515" t="str">
        <f>IF(Statistics_xlsx___Sheet1[[#This Row],[Post Name]]="-",IF(G5516=0,G5514,G5516),Statistics_xlsx___Sheet1[[#This Row],[Post Name]])</f>
        <v>c5</v>
      </c>
      <c r="I5515">
        <v>91546</v>
      </c>
      <c r="J5515">
        <f>IF(Statistics_xlsx___Sheet1[[#This Row],[Offered Salary]]&lt;=0,AVERAGE($I$2:$I$7166),Statistics_xlsx___Sheet1[[#This Row],[Offered Salary]])</f>
        <v>91546</v>
      </c>
      <c r="K5515" t="b">
        <f>OR((Statistics_xlsx___Sheet1[[#This Row],[updated offered salary]]&lt;$N$39),(Statistics_xlsx___Sheet1[[#This Row],[updated offered salary]]&gt;$N$40))</f>
        <v>0</v>
      </c>
    </row>
    <row r="5516" spans="1:11" x14ac:dyDescent="0.3">
      <c r="A5516">
        <v>34301</v>
      </c>
      <c r="B5516" t="s">
        <v>4438</v>
      </c>
      <c r="C5516" t="s">
        <v>15</v>
      </c>
      <c r="D5516" t="s">
        <v>9</v>
      </c>
      <c r="E5516" t="str">
        <f>IF(Statistics_xlsx___Sheet1[[#This Row],[event_name]]="-","Male",Statistics_xlsx___Sheet1[[#This Row],[event_name]])</f>
        <v>Male</v>
      </c>
      <c r="F5516" t="s">
        <v>17</v>
      </c>
      <c r="G5516" t="s">
        <v>14</v>
      </c>
      <c r="H5516" t="str">
        <f>IF(Statistics_xlsx___Sheet1[[#This Row],[Post Name]]="-",IF(G5517=0,G5515,G5517),Statistics_xlsx___Sheet1[[#This Row],[Post Name]])</f>
        <v>c5</v>
      </c>
      <c r="I5516">
        <v>13802</v>
      </c>
      <c r="J5516">
        <f>IF(Statistics_xlsx___Sheet1[[#This Row],[Offered Salary]]&lt;=0,AVERAGE($I$2:$I$7166),Statistics_xlsx___Sheet1[[#This Row],[Offered Salary]])</f>
        <v>13802</v>
      </c>
      <c r="K5516" t="b">
        <f>OR((Statistics_xlsx___Sheet1[[#This Row],[updated offered salary]]&lt;$N$39),(Statistics_xlsx___Sheet1[[#This Row],[updated offered salary]]&gt;$N$40))</f>
        <v>0</v>
      </c>
    </row>
    <row r="5517" spans="1:11" x14ac:dyDescent="0.3">
      <c r="A5517">
        <v>203823</v>
      </c>
      <c r="B5517" t="s">
        <v>4439</v>
      </c>
      <c r="C5517" t="s">
        <v>8</v>
      </c>
      <c r="D5517" t="s">
        <v>13</v>
      </c>
      <c r="E5517" t="str">
        <f>IF(Statistics_xlsx___Sheet1[[#This Row],[event_name]]="-","Male",Statistics_xlsx___Sheet1[[#This Row],[event_name]])</f>
        <v>Female</v>
      </c>
      <c r="F5517" t="s">
        <v>17</v>
      </c>
      <c r="G5517" t="s">
        <v>14</v>
      </c>
      <c r="H5517" t="str">
        <f>IF(Statistics_xlsx___Sheet1[[#This Row],[Post Name]]="-",IF(G5518=0,G5516,G5518),Statistics_xlsx___Sheet1[[#This Row],[Post Name]])</f>
        <v>c5</v>
      </c>
      <c r="I5517">
        <v>38047</v>
      </c>
      <c r="J5517">
        <f>IF(Statistics_xlsx___Sheet1[[#This Row],[Offered Salary]]&lt;=0,AVERAGE($I$2:$I$7166),Statistics_xlsx___Sheet1[[#This Row],[Offered Salary]])</f>
        <v>38047</v>
      </c>
      <c r="K5517" t="b">
        <f>OR((Statistics_xlsx___Sheet1[[#This Row],[updated offered salary]]&lt;$N$39),(Statistics_xlsx___Sheet1[[#This Row],[updated offered salary]]&gt;$N$40))</f>
        <v>0</v>
      </c>
    </row>
    <row r="5518" spans="1:11" x14ac:dyDescent="0.3">
      <c r="A5518">
        <v>609607</v>
      </c>
      <c r="B5518" t="s">
        <v>1284</v>
      </c>
      <c r="C5518" t="s">
        <v>8</v>
      </c>
      <c r="D5518" t="s">
        <v>9</v>
      </c>
      <c r="E5518" t="str">
        <f>IF(Statistics_xlsx___Sheet1[[#This Row],[event_name]]="-","Male",Statistics_xlsx___Sheet1[[#This Row],[event_name]])</f>
        <v>Male</v>
      </c>
      <c r="F5518" t="s">
        <v>86</v>
      </c>
      <c r="G5518" t="s">
        <v>36</v>
      </c>
      <c r="H5518" t="str">
        <f>IF(Statistics_xlsx___Sheet1[[#This Row],[Post Name]]="-",IF(G5519=0,G5517,G5519),Statistics_xlsx___Sheet1[[#This Row],[Post Name]])</f>
        <v>i5</v>
      </c>
      <c r="I5518">
        <v>36294</v>
      </c>
      <c r="J5518">
        <f>IF(Statistics_xlsx___Sheet1[[#This Row],[Offered Salary]]&lt;=0,AVERAGE($I$2:$I$7166),Statistics_xlsx___Sheet1[[#This Row],[Offered Salary]])</f>
        <v>36294</v>
      </c>
      <c r="K5518" t="b">
        <f>OR((Statistics_xlsx___Sheet1[[#This Row],[updated offered salary]]&lt;$N$39),(Statistics_xlsx___Sheet1[[#This Row],[updated offered salary]]&gt;$N$40))</f>
        <v>0</v>
      </c>
    </row>
    <row r="5519" spans="1:11" x14ac:dyDescent="0.3">
      <c r="A5519">
        <v>580000</v>
      </c>
      <c r="B5519" t="s">
        <v>1780</v>
      </c>
      <c r="C5519" t="s">
        <v>8</v>
      </c>
      <c r="D5519" t="s">
        <v>9</v>
      </c>
      <c r="E5519" t="str">
        <f>IF(Statistics_xlsx___Sheet1[[#This Row],[event_name]]="-","Male",Statistics_xlsx___Sheet1[[#This Row],[event_name]])</f>
        <v>Male</v>
      </c>
      <c r="F5519" t="s">
        <v>10</v>
      </c>
      <c r="G5519" t="s">
        <v>11</v>
      </c>
      <c r="H5519" t="str">
        <f>IF(Statistics_xlsx___Sheet1[[#This Row],[Post Name]]="-",IF(G5520=0,G5518,G5520),Statistics_xlsx___Sheet1[[#This Row],[Post Name]])</f>
        <v>c8</v>
      </c>
      <c r="I5519">
        <v>62097</v>
      </c>
      <c r="J5519">
        <f>IF(Statistics_xlsx___Sheet1[[#This Row],[Offered Salary]]&lt;=0,AVERAGE($I$2:$I$7166),Statistics_xlsx___Sheet1[[#This Row],[Offered Salary]])</f>
        <v>62097</v>
      </c>
      <c r="K5519" t="b">
        <f>OR((Statistics_xlsx___Sheet1[[#This Row],[updated offered salary]]&lt;$N$39),(Statistics_xlsx___Sheet1[[#This Row],[updated offered salary]]&gt;$N$40))</f>
        <v>0</v>
      </c>
    </row>
    <row r="5520" spans="1:11" x14ac:dyDescent="0.3">
      <c r="A5520">
        <v>968762</v>
      </c>
      <c r="B5520" t="s">
        <v>4440</v>
      </c>
      <c r="C5520" t="s">
        <v>8</v>
      </c>
      <c r="D5520" t="s">
        <v>9</v>
      </c>
      <c r="E5520" t="str">
        <f>IF(Statistics_xlsx___Sheet1[[#This Row],[event_name]]="-","Male",Statistics_xlsx___Sheet1[[#This Row],[event_name]])</f>
        <v>Male</v>
      </c>
      <c r="F5520" t="s">
        <v>86</v>
      </c>
      <c r="G5520" t="s">
        <v>39</v>
      </c>
      <c r="H5520" t="str">
        <f>IF(Statistics_xlsx___Sheet1[[#This Row],[Post Name]]="-",IF(G5521=0,G5519,G5521),Statistics_xlsx___Sheet1[[#This Row],[Post Name]])</f>
        <v>i1</v>
      </c>
      <c r="I5520">
        <v>92420</v>
      </c>
      <c r="J5520">
        <f>IF(Statistics_xlsx___Sheet1[[#This Row],[Offered Salary]]&lt;=0,AVERAGE($I$2:$I$7166),Statistics_xlsx___Sheet1[[#This Row],[Offered Salary]])</f>
        <v>92420</v>
      </c>
      <c r="K5520" t="b">
        <f>OR((Statistics_xlsx___Sheet1[[#This Row],[updated offered salary]]&lt;$N$39),(Statistics_xlsx___Sheet1[[#This Row],[updated offered salary]]&gt;$N$40))</f>
        <v>0</v>
      </c>
    </row>
    <row r="5521" spans="1:11" x14ac:dyDescent="0.3">
      <c r="A5521">
        <v>653469</v>
      </c>
      <c r="B5521" t="s">
        <v>4441</v>
      </c>
      <c r="C5521" t="s">
        <v>8</v>
      </c>
      <c r="D5521" t="s">
        <v>13</v>
      </c>
      <c r="E5521" t="str">
        <f>IF(Statistics_xlsx___Sheet1[[#This Row],[event_name]]="-","Male",Statistics_xlsx___Sheet1[[#This Row],[event_name]])</f>
        <v>Female</v>
      </c>
      <c r="F5521" t="s">
        <v>86</v>
      </c>
      <c r="G5521" t="s">
        <v>39</v>
      </c>
      <c r="H5521" t="str">
        <f>IF(Statistics_xlsx___Sheet1[[#This Row],[Post Name]]="-",IF(G5522=0,G5520,G5522),Statistics_xlsx___Sheet1[[#This Row],[Post Name]])</f>
        <v>i1</v>
      </c>
      <c r="I5521">
        <v>57993</v>
      </c>
      <c r="J5521">
        <f>IF(Statistics_xlsx___Sheet1[[#This Row],[Offered Salary]]&lt;=0,AVERAGE($I$2:$I$7166),Statistics_xlsx___Sheet1[[#This Row],[Offered Salary]])</f>
        <v>57993</v>
      </c>
      <c r="K5521" t="b">
        <f>OR((Statistics_xlsx___Sheet1[[#This Row],[updated offered salary]]&lt;$N$39),(Statistics_xlsx___Sheet1[[#This Row],[updated offered salary]]&gt;$N$40))</f>
        <v>0</v>
      </c>
    </row>
    <row r="5522" spans="1:11" x14ac:dyDescent="0.3">
      <c r="A5522">
        <v>246856</v>
      </c>
      <c r="B5522" t="s">
        <v>1298</v>
      </c>
      <c r="C5522" t="s">
        <v>8</v>
      </c>
      <c r="D5522" t="s">
        <v>13</v>
      </c>
      <c r="E5522" t="str">
        <f>IF(Statistics_xlsx___Sheet1[[#This Row],[event_name]]="-","Male",Statistics_xlsx___Sheet1[[#This Row],[event_name]])</f>
        <v>Female</v>
      </c>
      <c r="F5522" t="s">
        <v>10</v>
      </c>
      <c r="G5522" t="s">
        <v>44</v>
      </c>
      <c r="H5522" t="str">
        <f>IF(Statistics_xlsx___Sheet1[[#This Row],[Post Name]]="-",IF(G5523=0,G5521,G5523),Statistics_xlsx___Sheet1[[#This Row],[Post Name]])</f>
        <v>i6</v>
      </c>
      <c r="I5522">
        <v>24756</v>
      </c>
      <c r="J5522">
        <f>IF(Statistics_xlsx___Sheet1[[#This Row],[Offered Salary]]&lt;=0,AVERAGE($I$2:$I$7166),Statistics_xlsx___Sheet1[[#This Row],[Offered Salary]])</f>
        <v>24756</v>
      </c>
      <c r="K5522" t="b">
        <f>OR((Statistics_xlsx___Sheet1[[#This Row],[updated offered salary]]&lt;$N$39),(Statistics_xlsx___Sheet1[[#This Row],[updated offered salary]]&gt;$N$40))</f>
        <v>0</v>
      </c>
    </row>
    <row r="5523" spans="1:11" x14ac:dyDescent="0.3">
      <c r="A5523">
        <v>631532</v>
      </c>
      <c r="B5523" t="s">
        <v>4442</v>
      </c>
      <c r="C5523" t="s">
        <v>8</v>
      </c>
      <c r="D5523" t="s">
        <v>13</v>
      </c>
      <c r="E5523" t="str">
        <f>IF(Statistics_xlsx___Sheet1[[#This Row],[event_name]]="-","Male",Statistics_xlsx___Sheet1[[#This Row],[event_name]])</f>
        <v>Female</v>
      </c>
      <c r="F5523" t="s">
        <v>21</v>
      </c>
      <c r="G5523" t="s">
        <v>30</v>
      </c>
      <c r="H5523" t="str">
        <f>IF(Statistics_xlsx___Sheet1[[#This Row],[Post Name]]="-",IF(G5524=0,G5522,G5524),Statistics_xlsx___Sheet1[[#This Row],[Post Name]])</f>
        <v>b9</v>
      </c>
      <c r="I5523">
        <v>96610</v>
      </c>
      <c r="J5523">
        <f>IF(Statistics_xlsx___Sheet1[[#This Row],[Offered Salary]]&lt;=0,AVERAGE($I$2:$I$7166),Statistics_xlsx___Sheet1[[#This Row],[Offered Salary]])</f>
        <v>96610</v>
      </c>
      <c r="K5523" t="b">
        <f>OR((Statistics_xlsx___Sheet1[[#This Row],[updated offered salary]]&lt;$N$39),(Statistics_xlsx___Sheet1[[#This Row],[updated offered salary]]&gt;$N$40))</f>
        <v>0</v>
      </c>
    </row>
    <row r="5524" spans="1:11" x14ac:dyDescent="0.3">
      <c r="A5524">
        <v>856783</v>
      </c>
      <c r="B5524" t="s">
        <v>4442</v>
      </c>
      <c r="C5524" t="s">
        <v>15</v>
      </c>
      <c r="D5524" t="s">
        <v>13</v>
      </c>
      <c r="E5524" t="str">
        <f>IF(Statistics_xlsx___Sheet1[[#This Row],[event_name]]="-","Male",Statistics_xlsx___Sheet1[[#This Row],[event_name]])</f>
        <v>Female</v>
      </c>
      <c r="F5524" t="s">
        <v>21</v>
      </c>
      <c r="G5524" t="s">
        <v>30</v>
      </c>
      <c r="H5524" t="str">
        <f>IF(Statistics_xlsx___Sheet1[[#This Row],[Post Name]]="-",IF(G5525=0,G5523,G5525),Statistics_xlsx___Sheet1[[#This Row],[Post Name]])</f>
        <v>b9</v>
      </c>
      <c r="I5524">
        <v>88276</v>
      </c>
      <c r="J5524">
        <f>IF(Statistics_xlsx___Sheet1[[#This Row],[Offered Salary]]&lt;=0,AVERAGE($I$2:$I$7166),Statistics_xlsx___Sheet1[[#This Row],[Offered Salary]])</f>
        <v>88276</v>
      </c>
      <c r="K5524" t="b">
        <f>OR((Statistics_xlsx___Sheet1[[#This Row],[updated offered salary]]&lt;$N$39),(Statistics_xlsx___Sheet1[[#This Row],[updated offered salary]]&gt;$N$40))</f>
        <v>0</v>
      </c>
    </row>
    <row r="5525" spans="1:11" x14ac:dyDescent="0.3">
      <c r="A5525">
        <v>294317</v>
      </c>
      <c r="B5525" t="s">
        <v>4443</v>
      </c>
      <c r="C5525" t="s">
        <v>15</v>
      </c>
      <c r="D5525" t="s">
        <v>13</v>
      </c>
      <c r="E5525" t="str">
        <f>IF(Statistics_xlsx___Sheet1[[#This Row],[event_name]]="-","Male",Statistics_xlsx___Sheet1[[#This Row],[event_name]])</f>
        <v>Female</v>
      </c>
      <c r="F5525" t="s">
        <v>21</v>
      </c>
      <c r="G5525" t="s">
        <v>30</v>
      </c>
      <c r="H5525" t="str">
        <f>IF(Statistics_xlsx___Sheet1[[#This Row],[Post Name]]="-",IF(G5526=0,G5524,G5526),Statistics_xlsx___Sheet1[[#This Row],[Post Name]])</f>
        <v>b9</v>
      </c>
      <c r="I5525">
        <v>85400</v>
      </c>
      <c r="J5525">
        <f>IF(Statistics_xlsx___Sheet1[[#This Row],[Offered Salary]]&lt;=0,AVERAGE($I$2:$I$7166),Statistics_xlsx___Sheet1[[#This Row],[Offered Salary]])</f>
        <v>85400</v>
      </c>
      <c r="K5525" t="b">
        <f>OR((Statistics_xlsx___Sheet1[[#This Row],[updated offered salary]]&lt;$N$39),(Statistics_xlsx___Sheet1[[#This Row],[updated offered salary]]&gt;$N$40))</f>
        <v>0</v>
      </c>
    </row>
    <row r="5526" spans="1:11" x14ac:dyDescent="0.3">
      <c r="A5526">
        <v>471224</v>
      </c>
      <c r="B5526" t="s">
        <v>4444</v>
      </c>
      <c r="C5526" t="s">
        <v>8</v>
      </c>
      <c r="D5526" t="s">
        <v>9</v>
      </c>
      <c r="E5526" t="str">
        <f>IF(Statistics_xlsx___Sheet1[[#This Row],[event_name]]="-","Male",Statistics_xlsx___Sheet1[[#This Row],[event_name]])</f>
        <v>Male</v>
      </c>
      <c r="F5526" t="s">
        <v>21</v>
      </c>
      <c r="G5526" t="s">
        <v>30</v>
      </c>
      <c r="H5526" t="str">
        <f>IF(Statistics_xlsx___Sheet1[[#This Row],[Post Name]]="-",IF(G5527=0,G5525,G5527),Statistics_xlsx___Sheet1[[#This Row],[Post Name]])</f>
        <v>b9</v>
      </c>
      <c r="I5526">
        <v>36681</v>
      </c>
      <c r="J5526">
        <f>IF(Statistics_xlsx___Sheet1[[#This Row],[Offered Salary]]&lt;=0,AVERAGE($I$2:$I$7166),Statistics_xlsx___Sheet1[[#This Row],[Offered Salary]])</f>
        <v>36681</v>
      </c>
      <c r="K5526" t="b">
        <f>OR((Statistics_xlsx___Sheet1[[#This Row],[updated offered salary]]&lt;$N$39),(Statistics_xlsx___Sheet1[[#This Row],[updated offered salary]]&gt;$N$40))</f>
        <v>0</v>
      </c>
    </row>
    <row r="5527" spans="1:11" x14ac:dyDescent="0.3">
      <c r="A5527">
        <v>524337</v>
      </c>
      <c r="B5527" t="s">
        <v>1970</v>
      </c>
      <c r="C5527" t="s">
        <v>8</v>
      </c>
      <c r="D5527" t="s">
        <v>9</v>
      </c>
      <c r="E5527" t="str">
        <f>IF(Statistics_xlsx___Sheet1[[#This Row],[event_name]]="-","Male",Statistics_xlsx___Sheet1[[#This Row],[event_name]])</f>
        <v>Male</v>
      </c>
      <c r="F5527" t="s">
        <v>21</v>
      </c>
      <c r="G5527" t="s">
        <v>14</v>
      </c>
      <c r="H5527" t="str">
        <f>IF(Statistics_xlsx___Sheet1[[#This Row],[Post Name]]="-",IF(G5528=0,G5526,G5528),Statistics_xlsx___Sheet1[[#This Row],[Post Name]])</f>
        <v>c5</v>
      </c>
      <c r="I5527">
        <v>84524</v>
      </c>
      <c r="J5527">
        <f>IF(Statistics_xlsx___Sheet1[[#This Row],[Offered Salary]]&lt;=0,AVERAGE($I$2:$I$7166),Statistics_xlsx___Sheet1[[#This Row],[Offered Salary]])</f>
        <v>84524</v>
      </c>
      <c r="K5527" t="b">
        <f>OR((Statistics_xlsx___Sheet1[[#This Row],[updated offered salary]]&lt;$N$39),(Statistics_xlsx___Sheet1[[#This Row],[updated offered salary]]&gt;$N$40))</f>
        <v>0</v>
      </c>
    </row>
    <row r="5528" spans="1:11" x14ac:dyDescent="0.3">
      <c r="A5528">
        <v>946203</v>
      </c>
      <c r="B5528" t="s">
        <v>4445</v>
      </c>
      <c r="C5528" t="s">
        <v>8</v>
      </c>
      <c r="D5528" t="s">
        <v>13</v>
      </c>
      <c r="E5528" t="str">
        <f>IF(Statistics_xlsx___Sheet1[[#This Row],[event_name]]="-","Male",Statistics_xlsx___Sheet1[[#This Row],[event_name]])</f>
        <v>Female</v>
      </c>
      <c r="F5528" t="s">
        <v>21</v>
      </c>
      <c r="G5528" t="s">
        <v>14</v>
      </c>
      <c r="H5528" t="str">
        <f>IF(Statistics_xlsx___Sheet1[[#This Row],[Post Name]]="-",IF(G5529=0,G5527,G5529),Statistics_xlsx___Sheet1[[#This Row],[Post Name]])</f>
        <v>c5</v>
      </c>
      <c r="I5528">
        <v>72462</v>
      </c>
      <c r="J5528">
        <f>IF(Statistics_xlsx___Sheet1[[#This Row],[Offered Salary]]&lt;=0,AVERAGE($I$2:$I$7166),Statistics_xlsx___Sheet1[[#This Row],[Offered Salary]])</f>
        <v>72462</v>
      </c>
      <c r="K5528" t="b">
        <f>OR((Statistics_xlsx___Sheet1[[#This Row],[updated offered salary]]&lt;$N$39),(Statistics_xlsx___Sheet1[[#This Row],[updated offered salary]]&gt;$N$40))</f>
        <v>0</v>
      </c>
    </row>
    <row r="5529" spans="1:11" x14ac:dyDescent="0.3">
      <c r="A5529">
        <v>519413</v>
      </c>
      <c r="B5529" t="s">
        <v>4446</v>
      </c>
      <c r="C5529" t="s">
        <v>8</v>
      </c>
      <c r="D5529" t="s">
        <v>9</v>
      </c>
      <c r="E5529" t="str">
        <f>IF(Statistics_xlsx___Sheet1[[#This Row],[event_name]]="-","Male",Statistics_xlsx___Sheet1[[#This Row],[event_name]])</f>
        <v>Male</v>
      </c>
      <c r="F5529" t="s">
        <v>21</v>
      </c>
      <c r="G5529" t="s">
        <v>14</v>
      </c>
      <c r="H5529" t="str">
        <f>IF(Statistics_xlsx___Sheet1[[#This Row],[Post Name]]="-",IF(G5530=0,G5528,G5530),Statistics_xlsx___Sheet1[[#This Row],[Post Name]])</f>
        <v>c5</v>
      </c>
      <c r="I5529">
        <v>7774</v>
      </c>
      <c r="J5529">
        <f>IF(Statistics_xlsx___Sheet1[[#This Row],[Offered Salary]]&lt;=0,AVERAGE($I$2:$I$7166),Statistics_xlsx___Sheet1[[#This Row],[Offered Salary]])</f>
        <v>7774</v>
      </c>
      <c r="K5529" t="b">
        <f>OR((Statistics_xlsx___Sheet1[[#This Row],[updated offered salary]]&lt;$N$39),(Statistics_xlsx___Sheet1[[#This Row],[updated offered salary]]&gt;$N$40))</f>
        <v>0</v>
      </c>
    </row>
    <row r="5530" spans="1:11" x14ac:dyDescent="0.3">
      <c r="A5530">
        <v>481753</v>
      </c>
      <c r="B5530" t="s">
        <v>1417</v>
      </c>
      <c r="C5530" t="s">
        <v>8</v>
      </c>
      <c r="D5530" t="s">
        <v>13</v>
      </c>
      <c r="E5530" t="str">
        <f>IF(Statistics_xlsx___Sheet1[[#This Row],[event_name]]="-","Male",Statistics_xlsx___Sheet1[[#This Row],[event_name]])</f>
        <v>Female</v>
      </c>
      <c r="F5530" t="s">
        <v>21</v>
      </c>
      <c r="G5530" t="s">
        <v>14</v>
      </c>
      <c r="H5530" t="str">
        <f>IF(Statistics_xlsx___Sheet1[[#This Row],[Post Name]]="-",IF(G5531=0,G5529,G5531),Statistics_xlsx___Sheet1[[#This Row],[Post Name]])</f>
        <v>c5</v>
      </c>
      <c r="I5530">
        <v>98350</v>
      </c>
      <c r="J5530">
        <f>IF(Statistics_xlsx___Sheet1[[#This Row],[Offered Salary]]&lt;=0,AVERAGE($I$2:$I$7166),Statistics_xlsx___Sheet1[[#This Row],[Offered Salary]])</f>
        <v>98350</v>
      </c>
      <c r="K5530" t="b">
        <f>OR((Statistics_xlsx___Sheet1[[#This Row],[updated offered salary]]&lt;$N$39),(Statistics_xlsx___Sheet1[[#This Row],[updated offered salary]]&gt;$N$40))</f>
        <v>0</v>
      </c>
    </row>
    <row r="5531" spans="1:11" x14ac:dyDescent="0.3">
      <c r="A5531">
        <v>218458</v>
      </c>
      <c r="B5531" t="s">
        <v>4447</v>
      </c>
      <c r="C5531" t="s">
        <v>8</v>
      </c>
      <c r="D5531" t="s">
        <v>9</v>
      </c>
      <c r="E5531" t="str">
        <f>IF(Statistics_xlsx___Sheet1[[#This Row],[event_name]]="-","Male",Statistics_xlsx___Sheet1[[#This Row],[event_name]])</f>
        <v>Male</v>
      </c>
      <c r="F5531" t="s">
        <v>21</v>
      </c>
      <c r="G5531" t="s">
        <v>14</v>
      </c>
      <c r="H5531" t="str">
        <f>IF(Statistics_xlsx___Sheet1[[#This Row],[Post Name]]="-",IF(G5532=0,G5530,G5532),Statistics_xlsx___Sheet1[[#This Row],[Post Name]])</f>
        <v>c5</v>
      </c>
      <c r="I5531">
        <v>49148</v>
      </c>
      <c r="J5531">
        <f>IF(Statistics_xlsx___Sheet1[[#This Row],[Offered Salary]]&lt;=0,AVERAGE($I$2:$I$7166),Statistics_xlsx___Sheet1[[#This Row],[Offered Salary]])</f>
        <v>49148</v>
      </c>
      <c r="K5531" t="b">
        <f>OR((Statistics_xlsx___Sheet1[[#This Row],[updated offered salary]]&lt;$N$39),(Statistics_xlsx___Sheet1[[#This Row],[updated offered salary]]&gt;$N$40))</f>
        <v>0</v>
      </c>
    </row>
    <row r="5532" spans="1:11" x14ac:dyDescent="0.3">
      <c r="A5532">
        <v>309231</v>
      </c>
      <c r="B5532" t="s">
        <v>4448</v>
      </c>
      <c r="C5532" t="s">
        <v>8</v>
      </c>
      <c r="D5532" t="s">
        <v>9</v>
      </c>
      <c r="E5532" t="str">
        <f>IF(Statistics_xlsx___Sheet1[[#This Row],[event_name]]="-","Male",Statistics_xlsx___Sheet1[[#This Row],[event_name]])</f>
        <v>Male</v>
      </c>
      <c r="F5532" t="s">
        <v>21</v>
      </c>
      <c r="G5532" t="s">
        <v>14</v>
      </c>
      <c r="H5532" t="str">
        <f>IF(Statistics_xlsx___Sheet1[[#This Row],[Post Name]]="-",IF(G5533=0,G5531,G5533),Statistics_xlsx___Sheet1[[#This Row],[Post Name]])</f>
        <v>c5</v>
      </c>
      <c r="I5532">
        <v>84249</v>
      </c>
      <c r="J5532">
        <f>IF(Statistics_xlsx___Sheet1[[#This Row],[Offered Salary]]&lt;=0,AVERAGE($I$2:$I$7166),Statistics_xlsx___Sheet1[[#This Row],[Offered Salary]])</f>
        <v>84249</v>
      </c>
      <c r="K5532" t="b">
        <f>OR((Statistics_xlsx___Sheet1[[#This Row],[updated offered salary]]&lt;$N$39),(Statistics_xlsx___Sheet1[[#This Row],[updated offered salary]]&gt;$N$40))</f>
        <v>0</v>
      </c>
    </row>
    <row r="5533" spans="1:11" x14ac:dyDescent="0.3">
      <c r="A5533">
        <v>282766</v>
      </c>
      <c r="B5533" t="s">
        <v>4449</v>
      </c>
      <c r="C5533" t="s">
        <v>8</v>
      </c>
      <c r="D5533" t="s">
        <v>9</v>
      </c>
      <c r="E5533" t="str">
        <f>IF(Statistics_xlsx___Sheet1[[#This Row],[event_name]]="-","Male",Statistics_xlsx___Sheet1[[#This Row],[event_name]])</f>
        <v>Male</v>
      </c>
      <c r="F5533" t="s">
        <v>10</v>
      </c>
      <c r="G5533" t="s">
        <v>36</v>
      </c>
      <c r="H5533" t="str">
        <f>IF(Statistics_xlsx___Sheet1[[#This Row],[Post Name]]="-",IF(G5534=0,G5532,G5534),Statistics_xlsx___Sheet1[[#This Row],[Post Name]])</f>
        <v>i5</v>
      </c>
      <c r="I5533">
        <v>50287</v>
      </c>
      <c r="J5533">
        <f>IF(Statistics_xlsx___Sheet1[[#This Row],[Offered Salary]]&lt;=0,AVERAGE($I$2:$I$7166),Statistics_xlsx___Sheet1[[#This Row],[Offered Salary]])</f>
        <v>50287</v>
      </c>
      <c r="K5533" t="b">
        <f>OR((Statistics_xlsx___Sheet1[[#This Row],[updated offered salary]]&lt;$N$39),(Statistics_xlsx___Sheet1[[#This Row],[updated offered salary]]&gt;$N$40))</f>
        <v>0</v>
      </c>
    </row>
    <row r="5534" spans="1:11" x14ac:dyDescent="0.3">
      <c r="A5534">
        <v>55764</v>
      </c>
      <c r="B5534" t="s">
        <v>4450</v>
      </c>
      <c r="C5534" t="s">
        <v>8</v>
      </c>
      <c r="D5534" t="s">
        <v>9</v>
      </c>
      <c r="E5534" t="str">
        <f>IF(Statistics_xlsx___Sheet1[[#This Row],[event_name]]="-","Male",Statistics_xlsx___Sheet1[[#This Row],[event_name]])</f>
        <v>Male</v>
      </c>
      <c r="F5534" t="s">
        <v>21</v>
      </c>
      <c r="G5534" t="s">
        <v>14</v>
      </c>
      <c r="H5534" t="str">
        <f>IF(Statistics_xlsx___Sheet1[[#This Row],[Post Name]]="-",IF(G5535=0,G5533,G5535),Statistics_xlsx___Sheet1[[#This Row],[Post Name]])</f>
        <v>c5</v>
      </c>
      <c r="I5534">
        <v>65442</v>
      </c>
      <c r="J5534">
        <f>IF(Statistics_xlsx___Sheet1[[#This Row],[Offered Salary]]&lt;=0,AVERAGE($I$2:$I$7166),Statistics_xlsx___Sheet1[[#This Row],[Offered Salary]])</f>
        <v>65442</v>
      </c>
      <c r="K5534" t="b">
        <f>OR((Statistics_xlsx___Sheet1[[#This Row],[updated offered salary]]&lt;$N$39),(Statistics_xlsx___Sheet1[[#This Row],[updated offered salary]]&gt;$N$40))</f>
        <v>0</v>
      </c>
    </row>
    <row r="5535" spans="1:11" x14ac:dyDescent="0.3">
      <c r="A5535">
        <v>141436</v>
      </c>
      <c r="B5535" t="s">
        <v>3753</v>
      </c>
      <c r="C5535" t="s">
        <v>8</v>
      </c>
      <c r="D5535" t="s">
        <v>13</v>
      </c>
      <c r="E5535" t="str">
        <f>IF(Statistics_xlsx___Sheet1[[#This Row],[event_name]]="-","Male",Statistics_xlsx___Sheet1[[#This Row],[event_name]])</f>
        <v>Female</v>
      </c>
      <c r="F5535" t="s">
        <v>21</v>
      </c>
      <c r="G5535" t="s">
        <v>14</v>
      </c>
      <c r="H5535" t="str">
        <f>IF(Statistics_xlsx___Sheet1[[#This Row],[Post Name]]="-",IF(G5536=0,G5534,G5536),Statistics_xlsx___Sheet1[[#This Row],[Post Name]])</f>
        <v>c5</v>
      </c>
      <c r="I5535">
        <v>57496</v>
      </c>
      <c r="J5535">
        <f>IF(Statistics_xlsx___Sheet1[[#This Row],[Offered Salary]]&lt;=0,AVERAGE($I$2:$I$7166),Statistics_xlsx___Sheet1[[#This Row],[Offered Salary]])</f>
        <v>57496</v>
      </c>
      <c r="K5535" t="b">
        <f>OR((Statistics_xlsx___Sheet1[[#This Row],[updated offered salary]]&lt;$N$39),(Statistics_xlsx___Sheet1[[#This Row],[updated offered salary]]&gt;$N$40))</f>
        <v>0</v>
      </c>
    </row>
    <row r="5536" spans="1:11" x14ac:dyDescent="0.3">
      <c r="A5536">
        <v>934067</v>
      </c>
      <c r="B5536" t="s">
        <v>2029</v>
      </c>
      <c r="C5536" t="s">
        <v>8</v>
      </c>
      <c r="D5536" t="s">
        <v>13</v>
      </c>
      <c r="E5536" t="str">
        <f>IF(Statistics_xlsx___Sheet1[[#This Row],[event_name]]="-","Male",Statistics_xlsx___Sheet1[[#This Row],[event_name]])</f>
        <v>Female</v>
      </c>
      <c r="F5536" t="s">
        <v>21</v>
      </c>
      <c r="G5536" t="s">
        <v>14</v>
      </c>
      <c r="H5536" t="str">
        <f>IF(Statistics_xlsx___Sheet1[[#This Row],[Post Name]]="-",IF(G5537=0,G5535,G5537),Statistics_xlsx___Sheet1[[#This Row],[Post Name]])</f>
        <v>c5</v>
      </c>
      <c r="I5536">
        <v>16902</v>
      </c>
      <c r="J5536">
        <f>IF(Statistics_xlsx___Sheet1[[#This Row],[Offered Salary]]&lt;=0,AVERAGE($I$2:$I$7166),Statistics_xlsx___Sheet1[[#This Row],[Offered Salary]])</f>
        <v>16902</v>
      </c>
      <c r="K5536" t="b">
        <f>OR((Statistics_xlsx___Sheet1[[#This Row],[updated offered salary]]&lt;$N$39),(Statistics_xlsx___Sheet1[[#This Row],[updated offered salary]]&gt;$N$40))</f>
        <v>0</v>
      </c>
    </row>
    <row r="5537" spans="1:11" x14ac:dyDescent="0.3">
      <c r="A5537">
        <v>839964</v>
      </c>
      <c r="B5537" t="s">
        <v>3753</v>
      </c>
      <c r="C5537" t="s">
        <v>8</v>
      </c>
      <c r="D5537" t="s">
        <v>13</v>
      </c>
      <c r="E5537" t="str">
        <f>IF(Statistics_xlsx___Sheet1[[#This Row],[event_name]]="-","Male",Statistics_xlsx___Sheet1[[#This Row],[event_name]])</f>
        <v>Female</v>
      </c>
      <c r="F5537" t="s">
        <v>21</v>
      </c>
      <c r="G5537" t="s">
        <v>14</v>
      </c>
      <c r="H5537" t="str">
        <f>IF(Statistics_xlsx___Sheet1[[#This Row],[Post Name]]="-",IF(G5538=0,G5536,G5538),Statistics_xlsx___Sheet1[[#This Row],[Post Name]])</f>
        <v>c5</v>
      </c>
      <c r="I5537">
        <v>83294</v>
      </c>
      <c r="J5537">
        <f>IF(Statistics_xlsx___Sheet1[[#This Row],[Offered Salary]]&lt;=0,AVERAGE($I$2:$I$7166),Statistics_xlsx___Sheet1[[#This Row],[Offered Salary]])</f>
        <v>83294</v>
      </c>
      <c r="K5537" t="b">
        <f>OR((Statistics_xlsx___Sheet1[[#This Row],[updated offered salary]]&lt;$N$39),(Statistics_xlsx___Sheet1[[#This Row],[updated offered salary]]&gt;$N$40))</f>
        <v>0</v>
      </c>
    </row>
    <row r="5538" spans="1:11" x14ac:dyDescent="0.3">
      <c r="A5538">
        <v>850081</v>
      </c>
      <c r="B5538" t="s">
        <v>4451</v>
      </c>
      <c r="C5538" t="s">
        <v>8</v>
      </c>
      <c r="D5538" t="s">
        <v>9</v>
      </c>
      <c r="E5538" t="str">
        <f>IF(Statistics_xlsx___Sheet1[[#This Row],[event_name]]="-","Male",Statistics_xlsx___Sheet1[[#This Row],[event_name]])</f>
        <v>Male</v>
      </c>
      <c r="F5538" t="s">
        <v>21</v>
      </c>
      <c r="G5538" t="s">
        <v>14</v>
      </c>
      <c r="H5538" t="str">
        <f>IF(Statistics_xlsx___Sheet1[[#This Row],[Post Name]]="-",IF(G5539=0,G5537,G5539),Statistics_xlsx___Sheet1[[#This Row],[Post Name]])</f>
        <v>c5</v>
      </c>
      <c r="I5538">
        <v>42812</v>
      </c>
      <c r="J5538">
        <f>IF(Statistics_xlsx___Sheet1[[#This Row],[Offered Salary]]&lt;=0,AVERAGE($I$2:$I$7166),Statistics_xlsx___Sheet1[[#This Row],[Offered Salary]])</f>
        <v>42812</v>
      </c>
      <c r="K5538" t="b">
        <f>OR((Statistics_xlsx___Sheet1[[#This Row],[updated offered salary]]&lt;$N$39),(Statistics_xlsx___Sheet1[[#This Row],[updated offered salary]]&gt;$N$40))</f>
        <v>0</v>
      </c>
    </row>
    <row r="5539" spans="1:11" x14ac:dyDescent="0.3">
      <c r="A5539">
        <v>55168</v>
      </c>
      <c r="B5539" t="s">
        <v>4452</v>
      </c>
      <c r="C5539" t="s">
        <v>15</v>
      </c>
      <c r="D5539" t="s">
        <v>9</v>
      </c>
      <c r="E5539" t="str">
        <f>IF(Statistics_xlsx___Sheet1[[#This Row],[event_name]]="-","Male",Statistics_xlsx___Sheet1[[#This Row],[event_name]])</f>
        <v>Male</v>
      </c>
      <c r="F5539" t="s">
        <v>21</v>
      </c>
      <c r="G5539" t="s">
        <v>14</v>
      </c>
      <c r="H5539" t="str">
        <f>IF(Statistics_xlsx___Sheet1[[#This Row],[Post Name]]="-",IF(G5540=0,G5538,G5540),Statistics_xlsx___Sheet1[[#This Row],[Post Name]])</f>
        <v>c5</v>
      </c>
      <c r="I5539">
        <v>37354</v>
      </c>
      <c r="J5539">
        <f>IF(Statistics_xlsx___Sheet1[[#This Row],[Offered Salary]]&lt;=0,AVERAGE($I$2:$I$7166),Statistics_xlsx___Sheet1[[#This Row],[Offered Salary]])</f>
        <v>37354</v>
      </c>
      <c r="K5539" t="b">
        <f>OR((Statistics_xlsx___Sheet1[[#This Row],[updated offered salary]]&lt;$N$39),(Statistics_xlsx___Sheet1[[#This Row],[updated offered salary]]&gt;$N$40))</f>
        <v>0</v>
      </c>
    </row>
    <row r="5540" spans="1:11" x14ac:dyDescent="0.3">
      <c r="A5540">
        <v>543245</v>
      </c>
      <c r="B5540" t="s">
        <v>4452</v>
      </c>
      <c r="C5540" t="s">
        <v>8</v>
      </c>
      <c r="D5540" t="s">
        <v>13</v>
      </c>
      <c r="E5540" t="str">
        <f>IF(Statistics_xlsx___Sheet1[[#This Row],[event_name]]="-","Male",Statistics_xlsx___Sheet1[[#This Row],[event_name]])</f>
        <v>Female</v>
      </c>
      <c r="F5540" t="s">
        <v>21</v>
      </c>
      <c r="G5540" t="s">
        <v>14</v>
      </c>
      <c r="H5540" t="str">
        <f>IF(Statistics_xlsx___Sheet1[[#This Row],[Post Name]]="-",IF(G5541=0,G5539,G5541),Statistics_xlsx___Sheet1[[#This Row],[Post Name]])</f>
        <v>c5</v>
      </c>
      <c r="I5540">
        <v>54473</v>
      </c>
      <c r="J5540">
        <f>IF(Statistics_xlsx___Sheet1[[#This Row],[Offered Salary]]&lt;=0,AVERAGE($I$2:$I$7166),Statistics_xlsx___Sheet1[[#This Row],[Offered Salary]])</f>
        <v>54473</v>
      </c>
      <c r="K5540" t="b">
        <f>OR((Statistics_xlsx___Sheet1[[#This Row],[updated offered salary]]&lt;$N$39),(Statistics_xlsx___Sheet1[[#This Row],[updated offered salary]]&gt;$N$40))</f>
        <v>0</v>
      </c>
    </row>
    <row r="5541" spans="1:11" x14ac:dyDescent="0.3">
      <c r="A5541">
        <v>322454</v>
      </c>
      <c r="B5541" t="s">
        <v>4453</v>
      </c>
      <c r="C5541" t="s">
        <v>8</v>
      </c>
      <c r="D5541" t="s">
        <v>9</v>
      </c>
      <c r="E5541" t="str">
        <f>IF(Statistics_xlsx___Sheet1[[#This Row],[event_name]]="-","Male",Statistics_xlsx___Sheet1[[#This Row],[event_name]])</f>
        <v>Male</v>
      </c>
      <c r="F5541" t="s">
        <v>21</v>
      </c>
      <c r="G5541" t="s">
        <v>14</v>
      </c>
      <c r="H5541" t="str">
        <f>IF(Statistics_xlsx___Sheet1[[#This Row],[Post Name]]="-",IF(G5542=0,G5540,G5542),Statistics_xlsx___Sheet1[[#This Row],[Post Name]])</f>
        <v>c5</v>
      </c>
      <c r="I5541">
        <v>99824</v>
      </c>
      <c r="J5541">
        <f>IF(Statistics_xlsx___Sheet1[[#This Row],[Offered Salary]]&lt;=0,AVERAGE($I$2:$I$7166),Statistics_xlsx___Sheet1[[#This Row],[Offered Salary]])</f>
        <v>99824</v>
      </c>
      <c r="K5541" t="b">
        <f>OR((Statistics_xlsx___Sheet1[[#This Row],[updated offered salary]]&lt;$N$39),(Statistics_xlsx___Sheet1[[#This Row],[updated offered salary]]&gt;$N$40))</f>
        <v>0</v>
      </c>
    </row>
    <row r="5542" spans="1:11" x14ac:dyDescent="0.3">
      <c r="A5542">
        <v>20989</v>
      </c>
      <c r="B5542" t="s">
        <v>1505</v>
      </c>
      <c r="C5542" t="s">
        <v>8</v>
      </c>
      <c r="D5542" t="s">
        <v>13</v>
      </c>
      <c r="E5542" t="str">
        <f>IF(Statistics_xlsx___Sheet1[[#This Row],[event_name]]="-","Male",Statistics_xlsx___Sheet1[[#This Row],[event_name]])</f>
        <v>Female</v>
      </c>
      <c r="F5542" t="s">
        <v>10</v>
      </c>
      <c r="G5542" t="s">
        <v>345</v>
      </c>
      <c r="H5542" t="str">
        <f>IF(Statistics_xlsx___Sheet1[[#This Row],[Post Name]]="-",IF(G5543=0,G5541,G5543),Statistics_xlsx___Sheet1[[#This Row],[Post Name]])</f>
        <v>c9</v>
      </c>
      <c r="I5542">
        <v>60605</v>
      </c>
      <c r="J5542">
        <f>IF(Statistics_xlsx___Sheet1[[#This Row],[Offered Salary]]&lt;=0,AVERAGE($I$2:$I$7166),Statistics_xlsx___Sheet1[[#This Row],[Offered Salary]])</f>
        <v>60605</v>
      </c>
      <c r="K5542" t="b">
        <f>OR((Statistics_xlsx___Sheet1[[#This Row],[updated offered salary]]&lt;$N$39),(Statistics_xlsx___Sheet1[[#This Row],[updated offered salary]]&gt;$N$40))</f>
        <v>0</v>
      </c>
    </row>
    <row r="5543" spans="1:11" x14ac:dyDescent="0.3">
      <c r="A5543">
        <v>800047</v>
      </c>
      <c r="B5543" t="s">
        <v>4454</v>
      </c>
      <c r="C5543" t="s">
        <v>8</v>
      </c>
      <c r="D5543" t="s">
        <v>13</v>
      </c>
      <c r="E5543" t="str">
        <f>IF(Statistics_xlsx___Sheet1[[#This Row],[event_name]]="-","Male",Statistics_xlsx___Sheet1[[#This Row],[event_name]])</f>
        <v>Female</v>
      </c>
      <c r="F5543" t="s">
        <v>21</v>
      </c>
      <c r="G5543" t="s">
        <v>345</v>
      </c>
      <c r="H5543" t="str">
        <f>IF(Statistics_xlsx___Sheet1[[#This Row],[Post Name]]="-",IF(G5544=0,G5542,G5544),Statistics_xlsx___Sheet1[[#This Row],[Post Name]])</f>
        <v>c9</v>
      </c>
      <c r="I5543">
        <v>31737</v>
      </c>
      <c r="J5543">
        <f>IF(Statistics_xlsx___Sheet1[[#This Row],[Offered Salary]]&lt;=0,AVERAGE($I$2:$I$7166),Statistics_xlsx___Sheet1[[#This Row],[Offered Salary]])</f>
        <v>31737</v>
      </c>
      <c r="K5543" t="b">
        <f>OR((Statistics_xlsx___Sheet1[[#This Row],[updated offered salary]]&lt;$N$39),(Statistics_xlsx___Sheet1[[#This Row],[updated offered salary]]&gt;$N$40))</f>
        <v>0</v>
      </c>
    </row>
    <row r="5544" spans="1:11" x14ac:dyDescent="0.3">
      <c r="A5544">
        <v>467278</v>
      </c>
      <c r="B5544" t="s">
        <v>4455</v>
      </c>
      <c r="C5544" t="s">
        <v>8</v>
      </c>
      <c r="D5544" t="s">
        <v>9</v>
      </c>
      <c r="E5544" t="str">
        <f>IF(Statistics_xlsx___Sheet1[[#This Row],[event_name]]="-","Male",Statistics_xlsx___Sheet1[[#This Row],[event_name]])</f>
        <v>Male</v>
      </c>
      <c r="F5544" t="s">
        <v>21</v>
      </c>
      <c r="G5544" t="s">
        <v>345</v>
      </c>
      <c r="H5544" t="str">
        <f>IF(Statistics_xlsx___Sheet1[[#This Row],[Post Name]]="-",IF(G5545=0,G5543,G5545),Statistics_xlsx___Sheet1[[#This Row],[Post Name]])</f>
        <v>c9</v>
      </c>
      <c r="I5544">
        <v>18647</v>
      </c>
      <c r="J5544">
        <f>IF(Statistics_xlsx___Sheet1[[#This Row],[Offered Salary]]&lt;=0,AVERAGE($I$2:$I$7166),Statistics_xlsx___Sheet1[[#This Row],[Offered Salary]])</f>
        <v>18647</v>
      </c>
      <c r="K5544" t="b">
        <f>OR((Statistics_xlsx___Sheet1[[#This Row],[updated offered salary]]&lt;$N$39),(Statistics_xlsx___Sheet1[[#This Row],[updated offered salary]]&gt;$N$40))</f>
        <v>0</v>
      </c>
    </row>
    <row r="5545" spans="1:11" x14ac:dyDescent="0.3">
      <c r="A5545">
        <v>280940</v>
      </c>
      <c r="B5545" t="s">
        <v>4456</v>
      </c>
      <c r="C5545" t="s">
        <v>15</v>
      </c>
      <c r="D5545" t="s">
        <v>9</v>
      </c>
      <c r="E5545" t="str">
        <f>IF(Statistics_xlsx___Sheet1[[#This Row],[event_name]]="-","Male",Statistics_xlsx___Sheet1[[#This Row],[event_name]])</f>
        <v>Male</v>
      </c>
      <c r="F5545" t="s">
        <v>21</v>
      </c>
      <c r="G5545" t="s">
        <v>345</v>
      </c>
      <c r="H5545" t="str">
        <f>IF(Statistics_xlsx___Sheet1[[#This Row],[Post Name]]="-",IF(G5546=0,G5544,G5546),Statistics_xlsx___Sheet1[[#This Row],[Post Name]])</f>
        <v>c9</v>
      </c>
      <c r="I5545">
        <v>37833</v>
      </c>
      <c r="J5545">
        <f>IF(Statistics_xlsx___Sheet1[[#This Row],[Offered Salary]]&lt;=0,AVERAGE($I$2:$I$7166),Statistics_xlsx___Sheet1[[#This Row],[Offered Salary]])</f>
        <v>37833</v>
      </c>
      <c r="K5545" t="b">
        <f>OR((Statistics_xlsx___Sheet1[[#This Row],[updated offered salary]]&lt;$N$39),(Statistics_xlsx___Sheet1[[#This Row],[updated offered salary]]&gt;$N$40))</f>
        <v>0</v>
      </c>
    </row>
    <row r="5546" spans="1:11" x14ac:dyDescent="0.3">
      <c r="A5546">
        <v>981779</v>
      </c>
      <c r="B5546" t="s">
        <v>4457</v>
      </c>
      <c r="C5546" t="s">
        <v>8</v>
      </c>
      <c r="D5546" t="s">
        <v>9</v>
      </c>
      <c r="E5546" t="str">
        <f>IF(Statistics_xlsx___Sheet1[[#This Row],[event_name]]="-","Male",Statistics_xlsx___Sheet1[[#This Row],[event_name]])</f>
        <v>Male</v>
      </c>
      <c r="F5546" t="s">
        <v>17</v>
      </c>
      <c r="G5546" t="s">
        <v>36</v>
      </c>
      <c r="H5546" t="str">
        <f>IF(Statistics_xlsx___Sheet1[[#This Row],[Post Name]]="-",IF(G5547=0,G5545,G5547),Statistics_xlsx___Sheet1[[#This Row],[Post Name]])</f>
        <v>i5</v>
      </c>
      <c r="I5546">
        <v>27537</v>
      </c>
      <c r="J5546">
        <f>IF(Statistics_xlsx___Sheet1[[#This Row],[Offered Salary]]&lt;=0,AVERAGE($I$2:$I$7166),Statistics_xlsx___Sheet1[[#This Row],[Offered Salary]])</f>
        <v>27537</v>
      </c>
      <c r="K5546" t="b">
        <f>OR((Statistics_xlsx___Sheet1[[#This Row],[updated offered salary]]&lt;$N$39),(Statistics_xlsx___Sheet1[[#This Row],[updated offered salary]]&gt;$N$40))</f>
        <v>0</v>
      </c>
    </row>
    <row r="5547" spans="1:11" x14ac:dyDescent="0.3">
      <c r="A5547">
        <v>541258</v>
      </c>
      <c r="B5547" t="s">
        <v>4458</v>
      </c>
      <c r="C5547" t="s">
        <v>8</v>
      </c>
      <c r="D5547" t="s">
        <v>9</v>
      </c>
      <c r="E5547" t="str">
        <f>IF(Statistics_xlsx___Sheet1[[#This Row],[event_name]]="-","Male",Statistics_xlsx___Sheet1[[#This Row],[event_name]])</f>
        <v>Male</v>
      </c>
      <c r="F5547" t="s">
        <v>86</v>
      </c>
      <c r="G5547" t="s">
        <v>30</v>
      </c>
      <c r="H5547" t="str">
        <f>IF(Statistics_xlsx___Sheet1[[#This Row],[Post Name]]="-",IF(G5548=0,G5546,G5548),Statistics_xlsx___Sheet1[[#This Row],[Post Name]])</f>
        <v>b9</v>
      </c>
      <c r="I5547">
        <v>37896</v>
      </c>
      <c r="J5547">
        <f>IF(Statistics_xlsx___Sheet1[[#This Row],[Offered Salary]]&lt;=0,AVERAGE($I$2:$I$7166),Statistics_xlsx___Sheet1[[#This Row],[Offered Salary]])</f>
        <v>37896</v>
      </c>
      <c r="K5547" t="b">
        <f>OR((Statistics_xlsx___Sheet1[[#This Row],[updated offered salary]]&lt;$N$39),(Statistics_xlsx___Sheet1[[#This Row],[updated offered salary]]&gt;$N$40))</f>
        <v>0</v>
      </c>
    </row>
    <row r="5548" spans="1:11" x14ac:dyDescent="0.3">
      <c r="A5548">
        <v>763252</v>
      </c>
      <c r="B5548" t="s">
        <v>3646</v>
      </c>
      <c r="C5548" t="s">
        <v>8</v>
      </c>
      <c r="D5548" t="s">
        <v>9</v>
      </c>
      <c r="E5548" t="str">
        <f>IF(Statistics_xlsx___Sheet1[[#This Row],[event_name]]="-","Male",Statistics_xlsx___Sheet1[[#This Row],[event_name]])</f>
        <v>Male</v>
      </c>
      <c r="F5548" t="s">
        <v>17</v>
      </c>
      <c r="G5548" t="s">
        <v>36</v>
      </c>
      <c r="H5548" t="str">
        <f>IF(Statistics_xlsx___Sheet1[[#This Row],[Post Name]]="-",IF(G5549=0,G5547,G5549),Statistics_xlsx___Sheet1[[#This Row],[Post Name]])</f>
        <v>i5</v>
      </c>
      <c r="I5548">
        <v>42231</v>
      </c>
      <c r="J5548">
        <f>IF(Statistics_xlsx___Sheet1[[#This Row],[Offered Salary]]&lt;=0,AVERAGE($I$2:$I$7166),Statistics_xlsx___Sheet1[[#This Row],[Offered Salary]])</f>
        <v>42231</v>
      </c>
      <c r="K5548" t="b">
        <f>OR((Statistics_xlsx___Sheet1[[#This Row],[updated offered salary]]&lt;$N$39),(Statistics_xlsx___Sheet1[[#This Row],[updated offered salary]]&gt;$N$40))</f>
        <v>0</v>
      </c>
    </row>
    <row r="5549" spans="1:11" x14ac:dyDescent="0.3">
      <c r="A5549">
        <v>576187</v>
      </c>
      <c r="B5549" t="s">
        <v>4459</v>
      </c>
      <c r="C5549" t="s">
        <v>8</v>
      </c>
      <c r="D5549" t="s">
        <v>9</v>
      </c>
      <c r="E5549" t="str">
        <f>IF(Statistics_xlsx___Sheet1[[#This Row],[event_name]]="-","Male",Statistics_xlsx___Sheet1[[#This Row],[event_name]])</f>
        <v>Male</v>
      </c>
      <c r="F5549" t="s">
        <v>166</v>
      </c>
      <c r="G5549" t="s">
        <v>24</v>
      </c>
      <c r="H5549" t="str">
        <f>IF(Statistics_xlsx___Sheet1[[#This Row],[Post Name]]="-",IF(G5550=0,G5548,G5550),Statistics_xlsx___Sheet1[[#This Row],[Post Name]])</f>
        <v>i7</v>
      </c>
      <c r="I5549">
        <v>52210</v>
      </c>
      <c r="J5549">
        <f>IF(Statistics_xlsx___Sheet1[[#This Row],[Offered Salary]]&lt;=0,AVERAGE($I$2:$I$7166),Statistics_xlsx___Sheet1[[#This Row],[Offered Salary]])</f>
        <v>52210</v>
      </c>
      <c r="K5549" t="b">
        <f>OR((Statistics_xlsx___Sheet1[[#This Row],[updated offered salary]]&lt;$N$39),(Statistics_xlsx___Sheet1[[#This Row],[updated offered salary]]&gt;$N$40))</f>
        <v>0</v>
      </c>
    </row>
    <row r="5550" spans="1:11" x14ac:dyDescent="0.3">
      <c r="A5550">
        <v>608018</v>
      </c>
      <c r="B5550" t="s">
        <v>3251</v>
      </c>
      <c r="C5550" t="s">
        <v>8</v>
      </c>
      <c r="D5550" t="s">
        <v>13</v>
      </c>
      <c r="E5550" t="str">
        <f>IF(Statistics_xlsx___Sheet1[[#This Row],[event_name]]="-","Male",Statistics_xlsx___Sheet1[[#This Row],[event_name]])</f>
        <v>Female</v>
      </c>
      <c r="F5550" t="s">
        <v>33</v>
      </c>
      <c r="G5550" t="s">
        <v>345</v>
      </c>
      <c r="H5550" t="str">
        <f>IF(Statistics_xlsx___Sheet1[[#This Row],[Post Name]]="-",IF(G5551=0,G5549,G5551),Statistics_xlsx___Sheet1[[#This Row],[Post Name]])</f>
        <v>c9</v>
      </c>
      <c r="I5550">
        <v>83678</v>
      </c>
      <c r="J5550">
        <f>IF(Statistics_xlsx___Sheet1[[#This Row],[Offered Salary]]&lt;=0,AVERAGE($I$2:$I$7166),Statistics_xlsx___Sheet1[[#This Row],[Offered Salary]])</f>
        <v>83678</v>
      </c>
      <c r="K5550" t="b">
        <f>OR((Statistics_xlsx___Sheet1[[#This Row],[updated offered salary]]&lt;$N$39),(Statistics_xlsx___Sheet1[[#This Row],[updated offered salary]]&gt;$N$40))</f>
        <v>0</v>
      </c>
    </row>
    <row r="5551" spans="1:11" x14ac:dyDescent="0.3">
      <c r="A5551">
        <v>438895</v>
      </c>
      <c r="B5551" t="s">
        <v>1519</v>
      </c>
      <c r="C5551" t="s">
        <v>8</v>
      </c>
      <c r="D5551" t="s">
        <v>13</v>
      </c>
      <c r="E5551" t="str">
        <f>IF(Statistics_xlsx___Sheet1[[#This Row],[event_name]]="-","Male",Statistics_xlsx___Sheet1[[#This Row],[event_name]])</f>
        <v>Female</v>
      </c>
      <c r="F5551" t="s">
        <v>33</v>
      </c>
      <c r="G5551" t="s">
        <v>345</v>
      </c>
      <c r="H5551" t="str">
        <f>IF(Statistics_xlsx___Sheet1[[#This Row],[Post Name]]="-",IF(G5552=0,G5550,G5552),Statistics_xlsx___Sheet1[[#This Row],[Post Name]])</f>
        <v>c9</v>
      </c>
      <c r="I5551">
        <v>73323</v>
      </c>
      <c r="J5551">
        <f>IF(Statistics_xlsx___Sheet1[[#This Row],[Offered Salary]]&lt;=0,AVERAGE($I$2:$I$7166),Statistics_xlsx___Sheet1[[#This Row],[Offered Salary]])</f>
        <v>73323</v>
      </c>
      <c r="K5551" t="b">
        <f>OR((Statistics_xlsx___Sheet1[[#This Row],[updated offered salary]]&lt;$N$39),(Statistics_xlsx___Sheet1[[#This Row],[updated offered salary]]&gt;$N$40))</f>
        <v>0</v>
      </c>
    </row>
    <row r="5552" spans="1:11" x14ac:dyDescent="0.3">
      <c r="A5552">
        <v>649743</v>
      </c>
      <c r="B5552" t="s">
        <v>1214</v>
      </c>
      <c r="C5552" t="s">
        <v>8</v>
      </c>
      <c r="D5552" t="s">
        <v>9</v>
      </c>
      <c r="E5552" t="str">
        <f>IF(Statistics_xlsx___Sheet1[[#This Row],[event_name]]="-","Male",Statistics_xlsx___Sheet1[[#This Row],[event_name]])</f>
        <v>Male</v>
      </c>
      <c r="F5552" t="s">
        <v>17</v>
      </c>
      <c r="G5552" t="s">
        <v>345</v>
      </c>
      <c r="H5552" t="str">
        <f>IF(Statistics_xlsx___Sheet1[[#This Row],[Post Name]]="-",IF(G5553=0,G5551,G5553),Statistics_xlsx___Sheet1[[#This Row],[Post Name]])</f>
        <v>c9</v>
      </c>
      <c r="I5552">
        <v>36760</v>
      </c>
      <c r="J5552">
        <f>IF(Statistics_xlsx___Sheet1[[#This Row],[Offered Salary]]&lt;=0,AVERAGE($I$2:$I$7166),Statistics_xlsx___Sheet1[[#This Row],[Offered Salary]])</f>
        <v>36760</v>
      </c>
      <c r="K5552" t="b">
        <f>OR((Statistics_xlsx___Sheet1[[#This Row],[updated offered salary]]&lt;$N$39),(Statistics_xlsx___Sheet1[[#This Row],[updated offered salary]]&gt;$N$40))</f>
        <v>0</v>
      </c>
    </row>
    <row r="5553" spans="1:11" x14ac:dyDescent="0.3">
      <c r="A5553">
        <v>114306</v>
      </c>
      <c r="B5553" t="s">
        <v>3383</v>
      </c>
      <c r="C5553" t="s">
        <v>8</v>
      </c>
      <c r="D5553" t="s">
        <v>9</v>
      </c>
      <c r="E5553" t="str">
        <f>IF(Statistics_xlsx___Sheet1[[#This Row],[event_name]]="-","Male",Statistics_xlsx___Sheet1[[#This Row],[event_name]])</f>
        <v>Male</v>
      </c>
      <c r="F5553" t="s">
        <v>17</v>
      </c>
      <c r="G5553" t="s">
        <v>44</v>
      </c>
      <c r="H5553" t="str">
        <f>IF(Statistics_xlsx___Sheet1[[#This Row],[Post Name]]="-",IF(G5554=0,G5552,G5554),Statistics_xlsx___Sheet1[[#This Row],[Post Name]])</f>
        <v>i6</v>
      </c>
      <c r="I5553">
        <v>48320</v>
      </c>
      <c r="J5553">
        <f>IF(Statistics_xlsx___Sheet1[[#This Row],[Offered Salary]]&lt;=0,AVERAGE($I$2:$I$7166),Statistics_xlsx___Sheet1[[#This Row],[Offered Salary]])</f>
        <v>48320</v>
      </c>
      <c r="K5553" t="b">
        <f>OR((Statistics_xlsx___Sheet1[[#This Row],[updated offered salary]]&lt;$N$39),(Statistics_xlsx___Sheet1[[#This Row],[updated offered salary]]&gt;$N$40))</f>
        <v>0</v>
      </c>
    </row>
    <row r="5554" spans="1:11" x14ac:dyDescent="0.3">
      <c r="A5554">
        <v>948487</v>
      </c>
      <c r="B5554" t="s">
        <v>1505</v>
      </c>
      <c r="C5554" t="s">
        <v>8</v>
      </c>
      <c r="D5554" t="s">
        <v>13</v>
      </c>
      <c r="E5554" t="str">
        <f>IF(Statistics_xlsx___Sheet1[[#This Row],[event_name]]="-","Male",Statistics_xlsx___Sheet1[[#This Row],[event_name]])</f>
        <v>Female</v>
      </c>
      <c r="F5554" t="s">
        <v>10</v>
      </c>
      <c r="G5554" t="s">
        <v>24</v>
      </c>
      <c r="H5554" t="str">
        <f>IF(Statistics_xlsx___Sheet1[[#This Row],[Post Name]]="-",IF(G5555=0,G5553,G5555),Statistics_xlsx___Sheet1[[#This Row],[Post Name]])</f>
        <v>i7</v>
      </c>
      <c r="I5554">
        <v>97686</v>
      </c>
      <c r="J5554">
        <f>IF(Statistics_xlsx___Sheet1[[#This Row],[Offered Salary]]&lt;=0,AVERAGE($I$2:$I$7166),Statistics_xlsx___Sheet1[[#This Row],[Offered Salary]])</f>
        <v>97686</v>
      </c>
      <c r="K5554" t="b">
        <f>OR((Statistics_xlsx___Sheet1[[#This Row],[updated offered salary]]&lt;$N$39),(Statistics_xlsx___Sheet1[[#This Row],[updated offered salary]]&gt;$N$40))</f>
        <v>0</v>
      </c>
    </row>
    <row r="5555" spans="1:11" x14ac:dyDescent="0.3">
      <c r="A5555">
        <v>496594</v>
      </c>
      <c r="B5555" t="s">
        <v>1369</v>
      </c>
      <c r="C5555" t="s">
        <v>8</v>
      </c>
      <c r="D5555" t="s">
        <v>9</v>
      </c>
      <c r="E5555" t="str">
        <f>IF(Statistics_xlsx___Sheet1[[#This Row],[event_name]]="-","Male",Statistics_xlsx___Sheet1[[#This Row],[event_name]])</f>
        <v>Male</v>
      </c>
      <c r="F5555" t="s">
        <v>10</v>
      </c>
      <c r="G5555" t="s">
        <v>14</v>
      </c>
      <c r="H5555" t="str">
        <f>IF(Statistics_xlsx___Sheet1[[#This Row],[Post Name]]="-",IF(G5556=0,G5554,G5556),Statistics_xlsx___Sheet1[[#This Row],[Post Name]])</f>
        <v>c5</v>
      </c>
      <c r="I5555">
        <v>98665</v>
      </c>
      <c r="J5555">
        <f>IF(Statistics_xlsx___Sheet1[[#This Row],[Offered Salary]]&lt;=0,AVERAGE($I$2:$I$7166),Statistics_xlsx___Sheet1[[#This Row],[Offered Salary]])</f>
        <v>98665</v>
      </c>
      <c r="K5555" t="b">
        <f>OR((Statistics_xlsx___Sheet1[[#This Row],[updated offered salary]]&lt;$N$39),(Statistics_xlsx___Sheet1[[#This Row],[updated offered salary]]&gt;$N$40))</f>
        <v>0</v>
      </c>
    </row>
    <row r="5556" spans="1:11" x14ac:dyDescent="0.3">
      <c r="A5556">
        <v>400371</v>
      </c>
      <c r="B5556" t="s">
        <v>4460</v>
      </c>
      <c r="C5556" t="s">
        <v>8</v>
      </c>
      <c r="D5556" t="s">
        <v>9</v>
      </c>
      <c r="E5556" t="str">
        <f>IF(Statistics_xlsx___Sheet1[[#This Row],[event_name]]="-","Male",Statistics_xlsx___Sheet1[[#This Row],[event_name]])</f>
        <v>Male</v>
      </c>
      <c r="F5556" t="s">
        <v>86</v>
      </c>
      <c r="G5556" t="s">
        <v>345</v>
      </c>
      <c r="H5556" t="str">
        <f>IF(Statistics_xlsx___Sheet1[[#This Row],[Post Name]]="-",IF(G5557=0,G5555,G5557),Statistics_xlsx___Sheet1[[#This Row],[Post Name]])</f>
        <v>c9</v>
      </c>
      <c r="I5556">
        <v>2176</v>
      </c>
      <c r="J5556">
        <f>IF(Statistics_xlsx___Sheet1[[#This Row],[Offered Salary]]&lt;=0,AVERAGE($I$2:$I$7166),Statistics_xlsx___Sheet1[[#This Row],[Offered Salary]])</f>
        <v>2176</v>
      </c>
      <c r="K5556" t="b">
        <f>OR((Statistics_xlsx___Sheet1[[#This Row],[updated offered salary]]&lt;$N$39),(Statistics_xlsx___Sheet1[[#This Row],[updated offered salary]]&gt;$N$40))</f>
        <v>0</v>
      </c>
    </row>
    <row r="5557" spans="1:11" x14ac:dyDescent="0.3">
      <c r="A5557">
        <v>440318</v>
      </c>
      <c r="B5557" t="s">
        <v>4460</v>
      </c>
      <c r="C5557" t="s">
        <v>8</v>
      </c>
      <c r="D5557" t="s">
        <v>13</v>
      </c>
      <c r="E5557" t="str">
        <f>IF(Statistics_xlsx___Sheet1[[#This Row],[event_name]]="-","Male",Statistics_xlsx___Sheet1[[#This Row],[event_name]])</f>
        <v>Female</v>
      </c>
      <c r="F5557" t="s">
        <v>86</v>
      </c>
      <c r="G5557" t="s">
        <v>345</v>
      </c>
      <c r="H5557" t="str">
        <f>IF(Statistics_xlsx___Sheet1[[#This Row],[Post Name]]="-",IF(G5558=0,G5556,G5558),Statistics_xlsx___Sheet1[[#This Row],[Post Name]])</f>
        <v>c9</v>
      </c>
      <c r="I5557">
        <v>35977</v>
      </c>
      <c r="J5557">
        <f>IF(Statistics_xlsx___Sheet1[[#This Row],[Offered Salary]]&lt;=0,AVERAGE($I$2:$I$7166),Statistics_xlsx___Sheet1[[#This Row],[Offered Salary]])</f>
        <v>35977</v>
      </c>
      <c r="K5557" t="b">
        <f>OR((Statistics_xlsx___Sheet1[[#This Row],[updated offered salary]]&lt;$N$39),(Statistics_xlsx___Sheet1[[#This Row],[updated offered salary]]&gt;$N$40))</f>
        <v>0</v>
      </c>
    </row>
    <row r="5558" spans="1:11" x14ac:dyDescent="0.3">
      <c r="A5558">
        <v>937905</v>
      </c>
      <c r="B5558" t="s">
        <v>4461</v>
      </c>
      <c r="C5558" t="s">
        <v>8</v>
      </c>
      <c r="D5558" t="s">
        <v>22</v>
      </c>
      <c r="E5558" t="str">
        <f>IF(Statistics_xlsx___Sheet1[[#This Row],[event_name]]="-","Male",Statistics_xlsx___Sheet1[[#This Row],[event_name]])</f>
        <v>Male</v>
      </c>
      <c r="F5558" t="s">
        <v>86</v>
      </c>
      <c r="G5558" t="s">
        <v>345</v>
      </c>
      <c r="H5558" t="str">
        <f>IF(Statistics_xlsx___Sheet1[[#This Row],[Post Name]]="-",IF(G5559=0,G5557,G5559),Statistics_xlsx___Sheet1[[#This Row],[Post Name]])</f>
        <v>c9</v>
      </c>
      <c r="I5558">
        <v>94032</v>
      </c>
      <c r="J5558">
        <f>IF(Statistics_xlsx___Sheet1[[#This Row],[Offered Salary]]&lt;=0,AVERAGE($I$2:$I$7166),Statistics_xlsx___Sheet1[[#This Row],[Offered Salary]])</f>
        <v>94032</v>
      </c>
      <c r="K5558" t="b">
        <f>OR((Statistics_xlsx___Sheet1[[#This Row],[updated offered salary]]&lt;$N$39),(Statistics_xlsx___Sheet1[[#This Row],[updated offered salary]]&gt;$N$40))</f>
        <v>0</v>
      </c>
    </row>
    <row r="5559" spans="1:11" x14ac:dyDescent="0.3">
      <c r="A5559">
        <v>538330</v>
      </c>
      <c r="B5559" t="s">
        <v>1433</v>
      </c>
      <c r="C5559" t="s">
        <v>8</v>
      </c>
      <c r="D5559" t="s">
        <v>13</v>
      </c>
      <c r="E5559" t="str">
        <f>IF(Statistics_xlsx___Sheet1[[#This Row],[event_name]]="-","Male",Statistics_xlsx___Sheet1[[#This Row],[event_name]])</f>
        <v>Female</v>
      </c>
      <c r="F5559" t="s">
        <v>17</v>
      </c>
      <c r="G5559" t="s">
        <v>24</v>
      </c>
      <c r="H5559" t="str">
        <f>IF(Statistics_xlsx___Sheet1[[#This Row],[Post Name]]="-",IF(G5560=0,G5558,G5560),Statistics_xlsx___Sheet1[[#This Row],[Post Name]])</f>
        <v>i7</v>
      </c>
      <c r="I5559">
        <v>52310</v>
      </c>
      <c r="J5559">
        <f>IF(Statistics_xlsx___Sheet1[[#This Row],[Offered Salary]]&lt;=0,AVERAGE($I$2:$I$7166),Statistics_xlsx___Sheet1[[#This Row],[Offered Salary]])</f>
        <v>52310</v>
      </c>
      <c r="K5559" t="b">
        <f>OR((Statistics_xlsx___Sheet1[[#This Row],[updated offered salary]]&lt;$N$39),(Statistics_xlsx___Sheet1[[#This Row],[updated offered salary]]&gt;$N$40))</f>
        <v>0</v>
      </c>
    </row>
    <row r="5560" spans="1:11" x14ac:dyDescent="0.3">
      <c r="A5560">
        <v>320458</v>
      </c>
      <c r="B5560" t="s">
        <v>1412</v>
      </c>
      <c r="C5560" t="s">
        <v>8</v>
      </c>
      <c r="D5560" t="s">
        <v>13</v>
      </c>
      <c r="E5560" t="str">
        <f>IF(Statistics_xlsx___Sheet1[[#This Row],[event_name]]="-","Male",Statistics_xlsx___Sheet1[[#This Row],[event_name]])</f>
        <v>Female</v>
      </c>
      <c r="F5560" t="s">
        <v>17</v>
      </c>
      <c r="G5560" t="s">
        <v>24</v>
      </c>
      <c r="H5560" t="str">
        <f>IF(Statistics_xlsx___Sheet1[[#This Row],[Post Name]]="-",IF(G5561=0,G5559,G5561),Statistics_xlsx___Sheet1[[#This Row],[Post Name]])</f>
        <v>i7</v>
      </c>
      <c r="I5560">
        <v>4239</v>
      </c>
      <c r="J5560">
        <f>IF(Statistics_xlsx___Sheet1[[#This Row],[Offered Salary]]&lt;=0,AVERAGE($I$2:$I$7166),Statistics_xlsx___Sheet1[[#This Row],[Offered Salary]])</f>
        <v>4239</v>
      </c>
      <c r="K5560" t="b">
        <f>OR((Statistics_xlsx___Sheet1[[#This Row],[updated offered salary]]&lt;$N$39),(Statistics_xlsx___Sheet1[[#This Row],[updated offered salary]]&gt;$N$40))</f>
        <v>0</v>
      </c>
    </row>
    <row r="5561" spans="1:11" x14ac:dyDescent="0.3">
      <c r="A5561">
        <v>884604</v>
      </c>
      <c r="B5561" t="s">
        <v>3443</v>
      </c>
      <c r="C5561" t="s">
        <v>8</v>
      </c>
      <c r="D5561" t="s">
        <v>9</v>
      </c>
      <c r="E5561" t="str">
        <f>IF(Statistics_xlsx___Sheet1[[#This Row],[event_name]]="-","Male",Statistics_xlsx___Sheet1[[#This Row],[event_name]])</f>
        <v>Male</v>
      </c>
      <c r="F5561" t="s">
        <v>10</v>
      </c>
      <c r="G5561" t="s">
        <v>14</v>
      </c>
      <c r="H5561" t="str">
        <f>IF(Statistics_xlsx___Sheet1[[#This Row],[Post Name]]="-",IF(G5562=0,G5560,G5562),Statistics_xlsx___Sheet1[[#This Row],[Post Name]])</f>
        <v>c5</v>
      </c>
      <c r="I5561">
        <v>78962</v>
      </c>
      <c r="J5561">
        <f>IF(Statistics_xlsx___Sheet1[[#This Row],[Offered Salary]]&lt;=0,AVERAGE($I$2:$I$7166),Statistics_xlsx___Sheet1[[#This Row],[Offered Salary]])</f>
        <v>78962</v>
      </c>
      <c r="K5561" t="b">
        <f>OR((Statistics_xlsx___Sheet1[[#This Row],[updated offered salary]]&lt;$N$39),(Statistics_xlsx___Sheet1[[#This Row],[updated offered salary]]&gt;$N$40))</f>
        <v>0</v>
      </c>
    </row>
    <row r="5562" spans="1:11" x14ac:dyDescent="0.3">
      <c r="A5562">
        <v>287111</v>
      </c>
      <c r="B5562" t="s">
        <v>4462</v>
      </c>
      <c r="C5562" t="s">
        <v>8</v>
      </c>
      <c r="D5562" t="s">
        <v>9</v>
      </c>
      <c r="E5562" t="str">
        <f>IF(Statistics_xlsx___Sheet1[[#This Row],[event_name]]="-","Male",Statistics_xlsx___Sheet1[[#This Row],[event_name]])</f>
        <v>Male</v>
      </c>
      <c r="F5562" t="s">
        <v>10</v>
      </c>
      <c r="G5562" t="s">
        <v>14</v>
      </c>
      <c r="H5562" t="str">
        <f>IF(Statistics_xlsx___Sheet1[[#This Row],[Post Name]]="-",IF(G5563=0,G5561,G5563),Statistics_xlsx___Sheet1[[#This Row],[Post Name]])</f>
        <v>c5</v>
      </c>
      <c r="I5562">
        <v>18169</v>
      </c>
      <c r="J5562">
        <f>IF(Statistics_xlsx___Sheet1[[#This Row],[Offered Salary]]&lt;=0,AVERAGE($I$2:$I$7166),Statistics_xlsx___Sheet1[[#This Row],[Offered Salary]])</f>
        <v>18169</v>
      </c>
      <c r="K5562" t="b">
        <f>OR((Statistics_xlsx___Sheet1[[#This Row],[updated offered salary]]&lt;$N$39),(Statistics_xlsx___Sheet1[[#This Row],[updated offered salary]]&gt;$N$40))</f>
        <v>0</v>
      </c>
    </row>
    <row r="5563" spans="1:11" x14ac:dyDescent="0.3">
      <c r="A5563">
        <v>526382</v>
      </c>
      <c r="B5563" t="s">
        <v>4342</v>
      </c>
      <c r="C5563" t="s">
        <v>8</v>
      </c>
      <c r="D5563" t="s">
        <v>9</v>
      </c>
      <c r="E5563" t="str">
        <f>IF(Statistics_xlsx___Sheet1[[#This Row],[event_name]]="-","Male",Statistics_xlsx___Sheet1[[#This Row],[event_name]])</f>
        <v>Male</v>
      </c>
      <c r="F5563" t="s">
        <v>10</v>
      </c>
      <c r="G5563" t="s">
        <v>14</v>
      </c>
      <c r="H5563" t="str">
        <f>IF(Statistics_xlsx___Sheet1[[#This Row],[Post Name]]="-",IF(G5564=0,G5562,G5564),Statistics_xlsx___Sheet1[[#This Row],[Post Name]])</f>
        <v>c5</v>
      </c>
      <c r="I5563">
        <v>19572</v>
      </c>
      <c r="J5563">
        <f>IF(Statistics_xlsx___Sheet1[[#This Row],[Offered Salary]]&lt;=0,AVERAGE($I$2:$I$7166),Statistics_xlsx___Sheet1[[#This Row],[Offered Salary]])</f>
        <v>19572</v>
      </c>
      <c r="K5563" t="b">
        <f>OR((Statistics_xlsx___Sheet1[[#This Row],[updated offered salary]]&lt;$N$39),(Statistics_xlsx___Sheet1[[#This Row],[updated offered salary]]&gt;$N$40))</f>
        <v>0</v>
      </c>
    </row>
    <row r="5564" spans="1:11" x14ac:dyDescent="0.3">
      <c r="A5564">
        <v>750015</v>
      </c>
      <c r="B5564" t="s">
        <v>4343</v>
      </c>
      <c r="C5564" t="s">
        <v>8</v>
      </c>
      <c r="D5564" t="s">
        <v>9</v>
      </c>
      <c r="E5564" t="str">
        <f>IF(Statistics_xlsx___Sheet1[[#This Row],[event_name]]="-","Male",Statistics_xlsx___Sheet1[[#This Row],[event_name]])</f>
        <v>Male</v>
      </c>
      <c r="F5564" t="s">
        <v>10</v>
      </c>
      <c r="G5564" t="s">
        <v>14</v>
      </c>
      <c r="H5564" t="str">
        <f>IF(Statistics_xlsx___Sheet1[[#This Row],[Post Name]]="-",IF(G5565=0,G5563,G5565),Statistics_xlsx___Sheet1[[#This Row],[Post Name]])</f>
        <v>c5</v>
      </c>
      <c r="I5564">
        <v>4938</v>
      </c>
      <c r="J5564">
        <f>IF(Statistics_xlsx___Sheet1[[#This Row],[Offered Salary]]&lt;=0,AVERAGE($I$2:$I$7166),Statistics_xlsx___Sheet1[[#This Row],[Offered Salary]])</f>
        <v>4938</v>
      </c>
      <c r="K5564" t="b">
        <f>OR((Statistics_xlsx___Sheet1[[#This Row],[updated offered salary]]&lt;$N$39),(Statistics_xlsx___Sheet1[[#This Row],[updated offered salary]]&gt;$N$40))</f>
        <v>0</v>
      </c>
    </row>
    <row r="5565" spans="1:11" x14ac:dyDescent="0.3">
      <c r="A5565">
        <v>820910</v>
      </c>
      <c r="B5565" t="s">
        <v>4463</v>
      </c>
      <c r="C5565" t="s">
        <v>8</v>
      </c>
      <c r="D5565" t="s">
        <v>9</v>
      </c>
      <c r="E5565" t="str">
        <f>IF(Statistics_xlsx___Sheet1[[#This Row],[event_name]]="-","Male",Statistics_xlsx___Sheet1[[#This Row],[event_name]])</f>
        <v>Male</v>
      </c>
      <c r="F5565" t="s">
        <v>10</v>
      </c>
      <c r="G5565" t="s">
        <v>14</v>
      </c>
      <c r="H5565" t="str">
        <f>IF(Statistics_xlsx___Sheet1[[#This Row],[Post Name]]="-",IF(G5566=0,G5564,G5566),Statistics_xlsx___Sheet1[[#This Row],[Post Name]])</f>
        <v>c5</v>
      </c>
      <c r="I5565">
        <v>76950</v>
      </c>
      <c r="J5565">
        <f>IF(Statistics_xlsx___Sheet1[[#This Row],[Offered Salary]]&lt;=0,AVERAGE($I$2:$I$7166),Statistics_xlsx___Sheet1[[#This Row],[Offered Salary]])</f>
        <v>76950</v>
      </c>
      <c r="K5565" t="b">
        <f>OR((Statistics_xlsx___Sheet1[[#This Row],[updated offered salary]]&lt;$N$39),(Statistics_xlsx___Sheet1[[#This Row],[updated offered salary]]&gt;$N$40))</f>
        <v>0</v>
      </c>
    </row>
    <row r="5566" spans="1:11" x14ac:dyDescent="0.3">
      <c r="A5566">
        <v>121878</v>
      </c>
      <c r="B5566" t="s">
        <v>3780</v>
      </c>
      <c r="C5566" t="s">
        <v>8</v>
      </c>
      <c r="D5566" t="s">
        <v>13</v>
      </c>
      <c r="E5566" t="str">
        <f>IF(Statistics_xlsx___Sheet1[[#This Row],[event_name]]="-","Male",Statistics_xlsx___Sheet1[[#This Row],[event_name]])</f>
        <v>Female</v>
      </c>
      <c r="F5566" t="s">
        <v>21</v>
      </c>
      <c r="G5566" t="s">
        <v>44</v>
      </c>
      <c r="H5566" t="str">
        <f>IF(Statistics_xlsx___Sheet1[[#This Row],[Post Name]]="-",IF(G5567=0,G5565,G5567),Statistics_xlsx___Sheet1[[#This Row],[Post Name]])</f>
        <v>i6</v>
      </c>
      <c r="I5566">
        <v>2017</v>
      </c>
      <c r="J5566">
        <f>IF(Statistics_xlsx___Sheet1[[#This Row],[Offered Salary]]&lt;=0,AVERAGE($I$2:$I$7166),Statistics_xlsx___Sheet1[[#This Row],[Offered Salary]])</f>
        <v>2017</v>
      </c>
      <c r="K5566" t="b">
        <f>OR((Statistics_xlsx___Sheet1[[#This Row],[updated offered salary]]&lt;$N$39),(Statistics_xlsx___Sheet1[[#This Row],[updated offered salary]]&gt;$N$40))</f>
        <v>0</v>
      </c>
    </row>
    <row r="5567" spans="1:11" x14ac:dyDescent="0.3">
      <c r="A5567">
        <v>839931</v>
      </c>
      <c r="B5567" t="s">
        <v>4464</v>
      </c>
      <c r="C5567" t="s">
        <v>8</v>
      </c>
      <c r="D5567" t="s">
        <v>9</v>
      </c>
      <c r="E5567" t="str">
        <f>IF(Statistics_xlsx___Sheet1[[#This Row],[event_name]]="-","Male",Statistics_xlsx___Sheet1[[#This Row],[event_name]])</f>
        <v>Male</v>
      </c>
      <c r="F5567" t="s">
        <v>17</v>
      </c>
      <c r="G5567" t="s">
        <v>11</v>
      </c>
      <c r="H5567" t="str">
        <f>IF(Statistics_xlsx___Sheet1[[#This Row],[Post Name]]="-",IF(G5568=0,G5566,G5568),Statistics_xlsx___Sheet1[[#This Row],[Post Name]])</f>
        <v>c8</v>
      </c>
      <c r="I5567">
        <v>39122</v>
      </c>
      <c r="J5567">
        <f>IF(Statistics_xlsx___Sheet1[[#This Row],[Offered Salary]]&lt;=0,AVERAGE($I$2:$I$7166),Statistics_xlsx___Sheet1[[#This Row],[Offered Salary]])</f>
        <v>39122</v>
      </c>
      <c r="K5567" t="b">
        <f>OR((Statistics_xlsx___Sheet1[[#This Row],[updated offered salary]]&lt;$N$39),(Statistics_xlsx___Sheet1[[#This Row],[updated offered salary]]&gt;$N$40))</f>
        <v>0</v>
      </c>
    </row>
    <row r="5568" spans="1:11" x14ac:dyDescent="0.3">
      <c r="A5568">
        <v>966110</v>
      </c>
      <c r="B5568" t="s">
        <v>4465</v>
      </c>
      <c r="C5568" t="s">
        <v>8</v>
      </c>
      <c r="D5568" t="s">
        <v>9</v>
      </c>
      <c r="E5568" t="str">
        <f>IF(Statistics_xlsx___Sheet1[[#This Row],[event_name]]="-","Male",Statistics_xlsx___Sheet1[[#This Row],[event_name]])</f>
        <v>Male</v>
      </c>
      <c r="F5568" t="s">
        <v>17</v>
      </c>
      <c r="G5568" t="s">
        <v>345</v>
      </c>
      <c r="H5568" t="str">
        <f>IF(Statistics_xlsx___Sheet1[[#This Row],[Post Name]]="-",IF(G5569=0,G5567,G5569),Statistics_xlsx___Sheet1[[#This Row],[Post Name]])</f>
        <v>c9</v>
      </c>
      <c r="I5568">
        <v>68121</v>
      </c>
      <c r="J5568">
        <f>IF(Statistics_xlsx___Sheet1[[#This Row],[Offered Salary]]&lt;=0,AVERAGE($I$2:$I$7166),Statistics_xlsx___Sheet1[[#This Row],[Offered Salary]])</f>
        <v>68121</v>
      </c>
      <c r="K5568" t="b">
        <f>OR((Statistics_xlsx___Sheet1[[#This Row],[updated offered salary]]&lt;$N$39),(Statistics_xlsx___Sheet1[[#This Row],[updated offered salary]]&gt;$N$40))</f>
        <v>0</v>
      </c>
    </row>
    <row r="5569" spans="1:11" x14ac:dyDescent="0.3">
      <c r="A5569">
        <v>937115</v>
      </c>
      <c r="B5569" t="s">
        <v>4466</v>
      </c>
      <c r="C5569" t="s">
        <v>8</v>
      </c>
      <c r="D5569" t="s">
        <v>9</v>
      </c>
      <c r="E5569" t="str">
        <f>IF(Statistics_xlsx___Sheet1[[#This Row],[event_name]]="-","Male",Statistics_xlsx___Sheet1[[#This Row],[event_name]])</f>
        <v>Male</v>
      </c>
      <c r="F5569" t="s">
        <v>17</v>
      </c>
      <c r="G5569" t="s">
        <v>14</v>
      </c>
      <c r="H5569" t="str">
        <f>IF(Statistics_xlsx___Sheet1[[#This Row],[Post Name]]="-",IF(G5570=0,G5568,G5570),Statistics_xlsx___Sheet1[[#This Row],[Post Name]])</f>
        <v>c5</v>
      </c>
      <c r="I5569">
        <v>53427</v>
      </c>
      <c r="J5569">
        <f>IF(Statistics_xlsx___Sheet1[[#This Row],[Offered Salary]]&lt;=0,AVERAGE($I$2:$I$7166),Statistics_xlsx___Sheet1[[#This Row],[Offered Salary]])</f>
        <v>53427</v>
      </c>
      <c r="K5569" t="b">
        <f>OR((Statistics_xlsx___Sheet1[[#This Row],[updated offered salary]]&lt;$N$39),(Statistics_xlsx___Sheet1[[#This Row],[updated offered salary]]&gt;$N$40))</f>
        <v>0</v>
      </c>
    </row>
    <row r="5570" spans="1:11" x14ac:dyDescent="0.3">
      <c r="A5570">
        <v>606170</v>
      </c>
      <c r="B5570" t="s">
        <v>2723</v>
      </c>
      <c r="C5570" t="s">
        <v>8</v>
      </c>
      <c r="D5570" t="s">
        <v>9</v>
      </c>
      <c r="E5570" t="str">
        <f>IF(Statistics_xlsx___Sheet1[[#This Row],[event_name]]="-","Male",Statistics_xlsx___Sheet1[[#This Row],[event_name]])</f>
        <v>Male</v>
      </c>
      <c r="F5570" t="s">
        <v>10</v>
      </c>
      <c r="G5570" t="s">
        <v>14</v>
      </c>
      <c r="H5570" t="str">
        <f>IF(Statistics_xlsx___Sheet1[[#This Row],[Post Name]]="-",IF(G5571=0,G5569,G5571),Statistics_xlsx___Sheet1[[#This Row],[Post Name]])</f>
        <v>c5</v>
      </c>
      <c r="I5570">
        <v>17384</v>
      </c>
      <c r="J5570">
        <f>IF(Statistics_xlsx___Sheet1[[#This Row],[Offered Salary]]&lt;=0,AVERAGE($I$2:$I$7166),Statistics_xlsx___Sheet1[[#This Row],[Offered Salary]])</f>
        <v>17384</v>
      </c>
      <c r="K5570" t="b">
        <f>OR((Statistics_xlsx___Sheet1[[#This Row],[updated offered salary]]&lt;$N$39),(Statistics_xlsx___Sheet1[[#This Row],[updated offered salary]]&gt;$N$40))</f>
        <v>0</v>
      </c>
    </row>
    <row r="5571" spans="1:11" x14ac:dyDescent="0.3">
      <c r="A5571">
        <v>123900</v>
      </c>
      <c r="B5571" t="s">
        <v>1451</v>
      </c>
      <c r="C5571" t="s">
        <v>8</v>
      </c>
      <c r="D5571" t="s">
        <v>42</v>
      </c>
      <c r="E5571" t="str">
        <f>IF(Statistics_xlsx___Sheet1[[#This Row],[event_name]]="-","Male",Statistics_xlsx___Sheet1[[#This Row],[event_name]])</f>
        <v>Don’t want to say</v>
      </c>
      <c r="F5571" t="s">
        <v>10</v>
      </c>
      <c r="G5571" t="s">
        <v>14</v>
      </c>
      <c r="H5571" t="str">
        <f>IF(Statistics_xlsx___Sheet1[[#This Row],[Post Name]]="-",IF(G5572=0,G5570,G5572),Statistics_xlsx___Sheet1[[#This Row],[Post Name]])</f>
        <v>c5</v>
      </c>
      <c r="I5571">
        <v>73766</v>
      </c>
      <c r="J5571">
        <f>IF(Statistics_xlsx___Sheet1[[#This Row],[Offered Salary]]&lt;=0,AVERAGE($I$2:$I$7166),Statistics_xlsx___Sheet1[[#This Row],[Offered Salary]])</f>
        <v>73766</v>
      </c>
      <c r="K5571" t="b">
        <f>OR((Statistics_xlsx___Sheet1[[#This Row],[updated offered salary]]&lt;$N$39),(Statistics_xlsx___Sheet1[[#This Row],[updated offered salary]]&gt;$N$40))</f>
        <v>0</v>
      </c>
    </row>
    <row r="5572" spans="1:11" x14ac:dyDescent="0.3">
      <c r="A5572">
        <v>598860</v>
      </c>
      <c r="B5572" t="s">
        <v>4467</v>
      </c>
      <c r="C5572" t="s">
        <v>8</v>
      </c>
      <c r="D5572" t="s">
        <v>9</v>
      </c>
      <c r="E5572" t="str">
        <f>IF(Statistics_xlsx___Sheet1[[#This Row],[event_name]]="-","Male",Statistics_xlsx___Sheet1[[#This Row],[event_name]])</f>
        <v>Male</v>
      </c>
      <c r="F5572" t="s">
        <v>10</v>
      </c>
      <c r="G5572" t="s">
        <v>14</v>
      </c>
      <c r="H5572" t="str">
        <f>IF(Statistics_xlsx___Sheet1[[#This Row],[Post Name]]="-",IF(G5573=0,G5571,G5573),Statistics_xlsx___Sheet1[[#This Row],[Post Name]])</f>
        <v>c5</v>
      </c>
      <c r="I5572">
        <v>87702</v>
      </c>
      <c r="J5572">
        <f>IF(Statistics_xlsx___Sheet1[[#This Row],[Offered Salary]]&lt;=0,AVERAGE($I$2:$I$7166),Statistics_xlsx___Sheet1[[#This Row],[Offered Salary]])</f>
        <v>87702</v>
      </c>
      <c r="K5572" t="b">
        <f>OR((Statistics_xlsx___Sheet1[[#This Row],[updated offered salary]]&lt;$N$39),(Statistics_xlsx___Sheet1[[#This Row],[updated offered salary]]&gt;$N$40))</f>
        <v>0</v>
      </c>
    </row>
    <row r="5573" spans="1:11" x14ac:dyDescent="0.3">
      <c r="A5573">
        <v>148154</v>
      </c>
      <c r="B5573" t="s">
        <v>1639</v>
      </c>
      <c r="C5573" t="s">
        <v>8</v>
      </c>
      <c r="D5573" t="s">
        <v>9</v>
      </c>
      <c r="E5573" t="str">
        <f>IF(Statistics_xlsx___Sheet1[[#This Row],[event_name]]="-","Male",Statistics_xlsx___Sheet1[[#This Row],[event_name]])</f>
        <v>Male</v>
      </c>
      <c r="F5573" t="s">
        <v>69</v>
      </c>
      <c r="G5573" t="s">
        <v>14</v>
      </c>
      <c r="H5573" t="str">
        <f>IF(Statistics_xlsx___Sheet1[[#This Row],[Post Name]]="-",IF(G5574=0,G5572,G5574),Statistics_xlsx___Sheet1[[#This Row],[Post Name]])</f>
        <v>c5</v>
      </c>
      <c r="I5573">
        <v>41843</v>
      </c>
      <c r="J5573">
        <f>IF(Statistics_xlsx___Sheet1[[#This Row],[Offered Salary]]&lt;=0,AVERAGE($I$2:$I$7166),Statistics_xlsx___Sheet1[[#This Row],[Offered Salary]])</f>
        <v>41843</v>
      </c>
      <c r="K5573" t="b">
        <f>OR((Statistics_xlsx___Sheet1[[#This Row],[updated offered salary]]&lt;$N$39),(Statistics_xlsx___Sheet1[[#This Row],[updated offered salary]]&gt;$N$40))</f>
        <v>0</v>
      </c>
    </row>
    <row r="5574" spans="1:11" x14ac:dyDescent="0.3">
      <c r="A5574">
        <v>593448</v>
      </c>
      <c r="B5574" t="s">
        <v>1238</v>
      </c>
      <c r="C5574" t="s">
        <v>8</v>
      </c>
      <c r="D5574" t="s">
        <v>42</v>
      </c>
      <c r="E5574" t="str">
        <f>IF(Statistics_xlsx___Sheet1[[#This Row],[event_name]]="-","Male",Statistics_xlsx___Sheet1[[#This Row],[event_name]])</f>
        <v>Don’t want to say</v>
      </c>
      <c r="F5574" t="s">
        <v>69</v>
      </c>
      <c r="G5574" t="s">
        <v>14</v>
      </c>
      <c r="H5574" t="str">
        <f>IF(Statistics_xlsx___Sheet1[[#This Row],[Post Name]]="-",IF(G5575=0,G5573,G5575),Statistics_xlsx___Sheet1[[#This Row],[Post Name]])</f>
        <v>c5</v>
      </c>
      <c r="I5574">
        <v>72810</v>
      </c>
      <c r="J5574">
        <f>IF(Statistics_xlsx___Sheet1[[#This Row],[Offered Salary]]&lt;=0,AVERAGE($I$2:$I$7166),Statistics_xlsx___Sheet1[[#This Row],[Offered Salary]])</f>
        <v>72810</v>
      </c>
      <c r="K5574" t="b">
        <f>OR((Statistics_xlsx___Sheet1[[#This Row],[updated offered salary]]&lt;$N$39),(Statistics_xlsx___Sheet1[[#This Row],[updated offered salary]]&gt;$N$40))</f>
        <v>0</v>
      </c>
    </row>
    <row r="5575" spans="1:11" x14ac:dyDescent="0.3">
      <c r="A5575">
        <v>999367</v>
      </c>
      <c r="B5575" t="s">
        <v>1215</v>
      </c>
      <c r="C5575" t="s">
        <v>8</v>
      </c>
      <c r="D5575" t="s">
        <v>9</v>
      </c>
      <c r="E5575" t="str">
        <f>IF(Statistics_xlsx___Sheet1[[#This Row],[event_name]]="-","Male",Statistics_xlsx___Sheet1[[#This Row],[event_name]])</f>
        <v>Male</v>
      </c>
      <c r="F5575" t="s">
        <v>17</v>
      </c>
      <c r="G5575" t="s">
        <v>44</v>
      </c>
      <c r="H5575" t="str">
        <f>IF(Statistics_xlsx___Sheet1[[#This Row],[Post Name]]="-",IF(G5576=0,G5574,G5576),Statistics_xlsx___Sheet1[[#This Row],[Post Name]])</f>
        <v>i6</v>
      </c>
      <c r="I5575">
        <v>55977</v>
      </c>
      <c r="J5575">
        <f>IF(Statistics_xlsx___Sheet1[[#This Row],[Offered Salary]]&lt;=0,AVERAGE($I$2:$I$7166),Statistics_xlsx___Sheet1[[#This Row],[Offered Salary]])</f>
        <v>55977</v>
      </c>
      <c r="K5575" t="b">
        <f>OR((Statistics_xlsx___Sheet1[[#This Row],[updated offered salary]]&lt;$N$39),(Statistics_xlsx___Sheet1[[#This Row],[updated offered salary]]&gt;$N$40))</f>
        <v>0</v>
      </c>
    </row>
    <row r="5576" spans="1:11" x14ac:dyDescent="0.3">
      <c r="A5576">
        <v>379272</v>
      </c>
      <c r="B5576" t="s">
        <v>4468</v>
      </c>
      <c r="C5576" t="s">
        <v>8</v>
      </c>
      <c r="D5576" t="s">
        <v>9</v>
      </c>
      <c r="E5576" t="str">
        <f>IF(Statistics_xlsx___Sheet1[[#This Row],[event_name]]="-","Male",Statistics_xlsx___Sheet1[[#This Row],[event_name]])</f>
        <v>Male</v>
      </c>
      <c r="F5576" t="s">
        <v>17</v>
      </c>
      <c r="G5576" t="s">
        <v>44</v>
      </c>
      <c r="H5576" t="str">
        <f>IF(Statistics_xlsx___Sheet1[[#This Row],[Post Name]]="-",IF(G5577=0,G5575,G5577),Statistics_xlsx___Sheet1[[#This Row],[Post Name]])</f>
        <v>i6</v>
      </c>
      <c r="I5576">
        <v>49897</v>
      </c>
      <c r="J5576">
        <f>IF(Statistics_xlsx___Sheet1[[#This Row],[Offered Salary]]&lt;=0,AVERAGE($I$2:$I$7166),Statistics_xlsx___Sheet1[[#This Row],[Offered Salary]])</f>
        <v>49897</v>
      </c>
      <c r="K5576" t="b">
        <f>OR((Statistics_xlsx___Sheet1[[#This Row],[updated offered salary]]&lt;$N$39),(Statistics_xlsx___Sheet1[[#This Row],[updated offered salary]]&gt;$N$40))</f>
        <v>0</v>
      </c>
    </row>
    <row r="5577" spans="1:11" x14ac:dyDescent="0.3">
      <c r="A5577">
        <v>323588</v>
      </c>
      <c r="B5577" t="s">
        <v>4469</v>
      </c>
      <c r="C5577" t="s">
        <v>8</v>
      </c>
      <c r="D5577" t="s">
        <v>9</v>
      </c>
      <c r="E5577" t="str">
        <f>IF(Statistics_xlsx___Sheet1[[#This Row],[event_name]]="-","Male",Statistics_xlsx___Sheet1[[#This Row],[event_name]])</f>
        <v>Male</v>
      </c>
      <c r="F5577" t="s">
        <v>17</v>
      </c>
      <c r="G5577" t="s">
        <v>30</v>
      </c>
      <c r="H5577" t="str">
        <f>IF(Statistics_xlsx___Sheet1[[#This Row],[Post Name]]="-",IF(G5578=0,G5576,G5578),Statistics_xlsx___Sheet1[[#This Row],[Post Name]])</f>
        <v>b9</v>
      </c>
      <c r="I5577">
        <v>89133</v>
      </c>
      <c r="J5577">
        <f>IF(Statistics_xlsx___Sheet1[[#This Row],[Offered Salary]]&lt;=0,AVERAGE($I$2:$I$7166),Statistics_xlsx___Sheet1[[#This Row],[Offered Salary]])</f>
        <v>89133</v>
      </c>
      <c r="K5577" t="b">
        <f>OR((Statistics_xlsx___Sheet1[[#This Row],[updated offered salary]]&lt;$N$39),(Statistics_xlsx___Sheet1[[#This Row],[updated offered salary]]&gt;$N$40))</f>
        <v>0</v>
      </c>
    </row>
    <row r="5578" spans="1:11" x14ac:dyDescent="0.3">
      <c r="A5578">
        <v>435399</v>
      </c>
      <c r="B5578" t="s">
        <v>4470</v>
      </c>
      <c r="C5578" t="s">
        <v>15</v>
      </c>
      <c r="D5578" t="s">
        <v>9</v>
      </c>
      <c r="E5578" t="str">
        <f>IF(Statistics_xlsx___Sheet1[[#This Row],[event_name]]="-","Male",Statistics_xlsx___Sheet1[[#This Row],[event_name]])</f>
        <v>Male</v>
      </c>
      <c r="F5578" t="s">
        <v>17</v>
      </c>
      <c r="G5578" t="s">
        <v>30</v>
      </c>
      <c r="H5578" t="str">
        <f>IF(Statistics_xlsx___Sheet1[[#This Row],[Post Name]]="-",IF(G5579=0,G5577,G5579),Statistics_xlsx___Sheet1[[#This Row],[Post Name]])</f>
        <v>b9</v>
      </c>
      <c r="I5578">
        <v>53584</v>
      </c>
      <c r="J5578">
        <f>IF(Statistics_xlsx___Sheet1[[#This Row],[Offered Salary]]&lt;=0,AVERAGE($I$2:$I$7166),Statistics_xlsx___Sheet1[[#This Row],[Offered Salary]])</f>
        <v>53584</v>
      </c>
      <c r="K5578" t="b">
        <f>OR((Statistics_xlsx___Sheet1[[#This Row],[updated offered salary]]&lt;$N$39),(Statistics_xlsx___Sheet1[[#This Row],[updated offered salary]]&gt;$N$40))</f>
        <v>0</v>
      </c>
    </row>
    <row r="5579" spans="1:11" x14ac:dyDescent="0.3">
      <c r="A5579">
        <v>343794</v>
      </c>
      <c r="B5579" t="s">
        <v>3046</v>
      </c>
      <c r="C5579" t="s">
        <v>8</v>
      </c>
      <c r="D5579" t="s">
        <v>9</v>
      </c>
      <c r="E5579" t="str">
        <f>IF(Statistics_xlsx___Sheet1[[#This Row],[event_name]]="-","Male",Statistics_xlsx___Sheet1[[#This Row],[event_name]])</f>
        <v>Male</v>
      </c>
      <c r="F5579" t="s">
        <v>17</v>
      </c>
      <c r="G5579" t="s">
        <v>44</v>
      </c>
      <c r="H5579" t="str">
        <f>IF(Statistics_xlsx___Sheet1[[#This Row],[Post Name]]="-",IF(G5580=0,G5578,G5580),Statistics_xlsx___Sheet1[[#This Row],[Post Name]])</f>
        <v>i6</v>
      </c>
      <c r="I5579">
        <v>55509</v>
      </c>
      <c r="J5579">
        <f>IF(Statistics_xlsx___Sheet1[[#This Row],[Offered Salary]]&lt;=0,AVERAGE($I$2:$I$7166),Statistics_xlsx___Sheet1[[#This Row],[Offered Salary]])</f>
        <v>55509</v>
      </c>
      <c r="K5579" t="b">
        <f>OR((Statistics_xlsx___Sheet1[[#This Row],[updated offered salary]]&lt;$N$39),(Statistics_xlsx___Sheet1[[#This Row],[updated offered salary]]&gt;$N$40))</f>
        <v>0</v>
      </c>
    </row>
    <row r="5580" spans="1:11" x14ac:dyDescent="0.3">
      <c r="A5580">
        <v>421772</v>
      </c>
      <c r="B5580" t="s">
        <v>4471</v>
      </c>
      <c r="C5580" t="s">
        <v>8</v>
      </c>
      <c r="D5580" t="s">
        <v>9</v>
      </c>
      <c r="E5580" t="str">
        <f>IF(Statistics_xlsx___Sheet1[[#This Row],[event_name]]="-","Male",Statistics_xlsx___Sheet1[[#This Row],[event_name]])</f>
        <v>Male</v>
      </c>
      <c r="F5580" t="s">
        <v>17</v>
      </c>
      <c r="G5580" t="s">
        <v>44</v>
      </c>
      <c r="H5580" t="str">
        <f>IF(Statistics_xlsx___Sheet1[[#This Row],[Post Name]]="-",IF(G5581=0,G5579,G5581),Statistics_xlsx___Sheet1[[#This Row],[Post Name]])</f>
        <v>i6</v>
      </c>
      <c r="I5580">
        <v>23583</v>
      </c>
      <c r="J5580">
        <f>IF(Statistics_xlsx___Sheet1[[#This Row],[Offered Salary]]&lt;=0,AVERAGE($I$2:$I$7166),Statistics_xlsx___Sheet1[[#This Row],[Offered Salary]])</f>
        <v>23583</v>
      </c>
      <c r="K5580" t="b">
        <f>OR((Statistics_xlsx___Sheet1[[#This Row],[updated offered salary]]&lt;$N$39),(Statistics_xlsx___Sheet1[[#This Row],[updated offered salary]]&gt;$N$40))</f>
        <v>0</v>
      </c>
    </row>
    <row r="5581" spans="1:11" x14ac:dyDescent="0.3">
      <c r="A5581">
        <v>852384</v>
      </c>
      <c r="B5581" t="s">
        <v>1609</v>
      </c>
      <c r="C5581" t="s">
        <v>8</v>
      </c>
      <c r="D5581" t="s">
        <v>13</v>
      </c>
      <c r="E5581" t="str">
        <f>IF(Statistics_xlsx___Sheet1[[#This Row],[event_name]]="-","Male",Statistics_xlsx___Sheet1[[#This Row],[event_name]])</f>
        <v>Female</v>
      </c>
      <c r="F5581" t="s">
        <v>17</v>
      </c>
      <c r="G5581" t="s">
        <v>14</v>
      </c>
      <c r="H5581" t="str">
        <f>IF(Statistics_xlsx___Sheet1[[#This Row],[Post Name]]="-",IF(G5582=0,G5580,G5582),Statistics_xlsx___Sheet1[[#This Row],[Post Name]])</f>
        <v>c5</v>
      </c>
      <c r="I5581">
        <v>10158</v>
      </c>
      <c r="J5581">
        <f>IF(Statistics_xlsx___Sheet1[[#This Row],[Offered Salary]]&lt;=0,AVERAGE($I$2:$I$7166),Statistics_xlsx___Sheet1[[#This Row],[Offered Salary]])</f>
        <v>10158</v>
      </c>
      <c r="K5581" t="b">
        <f>OR((Statistics_xlsx___Sheet1[[#This Row],[updated offered salary]]&lt;$N$39),(Statistics_xlsx___Sheet1[[#This Row],[updated offered salary]]&gt;$N$40))</f>
        <v>0</v>
      </c>
    </row>
    <row r="5582" spans="1:11" x14ac:dyDescent="0.3">
      <c r="A5582">
        <v>349018</v>
      </c>
      <c r="B5582" t="s">
        <v>2078</v>
      </c>
      <c r="C5582" t="s">
        <v>8</v>
      </c>
      <c r="D5582" t="s">
        <v>13</v>
      </c>
      <c r="E5582" t="str">
        <f>IF(Statistics_xlsx___Sheet1[[#This Row],[event_name]]="-","Male",Statistics_xlsx___Sheet1[[#This Row],[event_name]])</f>
        <v>Female</v>
      </c>
      <c r="F5582" t="s">
        <v>17</v>
      </c>
      <c r="G5582" t="s">
        <v>14</v>
      </c>
      <c r="H5582" t="str">
        <f>IF(Statistics_xlsx___Sheet1[[#This Row],[Post Name]]="-",IF(G5583=0,G5581,G5583),Statistics_xlsx___Sheet1[[#This Row],[Post Name]])</f>
        <v>c5</v>
      </c>
      <c r="I5582">
        <v>6225</v>
      </c>
      <c r="J5582">
        <f>IF(Statistics_xlsx___Sheet1[[#This Row],[Offered Salary]]&lt;=0,AVERAGE($I$2:$I$7166),Statistics_xlsx___Sheet1[[#This Row],[Offered Salary]])</f>
        <v>6225</v>
      </c>
      <c r="K5582" t="b">
        <f>OR((Statistics_xlsx___Sheet1[[#This Row],[updated offered salary]]&lt;$N$39),(Statistics_xlsx___Sheet1[[#This Row],[updated offered salary]]&gt;$N$40))</f>
        <v>0</v>
      </c>
    </row>
    <row r="5583" spans="1:11" x14ac:dyDescent="0.3">
      <c r="A5583">
        <v>207990</v>
      </c>
      <c r="B5583" t="s">
        <v>3383</v>
      </c>
      <c r="C5583" t="s">
        <v>8</v>
      </c>
      <c r="D5583" t="s">
        <v>9</v>
      </c>
      <c r="E5583" t="str">
        <f>IF(Statistics_xlsx___Sheet1[[#This Row],[event_name]]="-","Male",Statistics_xlsx___Sheet1[[#This Row],[event_name]])</f>
        <v>Male</v>
      </c>
      <c r="F5583" t="s">
        <v>10</v>
      </c>
      <c r="G5583" t="s">
        <v>14</v>
      </c>
      <c r="H5583" t="str">
        <f>IF(Statistics_xlsx___Sheet1[[#This Row],[Post Name]]="-",IF(G5584=0,G5582,G5584),Statistics_xlsx___Sheet1[[#This Row],[Post Name]])</f>
        <v>c5</v>
      </c>
      <c r="I5583">
        <v>76707</v>
      </c>
      <c r="J5583">
        <f>IF(Statistics_xlsx___Sheet1[[#This Row],[Offered Salary]]&lt;=0,AVERAGE($I$2:$I$7166),Statistics_xlsx___Sheet1[[#This Row],[Offered Salary]])</f>
        <v>76707</v>
      </c>
      <c r="K5583" t="b">
        <f>OR((Statistics_xlsx___Sheet1[[#This Row],[updated offered salary]]&lt;$N$39),(Statistics_xlsx___Sheet1[[#This Row],[updated offered salary]]&gt;$N$40))</f>
        <v>0</v>
      </c>
    </row>
    <row r="5584" spans="1:11" x14ac:dyDescent="0.3">
      <c r="A5584">
        <v>386379</v>
      </c>
      <c r="B5584" t="s">
        <v>4472</v>
      </c>
      <c r="C5584" t="s">
        <v>8</v>
      </c>
      <c r="D5584" t="s">
        <v>9</v>
      </c>
      <c r="E5584" t="str">
        <f>IF(Statistics_xlsx___Sheet1[[#This Row],[event_name]]="-","Male",Statistics_xlsx___Sheet1[[#This Row],[event_name]])</f>
        <v>Male</v>
      </c>
      <c r="F5584" t="s">
        <v>10</v>
      </c>
      <c r="G5584" t="s">
        <v>14</v>
      </c>
      <c r="H5584" t="str">
        <f>IF(Statistics_xlsx___Sheet1[[#This Row],[Post Name]]="-",IF(G5585=0,G5583,G5585),Statistics_xlsx___Sheet1[[#This Row],[Post Name]])</f>
        <v>c5</v>
      </c>
      <c r="I5584">
        <v>52044</v>
      </c>
      <c r="J5584">
        <f>IF(Statistics_xlsx___Sheet1[[#This Row],[Offered Salary]]&lt;=0,AVERAGE($I$2:$I$7166),Statistics_xlsx___Sheet1[[#This Row],[Offered Salary]])</f>
        <v>52044</v>
      </c>
      <c r="K5584" t="b">
        <f>OR((Statistics_xlsx___Sheet1[[#This Row],[updated offered salary]]&lt;$N$39),(Statistics_xlsx___Sheet1[[#This Row],[updated offered salary]]&gt;$N$40))</f>
        <v>0</v>
      </c>
    </row>
    <row r="5585" spans="1:11" x14ac:dyDescent="0.3">
      <c r="A5585">
        <v>282279</v>
      </c>
      <c r="B5585" t="s">
        <v>4473</v>
      </c>
      <c r="C5585" t="s">
        <v>8</v>
      </c>
      <c r="D5585" t="s">
        <v>9</v>
      </c>
      <c r="E5585" t="str">
        <f>IF(Statistics_xlsx___Sheet1[[#This Row],[event_name]]="-","Male",Statistics_xlsx___Sheet1[[#This Row],[event_name]])</f>
        <v>Male</v>
      </c>
      <c r="F5585" t="s">
        <v>69</v>
      </c>
      <c r="G5585" t="s">
        <v>30</v>
      </c>
      <c r="H5585" t="str">
        <f>IF(Statistics_xlsx___Sheet1[[#This Row],[Post Name]]="-",IF(G5586=0,G5584,G5586),Statistics_xlsx___Sheet1[[#This Row],[Post Name]])</f>
        <v>b9</v>
      </c>
      <c r="I5585">
        <v>55483</v>
      </c>
      <c r="J5585">
        <f>IF(Statistics_xlsx___Sheet1[[#This Row],[Offered Salary]]&lt;=0,AVERAGE($I$2:$I$7166),Statistics_xlsx___Sheet1[[#This Row],[Offered Salary]])</f>
        <v>55483</v>
      </c>
      <c r="K5585" t="b">
        <f>OR((Statistics_xlsx___Sheet1[[#This Row],[updated offered salary]]&lt;$N$39),(Statistics_xlsx___Sheet1[[#This Row],[updated offered salary]]&gt;$N$40))</f>
        <v>0</v>
      </c>
    </row>
    <row r="5586" spans="1:11" x14ac:dyDescent="0.3">
      <c r="A5586">
        <v>769814</v>
      </c>
      <c r="B5586" t="s">
        <v>4474</v>
      </c>
      <c r="C5586" t="s">
        <v>8</v>
      </c>
      <c r="D5586" t="s">
        <v>9</v>
      </c>
      <c r="E5586" t="str">
        <f>IF(Statistics_xlsx___Sheet1[[#This Row],[event_name]]="-","Male",Statistics_xlsx___Sheet1[[#This Row],[event_name]])</f>
        <v>Male</v>
      </c>
      <c r="F5586" t="s">
        <v>10</v>
      </c>
      <c r="G5586" t="s">
        <v>345</v>
      </c>
      <c r="H5586" t="str">
        <f>IF(Statistics_xlsx___Sheet1[[#This Row],[Post Name]]="-",IF(G5587=0,G5585,G5587),Statistics_xlsx___Sheet1[[#This Row],[Post Name]])</f>
        <v>c9</v>
      </c>
      <c r="I5586">
        <v>36391</v>
      </c>
      <c r="J5586">
        <f>IF(Statistics_xlsx___Sheet1[[#This Row],[Offered Salary]]&lt;=0,AVERAGE($I$2:$I$7166),Statistics_xlsx___Sheet1[[#This Row],[Offered Salary]])</f>
        <v>36391</v>
      </c>
      <c r="K5586" t="b">
        <f>OR((Statistics_xlsx___Sheet1[[#This Row],[updated offered salary]]&lt;$N$39),(Statistics_xlsx___Sheet1[[#This Row],[updated offered salary]]&gt;$N$40))</f>
        <v>0</v>
      </c>
    </row>
    <row r="5587" spans="1:11" x14ac:dyDescent="0.3">
      <c r="A5587">
        <v>310509</v>
      </c>
      <c r="B5587" t="s">
        <v>4475</v>
      </c>
      <c r="C5587" t="s">
        <v>8</v>
      </c>
      <c r="D5587" t="s">
        <v>9</v>
      </c>
      <c r="E5587" t="str">
        <f>IF(Statistics_xlsx___Sheet1[[#This Row],[event_name]]="-","Male",Statistics_xlsx___Sheet1[[#This Row],[event_name]])</f>
        <v>Male</v>
      </c>
      <c r="F5587" t="s">
        <v>10</v>
      </c>
      <c r="G5587" t="s">
        <v>345</v>
      </c>
      <c r="H5587" t="str">
        <f>IF(Statistics_xlsx___Sheet1[[#This Row],[Post Name]]="-",IF(G5588=0,G5586,G5588),Statistics_xlsx___Sheet1[[#This Row],[Post Name]])</f>
        <v>c9</v>
      </c>
      <c r="I5587">
        <v>33445</v>
      </c>
      <c r="J5587">
        <f>IF(Statistics_xlsx___Sheet1[[#This Row],[Offered Salary]]&lt;=0,AVERAGE($I$2:$I$7166),Statistics_xlsx___Sheet1[[#This Row],[Offered Salary]])</f>
        <v>33445</v>
      </c>
      <c r="K5587" t="b">
        <f>OR((Statistics_xlsx___Sheet1[[#This Row],[updated offered salary]]&lt;$N$39),(Statistics_xlsx___Sheet1[[#This Row],[updated offered salary]]&gt;$N$40))</f>
        <v>0</v>
      </c>
    </row>
    <row r="5588" spans="1:11" x14ac:dyDescent="0.3">
      <c r="A5588">
        <v>691883</v>
      </c>
      <c r="B5588" t="s">
        <v>4476</v>
      </c>
      <c r="C5588" t="s">
        <v>8</v>
      </c>
      <c r="D5588" t="s">
        <v>13</v>
      </c>
      <c r="E5588" t="str">
        <f>IF(Statistics_xlsx___Sheet1[[#This Row],[event_name]]="-","Male",Statistics_xlsx___Sheet1[[#This Row],[event_name]])</f>
        <v>Female</v>
      </c>
      <c r="F5588" t="s">
        <v>10</v>
      </c>
      <c r="G5588" t="s">
        <v>345</v>
      </c>
      <c r="H5588" t="str">
        <f>IF(Statistics_xlsx___Sheet1[[#This Row],[Post Name]]="-",IF(G5589=0,G5587,G5589),Statistics_xlsx___Sheet1[[#This Row],[Post Name]])</f>
        <v>c9</v>
      </c>
      <c r="I5588">
        <v>10475</v>
      </c>
      <c r="J5588">
        <f>IF(Statistics_xlsx___Sheet1[[#This Row],[Offered Salary]]&lt;=0,AVERAGE($I$2:$I$7166),Statistics_xlsx___Sheet1[[#This Row],[Offered Salary]])</f>
        <v>10475</v>
      </c>
      <c r="K5588" t="b">
        <f>OR((Statistics_xlsx___Sheet1[[#This Row],[updated offered salary]]&lt;$N$39),(Statistics_xlsx___Sheet1[[#This Row],[updated offered salary]]&gt;$N$40))</f>
        <v>0</v>
      </c>
    </row>
    <row r="5589" spans="1:11" x14ac:dyDescent="0.3">
      <c r="A5589">
        <v>206995</v>
      </c>
      <c r="B5589" t="s">
        <v>4476</v>
      </c>
      <c r="C5589" t="s">
        <v>8</v>
      </c>
      <c r="D5589" t="s">
        <v>9</v>
      </c>
      <c r="E5589" t="str">
        <f>IF(Statistics_xlsx___Sheet1[[#This Row],[event_name]]="-","Male",Statistics_xlsx___Sheet1[[#This Row],[event_name]])</f>
        <v>Male</v>
      </c>
      <c r="F5589" t="s">
        <v>10</v>
      </c>
      <c r="G5589" t="s">
        <v>345</v>
      </c>
      <c r="H5589" t="str">
        <f>IF(Statistics_xlsx___Sheet1[[#This Row],[Post Name]]="-",IF(G5590=0,G5588,G5590),Statistics_xlsx___Sheet1[[#This Row],[Post Name]])</f>
        <v>c9</v>
      </c>
      <c r="I5589">
        <v>2713</v>
      </c>
      <c r="J5589">
        <f>IF(Statistics_xlsx___Sheet1[[#This Row],[Offered Salary]]&lt;=0,AVERAGE($I$2:$I$7166),Statistics_xlsx___Sheet1[[#This Row],[Offered Salary]])</f>
        <v>2713</v>
      </c>
      <c r="K5589" t="b">
        <f>OR((Statistics_xlsx___Sheet1[[#This Row],[updated offered salary]]&lt;$N$39),(Statistics_xlsx___Sheet1[[#This Row],[updated offered salary]]&gt;$N$40))</f>
        <v>0</v>
      </c>
    </row>
    <row r="5590" spans="1:11" x14ac:dyDescent="0.3">
      <c r="A5590">
        <v>399721</v>
      </c>
      <c r="B5590" t="s">
        <v>4477</v>
      </c>
      <c r="C5590" t="s">
        <v>8</v>
      </c>
      <c r="D5590" t="s">
        <v>9</v>
      </c>
      <c r="E5590" t="str">
        <f>IF(Statistics_xlsx___Sheet1[[#This Row],[event_name]]="-","Male",Statistics_xlsx___Sheet1[[#This Row],[event_name]])</f>
        <v>Male</v>
      </c>
      <c r="F5590" t="s">
        <v>10</v>
      </c>
      <c r="G5590" t="s">
        <v>345</v>
      </c>
      <c r="H5590" t="str">
        <f>IF(Statistics_xlsx___Sheet1[[#This Row],[Post Name]]="-",IF(G5591=0,G5589,G5591),Statistics_xlsx___Sheet1[[#This Row],[Post Name]])</f>
        <v>c9</v>
      </c>
      <c r="I5590">
        <v>54367</v>
      </c>
      <c r="J5590">
        <f>IF(Statistics_xlsx___Sheet1[[#This Row],[Offered Salary]]&lt;=0,AVERAGE($I$2:$I$7166),Statistics_xlsx___Sheet1[[#This Row],[Offered Salary]])</f>
        <v>54367</v>
      </c>
      <c r="K5590" t="b">
        <f>OR((Statistics_xlsx___Sheet1[[#This Row],[updated offered salary]]&lt;$N$39),(Statistics_xlsx___Sheet1[[#This Row],[updated offered salary]]&gt;$N$40))</f>
        <v>0</v>
      </c>
    </row>
    <row r="5591" spans="1:11" x14ac:dyDescent="0.3">
      <c r="A5591">
        <v>277316</v>
      </c>
      <c r="B5591" t="s">
        <v>2321</v>
      </c>
      <c r="C5591" t="s">
        <v>8</v>
      </c>
      <c r="D5591" t="s">
        <v>9</v>
      </c>
      <c r="E5591" t="str">
        <f>IF(Statistics_xlsx___Sheet1[[#This Row],[event_name]]="-","Male",Statistics_xlsx___Sheet1[[#This Row],[event_name]])</f>
        <v>Male</v>
      </c>
      <c r="F5591" t="s">
        <v>17</v>
      </c>
      <c r="G5591" t="s">
        <v>36</v>
      </c>
      <c r="H5591" t="str">
        <f>IF(Statistics_xlsx___Sheet1[[#This Row],[Post Name]]="-",IF(G5592=0,G5590,G5592),Statistics_xlsx___Sheet1[[#This Row],[Post Name]])</f>
        <v>i5</v>
      </c>
      <c r="I5591">
        <v>30060</v>
      </c>
      <c r="J5591">
        <f>IF(Statistics_xlsx___Sheet1[[#This Row],[Offered Salary]]&lt;=0,AVERAGE($I$2:$I$7166),Statistics_xlsx___Sheet1[[#This Row],[Offered Salary]])</f>
        <v>30060</v>
      </c>
      <c r="K5591" t="b">
        <f>OR((Statistics_xlsx___Sheet1[[#This Row],[updated offered salary]]&lt;$N$39),(Statistics_xlsx___Sheet1[[#This Row],[updated offered salary]]&gt;$N$40))</f>
        <v>0</v>
      </c>
    </row>
    <row r="5592" spans="1:11" x14ac:dyDescent="0.3">
      <c r="A5592">
        <v>932245</v>
      </c>
      <c r="B5592" t="s">
        <v>1510</v>
      </c>
      <c r="C5592" t="s">
        <v>8</v>
      </c>
      <c r="D5592" t="s">
        <v>9</v>
      </c>
      <c r="E5592" t="str">
        <f>IF(Statistics_xlsx___Sheet1[[#This Row],[event_name]]="-","Male",Statistics_xlsx___Sheet1[[#This Row],[event_name]])</f>
        <v>Male</v>
      </c>
      <c r="F5592" t="s">
        <v>17</v>
      </c>
      <c r="G5592" t="s">
        <v>36</v>
      </c>
      <c r="H5592" t="str">
        <f>IF(Statistics_xlsx___Sheet1[[#This Row],[Post Name]]="-",IF(G5593=0,G5591,G5593),Statistics_xlsx___Sheet1[[#This Row],[Post Name]])</f>
        <v>i5</v>
      </c>
      <c r="I5592">
        <v>2202</v>
      </c>
      <c r="J5592">
        <f>IF(Statistics_xlsx___Sheet1[[#This Row],[Offered Salary]]&lt;=0,AVERAGE($I$2:$I$7166),Statistics_xlsx___Sheet1[[#This Row],[Offered Salary]])</f>
        <v>2202</v>
      </c>
      <c r="K5592" t="b">
        <f>OR((Statistics_xlsx___Sheet1[[#This Row],[updated offered salary]]&lt;$N$39),(Statistics_xlsx___Sheet1[[#This Row],[updated offered salary]]&gt;$N$40))</f>
        <v>0</v>
      </c>
    </row>
    <row r="5593" spans="1:11" x14ac:dyDescent="0.3">
      <c r="A5593">
        <v>514442</v>
      </c>
      <c r="B5593" t="s">
        <v>1510</v>
      </c>
      <c r="C5593" t="s">
        <v>8</v>
      </c>
      <c r="D5593" t="s">
        <v>13</v>
      </c>
      <c r="E5593" t="str">
        <f>IF(Statistics_xlsx___Sheet1[[#This Row],[event_name]]="-","Male",Statistics_xlsx___Sheet1[[#This Row],[event_name]])</f>
        <v>Female</v>
      </c>
      <c r="F5593" t="s">
        <v>17</v>
      </c>
      <c r="G5593" t="s">
        <v>36</v>
      </c>
      <c r="H5593" t="str">
        <f>IF(Statistics_xlsx___Sheet1[[#This Row],[Post Name]]="-",IF(G5594=0,G5592,G5594),Statistics_xlsx___Sheet1[[#This Row],[Post Name]])</f>
        <v>i5</v>
      </c>
      <c r="I5593">
        <v>97066</v>
      </c>
      <c r="J5593">
        <f>IF(Statistics_xlsx___Sheet1[[#This Row],[Offered Salary]]&lt;=0,AVERAGE($I$2:$I$7166),Statistics_xlsx___Sheet1[[#This Row],[Offered Salary]])</f>
        <v>97066</v>
      </c>
      <c r="K5593" t="b">
        <f>OR((Statistics_xlsx___Sheet1[[#This Row],[updated offered salary]]&lt;$N$39),(Statistics_xlsx___Sheet1[[#This Row],[updated offered salary]]&gt;$N$40))</f>
        <v>0</v>
      </c>
    </row>
    <row r="5594" spans="1:11" x14ac:dyDescent="0.3">
      <c r="A5594">
        <v>585171</v>
      </c>
      <c r="B5594" t="s">
        <v>4434</v>
      </c>
      <c r="C5594" t="s">
        <v>8</v>
      </c>
      <c r="D5594" t="s">
        <v>9</v>
      </c>
      <c r="E5594" t="str">
        <f>IF(Statistics_xlsx___Sheet1[[#This Row],[event_name]]="-","Male",Statistics_xlsx___Sheet1[[#This Row],[event_name]])</f>
        <v>Male</v>
      </c>
      <c r="F5594" t="s">
        <v>10</v>
      </c>
      <c r="G5594" t="s">
        <v>24</v>
      </c>
      <c r="H5594" t="str">
        <f>IF(Statistics_xlsx___Sheet1[[#This Row],[Post Name]]="-",IF(G5595=0,G5593,G5595),Statistics_xlsx___Sheet1[[#This Row],[Post Name]])</f>
        <v>i7</v>
      </c>
      <c r="I5594">
        <v>50987</v>
      </c>
      <c r="J5594">
        <f>IF(Statistics_xlsx___Sheet1[[#This Row],[Offered Salary]]&lt;=0,AVERAGE($I$2:$I$7166),Statistics_xlsx___Sheet1[[#This Row],[Offered Salary]])</f>
        <v>50987</v>
      </c>
      <c r="K5594" t="b">
        <f>OR((Statistics_xlsx___Sheet1[[#This Row],[updated offered salary]]&lt;$N$39),(Statistics_xlsx___Sheet1[[#This Row],[updated offered salary]]&gt;$N$40))</f>
        <v>0</v>
      </c>
    </row>
    <row r="5595" spans="1:11" x14ac:dyDescent="0.3">
      <c r="A5595">
        <v>414781</v>
      </c>
      <c r="B5595" t="s">
        <v>3989</v>
      </c>
      <c r="C5595" t="s">
        <v>8</v>
      </c>
      <c r="D5595" t="s">
        <v>9</v>
      </c>
      <c r="E5595" t="str">
        <f>IF(Statistics_xlsx___Sheet1[[#This Row],[event_name]]="-","Male",Statistics_xlsx___Sheet1[[#This Row],[event_name]])</f>
        <v>Male</v>
      </c>
      <c r="F5595" t="s">
        <v>10</v>
      </c>
      <c r="G5595" t="s">
        <v>24</v>
      </c>
      <c r="H5595" t="str">
        <f>IF(Statistics_xlsx___Sheet1[[#This Row],[Post Name]]="-",IF(G5596=0,G5594,G5596),Statistics_xlsx___Sheet1[[#This Row],[Post Name]])</f>
        <v>i7</v>
      </c>
      <c r="I5595">
        <v>83282</v>
      </c>
      <c r="J5595">
        <f>IF(Statistics_xlsx___Sheet1[[#This Row],[Offered Salary]]&lt;=0,AVERAGE($I$2:$I$7166),Statistics_xlsx___Sheet1[[#This Row],[Offered Salary]])</f>
        <v>83282</v>
      </c>
      <c r="K5595" t="b">
        <f>OR((Statistics_xlsx___Sheet1[[#This Row],[updated offered salary]]&lt;$N$39),(Statistics_xlsx___Sheet1[[#This Row],[updated offered salary]]&gt;$N$40))</f>
        <v>0</v>
      </c>
    </row>
    <row r="5596" spans="1:11" x14ac:dyDescent="0.3">
      <c r="A5596">
        <v>988416</v>
      </c>
      <c r="B5596" t="s">
        <v>1639</v>
      </c>
      <c r="C5596" t="s">
        <v>15</v>
      </c>
      <c r="D5596" t="s">
        <v>9</v>
      </c>
      <c r="E5596" t="str">
        <f>IF(Statistics_xlsx___Sheet1[[#This Row],[event_name]]="-","Male",Statistics_xlsx___Sheet1[[#This Row],[event_name]])</f>
        <v>Male</v>
      </c>
      <c r="F5596" t="s">
        <v>17</v>
      </c>
      <c r="G5596" t="s">
        <v>14</v>
      </c>
      <c r="H5596" t="str">
        <f>IF(Statistics_xlsx___Sheet1[[#This Row],[Post Name]]="-",IF(G5597=0,G5595,G5597),Statistics_xlsx___Sheet1[[#This Row],[Post Name]])</f>
        <v>c5</v>
      </c>
      <c r="I5596">
        <v>44730</v>
      </c>
      <c r="J5596">
        <f>IF(Statistics_xlsx___Sheet1[[#This Row],[Offered Salary]]&lt;=0,AVERAGE($I$2:$I$7166),Statistics_xlsx___Sheet1[[#This Row],[Offered Salary]])</f>
        <v>44730</v>
      </c>
      <c r="K5596" t="b">
        <f>OR((Statistics_xlsx___Sheet1[[#This Row],[updated offered salary]]&lt;$N$39),(Statistics_xlsx___Sheet1[[#This Row],[updated offered salary]]&gt;$N$40))</f>
        <v>0</v>
      </c>
    </row>
    <row r="5597" spans="1:11" x14ac:dyDescent="0.3">
      <c r="A5597">
        <v>198006</v>
      </c>
      <c r="B5597" t="s">
        <v>2752</v>
      </c>
      <c r="C5597" t="s">
        <v>8</v>
      </c>
      <c r="D5597" t="s">
        <v>9</v>
      </c>
      <c r="E5597" t="str">
        <f>IF(Statistics_xlsx___Sheet1[[#This Row],[event_name]]="-","Male",Statistics_xlsx___Sheet1[[#This Row],[event_name]])</f>
        <v>Male</v>
      </c>
      <c r="F5597" t="s">
        <v>17</v>
      </c>
      <c r="G5597" t="s">
        <v>14</v>
      </c>
      <c r="H5597" t="str">
        <f>IF(Statistics_xlsx___Sheet1[[#This Row],[Post Name]]="-",IF(G5598=0,G5596,G5598),Statistics_xlsx___Sheet1[[#This Row],[Post Name]])</f>
        <v>c5</v>
      </c>
      <c r="I5597">
        <v>8690</v>
      </c>
      <c r="J5597">
        <f>IF(Statistics_xlsx___Sheet1[[#This Row],[Offered Salary]]&lt;=0,AVERAGE($I$2:$I$7166),Statistics_xlsx___Sheet1[[#This Row],[Offered Salary]])</f>
        <v>8690</v>
      </c>
      <c r="K5597" t="b">
        <f>OR((Statistics_xlsx___Sheet1[[#This Row],[updated offered salary]]&lt;$N$39),(Statistics_xlsx___Sheet1[[#This Row],[updated offered salary]]&gt;$N$40))</f>
        <v>0</v>
      </c>
    </row>
    <row r="5598" spans="1:11" x14ac:dyDescent="0.3">
      <c r="A5598">
        <v>971257</v>
      </c>
      <c r="B5598" t="s">
        <v>1238</v>
      </c>
      <c r="C5598" t="s">
        <v>8</v>
      </c>
      <c r="D5598" t="s">
        <v>13</v>
      </c>
      <c r="E5598" t="str">
        <f>IF(Statistics_xlsx___Sheet1[[#This Row],[event_name]]="-","Male",Statistics_xlsx___Sheet1[[#This Row],[event_name]])</f>
        <v>Female</v>
      </c>
      <c r="F5598" t="s">
        <v>17</v>
      </c>
      <c r="G5598" t="s">
        <v>345</v>
      </c>
      <c r="H5598" t="str">
        <f>IF(Statistics_xlsx___Sheet1[[#This Row],[Post Name]]="-",IF(G5599=0,G5597,G5599),Statistics_xlsx___Sheet1[[#This Row],[Post Name]])</f>
        <v>c9</v>
      </c>
      <c r="I5598">
        <v>12527</v>
      </c>
      <c r="J5598">
        <f>IF(Statistics_xlsx___Sheet1[[#This Row],[Offered Salary]]&lt;=0,AVERAGE($I$2:$I$7166),Statistics_xlsx___Sheet1[[#This Row],[Offered Salary]])</f>
        <v>12527</v>
      </c>
      <c r="K5598" t="b">
        <f>OR((Statistics_xlsx___Sheet1[[#This Row],[updated offered salary]]&lt;$N$39),(Statistics_xlsx___Sheet1[[#This Row],[updated offered salary]]&gt;$N$40))</f>
        <v>0</v>
      </c>
    </row>
    <row r="5599" spans="1:11" x14ac:dyDescent="0.3">
      <c r="A5599">
        <v>748016</v>
      </c>
      <c r="B5599" t="s">
        <v>4478</v>
      </c>
      <c r="C5599" t="s">
        <v>8</v>
      </c>
      <c r="D5599" t="s">
        <v>13</v>
      </c>
      <c r="E5599" t="str">
        <f>IF(Statistics_xlsx___Sheet1[[#This Row],[event_name]]="-","Male",Statistics_xlsx___Sheet1[[#This Row],[event_name]])</f>
        <v>Female</v>
      </c>
      <c r="F5599" t="s">
        <v>17</v>
      </c>
      <c r="G5599" t="s">
        <v>345</v>
      </c>
      <c r="H5599" t="str">
        <f>IF(Statistics_xlsx___Sheet1[[#This Row],[Post Name]]="-",IF(G5600=0,G5598,G5600),Statistics_xlsx___Sheet1[[#This Row],[Post Name]])</f>
        <v>c9</v>
      </c>
      <c r="I5599">
        <v>13152</v>
      </c>
      <c r="J5599">
        <f>IF(Statistics_xlsx___Sheet1[[#This Row],[Offered Salary]]&lt;=0,AVERAGE($I$2:$I$7166),Statistics_xlsx___Sheet1[[#This Row],[Offered Salary]])</f>
        <v>13152</v>
      </c>
      <c r="K5599" t="b">
        <f>OR((Statistics_xlsx___Sheet1[[#This Row],[updated offered salary]]&lt;$N$39),(Statistics_xlsx___Sheet1[[#This Row],[updated offered salary]]&gt;$N$40))</f>
        <v>0</v>
      </c>
    </row>
    <row r="5600" spans="1:11" x14ac:dyDescent="0.3">
      <c r="A5600">
        <v>308705</v>
      </c>
      <c r="B5600" t="s">
        <v>3770</v>
      </c>
      <c r="C5600" t="s">
        <v>8</v>
      </c>
      <c r="D5600" t="s">
        <v>13</v>
      </c>
      <c r="E5600" t="str">
        <f>IF(Statistics_xlsx___Sheet1[[#This Row],[event_name]]="-","Male",Statistics_xlsx___Sheet1[[#This Row],[event_name]])</f>
        <v>Female</v>
      </c>
      <c r="F5600" t="s">
        <v>21</v>
      </c>
      <c r="G5600" t="s">
        <v>14</v>
      </c>
      <c r="H5600" t="str">
        <f>IF(Statistics_xlsx___Sheet1[[#This Row],[Post Name]]="-",IF(G5601=0,G5599,G5601),Statistics_xlsx___Sheet1[[#This Row],[Post Name]])</f>
        <v>c5</v>
      </c>
      <c r="I5600">
        <v>51542</v>
      </c>
      <c r="J5600">
        <f>IF(Statistics_xlsx___Sheet1[[#This Row],[Offered Salary]]&lt;=0,AVERAGE($I$2:$I$7166),Statistics_xlsx___Sheet1[[#This Row],[Offered Salary]])</f>
        <v>51542</v>
      </c>
      <c r="K5600" t="b">
        <f>OR((Statistics_xlsx___Sheet1[[#This Row],[updated offered salary]]&lt;$N$39),(Statistics_xlsx___Sheet1[[#This Row],[updated offered salary]]&gt;$N$40))</f>
        <v>0</v>
      </c>
    </row>
    <row r="5601" spans="1:11" x14ac:dyDescent="0.3">
      <c r="A5601">
        <v>241980</v>
      </c>
      <c r="B5601" t="s">
        <v>3383</v>
      </c>
      <c r="C5601" t="s">
        <v>8</v>
      </c>
      <c r="D5601" t="s">
        <v>13</v>
      </c>
      <c r="E5601" t="str">
        <f>IF(Statistics_xlsx___Sheet1[[#This Row],[event_name]]="-","Male",Statistics_xlsx___Sheet1[[#This Row],[event_name]])</f>
        <v>Female</v>
      </c>
      <c r="F5601" t="s">
        <v>52</v>
      </c>
      <c r="G5601" t="s">
        <v>345</v>
      </c>
      <c r="H5601" t="str">
        <f>IF(Statistics_xlsx___Sheet1[[#This Row],[Post Name]]="-",IF(G5602=0,G5600,G5602),Statistics_xlsx___Sheet1[[#This Row],[Post Name]])</f>
        <v>c9</v>
      </c>
      <c r="I5601">
        <v>40276</v>
      </c>
      <c r="J5601">
        <f>IF(Statistics_xlsx___Sheet1[[#This Row],[Offered Salary]]&lt;=0,AVERAGE($I$2:$I$7166),Statistics_xlsx___Sheet1[[#This Row],[Offered Salary]])</f>
        <v>40276</v>
      </c>
      <c r="K5601" t="b">
        <f>OR((Statistics_xlsx___Sheet1[[#This Row],[updated offered salary]]&lt;$N$39),(Statistics_xlsx___Sheet1[[#This Row],[updated offered salary]]&gt;$N$40))</f>
        <v>0</v>
      </c>
    </row>
    <row r="5602" spans="1:11" x14ac:dyDescent="0.3">
      <c r="A5602">
        <v>482083</v>
      </c>
      <c r="B5602" t="s">
        <v>4479</v>
      </c>
      <c r="C5602" t="s">
        <v>8</v>
      </c>
      <c r="D5602" t="s">
        <v>13</v>
      </c>
      <c r="E5602" t="str">
        <f>IF(Statistics_xlsx___Sheet1[[#This Row],[event_name]]="-","Male",Statistics_xlsx___Sheet1[[#This Row],[event_name]])</f>
        <v>Female</v>
      </c>
      <c r="F5602" t="s">
        <v>52</v>
      </c>
      <c r="G5602" t="s">
        <v>345</v>
      </c>
      <c r="H5602" t="str">
        <f>IF(Statistics_xlsx___Sheet1[[#This Row],[Post Name]]="-",IF(G5603=0,G5601,G5603),Statistics_xlsx___Sheet1[[#This Row],[Post Name]])</f>
        <v>c9</v>
      </c>
      <c r="I5602">
        <v>50187</v>
      </c>
      <c r="J5602">
        <f>IF(Statistics_xlsx___Sheet1[[#This Row],[Offered Salary]]&lt;=0,AVERAGE($I$2:$I$7166),Statistics_xlsx___Sheet1[[#This Row],[Offered Salary]])</f>
        <v>50187</v>
      </c>
      <c r="K5602" t="b">
        <f>OR((Statistics_xlsx___Sheet1[[#This Row],[updated offered salary]]&lt;$N$39),(Statistics_xlsx___Sheet1[[#This Row],[updated offered salary]]&gt;$N$40))</f>
        <v>0</v>
      </c>
    </row>
    <row r="5603" spans="1:11" x14ac:dyDescent="0.3">
      <c r="A5603">
        <v>224909</v>
      </c>
      <c r="B5603" t="s">
        <v>4480</v>
      </c>
      <c r="C5603" t="s">
        <v>8</v>
      </c>
      <c r="D5603" t="s">
        <v>13</v>
      </c>
      <c r="E5603" t="str">
        <f>IF(Statistics_xlsx___Sheet1[[#This Row],[event_name]]="-","Male",Statistics_xlsx___Sheet1[[#This Row],[event_name]])</f>
        <v>Female</v>
      </c>
      <c r="F5603" t="s">
        <v>52</v>
      </c>
      <c r="G5603" t="s">
        <v>345</v>
      </c>
      <c r="H5603" t="str">
        <f>IF(Statistics_xlsx___Sheet1[[#This Row],[Post Name]]="-",IF(G5604=0,G5602,G5604),Statistics_xlsx___Sheet1[[#This Row],[Post Name]])</f>
        <v>c9</v>
      </c>
      <c r="I5603">
        <v>6366</v>
      </c>
      <c r="J5603">
        <f>IF(Statistics_xlsx___Sheet1[[#This Row],[Offered Salary]]&lt;=0,AVERAGE($I$2:$I$7166),Statistics_xlsx___Sheet1[[#This Row],[Offered Salary]])</f>
        <v>6366</v>
      </c>
      <c r="K5603" t="b">
        <f>OR((Statistics_xlsx___Sheet1[[#This Row],[updated offered salary]]&lt;$N$39),(Statistics_xlsx___Sheet1[[#This Row],[updated offered salary]]&gt;$N$40))</f>
        <v>0</v>
      </c>
    </row>
    <row r="5604" spans="1:11" x14ac:dyDescent="0.3">
      <c r="A5604">
        <v>978212</v>
      </c>
      <c r="B5604" t="s">
        <v>4480</v>
      </c>
      <c r="C5604" t="s">
        <v>8</v>
      </c>
      <c r="D5604" t="s">
        <v>13</v>
      </c>
      <c r="E5604" t="str">
        <f>IF(Statistics_xlsx___Sheet1[[#This Row],[event_name]]="-","Male",Statistics_xlsx___Sheet1[[#This Row],[event_name]])</f>
        <v>Female</v>
      </c>
      <c r="F5604" t="s">
        <v>52</v>
      </c>
      <c r="G5604" t="s">
        <v>345</v>
      </c>
      <c r="H5604" t="str">
        <f>IF(Statistics_xlsx___Sheet1[[#This Row],[Post Name]]="-",IF(G5605=0,G5603,G5605),Statistics_xlsx___Sheet1[[#This Row],[Post Name]])</f>
        <v>c9</v>
      </c>
      <c r="I5604">
        <v>92378</v>
      </c>
      <c r="J5604">
        <f>IF(Statistics_xlsx___Sheet1[[#This Row],[Offered Salary]]&lt;=0,AVERAGE($I$2:$I$7166),Statistics_xlsx___Sheet1[[#This Row],[Offered Salary]])</f>
        <v>92378</v>
      </c>
      <c r="K5604" t="b">
        <f>OR((Statistics_xlsx___Sheet1[[#This Row],[updated offered salary]]&lt;$N$39),(Statistics_xlsx___Sheet1[[#This Row],[updated offered salary]]&gt;$N$40))</f>
        <v>0</v>
      </c>
    </row>
    <row r="5605" spans="1:11" x14ac:dyDescent="0.3">
      <c r="A5605">
        <v>564743</v>
      </c>
      <c r="B5605" t="s">
        <v>4481</v>
      </c>
      <c r="C5605" t="s">
        <v>15</v>
      </c>
      <c r="D5605" t="s">
        <v>22</v>
      </c>
      <c r="E5605" t="str">
        <f>IF(Statistics_xlsx___Sheet1[[#This Row],[event_name]]="-","Male",Statistics_xlsx___Sheet1[[#This Row],[event_name]])</f>
        <v>Male</v>
      </c>
      <c r="F5605" t="s">
        <v>52</v>
      </c>
      <c r="G5605" t="s">
        <v>345</v>
      </c>
      <c r="H5605" t="str">
        <f>IF(Statistics_xlsx___Sheet1[[#This Row],[Post Name]]="-",IF(G5606=0,G5604,G5606),Statistics_xlsx___Sheet1[[#This Row],[Post Name]])</f>
        <v>c9</v>
      </c>
      <c r="I5605">
        <v>4076</v>
      </c>
      <c r="J5605">
        <f>IF(Statistics_xlsx___Sheet1[[#This Row],[Offered Salary]]&lt;=0,AVERAGE($I$2:$I$7166),Statistics_xlsx___Sheet1[[#This Row],[Offered Salary]])</f>
        <v>4076</v>
      </c>
      <c r="K5605" t="b">
        <f>OR((Statistics_xlsx___Sheet1[[#This Row],[updated offered salary]]&lt;$N$39),(Statistics_xlsx___Sheet1[[#This Row],[updated offered salary]]&gt;$N$40))</f>
        <v>0</v>
      </c>
    </row>
    <row r="5606" spans="1:11" x14ac:dyDescent="0.3">
      <c r="A5606">
        <v>778082</v>
      </c>
      <c r="B5606" t="s">
        <v>4481</v>
      </c>
      <c r="C5606" t="s">
        <v>8</v>
      </c>
      <c r="D5606" t="s">
        <v>42</v>
      </c>
      <c r="E5606" t="str">
        <f>IF(Statistics_xlsx___Sheet1[[#This Row],[event_name]]="-","Male",Statistics_xlsx___Sheet1[[#This Row],[event_name]])</f>
        <v>Don’t want to say</v>
      </c>
      <c r="F5606" t="s">
        <v>52</v>
      </c>
      <c r="G5606" t="s">
        <v>345</v>
      </c>
      <c r="H5606" t="str">
        <f>IF(Statistics_xlsx___Sheet1[[#This Row],[Post Name]]="-",IF(G5607=0,G5605,G5607),Statistics_xlsx___Sheet1[[#This Row],[Post Name]])</f>
        <v>c9</v>
      </c>
      <c r="I5606">
        <v>79200</v>
      </c>
      <c r="J5606">
        <f>IF(Statistics_xlsx___Sheet1[[#This Row],[Offered Salary]]&lt;=0,AVERAGE($I$2:$I$7166),Statistics_xlsx___Sheet1[[#This Row],[Offered Salary]])</f>
        <v>79200</v>
      </c>
      <c r="K5606" t="b">
        <f>OR((Statistics_xlsx___Sheet1[[#This Row],[updated offered salary]]&lt;$N$39),(Statistics_xlsx___Sheet1[[#This Row],[updated offered salary]]&gt;$N$40))</f>
        <v>0</v>
      </c>
    </row>
    <row r="5607" spans="1:11" x14ac:dyDescent="0.3">
      <c r="A5607">
        <v>314008</v>
      </c>
      <c r="B5607" t="s">
        <v>4482</v>
      </c>
      <c r="C5607" t="s">
        <v>8</v>
      </c>
      <c r="D5607" t="s">
        <v>9</v>
      </c>
      <c r="E5607" t="str">
        <f>IF(Statistics_xlsx___Sheet1[[#This Row],[event_name]]="-","Male",Statistics_xlsx___Sheet1[[#This Row],[event_name]])</f>
        <v>Male</v>
      </c>
      <c r="F5607" t="s">
        <v>21</v>
      </c>
      <c r="G5607" t="s">
        <v>36</v>
      </c>
      <c r="H5607" t="str">
        <f>IF(Statistics_xlsx___Sheet1[[#This Row],[Post Name]]="-",IF(G5608=0,G5606,G5608),Statistics_xlsx___Sheet1[[#This Row],[Post Name]])</f>
        <v>i5</v>
      </c>
      <c r="I5607">
        <v>13851</v>
      </c>
      <c r="J5607">
        <f>IF(Statistics_xlsx___Sheet1[[#This Row],[Offered Salary]]&lt;=0,AVERAGE($I$2:$I$7166),Statistics_xlsx___Sheet1[[#This Row],[Offered Salary]])</f>
        <v>13851</v>
      </c>
      <c r="K5607" t="b">
        <f>OR((Statistics_xlsx___Sheet1[[#This Row],[updated offered salary]]&lt;$N$39),(Statistics_xlsx___Sheet1[[#This Row],[updated offered salary]]&gt;$N$40))</f>
        <v>0</v>
      </c>
    </row>
    <row r="5608" spans="1:11" x14ac:dyDescent="0.3">
      <c r="A5608">
        <v>347116</v>
      </c>
      <c r="B5608" t="s">
        <v>4482</v>
      </c>
      <c r="C5608" t="s">
        <v>8</v>
      </c>
      <c r="D5608" t="s">
        <v>9</v>
      </c>
      <c r="E5608" t="str">
        <f>IF(Statistics_xlsx___Sheet1[[#This Row],[event_name]]="-","Male",Statistics_xlsx___Sheet1[[#This Row],[event_name]])</f>
        <v>Male</v>
      </c>
      <c r="F5608" t="s">
        <v>21</v>
      </c>
      <c r="G5608" t="s">
        <v>36</v>
      </c>
      <c r="H5608" t="str">
        <f>IF(Statistics_xlsx___Sheet1[[#This Row],[Post Name]]="-",IF(G5609=0,G5607,G5609),Statistics_xlsx___Sheet1[[#This Row],[Post Name]])</f>
        <v>i5</v>
      </c>
      <c r="I5608">
        <v>96439</v>
      </c>
      <c r="J5608">
        <f>IF(Statistics_xlsx___Sheet1[[#This Row],[Offered Salary]]&lt;=0,AVERAGE($I$2:$I$7166),Statistics_xlsx___Sheet1[[#This Row],[Offered Salary]])</f>
        <v>96439</v>
      </c>
      <c r="K5608" t="b">
        <f>OR((Statistics_xlsx___Sheet1[[#This Row],[updated offered salary]]&lt;$N$39),(Statistics_xlsx___Sheet1[[#This Row],[updated offered salary]]&gt;$N$40))</f>
        <v>0</v>
      </c>
    </row>
    <row r="5609" spans="1:11" x14ac:dyDescent="0.3">
      <c r="A5609">
        <v>878270</v>
      </c>
      <c r="B5609" t="s">
        <v>4483</v>
      </c>
      <c r="C5609" t="s">
        <v>8</v>
      </c>
      <c r="D5609" t="s">
        <v>9</v>
      </c>
      <c r="E5609" t="str">
        <f>IF(Statistics_xlsx___Sheet1[[#This Row],[event_name]]="-","Male",Statistics_xlsx___Sheet1[[#This Row],[event_name]])</f>
        <v>Male</v>
      </c>
      <c r="F5609" t="s">
        <v>17</v>
      </c>
      <c r="G5609" t="s">
        <v>14</v>
      </c>
      <c r="H5609" t="str">
        <f>IF(Statistics_xlsx___Sheet1[[#This Row],[Post Name]]="-",IF(G5610=0,G5608,G5610),Statistics_xlsx___Sheet1[[#This Row],[Post Name]])</f>
        <v>c5</v>
      </c>
      <c r="I5609">
        <v>64941</v>
      </c>
      <c r="J5609">
        <f>IF(Statistics_xlsx___Sheet1[[#This Row],[Offered Salary]]&lt;=0,AVERAGE($I$2:$I$7166),Statistics_xlsx___Sheet1[[#This Row],[Offered Salary]])</f>
        <v>64941</v>
      </c>
      <c r="K5609" t="b">
        <f>OR((Statistics_xlsx___Sheet1[[#This Row],[updated offered salary]]&lt;$N$39),(Statistics_xlsx___Sheet1[[#This Row],[updated offered salary]]&gt;$N$40))</f>
        <v>0</v>
      </c>
    </row>
    <row r="5610" spans="1:11" x14ac:dyDescent="0.3">
      <c r="A5610">
        <v>938699</v>
      </c>
      <c r="B5610" t="s">
        <v>4484</v>
      </c>
      <c r="C5610" t="s">
        <v>15</v>
      </c>
      <c r="D5610" t="s">
        <v>13</v>
      </c>
      <c r="E5610" t="str">
        <f>IF(Statistics_xlsx___Sheet1[[#This Row],[event_name]]="-","Male",Statistics_xlsx___Sheet1[[#This Row],[event_name]])</f>
        <v>Female</v>
      </c>
      <c r="F5610" t="s">
        <v>17</v>
      </c>
      <c r="G5610" t="s">
        <v>14</v>
      </c>
      <c r="H5610" t="str">
        <f>IF(Statistics_xlsx___Sheet1[[#This Row],[Post Name]]="-",IF(G5611=0,G5609,G5611),Statistics_xlsx___Sheet1[[#This Row],[Post Name]])</f>
        <v>c5</v>
      </c>
      <c r="I5610">
        <v>68601</v>
      </c>
      <c r="J5610">
        <f>IF(Statistics_xlsx___Sheet1[[#This Row],[Offered Salary]]&lt;=0,AVERAGE($I$2:$I$7166),Statistics_xlsx___Sheet1[[#This Row],[Offered Salary]])</f>
        <v>68601</v>
      </c>
      <c r="K5610" t="b">
        <f>OR((Statistics_xlsx___Sheet1[[#This Row],[updated offered salary]]&lt;$N$39),(Statistics_xlsx___Sheet1[[#This Row],[updated offered salary]]&gt;$N$40))</f>
        <v>0</v>
      </c>
    </row>
    <row r="5611" spans="1:11" x14ac:dyDescent="0.3">
      <c r="A5611">
        <v>117555</v>
      </c>
      <c r="B5611" t="s">
        <v>4485</v>
      </c>
      <c r="C5611" t="s">
        <v>8</v>
      </c>
      <c r="D5611" t="s">
        <v>13</v>
      </c>
      <c r="E5611" t="str">
        <f>IF(Statistics_xlsx___Sheet1[[#This Row],[event_name]]="-","Male",Statistics_xlsx___Sheet1[[#This Row],[event_name]])</f>
        <v>Female</v>
      </c>
      <c r="F5611" t="s">
        <v>10</v>
      </c>
      <c r="G5611" t="s">
        <v>24</v>
      </c>
      <c r="H5611" t="str">
        <f>IF(Statistics_xlsx___Sheet1[[#This Row],[Post Name]]="-",IF(G5612=0,G5610,G5612),Statistics_xlsx___Sheet1[[#This Row],[Post Name]])</f>
        <v>i7</v>
      </c>
      <c r="I5611">
        <v>84440</v>
      </c>
      <c r="J5611">
        <f>IF(Statistics_xlsx___Sheet1[[#This Row],[Offered Salary]]&lt;=0,AVERAGE($I$2:$I$7166),Statistics_xlsx___Sheet1[[#This Row],[Offered Salary]])</f>
        <v>84440</v>
      </c>
      <c r="K5611" t="b">
        <f>OR((Statistics_xlsx___Sheet1[[#This Row],[updated offered salary]]&lt;$N$39),(Statistics_xlsx___Sheet1[[#This Row],[updated offered salary]]&gt;$N$40))</f>
        <v>0</v>
      </c>
    </row>
    <row r="5612" spans="1:11" x14ac:dyDescent="0.3">
      <c r="A5612">
        <v>627173</v>
      </c>
      <c r="B5612" t="s">
        <v>4486</v>
      </c>
      <c r="C5612" t="s">
        <v>8</v>
      </c>
      <c r="D5612" t="s">
        <v>13</v>
      </c>
      <c r="E5612" t="str">
        <f>IF(Statistics_xlsx___Sheet1[[#This Row],[event_name]]="-","Male",Statistics_xlsx___Sheet1[[#This Row],[event_name]])</f>
        <v>Female</v>
      </c>
      <c r="F5612" t="s">
        <v>10</v>
      </c>
      <c r="G5612" t="s">
        <v>24</v>
      </c>
      <c r="H5612" t="str">
        <f>IF(Statistics_xlsx___Sheet1[[#This Row],[Post Name]]="-",IF(G5613=0,G5611,G5613),Statistics_xlsx___Sheet1[[#This Row],[Post Name]])</f>
        <v>i7</v>
      </c>
      <c r="I5612">
        <v>97713</v>
      </c>
      <c r="J5612">
        <f>IF(Statistics_xlsx___Sheet1[[#This Row],[Offered Salary]]&lt;=0,AVERAGE($I$2:$I$7166),Statistics_xlsx___Sheet1[[#This Row],[Offered Salary]])</f>
        <v>97713</v>
      </c>
      <c r="K5612" t="b">
        <f>OR((Statistics_xlsx___Sheet1[[#This Row],[updated offered salary]]&lt;$N$39),(Statistics_xlsx___Sheet1[[#This Row],[updated offered salary]]&gt;$N$40))</f>
        <v>0</v>
      </c>
    </row>
    <row r="5613" spans="1:11" x14ac:dyDescent="0.3">
      <c r="A5613">
        <v>160023</v>
      </c>
      <c r="B5613" t="s">
        <v>4487</v>
      </c>
      <c r="C5613" t="s">
        <v>8</v>
      </c>
      <c r="D5613" t="s">
        <v>13</v>
      </c>
      <c r="E5613" t="str">
        <f>IF(Statistics_xlsx___Sheet1[[#This Row],[event_name]]="-","Male",Statistics_xlsx___Sheet1[[#This Row],[event_name]])</f>
        <v>Female</v>
      </c>
      <c r="F5613" t="s">
        <v>17</v>
      </c>
      <c r="G5613" t="s">
        <v>345</v>
      </c>
      <c r="H5613" t="str">
        <f>IF(Statistics_xlsx___Sheet1[[#This Row],[Post Name]]="-",IF(G5614=0,G5612,G5614),Statistics_xlsx___Sheet1[[#This Row],[Post Name]])</f>
        <v>c9</v>
      </c>
      <c r="I5613">
        <v>94328</v>
      </c>
      <c r="J5613">
        <f>IF(Statistics_xlsx___Sheet1[[#This Row],[Offered Salary]]&lt;=0,AVERAGE($I$2:$I$7166),Statistics_xlsx___Sheet1[[#This Row],[Offered Salary]])</f>
        <v>94328</v>
      </c>
      <c r="K5613" t="b">
        <f>OR((Statistics_xlsx___Sheet1[[#This Row],[updated offered salary]]&lt;$N$39),(Statistics_xlsx___Sheet1[[#This Row],[updated offered salary]]&gt;$N$40))</f>
        <v>0</v>
      </c>
    </row>
    <row r="5614" spans="1:11" x14ac:dyDescent="0.3">
      <c r="A5614">
        <v>591543</v>
      </c>
      <c r="B5614" t="s">
        <v>4488</v>
      </c>
      <c r="C5614" t="s">
        <v>8</v>
      </c>
      <c r="D5614" t="s">
        <v>9</v>
      </c>
      <c r="E5614" t="str">
        <f>IF(Statistics_xlsx___Sheet1[[#This Row],[event_name]]="-","Male",Statistics_xlsx___Sheet1[[#This Row],[event_name]])</f>
        <v>Male</v>
      </c>
      <c r="F5614" t="s">
        <v>17</v>
      </c>
      <c r="G5614" t="s">
        <v>345</v>
      </c>
      <c r="H5614" t="str">
        <f>IF(Statistics_xlsx___Sheet1[[#This Row],[Post Name]]="-",IF(G5615=0,G5613,G5615),Statistics_xlsx___Sheet1[[#This Row],[Post Name]])</f>
        <v>c9</v>
      </c>
      <c r="I5614">
        <v>29216</v>
      </c>
      <c r="J5614">
        <f>IF(Statistics_xlsx___Sheet1[[#This Row],[Offered Salary]]&lt;=0,AVERAGE($I$2:$I$7166),Statistics_xlsx___Sheet1[[#This Row],[Offered Salary]])</f>
        <v>29216</v>
      </c>
      <c r="K5614" t="b">
        <f>OR((Statistics_xlsx___Sheet1[[#This Row],[updated offered salary]]&lt;$N$39),(Statistics_xlsx___Sheet1[[#This Row],[updated offered salary]]&gt;$N$40))</f>
        <v>0</v>
      </c>
    </row>
    <row r="5615" spans="1:11" x14ac:dyDescent="0.3">
      <c r="A5615">
        <v>778435</v>
      </c>
      <c r="B5615" t="s">
        <v>4489</v>
      </c>
      <c r="C5615" t="s">
        <v>8</v>
      </c>
      <c r="D5615" t="s">
        <v>13</v>
      </c>
      <c r="E5615" t="str">
        <f>IF(Statistics_xlsx___Sheet1[[#This Row],[event_name]]="-","Male",Statistics_xlsx___Sheet1[[#This Row],[event_name]])</f>
        <v>Female</v>
      </c>
      <c r="F5615" t="s">
        <v>17</v>
      </c>
      <c r="G5615" t="s">
        <v>345</v>
      </c>
      <c r="H5615" t="str">
        <f>IF(Statistics_xlsx___Sheet1[[#This Row],[Post Name]]="-",IF(G5616=0,G5614,G5616),Statistics_xlsx___Sheet1[[#This Row],[Post Name]])</f>
        <v>c9</v>
      </c>
      <c r="I5615">
        <v>55524</v>
      </c>
      <c r="J5615">
        <f>IF(Statistics_xlsx___Sheet1[[#This Row],[Offered Salary]]&lt;=0,AVERAGE($I$2:$I$7166),Statistics_xlsx___Sheet1[[#This Row],[Offered Salary]])</f>
        <v>55524</v>
      </c>
      <c r="K5615" t="b">
        <f>OR((Statistics_xlsx___Sheet1[[#This Row],[updated offered salary]]&lt;$N$39),(Statistics_xlsx___Sheet1[[#This Row],[updated offered salary]]&gt;$N$40))</f>
        <v>0</v>
      </c>
    </row>
    <row r="5616" spans="1:11" x14ac:dyDescent="0.3">
      <c r="A5616">
        <v>356964</v>
      </c>
      <c r="B5616" t="s">
        <v>4490</v>
      </c>
      <c r="C5616" t="s">
        <v>8</v>
      </c>
      <c r="D5616" t="s">
        <v>9</v>
      </c>
      <c r="E5616" t="str">
        <f>IF(Statistics_xlsx___Sheet1[[#This Row],[event_name]]="-","Male",Statistics_xlsx___Sheet1[[#This Row],[event_name]])</f>
        <v>Male</v>
      </c>
      <c r="F5616" t="s">
        <v>17</v>
      </c>
      <c r="G5616" t="s">
        <v>345</v>
      </c>
      <c r="H5616" t="str">
        <f>IF(Statistics_xlsx___Sheet1[[#This Row],[Post Name]]="-",IF(G5617=0,G5615,G5617),Statistics_xlsx___Sheet1[[#This Row],[Post Name]])</f>
        <v>c9</v>
      </c>
      <c r="I5616">
        <v>16944</v>
      </c>
      <c r="J5616">
        <f>IF(Statistics_xlsx___Sheet1[[#This Row],[Offered Salary]]&lt;=0,AVERAGE($I$2:$I$7166),Statistics_xlsx___Sheet1[[#This Row],[Offered Salary]])</f>
        <v>16944</v>
      </c>
      <c r="K5616" t="b">
        <f>OR((Statistics_xlsx___Sheet1[[#This Row],[updated offered salary]]&lt;$N$39),(Statistics_xlsx___Sheet1[[#This Row],[updated offered salary]]&gt;$N$40))</f>
        <v>0</v>
      </c>
    </row>
    <row r="5617" spans="1:11" x14ac:dyDescent="0.3">
      <c r="A5617">
        <v>271667</v>
      </c>
      <c r="B5617" t="s">
        <v>4491</v>
      </c>
      <c r="C5617" t="s">
        <v>8</v>
      </c>
      <c r="D5617" t="s">
        <v>13</v>
      </c>
      <c r="E5617" t="str">
        <f>IF(Statistics_xlsx___Sheet1[[#This Row],[event_name]]="-","Male",Statistics_xlsx___Sheet1[[#This Row],[event_name]])</f>
        <v>Female</v>
      </c>
      <c r="F5617" t="s">
        <v>21</v>
      </c>
      <c r="G5617" t="s">
        <v>345</v>
      </c>
      <c r="H5617" t="str">
        <f>IF(Statistics_xlsx___Sheet1[[#This Row],[Post Name]]="-",IF(G5618=0,G5616,G5618),Statistics_xlsx___Sheet1[[#This Row],[Post Name]])</f>
        <v>c9</v>
      </c>
      <c r="I5617">
        <v>45996</v>
      </c>
      <c r="J5617">
        <f>IF(Statistics_xlsx___Sheet1[[#This Row],[Offered Salary]]&lt;=0,AVERAGE($I$2:$I$7166),Statistics_xlsx___Sheet1[[#This Row],[Offered Salary]])</f>
        <v>45996</v>
      </c>
      <c r="K5617" t="b">
        <f>OR((Statistics_xlsx___Sheet1[[#This Row],[updated offered salary]]&lt;$N$39),(Statistics_xlsx___Sheet1[[#This Row],[updated offered salary]]&gt;$N$40))</f>
        <v>0</v>
      </c>
    </row>
    <row r="5618" spans="1:11" x14ac:dyDescent="0.3">
      <c r="A5618">
        <v>737128</v>
      </c>
      <c r="B5618" t="s">
        <v>4492</v>
      </c>
      <c r="C5618" t="s">
        <v>8</v>
      </c>
      <c r="D5618" t="s">
        <v>9</v>
      </c>
      <c r="E5618" t="str">
        <f>IF(Statistics_xlsx___Sheet1[[#This Row],[event_name]]="-","Male",Statistics_xlsx___Sheet1[[#This Row],[event_name]])</f>
        <v>Male</v>
      </c>
      <c r="F5618" t="s">
        <v>21</v>
      </c>
      <c r="G5618" t="s">
        <v>345</v>
      </c>
      <c r="H5618" t="str">
        <f>IF(Statistics_xlsx___Sheet1[[#This Row],[Post Name]]="-",IF(G5619=0,G5617,G5619),Statistics_xlsx___Sheet1[[#This Row],[Post Name]])</f>
        <v>c9</v>
      </c>
      <c r="I5618">
        <v>56931</v>
      </c>
      <c r="J5618">
        <f>IF(Statistics_xlsx___Sheet1[[#This Row],[Offered Salary]]&lt;=0,AVERAGE($I$2:$I$7166),Statistics_xlsx___Sheet1[[#This Row],[Offered Salary]])</f>
        <v>56931</v>
      </c>
      <c r="K5618" t="b">
        <f>OR((Statistics_xlsx___Sheet1[[#This Row],[updated offered salary]]&lt;$N$39),(Statistics_xlsx___Sheet1[[#This Row],[updated offered salary]]&gt;$N$40))</f>
        <v>0</v>
      </c>
    </row>
    <row r="5619" spans="1:11" x14ac:dyDescent="0.3">
      <c r="A5619">
        <v>46756</v>
      </c>
      <c r="B5619" t="s">
        <v>4493</v>
      </c>
      <c r="C5619" t="s">
        <v>8</v>
      </c>
      <c r="D5619" t="s">
        <v>13</v>
      </c>
      <c r="E5619" t="str">
        <f>IF(Statistics_xlsx___Sheet1[[#This Row],[event_name]]="-","Male",Statistics_xlsx___Sheet1[[#This Row],[event_name]])</f>
        <v>Female</v>
      </c>
      <c r="F5619" t="s">
        <v>10</v>
      </c>
      <c r="G5619" t="s">
        <v>36</v>
      </c>
      <c r="H5619" t="str">
        <f>IF(Statistics_xlsx___Sheet1[[#This Row],[Post Name]]="-",IF(G5620=0,G5618,G5620),Statistics_xlsx___Sheet1[[#This Row],[Post Name]])</f>
        <v>i5</v>
      </c>
      <c r="I5619">
        <v>96923</v>
      </c>
      <c r="J5619">
        <f>IF(Statistics_xlsx___Sheet1[[#This Row],[Offered Salary]]&lt;=0,AVERAGE($I$2:$I$7166),Statistics_xlsx___Sheet1[[#This Row],[Offered Salary]])</f>
        <v>96923</v>
      </c>
      <c r="K5619" t="b">
        <f>OR((Statistics_xlsx___Sheet1[[#This Row],[updated offered salary]]&lt;$N$39),(Statistics_xlsx___Sheet1[[#This Row],[updated offered salary]]&gt;$N$40))</f>
        <v>0</v>
      </c>
    </row>
    <row r="5620" spans="1:11" x14ac:dyDescent="0.3">
      <c r="A5620">
        <v>655350</v>
      </c>
      <c r="B5620" t="s">
        <v>4494</v>
      </c>
      <c r="C5620" t="s">
        <v>8</v>
      </c>
      <c r="D5620" t="s">
        <v>9</v>
      </c>
      <c r="E5620" t="str">
        <f>IF(Statistics_xlsx___Sheet1[[#This Row],[event_name]]="-","Male",Statistics_xlsx___Sheet1[[#This Row],[event_name]])</f>
        <v>Male</v>
      </c>
      <c r="F5620" t="s">
        <v>10</v>
      </c>
      <c r="G5620" t="s">
        <v>36</v>
      </c>
      <c r="H5620" t="str">
        <f>IF(Statistics_xlsx___Sheet1[[#This Row],[Post Name]]="-",IF(G5621=0,G5619,G5621),Statistics_xlsx___Sheet1[[#This Row],[Post Name]])</f>
        <v>i5</v>
      </c>
      <c r="I5620">
        <v>75932</v>
      </c>
      <c r="J5620">
        <f>IF(Statistics_xlsx___Sheet1[[#This Row],[Offered Salary]]&lt;=0,AVERAGE($I$2:$I$7166),Statistics_xlsx___Sheet1[[#This Row],[Offered Salary]])</f>
        <v>75932</v>
      </c>
      <c r="K5620" t="b">
        <f>OR((Statistics_xlsx___Sheet1[[#This Row],[updated offered salary]]&lt;$N$39),(Statistics_xlsx___Sheet1[[#This Row],[updated offered salary]]&gt;$N$40))</f>
        <v>0</v>
      </c>
    </row>
    <row r="5621" spans="1:11" x14ac:dyDescent="0.3">
      <c r="A5621">
        <v>568104</v>
      </c>
      <c r="B5621" t="s">
        <v>1809</v>
      </c>
      <c r="C5621" t="s">
        <v>8</v>
      </c>
      <c r="D5621" t="s">
        <v>9</v>
      </c>
      <c r="E5621" t="str">
        <f>IF(Statistics_xlsx___Sheet1[[#This Row],[event_name]]="-","Male",Statistics_xlsx___Sheet1[[#This Row],[event_name]])</f>
        <v>Male</v>
      </c>
      <c r="F5621" t="s">
        <v>10</v>
      </c>
      <c r="G5621" t="s">
        <v>36</v>
      </c>
      <c r="H5621" t="str">
        <f>IF(Statistics_xlsx___Sheet1[[#This Row],[Post Name]]="-",IF(G5622=0,G5620,G5622),Statistics_xlsx___Sheet1[[#This Row],[Post Name]])</f>
        <v>i5</v>
      </c>
      <c r="I5621">
        <v>79823</v>
      </c>
      <c r="J5621">
        <f>IF(Statistics_xlsx___Sheet1[[#This Row],[Offered Salary]]&lt;=0,AVERAGE($I$2:$I$7166),Statistics_xlsx___Sheet1[[#This Row],[Offered Salary]])</f>
        <v>79823</v>
      </c>
      <c r="K5621" t="b">
        <f>OR((Statistics_xlsx___Sheet1[[#This Row],[updated offered salary]]&lt;$N$39),(Statistics_xlsx___Sheet1[[#This Row],[updated offered salary]]&gt;$N$40))</f>
        <v>0</v>
      </c>
    </row>
    <row r="5622" spans="1:11" x14ac:dyDescent="0.3">
      <c r="A5622">
        <v>832701</v>
      </c>
      <c r="B5622" t="s">
        <v>4495</v>
      </c>
      <c r="C5622" t="s">
        <v>15</v>
      </c>
      <c r="D5622" t="s">
        <v>9</v>
      </c>
      <c r="E5622" t="str">
        <f>IF(Statistics_xlsx___Sheet1[[#This Row],[event_name]]="-","Male",Statistics_xlsx___Sheet1[[#This Row],[event_name]])</f>
        <v>Male</v>
      </c>
      <c r="F5622" t="s">
        <v>10</v>
      </c>
      <c r="G5622" t="s">
        <v>345</v>
      </c>
      <c r="H5622" t="str">
        <f>IF(Statistics_xlsx___Sheet1[[#This Row],[Post Name]]="-",IF(G5623=0,G5621,G5623),Statistics_xlsx___Sheet1[[#This Row],[Post Name]])</f>
        <v>c9</v>
      </c>
      <c r="I5622">
        <v>57093</v>
      </c>
      <c r="J5622">
        <f>IF(Statistics_xlsx___Sheet1[[#This Row],[Offered Salary]]&lt;=0,AVERAGE($I$2:$I$7166),Statistics_xlsx___Sheet1[[#This Row],[Offered Salary]])</f>
        <v>57093</v>
      </c>
      <c r="K5622" t="b">
        <f>OR((Statistics_xlsx___Sheet1[[#This Row],[updated offered salary]]&lt;$N$39),(Statistics_xlsx___Sheet1[[#This Row],[updated offered salary]]&gt;$N$40))</f>
        <v>0</v>
      </c>
    </row>
    <row r="5623" spans="1:11" x14ac:dyDescent="0.3">
      <c r="A5623">
        <v>234645</v>
      </c>
      <c r="B5623" t="s">
        <v>4496</v>
      </c>
      <c r="C5623" t="s">
        <v>8</v>
      </c>
      <c r="D5623" t="s">
        <v>9</v>
      </c>
      <c r="E5623" t="str">
        <f>IF(Statistics_xlsx___Sheet1[[#This Row],[event_name]]="-","Male",Statistics_xlsx___Sheet1[[#This Row],[event_name]])</f>
        <v>Male</v>
      </c>
      <c r="F5623" t="s">
        <v>10</v>
      </c>
      <c r="G5623" t="s">
        <v>14</v>
      </c>
      <c r="H5623" t="str">
        <f>IF(Statistics_xlsx___Sheet1[[#This Row],[Post Name]]="-",IF(G5624=0,G5622,G5624),Statistics_xlsx___Sheet1[[#This Row],[Post Name]])</f>
        <v>c5</v>
      </c>
      <c r="I5623">
        <v>38225</v>
      </c>
      <c r="J5623">
        <f>IF(Statistics_xlsx___Sheet1[[#This Row],[Offered Salary]]&lt;=0,AVERAGE($I$2:$I$7166),Statistics_xlsx___Sheet1[[#This Row],[Offered Salary]])</f>
        <v>38225</v>
      </c>
      <c r="K5623" t="b">
        <f>OR((Statistics_xlsx___Sheet1[[#This Row],[updated offered salary]]&lt;$N$39),(Statistics_xlsx___Sheet1[[#This Row],[updated offered salary]]&gt;$N$40))</f>
        <v>0</v>
      </c>
    </row>
    <row r="5624" spans="1:11" x14ac:dyDescent="0.3">
      <c r="A5624">
        <v>110203</v>
      </c>
      <c r="B5624" t="s">
        <v>4497</v>
      </c>
      <c r="C5624" t="s">
        <v>8</v>
      </c>
      <c r="D5624" t="s">
        <v>13</v>
      </c>
      <c r="E5624" t="str">
        <f>IF(Statistics_xlsx___Sheet1[[#This Row],[event_name]]="-","Male",Statistics_xlsx___Sheet1[[#This Row],[event_name]])</f>
        <v>Female</v>
      </c>
      <c r="F5624" t="s">
        <v>10</v>
      </c>
      <c r="G5624" t="s">
        <v>14</v>
      </c>
      <c r="H5624" t="str">
        <f>IF(Statistics_xlsx___Sheet1[[#This Row],[Post Name]]="-",IF(G5625=0,G5623,G5625),Statistics_xlsx___Sheet1[[#This Row],[Post Name]])</f>
        <v>c5</v>
      </c>
      <c r="I5624">
        <v>57411</v>
      </c>
      <c r="J5624">
        <f>IF(Statistics_xlsx___Sheet1[[#This Row],[Offered Salary]]&lt;=0,AVERAGE($I$2:$I$7166),Statistics_xlsx___Sheet1[[#This Row],[Offered Salary]])</f>
        <v>57411</v>
      </c>
      <c r="K5624" t="b">
        <f>OR((Statistics_xlsx___Sheet1[[#This Row],[updated offered salary]]&lt;$N$39),(Statistics_xlsx___Sheet1[[#This Row],[updated offered salary]]&gt;$N$40))</f>
        <v>0</v>
      </c>
    </row>
    <row r="5625" spans="1:11" x14ac:dyDescent="0.3">
      <c r="A5625">
        <v>916251</v>
      </c>
      <c r="B5625" t="s">
        <v>4497</v>
      </c>
      <c r="C5625" t="s">
        <v>8</v>
      </c>
      <c r="D5625" t="s">
        <v>9</v>
      </c>
      <c r="E5625" t="str">
        <f>IF(Statistics_xlsx___Sheet1[[#This Row],[event_name]]="-","Male",Statistics_xlsx___Sheet1[[#This Row],[event_name]])</f>
        <v>Male</v>
      </c>
      <c r="F5625" t="s">
        <v>10</v>
      </c>
      <c r="G5625" t="s">
        <v>14</v>
      </c>
      <c r="H5625" t="str">
        <f>IF(Statistics_xlsx___Sheet1[[#This Row],[Post Name]]="-",IF(G5626=0,G5624,G5626),Statistics_xlsx___Sheet1[[#This Row],[Post Name]])</f>
        <v>c5</v>
      </c>
      <c r="I5625">
        <v>49891</v>
      </c>
      <c r="J5625">
        <f>IF(Statistics_xlsx___Sheet1[[#This Row],[Offered Salary]]&lt;=0,AVERAGE($I$2:$I$7166),Statistics_xlsx___Sheet1[[#This Row],[Offered Salary]])</f>
        <v>49891</v>
      </c>
      <c r="K5625" t="b">
        <f>OR((Statistics_xlsx___Sheet1[[#This Row],[updated offered salary]]&lt;$N$39),(Statistics_xlsx___Sheet1[[#This Row],[updated offered salary]]&gt;$N$40))</f>
        <v>0</v>
      </c>
    </row>
    <row r="5626" spans="1:11" x14ac:dyDescent="0.3">
      <c r="A5626">
        <v>296670</v>
      </c>
      <c r="B5626" t="s">
        <v>4498</v>
      </c>
      <c r="C5626" t="s">
        <v>15</v>
      </c>
      <c r="D5626" t="s">
        <v>42</v>
      </c>
      <c r="E5626" t="str">
        <f>IF(Statistics_xlsx___Sheet1[[#This Row],[event_name]]="-","Male",Statistics_xlsx___Sheet1[[#This Row],[event_name]])</f>
        <v>Don’t want to say</v>
      </c>
      <c r="F5626" t="s">
        <v>10</v>
      </c>
      <c r="G5626" t="s">
        <v>14</v>
      </c>
      <c r="H5626" t="str">
        <f>IF(Statistics_xlsx___Sheet1[[#This Row],[Post Name]]="-",IF(G5627=0,G5625,G5627),Statistics_xlsx___Sheet1[[#This Row],[Post Name]])</f>
        <v>c5</v>
      </c>
      <c r="I5626">
        <v>71337</v>
      </c>
      <c r="J5626">
        <f>IF(Statistics_xlsx___Sheet1[[#This Row],[Offered Salary]]&lt;=0,AVERAGE($I$2:$I$7166),Statistics_xlsx___Sheet1[[#This Row],[Offered Salary]])</f>
        <v>71337</v>
      </c>
      <c r="K5626" t="b">
        <f>OR((Statistics_xlsx___Sheet1[[#This Row],[updated offered salary]]&lt;$N$39),(Statistics_xlsx___Sheet1[[#This Row],[updated offered salary]]&gt;$N$40))</f>
        <v>0</v>
      </c>
    </row>
    <row r="5627" spans="1:11" x14ac:dyDescent="0.3">
      <c r="A5627">
        <v>308808</v>
      </c>
      <c r="B5627" t="s">
        <v>4499</v>
      </c>
      <c r="C5627" t="s">
        <v>8</v>
      </c>
      <c r="D5627" t="s">
        <v>9</v>
      </c>
      <c r="E5627" t="str">
        <f>IF(Statistics_xlsx___Sheet1[[#This Row],[event_name]]="-","Male",Statistics_xlsx___Sheet1[[#This Row],[event_name]])</f>
        <v>Male</v>
      </c>
      <c r="F5627" t="s">
        <v>17</v>
      </c>
      <c r="G5627" t="s">
        <v>345</v>
      </c>
      <c r="H5627" t="str">
        <f>IF(Statistics_xlsx___Sheet1[[#This Row],[Post Name]]="-",IF(G5628=0,G5626,G5628),Statistics_xlsx___Sheet1[[#This Row],[Post Name]])</f>
        <v>c9</v>
      </c>
      <c r="I5627">
        <v>59865</v>
      </c>
      <c r="J5627">
        <f>IF(Statistics_xlsx___Sheet1[[#This Row],[Offered Salary]]&lt;=0,AVERAGE($I$2:$I$7166),Statistics_xlsx___Sheet1[[#This Row],[Offered Salary]])</f>
        <v>59865</v>
      </c>
      <c r="K5627" t="b">
        <f>OR((Statistics_xlsx___Sheet1[[#This Row],[updated offered salary]]&lt;$N$39),(Statistics_xlsx___Sheet1[[#This Row],[updated offered salary]]&gt;$N$40))</f>
        <v>0</v>
      </c>
    </row>
    <row r="5628" spans="1:11" x14ac:dyDescent="0.3">
      <c r="A5628">
        <v>32890</v>
      </c>
      <c r="B5628" t="s">
        <v>4500</v>
      </c>
      <c r="C5628" t="s">
        <v>8</v>
      </c>
      <c r="D5628" t="s">
        <v>13</v>
      </c>
      <c r="E5628" t="str">
        <f>IF(Statistics_xlsx___Sheet1[[#This Row],[event_name]]="-","Male",Statistics_xlsx___Sheet1[[#This Row],[event_name]])</f>
        <v>Female</v>
      </c>
      <c r="F5628" t="s">
        <v>17</v>
      </c>
      <c r="G5628" t="s">
        <v>345</v>
      </c>
      <c r="H5628" t="str">
        <f>IF(Statistics_xlsx___Sheet1[[#This Row],[Post Name]]="-",IF(G5629=0,G5627,G5629),Statistics_xlsx___Sheet1[[#This Row],[Post Name]])</f>
        <v>c9</v>
      </c>
      <c r="I5628">
        <v>86902</v>
      </c>
      <c r="J5628">
        <f>IF(Statistics_xlsx___Sheet1[[#This Row],[Offered Salary]]&lt;=0,AVERAGE($I$2:$I$7166),Statistics_xlsx___Sheet1[[#This Row],[Offered Salary]])</f>
        <v>86902</v>
      </c>
      <c r="K5628" t="b">
        <f>OR((Statistics_xlsx___Sheet1[[#This Row],[updated offered salary]]&lt;$N$39),(Statistics_xlsx___Sheet1[[#This Row],[updated offered salary]]&gt;$N$40))</f>
        <v>0</v>
      </c>
    </row>
    <row r="5629" spans="1:11" x14ac:dyDescent="0.3">
      <c r="A5629">
        <v>777717</v>
      </c>
      <c r="B5629" t="s">
        <v>4501</v>
      </c>
      <c r="C5629" t="s">
        <v>15</v>
      </c>
      <c r="D5629" t="s">
        <v>9</v>
      </c>
      <c r="E5629" t="str">
        <f>IF(Statistics_xlsx___Sheet1[[#This Row],[event_name]]="-","Male",Statistics_xlsx___Sheet1[[#This Row],[event_name]])</f>
        <v>Male</v>
      </c>
      <c r="F5629" t="s">
        <v>17</v>
      </c>
      <c r="G5629" t="s">
        <v>345</v>
      </c>
      <c r="H5629" t="str">
        <f>IF(Statistics_xlsx___Sheet1[[#This Row],[Post Name]]="-",IF(G5630=0,G5628,G5630),Statistics_xlsx___Sheet1[[#This Row],[Post Name]])</f>
        <v>c9</v>
      </c>
      <c r="I5629">
        <v>49735</v>
      </c>
      <c r="J5629">
        <f>IF(Statistics_xlsx___Sheet1[[#This Row],[Offered Salary]]&lt;=0,AVERAGE($I$2:$I$7166),Statistics_xlsx___Sheet1[[#This Row],[Offered Salary]])</f>
        <v>49735</v>
      </c>
      <c r="K5629" t="b">
        <f>OR((Statistics_xlsx___Sheet1[[#This Row],[updated offered salary]]&lt;$N$39),(Statistics_xlsx___Sheet1[[#This Row],[updated offered salary]]&gt;$N$40))</f>
        <v>0</v>
      </c>
    </row>
    <row r="5630" spans="1:11" x14ac:dyDescent="0.3">
      <c r="A5630">
        <v>867722</v>
      </c>
      <c r="B5630" t="s">
        <v>4502</v>
      </c>
      <c r="C5630" t="s">
        <v>8</v>
      </c>
      <c r="D5630" t="s">
        <v>13</v>
      </c>
      <c r="E5630" t="str">
        <f>IF(Statistics_xlsx___Sheet1[[#This Row],[event_name]]="-","Male",Statistics_xlsx___Sheet1[[#This Row],[event_name]])</f>
        <v>Female</v>
      </c>
      <c r="F5630" t="s">
        <v>17</v>
      </c>
      <c r="G5630" t="s">
        <v>345</v>
      </c>
      <c r="H5630" t="str">
        <f>IF(Statistics_xlsx___Sheet1[[#This Row],[Post Name]]="-",IF(G5631=0,G5629,G5631),Statistics_xlsx___Sheet1[[#This Row],[Post Name]])</f>
        <v>c9</v>
      </c>
      <c r="I5630">
        <v>73710</v>
      </c>
      <c r="J5630">
        <f>IF(Statistics_xlsx___Sheet1[[#This Row],[Offered Salary]]&lt;=0,AVERAGE($I$2:$I$7166),Statistics_xlsx___Sheet1[[#This Row],[Offered Salary]])</f>
        <v>73710</v>
      </c>
      <c r="K5630" t="b">
        <f>OR((Statistics_xlsx___Sheet1[[#This Row],[updated offered salary]]&lt;$N$39),(Statistics_xlsx___Sheet1[[#This Row],[updated offered salary]]&gt;$N$40))</f>
        <v>0</v>
      </c>
    </row>
    <row r="5631" spans="1:11" x14ac:dyDescent="0.3">
      <c r="A5631">
        <v>528833</v>
      </c>
      <c r="B5631" t="s">
        <v>4503</v>
      </c>
      <c r="C5631" t="s">
        <v>8</v>
      </c>
      <c r="D5631" t="s">
        <v>9</v>
      </c>
      <c r="E5631" t="str">
        <f>IF(Statistics_xlsx___Sheet1[[#This Row],[event_name]]="-","Male",Statistics_xlsx___Sheet1[[#This Row],[event_name]])</f>
        <v>Male</v>
      </c>
      <c r="F5631" t="s">
        <v>10</v>
      </c>
      <c r="G5631" t="s">
        <v>345</v>
      </c>
      <c r="H5631" t="str">
        <f>IF(Statistics_xlsx___Sheet1[[#This Row],[Post Name]]="-",IF(G5632=0,G5630,G5632),Statistics_xlsx___Sheet1[[#This Row],[Post Name]])</f>
        <v>c9</v>
      </c>
      <c r="I5631">
        <v>10343</v>
      </c>
      <c r="J5631">
        <f>IF(Statistics_xlsx___Sheet1[[#This Row],[Offered Salary]]&lt;=0,AVERAGE($I$2:$I$7166),Statistics_xlsx___Sheet1[[#This Row],[Offered Salary]])</f>
        <v>10343</v>
      </c>
      <c r="K5631" t="b">
        <f>OR((Statistics_xlsx___Sheet1[[#This Row],[updated offered salary]]&lt;$N$39),(Statistics_xlsx___Sheet1[[#This Row],[updated offered salary]]&gt;$N$40))</f>
        <v>0</v>
      </c>
    </row>
    <row r="5632" spans="1:11" x14ac:dyDescent="0.3">
      <c r="A5632">
        <v>154263</v>
      </c>
      <c r="B5632" t="s">
        <v>4504</v>
      </c>
      <c r="C5632" t="s">
        <v>8</v>
      </c>
      <c r="D5632" t="s">
        <v>9</v>
      </c>
      <c r="E5632" t="str">
        <f>IF(Statistics_xlsx___Sheet1[[#This Row],[event_name]]="-","Male",Statistics_xlsx___Sheet1[[#This Row],[event_name]])</f>
        <v>Male</v>
      </c>
      <c r="F5632" t="s">
        <v>10</v>
      </c>
      <c r="G5632" t="s">
        <v>345</v>
      </c>
      <c r="H5632" t="str">
        <f>IF(Statistics_xlsx___Sheet1[[#This Row],[Post Name]]="-",IF(G5633=0,G5631,G5633),Statistics_xlsx___Sheet1[[#This Row],[Post Name]])</f>
        <v>c9</v>
      </c>
      <c r="I5632">
        <v>66298</v>
      </c>
      <c r="J5632">
        <f>IF(Statistics_xlsx___Sheet1[[#This Row],[Offered Salary]]&lt;=0,AVERAGE($I$2:$I$7166),Statistics_xlsx___Sheet1[[#This Row],[Offered Salary]])</f>
        <v>66298</v>
      </c>
      <c r="K5632" t="b">
        <f>OR((Statistics_xlsx___Sheet1[[#This Row],[updated offered salary]]&lt;$N$39),(Statistics_xlsx___Sheet1[[#This Row],[updated offered salary]]&gt;$N$40))</f>
        <v>0</v>
      </c>
    </row>
    <row r="5633" spans="1:11" x14ac:dyDescent="0.3">
      <c r="A5633">
        <v>132094</v>
      </c>
      <c r="B5633" t="s">
        <v>4505</v>
      </c>
      <c r="C5633" t="s">
        <v>8</v>
      </c>
      <c r="D5633" t="s">
        <v>9</v>
      </c>
      <c r="E5633" t="str">
        <f>IF(Statistics_xlsx___Sheet1[[#This Row],[event_name]]="-","Male",Statistics_xlsx___Sheet1[[#This Row],[event_name]])</f>
        <v>Male</v>
      </c>
      <c r="F5633" t="s">
        <v>10</v>
      </c>
      <c r="G5633" t="s">
        <v>14</v>
      </c>
      <c r="H5633" t="str">
        <f>IF(Statistics_xlsx___Sheet1[[#This Row],[Post Name]]="-",IF(G5634=0,G5632,G5634),Statistics_xlsx___Sheet1[[#This Row],[Post Name]])</f>
        <v>c5</v>
      </c>
      <c r="I5633">
        <v>89000</v>
      </c>
      <c r="J5633">
        <f>IF(Statistics_xlsx___Sheet1[[#This Row],[Offered Salary]]&lt;=0,AVERAGE($I$2:$I$7166),Statistics_xlsx___Sheet1[[#This Row],[Offered Salary]])</f>
        <v>89000</v>
      </c>
      <c r="K5633" t="b">
        <f>OR((Statistics_xlsx___Sheet1[[#This Row],[updated offered salary]]&lt;$N$39),(Statistics_xlsx___Sheet1[[#This Row],[updated offered salary]]&gt;$N$40))</f>
        <v>0</v>
      </c>
    </row>
    <row r="5634" spans="1:11" x14ac:dyDescent="0.3">
      <c r="A5634">
        <v>848249</v>
      </c>
      <c r="B5634" t="s">
        <v>4506</v>
      </c>
      <c r="C5634" t="s">
        <v>15</v>
      </c>
      <c r="D5634" t="s">
        <v>13</v>
      </c>
      <c r="E5634" t="str">
        <f>IF(Statistics_xlsx___Sheet1[[#This Row],[event_name]]="-","Male",Statistics_xlsx___Sheet1[[#This Row],[event_name]])</f>
        <v>Female</v>
      </c>
      <c r="F5634" t="s">
        <v>10</v>
      </c>
      <c r="G5634" t="s">
        <v>14</v>
      </c>
      <c r="H5634" t="str">
        <f>IF(Statistics_xlsx___Sheet1[[#This Row],[Post Name]]="-",IF(G5635=0,G5633,G5635),Statistics_xlsx___Sheet1[[#This Row],[Post Name]])</f>
        <v>c5</v>
      </c>
      <c r="I5634">
        <v>76418</v>
      </c>
      <c r="J5634">
        <f>IF(Statistics_xlsx___Sheet1[[#This Row],[Offered Salary]]&lt;=0,AVERAGE($I$2:$I$7166),Statistics_xlsx___Sheet1[[#This Row],[Offered Salary]])</f>
        <v>76418</v>
      </c>
      <c r="K5634" t="b">
        <f>OR((Statistics_xlsx___Sheet1[[#This Row],[updated offered salary]]&lt;$N$39),(Statistics_xlsx___Sheet1[[#This Row],[updated offered salary]]&gt;$N$40))</f>
        <v>0</v>
      </c>
    </row>
    <row r="5635" spans="1:11" x14ac:dyDescent="0.3">
      <c r="A5635">
        <v>223234</v>
      </c>
      <c r="B5635" t="s">
        <v>4507</v>
      </c>
      <c r="C5635" t="s">
        <v>8</v>
      </c>
      <c r="D5635" t="s">
        <v>42</v>
      </c>
      <c r="E5635" t="str">
        <f>IF(Statistics_xlsx___Sheet1[[#This Row],[event_name]]="-","Male",Statistics_xlsx___Sheet1[[#This Row],[event_name]])</f>
        <v>Don’t want to say</v>
      </c>
      <c r="F5635" t="s">
        <v>10</v>
      </c>
      <c r="G5635" t="s">
        <v>14</v>
      </c>
      <c r="H5635" t="str">
        <f>IF(Statistics_xlsx___Sheet1[[#This Row],[Post Name]]="-",IF(G5636=0,G5634,G5636),Statistics_xlsx___Sheet1[[#This Row],[Post Name]])</f>
        <v>c5</v>
      </c>
      <c r="I5635">
        <v>48445</v>
      </c>
      <c r="J5635">
        <f>IF(Statistics_xlsx___Sheet1[[#This Row],[Offered Salary]]&lt;=0,AVERAGE($I$2:$I$7166),Statistics_xlsx___Sheet1[[#This Row],[Offered Salary]])</f>
        <v>48445</v>
      </c>
      <c r="K5635" t="b">
        <f>OR((Statistics_xlsx___Sheet1[[#This Row],[updated offered salary]]&lt;$N$39),(Statistics_xlsx___Sheet1[[#This Row],[updated offered salary]]&gt;$N$40))</f>
        <v>0</v>
      </c>
    </row>
    <row r="5636" spans="1:11" x14ac:dyDescent="0.3">
      <c r="A5636">
        <v>522841</v>
      </c>
      <c r="B5636" t="s">
        <v>1398</v>
      </c>
      <c r="C5636" t="s">
        <v>15</v>
      </c>
      <c r="D5636" t="s">
        <v>13</v>
      </c>
      <c r="E5636" t="str">
        <f>IF(Statistics_xlsx___Sheet1[[#This Row],[event_name]]="-","Male",Statistics_xlsx___Sheet1[[#This Row],[event_name]])</f>
        <v>Female</v>
      </c>
      <c r="F5636" t="s">
        <v>17</v>
      </c>
      <c r="G5636" t="s">
        <v>24</v>
      </c>
      <c r="H5636" t="str">
        <f>IF(Statistics_xlsx___Sheet1[[#This Row],[Post Name]]="-",IF(G5637=0,G5635,G5637),Statistics_xlsx___Sheet1[[#This Row],[Post Name]])</f>
        <v>i7</v>
      </c>
      <c r="I5636">
        <v>22484</v>
      </c>
      <c r="J5636">
        <f>IF(Statistics_xlsx___Sheet1[[#This Row],[Offered Salary]]&lt;=0,AVERAGE($I$2:$I$7166),Statistics_xlsx___Sheet1[[#This Row],[Offered Salary]])</f>
        <v>22484</v>
      </c>
      <c r="K5636" t="b">
        <f>OR((Statistics_xlsx___Sheet1[[#This Row],[updated offered salary]]&lt;$N$39),(Statistics_xlsx___Sheet1[[#This Row],[updated offered salary]]&gt;$N$40))</f>
        <v>0</v>
      </c>
    </row>
    <row r="5637" spans="1:11" x14ac:dyDescent="0.3">
      <c r="A5637">
        <v>817653</v>
      </c>
      <c r="B5637" t="s">
        <v>4508</v>
      </c>
      <c r="C5637" t="s">
        <v>15</v>
      </c>
      <c r="D5637" t="s">
        <v>9</v>
      </c>
      <c r="E5637" t="str">
        <f>IF(Statistics_xlsx___Sheet1[[#This Row],[event_name]]="-","Male",Statistics_xlsx___Sheet1[[#This Row],[event_name]])</f>
        <v>Male</v>
      </c>
      <c r="F5637" t="s">
        <v>10</v>
      </c>
      <c r="G5637" t="s">
        <v>44</v>
      </c>
      <c r="H5637" t="str">
        <f>IF(Statistics_xlsx___Sheet1[[#This Row],[Post Name]]="-",IF(G5638=0,G5636,G5638),Statistics_xlsx___Sheet1[[#This Row],[Post Name]])</f>
        <v>i6</v>
      </c>
      <c r="I5637">
        <v>50062</v>
      </c>
      <c r="J5637">
        <f>IF(Statistics_xlsx___Sheet1[[#This Row],[Offered Salary]]&lt;=0,AVERAGE($I$2:$I$7166),Statistics_xlsx___Sheet1[[#This Row],[Offered Salary]])</f>
        <v>50062</v>
      </c>
      <c r="K5637" t="b">
        <f>OR((Statistics_xlsx___Sheet1[[#This Row],[updated offered salary]]&lt;$N$39),(Statistics_xlsx___Sheet1[[#This Row],[updated offered salary]]&gt;$N$40))</f>
        <v>0</v>
      </c>
    </row>
    <row r="5638" spans="1:11" x14ac:dyDescent="0.3">
      <c r="A5638">
        <v>708613</v>
      </c>
      <c r="B5638" t="s">
        <v>4509</v>
      </c>
      <c r="C5638" t="s">
        <v>8</v>
      </c>
      <c r="D5638" t="s">
        <v>9</v>
      </c>
      <c r="E5638" t="str">
        <f>IF(Statistics_xlsx___Sheet1[[#This Row],[event_name]]="-","Male",Statistics_xlsx___Sheet1[[#This Row],[event_name]])</f>
        <v>Male</v>
      </c>
      <c r="F5638" t="s">
        <v>10</v>
      </c>
      <c r="G5638" t="s">
        <v>44</v>
      </c>
      <c r="H5638" t="str">
        <f>IF(Statistics_xlsx___Sheet1[[#This Row],[Post Name]]="-",IF(G5639=0,G5637,G5639),Statistics_xlsx___Sheet1[[#This Row],[Post Name]])</f>
        <v>i6</v>
      </c>
      <c r="I5638">
        <v>74414</v>
      </c>
      <c r="J5638">
        <f>IF(Statistics_xlsx___Sheet1[[#This Row],[Offered Salary]]&lt;=0,AVERAGE($I$2:$I$7166),Statistics_xlsx___Sheet1[[#This Row],[Offered Salary]])</f>
        <v>74414</v>
      </c>
      <c r="K5638" t="b">
        <f>OR((Statistics_xlsx___Sheet1[[#This Row],[updated offered salary]]&lt;$N$39),(Statistics_xlsx___Sheet1[[#This Row],[updated offered salary]]&gt;$N$40))</f>
        <v>0</v>
      </c>
    </row>
    <row r="5639" spans="1:11" x14ac:dyDescent="0.3">
      <c r="A5639">
        <v>385530</v>
      </c>
      <c r="B5639" t="s">
        <v>4510</v>
      </c>
      <c r="C5639" t="s">
        <v>8</v>
      </c>
      <c r="D5639" t="s">
        <v>9</v>
      </c>
      <c r="E5639" t="str">
        <f>IF(Statistics_xlsx___Sheet1[[#This Row],[event_name]]="-","Male",Statistics_xlsx___Sheet1[[#This Row],[event_name]])</f>
        <v>Male</v>
      </c>
      <c r="F5639" t="s">
        <v>10</v>
      </c>
      <c r="G5639" t="s">
        <v>44</v>
      </c>
      <c r="H5639" t="str">
        <f>IF(Statistics_xlsx___Sheet1[[#This Row],[Post Name]]="-",IF(G5640=0,G5638,G5640),Statistics_xlsx___Sheet1[[#This Row],[Post Name]])</f>
        <v>i6</v>
      </c>
      <c r="I5639">
        <v>43374</v>
      </c>
      <c r="J5639">
        <f>IF(Statistics_xlsx___Sheet1[[#This Row],[Offered Salary]]&lt;=0,AVERAGE($I$2:$I$7166),Statistics_xlsx___Sheet1[[#This Row],[Offered Salary]])</f>
        <v>43374</v>
      </c>
      <c r="K5639" t="b">
        <f>OR((Statistics_xlsx___Sheet1[[#This Row],[updated offered salary]]&lt;$N$39),(Statistics_xlsx___Sheet1[[#This Row],[updated offered salary]]&gt;$N$40))</f>
        <v>0</v>
      </c>
    </row>
    <row r="5640" spans="1:11" x14ac:dyDescent="0.3">
      <c r="A5640">
        <v>141019</v>
      </c>
      <c r="B5640" t="s">
        <v>4511</v>
      </c>
      <c r="C5640" t="s">
        <v>8</v>
      </c>
      <c r="D5640" t="s">
        <v>9</v>
      </c>
      <c r="E5640" t="str">
        <f>IF(Statistics_xlsx___Sheet1[[#This Row],[event_name]]="-","Male",Statistics_xlsx___Sheet1[[#This Row],[event_name]])</f>
        <v>Male</v>
      </c>
      <c r="F5640" t="s">
        <v>10</v>
      </c>
      <c r="G5640" t="s">
        <v>44</v>
      </c>
      <c r="H5640" t="str">
        <f>IF(Statistics_xlsx___Sheet1[[#This Row],[Post Name]]="-",IF(G5641=0,G5639,G5641),Statistics_xlsx___Sheet1[[#This Row],[Post Name]])</f>
        <v>i6</v>
      </c>
      <c r="I5640">
        <v>6207</v>
      </c>
      <c r="J5640">
        <f>IF(Statistics_xlsx___Sheet1[[#This Row],[Offered Salary]]&lt;=0,AVERAGE($I$2:$I$7166),Statistics_xlsx___Sheet1[[#This Row],[Offered Salary]])</f>
        <v>6207</v>
      </c>
      <c r="K5640" t="b">
        <f>OR((Statistics_xlsx___Sheet1[[#This Row],[updated offered salary]]&lt;$N$39),(Statistics_xlsx___Sheet1[[#This Row],[updated offered salary]]&gt;$N$40))</f>
        <v>0</v>
      </c>
    </row>
    <row r="5641" spans="1:11" x14ac:dyDescent="0.3">
      <c r="A5641">
        <v>793738</v>
      </c>
      <c r="B5641" t="s">
        <v>4512</v>
      </c>
      <c r="C5641" t="s">
        <v>8</v>
      </c>
      <c r="D5641" t="s">
        <v>13</v>
      </c>
      <c r="E5641" t="str">
        <f>IF(Statistics_xlsx___Sheet1[[#This Row],[event_name]]="-","Male",Statistics_xlsx___Sheet1[[#This Row],[event_name]])</f>
        <v>Female</v>
      </c>
      <c r="F5641" t="s">
        <v>10</v>
      </c>
      <c r="G5641" t="s">
        <v>44</v>
      </c>
      <c r="H5641" t="str">
        <f>IF(Statistics_xlsx___Sheet1[[#This Row],[Post Name]]="-",IF(G5642=0,G5640,G5642),Statistics_xlsx___Sheet1[[#This Row],[Post Name]])</f>
        <v>i6</v>
      </c>
      <c r="I5641">
        <v>47365</v>
      </c>
      <c r="J5641">
        <f>IF(Statistics_xlsx___Sheet1[[#This Row],[Offered Salary]]&lt;=0,AVERAGE($I$2:$I$7166),Statistics_xlsx___Sheet1[[#This Row],[Offered Salary]])</f>
        <v>47365</v>
      </c>
      <c r="K5641" t="b">
        <f>OR((Statistics_xlsx___Sheet1[[#This Row],[updated offered salary]]&lt;$N$39),(Statistics_xlsx___Sheet1[[#This Row],[updated offered salary]]&gt;$N$40))</f>
        <v>0</v>
      </c>
    </row>
    <row r="5642" spans="1:11" x14ac:dyDescent="0.3">
      <c r="A5642">
        <v>974594</v>
      </c>
      <c r="B5642" t="s">
        <v>4513</v>
      </c>
      <c r="C5642" t="s">
        <v>15</v>
      </c>
      <c r="D5642" t="s">
        <v>9</v>
      </c>
      <c r="E5642" t="str">
        <f>IF(Statistics_xlsx___Sheet1[[#This Row],[event_name]]="-","Male",Statistics_xlsx___Sheet1[[#This Row],[event_name]])</f>
        <v>Male</v>
      </c>
      <c r="F5642" t="s">
        <v>10</v>
      </c>
      <c r="G5642" t="s">
        <v>345</v>
      </c>
      <c r="H5642" t="str">
        <f>IF(Statistics_xlsx___Sheet1[[#This Row],[Post Name]]="-",IF(G5643=0,G5641,G5643),Statistics_xlsx___Sheet1[[#This Row],[Post Name]])</f>
        <v>c9</v>
      </c>
      <c r="I5642">
        <v>46548</v>
      </c>
      <c r="J5642">
        <f>IF(Statistics_xlsx___Sheet1[[#This Row],[Offered Salary]]&lt;=0,AVERAGE($I$2:$I$7166),Statistics_xlsx___Sheet1[[#This Row],[Offered Salary]])</f>
        <v>46548</v>
      </c>
      <c r="K5642" t="b">
        <f>OR((Statistics_xlsx___Sheet1[[#This Row],[updated offered salary]]&lt;$N$39),(Statistics_xlsx___Sheet1[[#This Row],[updated offered salary]]&gt;$N$40))</f>
        <v>0</v>
      </c>
    </row>
    <row r="5643" spans="1:11" x14ac:dyDescent="0.3">
      <c r="A5643">
        <v>418576</v>
      </c>
      <c r="B5643" t="s">
        <v>4514</v>
      </c>
      <c r="C5643" t="s">
        <v>8</v>
      </c>
      <c r="D5643" t="s">
        <v>9</v>
      </c>
      <c r="E5643" t="str">
        <f>IF(Statistics_xlsx___Sheet1[[#This Row],[event_name]]="-","Male",Statistics_xlsx___Sheet1[[#This Row],[event_name]])</f>
        <v>Male</v>
      </c>
      <c r="F5643" t="s">
        <v>10</v>
      </c>
      <c r="G5643" t="s">
        <v>11</v>
      </c>
      <c r="H5643" t="str">
        <f>IF(Statistics_xlsx___Sheet1[[#This Row],[Post Name]]="-",IF(G5644=0,G5642,G5644),Statistics_xlsx___Sheet1[[#This Row],[Post Name]])</f>
        <v>c8</v>
      </c>
      <c r="I5643">
        <v>20776</v>
      </c>
      <c r="J5643">
        <f>IF(Statistics_xlsx___Sheet1[[#This Row],[Offered Salary]]&lt;=0,AVERAGE($I$2:$I$7166),Statistics_xlsx___Sheet1[[#This Row],[Offered Salary]])</f>
        <v>20776</v>
      </c>
      <c r="K5643" t="b">
        <f>OR((Statistics_xlsx___Sheet1[[#This Row],[updated offered salary]]&lt;$N$39),(Statistics_xlsx___Sheet1[[#This Row],[updated offered salary]]&gt;$N$40))</f>
        <v>0</v>
      </c>
    </row>
    <row r="5644" spans="1:11" x14ac:dyDescent="0.3">
      <c r="A5644">
        <v>932712</v>
      </c>
      <c r="B5644" t="s">
        <v>4515</v>
      </c>
      <c r="C5644" t="s">
        <v>8</v>
      </c>
      <c r="D5644" t="s">
        <v>9</v>
      </c>
      <c r="E5644" t="str">
        <f>IF(Statistics_xlsx___Sheet1[[#This Row],[event_name]]="-","Male",Statistics_xlsx___Sheet1[[#This Row],[event_name]])</f>
        <v>Male</v>
      </c>
      <c r="F5644" t="s">
        <v>10</v>
      </c>
      <c r="G5644" t="s">
        <v>11</v>
      </c>
      <c r="H5644" t="str">
        <f>IF(Statistics_xlsx___Sheet1[[#This Row],[Post Name]]="-",IF(G5645=0,G5643,G5645),Statistics_xlsx___Sheet1[[#This Row],[Post Name]])</f>
        <v>c8</v>
      </c>
      <c r="I5644">
        <v>97708</v>
      </c>
      <c r="J5644">
        <f>IF(Statistics_xlsx___Sheet1[[#This Row],[Offered Salary]]&lt;=0,AVERAGE($I$2:$I$7166),Statistics_xlsx___Sheet1[[#This Row],[Offered Salary]])</f>
        <v>97708</v>
      </c>
      <c r="K5644" t="b">
        <f>OR((Statistics_xlsx___Sheet1[[#This Row],[updated offered salary]]&lt;$N$39),(Statistics_xlsx___Sheet1[[#This Row],[updated offered salary]]&gt;$N$40))</f>
        <v>0</v>
      </c>
    </row>
    <row r="5645" spans="1:11" x14ac:dyDescent="0.3">
      <c r="A5645">
        <v>566874</v>
      </c>
      <c r="B5645" t="s">
        <v>4516</v>
      </c>
      <c r="C5645" t="s">
        <v>8</v>
      </c>
      <c r="D5645" t="s">
        <v>9</v>
      </c>
      <c r="E5645" t="str">
        <f>IF(Statistics_xlsx___Sheet1[[#This Row],[event_name]]="-","Male",Statistics_xlsx___Sheet1[[#This Row],[event_name]])</f>
        <v>Male</v>
      </c>
      <c r="F5645" t="s">
        <v>21</v>
      </c>
      <c r="G5645" t="s">
        <v>14</v>
      </c>
      <c r="H5645" t="str">
        <f>IF(Statistics_xlsx___Sheet1[[#This Row],[Post Name]]="-",IF(G5646=0,G5644,G5646),Statistics_xlsx___Sheet1[[#This Row],[Post Name]])</f>
        <v>c5</v>
      </c>
      <c r="I5645">
        <v>68740</v>
      </c>
      <c r="J5645">
        <f>IF(Statistics_xlsx___Sheet1[[#This Row],[Offered Salary]]&lt;=0,AVERAGE($I$2:$I$7166),Statistics_xlsx___Sheet1[[#This Row],[Offered Salary]])</f>
        <v>68740</v>
      </c>
      <c r="K5645" t="b">
        <f>OR((Statistics_xlsx___Sheet1[[#This Row],[updated offered salary]]&lt;$N$39),(Statistics_xlsx___Sheet1[[#This Row],[updated offered salary]]&gt;$N$40))</f>
        <v>0</v>
      </c>
    </row>
    <row r="5646" spans="1:11" x14ac:dyDescent="0.3">
      <c r="A5646">
        <v>975136</v>
      </c>
      <c r="B5646" t="s">
        <v>4516</v>
      </c>
      <c r="C5646" t="s">
        <v>8</v>
      </c>
      <c r="D5646" t="s">
        <v>9</v>
      </c>
      <c r="E5646" t="str">
        <f>IF(Statistics_xlsx___Sheet1[[#This Row],[event_name]]="-","Male",Statistics_xlsx___Sheet1[[#This Row],[event_name]])</f>
        <v>Male</v>
      </c>
      <c r="F5646" t="s">
        <v>21</v>
      </c>
      <c r="G5646" t="s">
        <v>14</v>
      </c>
      <c r="H5646" t="str">
        <f>IF(Statistics_xlsx___Sheet1[[#This Row],[Post Name]]="-",IF(G5647=0,G5645,G5647),Statistics_xlsx___Sheet1[[#This Row],[Post Name]])</f>
        <v>c5</v>
      </c>
      <c r="I5646">
        <v>91958</v>
      </c>
      <c r="J5646">
        <f>IF(Statistics_xlsx___Sheet1[[#This Row],[Offered Salary]]&lt;=0,AVERAGE($I$2:$I$7166),Statistics_xlsx___Sheet1[[#This Row],[Offered Salary]])</f>
        <v>91958</v>
      </c>
      <c r="K5646" t="b">
        <f>OR((Statistics_xlsx___Sheet1[[#This Row],[updated offered salary]]&lt;$N$39),(Statistics_xlsx___Sheet1[[#This Row],[updated offered salary]]&gt;$N$40))</f>
        <v>0</v>
      </c>
    </row>
    <row r="5647" spans="1:11" x14ac:dyDescent="0.3">
      <c r="A5647">
        <v>722596</v>
      </c>
      <c r="B5647" t="s">
        <v>4517</v>
      </c>
      <c r="C5647" t="s">
        <v>8</v>
      </c>
      <c r="D5647" t="s">
        <v>13</v>
      </c>
      <c r="E5647" t="str">
        <f>IF(Statistics_xlsx___Sheet1[[#This Row],[event_name]]="-","Male",Statistics_xlsx___Sheet1[[#This Row],[event_name]])</f>
        <v>Female</v>
      </c>
      <c r="F5647" t="s">
        <v>21</v>
      </c>
      <c r="G5647" t="s">
        <v>14</v>
      </c>
      <c r="H5647" t="str">
        <f>IF(Statistics_xlsx___Sheet1[[#This Row],[Post Name]]="-",IF(G5648=0,G5646,G5648),Statistics_xlsx___Sheet1[[#This Row],[Post Name]])</f>
        <v>c5</v>
      </c>
      <c r="I5647">
        <v>58496</v>
      </c>
      <c r="J5647">
        <f>IF(Statistics_xlsx___Sheet1[[#This Row],[Offered Salary]]&lt;=0,AVERAGE($I$2:$I$7166),Statistics_xlsx___Sheet1[[#This Row],[Offered Salary]])</f>
        <v>58496</v>
      </c>
      <c r="K5647" t="b">
        <f>OR((Statistics_xlsx___Sheet1[[#This Row],[updated offered salary]]&lt;$N$39),(Statistics_xlsx___Sheet1[[#This Row],[updated offered salary]]&gt;$N$40))</f>
        <v>0</v>
      </c>
    </row>
    <row r="5648" spans="1:11" x14ac:dyDescent="0.3">
      <c r="A5648">
        <v>411974</v>
      </c>
      <c r="B5648" t="s">
        <v>4518</v>
      </c>
      <c r="C5648" t="s">
        <v>8</v>
      </c>
      <c r="D5648" t="s">
        <v>13</v>
      </c>
      <c r="E5648" t="str">
        <f>IF(Statistics_xlsx___Sheet1[[#This Row],[event_name]]="-","Male",Statistics_xlsx___Sheet1[[#This Row],[event_name]])</f>
        <v>Female</v>
      </c>
      <c r="F5648" t="s">
        <v>21</v>
      </c>
      <c r="G5648" t="s">
        <v>14</v>
      </c>
      <c r="H5648" t="str">
        <f>IF(Statistics_xlsx___Sheet1[[#This Row],[Post Name]]="-",IF(G5649=0,G5647,G5649),Statistics_xlsx___Sheet1[[#This Row],[Post Name]])</f>
        <v>c5</v>
      </c>
      <c r="I5648">
        <v>52331</v>
      </c>
      <c r="J5648">
        <f>IF(Statistics_xlsx___Sheet1[[#This Row],[Offered Salary]]&lt;=0,AVERAGE($I$2:$I$7166),Statistics_xlsx___Sheet1[[#This Row],[Offered Salary]])</f>
        <v>52331</v>
      </c>
      <c r="K5648" t="b">
        <f>OR((Statistics_xlsx___Sheet1[[#This Row],[updated offered salary]]&lt;$N$39),(Statistics_xlsx___Sheet1[[#This Row],[updated offered salary]]&gt;$N$40))</f>
        <v>0</v>
      </c>
    </row>
    <row r="5649" spans="1:11" x14ac:dyDescent="0.3">
      <c r="A5649">
        <v>552288</v>
      </c>
      <c r="B5649" t="s">
        <v>4519</v>
      </c>
      <c r="C5649" t="s">
        <v>15</v>
      </c>
      <c r="D5649" t="s">
        <v>9</v>
      </c>
      <c r="E5649" t="str">
        <f>IF(Statistics_xlsx___Sheet1[[#This Row],[event_name]]="-","Male",Statistics_xlsx___Sheet1[[#This Row],[event_name]])</f>
        <v>Male</v>
      </c>
      <c r="F5649" t="s">
        <v>21</v>
      </c>
      <c r="G5649" t="s">
        <v>24</v>
      </c>
      <c r="H5649" t="str">
        <f>IF(Statistics_xlsx___Sheet1[[#This Row],[Post Name]]="-",IF(G5650=0,G5648,G5650),Statistics_xlsx___Sheet1[[#This Row],[Post Name]])</f>
        <v>i7</v>
      </c>
      <c r="I5649">
        <v>95689</v>
      </c>
      <c r="J5649">
        <f>IF(Statistics_xlsx___Sheet1[[#This Row],[Offered Salary]]&lt;=0,AVERAGE($I$2:$I$7166),Statistics_xlsx___Sheet1[[#This Row],[Offered Salary]])</f>
        <v>95689</v>
      </c>
      <c r="K5649" t="b">
        <f>OR((Statistics_xlsx___Sheet1[[#This Row],[updated offered salary]]&lt;$N$39),(Statistics_xlsx___Sheet1[[#This Row],[updated offered salary]]&gt;$N$40))</f>
        <v>0</v>
      </c>
    </row>
    <row r="5650" spans="1:11" x14ac:dyDescent="0.3">
      <c r="A5650">
        <v>762227</v>
      </c>
      <c r="B5650" t="s">
        <v>4520</v>
      </c>
      <c r="C5650" t="s">
        <v>15</v>
      </c>
      <c r="D5650" t="s">
        <v>13</v>
      </c>
      <c r="E5650" t="str">
        <f>IF(Statistics_xlsx___Sheet1[[#This Row],[event_name]]="-","Male",Statistics_xlsx___Sheet1[[#This Row],[event_name]])</f>
        <v>Female</v>
      </c>
      <c r="F5650" t="s">
        <v>21</v>
      </c>
      <c r="G5650" t="s">
        <v>14</v>
      </c>
      <c r="H5650" t="str">
        <f>IF(Statistics_xlsx___Sheet1[[#This Row],[Post Name]]="-",IF(G5651=0,G5649,G5651),Statistics_xlsx___Sheet1[[#This Row],[Post Name]])</f>
        <v>c5</v>
      </c>
      <c r="I5650">
        <v>42288</v>
      </c>
      <c r="J5650">
        <f>IF(Statistics_xlsx___Sheet1[[#This Row],[Offered Salary]]&lt;=0,AVERAGE($I$2:$I$7166),Statistics_xlsx___Sheet1[[#This Row],[Offered Salary]])</f>
        <v>42288</v>
      </c>
      <c r="K5650" t="b">
        <f>OR((Statistics_xlsx___Sheet1[[#This Row],[updated offered salary]]&lt;$N$39),(Statistics_xlsx___Sheet1[[#This Row],[updated offered salary]]&gt;$N$40))</f>
        <v>0</v>
      </c>
    </row>
    <row r="5651" spans="1:11" x14ac:dyDescent="0.3">
      <c r="A5651">
        <v>402204</v>
      </c>
      <c r="B5651" t="s">
        <v>1361</v>
      </c>
      <c r="C5651" t="s">
        <v>8</v>
      </c>
      <c r="D5651" t="s">
        <v>9</v>
      </c>
      <c r="E5651" t="str">
        <f>IF(Statistics_xlsx___Sheet1[[#This Row],[event_name]]="-","Male",Statistics_xlsx___Sheet1[[#This Row],[event_name]])</f>
        <v>Male</v>
      </c>
      <c r="F5651" t="s">
        <v>21</v>
      </c>
      <c r="G5651" t="s">
        <v>24</v>
      </c>
      <c r="H5651" t="str">
        <f>IF(Statistics_xlsx___Sheet1[[#This Row],[Post Name]]="-",IF(G5652=0,G5650,G5652),Statistics_xlsx___Sheet1[[#This Row],[Post Name]])</f>
        <v>i7</v>
      </c>
      <c r="I5651">
        <v>91680</v>
      </c>
      <c r="J5651">
        <f>IF(Statistics_xlsx___Sheet1[[#This Row],[Offered Salary]]&lt;=0,AVERAGE($I$2:$I$7166),Statistics_xlsx___Sheet1[[#This Row],[Offered Salary]])</f>
        <v>91680</v>
      </c>
      <c r="K5651" t="b">
        <f>OR((Statistics_xlsx___Sheet1[[#This Row],[updated offered salary]]&lt;$N$39),(Statistics_xlsx___Sheet1[[#This Row],[updated offered salary]]&gt;$N$40))</f>
        <v>0</v>
      </c>
    </row>
    <row r="5652" spans="1:11" x14ac:dyDescent="0.3">
      <c r="A5652">
        <v>888494</v>
      </c>
      <c r="B5652" t="s">
        <v>4521</v>
      </c>
      <c r="C5652" t="s">
        <v>8</v>
      </c>
      <c r="D5652" t="s">
        <v>13</v>
      </c>
      <c r="E5652" t="str">
        <f>IF(Statistics_xlsx___Sheet1[[#This Row],[event_name]]="-","Male",Statistics_xlsx___Sheet1[[#This Row],[event_name]])</f>
        <v>Female</v>
      </c>
      <c r="F5652" t="s">
        <v>21</v>
      </c>
      <c r="G5652" t="s">
        <v>14</v>
      </c>
      <c r="H5652" t="str">
        <f>IF(Statistics_xlsx___Sheet1[[#This Row],[Post Name]]="-",IF(G5653=0,G5651,G5653),Statistics_xlsx___Sheet1[[#This Row],[Post Name]])</f>
        <v>c5</v>
      </c>
      <c r="I5652">
        <v>60155</v>
      </c>
      <c r="J5652">
        <f>IF(Statistics_xlsx___Sheet1[[#This Row],[Offered Salary]]&lt;=0,AVERAGE($I$2:$I$7166),Statistics_xlsx___Sheet1[[#This Row],[Offered Salary]])</f>
        <v>60155</v>
      </c>
      <c r="K5652" t="b">
        <f>OR((Statistics_xlsx___Sheet1[[#This Row],[updated offered salary]]&lt;$N$39),(Statistics_xlsx___Sheet1[[#This Row],[updated offered salary]]&gt;$N$40))</f>
        <v>0</v>
      </c>
    </row>
    <row r="5653" spans="1:11" x14ac:dyDescent="0.3">
      <c r="A5653">
        <v>898678</v>
      </c>
      <c r="B5653" t="s">
        <v>4522</v>
      </c>
      <c r="C5653" t="s">
        <v>8</v>
      </c>
      <c r="D5653" t="s">
        <v>13</v>
      </c>
      <c r="E5653" t="str">
        <f>IF(Statistics_xlsx___Sheet1[[#This Row],[event_name]]="-","Male",Statistics_xlsx___Sheet1[[#This Row],[event_name]])</f>
        <v>Female</v>
      </c>
      <c r="F5653" t="s">
        <v>21</v>
      </c>
      <c r="G5653" t="s">
        <v>14</v>
      </c>
      <c r="H5653" t="str">
        <f>IF(Statistics_xlsx___Sheet1[[#This Row],[Post Name]]="-",IF(G5654=0,G5652,G5654),Statistics_xlsx___Sheet1[[#This Row],[Post Name]])</f>
        <v>c5</v>
      </c>
      <c r="I5653">
        <v>43006</v>
      </c>
      <c r="J5653">
        <f>IF(Statistics_xlsx___Sheet1[[#This Row],[Offered Salary]]&lt;=0,AVERAGE($I$2:$I$7166),Statistics_xlsx___Sheet1[[#This Row],[Offered Salary]])</f>
        <v>43006</v>
      </c>
      <c r="K5653" t="b">
        <f>OR((Statistics_xlsx___Sheet1[[#This Row],[updated offered salary]]&lt;$N$39),(Statistics_xlsx___Sheet1[[#This Row],[updated offered salary]]&gt;$N$40))</f>
        <v>0</v>
      </c>
    </row>
    <row r="5654" spans="1:11" x14ac:dyDescent="0.3">
      <c r="A5654">
        <v>60203</v>
      </c>
      <c r="B5654" t="s">
        <v>4523</v>
      </c>
      <c r="C5654" t="s">
        <v>8</v>
      </c>
      <c r="D5654" t="s">
        <v>9</v>
      </c>
      <c r="E5654" t="str">
        <f>IF(Statistics_xlsx___Sheet1[[#This Row],[event_name]]="-","Male",Statistics_xlsx___Sheet1[[#This Row],[event_name]])</f>
        <v>Male</v>
      </c>
      <c r="F5654" t="s">
        <v>21</v>
      </c>
      <c r="G5654" t="s">
        <v>14</v>
      </c>
      <c r="H5654" t="str">
        <f>IF(Statistics_xlsx___Sheet1[[#This Row],[Post Name]]="-",IF(G5655=0,G5653,G5655),Statistics_xlsx___Sheet1[[#This Row],[Post Name]])</f>
        <v>c5</v>
      </c>
      <c r="I5654">
        <v>29486</v>
      </c>
      <c r="J5654">
        <f>IF(Statistics_xlsx___Sheet1[[#This Row],[Offered Salary]]&lt;=0,AVERAGE($I$2:$I$7166),Statistics_xlsx___Sheet1[[#This Row],[Offered Salary]])</f>
        <v>29486</v>
      </c>
      <c r="K5654" t="b">
        <f>OR((Statistics_xlsx___Sheet1[[#This Row],[updated offered salary]]&lt;$N$39),(Statistics_xlsx___Sheet1[[#This Row],[updated offered salary]]&gt;$N$40))</f>
        <v>0</v>
      </c>
    </row>
    <row r="5655" spans="1:11" x14ac:dyDescent="0.3">
      <c r="A5655">
        <v>524586</v>
      </c>
      <c r="B5655" t="s">
        <v>4523</v>
      </c>
      <c r="C5655" t="s">
        <v>8</v>
      </c>
      <c r="D5655" t="s">
        <v>9</v>
      </c>
      <c r="E5655" t="str">
        <f>IF(Statistics_xlsx___Sheet1[[#This Row],[event_name]]="-","Male",Statistics_xlsx___Sheet1[[#This Row],[event_name]])</f>
        <v>Male</v>
      </c>
      <c r="F5655" t="s">
        <v>21</v>
      </c>
      <c r="G5655" t="s">
        <v>14</v>
      </c>
      <c r="H5655" t="str">
        <f>IF(Statistics_xlsx___Sheet1[[#This Row],[Post Name]]="-",IF(G5656=0,G5654,G5656),Statistics_xlsx___Sheet1[[#This Row],[Post Name]])</f>
        <v>c5</v>
      </c>
      <c r="I5655">
        <v>73138</v>
      </c>
      <c r="J5655">
        <f>IF(Statistics_xlsx___Sheet1[[#This Row],[Offered Salary]]&lt;=0,AVERAGE($I$2:$I$7166),Statistics_xlsx___Sheet1[[#This Row],[Offered Salary]])</f>
        <v>73138</v>
      </c>
      <c r="K5655" t="b">
        <f>OR((Statistics_xlsx___Sheet1[[#This Row],[updated offered salary]]&lt;$N$39),(Statistics_xlsx___Sheet1[[#This Row],[updated offered salary]]&gt;$N$40))</f>
        <v>0</v>
      </c>
    </row>
    <row r="5656" spans="1:11" x14ac:dyDescent="0.3">
      <c r="A5656">
        <v>618905</v>
      </c>
      <c r="B5656" t="s">
        <v>4524</v>
      </c>
      <c r="C5656" t="s">
        <v>8</v>
      </c>
      <c r="D5656" t="s">
        <v>9</v>
      </c>
      <c r="E5656" t="str">
        <f>IF(Statistics_xlsx___Sheet1[[#This Row],[event_name]]="-","Male",Statistics_xlsx___Sheet1[[#This Row],[event_name]])</f>
        <v>Male</v>
      </c>
      <c r="F5656" t="s">
        <v>21</v>
      </c>
      <c r="G5656" t="s">
        <v>14</v>
      </c>
      <c r="H5656" t="str">
        <f>IF(Statistics_xlsx___Sheet1[[#This Row],[Post Name]]="-",IF(G5657=0,G5655,G5657),Statistics_xlsx___Sheet1[[#This Row],[Post Name]])</f>
        <v>c5</v>
      </c>
      <c r="I5656">
        <v>34966</v>
      </c>
      <c r="J5656">
        <f>IF(Statistics_xlsx___Sheet1[[#This Row],[Offered Salary]]&lt;=0,AVERAGE($I$2:$I$7166),Statistics_xlsx___Sheet1[[#This Row],[Offered Salary]])</f>
        <v>34966</v>
      </c>
      <c r="K5656" t="b">
        <f>OR((Statistics_xlsx___Sheet1[[#This Row],[updated offered salary]]&lt;$N$39),(Statistics_xlsx___Sheet1[[#This Row],[updated offered salary]]&gt;$N$40))</f>
        <v>0</v>
      </c>
    </row>
    <row r="5657" spans="1:11" x14ac:dyDescent="0.3">
      <c r="A5657">
        <v>971748</v>
      </c>
      <c r="B5657" t="s">
        <v>4525</v>
      </c>
      <c r="C5657" t="s">
        <v>8</v>
      </c>
      <c r="D5657" t="s">
        <v>13</v>
      </c>
      <c r="E5657" t="str">
        <f>IF(Statistics_xlsx___Sheet1[[#This Row],[event_name]]="-","Male",Statistics_xlsx___Sheet1[[#This Row],[event_name]])</f>
        <v>Female</v>
      </c>
      <c r="F5657" t="s">
        <v>21</v>
      </c>
      <c r="G5657" t="s">
        <v>14</v>
      </c>
      <c r="H5657" t="str">
        <f>IF(Statistics_xlsx___Sheet1[[#This Row],[Post Name]]="-",IF(G5658=0,G5656,G5658),Statistics_xlsx___Sheet1[[#This Row],[Post Name]])</f>
        <v>c5</v>
      </c>
      <c r="I5657">
        <v>40614</v>
      </c>
      <c r="J5657">
        <f>IF(Statistics_xlsx___Sheet1[[#This Row],[Offered Salary]]&lt;=0,AVERAGE($I$2:$I$7166),Statistics_xlsx___Sheet1[[#This Row],[Offered Salary]])</f>
        <v>40614</v>
      </c>
      <c r="K5657" t="b">
        <f>OR((Statistics_xlsx___Sheet1[[#This Row],[updated offered salary]]&lt;$N$39),(Statistics_xlsx___Sheet1[[#This Row],[updated offered salary]]&gt;$N$40))</f>
        <v>0</v>
      </c>
    </row>
    <row r="5658" spans="1:11" x14ac:dyDescent="0.3">
      <c r="A5658">
        <v>612069</v>
      </c>
      <c r="B5658" t="s">
        <v>4526</v>
      </c>
      <c r="C5658" t="s">
        <v>15</v>
      </c>
      <c r="D5658" t="s">
        <v>9</v>
      </c>
      <c r="E5658" t="str">
        <f>IF(Statistics_xlsx___Sheet1[[#This Row],[event_name]]="-","Male",Statistics_xlsx___Sheet1[[#This Row],[event_name]])</f>
        <v>Male</v>
      </c>
      <c r="F5658" t="s">
        <v>21</v>
      </c>
      <c r="G5658" t="s">
        <v>14</v>
      </c>
      <c r="H5658" t="str">
        <f>IF(Statistics_xlsx___Sheet1[[#This Row],[Post Name]]="-",IF(G5659=0,G5657,G5659),Statistics_xlsx___Sheet1[[#This Row],[Post Name]])</f>
        <v>c5</v>
      </c>
      <c r="I5658">
        <v>88981</v>
      </c>
      <c r="J5658">
        <f>IF(Statistics_xlsx___Sheet1[[#This Row],[Offered Salary]]&lt;=0,AVERAGE($I$2:$I$7166),Statistics_xlsx___Sheet1[[#This Row],[Offered Salary]])</f>
        <v>88981</v>
      </c>
      <c r="K5658" t="b">
        <f>OR((Statistics_xlsx___Sheet1[[#This Row],[updated offered salary]]&lt;$N$39),(Statistics_xlsx___Sheet1[[#This Row],[updated offered salary]]&gt;$N$40))</f>
        <v>0</v>
      </c>
    </row>
    <row r="5659" spans="1:11" x14ac:dyDescent="0.3">
      <c r="A5659">
        <v>190045</v>
      </c>
      <c r="B5659" t="s">
        <v>4527</v>
      </c>
      <c r="C5659" t="s">
        <v>8</v>
      </c>
      <c r="D5659" t="s">
        <v>13</v>
      </c>
      <c r="E5659" t="str">
        <f>IF(Statistics_xlsx___Sheet1[[#This Row],[event_name]]="-","Male",Statistics_xlsx___Sheet1[[#This Row],[event_name]])</f>
        <v>Female</v>
      </c>
      <c r="F5659" t="s">
        <v>86</v>
      </c>
      <c r="G5659" t="s">
        <v>14</v>
      </c>
      <c r="H5659" t="str">
        <f>IF(Statistics_xlsx___Sheet1[[#This Row],[Post Name]]="-",IF(G5660=0,G5658,G5660),Statistics_xlsx___Sheet1[[#This Row],[Post Name]])</f>
        <v>c5</v>
      </c>
      <c r="I5659">
        <v>57636</v>
      </c>
      <c r="J5659">
        <f>IF(Statistics_xlsx___Sheet1[[#This Row],[Offered Salary]]&lt;=0,AVERAGE($I$2:$I$7166),Statistics_xlsx___Sheet1[[#This Row],[Offered Salary]])</f>
        <v>57636</v>
      </c>
      <c r="K5659" t="b">
        <f>OR((Statistics_xlsx___Sheet1[[#This Row],[updated offered salary]]&lt;$N$39),(Statistics_xlsx___Sheet1[[#This Row],[updated offered salary]]&gt;$N$40))</f>
        <v>0</v>
      </c>
    </row>
    <row r="5660" spans="1:11" x14ac:dyDescent="0.3">
      <c r="A5660">
        <v>679004</v>
      </c>
      <c r="B5660" t="s">
        <v>4528</v>
      </c>
      <c r="C5660" t="s">
        <v>8</v>
      </c>
      <c r="D5660" t="s">
        <v>9</v>
      </c>
      <c r="E5660" t="str">
        <f>IF(Statistics_xlsx___Sheet1[[#This Row],[event_name]]="-","Male",Statistics_xlsx___Sheet1[[#This Row],[event_name]])</f>
        <v>Male</v>
      </c>
      <c r="F5660" t="s">
        <v>86</v>
      </c>
      <c r="G5660" t="s">
        <v>14</v>
      </c>
      <c r="H5660" t="str">
        <f>IF(Statistics_xlsx___Sheet1[[#This Row],[Post Name]]="-",IF(G5661=0,G5659,G5661),Statistics_xlsx___Sheet1[[#This Row],[Post Name]])</f>
        <v>c5</v>
      </c>
      <c r="I5660">
        <v>8974</v>
      </c>
      <c r="J5660">
        <f>IF(Statistics_xlsx___Sheet1[[#This Row],[Offered Salary]]&lt;=0,AVERAGE($I$2:$I$7166),Statistics_xlsx___Sheet1[[#This Row],[Offered Salary]])</f>
        <v>8974</v>
      </c>
      <c r="K5660" t="b">
        <f>OR((Statistics_xlsx___Sheet1[[#This Row],[updated offered salary]]&lt;$N$39),(Statistics_xlsx___Sheet1[[#This Row],[updated offered salary]]&gt;$N$40))</f>
        <v>0</v>
      </c>
    </row>
    <row r="5661" spans="1:11" x14ac:dyDescent="0.3">
      <c r="A5661">
        <v>658132</v>
      </c>
      <c r="B5661" t="s">
        <v>4529</v>
      </c>
      <c r="C5661" t="s">
        <v>15</v>
      </c>
      <c r="D5661" t="s">
        <v>13</v>
      </c>
      <c r="E5661" t="str">
        <f>IF(Statistics_xlsx___Sheet1[[#This Row],[event_name]]="-","Male",Statistics_xlsx___Sheet1[[#This Row],[event_name]])</f>
        <v>Female</v>
      </c>
      <c r="F5661" t="s">
        <v>17</v>
      </c>
      <c r="G5661" t="s">
        <v>30</v>
      </c>
      <c r="H5661" t="str">
        <f>IF(Statistics_xlsx___Sheet1[[#This Row],[Post Name]]="-",IF(G5662=0,G5660,G5662),Statistics_xlsx___Sheet1[[#This Row],[Post Name]])</f>
        <v>b9</v>
      </c>
      <c r="I5661">
        <v>10789</v>
      </c>
      <c r="J5661">
        <f>IF(Statistics_xlsx___Sheet1[[#This Row],[Offered Salary]]&lt;=0,AVERAGE($I$2:$I$7166),Statistics_xlsx___Sheet1[[#This Row],[Offered Salary]])</f>
        <v>10789</v>
      </c>
      <c r="K5661" t="b">
        <f>OR((Statistics_xlsx___Sheet1[[#This Row],[updated offered salary]]&lt;$N$39),(Statistics_xlsx___Sheet1[[#This Row],[updated offered salary]]&gt;$N$40))</f>
        <v>0</v>
      </c>
    </row>
    <row r="5662" spans="1:11" x14ac:dyDescent="0.3">
      <c r="A5662">
        <v>998761</v>
      </c>
      <c r="B5662" t="s">
        <v>4529</v>
      </c>
      <c r="C5662" t="s">
        <v>8</v>
      </c>
      <c r="D5662" t="s">
        <v>13</v>
      </c>
      <c r="E5662" t="str">
        <f>IF(Statistics_xlsx___Sheet1[[#This Row],[event_name]]="-","Male",Statistics_xlsx___Sheet1[[#This Row],[event_name]])</f>
        <v>Female</v>
      </c>
      <c r="F5662" t="s">
        <v>17</v>
      </c>
      <c r="G5662" t="s">
        <v>30</v>
      </c>
      <c r="H5662" t="str">
        <f>IF(Statistics_xlsx___Sheet1[[#This Row],[Post Name]]="-",IF(G5663=0,G5661,G5663),Statistics_xlsx___Sheet1[[#This Row],[Post Name]])</f>
        <v>b9</v>
      </c>
      <c r="I5662">
        <v>1422</v>
      </c>
      <c r="J5662">
        <f>IF(Statistics_xlsx___Sheet1[[#This Row],[Offered Salary]]&lt;=0,AVERAGE($I$2:$I$7166),Statistics_xlsx___Sheet1[[#This Row],[Offered Salary]])</f>
        <v>1422</v>
      </c>
      <c r="K5662" t="b">
        <f>OR((Statistics_xlsx___Sheet1[[#This Row],[updated offered salary]]&lt;$N$39),(Statistics_xlsx___Sheet1[[#This Row],[updated offered salary]]&gt;$N$40))</f>
        <v>0</v>
      </c>
    </row>
    <row r="5663" spans="1:11" x14ac:dyDescent="0.3">
      <c r="A5663">
        <v>813464</v>
      </c>
      <c r="B5663" t="s">
        <v>4530</v>
      </c>
      <c r="C5663" t="s">
        <v>15</v>
      </c>
      <c r="D5663" t="s">
        <v>13</v>
      </c>
      <c r="E5663" t="str">
        <f>IF(Statistics_xlsx___Sheet1[[#This Row],[event_name]]="-","Male",Statistics_xlsx___Sheet1[[#This Row],[event_name]])</f>
        <v>Female</v>
      </c>
      <c r="F5663" t="s">
        <v>17</v>
      </c>
      <c r="G5663" t="s">
        <v>14</v>
      </c>
      <c r="H5663" t="str">
        <f>IF(Statistics_xlsx___Sheet1[[#This Row],[Post Name]]="-",IF(G5664=0,G5662,G5664),Statistics_xlsx___Sheet1[[#This Row],[Post Name]])</f>
        <v>c5</v>
      </c>
      <c r="I5663">
        <v>27359</v>
      </c>
      <c r="J5663">
        <f>IF(Statistics_xlsx___Sheet1[[#This Row],[Offered Salary]]&lt;=0,AVERAGE($I$2:$I$7166),Statistics_xlsx___Sheet1[[#This Row],[Offered Salary]])</f>
        <v>27359</v>
      </c>
      <c r="K5663" t="b">
        <f>OR((Statistics_xlsx___Sheet1[[#This Row],[updated offered salary]]&lt;$N$39),(Statistics_xlsx___Sheet1[[#This Row],[updated offered salary]]&gt;$N$40))</f>
        <v>0</v>
      </c>
    </row>
    <row r="5664" spans="1:11" x14ac:dyDescent="0.3">
      <c r="A5664">
        <v>381255</v>
      </c>
      <c r="B5664" t="s">
        <v>4531</v>
      </c>
      <c r="C5664" t="s">
        <v>8</v>
      </c>
      <c r="D5664" t="s">
        <v>9</v>
      </c>
      <c r="E5664" t="str">
        <f>IF(Statistics_xlsx___Sheet1[[#This Row],[event_name]]="-","Male",Statistics_xlsx___Sheet1[[#This Row],[event_name]])</f>
        <v>Male</v>
      </c>
      <c r="F5664" t="s">
        <v>10</v>
      </c>
      <c r="G5664" t="s">
        <v>24</v>
      </c>
      <c r="H5664" t="str">
        <f>IF(Statistics_xlsx___Sheet1[[#This Row],[Post Name]]="-",IF(G5665=0,G5663,G5665),Statistics_xlsx___Sheet1[[#This Row],[Post Name]])</f>
        <v>i7</v>
      </c>
      <c r="I5664">
        <v>22589</v>
      </c>
      <c r="J5664">
        <f>IF(Statistics_xlsx___Sheet1[[#This Row],[Offered Salary]]&lt;=0,AVERAGE($I$2:$I$7166),Statistics_xlsx___Sheet1[[#This Row],[Offered Salary]])</f>
        <v>22589</v>
      </c>
      <c r="K5664" t="b">
        <f>OR((Statistics_xlsx___Sheet1[[#This Row],[updated offered salary]]&lt;$N$39),(Statistics_xlsx___Sheet1[[#This Row],[updated offered salary]]&gt;$N$40))</f>
        <v>0</v>
      </c>
    </row>
    <row r="5665" spans="1:11" x14ac:dyDescent="0.3">
      <c r="A5665">
        <v>250982</v>
      </c>
      <c r="B5665" t="s">
        <v>4532</v>
      </c>
      <c r="C5665" t="s">
        <v>8</v>
      </c>
      <c r="D5665" t="s">
        <v>9</v>
      </c>
      <c r="E5665" t="str">
        <f>IF(Statistics_xlsx___Sheet1[[#This Row],[event_name]]="-","Male",Statistics_xlsx___Sheet1[[#This Row],[event_name]])</f>
        <v>Male</v>
      </c>
      <c r="F5665" t="s">
        <v>10</v>
      </c>
      <c r="G5665" t="s">
        <v>24</v>
      </c>
      <c r="H5665" t="str">
        <f>IF(Statistics_xlsx___Sheet1[[#This Row],[Post Name]]="-",IF(G5666=0,G5664,G5666),Statistics_xlsx___Sheet1[[#This Row],[Post Name]])</f>
        <v>i7</v>
      </c>
      <c r="I5665">
        <v>33034</v>
      </c>
      <c r="J5665">
        <f>IF(Statistics_xlsx___Sheet1[[#This Row],[Offered Salary]]&lt;=0,AVERAGE($I$2:$I$7166),Statistics_xlsx___Sheet1[[#This Row],[Offered Salary]])</f>
        <v>33034</v>
      </c>
      <c r="K5665" t="b">
        <f>OR((Statistics_xlsx___Sheet1[[#This Row],[updated offered salary]]&lt;$N$39),(Statistics_xlsx___Sheet1[[#This Row],[updated offered salary]]&gt;$N$40))</f>
        <v>0</v>
      </c>
    </row>
    <row r="5666" spans="1:11" x14ac:dyDescent="0.3">
      <c r="A5666">
        <v>233900</v>
      </c>
      <c r="B5666" t="s">
        <v>4533</v>
      </c>
      <c r="C5666" t="s">
        <v>8</v>
      </c>
      <c r="D5666" t="s">
        <v>9</v>
      </c>
      <c r="E5666" t="str">
        <f>IF(Statistics_xlsx___Sheet1[[#This Row],[event_name]]="-","Male",Statistics_xlsx___Sheet1[[#This Row],[event_name]])</f>
        <v>Male</v>
      </c>
      <c r="F5666" t="s">
        <v>10</v>
      </c>
      <c r="G5666" t="s">
        <v>345</v>
      </c>
      <c r="H5666" t="str">
        <f>IF(Statistics_xlsx___Sheet1[[#This Row],[Post Name]]="-",IF(G5667=0,G5665,G5667),Statistics_xlsx___Sheet1[[#This Row],[Post Name]])</f>
        <v>c9</v>
      </c>
      <c r="I5666">
        <v>92302</v>
      </c>
      <c r="J5666">
        <f>IF(Statistics_xlsx___Sheet1[[#This Row],[Offered Salary]]&lt;=0,AVERAGE($I$2:$I$7166),Statistics_xlsx___Sheet1[[#This Row],[Offered Salary]])</f>
        <v>92302</v>
      </c>
      <c r="K5666" t="b">
        <f>OR((Statistics_xlsx___Sheet1[[#This Row],[updated offered salary]]&lt;$N$39),(Statistics_xlsx___Sheet1[[#This Row],[updated offered salary]]&gt;$N$40))</f>
        <v>0</v>
      </c>
    </row>
    <row r="5667" spans="1:11" x14ac:dyDescent="0.3">
      <c r="A5667">
        <v>172450</v>
      </c>
      <c r="B5667" t="s">
        <v>4534</v>
      </c>
      <c r="C5667" t="s">
        <v>8</v>
      </c>
      <c r="D5667" t="s">
        <v>9</v>
      </c>
      <c r="E5667" t="str">
        <f>IF(Statistics_xlsx___Sheet1[[#This Row],[event_name]]="-","Male",Statistics_xlsx___Sheet1[[#This Row],[event_name]])</f>
        <v>Male</v>
      </c>
      <c r="F5667" t="s">
        <v>10</v>
      </c>
      <c r="G5667" t="s">
        <v>345</v>
      </c>
      <c r="H5667" t="str">
        <f>IF(Statistics_xlsx___Sheet1[[#This Row],[Post Name]]="-",IF(G5668=0,G5666,G5668),Statistics_xlsx___Sheet1[[#This Row],[Post Name]])</f>
        <v>c9</v>
      </c>
      <c r="I5667">
        <v>54702</v>
      </c>
      <c r="J5667">
        <f>IF(Statistics_xlsx___Sheet1[[#This Row],[Offered Salary]]&lt;=0,AVERAGE($I$2:$I$7166),Statistics_xlsx___Sheet1[[#This Row],[Offered Salary]])</f>
        <v>54702</v>
      </c>
      <c r="K5667" t="b">
        <f>OR((Statistics_xlsx___Sheet1[[#This Row],[updated offered salary]]&lt;$N$39),(Statistics_xlsx___Sheet1[[#This Row],[updated offered salary]]&gt;$N$40))</f>
        <v>0</v>
      </c>
    </row>
    <row r="5668" spans="1:11" x14ac:dyDescent="0.3">
      <c r="A5668">
        <v>236554</v>
      </c>
      <c r="B5668" t="s">
        <v>4535</v>
      </c>
      <c r="C5668" t="s">
        <v>8</v>
      </c>
      <c r="D5668" t="s">
        <v>13</v>
      </c>
      <c r="E5668" t="str">
        <f>IF(Statistics_xlsx___Sheet1[[#This Row],[event_name]]="-","Male",Statistics_xlsx___Sheet1[[#This Row],[event_name]])</f>
        <v>Female</v>
      </c>
      <c r="F5668" t="s">
        <v>10</v>
      </c>
      <c r="G5668" t="s">
        <v>345</v>
      </c>
      <c r="H5668" t="str">
        <f>IF(Statistics_xlsx___Sheet1[[#This Row],[Post Name]]="-",IF(G5669=0,G5667,G5669),Statistics_xlsx___Sheet1[[#This Row],[Post Name]])</f>
        <v>c9</v>
      </c>
      <c r="I5668">
        <v>74129</v>
      </c>
      <c r="J5668">
        <f>IF(Statistics_xlsx___Sheet1[[#This Row],[Offered Salary]]&lt;=0,AVERAGE($I$2:$I$7166),Statistics_xlsx___Sheet1[[#This Row],[Offered Salary]])</f>
        <v>74129</v>
      </c>
      <c r="K5668" t="b">
        <f>OR((Statistics_xlsx___Sheet1[[#This Row],[updated offered salary]]&lt;$N$39),(Statistics_xlsx___Sheet1[[#This Row],[updated offered salary]]&gt;$N$40))</f>
        <v>0</v>
      </c>
    </row>
    <row r="5669" spans="1:11" x14ac:dyDescent="0.3">
      <c r="A5669">
        <v>472086</v>
      </c>
      <c r="B5669" t="s">
        <v>4536</v>
      </c>
      <c r="C5669" t="s">
        <v>8</v>
      </c>
      <c r="D5669" t="s">
        <v>13</v>
      </c>
      <c r="E5669" t="str">
        <f>IF(Statistics_xlsx___Sheet1[[#This Row],[event_name]]="-","Male",Statistics_xlsx___Sheet1[[#This Row],[event_name]])</f>
        <v>Female</v>
      </c>
      <c r="F5669" t="s">
        <v>10</v>
      </c>
      <c r="G5669" t="s">
        <v>345</v>
      </c>
      <c r="H5669" t="str">
        <f>IF(Statistics_xlsx___Sheet1[[#This Row],[Post Name]]="-",IF(G5670=0,G5668,G5670),Statistics_xlsx___Sheet1[[#This Row],[Post Name]])</f>
        <v>c9</v>
      </c>
      <c r="I5669">
        <v>45742</v>
      </c>
      <c r="J5669">
        <f>IF(Statistics_xlsx___Sheet1[[#This Row],[Offered Salary]]&lt;=0,AVERAGE($I$2:$I$7166),Statistics_xlsx___Sheet1[[#This Row],[Offered Salary]])</f>
        <v>45742</v>
      </c>
      <c r="K5669" t="b">
        <f>OR((Statistics_xlsx___Sheet1[[#This Row],[updated offered salary]]&lt;$N$39),(Statistics_xlsx___Sheet1[[#This Row],[updated offered salary]]&gt;$N$40))</f>
        <v>0</v>
      </c>
    </row>
    <row r="5670" spans="1:11" x14ac:dyDescent="0.3">
      <c r="A5670">
        <v>750657</v>
      </c>
      <c r="B5670" t="s">
        <v>4537</v>
      </c>
      <c r="C5670" t="s">
        <v>8</v>
      </c>
      <c r="D5670" t="s">
        <v>13</v>
      </c>
      <c r="E5670" t="str">
        <f>IF(Statistics_xlsx___Sheet1[[#This Row],[event_name]]="-","Male",Statistics_xlsx___Sheet1[[#This Row],[event_name]])</f>
        <v>Female</v>
      </c>
      <c r="F5670" t="s">
        <v>17</v>
      </c>
      <c r="G5670" t="s">
        <v>345</v>
      </c>
      <c r="H5670" t="str">
        <f>IF(Statistics_xlsx___Sheet1[[#This Row],[Post Name]]="-",IF(G5671=0,G5669,G5671),Statistics_xlsx___Sheet1[[#This Row],[Post Name]])</f>
        <v>c9</v>
      </c>
      <c r="I5670">
        <v>53580</v>
      </c>
      <c r="J5670">
        <f>IF(Statistics_xlsx___Sheet1[[#This Row],[Offered Salary]]&lt;=0,AVERAGE($I$2:$I$7166),Statistics_xlsx___Sheet1[[#This Row],[Offered Salary]])</f>
        <v>53580</v>
      </c>
      <c r="K5670" t="b">
        <f>OR((Statistics_xlsx___Sheet1[[#This Row],[updated offered salary]]&lt;$N$39),(Statistics_xlsx___Sheet1[[#This Row],[updated offered salary]]&gt;$N$40))</f>
        <v>0</v>
      </c>
    </row>
    <row r="5671" spans="1:11" x14ac:dyDescent="0.3">
      <c r="A5671">
        <v>257710</v>
      </c>
      <c r="B5671" t="s">
        <v>4538</v>
      </c>
      <c r="C5671" t="s">
        <v>8</v>
      </c>
      <c r="D5671" t="s">
        <v>13</v>
      </c>
      <c r="E5671" t="str">
        <f>IF(Statistics_xlsx___Sheet1[[#This Row],[event_name]]="-","Male",Statistics_xlsx___Sheet1[[#This Row],[event_name]])</f>
        <v>Female</v>
      </c>
      <c r="F5671" t="s">
        <v>17</v>
      </c>
      <c r="G5671" t="s">
        <v>345</v>
      </c>
      <c r="H5671" t="str">
        <f>IF(Statistics_xlsx___Sheet1[[#This Row],[Post Name]]="-",IF(G5672=0,G5670,G5672),Statistics_xlsx___Sheet1[[#This Row],[Post Name]])</f>
        <v>c9</v>
      </c>
      <c r="I5671">
        <v>37001</v>
      </c>
      <c r="J5671">
        <f>IF(Statistics_xlsx___Sheet1[[#This Row],[Offered Salary]]&lt;=0,AVERAGE($I$2:$I$7166),Statistics_xlsx___Sheet1[[#This Row],[Offered Salary]])</f>
        <v>37001</v>
      </c>
      <c r="K5671" t="b">
        <f>OR((Statistics_xlsx___Sheet1[[#This Row],[updated offered salary]]&lt;$N$39),(Statistics_xlsx___Sheet1[[#This Row],[updated offered salary]]&gt;$N$40))</f>
        <v>0</v>
      </c>
    </row>
    <row r="5672" spans="1:11" x14ac:dyDescent="0.3">
      <c r="A5672">
        <v>918375</v>
      </c>
      <c r="B5672" t="s">
        <v>4539</v>
      </c>
      <c r="C5672" t="s">
        <v>8</v>
      </c>
      <c r="D5672" t="s">
        <v>9</v>
      </c>
      <c r="E5672" t="str">
        <f>IF(Statistics_xlsx___Sheet1[[#This Row],[event_name]]="-","Male",Statistics_xlsx___Sheet1[[#This Row],[event_name]])</f>
        <v>Male</v>
      </c>
      <c r="F5672" t="s">
        <v>17</v>
      </c>
      <c r="G5672" t="s">
        <v>345</v>
      </c>
      <c r="H5672" t="str">
        <f>IF(Statistics_xlsx___Sheet1[[#This Row],[Post Name]]="-",IF(G5673=0,G5671,G5673),Statistics_xlsx___Sheet1[[#This Row],[Post Name]])</f>
        <v>c9</v>
      </c>
      <c r="I5672">
        <v>67934</v>
      </c>
      <c r="J5672">
        <f>IF(Statistics_xlsx___Sheet1[[#This Row],[Offered Salary]]&lt;=0,AVERAGE($I$2:$I$7166),Statistics_xlsx___Sheet1[[#This Row],[Offered Salary]])</f>
        <v>67934</v>
      </c>
      <c r="K5672" t="b">
        <f>OR((Statistics_xlsx___Sheet1[[#This Row],[updated offered salary]]&lt;$N$39),(Statistics_xlsx___Sheet1[[#This Row],[updated offered salary]]&gt;$N$40))</f>
        <v>0</v>
      </c>
    </row>
    <row r="5673" spans="1:11" x14ac:dyDescent="0.3">
      <c r="A5673">
        <v>829413</v>
      </c>
      <c r="B5673" t="s">
        <v>4540</v>
      </c>
      <c r="C5673" t="s">
        <v>8</v>
      </c>
      <c r="D5673" t="s">
        <v>13</v>
      </c>
      <c r="E5673" t="str">
        <f>IF(Statistics_xlsx___Sheet1[[#This Row],[event_name]]="-","Male",Statistics_xlsx___Sheet1[[#This Row],[event_name]])</f>
        <v>Female</v>
      </c>
      <c r="F5673" t="s">
        <v>17</v>
      </c>
      <c r="G5673" t="s">
        <v>345</v>
      </c>
      <c r="H5673" t="str">
        <f>IF(Statistics_xlsx___Sheet1[[#This Row],[Post Name]]="-",IF(G5674=0,G5672,G5674),Statistics_xlsx___Sheet1[[#This Row],[Post Name]])</f>
        <v>c9</v>
      </c>
      <c r="I5673">
        <v>9139</v>
      </c>
      <c r="J5673">
        <f>IF(Statistics_xlsx___Sheet1[[#This Row],[Offered Salary]]&lt;=0,AVERAGE($I$2:$I$7166),Statistics_xlsx___Sheet1[[#This Row],[Offered Salary]])</f>
        <v>9139</v>
      </c>
      <c r="K5673" t="b">
        <f>OR((Statistics_xlsx___Sheet1[[#This Row],[updated offered salary]]&lt;$N$39),(Statistics_xlsx___Sheet1[[#This Row],[updated offered salary]]&gt;$N$40))</f>
        <v>0</v>
      </c>
    </row>
    <row r="5674" spans="1:11" x14ac:dyDescent="0.3">
      <c r="A5674">
        <v>445069</v>
      </c>
      <c r="B5674" t="s">
        <v>4541</v>
      </c>
      <c r="C5674" t="s">
        <v>8</v>
      </c>
      <c r="D5674" t="s">
        <v>13</v>
      </c>
      <c r="E5674" t="str">
        <f>IF(Statistics_xlsx___Sheet1[[#This Row],[event_name]]="-","Male",Statistics_xlsx___Sheet1[[#This Row],[event_name]])</f>
        <v>Female</v>
      </c>
      <c r="F5674" t="s">
        <v>17</v>
      </c>
      <c r="G5674" t="s">
        <v>345</v>
      </c>
      <c r="H5674" t="str">
        <f>IF(Statistics_xlsx___Sheet1[[#This Row],[Post Name]]="-",IF(G5675=0,G5673,G5675),Statistics_xlsx___Sheet1[[#This Row],[Post Name]])</f>
        <v>c9</v>
      </c>
      <c r="I5674">
        <v>6697</v>
      </c>
      <c r="J5674">
        <f>IF(Statistics_xlsx___Sheet1[[#This Row],[Offered Salary]]&lt;=0,AVERAGE($I$2:$I$7166),Statistics_xlsx___Sheet1[[#This Row],[Offered Salary]])</f>
        <v>6697</v>
      </c>
      <c r="K5674" t="b">
        <f>OR((Statistics_xlsx___Sheet1[[#This Row],[updated offered salary]]&lt;$N$39),(Statistics_xlsx___Sheet1[[#This Row],[updated offered salary]]&gt;$N$40))</f>
        <v>0</v>
      </c>
    </row>
    <row r="5675" spans="1:11" x14ac:dyDescent="0.3">
      <c r="A5675">
        <v>502566</v>
      </c>
      <c r="B5675" t="s">
        <v>4542</v>
      </c>
      <c r="C5675" t="s">
        <v>8</v>
      </c>
      <c r="D5675" t="s">
        <v>9</v>
      </c>
      <c r="E5675" t="str">
        <f>IF(Statistics_xlsx___Sheet1[[#This Row],[event_name]]="-","Male",Statistics_xlsx___Sheet1[[#This Row],[event_name]])</f>
        <v>Male</v>
      </c>
      <c r="F5675" t="s">
        <v>10</v>
      </c>
      <c r="G5675" t="s">
        <v>345</v>
      </c>
      <c r="H5675" t="str">
        <f>IF(Statistics_xlsx___Sheet1[[#This Row],[Post Name]]="-",IF(G5676=0,G5674,G5676),Statistics_xlsx___Sheet1[[#This Row],[Post Name]])</f>
        <v>c9</v>
      </c>
      <c r="I5675">
        <v>73057</v>
      </c>
      <c r="J5675">
        <f>IF(Statistics_xlsx___Sheet1[[#This Row],[Offered Salary]]&lt;=0,AVERAGE($I$2:$I$7166),Statistics_xlsx___Sheet1[[#This Row],[Offered Salary]])</f>
        <v>73057</v>
      </c>
      <c r="K5675" t="b">
        <f>OR((Statistics_xlsx___Sheet1[[#This Row],[updated offered salary]]&lt;$N$39),(Statistics_xlsx___Sheet1[[#This Row],[updated offered salary]]&gt;$N$40))</f>
        <v>0</v>
      </c>
    </row>
    <row r="5676" spans="1:11" x14ac:dyDescent="0.3">
      <c r="A5676">
        <v>100924</v>
      </c>
      <c r="B5676" t="s">
        <v>4543</v>
      </c>
      <c r="C5676" t="s">
        <v>8</v>
      </c>
      <c r="D5676" t="s">
        <v>9</v>
      </c>
      <c r="E5676" t="str">
        <f>IF(Statistics_xlsx___Sheet1[[#This Row],[event_name]]="-","Male",Statistics_xlsx___Sheet1[[#This Row],[event_name]])</f>
        <v>Male</v>
      </c>
      <c r="F5676" t="s">
        <v>10</v>
      </c>
      <c r="G5676" t="s">
        <v>36</v>
      </c>
      <c r="H5676" t="str">
        <f>IF(Statistics_xlsx___Sheet1[[#This Row],[Post Name]]="-",IF(G5677=0,G5675,G5677),Statistics_xlsx___Sheet1[[#This Row],[Post Name]])</f>
        <v>i5</v>
      </c>
      <c r="I5676">
        <v>90938</v>
      </c>
      <c r="J5676">
        <f>IF(Statistics_xlsx___Sheet1[[#This Row],[Offered Salary]]&lt;=0,AVERAGE($I$2:$I$7166),Statistics_xlsx___Sheet1[[#This Row],[Offered Salary]])</f>
        <v>90938</v>
      </c>
      <c r="K5676" t="b">
        <f>OR((Statistics_xlsx___Sheet1[[#This Row],[updated offered salary]]&lt;$N$39),(Statistics_xlsx___Sheet1[[#This Row],[updated offered salary]]&gt;$N$40))</f>
        <v>0</v>
      </c>
    </row>
    <row r="5677" spans="1:11" x14ac:dyDescent="0.3">
      <c r="A5677">
        <v>952538</v>
      </c>
      <c r="B5677" t="s">
        <v>4544</v>
      </c>
      <c r="C5677" t="s">
        <v>8</v>
      </c>
      <c r="D5677" t="s">
        <v>13</v>
      </c>
      <c r="E5677" t="str">
        <f>IF(Statistics_xlsx___Sheet1[[#This Row],[event_name]]="-","Male",Statistics_xlsx___Sheet1[[#This Row],[event_name]])</f>
        <v>Female</v>
      </c>
      <c r="F5677" t="s">
        <v>10</v>
      </c>
      <c r="G5677" t="s">
        <v>36</v>
      </c>
      <c r="H5677" t="str">
        <f>IF(Statistics_xlsx___Sheet1[[#This Row],[Post Name]]="-",IF(G5678=0,G5676,G5678),Statistics_xlsx___Sheet1[[#This Row],[Post Name]])</f>
        <v>i5</v>
      </c>
      <c r="I5677">
        <v>53979</v>
      </c>
      <c r="J5677">
        <f>IF(Statistics_xlsx___Sheet1[[#This Row],[Offered Salary]]&lt;=0,AVERAGE($I$2:$I$7166),Statistics_xlsx___Sheet1[[#This Row],[Offered Salary]])</f>
        <v>53979</v>
      </c>
      <c r="K5677" t="b">
        <f>OR((Statistics_xlsx___Sheet1[[#This Row],[updated offered salary]]&lt;$N$39),(Statistics_xlsx___Sheet1[[#This Row],[updated offered salary]]&gt;$N$40))</f>
        <v>0</v>
      </c>
    </row>
    <row r="5678" spans="1:11" x14ac:dyDescent="0.3">
      <c r="A5678">
        <v>329816</v>
      </c>
      <c r="B5678" t="s">
        <v>4545</v>
      </c>
      <c r="C5678" t="s">
        <v>8</v>
      </c>
      <c r="D5678" t="s">
        <v>13</v>
      </c>
      <c r="E5678" t="str">
        <f>IF(Statistics_xlsx___Sheet1[[#This Row],[event_name]]="-","Male",Statistics_xlsx___Sheet1[[#This Row],[event_name]])</f>
        <v>Female</v>
      </c>
      <c r="F5678" t="s">
        <v>10</v>
      </c>
      <c r="G5678" t="s">
        <v>30</v>
      </c>
      <c r="H5678" t="str">
        <f>IF(Statistics_xlsx___Sheet1[[#This Row],[Post Name]]="-",IF(G5679=0,G5677,G5679),Statistics_xlsx___Sheet1[[#This Row],[Post Name]])</f>
        <v>b9</v>
      </c>
      <c r="I5678">
        <v>34428</v>
      </c>
      <c r="J5678">
        <f>IF(Statistics_xlsx___Sheet1[[#This Row],[Offered Salary]]&lt;=0,AVERAGE($I$2:$I$7166),Statistics_xlsx___Sheet1[[#This Row],[Offered Salary]])</f>
        <v>34428</v>
      </c>
      <c r="K5678" t="b">
        <f>OR((Statistics_xlsx___Sheet1[[#This Row],[updated offered salary]]&lt;$N$39),(Statistics_xlsx___Sheet1[[#This Row],[updated offered salary]]&gt;$N$40))</f>
        <v>0</v>
      </c>
    </row>
    <row r="5679" spans="1:11" x14ac:dyDescent="0.3">
      <c r="A5679">
        <v>301689</v>
      </c>
      <c r="B5679" t="s">
        <v>4546</v>
      </c>
      <c r="C5679" t="s">
        <v>8</v>
      </c>
      <c r="D5679" t="s">
        <v>9</v>
      </c>
      <c r="E5679" t="str">
        <f>IF(Statistics_xlsx___Sheet1[[#This Row],[event_name]]="-","Male",Statistics_xlsx___Sheet1[[#This Row],[event_name]])</f>
        <v>Male</v>
      </c>
      <c r="F5679" t="s">
        <v>10</v>
      </c>
      <c r="G5679" t="s">
        <v>30</v>
      </c>
      <c r="H5679" t="str">
        <f>IF(Statistics_xlsx___Sheet1[[#This Row],[Post Name]]="-",IF(G5680=0,G5678,G5680),Statistics_xlsx___Sheet1[[#This Row],[Post Name]])</f>
        <v>b9</v>
      </c>
      <c r="I5679">
        <v>62860</v>
      </c>
      <c r="J5679">
        <f>IF(Statistics_xlsx___Sheet1[[#This Row],[Offered Salary]]&lt;=0,AVERAGE($I$2:$I$7166),Statistics_xlsx___Sheet1[[#This Row],[Offered Salary]])</f>
        <v>62860</v>
      </c>
      <c r="K5679" t="b">
        <f>OR((Statistics_xlsx___Sheet1[[#This Row],[updated offered salary]]&lt;$N$39),(Statistics_xlsx___Sheet1[[#This Row],[updated offered salary]]&gt;$N$40))</f>
        <v>0</v>
      </c>
    </row>
    <row r="5680" spans="1:11" x14ac:dyDescent="0.3">
      <c r="A5680">
        <v>859920</v>
      </c>
      <c r="B5680" t="s">
        <v>4547</v>
      </c>
      <c r="C5680" t="s">
        <v>8</v>
      </c>
      <c r="D5680" t="s">
        <v>9</v>
      </c>
      <c r="E5680" t="str">
        <f>IF(Statistics_xlsx___Sheet1[[#This Row],[event_name]]="-","Male",Statistics_xlsx___Sheet1[[#This Row],[event_name]])</f>
        <v>Male</v>
      </c>
      <c r="F5680" t="s">
        <v>17</v>
      </c>
      <c r="G5680" t="s">
        <v>36</v>
      </c>
      <c r="H5680" t="str">
        <f>IF(Statistics_xlsx___Sheet1[[#This Row],[Post Name]]="-",IF(G5681=0,G5679,G5681),Statistics_xlsx___Sheet1[[#This Row],[Post Name]])</f>
        <v>i5</v>
      </c>
      <c r="I5680">
        <v>88264</v>
      </c>
      <c r="J5680">
        <f>IF(Statistics_xlsx___Sheet1[[#This Row],[Offered Salary]]&lt;=0,AVERAGE($I$2:$I$7166),Statistics_xlsx___Sheet1[[#This Row],[Offered Salary]])</f>
        <v>88264</v>
      </c>
      <c r="K5680" t="b">
        <f>OR((Statistics_xlsx___Sheet1[[#This Row],[updated offered salary]]&lt;$N$39),(Statistics_xlsx___Sheet1[[#This Row],[updated offered salary]]&gt;$N$40))</f>
        <v>0</v>
      </c>
    </row>
    <row r="5681" spans="1:11" x14ac:dyDescent="0.3">
      <c r="A5681">
        <v>73132</v>
      </c>
      <c r="B5681" t="s">
        <v>4548</v>
      </c>
      <c r="C5681" t="s">
        <v>8</v>
      </c>
      <c r="D5681" t="s">
        <v>9</v>
      </c>
      <c r="E5681" t="str">
        <f>IF(Statistics_xlsx___Sheet1[[#This Row],[event_name]]="-","Male",Statistics_xlsx___Sheet1[[#This Row],[event_name]])</f>
        <v>Male</v>
      </c>
      <c r="F5681" t="s">
        <v>17</v>
      </c>
      <c r="G5681" t="s">
        <v>14</v>
      </c>
      <c r="H5681" t="str">
        <f>IF(Statistics_xlsx___Sheet1[[#This Row],[Post Name]]="-",IF(G5682=0,G5680,G5682),Statistics_xlsx___Sheet1[[#This Row],[Post Name]])</f>
        <v>c5</v>
      </c>
      <c r="I5681">
        <v>72695</v>
      </c>
      <c r="J5681">
        <f>IF(Statistics_xlsx___Sheet1[[#This Row],[Offered Salary]]&lt;=0,AVERAGE($I$2:$I$7166),Statistics_xlsx___Sheet1[[#This Row],[Offered Salary]])</f>
        <v>72695</v>
      </c>
      <c r="K5681" t="b">
        <f>OR((Statistics_xlsx___Sheet1[[#This Row],[updated offered salary]]&lt;$N$39),(Statistics_xlsx___Sheet1[[#This Row],[updated offered salary]]&gt;$N$40))</f>
        <v>0</v>
      </c>
    </row>
    <row r="5682" spans="1:11" x14ac:dyDescent="0.3">
      <c r="A5682">
        <v>146458</v>
      </c>
      <c r="B5682" t="s">
        <v>4549</v>
      </c>
      <c r="C5682" t="s">
        <v>15</v>
      </c>
      <c r="D5682" t="s">
        <v>9</v>
      </c>
      <c r="E5682" t="str">
        <f>IF(Statistics_xlsx___Sheet1[[#This Row],[event_name]]="-","Male",Statistics_xlsx___Sheet1[[#This Row],[event_name]])</f>
        <v>Male</v>
      </c>
      <c r="F5682" t="s">
        <v>17</v>
      </c>
      <c r="G5682" t="s">
        <v>14</v>
      </c>
      <c r="H5682" t="str">
        <f>IF(Statistics_xlsx___Sheet1[[#This Row],[Post Name]]="-",IF(G5683=0,G5681,G5683),Statistics_xlsx___Sheet1[[#This Row],[Post Name]])</f>
        <v>c5</v>
      </c>
      <c r="I5682">
        <v>37195</v>
      </c>
      <c r="J5682">
        <f>IF(Statistics_xlsx___Sheet1[[#This Row],[Offered Salary]]&lt;=0,AVERAGE($I$2:$I$7166),Statistics_xlsx___Sheet1[[#This Row],[Offered Salary]])</f>
        <v>37195</v>
      </c>
      <c r="K5682" t="b">
        <f>OR((Statistics_xlsx___Sheet1[[#This Row],[updated offered salary]]&lt;$N$39),(Statistics_xlsx___Sheet1[[#This Row],[updated offered salary]]&gt;$N$40))</f>
        <v>0</v>
      </c>
    </row>
    <row r="5683" spans="1:11" x14ac:dyDescent="0.3">
      <c r="A5683">
        <v>244602</v>
      </c>
      <c r="B5683" t="s">
        <v>4550</v>
      </c>
      <c r="C5683" t="s">
        <v>8</v>
      </c>
      <c r="D5683" t="s">
        <v>9</v>
      </c>
      <c r="E5683" t="str">
        <f>IF(Statistics_xlsx___Sheet1[[#This Row],[event_name]]="-","Male",Statistics_xlsx___Sheet1[[#This Row],[event_name]])</f>
        <v>Male</v>
      </c>
      <c r="F5683" t="s">
        <v>17</v>
      </c>
      <c r="G5683" t="s">
        <v>14</v>
      </c>
      <c r="H5683" t="str">
        <f>IF(Statistics_xlsx___Sheet1[[#This Row],[Post Name]]="-",IF(G5684=0,G5682,G5684),Statistics_xlsx___Sheet1[[#This Row],[Post Name]])</f>
        <v>c5</v>
      </c>
      <c r="I5683">
        <v>29874</v>
      </c>
      <c r="J5683">
        <f>IF(Statistics_xlsx___Sheet1[[#This Row],[Offered Salary]]&lt;=0,AVERAGE($I$2:$I$7166),Statistics_xlsx___Sheet1[[#This Row],[Offered Salary]])</f>
        <v>29874</v>
      </c>
      <c r="K5683" t="b">
        <f>OR((Statistics_xlsx___Sheet1[[#This Row],[updated offered salary]]&lt;$N$39),(Statistics_xlsx___Sheet1[[#This Row],[updated offered salary]]&gt;$N$40))</f>
        <v>0</v>
      </c>
    </row>
    <row r="5684" spans="1:11" x14ac:dyDescent="0.3">
      <c r="A5684">
        <v>163967</v>
      </c>
      <c r="B5684" t="s">
        <v>4551</v>
      </c>
      <c r="C5684" t="s">
        <v>8</v>
      </c>
      <c r="D5684" t="s">
        <v>13</v>
      </c>
      <c r="E5684" t="str">
        <f>IF(Statistics_xlsx___Sheet1[[#This Row],[event_name]]="-","Male",Statistics_xlsx___Sheet1[[#This Row],[event_name]])</f>
        <v>Female</v>
      </c>
      <c r="F5684" t="s">
        <v>17</v>
      </c>
      <c r="G5684" t="s">
        <v>14</v>
      </c>
      <c r="H5684" t="str">
        <f>IF(Statistics_xlsx___Sheet1[[#This Row],[Post Name]]="-",IF(G5685=0,G5683,G5685),Statistics_xlsx___Sheet1[[#This Row],[Post Name]])</f>
        <v>c5</v>
      </c>
      <c r="I5684">
        <v>35610</v>
      </c>
      <c r="J5684">
        <f>IF(Statistics_xlsx___Sheet1[[#This Row],[Offered Salary]]&lt;=0,AVERAGE($I$2:$I$7166),Statistics_xlsx___Sheet1[[#This Row],[Offered Salary]])</f>
        <v>35610</v>
      </c>
      <c r="K5684" t="b">
        <f>OR((Statistics_xlsx___Sheet1[[#This Row],[updated offered salary]]&lt;$N$39),(Statistics_xlsx___Sheet1[[#This Row],[updated offered salary]]&gt;$N$40))</f>
        <v>0</v>
      </c>
    </row>
    <row r="5685" spans="1:11" x14ac:dyDescent="0.3">
      <c r="A5685">
        <v>747323</v>
      </c>
      <c r="B5685" t="s">
        <v>4552</v>
      </c>
      <c r="C5685" t="s">
        <v>8</v>
      </c>
      <c r="D5685" t="s">
        <v>9</v>
      </c>
      <c r="E5685" t="str">
        <f>IF(Statistics_xlsx___Sheet1[[#This Row],[event_name]]="-","Male",Statistics_xlsx___Sheet1[[#This Row],[event_name]])</f>
        <v>Male</v>
      </c>
      <c r="F5685" t="s">
        <v>17</v>
      </c>
      <c r="G5685" t="s">
        <v>14</v>
      </c>
      <c r="H5685" t="str">
        <f>IF(Statistics_xlsx___Sheet1[[#This Row],[Post Name]]="-",IF(G5686=0,G5684,G5686),Statistics_xlsx___Sheet1[[#This Row],[Post Name]])</f>
        <v>c5</v>
      </c>
      <c r="I5685">
        <v>21635</v>
      </c>
      <c r="J5685">
        <f>IF(Statistics_xlsx___Sheet1[[#This Row],[Offered Salary]]&lt;=0,AVERAGE($I$2:$I$7166),Statistics_xlsx___Sheet1[[#This Row],[Offered Salary]])</f>
        <v>21635</v>
      </c>
      <c r="K5685" t="b">
        <f>OR((Statistics_xlsx___Sheet1[[#This Row],[updated offered salary]]&lt;$N$39),(Statistics_xlsx___Sheet1[[#This Row],[updated offered salary]]&gt;$N$40))</f>
        <v>0</v>
      </c>
    </row>
    <row r="5686" spans="1:11" x14ac:dyDescent="0.3">
      <c r="A5686">
        <v>772703</v>
      </c>
      <c r="B5686" t="s">
        <v>4553</v>
      </c>
      <c r="C5686" t="s">
        <v>8</v>
      </c>
      <c r="D5686" t="s">
        <v>9</v>
      </c>
      <c r="E5686" t="str">
        <f>IF(Statistics_xlsx___Sheet1[[#This Row],[event_name]]="-","Male",Statistics_xlsx___Sheet1[[#This Row],[event_name]])</f>
        <v>Male</v>
      </c>
      <c r="F5686" t="s">
        <v>17</v>
      </c>
      <c r="G5686" t="s">
        <v>14</v>
      </c>
      <c r="H5686" t="str">
        <f>IF(Statistics_xlsx___Sheet1[[#This Row],[Post Name]]="-",IF(G5687=0,G5685,G5687),Statistics_xlsx___Sheet1[[#This Row],[Post Name]])</f>
        <v>c5</v>
      </c>
      <c r="I5686">
        <v>9068</v>
      </c>
      <c r="J5686">
        <f>IF(Statistics_xlsx___Sheet1[[#This Row],[Offered Salary]]&lt;=0,AVERAGE($I$2:$I$7166),Statistics_xlsx___Sheet1[[#This Row],[Offered Salary]])</f>
        <v>9068</v>
      </c>
      <c r="K5686" t="b">
        <f>OR((Statistics_xlsx___Sheet1[[#This Row],[updated offered salary]]&lt;$N$39),(Statistics_xlsx___Sheet1[[#This Row],[updated offered salary]]&gt;$N$40))</f>
        <v>0</v>
      </c>
    </row>
    <row r="5687" spans="1:11" x14ac:dyDescent="0.3">
      <c r="A5687">
        <v>561274</v>
      </c>
      <c r="B5687" t="s">
        <v>4554</v>
      </c>
      <c r="C5687" t="s">
        <v>15</v>
      </c>
      <c r="D5687" t="s">
        <v>9</v>
      </c>
      <c r="E5687" t="str">
        <f>IF(Statistics_xlsx___Sheet1[[#This Row],[event_name]]="-","Male",Statistics_xlsx___Sheet1[[#This Row],[event_name]])</f>
        <v>Male</v>
      </c>
      <c r="F5687" t="s">
        <v>17</v>
      </c>
      <c r="G5687" t="s">
        <v>14</v>
      </c>
      <c r="H5687" t="str">
        <f>IF(Statistics_xlsx___Sheet1[[#This Row],[Post Name]]="-",IF(G5688=0,G5686,G5688),Statistics_xlsx___Sheet1[[#This Row],[Post Name]])</f>
        <v>c5</v>
      </c>
      <c r="I5687">
        <v>54729</v>
      </c>
      <c r="J5687">
        <f>IF(Statistics_xlsx___Sheet1[[#This Row],[Offered Salary]]&lt;=0,AVERAGE($I$2:$I$7166),Statistics_xlsx___Sheet1[[#This Row],[Offered Salary]])</f>
        <v>54729</v>
      </c>
      <c r="K5687" t="b">
        <f>OR((Statistics_xlsx___Sheet1[[#This Row],[updated offered salary]]&lt;$N$39),(Statistics_xlsx___Sheet1[[#This Row],[updated offered salary]]&gt;$N$40))</f>
        <v>0</v>
      </c>
    </row>
    <row r="5688" spans="1:11" x14ac:dyDescent="0.3">
      <c r="A5688">
        <v>773099</v>
      </c>
      <c r="B5688" t="s">
        <v>4555</v>
      </c>
      <c r="C5688" t="s">
        <v>8</v>
      </c>
      <c r="D5688" t="s">
        <v>9</v>
      </c>
      <c r="E5688" t="str">
        <f>IF(Statistics_xlsx___Sheet1[[#This Row],[event_name]]="-","Male",Statistics_xlsx___Sheet1[[#This Row],[event_name]])</f>
        <v>Male</v>
      </c>
      <c r="F5688" t="s">
        <v>17</v>
      </c>
      <c r="G5688" t="s">
        <v>14</v>
      </c>
      <c r="H5688" t="str">
        <f>IF(Statistics_xlsx___Sheet1[[#This Row],[Post Name]]="-",IF(G5689=0,G5687,G5689),Statistics_xlsx___Sheet1[[#This Row],[Post Name]])</f>
        <v>c5</v>
      </c>
      <c r="I5688">
        <v>16189</v>
      </c>
      <c r="J5688">
        <f>IF(Statistics_xlsx___Sheet1[[#This Row],[Offered Salary]]&lt;=0,AVERAGE($I$2:$I$7166),Statistics_xlsx___Sheet1[[#This Row],[Offered Salary]])</f>
        <v>16189</v>
      </c>
      <c r="K5688" t="b">
        <f>OR((Statistics_xlsx___Sheet1[[#This Row],[updated offered salary]]&lt;$N$39),(Statistics_xlsx___Sheet1[[#This Row],[updated offered salary]]&gt;$N$40))</f>
        <v>0</v>
      </c>
    </row>
    <row r="5689" spans="1:11" x14ac:dyDescent="0.3">
      <c r="A5689">
        <v>735017</v>
      </c>
      <c r="B5689" t="s">
        <v>4556</v>
      </c>
      <c r="C5689" t="s">
        <v>8</v>
      </c>
      <c r="D5689" t="s">
        <v>9</v>
      </c>
      <c r="E5689" t="str">
        <f>IF(Statistics_xlsx___Sheet1[[#This Row],[event_name]]="-","Male",Statistics_xlsx___Sheet1[[#This Row],[event_name]])</f>
        <v>Male</v>
      </c>
      <c r="F5689" t="s">
        <v>17</v>
      </c>
      <c r="G5689" t="s">
        <v>345</v>
      </c>
      <c r="H5689" t="str">
        <f>IF(Statistics_xlsx___Sheet1[[#This Row],[Post Name]]="-",IF(G5690=0,G5688,G5690),Statistics_xlsx___Sheet1[[#This Row],[Post Name]])</f>
        <v>c9</v>
      </c>
      <c r="I5689">
        <v>3565</v>
      </c>
      <c r="J5689">
        <f>IF(Statistics_xlsx___Sheet1[[#This Row],[Offered Salary]]&lt;=0,AVERAGE($I$2:$I$7166),Statistics_xlsx___Sheet1[[#This Row],[Offered Salary]])</f>
        <v>3565</v>
      </c>
      <c r="K5689" t="b">
        <f>OR((Statistics_xlsx___Sheet1[[#This Row],[updated offered salary]]&lt;$N$39),(Statistics_xlsx___Sheet1[[#This Row],[updated offered salary]]&gt;$N$40))</f>
        <v>0</v>
      </c>
    </row>
    <row r="5690" spans="1:11" x14ac:dyDescent="0.3">
      <c r="A5690">
        <v>609384</v>
      </c>
      <c r="B5690" t="s">
        <v>4557</v>
      </c>
      <c r="C5690" t="s">
        <v>8</v>
      </c>
      <c r="D5690" t="s">
        <v>13</v>
      </c>
      <c r="E5690" t="str">
        <f>IF(Statistics_xlsx___Sheet1[[#This Row],[event_name]]="-","Male",Statistics_xlsx___Sheet1[[#This Row],[event_name]])</f>
        <v>Female</v>
      </c>
      <c r="F5690" t="s">
        <v>17</v>
      </c>
      <c r="G5690" t="s">
        <v>345</v>
      </c>
      <c r="H5690" t="str">
        <f>IF(Statistics_xlsx___Sheet1[[#This Row],[Post Name]]="-",IF(G5691=0,G5689,G5691),Statistics_xlsx___Sheet1[[#This Row],[Post Name]])</f>
        <v>c9</v>
      </c>
      <c r="I5690">
        <v>13413</v>
      </c>
      <c r="J5690">
        <f>IF(Statistics_xlsx___Sheet1[[#This Row],[Offered Salary]]&lt;=0,AVERAGE($I$2:$I$7166),Statistics_xlsx___Sheet1[[#This Row],[Offered Salary]])</f>
        <v>13413</v>
      </c>
      <c r="K5690" t="b">
        <f>OR((Statistics_xlsx___Sheet1[[#This Row],[updated offered salary]]&lt;$N$39),(Statistics_xlsx___Sheet1[[#This Row],[updated offered salary]]&gt;$N$40))</f>
        <v>0</v>
      </c>
    </row>
    <row r="5691" spans="1:11" x14ac:dyDescent="0.3">
      <c r="A5691">
        <v>762231</v>
      </c>
      <c r="B5691" t="s">
        <v>4558</v>
      </c>
      <c r="C5691" t="s">
        <v>8</v>
      </c>
      <c r="D5691" t="s">
        <v>13</v>
      </c>
      <c r="E5691" t="str">
        <f>IF(Statistics_xlsx___Sheet1[[#This Row],[event_name]]="-","Male",Statistics_xlsx___Sheet1[[#This Row],[event_name]])</f>
        <v>Female</v>
      </c>
      <c r="F5691" t="s">
        <v>17</v>
      </c>
      <c r="G5691" t="s">
        <v>14</v>
      </c>
      <c r="H5691" t="str">
        <f>IF(Statistics_xlsx___Sheet1[[#This Row],[Post Name]]="-",IF(G5692=0,G5690,G5692),Statistics_xlsx___Sheet1[[#This Row],[Post Name]])</f>
        <v>c5</v>
      </c>
      <c r="I5691">
        <v>80531</v>
      </c>
      <c r="J5691">
        <f>IF(Statistics_xlsx___Sheet1[[#This Row],[Offered Salary]]&lt;=0,AVERAGE($I$2:$I$7166),Statistics_xlsx___Sheet1[[#This Row],[Offered Salary]])</f>
        <v>80531</v>
      </c>
      <c r="K5691" t="b">
        <f>OR((Statistics_xlsx___Sheet1[[#This Row],[updated offered salary]]&lt;$N$39),(Statistics_xlsx___Sheet1[[#This Row],[updated offered salary]]&gt;$N$40))</f>
        <v>0</v>
      </c>
    </row>
    <row r="5692" spans="1:11" x14ac:dyDescent="0.3">
      <c r="A5692">
        <v>815871</v>
      </c>
      <c r="B5692" t="s">
        <v>4559</v>
      </c>
      <c r="C5692" t="s">
        <v>15</v>
      </c>
      <c r="D5692" t="s">
        <v>9</v>
      </c>
      <c r="E5692" t="str">
        <f>IF(Statistics_xlsx___Sheet1[[#This Row],[event_name]]="-","Male",Statistics_xlsx___Sheet1[[#This Row],[event_name]])</f>
        <v>Male</v>
      </c>
      <c r="F5692" t="s">
        <v>17</v>
      </c>
      <c r="G5692" t="s">
        <v>14</v>
      </c>
      <c r="H5692" t="str">
        <f>IF(Statistics_xlsx___Sheet1[[#This Row],[Post Name]]="-",IF(G5693=0,G5691,G5693),Statistics_xlsx___Sheet1[[#This Row],[Post Name]])</f>
        <v>c5</v>
      </c>
      <c r="I5692">
        <v>26345</v>
      </c>
      <c r="J5692">
        <f>IF(Statistics_xlsx___Sheet1[[#This Row],[Offered Salary]]&lt;=0,AVERAGE($I$2:$I$7166),Statistics_xlsx___Sheet1[[#This Row],[Offered Salary]])</f>
        <v>26345</v>
      </c>
      <c r="K5692" t="b">
        <f>OR((Statistics_xlsx___Sheet1[[#This Row],[updated offered salary]]&lt;$N$39),(Statistics_xlsx___Sheet1[[#This Row],[updated offered salary]]&gt;$N$40))</f>
        <v>0</v>
      </c>
    </row>
    <row r="5693" spans="1:11" x14ac:dyDescent="0.3">
      <c r="A5693">
        <v>217367</v>
      </c>
      <c r="B5693" t="s">
        <v>4560</v>
      </c>
      <c r="C5693" t="s">
        <v>8</v>
      </c>
      <c r="D5693" t="s">
        <v>13</v>
      </c>
      <c r="E5693" t="str">
        <f>IF(Statistics_xlsx___Sheet1[[#This Row],[event_name]]="-","Male",Statistics_xlsx___Sheet1[[#This Row],[event_name]])</f>
        <v>Female</v>
      </c>
      <c r="F5693" t="s">
        <v>86</v>
      </c>
      <c r="G5693" t="s">
        <v>14</v>
      </c>
      <c r="H5693" t="str">
        <f>IF(Statistics_xlsx___Sheet1[[#This Row],[Post Name]]="-",IF(G5694=0,G5692,G5694),Statistics_xlsx___Sheet1[[#This Row],[Post Name]])</f>
        <v>c5</v>
      </c>
      <c r="I5693">
        <v>8228</v>
      </c>
      <c r="J5693">
        <f>IF(Statistics_xlsx___Sheet1[[#This Row],[Offered Salary]]&lt;=0,AVERAGE($I$2:$I$7166),Statistics_xlsx___Sheet1[[#This Row],[Offered Salary]])</f>
        <v>8228</v>
      </c>
      <c r="K5693" t="b">
        <f>OR((Statistics_xlsx___Sheet1[[#This Row],[updated offered salary]]&lt;$N$39),(Statistics_xlsx___Sheet1[[#This Row],[updated offered salary]]&gt;$N$40))</f>
        <v>0</v>
      </c>
    </row>
    <row r="5694" spans="1:11" x14ac:dyDescent="0.3">
      <c r="A5694">
        <v>750747</v>
      </c>
      <c r="B5694" t="s">
        <v>4561</v>
      </c>
      <c r="C5694" t="s">
        <v>8</v>
      </c>
      <c r="D5694" t="s">
        <v>13</v>
      </c>
      <c r="E5694" t="str">
        <f>IF(Statistics_xlsx___Sheet1[[#This Row],[event_name]]="-","Male",Statistics_xlsx___Sheet1[[#This Row],[event_name]])</f>
        <v>Female</v>
      </c>
      <c r="F5694" t="s">
        <v>86</v>
      </c>
      <c r="G5694" t="s">
        <v>14</v>
      </c>
      <c r="H5694" t="str">
        <f>IF(Statistics_xlsx___Sheet1[[#This Row],[Post Name]]="-",IF(G5695=0,G5693,G5695),Statistics_xlsx___Sheet1[[#This Row],[Post Name]])</f>
        <v>c5</v>
      </c>
      <c r="I5694">
        <v>14950</v>
      </c>
      <c r="J5694">
        <f>IF(Statistics_xlsx___Sheet1[[#This Row],[Offered Salary]]&lt;=0,AVERAGE($I$2:$I$7166),Statistics_xlsx___Sheet1[[#This Row],[Offered Salary]])</f>
        <v>14950</v>
      </c>
      <c r="K5694" t="b">
        <f>OR((Statistics_xlsx___Sheet1[[#This Row],[updated offered salary]]&lt;$N$39),(Statistics_xlsx___Sheet1[[#This Row],[updated offered salary]]&gt;$N$40))</f>
        <v>0</v>
      </c>
    </row>
    <row r="5695" spans="1:11" x14ac:dyDescent="0.3">
      <c r="A5695">
        <v>126380</v>
      </c>
      <c r="B5695" t="s">
        <v>4562</v>
      </c>
      <c r="C5695" t="s">
        <v>8</v>
      </c>
      <c r="D5695" t="s">
        <v>9</v>
      </c>
      <c r="E5695" t="str">
        <f>IF(Statistics_xlsx___Sheet1[[#This Row],[event_name]]="-","Male",Statistics_xlsx___Sheet1[[#This Row],[event_name]])</f>
        <v>Male</v>
      </c>
      <c r="F5695" t="s">
        <v>21</v>
      </c>
      <c r="G5695" t="s">
        <v>24</v>
      </c>
      <c r="H5695" t="str">
        <f>IF(Statistics_xlsx___Sheet1[[#This Row],[Post Name]]="-",IF(G5696=0,G5694,G5696),Statistics_xlsx___Sheet1[[#This Row],[Post Name]])</f>
        <v>i7</v>
      </c>
      <c r="I5695">
        <v>8011</v>
      </c>
      <c r="J5695">
        <f>IF(Statistics_xlsx___Sheet1[[#This Row],[Offered Salary]]&lt;=0,AVERAGE($I$2:$I$7166),Statistics_xlsx___Sheet1[[#This Row],[Offered Salary]])</f>
        <v>8011</v>
      </c>
      <c r="K5695" t="b">
        <f>OR((Statistics_xlsx___Sheet1[[#This Row],[updated offered salary]]&lt;$N$39),(Statistics_xlsx___Sheet1[[#This Row],[updated offered salary]]&gt;$N$40))</f>
        <v>0</v>
      </c>
    </row>
    <row r="5696" spans="1:11" x14ac:dyDescent="0.3">
      <c r="A5696">
        <v>400072</v>
      </c>
      <c r="B5696" t="s">
        <v>4563</v>
      </c>
      <c r="C5696" t="s">
        <v>8</v>
      </c>
      <c r="D5696" t="s">
        <v>42</v>
      </c>
      <c r="E5696" t="str">
        <f>IF(Statistics_xlsx___Sheet1[[#This Row],[event_name]]="-","Male",Statistics_xlsx___Sheet1[[#This Row],[event_name]])</f>
        <v>Don’t want to say</v>
      </c>
      <c r="F5696" t="s">
        <v>21</v>
      </c>
      <c r="G5696" t="s">
        <v>24</v>
      </c>
      <c r="H5696" t="str">
        <f>IF(Statistics_xlsx___Sheet1[[#This Row],[Post Name]]="-",IF(G5697=0,G5695,G5697),Statistics_xlsx___Sheet1[[#This Row],[Post Name]])</f>
        <v>i7</v>
      </c>
      <c r="I5696">
        <v>62015</v>
      </c>
      <c r="J5696">
        <f>IF(Statistics_xlsx___Sheet1[[#This Row],[Offered Salary]]&lt;=0,AVERAGE($I$2:$I$7166),Statistics_xlsx___Sheet1[[#This Row],[Offered Salary]])</f>
        <v>62015</v>
      </c>
      <c r="K5696" t="b">
        <f>OR((Statistics_xlsx___Sheet1[[#This Row],[updated offered salary]]&lt;$N$39),(Statistics_xlsx___Sheet1[[#This Row],[updated offered salary]]&gt;$N$40))</f>
        <v>0</v>
      </c>
    </row>
    <row r="5697" spans="1:11" x14ac:dyDescent="0.3">
      <c r="A5697">
        <v>419233</v>
      </c>
      <c r="B5697" t="s">
        <v>4564</v>
      </c>
      <c r="C5697" t="s">
        <v>15</v>
      </c>
      <c r="D5697" t="s">
        <v>13</v>
      </c>
      <c r="E5697" t="str">
        <f>IF(Statistics_xlsx___Sheet1[[#This Row],[event_name]]="-","Male",Statistics_xlsx___Sheet1[[#This Row],[event_name]])</f>
        <v>Female</v>
      </c>
      <c r="F5697" t="s">
        <v>17</v>
      </c>
      <c r="G5697" t="s">
        <v>14</v>
      </c>
      <c r="H5697" t="str">
        <f>IF(Statistics_xlsx___Sheet1[[#This Row],[Post Name]]="-",IF(G5698=0,G5696,G5698),Statistics_xlsx___Sheet1[[#This Row],[Post Name]])</f>
        <v>c5</v>
      </c>
      <c r="I5697">
        <v>62790</v>
      </c>
      <c r="J5697">
        <f>IF(Statistics_xlsx___Sheet1[[#This Row],[Offered Salary]]&lt;=0,AVERAGE($I$2:$I$7166),Statistics_xlsx___Sheet1[[#This Row],[Offered Salary]])</f>
        <v>62790</v>
      </c>
      <c r="K5697" t="b">
        <f>OR((Statistics_xlsx___Sheet1[[#This Row],[updated offered salary]]&lt;$N$39),(Statistics_xlsx___Sheet1[[#This Row],[updated offered salary]]&gt;$N$40))</f>
        <v>0</v>
      </c>
    </row>
    <row r="5698" spans="1:11" x14ac:dyDescent="0.3">
      <c r="A5698">
        <v>430942</v>
      </c>
      <c r="B5698" t="s">
        <v>4565</v>
      </c>
      <c r="C5698" t="s">
        <v>8</v>
      </c>
      <c r="D5698" t="s">
        <v>9</v>
      </c>
      <c r="E5698" t="str">
        <f>IF(Statistics_xlsx___Sheet1[[#This Row],[event_name]]="-","Male",Statistics_xlsx___Sheet1[[#This Row],[event_name]])</f>
        <v>Male</v>
      </c>
      <c r="F5698" t="s">
        <v>86</v>
      </c>
      <c r="G5698" t="s">
        <v>345</v>
      </c>
      <c r="H5698" t="str">
        <f>IF(Statistics_xlsx___Sheet1[[#This Row],[Post Name]]="-",IF(G5699=0,G5697,G5699),Statistics_xlsx___Sheet1[[#This Row],[Post Name]])</f>
        <v>c9</v>
      </c>
      <c r="I5698">
        <v>31509</v>
      </c>
      <c r="J5698">
        <f>IF(Statistics_xlsx___Sheet1[[#This Row],[Offered Salary]]&lt;=0,AVERAGE($I$2:$I$7166),Statistics_xlsx___Sheet1[[#This Row],[Offered Salary]])</f>
        <v>31509</v>
      </c>
      <c r="K5698" t="b">
        <f>OR((Statistics_xlsx___Sheet1[[#This Row],[updated offered salary]]&lt;$N$39),(Statistics_xlsx___Sheet1[[#This Row],[updated offered salary]]&gt;$N$40))</f>
        <v>0</v>
      </c>
    </row>
    <row r="5699" spans="1:11" x14ac:dyDescent="0.3">
      <c r="A5699">
        <v>191806</v>
      </c>
      <c r="B5699" t="s">
        <v>4566</v>
      </c>
      <c r="C5699" t="s">
        <v>15</v>
      </c>
      <c r="D5699" t="s">
        <v>9</v>
      </c>
      <c r="E5699" t="str">
        <f>IF(Statistics_xlsx___Sheet1[[#This Row],[event_name]]="-","Male",Statistics_xlsx___Sheet1[[#This Row],[event_name]])</f>
        <v>Male</v>
      </c>
      <c r="F5699" t="s">
        <v>10</v>
      </c>
      <c r="G5699" t="s">
        <v>30</v>
      </c>
      <c r="H5699" t="str">
        <f>IF(Statistics_xlsx___Sheet1[[#This Row],[Post Name]]="-",IF(G5700=0,G5698,G5700),Statistics_xlsx___Sheet1[[#This Row],[Post Name]])</f>
        <v>b9</v>
      </c>
      <c r="I5699">
        <v>43777</v>
      </c>
      <c r="J5699">
        <f>IF(Statistics_xlsx___Sheet1[[#This Row],[Offered Salary]]&lt;=0,AVERAGE($I$2:$I$7166),Statistics_xlsx___Sheet1[[#This Row],[Offered Salary]])</f>
        <v>43777</v>
      </c>
      <c r="K5699" t="b">
        <f>OR((Statistics_xlsx___Sheet1[[#This Row],[updated offered salary]]&lt;$N$39),(Statistics_xlsx___Sheet1[[#This Row],[updated offered salary]]&gt;$N$40))</f>
        <v>0</v>
      </c>
    </row>
    <row r="5700" spans="1:11" x14ac:dyDescent="0.3">
      <c r="A5700">
        <v>24006</v>
      </c>
      <c r="B5700" t="s">
        <v>4567</v>
      </c>
      <c r="C5700" t="s">
        <v>8</v>
      </c>
      <c r="D5700" t="s">
        <v>9</v>
      </c>
      <c r="E5700" t="str">
        <f>IF(Statistics_xlsx___Sheet1[[#This Row],[event_name]]="-","Male",Statistics_xlsx___Sheet1[[#This Row],[event_name]])</f>
        <v>Male</v>
      </c>
      <c r="F5700" t="s">
        <v>10</v>
      </c>
      <c r="G5700" t="s">
        <v>30</v>
      </c>
      <c r="H5700" t="str">
        <f>IF(Statistics_xlsx___Sheet1[[#This Row],[Post Name]]="-",IF(G5701=0,G5699,G5701),Statistics_xlsx___Sheet1[[#This Row],[Post Name]])</f>
        <v>b9</v>
      </c>
      <c r="I5700">
        <v>52336</v>
      </c>
      <c r="J5700">
        <f>IF(Statistics_xlsx___Sheet1[[#This Row],[Offered Salary]]&lt;=0,AVERAGE($I$2:$I$7166),Statistics_xlsx___Sheet1[[#This Row],[Offered Salary]])</f>
        <v>52336</v>
      </c>
      <c r="K5700" t="b">
        <f>OR((Statistics_xlsx___Sheet1[[#This Row],[updated offered salary]]&lt;$N$39),(Statistics_xlsx___Sheet1[[#This Row],[updated offered salary]]&gt;$N$40))</f>
        <v>0</v>
      </c>
    </row>
    <row r="5701" spans="1:11" x14ac:dyDescent="0.3">
      <c r="A5701">
        <v>792202</v>
      </c>
      <c r="B5701" t="s">
        <v>4568</v>
      </c>
      <c r="C5701" t="s">
        <v>8</v>
      </c>
      <c r="D5701" t="s">
        <v>13</v>
      </c>
      <c r="E5701" t="str">
        <f>IF(Statistics_xlsx___Sheet1[[#This Row],[event_name]]="-","Male",Statistics_xlsx___Sheet1[[#This Row],[event_name]])</f>
        <v>Female</v>
      </c>
      <c r="F5701" t="s">
        <v>10</v>
      </c>
      <c r="G5701" t="s">
        <v>30</v>
      </c>
      <c r="H5701" t="str">
        <f>IF(Statistics_xlsx___Sheet1[[#This Row],[Post Name]]="-",IF(G5702=0,G5700,G5702),Statistics_xlsx___Sheet1[[#This Row],[Post Name]])</f>
        <v>b9</v>
      </c>
      <c r="I5701">
        <v>33112</v>
      </c>
      <c r="J5701">
        <f>IF(Statistics_xlsx___Sheet1[[#This Row],[Offered Salary]]&lt;=0,AVERAGE($I$2:$I$7166),Statistics_xlsx___Sheet1[[#This Row],[Offered Salary]])</f>
        <v>33112</v>
      </c>
      <c r="K5701" t="b">
        <f>OR((Statistics_xlsx___Sheet1[[#This Row],[updated offered salary]]&lt;$N$39),(Statistics_xlsx___Sheet1[[#This Row],[updated offered salary]]&gt;$N$40))</f>
        <v>0</v>
      </c>
    </row>
    <row r="5702" spans="1:11" x14ac:dyDescent="0.3">
      <c r="A5702">
        <v>20597</v>
      </c>
      <c r="B5702" t="s">
        <v>4569</v>
      </c>
      <c r="C5702" t="s">
        <v>8</v>
      </c>
      <c r="D5702" t="s">
        <v>13</v>
      </c>
      <c r="E5702" t="str">
        <f>IF(Statistics_xlsx___Sheet1[[#This Row],[event_name]]="-","Male",Statistics_xlsx___Sheet1[[#This Row],[event_name]])</f>
        <v>Female</v>
      </c>
      <c r="F5702" t="s">
        <v>10</v>
      </c>
      <c r="G5702" t="s">
        <v>30</v>
      </c>
      <c r="H5702" t="str">
        <f>IF(Statistics_xlsx___Sheet1[[#This Row],[Post Name]]="-",IF(G5703=0,G5701,G5703),Statistics_xlsx___Sheet1[[#This Row],[Post Name]])</f>
        <v>b9</v>
      </c>
      <c r="I5702">
        <v>76889</v>
      </c>
      <c r="J5702">
        <f>IF(Statistics_xlsx___Sheet1[[#This Row],[Offered Salary]]&lt;=0,AVERAGE($I$2:$I$7166),Statistics_xlsx___Sheet1[[#This Row],[Offered Salary]])</f>
        <v>76889</v>
      </c>
      <c r="K5702" t="b">
        <f>OR((Statistics_xlsx___Sheet1[[#This Row],[updated offered salary]]&lt;$N$39),(Statistics_xlsx___Sheet1[[#This Row],[updated offered salary]]&gt;$N$40))</f>
        <v>0</v>
      </c>
    </row>
    <row r="5703" spans="1:11" x14ac:dyDescent="0.3">
      <c r="A5703">
        <v>830520</v>
      </c>
      <c r="B5703" t="s">
        <v>4570</v>
      </c>
      <c r="C5703" t="s">
        <v>8</v>
      </c>
      <c r="D5703" t="s">
        <v>9</v>
      </c>
      <c r="E5703" t="str">
        <f>IF(Statistics_xlsx___Sheet1[[#This Row],[event_name]]="-","Male",Statistics_xlsx___Sheet1[[#This Row],[event_name]])</f>
        <v>Male</v>
      </c>
      <c r="F5703" t="s">
        <v>10</v>
      </c>
      <c r="G5703" t="s">
        <v>36</v>
      </c>
      <c r="H5703" t="str">
        <f>IF(Statistics_xlsx___Sheet1[[#This Row],[Post Name]]="-",IF(G5704=0,G5702,G5704),Statistics_xlsx___Sheet1[[#This Row],[Post Name]])</f>
        <v>i5</v>
      </c>
      <c r="I5703">
        <v>49591</v>
      </c>
      <c r="J5703">
        <f>IF(Statistics_xlsx___Sheet1[[#This Row],[Offered Salary]]&lt;=0,AVERAGE($I$2:$I$7166),Statistics_xlsx___Sheet1[[#This Row],[Offered Salary]])</f>
        <v>49591</v>
      </c>
      <c r="K5703" t="b">
        <f>OR((Statistics_xlsx___Sheet1[[#This Row],[updated offered salary]]&lt;$N$39),(Statistics_xlsx___Sheet1[[#This Row],[updated offered salary]]&gt;$N$40))</f>
        <v>0</v>
      </c>
    </row>
    <row r="5704" spans="1:11" x14ac:dyDescent="0.3">
      <c r="A5704">
        <v>571631</v>
      </c>
      <c r="B5704" t="s">
        <v>4571</v>
      </c>
      <c r="C5704" t="s">
        <v>8</v>
      </c>
      <c r="D5704" t="s">
        <v>9</v>
      </c>
      <c r="E5704" t="str">
        <f>IF(Statistics_xlsx___Sheet1[[#This Row],[event_name]]="-","Male",Statistics_xlsx___Sheet1[[#This Row],[event_name]])</f>
        <v>Male</v>
      </c>
      <c r="F5704" t="s">
        <v>10</v>
      </c>
      <c r="G5704" t="s">
        <v>36</v>
      </c>
      <c r="H5704" t="str">
        <f>IF(Statistics_xlsx___Sheet1[[#This Row],[Post Name]]="-",IF(G5705=0,G5703,G5705),Statistics_xlsx___Sheet1[[#This Row],[Post Name]])</f>
        <v>i5</v>
      </c>
      <c r="I5704">
        <v>91555</v>
      </c>
      <c r="J5704">
        <f>IF(Statistics_xlsx___Sheet1[[#This Row],[Offered Salary]]&lt;=0,AVERAGE($I$2:$I$7166),Statistics_xlsx___Sheet1[[#This Row],[Offered Salary]])</f>
        <v>91555</v>
      </c>
      <c r="K5704" t="b">
        <f>OR((Statistics_xlsx___Sheet1[[#This Row],[updated offered salary]]&lt;$N$39),(Statistics_xlsx___Sheet1[[#This Row],[updated offered salary]]&gt;$N$40))</f>
        <v>0</v>
      </c>
    </row>
    <row r="5705" spans="1:11" x14ac:dyDescent="0.3">
      <c r="A5705">
        <v>282543</v>
      </c>
      <c r="B5705" t="s">
        <v>4572</v>
      </c>
      <c r="C5705" t="s">
        <v>8</v>
      </c>
      <c r="D5705" t="s">
        <v>13</v>
      </c>
      <c r="E5705" t="str">
        <f>IF(Statistics_xlsx___Sheet1[[#This Row],[event_name]]="-","Male",Statistics_xlsx___Sheet1[[#This Row],[event_name]])</f>
        <v>Female</v>
      </c>
      <c r="F5705" t="s">
        <v>10</v>
      </c>
      <c r="G5705" t="s">
        <v>36</v>
      </c>
      <c r="H5705" t="str">
        <f>IF(Statistics_xlsx___Sheet1[[#This Row],[Post Name]]="-",IF(G5706=0,G5704,G5706),Statistics_xlsx___Sheet1[[#This Row],[Post Name]])</f>
        <v>i5</v>
      </c>
      <c r="I5705">
        <v>80672</v>
      </c>
      <c r="J5705">
        <f>IF(Statistics_xlsx___Sheet1[[#This Row],[Offered Salary]]&lt;=0,AVERAGE($I$2:$I$7166),Statistics_xlsx___Sheet1[[#This Row],[Offered Salary]])</f>
        <v>80672</v>
      </c>
      <c r="K5705" t="b">
        <f>OR((Statistics_xlsx___Sheet1[[#This Row],[updated offered salary]]&lt;$N$39),(Statistics_xlsx___Sheet1[[#This Row],[updated offered salary]]&gt;$N$40))</f>
        <v>0</v>
      </c>
    </row>
    <row r="5706" spans="1:11" x14ac:dyDescent="0.3">
      <c r="A5706">
        <v>966602</v>
      </c>
      <c r="B5706" t="s">
        <v>4573</v>
      </c>
      <c r="C5706" t="s">
        <v>8</v>
      </c>
      <c r="D5706" t="s">
        <v>13</v>
      </c>
      <c r="E5706" t="str">
        <f>IF(Statistics_xlsx___Sheet1[[#This Row],[event_name]]="-","Male",Statistics_xlsx___Sheet1[[#This Row],[event_name]])</f>
        <v>Female</v>
      </c>
      <c r="F5706" t="s">
        <v>10</v>
      </c>
      <c r="G5706" t="s">
        <v>36</v>
      </c>
      <c r="H5706" t="str">
        <f>IF(Statistics_xlsx___Sheet1[[#This Row],[Post Name]]="-",IF(G5707=0,G5705,G5707),Statistics_xlsx___Sheet1[[#This Row],[Post Name]])</f>
        <v>i5</v>
      </c>
      <c r="I5706">
        <v>13380</v>
      </c>
      <c r="J5706">
        <f>IF(Statistics_xlsx___Sheet1[[#This Row],[Offered Salary]]&lt;=0,AVERAGE($I$2:$I$7166),Statistics_xlsx___Sheet1[[#This Row],[Offered Salary]])</f>
        <v>13380</v>
      </c>
      <c r="K5706" t="b">
        <f>OR((Statistics_xlsx___Sheet1[[#This Row],[updated offered salary]]&lt;$N$39),(Statistics_xlsx___Sheet1[[#This Row],[updated offered salary]]&gt;$N$40))</f>
        <v>0</v>
      </c>
    </row>
    <row r="5707" spans="1:11" x14ac:dyDescent="0.3">
      <c r="A5707">
        <v>479003</v>
      </c>
      <c r="B5707" t="s">
        <v>4574</v>
      </c>
      <c r="C5707" t="s">
        <v>8</v>
      </c>
      <c r="D5707" t="s">
        <v>13</v>
      </c>
      <c r="E5707" t="str">
        <f>IF(Statistics_xlsx___Sheet1[[#This Row],[event_name]]="-","Male",Statistics_xlsx___Sheet1[[#This Row],[event_name]])</f>
        <v>Female</v>
      </c>
      <c r="F5707" t="s">
        <v>10</v>
      </c>
      <c r="G5707" t="s">
        <v>36</v>
      </c>
      <c r="H5707" t="str">
        <f>IF(Statistics_xlsx___Sheet1[[#This Row],[Post Name]]="-",IF(G5708=0,G5706,G5708),Statistics_xlsx___Sheet1[[#This Row],[Post Name]])</f>
        <v>i5</v>
      </c>
      <c r="I5707">
        <v>18310</v>
      </c>
      <c r="J5707">
        <f>IF(Statistics_xlsx___Sheet1[[#This Row],[Offered Salary]]&lt;=0,AVERAGE($I$2:$I$7166),Statistics_xlsx___Sheet1[[#This Row],[Offered Salary]])</f>
        <v>18310</v>
      </c>
      <c r="K5707" t="b">
        <f>OR((Statistics_xlsx___Sheet1[[#This Row],[updated offered salary]]&lt;$N$39),(Statistics_xlsx___Sheet1[[#This Row],[updated offered salary]]&gt;$N$40))</f>
        <v>0</v>
      </c>
    </row>
    <row r="5708" spans="1:11" x14ac:dyDescent="0.3">
      <c r="A5708">
        <v>948061</v>
      </c>
      <c r="B5708" t="s">
        <v>4574</v>
      </c>
      <c r="C5708" t="s">
        <v>8</v>
      </c>
      <c r="D5708" t="s">
        <v>9</v>
      </c>
      <c r="E5708" t="str">
        <f>IF(Statistics_xlsx___Sheet1[[#This Row],[event_name]]="-","Male",Statistics_xlsx___Sheet1[[#This Row],[event_name]])</f>
        <v>Male</v>
      </c>
      <c r="F5708" t="s">
        <v>10</v>
      </c>
      <c r="G5708" t="s">
        <v>36</v>
      </c>
      <c r="H5708" t="str">
        <f>IF(Statistics_xlsx___Sheet1[[#This Row],[Post Name]]="-",IF(G5709=0,G5707,G5709),Statistics_xlsx___Sheet1[[#This Row],[Post Name]])</f>
        <v>i5</v>
      </c>
      <c r="I5708">
        <v>38076</v>
      </c>
      <c r="J5708">
        <f>IF(Statistics_xlsx___Sheet1[[#This Row],[Offered Salary]]&lt;=0,AVERAGE($I$2:$I$7166),Statistics_xlsx___Sheet1[[#This Row],[Offered Salary]])</f>
        <v>38076</v>
      </c>
      <c r="K5708" t="b">
        <f>OR((Statistics_xlsx___Sheet1[[#This Row],[updated offered salary]]&lt;$N$39),(Statistics_xlsx___Sheet1[[#This Row],[updated offered salary]]&gt;$N$40))</f>
        <v>0</v>
      </c>
    </row>
    <row r="5709" spans="1:11" x14ac:dyDescent="0.3">
      <c r="A5709">
        <v>55915</v>
      </c>
      <c r="B5709" t="s">
        <v>4575</v>
      </c>
      <c r="C5709" t="s">
        <v>8</v>
      </c>
      <c r="D5709" t="s">
        <v>13</v>
      </c>
      <c r="E5709" t="str">
        <f>IF(Statistics_xlsx___Sheet1[[#This Row],[event_name]]="-","Male",Statistics_xlsx___Sheet1[[#This Row],[event_name]])</f>
        <v>Female</v>
      </c>
      <c r="F5709" t="s">
        <v>17</v>
      </c>
      <c r="G5709" t="s">
        <v>345</v>
      </c>
      <c r="H5709" t="str">
        <f>IF(Statistics_xlsx___Sheet1[[#This Row],[Post Name]]="-",IF(G5710=0,G5708,G5710),Statistics_xlsx___Sheet1[[#This Row],[Post Name]])</f>
        <v>c9</v>
      </c>
      <c r="I5709">
        <v>78339</v>
      </c>
      <c r="J5709">
        <f>IF(Statistics_xlsx___Sheet1[[#This Row],[Offered Salary]]&lt;=0,AVERAGE($I$2:$I$7166),Statistics_xlsx___Sheet1[[#This Row],[Offered Salary]])</f>
        <v>78339</v>
      </c>
      <c r="K5709" t="b">
        <f>OR((Statistics_xlsx___Sheet1[[#This Row],[updated offered salary]]&lt;$N$39),(Statistics_xlsx___Sheet1[[#This Row],[updated offered salary]]&gt;$N$40))</f>
        <v>0</v>
      </c>
    </row>
    <row r="5710" spans="1:11" x14ac:dyDescent="0.3">
      <c r="A5710">
        <v>570200</v>
      </c>
      <c r="B5710" t="s">
        <v>4576</v>
      </c>
      <c r="C5710" t="s">
        <v>8</v>
      </c>
      <c r="D5710" t="s">
        <v>13</v>
      </c>
      <c r="E5710" t="str">
        <f>IF(Statistics_xlsx___Sheet1[[#This Row],[event_name]]="-","Male",Statistics_xlsx___Sheet1[[#This Row],[event_name]])</f>
        <v>Female</v>
      </c>
      <c r="F5710" t="s">
        <v>33</v>
      </c>
      <c r="G5710" t="s">
        <v>345</v>
      </c>
      <c r="H5710" t="str">
        <f>IF(Statistics_xlsx___Sheet1[[#This Row],[Post Name]]="-",IF(G5711=0,G5709,G5711),Statistics_xlsx___Sheet1[[#This Row],[Post Name]])</f>
        <v>c9</v>
      </c>
      <c r="I5710">
        <v>22689</v>
      </c>
      <c r="J5710">
        <f>IF(Statistics_xlsx___Sheet1[[#This Row],[Offered Salary]]&lt;=0,AVERAGE($I$2:$I$7166),Statistics_xlsx___Sheet1[[#This Row],[Offered Salary]])</f>
        <v>22689</v>
      </c>
      <c r="K5710" t="b">
        <f>OR((Statistics_xlsx___Sheet1[[#This Row],[updated offered salary]]&lt;$N$39),(Statistics_xlsx___Sheet1[[#This Row],[updated offered salary]]&gt;$N$40))</f>
        <v>0</v>
      </c>
    </row>
    <row r="5711" spans="1:11" x14ac:dyDescent="0.3">
      <c r="A5711">
        <v>280913</v>
      </c>
      <c r="B5711" t="s">
        <v>4577</v>
      </c>
      <c r="C5711" t="s">
        <v>8</v>
      </c>
      <c r="D5711" t="s">
        <v>13</v>
      </c>
      <c r="E5711" t="str">
        <f>IF(Statistics_xlsx___Sheet1[[#This Row],[event_name]]="-","Male",Statistics_xlsx___Sheet1[[#This Row],[event_name]])</f>
        <v>Female</v>
      </c>
      <c r="F5711" t="s">
        <v>33</v>
      </c>
      <c r="G5711" t="s">
        <v>345</v>
      </c>
      <c r="H5711" t="str">
        <f>IF(Statistics_xlsx___Sheet1[[#This Row],[Post Name]]="-",IF(G5712=0,G5710,G5712),Statistics_xlsx___Sheet1[[#This Row],[Post Name]])</f>
        <v>c9</v>
      </c>
      <c r="I5711">
        <v>17924</v>
      </c>
      <c r="J5711">
        <f>IF(Statistics_xlsx___Sheet1[[#This Row],[Offered Salary]]&lt;=0,AVERAGE($I$2:$I$7166),Statistics_xlsx___Sheet1[[#This Row],[Offered Salary]])</f>
        <v>17924</v>
      </c>
      <c r="K5711" t="b">
        <f>OR((Statistics_xlsx___Sheet1[[#This Row],[updated offered salary]]&lt;$N$39),(Statistics_xlsx___Sheet1[[#This Row],[updated offered salary]]&gt;$N$40))</f>
        <v>0</v>
      </c>
    </row>
    <row r="5712" spans="1:11" x14ac:dyDescent="0.3">
      <c r="A5712">
        <v>633396</v>
      </c>
      <c r="B5712" t="s">
        <v>4578</v>
      </c>
      <c r="C5712" t="s">
        <v>8</v>
      </c>
      <c r="D5712" t="s">
        <v>9</v>
      </c>
      <c r="E5712" t="str">
        <f>IF(Statistics_xlsx___Sheet1[[#This Row],[event_name]]="-","Male",Statistics_xlsx___Sheet1[[#This Row],[event_name]])</f>
        <v>Male</v>
      </c>
      <c r="F5712" t="s">
        <v>10</v>
      </c>
      <c r="G5712" t="s">
        <v>30</v>
      </c>
      <c r="H5712" t="str">
        <f>IF(Statistics_xlsx___Sheet1[[#This Row],[Post Name]]="-",IF(G5713=0,G5711,G5713),Statistics_xlsx___Sheet1[[#This Row],[Post Name]])</f>
        <v>b9</v>
      </c>
      <c r="I5712">
        <v>65876</v>
      </c>
      <c r="J5712">
        <f>IF(Statistics_xlsx___Sheet1[[#This Row],[Offered Salary]]&lt;=0,AVERAGE($I$2:$I$7166),Statistics_xlsx___Sheet1[[#This Row],[Offered Salary]])</f>
        <v>65876</v>
      </c>
      <c r="K5712" t="b">
        <f>OR((Statistics_xlsx___Sheet1[[#This Row],[updated offered salary]]&lt;$N$39),(Statistics_xlsx___Sheet1[[#This Row],[updated offered salary]]&gt;$N$40))</f>
        <v>0</v>
      </c>
    </row>
    <row r="5713" spans="1:11" x14ac:dyDescent="0.3">
      <c r="A5713">
        <v>121763</v>
      </c>
      <c r="B5713" t="s">
        <v>4579</v>
      </c>
      <c r="C5713" t="s">
        <v>8</v>
      </c>
      <c r="D5713" t="s">
        <v>9</v>
      </c>
      <c r="E5713" t="str">
        <f>IF(Statistics_xlsx___Sheet1[[#This Row],[event_name]]="-","Male",Statistics_xlsx___Sheet1[[#This Row],[event_name]])</f>
        <v>Male</v>
      </c>
      <c r="F5713" t="s">
        <v>17</v>
      </c>
      <c r="G5713" t="s">
        <v>39</v>
      </c>
      <c r="H5713" t="str">
        <f>IF(Statistics_xlsx___Sheet1[[#This Row],[Post Name]]="-",IF(G5714=0,G5712,G5714),Statistics_xlsx___Sheet1[[#This Row],[Post Name]])</f>
        <v>i1</v>
      </c>
      <c r="I5713">
        <v>69114</v>
      </c>
      <c r="J5713">
        <f>IF(Statistics_xlsx___Sheet1[[#This Row],[Offered Salary]]&lt;=0,AVERAGE($I$2:$I$7166),Statistics_xlsx___Sheet1[[#This Row],[Offered Salary]])</f>
        <v>69114</v>
      </c>
      <c r="K5713" t="b">
        <f>OR((Statistics_xlsx___Sheet1[[#This Row],[updated offered salary]]&lt;$N$39),(Statistics_xlsx___Sheet1[[#This Row],[updated offered salary]]&gt;$N$40))</f>
        <v>0</v>
      </c>
    </row>
    <row r="5714" spans="1:11" x14ac:dyDescent="0.3">
      <c r="A5714">
        <v>421134</v>
      </c>
      <c r="B5714" t="s">
        <v>4580</v>
      </c>
      <c r="C5714" t="s">
        <v>8</v>
      </c>
      <c r="D5714" t="s">
        <v>13</v>
      </c>
      <c r="E5714" t="str">
        <f>IF(Statistics_xlsx___Sheet1[[#This Row],[event_name]]="-","Male",Statistics_xlsx___Sheet1[[#This Row],[event_name]])</f>
        <v>Female</v>
      </c>
      <c r="F5714" t="s">
        <v>10</v>
      </c>
      <c r="G5714" t="s">
        <v>14</v>
      </c>
      <c r="H5714" t="str">
        <f>IF(Statistics_xlsx___Sheet1[[#This Row],[Post Name]]="-",IF(G5715=0,G5713,G5715),Statistics_xlsx___Sheet1[[#This Row],[Post Name]])</f>
        <v>c5</v>
      </c>
      <c r="I5714">
        <v>62143</v>
      </c>
      <c r="J5714">
        <f>IF(Statistics_xlsx___Sheet1[[#This Row],[Offered Salary]]&lt;=0,AVERAGE($I$2:$I$7166),Statistics_xlsx___Sheet1[[#This Row],[Offered Salary]])</f>
        <v>62143</v>
      </c>
      <c r="K5714" t="b">
        <f>OR((Statistics_xlsx___Sheet1[[#This Row],[updated offered salary]]&lt;$N$39),(Statistics_xlsx___Sheet1[[#This Row],[updated offered salary]]&gt;$N$40))</f>
        <v>0</v>
      </c>
    </row>
    <row r="5715" spans="1:11" x14ac:dyDescent="0.3">
      <c r="A5715">
        <v>611679</v>
      </c>
      <c r="B5715" t="s">
        <v>4581</v>
      </c>
      <c r="C5715" t="s">
        <v>8</v>
      </c>
      <c r="D5715" t="s">
        <v>13</v>
      </c>
      <c r="E5715" t="str">
        <f>IF(Statistics_xlsx___Sheet1[[#This Row],[event_name]]="-","Male",Statistics_xlsx___Sheet1[[#This Row],[event_name]])</f>
        <v>Female</v>
      </c>
      <c r="F5715" t="s">
        <v>86</v>
      </c>
      <c r="G5715" t="s">
        <v>30</v>
      </c>
      <c r="H5715" t="str">
        <f>IF(Statistics_xlsx___Sheet1[[#This Row],[Post Name]]="-",IF(G5716=0,G5714,G5716),Statistics_xlsx___Sheet1[[#This Row],[Post Name]])</f>
        <v>b9</v>
      </c>
      <c r="I5715">
        <v>64224</v>
      </c>
      <c r="J5715">
        <f>IF(Statistics_xlsx___Sheet1[[#This Row],[Offered Salary]]&lt;=0,AVERAGE($I$2:$I$7166),Statistics_xlsx___Sheet1[[#This Row],[Offered Salary]])</f>
        <v>64224</v>
      </c>
      <c r="K5715" t="b">
        <f>OR((Statistics_xlsx___Sheet1[[#This Row],[updated offered salary]]&lt;$N$39),(Statistics_xlsx___Sheet1[[#This Row],[updated offered salary]]&gt;$N$40))</f>
        <v>0</v>
      </c>
    </row>
    <row r="5716" spans="1:11" x14ac:dyDescent="0.3">
      <c r="A5716">
        <v>392173</v>
      </c>
      <c r="B5716" t="s">
        <v>4582</v>
      </c>
      <c r="C5716" t="s">
        <v>8</v>
      </c>
      <c r="D5716" t="s">
        <v>9</v>
      </c>
      <c r="E5716" t="str">
        <f>IF(Statistics_xlsx___Sheet1[[#This Row],[event_name]]="-","Male",Statistics_xlsx___Sheet1[[#This Row],[event_name]])</f>
        <v>Male</v>
      </c>
      <c r="F5716" t="s">
        <v>86</v>
      </c>
      <c r="G5716" t="s">
        <v>36</v>
      </c>
      <c r="H5716" t="str">
        <f>IF(Statistics_xlsx___Sheet1[[#This Row],[Post Name]]="-",IF(G5717=0,G5715,G5717),Statistics_xlsx___Sheet1[[#This Row],[Post Name]])</f>
        <v>i5</v>
      </c>
      <c r="I5716">
        <v>11766</v>
      </c>
      <c r="J5716">
        <f>IF(Statistics_xlsx___Sheet1[[#This Row],[Offered Salary]]&lt;=0,AVERAGE($I$2:$I$7166),Statistics_xlsx___Sheet1[[#This Row],[Offered Salary]])</f>
        <v>11766</v>
      </c>
      <c r="K5716" t="b">
        <f>OR((Statistics_xlsx___Sheet1[[#This Row],[updated offered salary]]&lt;$N$39),(Statistics_xlsx___Sheet1[[#This Row],[updated offered salary]]&gt;$N$40))</f>
        <v>0</v>
      </c>
    </row>
    <row r="5717" spans="1:11" x14ac:dyDescent="0.3">
      <c r="A5717">
        <v>897760</v>
      </c>
      <c r="B5717" t="s">
        <v>4583</v>
      </c>
      <c r="C5717" t="s">
        <v>8</v>
      </c>
      <c r="D5717" t="s">
        <v>13</v>
      </c>
      <c r="E5717" t="str">
        <f>IF(Statistics_xlsx___Sheet1[[#This Row],[event_name]]="-","Male",Statistics_xlsx___Sheet1[[#This Row],[event_name]])</f>
        <v>Female</v>
      </c>
      <c r="F5717" t="s">
        <v>52</v>
      </c>
      <c r="G5717" t="s">
        <v>14</v>
      </c>
      <c r="H5717" t="str">
        <f>IF(Statistics_xlsx___Sheet1[[#This Row],[Post Name]]="-",IF(G5718=0,G5716,G5718),Statistics_xlsx___Sheet1[[#This Row],[Post Name]])</f>
        <v>c5</v>
      </c>
      <c r="I5717">
        <v>91018</v>
      </c>
      <c r="J5717">
        <f>IF(Statistics_xlsx___Sheet1[[#This Row],[Offered Salary]]&lt;=0,AVERAGE($I$2:$I$7166),Statistics_xlsx___Sheet1[[#This Row],[Offered Salary]])</f>
        <v>91018</v>
      </c>
      <c r="K5717" t="b">
        <f>OR((Statistics_xlsx___Sheet1[[#This Row],[updated offered salary]]&lt;$N$39),(Statistics_xlsx___Sheet1[[#This Row],[updated offered salary]]&gt;$N$40))</f>
        <v>0</v>
      </c>
    </row>
    <row r="5718" spans="1:11" x14ac:dyDescent="0.3">
      <c r="A5718">
        <v>432393</v>
      </c>
      <c r="B5718" t="s">
        <v>4584</v>
      </c>
      <c r="C5718" t="s">
        <v>8</v>
      </c>
      <c r="D5718" t="s">
        <v>42</v>
      </c>
      <c r="E5718" t="str">
        <f>IF(Statistics_xlsx___Sheet1[[#This Row],[event_name]]="-","Male",Statistics_xlsx___Sheet1[[#This Row],[event_name]])</f>
        <v>Don’t want to say</v>
      </c>
      <c r="F5718" t="s">
        <v>10</v>
      </c>
      <c r="G5718" t="s">
        <v>14</v>
      </c>
      <c r="H5718" t="str">
        <f>IF(Statistics_xlsx___Sheet1[[#This Row],[Post Name]]="-",IF(G5719=0,G5717,G5719),Statistics_xlsx___Sheet1[[#This Row],[Post Name]])</f>
        <v>c5</v>
      </c>
      <c r="I5718">
        <v>11946</v>
      </c>
      <c r="J5718">
        <f>IF(Statistics_xlsx___Sheet1[[#This Row],[Offered Salary]]&lt;=0,AVERAGE($I$2:$I$7166),Statistics_xlsx___Sheet1[[#This Row],[Offered Salary]])</f>
        <v>11946</v>
      </c>
      <c r="K5718" t="b">
        <f>OR((Statistics_xlsx___Sheet1[[#This Row],[updated offered salary]]&lt;$N$39),(Statistics_xlsx___Sheet1[[#This Row],[updated offered salary]]&gt;$N$40))</f>
        <v>0</v>
      </c>
    </row>
    <row r="5719" spans="1:11" x14ac:dyDescent="0.3">
      <c r="A5719">
        <v>860440</v>
      </c>
      <c r="B5719" t="s">
        <v>4585</v>
      </c>
      <c r="C5719" t="s">
        <v>8</v>
      </c>
      <c r="D5719" t="s">
        <v>9</v>
      </c>
      <c r="E5719" t="str">
        <f>IF(Statistics_xlsx___Sheet1[[#This Row],[event_name]]="-","Male",Statistics_xlsx___Sheet1[[#This Row],[event_name]])</f>
        <v>Male</v>
      </c>
      <c r="F5719" t="s">
        <v>10</v>
      </c>
      <c r="G5719" t="s">
        <v>345</v>
      </c>
      <c r="H5719" t="str">
        <f>IF(Statistics_xlsx___Sheet1[[#This Row],[Post Name]]="-",IF(G5720=0,G5718,G5720),Statistics_xlsx___Sheet1[[#This Row],[Post Name]])</f>
        <v>c9</v>
      </c>
      <c r="I5719">
        <v>75033</v>
      </c>
      <c r="J5719">
        <f>IF(Statistics_xlsx___Sheet1[[#This Row],[Offered Salary]]&lt;=0,AVERAGE($I$2:$I$7166),Statistics_xlsx___Sheet1[[#This Row],[Offered Salary]])</f>
        <v>75033</v>
      </c>
      <c r="K5719" t="b">
        <f>OR((Statistics_xlsx___Sheet1[[#This Row],[updated offered salary]]&lt;$N$39),(Statistics_xlsx___Sheet1[[#This Row],[updated offered salary]]&gt;$N$40))</f>
        <v>0</v>
      </c>
    </row>
    <row r="5720" spans="1:11" x14ac:dyDescent="0.3">
      <c r="A5720">
        <v>368421</v>
      </c>
      <c r="B5720" t="s">
        <v>4586</v>
      </c>
      <c r="C5720" t="s">
        <v>8</v>
      </c>
      <c r="D5720" t="s">
        <v>9</v>
      </c>
      <c r="E5720" t="str">
        <f>IF(Statistics_xlsx___Sheet1[[#This Row],[event_name]]="-","Male",Statistics_xlsx___Sheet1[[#This Row],[event_name]])</f>
        <v>Male</v>
      </c>
      <c r="F5720" t="s">
        <v>10</v>
      </c>
      <c r="G5720" t="s">
        <v>345</v>
      </c>
      <c r="H5720" t="str">
        <f>IF(Statistics_xlsx___Sheet1[[#This Row],[Post Name]]="-",IF(G5721=0,G5719,G5721),Statistics_xlsx___Sheet1[[#This Row],[Post Name]])</f>
        <v>c9</v>
      </c>
      <c r="I5720">
        <v>25854</v>
      </c>
      <c r="J5720">
        <f>IF(Statistics_xlsx___Sheet1[[#This Row],[Offered Salary]]&lt;=0,AVERAGE($I$2:$I$7166),Statistics_xlsx___Sheet1[[#This Row],[Offered Salary]])</f>
        <v>25854</v>
      </c>
      <c r="K5720" t="b">
        <f>OR((Statistics_xlsx___Sheet1[[#This Row],[updated offered salary]]&lt;$N$39),(Statistics_xlsx___Sheet1[[#This Row],[updated offered salary]]&gt;$N$40))</f>
        <v>0</v>
      </c>
    </row>
    <row r="5721" spans="1:11" x14ac:dyDescent="0.3">
      <c r="A5721">
        <v>921157</v>
      </c>
      <c r="B5721" t="s">
        <v>4587</v>
      </c>
      <c r="C5721" t="s">
        <v>8</v>
      </c>
      <c r="D5721" t="s">
        <v>13</v>
      </c>
      <c r="E5721" t="str">
        <f>IF(Statistics_xlsx___Sheet1[[#This Row],[event_name]]="-","Male",Statistics_xlsx___Sheet1[[#This Row],[event_name]])</f>
        <v>Female</v>
      </c>
      <c r="F5721" t="s">
        <v>10</v>
      </c>
      <c r="G5721" t="s">
        <v>345</v>
      </c>
      <c r="H5721" t="str">
        <f>IF(Statistics_xlsx___Sheet1[[#This Row],[Post Name]]="-",IF(G5722=0,G5720,G5722),Statistics_xlsx___Sheet1[[#This Row],[Post Name]])</f>
        <v>c9</v>
      </c>
      <c r="I5721">
        <v>74230</v>
      </c>
      <c r="J5721">
        <f>IF(Statistics_xlsx___Sheet1[[#This Row],[Offered Salary]]&lt;=0,AVERAGE($I$2:$I$7166),Statistics_xlsx___Sheet1[[#This Row],[Offered Salary]])</f>
        <v>74230</v>
      </c>
      <c r="K5721" t="b">
        <f>OR((Statistics_xlsx___Sheet1[[#This Row],[updated offered salary]]&lt;$N$39),(Statistics_xlsx___Sheet1[[#This Row],[updated offered salary]]&gt;$N$40))</f>
        <v>0</v>
      </c>
    </row>
    <row r="5722" spans="1:11" x14ac:dyDescent="0.3">
      <c r="A5722">
        <v>399547</v>
      </c>
      <c r="B5722" t="s">
        <v>4588</v>
      </c>
      <c r="C5722" t="s">
        <v>8</v>
      </c>
      <c r="D5722" t="s">
        <v>13</v>
      </c>
      <c r="E5722" t="str">
        <f>IF(Statistics_xlsx___Sheet1[[#This Row],[event_name]]="-","Male",Statistics_xlsx___Sheet1[[#This Row],[event_name]])</f>
        <v>Female</v>
      </c>
      <c r="F5722" t="s">
        <v>10</v>
      </c>
      <c r="G5722" t="s">
        <v>345</v>
      </c>
      <c r="H5722" t="str">
        <f>IF(Statistics_xlsx___Sheet1[[#This Row],[Post Name]]="-",IF(G5723=0,G5721,G5723),Statistics_xlsx___Sheet1[[#This Row],[Post Name]])</f>
        <v>c9</v>
      </c>
      <c r="I5722">
        <v>80569</v>
      </c>
      <c r="J5722">
        <f>IF(Statistics_xlsx___Sheet1[[#This Row],[Offered Salary]]&lt;=0,AVERAGE($I$2:$I$7166),Statistics_xlsx___Sheet1[[#This Row],[Offered Salary]])</f>
        <v>80569</v>
      </c>
      <c r="K5722" t="b">
        <f>OR((Statistics_xlsx___Sheet1[[#This Row],[updated offered salary]]&lt;$N$39),(Statistics_xlsx___Sheet1[[#This Row],[updated offered salary]]&gt;$N$40))</f>
        <v>0</v>
      </c>
    </row>
    <row r="5723" spans="1:11" x14ac:dyDescent="0.3">
      <c r="A5723">
        <v>432941</v>
      </c>
      <c r="B5723" t="s">
        <v>3663</v>
      </c>
      <c r="C5723" t="s">
        <v>8</v>
      </c>
      <c r="D5723" t="s">
        <v>9</v>
      </c>
      <c r="E5723" t="str">
        <f>IF(Statistics_xlsx___Sheet1[[#This Row],[event_name]]="-","Male",Statistics_xlsx___Sheet1[[#This Row],[event_name]])</f>
        <v>Male</v>
      </c>
      <c r="F5723" t="s">
        <v>10</v>
      </c>
      <c r="G5723" t="s">
        <v>345</v>
      </c>
      <c r="H5723" t="str">
        <f>IF(Statistics_xlsx___Sheet1[[#This Row],[Post Name]]="-",IF(G5724=0,G5722,G5724),Statistics_xlsx___Sheet1[[#This Row],[Post Name]])</f>
        <v>c9</v>
      </c>
      <c r="I5723">
        <v>52165</v>
      </c>
      <c r="J5723">
        <f>IF(Statistics_xlsx___Sheet1[[#This Row],[Offered Salary]]&lt;=0,AVERAGE($I$2:$I$7166),Statistics_xlsx___Sheet1[[#This Row],[Offered Salary]])</f>
        <v>52165</v>
      </c>
      <c r="K5723" t="b">
        <f>OR((Statistics_xlsx___Sheet1[[#This Row],[updated offered salary]]&lt;$N$39),(Statistics_xlsx___Sheet1[[#This Row],[updated offered salary]]&gt;$N$40))</f>
        <v>0</v>
      </c>
    </row>
    <row r="5724" spans="1:11" x14ac:dyDescent="0.3">
      <c r="A5724">
        <v>431934</v>
      </c>
      <c r="B5724" t="s">
        <v>4589</v>
      </c>
      <c r="C5724" t="s">
        <v>8</v>
      </c>
      <c r="D5724" t="s">
        <v>9</v>
      </c>
      <c r="E5724" t="str">
        <f>IF(Statistics_xlsx___Sheet1[[#This Row],[event_name]]="-","Male",Statistics_xlsx___Sheet1[[#This Row],[event_name]])</f>
        <v>Male</v>
      </c>
      <c r="F5724" t="s">
        <v>10</v>
      </c>
      <c r="G5724" t="s">
        <v>345</v>
      </c>
      <c r="H5724" t="str">
        <f>IF(Statistics_xlsx___Sheet1[[#This Row],[Post Name]]="-",IF(G5725=0,G5723,G5725),Statistics_xlsx___Sheet1[[#This Row],[Post Name]])</f>
        <v>c9</v>
      </c>
      <c r="I5724">
        <v>2911</v>
      </c>
      <c r="J5724">
        <f>IF(Statistics_xlsx___Sheet1[[#This Row],[Offered Salary]]&lt;=0,AVERAGE($I$2:$I$7166),Statistics_xlsx___Sheet1[[#This Row],[Offered Salary]])</f>
        <v>2911</v>
      </c>
      <c r="K5724" t="b">
        <f>OR((Statistics_xlsx___Sheet1[[#This Row],[updated offered salary]]&lt;$N$39),(Statistics_xlsx___Sheet1[[#This Row],[updated offered salary]]&gt;$N$40))</f>
        <v>0</v>
      </c>
    </row>
    <row r="5725" spans="1:11" x14ac:dyDescent="0.3">
      <c r="A5725">
        <v>108534</v>
      </c>
      <c r="B5725" t="s">
        <v>4590</v>
      </c>
      <c r="C5725" t="s">
        <v>8</v>
      </c>
      <c r="D5725" t="s">
        <v>9</v>
      </c>
      <c r="E5725" t="str">
        <f>IF(Statistics_xlsx___Sheet1[[#This Row],[event_name]]="-","Male",Statistics_xlsx___Sheet1[[#This Row],[event_name]])</f>
        <v>Male</v>
      </c>
      <c r="F5725" t="s">
        <v>17</v>
      </c>
      <c r="G5725" t="s">
        <v>14</v>
      </c>
      <c r="H5725" t="str">
        <f>IF(Statistics_xlsx___Sheet1[[#This Row],[Post Name]]="-",IF(G5726=0,G5724,G5726),Statistics_xlsx___Sheet1[[#This Row],[Post Name]])</f>
        <v>c5</v>
      </c>
      <c r="I5725">
        <v>50604</v>
      </c>
      <c r="J5725">
        <f>IF(Statistics_xlsx___Sheet1[[#This Row],[Offered Salary]]&lt;=0,AVERAGE($I$2:$I$7166),Statistics_xlsx___Sheet1[[#This Row],[Offered Salary]])</f>
        <v>50604</v>
      </c>
      <c r="K5725" t="b">
        <f>OR((Statistics_xlsx___Sheet1[[#This Row],[updated offered salary]]&lt;$N$39),(Statistics_xlsx___Sheet1[[#This Row],[updated offered salary]]&gt;$N$40))</f>
        <v>0</v>
      </c>
    </row>
    <row r="5726" spans="1:11" x14ac:dyDescent="0.3">
      <c r="A5726">
        <v>635221</v>
      </c>
      <c r="B5726" t="s">
        <v>4591</v>
      </c>
      <c r="C5726" t="s">
        <v>8</v>
      </c>
      <c r="D5726" t="s">
        <v>9</v>
      </c>
      <c r="E5726" t="str">
        <f>IF(Statistics_xlsx___Sheet1[[#This Row],[event_name]]="-","Male",Statistics_xlsx___Sheet1[[#This Row],[event_name]])</f>
        <v>Male</v>
      </c>
      <c r="F5726" t="s">
        <v>86</v>
      </c>
      <c r="G5726" t="s">
        <v>14</v>
      </c>
      <c r="H5726" t="str">
        <f>IF(Statistics_xlsx___Sheet1[[#This Row],[Post Name]]="-",IF(G5727=0,G5725,G5727),Statistics_xlsx___Sheet1[[#This Row],[Post Name]])</f>
        <v>c5</v>
      </c>
      <c r="I5726">
        <v>46313</v>
      </c>
      <c r="J5726">
        <f>IF(Statistics_xlsx___Sheet1[[#This Row],[Offered Salary]]&lt;=0,AVERAGE($I$2:$I$7166),Statistics_xlsx___Sheet1[[#This Row],[Offered Salary]])</f>
        <v>46313</v>
      </c>
      <c r="K5726" t="b">
        <f>OR((Statistics_xlsx___Sheet1[[#This Row],[updated offered salary]]&lt;$N$39),(Statistics_xlsx___Sheet1[[#This Row],[updated offered salary]]&gt;$N$40))</f>
        <v>0</v>
      </c>
    </row>
    <row r="5727" spans="1:11" x14ac:dyDescent="0.3">
      <c r="A5727">
        <v>635793</v>
      </c>
      <c r="B5727" t="s">
        <v>4592</v>
      </c>
      <c r="C5727" t="s">
        <v>15</v>
      </c>
      <c r="D5727" t="s">
        <v>13</v>
      </c>
      <c r="E5727" t="str">
        <f>IF(Statistics_xlsx___Sheet1[[#This Row],[event_name]]="-","Male",Statistics_xlsx___Sheet1[[#This Row],[event_name]])</f>
        <v>Female</v>
      </c>
      <c r="F5727" t="s">
        <v>86</v>
      </c>
      <c r="G5727" t="s">
        <v>14</v>
      </c>
      <c r="H5727" t="str">
        <f>IF(Statistics_xlsx___Sheet1[[#This Row],[Post Name]]="-",IF(G5728=0,G5726,G5728),Statistics_xlsx___Sheet1[[#This Row],[Post Name]])</f>
        <v>c5</v>
      </c>
      <c r="I5727">
        <v>20569</v>
      </c>
      <c r="J5727">
        <f>IF(Statistics_xlsx___Sheet1[[#This Row],[Offered Salary]]&lt;=0,AVERAGE($I$2:$I$7166),Statistics_xlsx___Sheet1[[#This Row],[Offered Salary]])</f>
        <v>20569</v>
      </c>
      <c r="K5727" t="b">
        <f>OR((Statistics_xlsx___Sheet1[[#This Row],[updated offered salary]]&lt;$N$39),(Statistics_xlsx___Sheet1[[#This Row],[updated offered salary]]&gt;$N$40))</f>
        <v>0</v>
      </c>
    </row>
    <row r="5728" spans="1:11" x14ac:dyDescent="0.3">
      <c r="A5728">
        <v>15580</v>
      </c>
      <c r="B5728" t="s">
        <v>4593</v>
      </c>
      <c r="C5728" t="s">
        <v>8</v>
      </c>
      <c r="D5728" t="s">
        <v>13</v>
      </c>
      <c r="E5728" t="str">
        <f>IF(Statistics_xlsx___Sheet1[[#This Row],[event_name]]="-","Male",Statistics_xlsx___Sheet1[[#This Row],[event_name]])</f>
        <v>Female</v>
      </c>
      <c r="F5728" t="s">
        <v>86</v>
      </c>
      <c r="G5728" t="s">
        <v>14</v>
      </c>
      <c r="H5728" t="str">
        <f>IF(Statistics_xlsx___Sheet1[[#This Row],[Post Name]]="-",IF(G5729=0,G5727,G5729),Statistics_xlsx___Sheet1[[#This Row],[Post Name]])</f>
        <v>c5</v>
      </c>
      <c r="I5728">
        <v>16046</v>
      </c>
      <c r="J5728">
        <f>IF(Statistics_xlsx___Sheet1[[#This Row],[Offered Salary]]&lt;=0,AVERAGE($I$2:$I$7166),Statistics_xlsx___Sheet1[[#This Row],[Offered Salary]])</f>
        <v>16046</v>
      </c>
      <c r="K5728" t="b">
        <f>OR((Statistics_xlsx___Sheet1[[#This Row],[updated offered salary]]&lt;$N$39),(Statistics_xlsx___Sheet1[[#This Row],[updated offered salary]]&gt;$N$40))</f>
        <v>0</v>
      </c>
    </row>
    <row r="5729" spans="1:11" x14ac:dyDescent="0.3">
      <c r="A5729">
        <v>665552</v>
      </c>
      <c r="B5729" t="s">
        <v>4594</v>
      </c>
      <c r="C5729" t="s">
        <v>8</v>
      </c>
      <c r="D5729" t="s">
        <v>9</v>
      </c>
      <c r="E5729" t="str">
        <f>IF(Statistics_xlsx___Sheet1[[#This Row],[event_name]]="-","Male",Statistics_xlsx___Sheet1[[#This Row],[event_name]])</f>
        <v>Male</v>
      </c>
      <c r="F5729" t="s">
        <v>86</v>
      </c>
      <c r="G5729" t="s">
        <v>14</v>
      </c>
      <c r="H5729" t="str">
        <f>IF(Statistics_xlsx___Sheet1[[#This Row],[Post Name]]="-",IF(G5730=0,G5728,G5730),Statistics_xlsx___Sheet1[[#This Row],[Post Name]])</f>
        <v>c5</v>
      </c>
      <c r="I5729">
        <v>7937</v>
      </c>
      <c r="J5729">
        <f>IF(Statistics_xlsx___Sheet1[[#This Row],[Offered Salary]]&lt;=0,AVERAGE($I$2:$I$7166),Statistics_xlsx___Sheet1[[#This Row],[Offered Salary]])</f>
        <v>7937</v>
      </c>
      <c r="K5729" t="b">
        <f>OR((Statistics_xlsx___Sheet1[[#This Row],[updated offered salary]]&lt;$N$39),(Statistics_xlsx___Sheet1[[#This Row],[updated offered salary]]&gt;$N$40))</f>
        <v>0</v>
      </c>
    </row>
    <row r="5730" spans="1:11" x14ac:dyDescent="0.3">
      <c r="A5730">
        <v>700608</v>
      </c>
      <c r="B5730" t="s">
        <v>4595</v>
      </c>
      <c r="C5730" t="s">
        <v>8</v>
      </c>
      <c r="D5730" t="s">
        <v>13</v>
      </c>
      <c r="E5730" t="str">
        <f>IF(Statistics_xlsx___Sheet1[[#This Row],[event_name]]="-","Male",Statistics_xlsx___Sheet1[[#This Row],[event_name]])</f>
        <v>Female</v>
      </c>
      <c r="F5730" t="s">
        <v>86</v>
      </c>
      <c r="G5730" t="s">
        <v>14</v>
      </c>
      <c r="H5730" t="str">
        <f>IF(Statistics_xlsx___Sheet1[[#This Row],[Post Name]]="-",IF(G5731=0,G5729,G5731),Statistics_xlsx___Sheet1[[#This Row],[Post Name]])</f>
        <v>c5</v>
      </c>
      <c r="I5730">
        <v>66629</v>
      </c>
      <c r="J5730">
        <f>IF(Statistics_xlsx___Sheet1[[#This Row],[Offered Salary]]&lt;=0,AVERAGE($I$2:$I$7166),Statistics_xlsx___Sheet1[[#This Row],[Offered Salary]])</f>
        <v>66629</v>
      </c>
      <c r="K5730" t="b">
        <f>OR((Statistics_xlsx___Sheet1[[#This Row],[updated offered salary]]&lt;$N$39),(Statistics_xlsx___Sheet1[[#This Row],[updated offered salary]]&gt;$N$40))</f>
        <v>0</v>
      </c>
    </row>
    <row r="5731" spans="1:11" x14ac:dyDescent="0.3">
      <c r="A5731">
        <v>314970</v>
      </c>
      <c r="B5731" t="s">
        <v>4596</v>
      </c>
      <c r="C5731" t="s">
        <v>8</v>
      </c>
      <c r="D5731" t="s">
        <v>9</v>
      </c>
      <c r="E5731" t="str">
        <f>IF(Statistics_xlsx___Sheet1[[#This Row],[event_name]]="-","Male",Statistics_xlsx___Sheet1[[#This Row],[event_name]])</f>
        <v>Male</v>
      </c>
      <c r="F5731" t="s">
        <v>86</v>
      </c>
      <c r="G5731" t="s">
        <v>14</v>
      </c>
      <c r="H5731" t="str">
        <f>IF(Statistics_xlsx___Sheet1[[#This Row],[Post Name]]="-",IF(G5732=0,G5730,G5732),Statistics_xlsx___Sheet1[[#This Row],[Post Name]])</f>
        <v>c5</v>
      </c>
      <c r="I5731">
        <v>6903</v>
      </c>
      <c r="J5731">
        <f>IF(Statistics_xlsx___Sheet1[[#This Row],[Offered Salary]]&lt;=0,AVERAGE($I$2:$I$7166),Statistics_xlsx___Sheet1[[#This Row],[Offered Salary]])</f>
        <v>6903</v>
      </c>
      <c r="K5731" t="b">
        <f>OR((Statistics_xlsx___Sheet1[[#This Row],[updated offered salary]]&lt;$N$39),(Statistics_xlsx___Sheet1[[#This Row],[updated offered salary]]&gt;$N$40))</f>
        <v>0</v>
      </c>
    </row>
    <row r="5732" spans="1:11" x14ac:dyDescent="0.3">
      <c r="A5732">
        <v>231126</v>
      </c>
      <c r="B5732" t="s">
        <v>4597</v>
      </c>
      <c r="C5732" t="s">
        <v>8</v>
      </c>
      <c r="D5732" t="s">
        <v>9</v>
      </c>
      <c r="E5732" t="str">
        <f>IF(Statistics_xlsx___Sheet1[[#This Row],[event_name]]="-","Male",Statistics_xlsx___Sheet1[[#This Row],[event_name]])</f>
        <v>Male</v>
      </c>
      <c r="F5732" t="s">
        <v>86</v>
      </c>
      <c r="G5732" t="s">
        <v>14</v>
      </c>
      <c r="H5732" t="str">
        <f>IF(Statistics_xlsx___Sheet1[[#This Row],[Post Name]]="-",IF(G5733=0,G5731,G5733),Statistics_xlsx___Sheet1[[#This Row],[Post Name]])</f>
        <v>c5</v>
      </c>
      <c r="I5732">
        <v>98323</v>
      </c>
      <c r="J5732">
        <f>IF(Statistics_xlsx___Sheet1[[#This Row],[Offered Salary]]&lt;=0,AVERAGE($I$2:$I$7166),Statistics_xlsx___Sheet1[[#This Row],[Offered Salary]])</f>
        <v>98323</v>
      </c>
      <c r="K5732" t="b">
        <f>OR((Statistics_xlsx___Sheet1[[#This Row],[updated offered salary]]&lt;$N$39),(Statistics_xlsx___Sheet1[[#This Row],[updated offered salary]]&gt;$N$40))</f>
        <v>0</v>
      </c>
    </row>
    <row r="5733" spans="1:11" x14ac:dyDescent="0.3">
      <c r="A5733">
        <v>633554</v>
      </c>
      <c r="B5733" t="s">
        <v>4598</v>
      </c>
      <c r="C5733" t="s">
        <v>8</v>
      </c>
      <c r="D5733" t="s">
        <v>9</v>
      </c>
      <c r="E5733" t="str">
        <f>IF(Statistics_xlsx___Sheet1[[#This Row],[event_name]]="-","Male",Statistics_xlsx___Sheet1[[#This Row],[event_name]])</f>
        <v>Male</v>
      </c>
      <c r="F5733" t="s">
        <v>86</v>
      </c>
      <c r="G5733" t="s">
        <v>30</v>
      </c>
      <c r="H5733" t="str">
        <f>IF(Statistics_xlsx___Sheet1[[#This Row],[Post Name]]="-",IF(G5734=0,G5732,G5734),Statistics_xlsx___Sheet1[[#This Row],[Post Name]])</f>
        <v>b9</v>
      </c>
      <c r="I5733">
        <v>56646</v>
      </c>
      <c r="J5733">
        <f>IF(Statistics_xlsx___Sheet1[[#This Row],[Offered Salary]]&lt;=0,AVERAGE($I$2:$I$7166),Statistics_xlsx___Sheet1[[#This Row],[Offered Salary]])</f>
        <v>56646</v>
      </c>
      <c r="K5733" t="b">
        <f>OR((Statistics_xlsx___Sheet1[[#This Row],[updated offered salary]]&lt;$N$39),(Statistics_xlsx___Sheet1[[#This Row],[updated offered salary]]&gt;$N$40))</f>
        <v>0</v>
      </c>
    </row>
    <row r="5734" spans="1:11" x14ac:dyDescent="0.3">
      <c r="A5734">
        <v>221347</v>
      </c>
      <c r="B5734" t="s">
        <v>4599</v>
      </c>
      <c r="C5734" t="s">
        <v>15</v>
      </c>
      <c r="D5734" t="s">
        <v>9</v>
      </c>
      <c r="E5734" t="str">
        <f>IF(Statistics_xlsx___Sheet1[[#This Row],[event_name]]="-","Male",Statistics_xlsx___Sheet1[[#This Row],[event_name]])</f>
        <v>Male</v>
      </c>
      <c r="F5734" t="s">
        <v>10</v>
      </c>
      <c r="G5734" t="s">
        <v>14</v>
      </c>
      <c r="H5734" t="str">
        <f>IF(Statistics_xlsx___Sheet1[[#This Row],[Post Name]]="-",IF(G5735=0,G5733,G5735),Statistics_xlsx___Sheet1[[#This Row],[Post Name]])</f>
        <v>c5</v>
      </c>
      <c r="I5734">
        <v>65674</v>
      </c>
      <c r="J5734">
        <f>IF(Statistics_xlsx___Sheet1[[#This Row],[Offered Salary]]&lt;=0,AVERAGE($I$2:$I$7166),Statistics_xlsx___Sheet1[[#This Row],[Offered Salary]])</f>
        <v>65674</v>
      </c>
      <c r="K5734" t="b">
        <f>OR((Statistics_xlsx___Sheet1[[#This Row],[updated offered salary]]&lt;$N$39),(Statistics_xlsx___Sheet1[[#This Row],[updated offered salary]]&gt;$N$40))</f>
        <v>0</v>
      </c>
    </row>
    <row r="5735" spans="1:11" x14ac:dyDescent="0.3">
      <c r="A5735">
        <v>386933</v>
      </c>
      <c r="B5735" t="s">
        <v>4600</v>
      </c>
      <c r="C5735" t="s">
        <v>8</v>
      </c>
      <c r="D5735" t="s">
        <v>9</v>
      </c>
      <c r="E5735" t="str">
        <f>IF(Statistics_xlsx___Sheet1[[#This Row],[event_name]]="-","Male",Statistics_xlsx___Sheet1[[#This Row],[event_name]])</f>
        <v>Male</v>
      </c>
      <c r="F5735" t="s">
        <v>10</v>
      </c>
      <c r="G5735" t="s">
        <v>14</v>
      </c>
      <c r="H5735" t="str">
        <f>IF(Statistics_xlsx___Sheet1[[#This Row],[Post Name]]="-",IF(G5736=0,G5734,G5736),Statistics_xlsx___Sheet1[[#This Row],[Post Name]])</f>
        <v>c5</v>
      </c>
      <c r="I5735">
        <v>82821</v>
      </c>
      <c r="J5735">
        <f>IF(Statistics_xlsx___Sheet1[[#This Row],[Offered Salary]]&lt;=0,AVERAGE($I$2:$I$7166),Statistics_xlsx___Sheet1[[#This Row],[Offered Salary]])</f>
        <v>82821</v>
      </c>
      <c r="K5735" t="b">
        <f>OR((Statistics_xlsx___Sheet1[[#This Row],[updated offered salary]]&lt;$N$39),(Statistics_xlsx___Sheet1[[#This Row],[updated offered salary]]&gt;$N$40))</f>
        <v>0</v>
      </c>
    </row>
    <row r="5736" spans="1:11" x14ac:dyDescent="0.3">
      <c r="A5736">
        <v>61098</v>
      </c>
      <c r="B5736" t="s">
        <v>4601</v>
      </c>
      <c r="C5736" t="s">
        <v>8</v>
      </c>
      <c r="D5736" t="s">
        <v>13</v>
      </c>
      <c r="E5736" t="str">
        <f>IF(Statistics_xlsx___Sheet1[[#This Row],[event_name]]="-","Male",Statistics_xlsx___Sheet1[[#This Row],[event_name]])</f>
        <v>Female</v>
      </c>
      <c r="F5736" t="s">
        <v>10</v>
      </c>
      <c r="G5736" t="s">
        <v>14</v>
      </c>
      <c r="H5736" t="str">
        <f>IF(Statistics_xlsx___Sheet1[[#This Row],[Post Name]]="-",IF(G5737=0,G5735,G5737),Statistics_xlsx___Sheet1[[#This Row],[Post Name]])</f>
        <v>c5</v>
      </c>
      <c r="I5736">
        <v>88247</v>
      </c>
      <c r="J5736">
        <f>IF(Statistics_xlsx___Sheet1[[#This Row],[Offered Salary]]&lt;=0,AVERAGE($I$2:$I$7166),Statistics_xlsx___Sheet1[[#This Row],[Offered Salary]])</f>
        <v>88247</v>
      </c>
      <c r="K5736" t="b">
        <f>OR((Statistics_xlsx___Sheet1[[#This Row],[updated offered salary]]&lt;$N$39),(Statistics_xlsx___Sheet1[[#This Row],[updated offered salary]]&gt;$N$40))</f>
        <v>0</v>
      </c>
    </row>
    <row r="5737" spans="1:11" x14ac:dyDescent="0.3">
      <c r="A5737">
        <v>485455</v>
      </c>
      <c r="B5737" t="s">
        <v>4602</v>
      </c>
      <c r="C5737" t="s">
        <v>8</v>
      </c>
      <c r="D5737" t="s">
        <v>9</v>
      </c>
      <c r="E5737" t="str">
        <f>IF(Statistics_xlsx___Sheet1[[#This Row],[event_name]]="-","Male",Statistics_xlsx___Sheet1[[#This Row],[event_name]])</f>
        <v>Male</v>
      </c>
      <c r="F5737" t="s">
        <v>10</v>
      </c>
      <c r="G5737" t="s">
        <v>14</v>
      </c>
      <c r="H5737" t="str">
        <f>IF(Statistics_xlsx___Sheet1[[#This Row],[Post Name]]="-",IF(G5738=0,G5736,G5738),Statistics_xlsx___Sheet1[[#This Row],[Post Name]])</f>
        <v>c5</v>
      </c>
      <c r="I5737">
        <v>43460</v>
      </c>
      <c r="J5737">
        <f>IF(Statistics_xlsx___Sheet1[[#This Row],[Offered Salary]]&lt;=0,AVERAGE($I$2:$I$7166),Statistics_xlsx___Sheet1[[#This Row],[Offered Salary]])</f>
        <v>43460</v>
      </c>
      <c r="K5737" t="b">
        <f>OR((Statistics_xlsx___Sheet1[[#This Row],[updated offered salary]]&lt;$N$39),(Statistics_xlsx___Sheet1[[#This Row],[updated offered salary]]&gt;$N$40))</f>
        <v>0</v>
      </c>
    </row>
    <row r="5738" spans="1:11" x14ac:dyDescent="0.3">
      <c r="A5738">
        <v>980297</v>
      </c>
      <c r="B5738" t="s">
        <v>4603</v>
      </c>
      <c r="C5738" t="s">
        <v>8</v>
      </c>
      <c r="D5738" t="s">
        <v>9</v>
      </c>
      <c r="E5738" t="str">
        <f>IF(Statistics_xlsx___Sheet1[[#This Row],[event_name]]="-","Male",Statistics_xlsx___Sheet1[[#This Row],[event_name]])</f>
        <v>Male</v>
      </c>
      <c r="F5738" t="s">
        <v>10</v>
      </c>
      <c r="G5738" t="s">
        <v>14</v>
      </c>
      <c r="H5738" t="str">
        <f>IF(Statistics_xlsx___Sheet1[[#This Row],[Post Name]]="-",IF(G5739=0,G5737,G5739),Statistics_xlsx___Sheet1[[#This Row],[Post Name]])</f>
        <v>c5</v>
      </c>
      <c r="I5738">
        <v>30475</v>
      </c>
      <c r="J5738">
        <f>IF(Statistics_xlsx___Sheet1[[#This Row],[Offered Salary]]&lt;=0,AVERAGE($I$2:$I$7166),Statistics_xlsx___Sheet1[[#This Row],[Offered Salary]])</f>
        <v>30475</v>
      </c>
      <c r="K5738" t="b">
        <f>OR((Statistics_xlsx___Sheet1[[#This Row],[updated offered salary]]&lt;$N$39),(Statistics_xlsx___Sheet1[[#This Row],[updated offered salary]]&gt;$N$40))</f>
        <v>0</v>
      </c>
    </row>
    <row r="5739" spans="1:11" x14ac:dyDescent="0.3">
      <c r="A5739">
        <v>460725</v>
      </c>
      <c r="B5739" t="s">
        <v>4603</v>
      </c>
      <c r="C5739" t="s">
        <v>8</v>
      </c>
      <c r="D5739" t="s">
        <v>42</v>
      </c>
      <c r="E5739" t="str">
        <f>IF(Statistics_xlsx___Sheet1[[#This Row],[event_name]]="-","Male",Statistics_xlsx___Sheet1[[#This Row],[event_name]])</f>
        <v>Don’t want to say</v>
      </c>
      <c r="F5739" t="s">
        <v>10</v>
      </c>
      <c r="G5739" t="s">
        <v>14</v>
      </c>
      <c r="H5739" t="str">
        <f>IF(Statistics_xlsx___Sheet1[[#This Row],[Post Name]]="-",IF(G5740=0,G5738,G5740),Statistics_xlsx___Sheet1[[#This Row],[Post Name]])</f>
        <v>c5</v>
      </c>
      <c r="I5739">
        <v>23471</v>
      </c>
      <c r="J5739">
        <f>IF(Statistics_xlsx___Sheet1[[#This Row],[Offered Salary]]&lt;=0,AVERAGE($I$2:$I$7166),Statistics_xlsx___Sheet1[[#This Row],[Offered Salary]])</f>
        <v>23471</v>
      </c>
      <c r="K5739" t="b">
        <f>OR((Statistics_xlsx___Sheet1[[#This Row],[updated offered salary]]&lt;$N$39),(Statistics_xlsx___Sheet1[[#This Row],[updated offered salary]]&gt;$N$40))</f>
        <v>0</v>
      </c>
    </row>
    <row r="5740" spans="1:11" x14ac:dyDescent="0.3">
      <c r="A5740">
        <v>952297</v>
      </c>
      <c r="B5740" t="s">
        <v>4604</v>
      </c>
      <c r="C5740" t="s">
        <v>8</v>
      </c>
      <c r="D5740" t="s">
        <v>9</v>
      </c>
      <c r="E5740" t="str">
        <f>IF(Statistics_xlsx___Sheet1[[#This Row],[event_name]]="-","Male",Statistics_xlsx___Sheet1[[#This Row],[event_name]])</f>
        <v>Male</v>
      </c>
      <c r="F5740" t="s">
        <v>10</v>
      </c>
      <c r="G5740" t="s">
        <v>14</v>
      </c>
      <c r="H5740" t="str">
        <f>IF(Statistics_xlsx___Sheet1[[#This Row],[Post Name]]="-",IF(G5741=0,G5739,G5741),Statistics_xlsx___Sheet1[[#This Row],[Post Name]])</f>
        <v>c5</v>
      </c>
      <c r="I5740">
        <v>99345</v>
      </c>
      <c r="J5740">
        <f>IF(Statistics_xlsx___Sheet1[[#This Row],[Offered Salary]]&lt;=0,AVERAGE($I$2:$I$7166),Statistics_xlsx___Sheet1[[#This Row],[Offered Salary]])</f>
        <v>99345</v>
      </c>
      <c r="K5740" t="b">
        <f>OR((Statistics_xlsx___Sheet1[[#This Row],[updated offered salary]]&lt;$N$39),(Statistics_xlsx___Sheet1[[#This Row],[updated offered salary]]&gt;$N$40))</f>
        <v>0</v>
      </c>
    </row>
    <row r="5741" spans="1:11" x14ac:dyDescent="0.3">
      <c r="A5741">
        <v>319324</v>
      </c>
      <c r="B5741" t="s">
        <v>4605</v>
      </c>
      <c r="C5741" t="s">
        <v>8</v>
      </c>
      <c r="D5741" t="s">
        <v>42</v>
      </c>
      <c r="E5741" t="str">
        <f>IF(Statistics_xlsx___Sheet1[[#This Row],[event_name]]="-","Male",Statistics_xlsx___Sheet1[[#This Row],[event_name]])</f>
        <v>Don’t want to say</v>
      </c>
      <c r="F5741" t="s">
        <v>17</v>
      </c>
      <c r="G5741" t="s">
        <v>345</v>
      </c>
      <c r="H5741" t="str">
        <f>IF(Statistics_xlsx___Sheet1[[#This Row],[Post Name]]="-",IF(G5742=0,G5740,G5742),Statistics_xlsx___Sheet1[[#This Row],[Post Name]])</f>
        <v>c9</v>
      </c>
      <c r="I5741">
        <v>38036</v>
      </c>
      <c r="J5741">
        <f>IF(Statistics_xlsx___Sheet1[[#This Row],[Offered Salary]]&lt;=0,AVERAGE($I$2:$I$7166),Statistics_xlsx___Sheet1[[#This Row],[Offered Salary]])</f>
        <v>38036</v>
      </c>
      <c r="K5741" t="b">
        <f>OR((Statistics_xlsx___Sheet1[[#This Row],[updated offered salary]]&lt;$N$39),(Statistics_xlsx___Sheet1[[#This Row],[updated offered salary]]&gt;$N$40))</f>
        <v>0</v>
      </c>
    </row>
    <row r="5742" spans="1:11" x14ac:dyDescent="0.3">
      <c r="A5742">
        <v>926485</v>
      </c>
      <c r="B5742" t="s">
        <v>4606</v>
      </c>
      <c r="C5742" t="s">
        <v>8</v>
      </c>
      <c r="D5742" t="s">
        <v>13</v>
      </c>
      <c r="E5742" t="str">
        <f>IF(Statistics_xlsx___Sheet1[[#This Row],[event_name]]="-","Male",Statistics_xlsx___Sheet1[[#This Row],[event_name]])</f>
        <v>Female</v>
      </c>
      <c r="F5742" t="s">
        <v>17</v>
      </c>
      <c r="G5742" t="s">
        <v>345</v>
      </c>
      <c r="H5742" t="str">
        <f>IF(Statistics_xlsx___Sheet1[[#This Row],[Post Name]]="-",IF(G5743=0,G5741,G5743),Statistics_xlsx___Sheet1[[#This Row],[Post Name]])</f>
        <v>c9</v>
      </c>
      <c r="I5742">
        <v>88363</v>
      </c>
      <c r="J5742">
        <f>IF(Statistics_xlsx___Sheet1[[#This Row],[Offered Salary]]&lt;=0,AVERAGE($I$2:$I$7166),Statistics_xlsx___Sheet1[[#This Row],[Offered Salary]])</f>
        <v>88363</v>
      </c>
      <c r="K5742" t="b">
        <f>OR((Statistics_xlsx___Sheet1[[#This Row],[updated offered salary]]&lt;$N$39),(Statistics_xlsx___Sheet1[[#This Row],[updated offered salary]]&gt;$N$40))</f>
        <v>0</v>
      </c>
    </row>
    <row r="5743" spans="1:11" x14ac:dyDescent="0.3">
      <c r="A5743">
        <v>791273</v>
      </c>
      <c r="B5743" t="s">
        <v>3436</v>
      </c>
      <c r="C5743" t="s">
        <v>8</v>
      </c>
      <c r="D5743" t="s">
        <v>13</v>
      </c>
      <c r="E5743" t="str">
        <f>IF(Statistics_xlsx___Sheet1[[#This Row],[event_name]]="-","Male",Statistics_xlsx___Sheet1[[#This Row],[event_name]])</f>
        <v>Female</v>
      </c>
      <c r="F5743" t="s">
        <v>17</v>
      </c>
      <c r="G5743" t="s">
        <v>345</v>
      </c>
      <c r="H5743" t="str">
        <f>IF(Statistics_xlsx___Sheet1[[#This Row],[Post Name]]="-",IF(G5744=0,G5742,G5744),Statistics_xlsx___Sheet1[[#This Row],[Post Name]])</f>
        <v>c9</v>
      </c>
      <c r="I5743">
        <v>15721</v>
      </c>
      <c r="J5743">
        <f>IF(Statistics_xlsx___Sheet1[[#This Row],[Offered Salary]]&lt;=0,AVERAGE($I$2:$I$7166),Statistics_xlsx___Sheet1[[#This Row],[Offered Salary]])</f>
        <v>15721</v>
      </c>
      <c r="K5743" t="b">
        <f>OR((Statistics_xlsx___Sheet1[[#This Row],[updated offered salary]]&lt;$N$39),(Statistics_xlsx___Sheet1[[#This Row],[updated offered salary]]&gt;$N$40))</f>
        <v>0</v>
      </c>
    </row>
    <row r="5744" spans="1:11" x14ac:dyDescent="0.3">
      <c r="A5744">
        <v>833656</v>
      </c>
      <c r="B5744" t="s">
        <v>4607</v>
      </c>
      <c r="C5744" t="s">
        <v>8</v>
      </c>
      <c r="D5744" t="s">
        <v>13</v>
      </c>
      <c r="E5744" t="str">
        <f>IF(Statistics_xlsx___Sheet1[[#This Row],[event_name]]="-","Male",Statistics_xlsx___Sheet1[[#This Row],[event_name]])</f>
        <v>Female</v>
      </c>
      <c r="F5744" t="s">
        <v>17</v>
      </c>
      <c r="G5744" t="s">
        <v>345</v>
      </c>
      <c r="H5744" t="str">
        <f>IF(Statistics_xlsx___Sheet1[[#This Row],[Post Name]]="-",IF(G5745=0,G5743,G5745),Statistics_xlsx___Sheet1[[#This Row],[Post Name]])</f>
        <v>c9</v>
      </c>
      <c r="I5744">
        <v>14663</v>
      </c>
      <c r="J5744">
        <f>IF(Statistics_xlsx___Sheet1[[#This Row],[Offered Salary]]&lt;=0,AVERAGE($I$2:$I$7166),Statistics_xlsx___Sheet1[[#This Row],[Offered Salary]])</f>
        <v>14663</v>
      </c>
      <c r="K5744" t="b">
        <f>OR((Statistics_xlsx___Sheet1[[#This Row],[updated offered salary]]&lt;$N$39),(Statistics_xlsx___Sheet1[[#This Row],[updated offered salary]]&gt;$N$40))</f>
        <v>0</v>
      </c>
    </row>
    <row r="5745" spans="1:11" x14ac:dyDescent="0.3">
      <c r="A5745">
        <v>312354</v>
      </c>
      <c r="B5745" t="s">
        <v>4608</v>
      </c>
      <c r="C5745" t="s">
        <v>8</v>
      </c>
      <c r="D5745" t="s">
        <v>9</v>
      </c>
      <c r="E5745" t="str">
        <f>IF(Statistics_xlsx___Sheet1[[#This Row],[event_name]]="-","Male",Statistics_xlsx___Sheet1[[#This Row],[event_name]])</f>
        <v>Male</v>
      </c>
      <c r="F5745" t="s">
        <v>10</v>
      </c>
      <c r="G5745" t="s">
        <v>345</v>
      </c>
      <c r="H5745" t="str">
        <f>IF(Statistics_xlsx___Sheet1[[#This Row],[Post Name]]="-",IF(G5746=0,G5744,G5746),Statistics_xlsx___Sheet1[[#This Row],[Post Name]])</f>
        <v>c9</v>
      </c>
      <c r="I5745">
        <v>26307</v>
      </c>
      <c r="J5745">
        <f>IF(Statistics_xlsx___Sheet1[[#This Row],[Offered Salary]]&lt;=0,AVERAGE($I$2:$I$7166),Statistics_xlsx___Sheet1[[#This Row],[Offered Salary]])</f>
        <v>26307</v>
      </c>
      <c r="K5745" t="b">
        <f>OR((Statistics_xlsx___Sheet1[[#This Row],[updated offered salary]]&lt;$N$39),(Statistics_xlsx___Sheet1[[#This Row],[updated offered salary]]&gt;$N$40))</f>
        <v>0</v>
      </c>
    </row>
    <row r="5746" spans="1:11" x14ac:dyDescent="0.3">
      <c r="A5746">
        <v>275632</v>
      </c>
      <c r="B5746" t="s">
        <v>4609</v>
      </c>
      <c r="C5746" t="s">
        <v>8</v>
      </c>
      <c r="D5746" t="s">
        <v>13</v>
      </c>
      <c r="E5746" t="str">
        <f>IF(Statistics_xlsx___Sheet1[[#This Row],[event_name]]="-","Male",Statistics_xlsx___Sheet1[[#This Row],[event_name]])</f>
        <v>Female</v>
      </c>
      <c r="F5746" t="s">
        <v>10</v>
      </c>
      <c r="G5746" t="s">
        <v>345</v>
      </c>
      <c r="H5746" t="str">
        <f>IF(Statistics_xlsx___Sheet1[[#This Row],[Post Name]]="-",IF(G5747=0,G5745,G5747),Statistics_xlsx___Sheet1[[#This Row],[Post Name]])</f>
        <v>c9</v>
      </c>
      <c r="I5746">
        <v>64619</v>
      </c>
      <c r="J5746">
        <f>IF(Statistics_xlsx___Sheet1[[#This Row],[Offered Salary]]&lt;=0,AVERAGE($I$2:$I$7166),Statistics_xlsx___Sheet1[[#This Row],[Offered Salary]])</f>
        <v>64619</v>
      </c>
      <c r="K5746" t="b">
        <f>OR((Statistics_xlsx___Sheet1[[#This Row],[updated offered salary]]&lt;$N$39),(Statistics_xlsx___Sheet1[[#This Row],[updated offered salary]]&gt;$N$40))</f>
        <v>0</v>
      </c>
    </row>
    <row r="5747" spans="1:11" x14ac:dyDescent="0.3">
      <c r="A5747">
        <v>975719</v>
      </c>
      <c r="B5747" t="s">
        <v>4610</v>
      </c>
      <c r="C5747" t="s">
        <v>8</v>
      </c>
      <c r="D5747" t="s">
        <v>9</v>
      </c>
      <c r="E5747" t="str">
        <f>IF(Statistics_xlsx___Sheet1[[#This Row],[event_name]]="-","Male",Statistics_xlsx___Sheet1[[#This Row],[event_name]])</f>
        <v>Male</v>
      </c>
      <c r="F5747" t="s">
        <v>10</v>
      </c>
      <c r="G5747" t="s">
        <v>345</v>
      </c>
      <c r="H5747" t="str">
        <f>IF(Statistics_xlsx___Sheet1[[#This Row],[Post Name]]="-",IF(G5748=0,G5746,G5748),Statistics_xlsx___Sheet1[[#This Row],[Post Name]])</f>
        <v>c9</v>
      </c>
      <c r="I5747">
        <v>3866</v>
      </c>
      <c r="J5747">
        <f>IF(Statistics_xlsx___Sheet1[[#This Row],[Offered Salary]]&lt;=0,AVERAGE($I$2:$I$7166),Statistics_xlsx___Sheet1[[#This Row],[Offered Salary]])</f>
        <v>3866</v>
      </c>
      <c r="K5747" t="b">
        <f>OR((Statistics_xlsx___Sheet1[[#This Row],[updated offered salary]]&lt;$N$39),(Statistics_xlsx___Sheet1[[#This Row],[updated offered salary]]&gt;$N$40))</f>
        <v>0</v>
      </c>
    </row>
    <row r="5748" spans="1:11" x14ac:dyDescent="0.3">
      <c r="A5748">
        <v>711836</v>
      </c>
      <c r="B5748" t="s">
        <v>4610</v>
      </c>
      <c r="C5748" t="s">
        <v>8</v>
      </c>
      <c r="D5748" t="s">
        <v>9</v>
      </c>
      <c r="E5748" t="str">
        <f>IF(Statistics_xlsx___Sheet1[[#This Row],[event_name]]="-","Male",Statistics_xlsx___Sheet1[[#This Row],[event_name]])</f>
        <v>Male</v>
      </c>
      <c r="F5748" t="s">
        <v>10</v>
      </c>
      <c r="G5748" t="s">
        <v>345</v>
      </c>
      <c r="H5748" t="str">
        <f>IF(Statistics_xlsx___Sheet1[[#This Row],[Post Name]]="-",IF(G5749=0,G5747,G5749),Statistics_xlsx___Sheet1[[#This Row],[Post Name]])</f>
        <v>c9</v>
      </c>
      <c r="I5748">
        <v>76533</v>
      </c>
      <c r="J5748">
        <f>IF(Statistics_xlsx___Sheet1[[#This Row],[Offered Salary]]&lt;=0,AVERAGE($I$2:$I$7166),Statistics_xlsx___Sheet1[[#This Row],[Offered Salary]])</f>
        <v>76533</v>
      </c>
      <c r="K5748" t="b">
        <f>OR((Statistics_xlsx___Sheet1[[#This Row],[updated offered salary]]&lt;$N$39),(Statistics_xlsx___Sheet1[[#This Row],[updated offered salary]]&gt;$N$40))</f>
        <v>0</v>
      </c>
    </row>
    <row r="5749" spans="1:11" x14ac:dyDescent="0.3">
      <c r="A5749">
        <v>277216</v>
      </c>
      <c r="B5749" t="s">
        <v>4611</v>
      </c>
      <c r="C5749" t="s">
        <v>8</v>
      </c>
      <c r="D5749" t="s">
        <v>9</v>
      </c>
      <c r="E5749" t="str">
        <f>IF(Statistics_xlsx___Sheet1[[#This Row],[event_name]]="-","Male",Statistics_xlsx___Sheet1[[#This Row],[event_name]])</f>
        <v>Male</v>
      </c>
      <c r="F5749" t="s">
        <v>10</v>
      </c>
      <c r="G5749" t="s">
        <v>345</v>
      </c>
      <c r="H5749" t="str">
        <f>IF(Statistics_xlsx___Sheet1[[#This Row],[Post Name]]="-",IF(G5750=0,G5748,G5750),Statistics_xlsx___Sheet1[[#This Row],[Post Name]])</f>
        <v>c9</v>
      </c>
      <c r="I5749">
        <v>10435</v>
      </c>
      <c r="J5749">
        <f>IF(Statistics_xlsx___Sheet1[[#This Row],[Offered Salary]]&lt;=0,AVERAGE($I$2:$I$7166),Statistics_xlsx___Sheet1[[#This Row],[Offered Salary]])</f>
        <v>10435</v>
      </c>
      <c r="K5749" t="b">
        <f>OR((Statistics_xlsx___Sheet1[[#This Row],[updated offered salary]]&lt;$N$39),(Statistics_xlsx___Sheet1[[#This Row],[updated offered salary]]&gt;$N$40))</f>
        <v>0</v>
      </c>
    </row>
    <row r="5750" spans="1:11" x14ac:dyDescent="0.3">
      <c r="A5750">
        <v>126363</v>
      </c>
      <c r="B5750" t="s">
        <v>4612</v>
      </c>
      <c r="C5750" t="s">
        <v>8</v>
      </c>
      <c r="D5750" t="s">
        <v>13</v>
      </c>
      <c r="E5750" t="str">
        <f>IF(Statistics_xlsx___Sheet1[[#This Row],[event_name]]="-","Male",Statistics_xlsx___Sheet1[[#This Row],[event_name]])</f>
        <v>Female</v>
      </c>
      <c r="F5750" t="s">
        <v>10</v>
      </c>
      <c r="G5750" t="s">
        <v>345</v>
      </c>
      <c r="H5750" t="str">
        <f>IF(Statistics_xlsx___Sheet1[[#This Row],[Post Name]]="-",IF(G5751=0,G5749,G5751),Statistics_xlsx___Sheet1[[#This Row],[Post Name]])</f>
        <v>c9</v>
      </c>
      <c r="I5750">
        <v>82245</v>
      </c>
      <c r="J5750">
        <f>IF(Statistics_xlsx___Sheet1[[#This Row],[Offered Salary]]&lt;=0,AVERAGE($I$2:$I$7166),Statistics_xlsx___Sheet1[[#This Row],[Offered Salary]])</f>
        <v>82245</v>
      </c>
      <c r="K5750" t="b">
        <f>OR((Statistics_xlsx___Sheet1[[#This Row],[updated offered salary]]&lt;$N$39),(Statistics_xlsx___Sheet1[[#This Row],[updated offered salary]]&gt;$N$40))</f>
        <v>0</v>
      </c>
    </row>
    <row r="5751" spans="1:11" x14ac:dyDescent="0.3">
      <c r="A5751">
        <v>658056</v>
      </c>
      <c r="B5751" t="s">
        <v>4613</v>
      </c>
      <c r="C5751" t="s">
        <v>8</v>
      </c>
      <c r="D5751" t="s">
        <v>9</v>
      </c>
      <c r="E5751" t="str">
        <f>IF(Statistics_xlsx___Sheet1[[#This Row],[event_name]]="-","Male",Statistics_xlsx___Sheet1[[#This Row],[event_name]])</f>
        <v>Male</v>
      </c>
      <c r="F5751" t="s">
        <v>10</v>
      </c>
      <c r="G5751" t="s">
        <v>345</v>
      </c>
      <c r="H5751" t="str">
        <f>IF(Statistics_xlsx___Sheet1[[#This Row],[Post Name]]="-",IF(G5752=0,G5750,G5752),Statistics_xlsx___Sheet1[[#This Row],[Post Name]])</f>
        <v>c9</v>
      </c>
      <c r="I5751">
        <v>89217</v>
      </c>
      <c r="J5751">
        <f>IF(Statistics_xlsx___Sheet1[[#This Row],[Offered Salary]]&lt;=0,AVERAGE($I$2:$I$7166),Statistics_xlsx___Sheet1[[#This Row],[Offered Salary]])</f>
        <v>89217</v>
      </c>
      <c r="K5751" t="b">
        <f>OR((Statistics_xlsx___Sheet1[[#This Row],[updated offered salary]]&lt;$N$39),(Statistics_xlsx___Sheet1[[#This Row],[updated offered salary]]&gt;$N$40))</f>
        <v>0</v>
      </c>
    </row>
    <row r="5752" spans="1:11" x14ac:dyDescent="0.3">
      <c r="A5752">
        <v>115237</v>
      </c>
      <c r="B5752" t="s">
        <v>4614</v>
      </c>
      <c r="C5752" t="s">
        <v>8</v>
      </c>
      <c r="D5752" t="s">
        <v>9</v>
      </c>
      <c r="E5752" t="str">
        <f>IF(Statistics_xlsx___Sheet1[[#This Row],[event_name]]="-","Male",Statistics_xlsx___Sheet1[[#This Row],[event_name]])</f>
        <v>Male</v>
      </c>
      <c r="F5752" t="s">
        <v>17</v>
      </c>
      <c r="G5752" t="s">
        <v>345</v>
      </c>
      <c r="H5752" t="str">
        <f>IF(Statistics_xlsx___Sheet1[[#This Row],[Post Name]]="-",IF(G5753=0,G5751,G5753),Statistics_xlsx___Sheet1[[#This Row],[Post Name]])</f>
        <v>c9</v>
      </c>
      <c r="I5752">
        <v>42735</v>
      </c>
      <c r="J5752">
        <f>IF(Statistics_xlsx___Sheet1[[#This Row],[Offered Salary]]&lt;=0,AVERAGE($I$2:$I$7166),Statistics_xlsx___Sheet1[[#This Row],[Offered Salary]])</f>
        <v>42735</v>
      </c>
      <c r="K5752" t="b">
        <f>OR((Statistics_xlsx___Sheet1[[#This Row],[updated offered salary]]&lt;$N$39),(Statistics_xlsx___Sheet1[[#This Row],[updated offered salary]]&gt;$N$40))</f>
        <v>0</v>
      </c>
    </row>
    <row r="5753" spans="1:11" x14ac:dyDescent="0.3">
      <c r="A5753">
        <v>303831</v>
      </c>
      <c r="B5753" t="s">
        <v>4615</v>
      </c>
      <c r="C5753" t="s">
        <v>8</v>
      </c>
      <c r="D5753" t="s">
        <v>13</v>
      </c>
      <c r="E5753" t="str">
        <f>IF(Statistics_xlsx___Sheet1[[#This Row],[event_name]]="-","Male",Statistics_xlsx___Sheet1[[#This Row],[event_name]])</f>
        <v>Female</v>
      </c>
      <c r="F5753" t="s">
        <v>17</v>
      </c>
      <c r="G5753" t="s">
        <v>345</v>
      </c>
      <c r="H5753" t="str">
        <f>IF(Statistics_xlsx___Sheet1[[#This Row],[Post Name]]="-",IF(G5754=0,G5752,G5754),Statistics_xlsx___Sheet1[[#This Row],[Post Name]])</f>
        <v>c9</v>
      </c>
      <c r="I5753">
        <v>59506</v>
      </c>
      <c r="J5753">
        <f>IF(Statistics_xlsx___Sheet1[[#This Row],[Offered Salary]]&lt;=0,AVERAGE($I$2:$I$7166),Statistics_xlsx___Sheet1[[#This Row],[Offered Salary]])</f>
        <v>59506</v>
      </c>
      <c r="K5753" t="b">
        <f>OR((Statistics_xlsx___Sheet1[[#This Row],[updated offered salary]]&lt;$N$39),(Statistics_xlsx___Sheet1[[#This Row],[updated offered salary]]&gt;$N$40))</f>
        <v>0</v>
      </c>
    </row>
    <row r="5754" spans="1:11" x14ac:dyDescent="0.3">
      <c r="A5754">
        <v>849468</v>
      </c>
      <c r="B5754" t="s">
        <v>4616</v>
      </c>
      <c r="C5754" t="s">
        <v>8</v>
      </c>
      <c r="D5754" t="s">
        <v>9</v>
      </c>
      <c r="E5754" t="str">
        <f>IF(Statistics_xlsx___Sheet1[[#This Row],[event_name]]="-","Male",Statistics_xlsx___Sheet1[[#This Row],[event_name]])</f>
        <v>Male</v>
      </c>
      <c r="F5754" t="s">
        <v>17</v>
      </c>
      <c r="G5754" t="s">
        <v>345</v>
      </c>
      <c r="H5754" t="str">
        <f>IF(Statistics_xlsx___Sheet1[[#This Row],[Post Name]]="-",IF(G5755=0,G5753,G5755),Statistics_xlsx___Sheet1[[#This Row],[Post Name]])</f>
        <v>c9</v>
      </c>
      <c r="I5754">
        <v>78755</v>
      </c>
      <c r="J5754">
        <f>IF(Statistics_xlsx___Sheet1[[#This Row],[Offered Salary]]&lt;=0,AVERAGE($I$2:$I$7166),Statistics_xlsx___Sheet1[[#This Row],[Offered Salary]])</f>
        <v>78755</v>
      </c>
      <c r="K5754" t="b">
        <f>OR((Statistics_xlsx___Sheet1[[#This Row],[updated offered salary]]&lt;$N$39),(Statistics_xlsx___Sheet1[[#This Row],[updated offered salary]]&gt;$N$40))</f>
        <v>0</v>
      </c>
    </row>
    <row r="5755" spans="1:11" x14ac:dyDescent="0.3">
      <c r="A5755">
        <v>447358</v>
      </c>
      <c r="B5755" t="s">
        <v>4617</v>
      </c>
      <c r="C5755" t="s">
        <v>8</v>
      </c>
      <c r="D5755" t="s">
        <v>13</v>
      </c>
      <c r="E5755" t="str">
        <f>IF(Statistics_xlsx___Sheet1[[#This Row],[event_name]]="-","Male",Statistics_xlsx___Sheet1[[#This Row],[event_name]])</f>
        <v>Female</v>
      </c>
      <c r="F5755" t="s">
        <v>17</v>
      </c>
      <c r="G5755" t="s">
        <v>345</v>
      </c>
      <c r="H5755" t="str">
        <f>IF(Statistics_xlsx___Sheet1[[#This Row],[Post Name]]="-",IF(G5756=0,G5754,G5756),Statistics_xlsx___Sheet1[[#This Row],[Post Name]])</f>
        <v>c9</v>
      </c>
      <c r="I5755">
        <v>37559</v>
      </c>
      <c r="J5755">
        <f>IF(Statistics_xlsx___Sheet1[[#This Row],[Offered Salary]]&lt;=0,AVERAGE($I$2:$I$7166),Statistics_xlsx___Sheet1[[#This Row],[Offered Salary]])</f>
        <v>37559</v>
      </c>
      <c r="K5755" t="b">
        <f>OR((Statistics_xlsx___Sheet1[[#This Row],[updated offered salary]]&lt;$N$39),(Statistics_xlsx___Sheet1[[#This Row],[updated offered salary]]&gt;$N$40))</f>
        <v>0</v>
      </c>
    </row>
    <row r="5756" spans="1:11" x14ac:dyDescent="0.3">
      <c r="A5756">
        <v>632916</v>
      </c>
      <c r="B5756" t="s">
        <v>4618</v>
      </c>
      <c r="C5756" t="s">
        <v>8</v>
      </c>
      <c r="D5756" t="s">
        <v>13</v>
      </c>
      <c r="E5756" t="str">
        <f>IF(Statistics_xlsx___Sheet1[[#This Row],[event_name]]="-","Male",Statistics_xlsx___Sheet1[[#This Row],[event_name]])</f>
        <v>Female</v>
      </c>
      <c r="F5756" t="s">
        <v>17</v>
      </c>
      <c r="G5756" t="s">
        <v>345</v>
      </c>
      <c r="H5756" t="str">
        <f>IF(Statistics_xlsx___Sheet1[[#This Row],[Post Name]]="-",IF(G5757=0,G5755,G5757),Statistics_xlsx___Sheet1[[#This Row],[Post Name]])</f>
        <v>c9</v>
      </c>
      <c r="I5756">
        <v>40018</v>
      </c>
      <c r="J5756">
        <f>IF(Statistics_xlsx___Sheet1[[#This Row],[Offered Salary]]&lt;=0,AVERAGE($I$2:$I$7166),Statistics_xlsx___Sheet1[[#This Row],[Offered Salary]])</f>
        <v>40018</v>
      </c>
      <c r="K5756" t="b">
        <f>OR((Statistics_xlsx___Sheet1[[#This Row],[updated offered salary]]&lt;$N$39),(Statistics_xlsx___Sheet1[[#This Row],[updated offered salary]]&gt;$N$40))</f>
        <v>0</v>
      </c>
    </row>
    <row r="5757" spans="1:11" x14ac:dyDescent="0.3">
      <c r="A5757">
        <v>843195</v>
      </c>
      <c r="B5757" t="s">
        <v>4618</v>
      </c>
      <c r="C5757" t="s">
        <v>8</v>
      </c>
      <c r="D5757" t="s">
        <v>9</v>
      </c>
      <c r="E5757" t="str">
        <f>IF(Statistics_xlsx___Sheet1[[#This Row],[event_name]]="-","Male",Statistics_xlsx___Sheet1[[#This Row],[event_name]])</f>
        <v>Male</v>
      </c>
      <c r="F5757" t="s">
        <v>17</v>
      </c>
      <c r="G5757" t="s">
        <v>345</v>
      </c>
      <c r="H5757" t="str">
        <f>IF(Statistics_xlsx___Sheet1[[#This Row],[Post Name]]="-",IF(G5758=0,G5756,G5758),Statistics_xlsx___Sheet1[[#This Row],[Post Name]])</f>
        <v>c9</v>
      </c>
      <c r="I5757">
        <v>6905</v>
      </c>
      <c r="J5757">
        <f>IF(Statistics_xlsx___Sheet1[[#This Row],[Offered Salary]]&lt;=0,AVERAGE($I$2:$I$7166),Statistics_xlsx___Sheet1[[#This Row],[Offered Salary]])</f>
        <v>6905</v>
      </c>
      <c r="K5757" t="b">
        <f>OR((Statistics_xlsx___Sheet1[[#This Row],[updated offered salary]]&lt;$N$39),(Statistics_xlsx___Sheet1[[#This Row],[updated offered salary]]&gt;$N$40))</f>
        <v>0</v>
      </c>
    </row>
    <row r="5758" spans="1:11" x14ac:dyDescent="0.3">
      <c r="A5758">
        <v>29717</v>
      </c>
      <c r="B5758" t="s">
        <v>649</v>
      </c>
      <c r="C5758" t="s">
        <v>8</v>
      </c>
      <c r="D5758" t="s">
        <v>13</v>
      </c>
      <c r="E5758" t="str">
        <f>IF(Statistics_xlsx___Sheet1[[#This Row],[event_name]]="-","Male",Statistics_xlsx___Sheet1[[#This Row],[event_name]])</f>
        <v>Female</v>
      </c>
      <c r="F5758" t="s">
        <v>17</v>
      </c>
      <c r="G5758" t="s">
        <v>345</v>
      </c>
      <c r="H5758" t="str">
        <f>IF(Statistics_xlsx___Sheet1[[#This Row],[Post Name]]="-",IF(G5759=0,G5757,G5759),Statistics_xlsx___Sheet1[[#This Row],[Post Name]])</f>
        <v>c9</v>
      </c>
      <c r="I5758">
        <v>12085</v>
      </c>
      <c r="J5758">
        <f>IF(Statistics_xlsx___Sheet1[[#This Row],[Offered Salary]]&lt;=0,AVERAGE($I$2:$I$7166),Statistics_xlsx___Sheet1[[#This Row],[Offered Salary]])</f>
        <v>12085</v>
      </c>
      <c r="K5758" t="b">
        <f>OR((Statistics_xlsx___Sheet1[[#This Row],[updated offered salary]]&lt;$N$39),(Statistics_xlsx___Sheet1[[#This Row],[updated offered salary]]&gt;$N$40))</f>
        <v>0</v>
      </c>
    </row>
    <row r="5759" spans="1:11" x14ac:dyDescent="0.3">
      <c r="A5759">
        <v>237765</v>
      </c>
      <c r="B5759" t="s">
        <v>4619</v>
      </c>
      <c r="C5759" t="s">
        <v>8</v>
      </c>
      <c r="D5759" t="s">
        <v>9</v>
      </c>
      <c r="E5759" t="str">
        <f>IF(Statistics_xlsx___Sheet1[[#This Row],[event_name]]="-","Male",Statistics_xlsx___Sheet1[[#This Row],[event_name]])</f>
        <v>Male</v>
      </c>
      <c r="F5759" t="s">
        <v>10</v>
      </c>
      <c r="G5759" t="s">
        <v>14</v>
      </c>
      <c r="H5759" t="str">
        <f>IF(Statistics_xlsx___Sheet1[[#This Row],[Post Name]]="-",IF(G5760=0,G5758,G5760),Statistics_xlsx___Sheet1[[#This Row],[Post Name]])</f>
        <v>c5</v>
      </c>
      <c r="I5759">
        <v>12913</v>
      </c>
      <c r="J5759">
        <f>IF(Statistics_xlsx___Sheet1[[#This Row],[Offered Salary]]&lt;=0,AVERAGE($I$2:$I$7166),Statistics_xlsx___Sheet1[[#This Row],[Offered Salary]])</f>
        <v>12913</v>
      </c>
      <c r="K5759" t="b">
        <f>OR((Statistics_xlsx___Sheet1[[#This Row],[updated offered salary]]&lt;$N$39),(Statistics_xlsx___Sheet1[[#This Row],[updated offered salary]]&gt;$N$40))</f>
        <v>0</v>
      </c>
    </row>
    <row r="5760" spans="1:11" x14ac:dyDescent="0.3">
      <c r="A5760">
        <v>705914</v>
      </c>
      <c r="B5760" t="s">
        <v>4620</v>
      </c>
      <c r="C5760" t="s">
        <v>15</v>
      </c>
      <c r="D5760" t="s">
        <v>13</v>
      </c>
      <c r="E5760" t="str">
        <f>IF(Statistics_xlsx___Sheet1[[#This Row],[event_name]]="-","Male",Statistics_xlsx___Sheet1[[#This Row],[event_name]])</f>
        <v>Female</v>
      </c>
      <c r="F5760" t="s">
        <v>10</v>
      </c>
      <c r="G5760" t="s">
        <v>14</v>
      </c>
      <c r="H5760" t="str">
        <f>IF(Statistics_xlsx___Sheet1[[#This Row],[Post Name]]="-",IF(G5761=0,G5759,G5761),Statistics_xlsx___Sheet1[[#This Row],[Post Name]])</f>
        <v>c5</v>
      </c>
      <c r="I5760">
        <v>99303</v>
      </c>
      <c r="J5760">
        <f>IF(Statistics_xlsx___Sheet1[[#This Row],[Offered Salary]]&lt;=0,AVERAGE($I$2:$I$7166),Statistics_xlsx___Sheet1[[#This Row],[Offered Salary]])</f>
        <v>99303</v>
      </c>
      <c r="K5760" t="b">
        <f>OR((Statistics_xlsx___Sheet1[[#This Row],[updated offered salary]]&lt;$N$39),(Statistics_xlsx___Sheet1[[#This Row],[updated offered salary]]&gt;$N$40))</f>
        <v>0</v>
      </c>
    </row>
    <row r="5761" spans="1:11" x14ac:dyDescent="0.3">
      <c r="A5761">
        <v>909583</v>
      </c>
      <c r="B5761" t="s">
        <v>123</v>
      </c>
      <c r="C5761" t="s">
        <v>8</v>
      </c>
      <c r="D5761" t="s">
        <v>9</v>
      </c>
      <c r="E5761" t="str">
        <f>IF(Statistics_xlsx___Sheet1[[#This Row],[event_name]]="-","Male",Statistics_xlsx___Sheet1[[#This Row],[event_name]])</f>
        <v>Male</v>
      </c>
      <c r="F5761" t="s">
        <v>21</v>
      </c>
      <c r="G5761" t="s">
        <v>14</v>
      </c>
      <c r="H5761" t="str">
        <f>IF(Statistics_xlsx___Sheet1[[#This Row],[Post Name]]="-",IF(G5762=0,G5760,G5762),Statistics_xlsx___Sheet1[[#This Row],[Post Name]])</f>
        <v>c5</v>
      </c>
      <c r="I5761">
        <v>34628</v>
      </c>
      <c r="J5761">
        <f>IF(Statistics_xlsx___Sheet1[[#This Row],[Offered Salary]]&lt;=0,AVERAGE($I$2:$I$7166),Statistics_xlsx___Sheet1[[#This Row],[Offered Salary]])</f>
        <v>34628</v>
      </c>
      <c r="K5761" t="b">
        <f>OR((Statistics_xlsx___Sheet1[[#This Row],[updated offered salary]]&lt;$N$39),(Statistics_xlsx___Sheet1[[#This Row],[updated offered salary]]&gt;$N$40))</f>
        <v>0</v>
      </c>
    </row>
    <row r="5762" spans="1:11" x14ac:dyDescent="0.3">
      <c r="A5762">
        <v>666002</v>
      </c>
      <c r="B5762" t="s">
        <v>4621</v>
      </c>
      <c r="C5762" t="s">
        <v>8</v>
      </c>
      <c r="D5762" t="s">
        <v>9</v>
      </c>
      <c r="E5762" t="str">
        <f>IF(Statistics_xlsx___Sheet1[[#This Row],[event_name]]="-","Male",Statistics_xlsx___Sheet1[[#This Row],[event_name]])</f>
        <v>Male</v>
      </c>
      <c r="F5762" t="s">
        <v>21</v>
      </c>
      <c r="G5762" t="s">
        <v>14</v>
      </c>
      <c r="H5762" t="str">
        <f>IF(Statistics_xlsx___Sheet1[[#This Row],[Post Name]]="-",IF(G5763=0,G5761,G5763),Statistics_xlsx___Sheet1[[#This Row],[Post Name]])</f>
        <v>c5</v>
      </c>
      <c r="I5762">
        <v>92464</v>
      </c>
      <c r="J5762">
        <f>IF(Statistics_xlsx___Sheet1[[#This Row],[Offered Salary]]&lt;=0,AVERAGE($I$2:$I$7166),Statistics_xlsx___Sheet1[[#This Row],[Offered Salary]])</f>
        <v>92464</v>
      </c>
      <c r="K5762" t="b">
        <f>OR((Statistics_xlsx___Sheet1[[#This Row],[updated offered salary]]&lt;$N$39),(Statistics_xlsx___Sheet1[[#This Row],[updated offered salary]]&gt;$N$40))</f>
        <v>0</v>
      </c>
    </row>
    <row r="5763" spans="1:11" x14ac:dyDescent="0.3">
      <c r="A5763">
        <v>335166</v>
      </c>
      <c r="B5763" t="s">
        <v>2476</v>
      </c>
      <c r="C5763" t="s">
        <v>15</v>
      </c>
      <c r="D5763" t="s">
        <v>9</v>
      </c>
      <c r="E5763" t="str">
        <f>IF(Statistics_xlsx___Sheet1[[#This Row],[event_name]]="-","Male",Statistics_xlsx___Sheet1[[#This Row],[event_name]])</f>
        <v>Male</v>
      </c>
      <c r="F5763" t="s">
        <v>86</v>
      </c>
      <c r="G5763" t="s">
        <v>345</v>
      </c>
      <c r="H5763" t="str">
        <f>IF(Statistics_xlsx___Sheet1[[#This Row],[Post Name]]="-",IF(G5764=0,G5762,G5764),Statistics_xlsx___Sheet1[[#This Row],[Post Name]])</f>
        <v>c9</v>
      </c>
      <c r="I5763">
        <v>91023</v>
      </c>
      <c r="J5763">
        <f>IF(Statistics_xlsx___Sheet1[[#This Row],[Offered Salary]]&lt;=0,AVERAGE($I$2:$I$7166),Statistics_xlsx___Sheet1[[#This Row],[Offered Salary]])</f>
        <v>91023</v>
      </c>
      <c r="K5763" t="b">
        <f>OR((Statistics_xlsx___Sheet1[[#This Row],[updated offered salary]]&lt;$N$39),(Statistics_xlsx___Sheet1[[#This Row],[updated offered salary]]&gt;$N$40))</f>
        <v>0</v>
      </c>
    </row>
    <row r="5764" spans="1:11" x14ac:dyDescent="0.3">
      <c r="A5764">
        <v>933034</v>
      </c>
      <c r="B5764" t="s">
        <v>4622</v>
      </c>
      <c r="C5764" t="s">
        <v>8</v>
      </c>
      <c r="D5764" t="s">
        <v>13</v>
      </c>
      <c r="E5764" t="str">
        <f>IF(Statistics_xlsx___Sheet1[[#This Row],[event_name]]="-","Male",Statistics_xlsx___Sheet1[[#This Row],[event_name]])</f>
        <v>Female</v>
      </c>
      <c r="F5764" t="s">
        <v>86</v>
      </c>
      <c r="G5764" t="s">
        <v>14</v>
      </c>
      <c r="H5764" t="str">
        <f>IF(Statistics_xlsx___Sheet1[[#This Row],[Post Name]]="-",IF(G5765=0,G5763,G5765),Statistics_xlsx___Sheet1[[#This Row],[Post Name]])</f>
        <v>c5</v>
      </c>
      <c r="I5764">
        <v>68706</v>
      </c>
      <c r="J5764">
        <f>IF(Statistics_xlsx___Sheet1[[#This Row],[Offered Salary]]&lt;=0,AVERAGE($I$2:$I$7166),Statistics_xlsx___Sheet1[[#This Row],[Offered Salary]])</f>
        <v>68706</v>
      </c>
      <c r="K5764" t="b">
        <f>OR((Statistics_xlsx___Sheet1[[#This Row],[updated offered salary]]&lt;$N$39),(Statistics_xlsx___Sheet1[[#This Row],[updated offered salary]]&gt;$N$40))</f>
        <v>0</v>
      </c>
    </row>
    <row r="5765" spans="1:11" x14ac:dyDescent="0.3">
      <c r="A5765">
        <v>536859</v>
      </c>
      <c r="B5765" t="s">
        <v>4623</v>
      </c>
      <c r="C5765" t="s">
        <v>8</v>
      </c>
      <c r="D5765" t="s">
        <v>13</v>
      </c>
      <c r="E5765" t="str">
        <f>IF(Statistics_xlsx___Sheet1[[#This Row],[event_name]]="-","Male",Statistics_xlsx___Sheet1[[#This Row],[event_name]])</f>
        <v>Female</v>
      </c>
      <c r="F5765" t="s">
        <v>86</v>
      </c>
      <c r="G5765" t="s">
        <v>14</v>
      </c>
      <c r="H5765" t="str">
        <f>IF(Statistics_xlsx___Sheet1[[#This Row],[Post Name]]="-",IF(G5766=0,G5764,G5766),Statistics_xlsx___Sheet1[[#This Row],[Post Name]])</f>
        <v>c5</v>
      </c>
      <c r="I5765">
        <v>96147</v>
      </c>
      <c r="J5765">
        <f>IF(Statistics_xlsx___Sheet1[[#This Row],[Offered Salary]]&lt;=0,AVERAGE($I$2:$I$7166),Statistics_xlsx___Sheet1[[#This Row],[Offered Salary]])</f>
        <v>96147</v>
      </c>
      <c r="K5765" t="b">
        <f>OR((Statistics_xlsx___Sheet1[[#This Row],[updated offered salary]]&lt;$N$39),(Statistics_xlsx___Sheet1[[#This Row],[updated offered salary]]&gt;$N$40))</f>
        <v>0</v>
      </c>
    </row>
    <row r="5766" spans="1:11" x14ac:dyDescent="0.3">
      <c r="A5766">
        <v>221819</v>
      </c>
      <c r="B5766" t="s">
        <v>4624</v>
      </c>
      <c r="C5766" t="s">
        <v>8</v>
      </c>
      <c r="D5766" t="s">
        <v>9</v>
      </c>
      <c r="E5766" t="str">
        <f>IF(Statistics_xlsx___Sheet1[[#This Row],[event_name]]="-","Male",Statistics_xlsx___Sheet1[[#This Row],[event_name]])</f>
        <v>Male</v>
      </c>
      <c r="F5766" t="s">
        <v>86</v>
      </c>
      <c r="G5766" t="s">
        <v>14</v>
      </c>
      <c r="H5766" t="str">
        <f>IF(Statistics_xlsx___Sheet1[[#This Row],[Post Name]]="-",IF(G5767=0,G5765,G5767),Statistics_xlsx___Sheet1[[#This Row],[Post Name]])</f>
        <v>c5</v>
      </c>
      <c r="I5766">
        <v>40569</v>
      </c>
      <c r="J5766">
        <f>IF(Statistics_xlsx___Sheet1[[#This Row],[Offered Salary]]&lt;=0,AVERAGE($I$2:$I$7166),Statistics_xlsx___Sheet1[[#This Row],[Offered Salary]])</f>
        <v>40569</v>
      </c>
      <c r="K5766" t="b">
        <f>OR((Statistics_xlsx___Sheet1[[#This Row],[updated offered salary]]&lt;$N$39),(Statistics_xlsx___Sheet1[[#This Row],[updated offered salary]]&gt;$N$40))</f>
        <v>0</v>
      </c>
    </row>
    <row r="5767" spans="1:11" x14ac:dyDescent="0.3">
      <c r="A5767">
        <v>67507</v>
      </c>
      <c r="B5767" t="s">
        <v>4625</v>
      </c>
      <c r="C5767" t="s">
        <v>8</v>
      </c>
      <c r="D5767" t="s">
        <v>9</v>
      </c>
      <c r="E5767" t="str">
        <f>IF(Statistics_xlsx___Sheet1[[#This Row],[event_name]]="-","Male",Statistics_xlsx___Sheet1[[#This Row],[event_name]])</f>
        <v>Male</v>
      </c>
      <c r="F5767" t="s">
        <v>86</v>
      </c>
      <c r="G5767" t="s">
        <v>14</v>
      </c>
      <c r="H5767" t="str">
        <f>IF(Statistics_xlsx___Sheet1[[#This Row],[Post Name]]="-",IF(G5768=0,G5766,G5768),Statistics_xlsx___Sheet1[[#This Row],[Post Name]])</f>
        <v>c5</v>
      </c>
      <c r="I5767">
        <v>74044</v>
      </c>
      <c r="J5767">
        <f>IF(Statistics_xlsx___Sheet1[[#This Row],[Offered Salary]]&lt;=0,AVERAGE($I$2:$I$7166),Statistics_xlsx___Sheet1[[#This Row],[Offered Salary]])</f>
        <v>74044</v>
      </c>
      <c r="K5767" t="b">
        <f>OR((Statistics_xlsx___Sheet1[[#This Row],[updated offered salary]]&lt;$N$39),(Statistics_xlsx___Sheet1[[#This Row],[updated offered salary]]&gt;$N$40))</f>
        <v>0</v>
      </c>
    </row>
    <row r="5768" spans="1:11" x14ac:dyDescent="0.3">
      <c r="A5768">
        <v>82282</v>
      </c>
      <c r="B5768" t="s">
        <v>4626</v>
      </c>
      <c r="C5768" t="s">
        <v>8</v>
      </c>
      <c r="D5768" t="s">
        <v>9</v>
      </c>
      <c r="E5768" t="str">
        <f>IF(Statistics_xlsx___Sheet1[[#This Row],[event_name]]="-","Male",Statistics_xlsx___Sheet1[[#This Row],[event_name]])</f>
        <v>Male</v>
      </c>
      <c r="F5768" t="s">
        <v>86</v>
      </c>
      <c r="G5768" t="s">
        <v>14</v>
      </c>
      <c r="H5768" t="str">
        <f>IF(Statistics_xlsx___Sheet1[[#This Row],[Post Name]]="-",IF(G5769=0,G5767,G5769),Statistics_xlsx___Sheet1[[#This Row],[Post Name]])</f>
        <v>c5</v>
      </c>
      <c r="I5768">
        <v>33730</v>
      </c>
      <c r="J5768">
        <f>IF(Statistics_xlsx___Sheet1[[#This Row],[Offered Salary]]&lt;=0,AVERAGE($I$2:$I$7166),Statistics_xlsx___Sheet1[[#This Row],[Offered Salary]])</f>
        <v>33730</v>
      </c>
      <c r="K5768" t="b">
        <f>OR((Statistics_xlsx___Sheet1[[#This Row],[updated offered salary]]&lt;$N$39),(Statistics_xlsx___Sheet1[[#This Row],[updated offered salary]]&gt;$N$40))</f>
        <v>0</v>
      </c>
    </row>
    <row r="5769" spans="1:11" x14ac:dyDescent="0.3">
      <c r="A5769">
        <v>389520</v>
      </c>
      <c r="B5769" t="s">
        <v>4627</v>
      </c>
      <c r="C5769" t="s">
        <v>8</v>
      </c>
      <c r="D5769" t="s">
        <v>9</v>
      </c>
      <c r="E5769" t="str">
        <f>IF(Statistics_xlsx___Sheet1[[#This Row],[event_name]]="-","Male",Statistics_xlsx___Sheet1[[#This Row],[event_name]])</f>
        <v>Male</v>
      </c>
      <c r="F5769" t="s">
        <v>86</v>
      </c>
      <c r="G5769" t="s">
        <v>14</v>
      </c>
      <c r="H5769" t="str">
        <f>IF(Statistics_xlsx___Sheet1[[#This Row],[Post Name]]="-",IF(G5770=0,G5768,G5770),Statistics_xlsx___Sheet1[[#This Row],[Post Name]])</f>
        <v>c5</v>
      </c>
      <c r="I5769">
        <v>29273</v>
      </c>
      <c r="J5769">
        <f>IF(Statistics_xlsx___Sheet1[[#This Row],[Offered Salary]]&lt;=0,AVERAGE($I$2:$I$7166),Statistics_xlsx___Sheet1[[#This Row],[Offered Salary]])</f>
        <v>29273</v>
      </c>
      <c r="K5769" t="b">
        <f>OR((Statistics_xlsx___Sheet1[[#This Row],[updated offered salary]]&lt;$N$39),(Statistics_xlsx___Sheet1[[#This Row],[updated offered salary]]&gt;$N$40))</f>
        <v>0</v>
      </c>
    </row>
    <row r="5770" spans="1:11" x14ac:dyDescent="0.3">
      <c r="A5770">
        <v>131235</v>
      </c>
      <c r="B5770" t="s">
        <v>4628</v>
      </c>
      <c r="C5770" t="s">
        <v>8</v>
      </c>
      <c r="D5770" t="s">
        <v>9</v>
      </c>
      <c r="E5770" t="str">
        <f>IF(Statistics_xlsx___Sheet1[[#This Row],[event_name]]="-","Male",Statistics_xlsx___Sheet1[[#This Row],[event_name]])</f>
        <v>Male</v>
      </c>
      <c r="F5770" t="s">
        <v>17</v>
      </c>
      <c r="G5770" t="s">
        <v>44</v>
      </c>
      <c r="H5770" t="str">
        <f>IF(Statistics_xlsx___Sheet1[[#This Row],[Post Name]]="-",IF(G5771=0,G5769,G5771),Statistics_xlsx___Sheet1[[#This Row],[Post Name]])</f>
        <v>i6</v>
      </c>
      <c r="I5770">
        <v>91565</v>
      </c>
      <c r="J5770">
        <f>IF(Statistics_xlsx___Sheet1[[#This Row],[Offered Salary]]&lt;=0,AVERAGE($I$2:$I$7166),Statistics_xlsx___Sheet1[[#This Row],[Offered Salary]])</f>
        <v>91565</v>
      </c>
      <c r="K5770" t="b">
        <f>OR((Statistics_xlsx___Sheet1[[#This Row],[updated offered salary]]&lt;$N$39),(Statistics_xlsx___Sheet1[[#This Row],[updated offered salary]]&gt;$N$40))</f>
        <v>0</v>
      </c>
    </row>
    <row r="5771" spans="1:11" x14ac:dyDescent="0.3">
      <c r="A5771">
        <v>408778</v>
      </c>
      <c r="B5771" t="s">
        <v>4629</v>
      </c>
      <c r="C5771" t="s">
        <v>8</v>
      </c>
      <c r="D5771" t="s">
        <v>9</v>
      </c>
      <c r="E5771" t="str">
        <f>IF(Statistics_xlsx___Sheet1[[#This Row],[event_name]]="-","Male",Statistics_xlsx___Sheet1[[#This Row],[event_name]])</f>
        <v>Male</v>
      </c>
      <c r="F5771" t="s">
        <v>17</v>
      </c>
      <c r="G5771" t="s">
        <v>44</v>
      </c>
      <c r="H5771" t="str">
        <f>IF(Statistics_xlsx___Sheet1[[#This Row],[Post Name]]="-",IF(G5772=0,G5770,G5772),Statistics_xlsx___Sheet1[[#This Row],[Post Name]])</f>
        <v>i6</v>
      </c>
      <c r="I5771">
        <v>3066</v>
      </c>
      <c r="J5771">
        <f>IF(Statistics_xlsx___Sheet1[[#This Row],[Offered Salary]]&lt;=0,AVERAGE($I$2:$I$7166),Statistics_xlsx___Sheet1[[#This Row],[Offered Salary]])</f>
        <v>3066</v>
      </c>
      <c r="K5771" t="b">
        <f>OR((Statistics_xlsx___Sheet1[[#This Row],[updated offered salary]]&lt;$N$39),(Statistics_xlsx___Sheet1[[#This Row],[updated offered salary]]&gt;$N$40))</f>
        <v>0</v>
      </c>
    </row>
    <row r="5772" spans="1:11" x14ac:dyDescent="0.3">
      <c r="A5772">
        <v>411113</v>
      </c>
      <c r="B5772" t="s">
        <v>4630</v>
      </c>
      <c r="C5772" t="s">
        <v>8</v>
      </c>
      <c r="D5772" t="s">
        <v>9</v>
      </c>
      <c r="E5772" t="str">
        <f>IF(Statistics_xlsx___Sheet1[[#This Row],[event_name]]="-","Male",Statistics_xlsx___Sheet1[[#This Row],[event_name]])</f>
        <v>Male</v>
      </c>
      <c r="F5772" t="s">
        <v>17</v>
      </c>
      <c r="G5772" t="s">
        <v>44</v>
      </c>
      <c r="H5772" t="str">
        <f>IF(Statistics_xlsx___Sheet1[[#This Row],[Post Name]]="-",IF(G5773=0,G5771,G5773),Statistics_xlsx___Sheet1[[#This Row],[Post Name]])</f>
        <v>i6</v>
      </c>
      <c r="I5772">
        <v>49984</v>
      </c>
      <c r="J5772">
        <f>IF(Statistics_xlsx___Sheet1[[#This Row],[Offered Salary]]&lt;=0,AVERAGE($I$2:$I$7166),Statistics_xlsx___Sheet1[[#This Row],[Offered Salary]])</f>
        <v>49984</v>
      </c>
      <c r="K5772" t="b">
        <f>OR((Statistics_xlsx___Sheet1[[#This Row],[updated offered salary]]&lt;$N$39),(Statistics_xlsx___Sheet1[[#This Row],[updated offered salary]]&gt;$N$40))</f>
        <v>0</v>
      </c>
    </row>
    <row r="5773" spans="1:11" x14ac:dyDescent="0.3">
      <c r="A5773">
        <v>422866</v>
      </c>
      <c r="B5773" t="s">
        <v>4631</v>
      </c>
      <c r="C5773" t="s">
        <v>8</v>
      </c>
      <c r="D5773" t="s">
        <v>9</v>
      </c>
      <c r="E5773" t="str">
        <f>IF(Statistics_xlsx___Sheet1[[#This Row],[event_name]]="-","Male",Statistics_xlsx___Sheet1[[#This Row],[event_name]])</f>
        <v>Male</v>
      </c>
      <c r="F5773" t="s">
        <v>17</v>
      </c>
      <c r="G5773" t="s">
        <v>44</v>
      </c>
      <c r="H5773" t="str">
        <f>IF(Statistics_xlsx___Sheet1[[#This Row],[Post Name]]="-",IF(G5774=0,G5772,G5774),Statistics_xlsx___Sheet1[[#This Row],[Post Name]])</f>
        <v>i6</v>
      </c>
      <c r="I5773">
        <v>31394</v>
      </c>
      <c r="J5773">
        <f>IF(Statistics_xlsx___Sheet1[[#This Row],[Offered Salary]]&lt;=0,AVERAGE($I$2:$I$7166),Statistics_xlsx___Sheet1[[#This Row],[Offered Salary]])</f>
        <v>31394</v>
      </c>
      <c r="K5773" t="b">
        <f>OR((Statistics_xlsx___Sheet1[[#This Row],[updated offered salary]]&lt;$N$39),(Statistics_xlsx___Sheet1[[#This Row],[updated offered salary]]&gt;$N$40))</f>
        <v>0</v>
      </c>
    </row>
    <row r="5774" spans="1:11" x14ac:dyDescent="0.3">
      <c r="A5774">
        <v>647542</v>
      </c>
      <c r="B5774" t="s">
        <v>4632</v>
      </c>
      <c r="C5774" t="s">
        <v>8</v>
      </c>
      <c r="D5774" t="s">
        <v>9</v>
      </c>
      <c r="E5774" t="str">
        <f>IF(Statistics_xlsx___Sheet1[[#This Row],[event_name]]="-","Male",Statistics_xlsx___Sheet1[[#This Row],[event_name]])</f>
        <v>Male</v>
      </c>
      <c r="F5774" t="s">
        <v>17</v>
      </c>
      <c r="G5774" t="s">
        <v>345</v>
      </c>
      <c r="H5774" t="str">
        <f>IF(Statistics_xlsx___Sheet1[[#This Row],[Post Name]]="-",IF(G5775=0,G5773,G5775),Statistics_xlsx___Sheet1[[#This Row],[Post Name]])</f>
        <v>c9</v>
      </c>
      <c r="I5774">
        <v>59826</v>
      </c>
      <c r="J5774">
        <f>IF(Statistics_xlsx___Sheet1[[#This Row],[Offered Salary]]&lt;=0,AVERAGE($I$2:$I$7166),Statistics_xlsx___Sheet1[[#This Row],[Offered Salary]])</f>
        <v>59826</v>
      </c>
      <c r="K5774" t="b">
        <f>OR((Statistics_xlsx___Sheet1[[#This Row],[updated offered salary]]&lt;$N$39),(Statistics_xlsx___Sheet1[[#This Row],[updated offered salary]]&gt;$N$40))</f>
        <v>0</v>
      </c>
    </row>
    <row r="5775" spans="1:11" x14ac:dyDescent="0.3">
      <c r="A5775">
        <v>50483</v>
      </c>
      <c r="B5775" t="s">
        <v>4633</v>
      </c>
      <c r="C5775" t="s">
        <v>8</v>
      </c>
      <c r="D5775" t="s">
        <v>9</v>
      </c>
      <c r="E5775" t="str">
        <f>IF(Statistics_xlsx___Sheet1[[#This Row],[event_name]]="-","Male",Statistics_xlsx___Sheet1[[#This Row],[event_name]])</f>
        <v>Male</v>
      </c>
      <c r="F5775" t="s">
        <v>10</v>
      </c>
      <c r="G5775" t="s">
        <v>345</v>
      </c>
      <c r="H5775" t="str">
        <f>IF(Statistics_xlsx___Sheet1[[#This Row],[Post Name]]="-",IF(G5776=0,G5774,G5776),Statistics_xlsx___Sheet1[[#This Row],[Post Name]])</f>
        <v>c9</v>
      </c>
      <c r="I5775">
        <v>82817</v>
      </c>
      <c r="J5775">
        <f>IF(Statistics_xlsx___Sheet1[[#This Row],[Offered Salary]]&lt;=0,AVERAGE($I$2:$I$7166),Statistics_xlsx___Sheet1[[#This Row],[Offered Salary]])</f>
        <v>82817</v>
      </c>
      <c r="K5775" t="b">
        <f>OR((Statistics_xlsx___Sheet1[[#This Row],[updated offered salary]]&lt;$N$39),(Statistics_xlsx___Sheet1[[#This Row],[updated offered salary]]&gt;$N$40))</f>
        <v>0</v>
      </c>
    </row>
    <row r="5776" spans="1:11" x14ac:dyDescent="0.3">
      <c r="A5776">
        <v>790653</v>
      </c>
      <c r="B5776" t="s">
        <v>4634</v>
      </c>
      <c r="C5776" t="s">
        <v>8</v>
      </c>
      <c r="D5776" t="s">
        <v>42</v>
      </c>
      <c r="E5776" t="str">
        <f>IF(Statistics_xlsx___Sheet1[[#This Row],[event_name]]="-","Male",Statistics_xlsx___Sheet1[[#This Row],[event_name]])</f>
        <v>Don’t want to say</v>
      </c>
      <c r="F5776" t="s">
        <v>10</v>
      </c>
      <c r="G5776" t="s">
        <v>345</v>
      </c>
      <c r="H5776" t="str">
        <f>IF(Statistics_xlsx___Sheet1[[#This Row],[Post Name]]="-",IF(G5777=0,G5775,G5777),Statistics_xlsx___Sheet1[[#This Row],[Post Name]])</f>
        <v>c9</v>
      </c>
      <c r="I5776">
        <v>69188</v>
      </c>
      <c r="J5776">
        <f>IF(Statistics_xlsx___Sheet1[[#This Row],[Offered Salary]]&lt;=0,AVERAGE($I$2:$I$7166),Statistics_xlsx___Sheet1[[#This Row],[Offered Salary]])</f>
        <v>69188</v>
      </c>
      <c r="K5776" t="b">
        <f>OR((Statistics_xlsx___Sheet1[[#This Row],[updated offered salary]]&lt;$N$39),(Statistics_xlsx___Sheet1[[#This Row],[updated offered salary]]&gt;$N$40))</f>
        <v>0</v>
      </c>
    </row>
    <row r="5777" spans="1:11" x14ac:dyDescent="0.3">
      <c r="A5777">
        <v>919910</v>
      </c>
      <c r="B5777" t="s">
        <v>4635</v>
      </c>
      <c r="C5777" t="s">
        <v>8</v>
      </c>
      <c r="D5777" t="s">
        <v>9</v>
      </c>
      <c r="E5777" t="str">
        <f>IF(Statistics_xlsx___Sheet1[[#This Row],[event_name]]="-","Male",Statistics_xlsx___Sheet1[[#This Row],[event_name]])</f>
        <v>Male</v>
      </c>
      <c r="F5777" t="s">
        <v>17</v>
      </c>
      <c r="G5777" t="s">
        <v>36</v>
      </c>
      <c r="H5777" t="str">
        <f>IF(Statistics_xlsx___Sheet1[[#This Row],[Post Name]]="-",IF(G5778=0,G5776,G5778),Statistics_xlsx___Sheet1[[#This Row],[Post Name]])</f>
        <v>i5</v>
      </c>
      <c r="I5777">
        <v>76058</v>
      </c>
      <c r="J5777">
        <f>IF(Statistics_xlsx___Sheet1[[#This Row],[Offered Salary]]&lt;=0,AVERAGE($I$2:$I$7166),Statistics_xlsx___Sheet1[[#This Row],[Offered Salary]])</f>
        <v>76058</v>
      </c>
      <c r="K5777" t="b">
        <f>OR((Statistics_xlsx___Sheet1[[#This Row],[updated offered salary]]&lt;$N$39),(Statistics_xlsx___Sheet1[[#This Row],[updated offered salary]]&gt;$N$40))</f>
        <v>0</v>
      </c>
    </row>
    <row r="5778" spans="1:11" x14ac:dyDescent="0.3">
      <c r="A5778">
        <v>27804</v>
      </c>
      <c r="B5778" t="s">
        <v>2343</v>
      </c>
      <c r="C5778" t="s">
        <v>8</v>
      </c>
      <c r="D5778" t="s">
        <v>13</v>
      </c>
      <c r="E5778" t="str">
        <f>IF(Statistics_xlsx___Sheet1[[#This Row],[event_name]]="-","Male",Statistics_xlsx___Sheet1[[#This Row],[event_name]])</f>
        <v>Female</v>
      </c>
      <c r="F5778" t="s">
        <v>10</v>
      </c>
      <c r="G5778" t="s">
        <v>345</v>
      </c>
      <c r="H5778" t="str">
        <f>IF(Statistics_xlsx___Sheet1[[#This Row],[Post Name]]="-",IF(G5779=0,G5777,G5779),Statistics_xlsx___Sheet1[[#This Row],[Post Name]])</f>
        <v>c9</v>
      </c>
      <c r="I5778">
        <v>67852</v>
      </c>
      <c r="J5778">
        <f>IF(Statistics_xlsx___Sheet1[[#This Row],[Offered Salary]]&lt;=0,AVERAGE($I$2:$I$7166),Statistics_xlsx___Sheet1[[#This Row],[Offered Salary]])</f>
        <v>67852</v>
      </c>
      <c r="K5778" t="b">
        <f>OR((Statistics_xlsx___Sheet1[[#This Row],[updated offered salary]]&lt;$N$39),(Statistics_xlsx___Sheet1[[#This Row],[updated offered salary]]&gt;$N$40))</f>
        <v>0</v>
      </c>
    </row>
    <row r="5779" spans="1:11" x14ac:dyDescent="0.3">
      <c r="A5779">
        <v>489930</v>
      </c>
      <c r="B5779" t="s">
        <v>4636</v>
      </c>
      <c r="C5779" t="s">
        <v>8</v>
      </c>
      <c r="D5779" t="s">
        <v>9</v>
      </c>
      <c r="E5779" t="str">
        <f>IF(Statistics_xlsx___Sheet1[[#This Row],[event_name]]="-","Male",Statistics_xlsx___Sheet1[[#This Row],[event_name]])</f>
        <v>Male</v>
      </c>
      <c r="F5779" t="s">
        <v>86</v>
      </c>
      <c r="G5779" t="s">
        <v>24</v>
      </c>
      <c r="H5779" t="str">
        <f>IF(Statistics_xlsx___Sheet1[[#This Row],[Post Name]]="-",IF(G5780=0,G5778,G5780),Statistics_xlsx___Sheet1[[#This Row],[Post Name]])</f>
        <v>i7</v>
      </c>
      <c r="I5779">
        <v>30997</v>
      </c>
      <c r="J5779">
        <f>IF(Statistics_xlsx___Sheet1[[#This Row],[Offered Salary]]&lt;=0,AVERAGE($I$2:$I$7166),Statistics_xlsx___Sheet1[[#This Row],[Offered Salary]])</f>
        <v>30997</v>
      </c>
      <c r="K5779" t="b">
        <f>OR((Statistics_xlsx___Sheet1[[#This Row],[updated offered salary]]&lt;$N$39),(Statistics_xlsx___Sheet1[[#This Row],[updated offered salary]]&gt;$N$40))</f>
        <v>0</v>
      </c>
    </row>
    <row r="5780" spans="1:11" x14ac:dyDescent="0.3">
      <c r="A5780">
        <v>60276</v>
      </c>
      <c r="B5780" t="s">
        <v>4637</v>
      </c>
      <c r="C5780" t="s">
        <v>8</v>
      </c>
      <c r="D5780" t="s">
        <v>13</v>
      </c>
      <c r="E5780" t="str">
        <f>IF(Statistics_xlsx___Sheet1[[#This Row],[event_name]]="-","Male",Statistics_xlsx___Sheet1[[#This Row],[event_name]])</f>
        <v>Female</v>
      </c>
      <c r="F5780" t="s">
        <v>86</v>
      </c>
      <c r="G5780" t="s">
        <v>24</v>
      </c>
      <c r="H5780" t="str">
        <f>IF(Statistics_xlsx___Sheet1[[#This Row],[Post Name]]="-",IF(G5781=0,G5779,G5781),Statistics_xlsx___Sheet1[[#This Row],[Post Name]])</f>
        <v>i7</v>
      </c>
      <c r="I5780">
        <v>43082</v>
      </c>
      <c r="J5780">
        <f>IF(Statistics_xlsx___Sheet1[[#This Row],[Offered Salary]]&lt;=0,AVERAGE($I$2:$I$7166),Statistics_xlsx___Sheet1[[#This Row],[Offered Salary]])</f>
        <v>43082</v>
      </c>
      <c r="K5780" t="b">
        <f>OR((Statistics_xlsx___Sheet1[[#This Row],[updated offered salary]]&lt;$N$39),(Statistics_xlsx___Sheet1[[#This Row],[updated offered salary]]&gt;$N$40))</f>
        <v>0</v>
      </c>
    </row>
    <row r="5781" spans="1:11" x14ac:dyDescent="0.3">
      <c r="A5781">
        <v>669778</v>
      </c>
      <c r="B5781" t="s">
        <v>4638</v>
      </c>
      <c r="C5781" t="s">
        <v>8</v>
      </c>
      <c r="D5781" t="s">
        <v>13</v>
      </c>
      <c r="E5781" t="str">
        <f>IF(Statistics_xlsx___Sheet1[[#This Row],[event_name]]="-","Male",Statistics_xlsx___Sheet1[[#This Row],[event_name]])</f>
        <v>Female</v>
      </c>
      <c r="F5781" t="s">
        <v>52</v>
      </c>
      <c r="G5781" t="s">
        <v>345</v>
      </c>
      <c r="H5781" t="str">
        <f>IF(Statistics_xlsx___Sheet1[[#This Row],[Post Name]]="-",IF(G5782=0,G5780,G5782),Statistics_xlsx___Sheet1[[#This Row],[Post Name]])</f>
        <v>c9</v>
      </c>
      <c r="I5781">
        <v>58903</v>
      </c>
      <c r="J5781">
        <f>IF(Statistics_xlsx___Sheet1[[#This Row],[Offered Salary]]&lt;=0,AVERAGE($I$2:$I$7166),Statistics_xlsx___Sheet1[[#This Row],[Offered Salary]])</f>
        <v>58903</v>
      </c>
      <c r="K5781" t="b">
        <f>OR((Statistics_xlsx___Sheet1[[#This Row],[updated offered salary]]&lt;$N$39),(Statistics_xlsx___Sheet1[[#This Row],[updated offered salary]]&gt;$N$40))</f>
        <v>0</v>
      </c>
    </row>
    <row r="5782" spans="1:11" x14ac:dyDescent="0.3">
      <c r="A5782">
        <v>688250</v>
      </c>
      <c r="B5782" t="s">
        <v>4639</v>
      </c>
      <c r="C5782" t="s">
        <v>8</v>
      </c>
      <c r="D5782" t="s">
        <v>42</v>
      </c>
      <c r="E5782" t="str">
        <f>IF(Statistics_xlsx___Sheet1[[#This Row],[event_name]]="-","Male",Statistics_xlsx___Sheet1[[#This Row],[event_name]])</f>
        <v>Don’t want to say</v>
      </c>
      <c r="F5782" t="s">
        <v>52</v>
      </c>
      <c r="G5782" t="s">
        <v>345</v>
      </c>
      <c r="H5782" t="str">
        <f>IF(Statistics_xlsx___Sheet1[[#This Row],[Post Name]]="-",IF(G5783=0,G5781,G5783),Statistics_xlsx___Sheet1[[#This Row],[Post Name]])</f>
        <v>c9</v>
      </c>
      <c r="I5782">
        <v>88360</v>
      </c>
      <c r="J5782">
        <f>IF(Statistics_xlsx___Sheet1[[#This Row],[Offered Salary]]&lt;=0,AVERAGE($I$2:$I$7166),Statistics_xlsx___Sheet1[[#This Row],[Offered Salary]])</f>
        <v>88360</v>
      </c>
      <c r="K5782" t="b">
        <f>OR((Statistics_xlsx___Sheet1[[#This Row],[updated offered salary]]&lt;$N$39),(Statistics_xlsx___Sheet1[[#This Row],[updated offered salary]]&gt;$N$40))</f>
        <v>0</v>
      </c>
    </row>
    <row r="5783" spans="1:11" x14ac:dyDescent="0.3">
      <c r="A5783">
        <v>281313</v>
      </c>
      <c r="B5783" t="s">
        <v>4640</v>
      </c>
      <c r="C5783" t="s">
        <v>8</v>
      </c>
      <c r="D5783" t="s">
        <v>13</v>
      </c>
      <c r="E5783" t="str">
        <f>IF(Statistics_xlsx___Sheet1[[#This Row],[event_name]]="-","Male",Statistics_xlsx___Sheet1[[#This Row],[event_name]])</f>
        <v>Female</v>
      </c>
      <c r="F5783" t="s">
        <v>21</v>
      </c>
      <c r="G5783" t="s">
        <v>30</v>
      </c>
      <c r="H5783" t="str">
        <f>IF(Statistics_xlsx___Sheet1[[#This Row],[Post Name]]="-",IF(G5784=0,G5782,G5784),Statistics_xlsx___Sheet1[[#This Row],[Post Name]])</f>
        <v>b9</v>
      </c>
      <c r="I5783">
        <v>72798</v>
      </c>
      <c r="J5783">
        <f>IF(Statistics_xlsx___Sheet1[[#This Row],[Offered Salary]]&lt;=0,AVERAGE($I$2:$I$7166),Statistics_xlsx___Sheet1[[#This Row],[Offered Salary]])</f>
        <v>72798</v>
      </c>
      <c r="K5783" t="b">
        <f>OR((Statistics_xlsx___Sheet1[[#This Row],[updated offered salary]]&lt;$N$39),(Statistics_xlsx___Sheet1[[#This Row],[updated offered salary]]&gt;$N$40))</f>
        <v>0</v>
      </c>
    </row>
    <row r="5784" spans="1:11" x14ac:dyDescent="0.3">
      <c r="A5784">
        <v>772413</v>
      </c>
      <c r="B5784" t="s">
        <v>4641</v>
      </c>
      <c r="C5784" t="s">
        <v>8</v>
      </c>
      <c r="D5784" t="s">
        <v>9</v>
      </c>
      <c r="E5784" t="str">
        <f>IF(Statistics_xlsx___Sheet1[[#This Row],[event_name]]="-","Male",Statistics_xlsx___Sheet1[[#This Row],[event_name]])</f>
        <v>Male</v>
      </c>
      <c r="F5784" t="s">
        <v>21</v>
      </c>
      <c r="G5784" t="s">
        <v>30</v>
      </c>
      <c r="H5784" t="str">
        <f>IF(Statistics_xlsx___Sheet1[[#This Row],[Post Name]]="-",IF(G5785=0,G5783,G5785),Statistics_xlsx___Sheet1[[#This Row],[Post Name]])</f>
        <v>b9</v>
      </c>
      <c r="I5784">
        <v>28195</v>
      </c>
      <c r="J5784">
        <f>IF(Statistics_xlsx___Sheet1[[#This Row],[Offered Salary]]&lt;=0,AVERAGE($I$2:$I$7166),Statistics_xlsx___Sheet1[[#This Row],[Offered Salary]])</f>
        <v>28195</v>
      </c>
      <c r="K5784" t="b">
        <f>OR((Statistics_xlsx___Sheet1[[#This Row],[updated offered salary]]&lt;$N$39),(Statistics_xlsx___Sheet1[[#This Row],[updated offered salary]]&gt;$N$40))</f>
        <v>0</v>
      </c>
    </row>
    <row r="5785" spans="1:11" x14ac:dyDescent="0.3">
      <c r="A5785">
        <v>625760</v>
      </c>
      <c r="B5785" t="s">
        <v>4642</v>
      </c>
      <c r="C5785" t="s">
        <v>8</v>
      </c>
      <c r="D5785" t="s">
        <v>9</v>
      </c>
      <c r="E5785" t="str">
        <f>IF(Statistics_xlsx___Sheet1[[#This Row],[event_name]]="-","Male",Statistics_xlsx___Sheet1[[#This Row],[event_name]])</f>
        <v>Male</v>
      </c>
      <c r="F5785" t="s">
        <v>21</v>
      </c>
      <c r="G5785" t="s">
        <v>30</v>
      </c>
      <c r="H5785" t="str">
        <f>IF(Statistics_xlsx___Sheet1[[#This Row],[Post Name]]="-",IF(G5786=0,G5784,G5786),Statistics_xlsx___Sheet1[[#This Row],[Post Name]])</f>
        <v>b9</v>
      </c>
      <c r="I5785">
        <v>76734</v>
      </c>
      <c r="J5785">
        <f>IF(Statistics_xlsx___Sheet1[[#This Row],[Offered Salary]]&lt;=0,AVERAGE($I$2:$I$7166),Statistics_xlsx___Sheet1[[#This Row],[Offered Salary]])</f>
        <v>76734</v>
      </c>
      <c r="K5785" t="b">
        <f>OR((Statistics_xlsx___Sheet1[[#This Row],[updated offered salary]]&lt;$N$39),(Statistics_xlsx___Sheet1[[#This Row],[updated offered salary]]&gt;$N$40))</f>
        <v>0</v>
      </c>
    </row>
    <row r="5786" spans="1:11" x14ac:dyDescent="0.3">
      <c r="A5786">
        <v>859676</v>
      </c>
      <c r="B5786" t="s">
        <v>4643</v>
      </c>
      <c r="C5786" t="s">
        <v>8</v>
      </c>
      <c r="D5786" t="s">
        <v>9</v>
      </c>
      <c r="E5786" t="str">
        <f>IF(Statistics_xlsx___Sheet1[[#This Row],[event_name]]="-","Male",Statistics_xlsx___Sheet1[[#This Row],[event_name]])</f>
        <v>Male</v>
      </c>
      <c r="F5786" t="s">
        <v>10</v>
      </c>
      <c r="G5786" t="s">
        <v>11</v>
      </c>
      <c r="H5786" t="str">
        <f>IF(Statistics_xlsx___Sheet1[[#This Row],[Post Name]]="-",IF(G5787=0,G5785,G5787),Statistics_xlsx___Sheet1[[#This Row],[Post Name]])</f>
        <v>c8</v>
      </c>
      <c r="I5786">
        <v>76658</v>
      </c>
      <c r="J5786">
        <f>IF(Statistics_xlsx___Sheet1[[#This Row],[Offered Salary]]&lt;=0,AVERAGE($I$2:$I$7166),Statistics_xlsx___Sheet1[[#This Row],[Offered Salary]])</f>
        <v>76658</v>
      </c>
      <c r="K5786" t="b">
        <f>OR((Statistics_xlsx___Sheet1[[#This Row],[updated offered salary]]&lt;$N$39),(Statistics_xlsx___Sheet1[[#This Row],[updated offered salary]]&gt;$N$40))</f>
        <v>0</v>
      </c>
    </row>
    <row r="5787" spans="1:11" x14ac:dyDescent="0.3">
      <c r="A5787">
        <v>146168</v>
      </c>
      <c r="B5787" t="s">
        <v>4644</v>
      </c>
      <c r="C5787" t="s">
        <v>8</v>
      </c>
      <c r="D5787" t="s">
        <v>9</v>
      </c>
      <c r="E5787" t="str">
        <f>IF(Statistics_xlsx___Sheet1[[#This Row],[event_name]]="-","Male",Statistics_xlsx___Sheet1[[#This Row],[event_name]])</f>
        <v>Male</v>
      </c>
      <c r="F5787" t="s">
        <v>10</v>
      </c>
      <c r="G5787" t="s">
        <v>11</v>
      </c>
      <c r="H5787" t="str">
        <f>IF(Statistics_xlsx___Sheet1[[#This Row],[Post Name]]="-",IF(G5788=0,G5786,G5788),Statistics_xlsx___Sheet1[[#This Row],[Post Name]])</f>
        <v>c8</v>
      </c>
      <c r="I5787">
        <v>92429</v>
      </c>
      <c r="J5787">
        <f>IF(Statistics_xlsx___Sheet1[[#This Row],[Offered Salary]]&lt;=0,AVERAGE($I$2:$I$7166),Statistics_xlsx___Sheet1[[#This Row],[Offered Salary]])</f>
        <v>92429</v>
      </c>
      <c r="K5787" t="b">
        <f>OR((Statistics_xlsx___Sheet1[[#This Row],[updated offered salary]]&lt;$N$39),(Statistics_xlsx___Sheet1[[#This Row],[updated offered salary]]&gt;$N$40))</f>
        <v>0</v>
      </c>
    </row>
    <row r="5788" spans="1:11" x14ac:dyDescent="0.3">
      <c r="A5788">
        <v>91498</v>
      </c>
      <c r="B5788" t="s">
        <v>4645</v>
      </c>
      <c r="C5788" t="s">
        <v>8</v>
      </c>
      <c r="D5788" t="s">
        <v>9</v>
      </c>
      <c r="E5788" t="str">
        <f>IF(Statistics_xlsx___Sheet1[[#This Row],[event_name]]="-","Male",Statistics_xlsx___Sheet1[[#This Row],[event_name]])</f>
        <v>Male</v>
      </c>
      <c r="F5788" t="s">
        <v>10</v>
      </c>
      <c r="G5788" t="s">
        <v>39</v>
      </c>
      <c r="H5788" t="str">
        <f>IF(Statistics_xlsx___Sheet1[[#This Row],[Post Name]]="-",IF(G5789=0,G5787,G5789),Statistics_xlsx___Sheet1[[#This Row],[Post Name]])</f>
        <v>i1</v>
      </c>
      <c r="I5788">
        <v>28871</v>
      </c>
      <c r="J5788">
        <f>IF(Statistics_xlsx___Sheet1[[#This Row],[Offered Salary]]&lt;=0,AVERAGE($I$2:$I$7166),Statistics_xlsx___Sheet1[[#This Row],[Offered Salary]])</f>
        <v>28871</v>
      </c>
      <c r="K5788" t="b">
        <f>OR((Statistics_xlsx___Sheet1[[#This Row],[updated offered salary]]&lt;$N$39),(Statistics_xlsx___Sheet1[[#This Row],[updated offered salary]]&gt;$N$40))</f>
        <v>0</v>
      </c>
    </row>
    <row r="5789" spans="1:11" x14ac:dyDescent="0.3">
      <c r="A5789">
        <v>253623</v>
      </c>
      <c r="B5789" t="s">
        <v>1222</v>
      </c>
      <c r="C5789" t="s">
        <v>8</v>
      </c>
      <c r="D5789" t="s">
        <v>13</v>
      </c>
      <c r="E5789" t="str">
        <f>IF(Statistics_xlsx___Sheet1[[#This Row],[event_name]]="-","Male",Statistics_xlsx___Sheet1[[#This Row],[event_name]])</f>
        <v>Female</v>
      </c>
      <c r="F5789" t="s">
        <v>10</v>
      </c>
      <c r="G5789" t="s">
        <v>39</v>
      </c>
      <c r="H5789" t="str">
        <f>IF(Statistics_xlsx___Sheet1[[#This Row],[Post Name]]="-",IF(G5790=0,G5788,G5790),Statistics_xlsx___Sheet1[[#This Row],[Post Name]])</f>
        <v>i1</v>
      </c>
      <c r="I5789">
        <v>14941</v>
      </c>
      <c r="J5789">
        <f>IF(Statistics_xlsx___Sheet1[[#This Row],[Offered Salary]]&lt;=0,AVERAGE($I$2:$I$7166),Statistics_xlsx___Sheet1[[#This Row],[Offered Salary]])</f>
        <v>14941</v>
      </c>
      <c r="K5789" t="b">
        <f>OR((Statistics_xlsx___Sheet1[[#This Row],[updated offered salary]]&lt;$N$39),(Statistics_xlsx___Sheet1[[#This Row],[updated offered salary]]&gt;$N$40))</f>
        <v>0</v>
      </c>
    </row>
    <row r="5790" spans="1:11" x14ac:dyDescent="0.3">
      <c r="A5790">
        <v>733047</v>
      </c>
      <c r="B5790" t="s">
        <v>4646</v>
      </c>
      <c r="C5790" t="s">
        <v>15</v>
      </c>
      <c r="D5790" t="s">
        <v>13</v>
      </c>
      <c r="E5790" t="str">
        <f>IF(Statistics_xlsx___Sheet1[[#This Row],[event_name]]="-","Male",Statistics_xlsx___Sheet1[[#This Row],[event_name]])</f>
        <v>Female</v>
      </c>
      <c r="F5790" t="s">
        <v>10</v>
      </c>
      <c r="G5790" t="s">
        <v>39</v>
      </c>
      <c r="H5790" t="str">
        <f>IF(Statistics_xlsx___Sheet1[[#This Row],[Post Name]]="-",IF(G5791=0,G5789,G5791),Statistics_xlsx___Sheet1[[#This Row],[Post Name]])</f>
        <v>i1</v>
      </c>
      <c r="I5790">
        <v>9613</v>
      </c>
      <c r="J5790">
        <f>IF(Statistics_xlsx___Sheet1[[#This Row],[Offered Salary]]&lt;=0,AVERAGE($I$2:$I$7166),Statistics_xlsx___Sheet1[[#This Row],[Offered Salary]])</f>
        <v>9613</v>
      </c>
      <c r="K5790" t="b">
        <f>OR((Statistics_xlsx___Sheet1[[#This Row],[updated offered salary]]&lt;$N$39),(Statistics_xlsx___Sheet1[[#This Row],[updated offered salary]]&gt;$N$40))</f>
        <v>0</v>
      </c>
    </row>
    <row r="5791" spans="1:11" x14ac:dyDescent="0.3">
      <c r="A5791">
        <v>156697</v>
      </c>
      <c r="B5791" t="s">
        <v>4647</v>
      </c>
      <c r="C5791" t="s">
        <v>8</v>
      </c>
      <c r="D5791" t="s">
        <v>9</v>
      </c>
      <c r="E5791" t="str">
        <f>IF(Statistics_xlsx___Sheet1[[#This Row],[event_name]]="-","Male",Statistics_xlsx___Sheet1[[#This Row],[event_name]])</f>
        <v>Male</v>
      </c>
      <c r="F5791" t="s">
        <v>10</v>
      </c>
      <c r="G5791" t="s">
        <v>345</v>
      </c>
      <c r="H5791" t="str">
        <f>IF(Statistics_xlsx___Sheet1[[#This Row],[Post Name]]="-",IF(G5792=0,G5790,G5792),Statistics_xlsx___Sheet1[[#This Row],[Post Name]])</f>
        <v>c9</v>
      </c>
      <c r="I5791">
        <v>21099</v>
      </c>
      <c r="J5791">
        <f>IF(Statistics_xlsx___Sheet1[[#This Row],[Offered Salary]]&lt;=0,AVERAGE($I$2:$I$7166),Statistics_xlsx___Sheet1[[#This Row],[Offered Salary]])</f>
        <v>21099</v>
      </c>
      <c r="K5791" t="b">
        <f>OR((Statistics_xlsx___Sheet1[[#This Row],[updated offered salary]]&lt;$N$39),(Statistics_xlsx___Sheet1[[#This Row],[updated offered salary]]&gt;$N$40))</f>
        <v>0</v>
      </c>
    </row>
    <row r="5792" spans="1:11" x14ac:dyDescent="0.3">
      <c r="A5792">
        <v>94736</v>
      </c>
      <c r="B5792" t="s">
        <v>4648</v>
      </c>
      <c r="C5792" t="s">
        <v>8</v>
      </c>
      <c r="D5792" t="s">
        <v>13</v>
      </c>
      <c r="E5792" t="str">
        <f>IF(Statistics_xlsx___Sheet1[[#This Row],[event_name]]="-","Male",Statistics_xlsx___Sheet1[[#This Row],[event_name]])</f>
        <v>Female</v>
      </c>
      <c r="F5792" t="s">
        <v>10</v>
      </c>
      <c r="G5792" t="s">
        <v>345</v>
      </c>
      <c r="H5792" t="str">
        <f>IF(Statistics_xlsx___Sheet1[[#This Row],[Post Name]]="-",IF(G5793=0,G5791,G5793),Statistics_xlsx___Sheet1[[#This Row],[Post Name]])</f>
        <v>c9</v>
      </c>
      <c r="I5792">
        <v>9447</v>
      </c>
      <c r="J5792">
        <f>IF(Statistics_xlsx___Sheet1[[#This Row],[Offered Salary]]&lt;=0,AVERAGE($I$2:$I$7166),Statistics_xlsx___Sheet1[[#This Row],[Offered Salary]])</f>
        <v>9447</v>
      </c>
      <c r="K5792" t="b">
        <f>OR((Statistics_xlsx___Sheet1[[#This Row],[updated offered salary]]&lt;$N$39),(Statistics_xlsx___Sheet1[[#This Row],[updated offered salary]]&gt;$N$40))</f>
        <v>0</v>
      </c>
    </row>
    <row r="5793" spans="1:11" x14ac:dyDescent="0.3">
      <c r="A5793">
        <v>592784</v>
      </c>
      <c r="B5793" t="s">
        <v>4649</v>
      </c>
      <c r="C5793" t="s">
        <v>8</v>
      </c>
      <c r="D5793" t="s">
        <v>9</v>
      </c>
      <c r="E5793" t="str">
        <f>IF(Statistics_xlsx___Sheet1[[#This Row],[event_name]]="-","Male",Statistics_xlsx___Sheet1[[#This Row],[event_name]])</f>
        <v>Male</v>
      </c>
      <c r="F5793" t="s">
        <v>10</v>
      </c>
      <c r="G5793" t="s">
        <v>345</v>
      </c>
      <c r="H5793" t="str">
        <f>IF(Statistics_xlsx___Sheet1[[#This Row],[Post Name]]="-",IF(G5794=0,G5792,G5794),Statistics_xlsx___Sheet1[[#This Row],[Post Name]])</f>
        <v>c9</v>
      </c>
      <c r="I5793">
        <v>80863</v>
      </c>
      <c r="J5793">
        <f>IF(Statistics_xlsx___Sheet1[[#This Row],[Offered Salary]]&lt;=0,AVERAGE($I$2:$I$7166),Statistics_xlsx___Sheet1[[#This Row],[Offered Salary]])</f>
        <v>80863</v>
      </c>
      <c r="K5793" t="b">
        <f>OR((Statistics_xlsx___Sheet1[[#This Row],[updated offered salary]]&lt;$N$39),(Statistics_xlsx___Sheet1[[#This Row],[updated offered salary]]&gt;$N$40))</f>
        <v>0</v>
      </c>
    </row>
    <row r="5794" spans="1:11" x14ac:dyDescent="0.3">
      <c r="A5794">
        <v>461424</v>
      </c>
      <c r="B5794" t="s">
        <v>4650</v>
      </c>
      <c r="C5794" t="s">
        <v>8</v>
      </c>
      <c r="D5794" t="s">
        <v>9</v>
      </c>
      <c r="E5794" t="str">
        <f>IF(Statistics_xlsx___Sheet1[[#This Row],[event_name]]="-","Male",Statistics_xlsx___Sheet1[[#This Row],[event_name]])</f>
        <v>Male</v>
      </c>
      <c r="F5794" t="s">
        <v>10</v>
      </c>
      <c r="G5794" t="s">
        <v>345</v>
      </c>
      <c r="H5794" t="str">
        <f>IF(Statistics_xlsx___Sheet1[[#This Row],[Post Name]]="-",IF(G5795=0,G5793,G5795),Statistics_xlsx___Sheet1[[#This Row],[Post Name]])</f>
        <v>c9</v>
      </c>
      <c r="I5794">
        <v>22475</v>
      </c>
      <c r="J5794">
        <f>IF(Statistics_xlsx___Sheet1[[#This Row],[Offered Salary]]&lt;=0,AVERAGE($I$2:$I$7166),Statistics_xlsx___Sheet1[[#This Row],[Offered Salary]])</f>
        <v>22475</v>
      </c>
      <c r="K5794" t="b">
        <f>OR((Statistics_xlsx___Sheet1[[#This Row],[updated offered salary]]&lt;$N$39),(Statistics_xlsx___Sheet1[[#This Row],[updated offered salary]]&gt;$N$40))</f>
        <v>0</v>
      </c>
    </row>
    <row r="5795" spans="1:11" x14ac:dyDescent="0.3">
      <c r="A5795">
        <v>894106</v>
      </c>
      <c r="B5795" t="s">
        <v>4651</v>
      </c>
      <c r="C5795" t="s">
        <v>8</v>
      </c>
      <c r="D5795" t="s">
        <v>9</v>
      </c>
      <c r="E5795" t="str">
        <f>IF(Statistics_xlsx___Sheet1[[#This Row],[event_name]]="-","Male",Statistics_xlsx___Sheet1[[#This Row],[event_name]])</f>
        <v>Male</v>
      </c>
      <c r="F5795" t="s">
        <v>17</v>
      </c>
      <c r="G5795" t="s">
        <v>30</v>
      </c>
      <c r="H5795" t="str">
        <f>IF(Statistics_xlsx___Sheet1[[#This Row],[Post Name]]="-",IF(G5796=0,G5794,G5796),Statistics_xlsx___Sheet1[[#This Row],[Post Name]])</f>
        <v>b9</v>
      </c>
      <c r="I5795">
        <v>12503</v>
      </c>
      <c r="J5795">
        <f>IF(Statistics_xlsx___Sheet1[[#This Row],[Offered Salary]]&lt;=0,AVERAGE($I$2:$I$7166),Statistics_xlsx___Sheet1[[#This Row],[Offered Salary]])</f>
        <v>12503</v>
      </c>
      <c r="K5795" t="b">
        <f>OR((Statistics_xlsx___Sheet1[[#This Row],[updated offered salary]]&lt;$N$39),(Statistics_xlsx___Sheet1[[#This Row],[updated offered salary]]&gt;$N$40))</f>
        <v>0</v>
      </c>
    </row>
    <row r="5796" spans="1:11" x14ac:dyDescent="0.3">
      <c r="A5796">
        <v>790888</v>
      </c>
      <c r="B5796" t="s">
        <v>4652</v>
      </c>
      <c r="C5796" t="s">
        <v>15</v>
      </c>
      <c r="D5796" t="s">
        <v>9</v>
      </c>
      <c r="E5796" t="str">
        <f>IF(Statistics_xlsx___Sheet1[[#This Row],[event_name]]="-","Male",Statistics_xlsx___Sheet1[[#This Row],[event_name]])</f>
        <v>Male</v>
      </c>
      <c r="F5796" t="s">
        <v>17</v>
      </c>
      <c r="G5796" t="s">
        <v>30</v>
      </c>
      <c r="H5796" t="str">
        <f>IF(Statistics_xlsx___Sheet1[[#This Row],[Post Name]]="-",IF(G5797=0,G5795,G5797),Statistics_xlsx___Sheet1[[#This Row],[Post Name]])</f>
        <v>b9</v>
      </c>
      <c r="I5796">
        <v>1999</v>
      </c>
      <c r="J5796">
        <f>IF(Statistics_xlsx___Sheet1[[#This Row],[Offered Salary]]&lt;=0,AVERAGE($I$2:$I$7166),Statistics_xlsx___Sheet1[[#This Row],[Offered Salary]])</f>
        <v>1999</v>
      </c>
      <c r="K5796" t="b">
        <f>OR((Statistics_xlsx___Sheet1[[#This Row],[updated offered salary]]&lt;$N$39),(Statistics_xlsx___Sheet1[[#This Row],[updated offered salary]]&gt;$N$40))</f>
        <v>0</v>
      </c>
    </row>
    <row r="5797" spans="1:11" x14ac:dyDescent="0.3">
      <c r="A5797">
        <v>278724</v>
      </c>
      <c r="B5797" t="s">
        <v>4653</v>
      </c>
      <c r="C5797" t="s">
        <v>8</v>
      </c>
      <c r="D5797" t="s">
        <v>9</v>
      </c>
      <c r="E5797" t="str">
        <f>IF(Statistics_xlsx___Sheet1[[#This Row],[event_name]]="-","Male",Statistics_xlsx___Sheet1[[#This Row],[event_name]])</f>
        <v>Male</v>
      </c>
      <c r="F5797" t="s">
        <v>17</v>
      </c>
      <c r="G5797" t="s">
        <v>30</v>
      </c>
      <c r="H5797" t="str">
        <f>IF(Statistics_xlsx___Sheet1[[#This Row],[Post Name]]="-",IF(G5798=0,G5796,G5798),Statistics_xlsx___Sheet1[[#This Row],[Post Name]])</f>
        <v>b9</v>
      </c>
      <c r="I5797">
        <v>13431</v>
      </c>
      <c r="J5797">
        <f>IF(Statistics_xlsx___Sheet1[[#This Row],[Offered Salary]]&lt;=0,AVERAGE($I$2:$I$7166),Statistics_xlsx___Sheet1[[#This Row],[Offered Salary]])</f>
        <v>13431</v>
      </c>
      <c r="K5797" t="b">
        <f>OR((Statistics_xlsx___Sheet1[[#This Row],[updated offered salary]]&lt;$N$39),(Statistics_xlsx___Sheet1[[#This Row],[updated offered salary]]&gt;$N$40))</f>
        <v>0</v>
      </c>
    </row>
    <row r="5798" spans="1:11" x14ac:dyDescent="0.3">
      <c r="A5798">
        <v>860835</v>
      </c>
      <c r="B5798" t="s">
        <v>4654</v>
      </c>
      <c r="C5798" t="s">
        <v>8</v>
      </c>
      <c r="D5798" t="s">
        <v>9</v>
      </c>
      <c r="E5798" t="str">
        <f>IF(Statistics_xlsx___Sheet1[[#This Row],[event_name]]="-","Male",Statistics_xlsx___Sheet1[[#This Row],[event_name]])</f>
        <v>Male</v>
      </c>
      <c r="F5798" t="s">
        <v>17</v>
      </c>
      <c r="G5798" t="s">
        <v>30</v>
      </c>
      <c r="H5798" t="str">
        <f>IF(Statistics_xlsx___Sheet1[[#This Row],[Post Name]]="-",IF(G5799=0,G5797,G5799),Statistics_xlsx___Sheet1[[#This Row],[Post Name]])</f>
        <v>b9</v>
      </c>
      <c r="I5798">
        <v>69793</v>
      </c>
      <c r="J5798">
        <f>IF(Statistics_xlsx___Sheet1[[#This Row],[Offered Salary]]&lt;=0,AVERAGE($I$2:$I$7166),Statistics_xlsx___Sheet1[[#This Row],[Offered Salary]])</f>
        <v>69793</v>
      </c>
      <c r="K5798" t="b">
        <f>OR((Statistics_xlsx___Sheet1[[#This Row],[updated offered salary]]&lt;$N$39),(Statistics_xlsx___Sheet1[[#This Row],[updated offered salary]]&gt;$N$40))</f>
        <v>0</v>
      </c>
    </row>
    <row r="5799" spans="1:11" x14ac:dyDescent="0.3">
      <c r="A5799">
        <v>627715</v>
      </c>
      <c r="B5799" t="s">
        <v>4655</v>
      </c>
      <c r="C5799" t="s">
        <v>15</v>
      </c>
      <c r="D5799" t="s">
        <v>9</v>
      </c>
      <c r="E5799" t="str">
        <f>IF(Statistics_xlsx___Sheet1[[#This Row],[event_name]]="-","Male",Statistics_xlsx___Sheet1[[#This Row],[event_name]])</f>
        <v>Male</v>
      </c>
      <c r="F5799" t="s">
        <v>17</v>
      </c>
      <c r="G5799" t="s">
        <v>30</v>
      </c>
      <c r="H5799" t="str">
        <f>IF(Statistics_xlsx___Sheet1[[#This Row],[Post Name]]="-",IF(G5800=0,G5798,G5800),Statistics_xlsx___Sheet1[[#This Row],[Post Name]])</f>
        <v>b9</v>
      </c>
      <c r="I5799">
        <v>42952</v>
      </c>
      <c r="J5799">
        <f>IF(Statistics_xlsx___Sheet1[[#This Row],[Offered Salary]]&lt;=0,AVERAGE($I$2:$I$7166),Statistics_xlsx___Sheet1[[#This Row],[Offered Salary]])</f>
        <v>42952</v>
      </c>
      <c r="K5799" t="b">
        <f>OR((Statistics_xlsx___Sheet1[[#This Row],[updated offered salary]]&lt;$N$39),(Statistics_xlsx___Sheet1[[#This Row],[updated offered salary]]&gt;$N$40))</f>
        <v>0</v>
      </c>
    </row>
    <row r="5800" spans="1:11" x14ac:dyDescent="0.3">
      <c r="A5800">
        <v>668373</v>
      </c>
      <c r="B5800" t="s">
        <v>4656</v>
      </c>
      <c r="C5800" t="s">
        <v>8</v>
      </c>
      <c r="D5800" t="s">
        <v>9</v>
      </c>
      <c r="E5800" t="str">
        <f>IF(Statistics_xlsx___Sheet1[[#This Row],[event_name]]="-","Male",Statistics_xlsx___Sheet1[[#This Row],[event_name]])</f>
        <v>Male</v>
      </c>
      <c r="F5800" t="s">
        <v>86</v>
      </c>
      <c r="G5800" t="s">
        <v>11</v>
      </c>
      <c r="H5800" t="str">
        <f>IF(Statistics_xlsx___Sheet1[[#This Row],[Post Name]]="-",IF(G5801=0,G5799,G5801),Statistics_xlsx___Sheet1[[#This Row],[Post Name]])</f>
        <v>c8</v>
      </c>
      <c r="I5800">
        <v>45402</v>
      </c>
      <c r="J5800">
        <f>IF(Statistics_xlsx___Sheet1[[#This Row],[Offered Salary]]&lt;=0,AVERAGE($I$2:$I$7166),Statistics_xlsx___Sheet1[[#This Row],[Offered Salary]])</f>
        <v>45402</v>
      </c>
      <c r="K5800" t="b">
        <f>OR((Statistics_xlsx___Sheet1[[#This Row],[updated offered salary]]&lt;$N$39),(Statistics_xlsx___Sheet1[[#This Row],[updated offered salary]]&gt;$N$40))</f>
        <v>0</v>
      </c>
    </row>
    <row r="5801" spans="1:11" x14ac:dyDescent="0.3">
      <c r="A5801">
        <v>125692</v>
      </c>
      <c r="B5801" t="s">
        <v>4657</v>
      </c>
      <c r="C5801" t="s">
        <v>8</v>
      </c>
      <c r="D5801" t="s">
        <v>13</v>
      </c>
      <c r="E5801" t="str">
        <f>IF(Statistics_xlsx___Sheet1[[#This Row],[event_name]]="-","Male",Statistics_xlsx___Sheet1[[#This Row],[event_name]])</f>
        <v>Female</v>
      </c>
      <c r="F5801" t="s">
        <v>86</v>
      </c>
      <c r="G5801" t="s">
        <v>11</v>
      </c>
      <c r="H5801" t="str">
        <f>IF(Statistics_xlsx___Sheet1[[#This Row],[Post Name]]="-",IF(G5802=0,G5800,G5802),Statistics_xlsx___Sheet1[[#This Row],[Post Name]])</f>
        <v>c8</v>
      </c>
      <c r="I5801">
        <v>15834</v>
      </c>
      <c r="J5801">
        <f>IF(Statistics_xlsx___Sheet1[[#This Row],[Offered Salary]]&lt;=0,AVERAGE($I$2:$I$7166),Statistics_xlsx___Sheet1[[#This Row],[Offered Salary]])</f>
        <v>15834</v>
      </c>
      <c r="K5801" t="b">
        <f>OR((Statistics_xlsx___Sheet1[[#This Row],[updated offered salary]]&lt;$N$39),(Statistics_xlsx___Sheet1[[#This Row],[updated offered salary]]&gt;$N$40))</f>
        <v>0</v>
      </c>
    </row>
    <row r="5802" spans="1:11" x14ac:dyDescent="0.3">
      <c r="A5802">
        <v>154352</v>
      </c>
      <c r="B5802" t="s">
        <v>4658</v>
      </c>
      <c r="C5802" t="s">
        <v>8</v>
      </c>
      <c r="D5802" t="s">
        <v>13</v>
      </c>
      <c r="E5802" t="str">
        <f>IF(Statistics_xlsx___Sheet1[[#This Row],[event_name]]="-","Male",Statistics_xlsx___Sheet1[[#This Row],[event_name]])</f>
        <v>Female</v>
      </c>
      <c r="F5802" t="s">
        <v>86</v>
      </c>
      <c r="G5802" t="s">
        <v>11</v>
      </c>
      <c r="H5802" t="str">
        <f>IF(Statistics_xlsx___Sheet1[[#This Row],[Post Name]]="-",IF(G5803=0,G5801,G5803),Statistics_xlsx___Sheet1[[#This Row],[Post Name]])</f>
        <v>c8</v>
      </c>
      <c r="I5802">
        <v>63197</v>
      </c>
      <c r="J5802">
        <f>IF(Statistics_xlsx___Sheet1[[#This Row],[Offered Salary]]&lt;=0,AVERAGE($I$2:$I$7166),Statistics_xlsx___Sheet1[[#This Row],[Offered Salary]])</f>
        <v>63197</v>
      </c>
      <c r="K5802" t="b">
        <f>OR((Statistics_xlsx___Sheet1[[#This Row],[updated offered salary]]&lt;$N$39),(Statistics_xlsx___Sheet1[[#This Row],[updated offered salary]]&gt;$N$40))</f>
        <v>0</v>
      </c>
    </row>
    <row r="5803" spans="1:11" x14ac:dyDescent="0.3">
      <c r="A5803">
        <v>356275</v>
      </c>
      <c r="B5803" t="s">
        <v>4659</v>
      </c>
      <c r="C5803" t="s">
        <v>8</v>
      </c>
      <c r="D5803" t="s">
        <v>9</v>
      </c>
      <c r="E5803" t="str">
        <f>IF(Statistics_xlsx___Sheet1[[#This Row],[event_name]]="-","Male",Statistics_xlsx___Sheet1[[#This Row],[event_name]])</f>
        <v>Male</v>
      </c>
      <c r="F5803" t="s">
        <v>17</v>
      </c>
      <c r="G5803" t="s">
        <v>345</v>
      </c>
      <c r="H5803" t="str">
        <f>IF(Statistics_xlsx___Sheet1[[#This Row],[Post Name]]="-",IF(G5804=0,G5802,G5804),Statistics_xlsx___Sheet1[[#This Row],[Post Name]])</f>
        <v>c9</v>
      </c>
      <c r="I5803">
        <v>25857</v>
      </c>
      <c r="J5803">
        <f>IF(Statistics_xlsx___Sheet1[[#This Row],[Offered Salary]]&lt;=0,AVERAGE($I$2:$I$7166),Statistics_xlsx___Sheet1[[#This Row],[Offered Salary]])</f>
        <v>25857</v>
      </c>
      <c r="K5803" t="b">
        <f>OR((Statistics_xlsx___Sheet1[[#This Row],[updated offered salary]]&lt;$N$39),(Statistics_xlsx___Sheet1[[#This Row],[updated offered salary]]&gt;$N$40))</f>
        <v>0</v>
      </c>
    </row>
    <row r="5804" spans="1:11" x14ac:dyDescent="0.3">
      <c r="A5804">
        <v>893070</v>
      </c>
      <c r="B5804" t="s">
        <v>4660</v>
      </c>
      <c r="C5804" t="s">
        <v>8</v>
      </c>
      <c r="D5804" t="s">
        <v>13</v>
      </c>
      <c r="E5804" t="str">
        <f>IF(Statistics_xlsx___Sheet1[[#This Row],[event_name]]="-","Male",Statistics_xlsx___Sheet1[[#This Row],[event_name]])</f>
        <v>Female</v>
      </c>
      <c r="F5804" t="s">
        <v>17</v>
      </c>
      <c r="G5804" t="s">
        <v>345</v>
      </c>
      <c r="H5804" t="str">
        <f>IF(Statistics_xlsx___Sheet1[[#This Row],[Post Name]]="-",IF(G5805=0,G5803,G5805),Statistics_xlsx___Sheet1[[#This Row],[Post Name]])</f>
        <v>c9</v>
      </c>
      <c r="I5804">
        <v>64416</v>
      </c>
      <c r="J5804">
        <f>IF(Statistics_xlsx___Sheet1[[#This Row],[Offered Salary]]&lt;=0,AVERAGE($I$2:$I$7166),Statistics_xlsx___Sheet1[[#This Row],[Offered Salary]])</f>
        <v>64416</v>
      </c>
      <c r="K5804" t="b">
        <f>OR((Statistics_xlsx___Sheet1[[#This Row],[updated offered salary]]&lt;$N$39),(Statistics_xlsx___Sheet1[[#This Row],[updated offered salary]]&gt;$N$40))</f>
        <v>0</v>
      </c>
    </row>
    <row r="5805" spans="1:11" x14ac:dyDescent="0.3">
      <c r="A5805">
        <v>899148</v>
      </c>
      <c r="B5805" t="s">
        <v>4661</v>
      </c>
      <c r="C5805" t="s">
        <v>8</v>
      </c>
      <c r="D5805" t="s">
        <v>9</v>
      </c>
      <c r="E5805" t="str">
        <f>IF(Statistics_xlsx___Sheet1[[#This Row],[event_name]]="-","Male",Statistics_xlsx___Sheet1[[#This Row],[event_name]])</f>
        <v>Male</v>
      </c>
      <c r="F5805" t="s">
        <v>17</v>
      </c>
      <c r="G5805" t="s">
        <v>345</v>
      </c>
      <c r="H5805" t="str">
        <f>IF(Statistics_xlsx___Sheet1[[#This Row],[Post Name]]="-",IF(G5806=0,G5804,G5806),Statistics_xlsx___Sheet1[[#This Row],[Post Name]])</f>
        <v>c9</v>
      </c>
      <c r="I5805">
        <v>26938</v>
      </c>
      <c r="J5805">
        <f>IF(Statistics_xlsx___Sheet1[[#This Row],[Offered Salary]]&lt;=0,AVERAGE($I$2:$I$7166),Statistics_xlsx___Sheet1[[#This Row],[Offered Salary]])</f>
        <v>26938</v>
      </c>
      <c r="K5805" t="b">
        <f>OR((Statistics_xlsx___Sheet1[[#This Row],[updated offered salary]]&lt;$N$39),(Statistics_xlsx___Sheet1[[#This Row],[updated offered salary]]&gt;$N$40))</f>
        <v>0</v>
      </c>
    </row>
    <row r="5806" spans="1:11" x14ac:dyDescent="0.3">
      <c r="A5806">
        <v>151108</v>
      </c>
      <c r="B5806" t="s">
        <v>4662</v>
      </c>
      <c r="C5806" t="s">
        <v>8</v>
      </c>
      <c r="D5806" t="s">
        <v>13</v>
      </c>
      <c r="E5806" t="str">
        <f>IF(Statistics_xlsx___Sheet1[[#This Row],[event_name]]="-","Male",Statistics_xlsx___Sheet1[[#This Row],[event_name]])</f>
        <v>Female</v>
      </c>
      <c r="F5806" t="s">
        <v>17</v>
      </c>
      <c r="G5806" t="s">
        <v>345</v>
      </c>
      <c r="H5806" t="str">
        <f>IF(Statistics_xlsx___Sheet1[[#This Row],[Post Name]]="-",IF(G5807=0,G5805,G5807),Statistics_xlsx___Sheet1[[#This Row],[Post Name]])</f>
        <v>c9</v>
      </c>
      <c r="I5806">
        <v>54652</v>
      </c>
      <c r="J5806">
        <f>IF(Statistics_xlsx___Sheet1[[#This Row],[Offered Salary]]&lt;=0,AVERAGE($I$2:$I$7166),Statistics_xlsx___Sheet1[[#This Row],[Offered Salary]])</f>
        <v>54652</v>
      </c>
      <c r="K5806" t="b">
        <f>OR((Statistics_xlsx___Sheet1[[#This Row],[updated offered salary]]&lt;$N$39),(Statistics_xlsx___Sheet1[[#This Row],[updated offered salary]]&gt;$N$40))</f>
        <v>0</v>
      </c>
    </row>
    <row r="5807" spans="1:11" x14ac:dyDescent="0.3">
      <c r="A5807">
        <v>510047</v>
      </c>
      <c r="B5807" t="s">
        <v>4663</v>
      </c>
      <c r="C5807" t="s">
        <v>15</v>
      </c>
      <c r="D5807" t="s">
        <v>9</v>
      </c>
      <c r="E5807" t="str">
        <f>IF(Statistics_xlsx___Sheet1[[#This Row],[event_name]]="-","Male",Statistics_xlsx___Sheet1[[#This Row],[event_name]])</f>
        <v>Male</v>
      </c>
      <c r="F5807" t="s">
        <v>17</v>
      </c>
      <c r="G5807" t="s">
        <v>44</v>
      </c>
      <c r="H5807" t="str">
        <f>IF(Statistics_xlsx___Sheet1[[#This Row],[Post Name]]="-",IF(G5808=0,G5806,G5808),Statistics_xlsx___Sheet1[[#This Row],[Post Name]])</f>
        <v>i6</v>
      </c>
      <c r="I5807">
        <v>6223</v>
      </c>
      <c r="J5807">
        <f>IF(Statistics_xlsx___Sheet1[[#This Row],[Offered Salary]]&lt;=0,AVERAGE($I$2:$I$7166),Statistics_xlsx___Sheet1[[#This Row],[Offered Salary]])</f>
        <v>6223</v>
      </c>
      <c r="K5807" t="b">
        <f>OR((Statistics_xlsx___Sheet1[[#This Row],[updated offered salary]]&lt;$N$39),(Statistics_xlsx___Sheet1[[#This Row],[updated offered salary]]&gt;$N$40))</f>
        <v>0</v>
      </c>
    </row>
    <row r="5808" spans="1:11" x14ac:dyDescent="0.3">
      <c r="A5808">
        <v>156770</v>
      </c>
      <c r="B5808" t="s">
        <v>133</v>
      </c>
      <c r="C5808" t="s">
        <v>8</v>
      </c>
      <c r="D5808" t="s">
        <v>13</v>
      </c>
      <c r="E5808" t="str">
        <f>IF(Statistics_xlsx___Sheet1[[#This Row],[event_name]]="-","Male",Statistics_xlsx___Sheet1[[#This Row],[event_name]])</f>
        <v>Female</v>
      </c>
      <c r="F5808" t="s">
        <v>17</v>
      </c>
      <c r="G5808" t="s">
        <v>44</v>
      </c>
      <c r="H5808" t="str">
        <f>IF(Statistics_xlsx___Sheet1[[#This Row],[Post Name]]="-",IF(G5809=0,G5807,G5809),Statistics_xlsx___Sheet1[[#This Row],[Post Name]])</f>
        <v>i6</v>
      </c>
      <c r="I5808">
        <v>75139</v>
      </c>
      <c r="J5808">
        <f>IF(Statistics_xlsx___Sheet1[[#This Row],[Offered Salary]]&lt;=0,AVERAGE($I$2:$I$7166),Statistics_xlsx___Sheet1[[#This Row],[Offered Salary]])</f>
        <v>75139</v>
      </c>
      <c r="K5808" t="b">
        <f>OR((Statistics_xlsx___Sheet1[[#This Row],[updated offered salary]]&lt;$N$39),(Statistics_xlsx___Sheet1[[#This Row],[updated offered salary]]&gt;$N$40))</f>
        <v>0</v>
      </c>
    </row>
    <row r="5809" spans="1:11" x14ac:dyDescent="0.3">
      <c r="A5809">
        <v>943777</v>
      </c>
      <c r="B5809" t="s">
        <v>4664</v>
      </c>
      <c r="C5809" t="s">
        <v>8</v>
      </c>
      <c r="D5809" t="s">
        <v>9</v>
      </c>
      <c r="E5809" t="str">
        <f>IF(Statistics_xlsx___Sheet1[[#This Row],[event_name]]="-","Male",Statistics_xlsx___Sheet1[[#This Row],[event_name]])</f>
        <v>Male</v>
      </c>
      <c r="F5809" t="s">
        <v>17</v>
      </c>
      <c r="G5809" t="s">
        <v>14</v>
      </c>
      <c r="H5809" t="str">
        <f>IF(Statistics_xlsx___Sheet1[[#This Row],[Post Name]]="-",IF(G5810=0,G5808,G5810),Statistics_xlsx___Sheet1[[#This Row],[Post Name]])</f>
        <v>c5</v>
      </c>
      <c r="I5809">
        <v>89261</v>
      </c>
      <c r="J5809">
        <f>IF(Statistics_xlsx___Sheet1[[#This Row],[Offered Salary]]&lt;=0,AVERAGE($I$2:$I$7166),Statistics_xlsx___Sheet1[[#This Row],[Offered Salary]])</f>
        <v>89261</v>
      </c>
      <c r="K5809" t="b">
        <f>OR((Statistics_xlsx___Sheet1[[#This Row],[updated offered salary]]&lt;$N$39),(Statistics_xlsx___Sheet1[[#This Row],[updated offered salary]]&gt;$N$40))</f>
        <v>0</v>
      </c>
    </row>
    <row r="5810" spans="1:11" x14ac:dyDescent="0.3">
      <c r="A5810">
        <v>932009</v>
      </c>
      <c r="B5810" t="s">
        <v>4665</v>
      </c>
      <c r="C5810" t="s">
        <v>8</v>
      </c>
      <c r="D5810" t="s">
        <v>13</v>
      </c>
      <c r="E5810" t="str">
        <f>IF(Statistics_xlsx___Sheet1[[#This Row],[event_name]]="-","Male",Statistics_xlsx___Sheet1[[#This Row],[event_name]])</f>
        <v>Female</v>
      </c>
      <c r="F5810" t="s">
        <v>17</v>
      </c>
      <c r="G5810" t="s">
        <v>14</v>
      </c>
      <c r="H5810" t="str">
        <f>IF(Statistics_xlsx___Sheet1[[#This Row],[Post Name]]="-",IF(G5811=0,G5809,G5811),Statistics_xlsx___Sheet1[[#This Row],[Post Name]])</f>
        <v>c5</v>
      </c>
      <c r="I5810">
        <v>3786</v>
      </c>
      <c r="J5810">
        <f>IF(Statistics_xlsx___Sheet1[[#This Row],[Offered Salary]]&lt;=0,AVERAGE($I$2:$I$7166),Statistics_xlsx___Sheet1[[#This Row],[Offered Salary]])</f>
        <v>3786</v>
      </c>
      <c r="K5810" t="b">
        <f>OR((Statistics_xlsx___Sheet1[[#This Row],[updated offered salary]]&lt;$N$39),(Statistics_xlsx___Sheet1[[#This Row],[updated offered salary]]&gt;$N$40))</f>
        <v>0</v>
      </c>
    </row>
    <row r="5811" spans="1:11" x14ac:dyDescent="0.3">
      <c r="A5811">
        <v>138840</v>
      </c>
      <c r="B5811" t="s">
        <v>4665</v>
      </c>
      <c r="C5811" t="s">
        <v>8</v>
      </c>
      <c r="D5811" t="s">
        <v>13</v>
      </c>
      <c r="E5811" t="str">
        <f>IF(Statistics_xlsx___Sheet1[[#This Row],[event_name]]="-","Male",Statistics_xlsx___Sheet1[[#This Row],[event_name]])</f>
        <v>Female</v>
      </c>
      <c r="F5811" t="s">
        <v>17</v>
      </c>
      <c r="G5811" t="s">
        <v>14</v>
      </c>
      <c r="H5811" t="str">
        <f>IF(Statistics_xlsx___Sheet1[[#This Row],[Post Name]]="-",IF(G5812=0,G5810,G5812),Statistics_xlsx___Sheet1[[#This Row],[Post Name]])</f>
        <v>c5</v>
      </c>
      <c r="I5811">
        <v>81456</v>
      </c>
      <c r="J5811">
        <f>IF(Statistics_xlsx___Sheet1[[#This Row],[Offered Salary]]&lt;=0,AVERAGE($I$2:$I$7166),Statistics_xlsx___Sheet1[[#This Row],[Offered Salary]])</f>
        <v>81456</v>
      </c>
      <c r="K5811" t="b">
        <f>OR((Statistics_xlsx___Sheet1[[#This Row],[updated offered salary]]&lt;$N$39),(Statistics_xlsx___Sheet1[[#This Row],[updated offered salary]]&gt;$N$40))</f>
        <v>0</v>
      </c>
    </row>
    <row r="5812" spans="1:11" x14ac:dyDescent="0.3">
      <c r="A5812">
        <v>785073</v>
      </c>
      <c r="B5812" t="s">
        <v>4666</v>
      </c>
      <c r="C5812" t="s">
        <v>8</v>
      </c>
      <c r="D5812" t="s">
        <v>9</v>
      </c>
      <c r="E5812" t="str">
        <f>IF(Statistics_xlsx___Sheet1[[#This Row],[event_name]]="-","Male",Statistics_xlsx___Sheet1[[#This Row],[event_name]])</f>
        <v>Male</v>
      </c>
      <c r="F5812" t="s">
        <v>17</v>
      </c>
      <c r="G5812" t="s">
        <v>14</v>
      </c>
      <c r="H5812" t="str">
        <f>IF(Statistics_xlsx___Sheet1[[#This Row],[Post Name]]="-",IF(G5813=0,G5811,G5813),Statistics_xlsx___Sheet1[[#This Row],[Post Name]])</f>
        <v>c5</v>
      </c>
      <c r="I5812">
        <v>82691</v>
      </c>
      <c r="J5812">
        <f>IF(Statistics_xlsx___Sheet1[[#This Row],[Offered Salary]]&lt;=0,AVERAGE($I$2:$I$7166),Statistics_xlsx___Sheet1[[#This Row],[Offered Salary]])</f>
        <v>82691</v>
      </c>
      <c r="K5812" t="b">
        <f>OR((Statistics_xlsx___Sheet1[[#This Row],[updated offered salary]]&lt;$N$39),(Statistics_xlsx___Sheet1[[#This Row],[updated offered salary]]&gt;$N$40))</f>
        <v>0</v>
      </c>
    </row>
    <row r="5813" spans="1:11" x14ac:dyDescent="0.3">
      <c r="A5813">
        <v>827748</v>
      </c>
      <c r="B5813" t="s">
        <v>4667</v>
      </c>
      <c r="C5813" t="s">
        <v>8</v>
      </c>
      <c r="D5813" t="s">
        <v>9</v>
      </c>
      <c r="E5813" t="str">
        <f>IF(Statistics_xlsx___Sheet1[[#This Row],[event_name]]="-","Male",Statistics_xlsx___Sheet1[[#This Row],[event_name]])</f>
        <v>Male</v>
      </c>
      <c r="F5813" t="s">
        <v>17</v>
      </c>
      <c r="G5813" t="s">
        <v>14</v>
      </c>
      <c r="H5813" t="str">
        <f>IF(Statistics_xlsx___Sheet1[[#This Row],[Post Name]]="-",IF(G5814=0,G5812,G5814),Statistics_xlsx___Sheet1[[#This Row],[Post Name]])</f>
        <v>c5</v>
      </c>
      <c r="I5813">
        <v>10110</v>
      </c>
      <c r="J5813">
        <f>IF(Statistics_xlsx___Sheet1[[#This Row],[Offered Salary]]&lt;=0,AVERAGE($I$2:$I$7166),Statistics_xlsx___Sheet1[[#This Row],[Offered Salary]])</f>
        <v>10110</v>
      </c>
      <c r="K5813" t="b">
        <f>OR((Statistics_xlsx___Sheet1[[#This Row],[updated offered salary]]&lt;$N$39),(Statistics_xlsx___Sheet1[[#This Row],[updated offered salary]]&gt;$N$40))</f>
        <v>0</v>
      </c>
    </row>
    <row r="5814" spans="1:11" x14ac:dyDescent="0.3">
      <c r="A5814">
        <v>409844</v>
      </c>
      <c r="B5814" t="s">
        <v>4668</v>
      </c>
      <c r="C5814" t="s">
        <v>8</v>
      </c>
      <c r="D5814" t="s">
        <v>9</v>
      </c>
      <c r="E5814" t="str">
        <f>IF(Statistics_xlsx___Sheet1[[#This Row],[event_name]]="-","Male",Statistics_xlsx___Sheet1[[#This Row],[event_name]])</f>
        <v>Male</v>
      </c>
      <c r="F5814" t="s">
        <v>17</v>
      </c>
      <c r="G5814" t="s">
        <v>345</v>
      </c>
      <c r="H5814" t="str">
        <f>IF(Statistics_xlsx___Sheet1[[#This Row],[Post Name]]="-",IF(G5815=0,G5813,G5815),Statistics_xlsx___Sheet1[[#This Row],[Post Name]])</f>
        <v>c9</v>
      </c>
      <c r="I5814">
        <v>77577</v>
      </c>
      <c r="J5814">
        <f>IF(Statistics_xlsx___Sheet1[[#This Row],[Offered Salary]]&lt;=0,AVERAGE($I$2:$I$7166),Statistics_xlsx___Sheet1[[#This Row],[Offered Salary]])</f>
        <v>77577</v>
      </c>
      <c r="K5814" t="b">
        <f>OR((Statistics_xlsx___Sheet1[[#This Row],[updated offered salary]]&lt;$N$39),(Statistics_xlsx___Sheet1[[#This Row],[updated offered salary]]&gt;$N$40))</f>
        <v>0</v>
      </c>
    </row>
    <row r="5815" spans="1:11" x14ac:dyDescent="0.3">
      <c r="A5815">
        <v>362705</v>
      </c>
      <c r="B5815" t="s">
        <v>4669</v>
      </c>
      <c r="C5815" t="s">
        <v>8</v>
      </c>
      <c r="D5815" t="s">
        <v>9</v>
      </c>
      <c r="E5815" t="str">
        <f>IF(Statistics_xlsx___Sheet1[[#This Row],[event_name]]="-","Male",Statistics_xlsx___Sheet1[[#This Row],[event_name]])</f>
        <v>Male</v>
      </c>
      <c r="F5815" t="s">
        <v>21</v>
      </c>
      <c r="G5815" t="s">
        <v>39</v>
      </c>
      <c r="H5815" t="str">
        <f>IF(Statistics_xlsx___Sheet1[[#This Row],[Post Name]]="-",IF(G5816=0,G5814,G5816),Statistics_xlsx___Sheet1[[#This Row],[Post Name]])</f>
        <v>i1</v>
      </c>
      <c r="I5815">
        <v>77394</v>
      </c>
      <c r="J5815">
        <f>IF(Statistics_xlsx___Sheet1[[#This Row],[Offered Salary]]&lt;=0,AVERAGE($I$2:$I$7166),Statistics_xlsx___Sheet1[[#This Row],[Offered Salary]])</f>
        <v>77394</v>
      </c>
      <c r="K5815" t="b">
        <f>OR((Statistics_xlsx___Sheet1[[#This Row],[updated offered salary]]&lt;$N$39),(Statistics_xlsx___Sheet1[[#This Row],[updated offered salary]]&gt;$N$40))</f>
        <v>0</v>
      </c>
    </row>
    <row r="5816" spans="1:11" x14ac:dyDescent="0.3">
      <c r="A5816">
        <v>421057</v>
      </c>
      <c r="B5816" t="s">
        <v>4670</v>
      </c>
      <c r="C5816" t="s">
        <v>8</v>
      </c>
      <c r="D5816" t="s">
        <v>13</v>
      </c>
      <c r="E5816" t="str">
        <f>IF(Statistics_xlsx___Sheet1[[#This Row],[event_name]]="-","Male",Statistics_xlsx___Sheet1[[#This Row],[event_name]])</f>
        <v>Female</v>
      </c>
      <c r="F5816" t="s">
        <v>10</v>
      </c>
      <c r="G5816" t="s">
        <v>345</v>
      </c>
      <c r="H5816" t="str">
        <f>IF(Statistics_xlsx___Sheet1[[#This Row],[Post Name]]="-",IF(G5817=0,G5815,G5817),Statistics_xlsx___Sheet1[[#This Row],[Post Name]])</f>
        <v>c9</v>
      </c>
      <c r="I5816">
        <v>47126</v>
      </c>
      <c r="J5816">
        <f>IF(Statistics_xlsx___Sheet1[[#This Row],[Offered Salary]]&lt;=0,AVERAGE($I$2:$I$7166),Statistics_xlsx___Sheet1[[#This Row],[Offered Salary]])</f>
        <v>47126</v>
      </c>
      <c r="K5816" t="b">
        <f>OR((Statistics_xlsx___Sheet1[[#This Row],[updated offered salary]]&lt;$N$39),(Statistics_xlsx___Sheet1[[#This Row],[updated offered salary]]&gt;$N$40))</f>
        <v>0</v>
      </c>
    </row>
    <row r="5817" spans="1:11" x14ac:dyDescent="0.3">
      <c r="A5817">
        <v>70808</v>
      </c>
      <c r="B5817" t="s">
        <v>4671</v>
      </c>
      <c r="C5817" t="s">
        <v>8</v>
      </c>
      <c r="D5817" t="s">
        <v>13</v>
      </c>
      <c r="E5817" t="str">
        <f>IF(Statistics_xlsx___Sheet1[[#This Row],[event_name]]="-","Male",Statistics_xlsx___Sheet1[[#This Row],[event_name]])</f>
        <v>Female</v>
      </c>
      <c r="F5817" t="s">
        <v>10</v>
      </c>
      <c r="G5817" t="s">
        <v>345</v>
      </c>
      <c r="H5817" t="str">
        <f>IF(Statistics_xlsx___Sheet1[[#This Row],[Post Name]]="-",IF(G5818=0,G5816,G5818),Statistics_xlsx___Sheet1[[#This Row],[Post Name]])</f>
        <v>c9</v>
      </c>
      <c r="I5817">
        <v>86508</v>
      </c>
      <c r="J5817">
        <f>IF(Statistics_xlsx___Sheet1[[#This Row],[Offered Salary]]&lt;=0,AVERAGE($I$2:$I$7166),Statistics_xlsx___Sheet1[[#This Row],[Offered Salary]])</f>
        <v>86508</v>
      </c>
      <c r="K5817" t="b">
        <f>OR((Statistics_xlsx___Sheet1[[#This Row],[updated offered salary]]&lt;$N$39),(Statistics_xlsx___Sheet1[[#This Row],[updated offered salary]]&gt;$N$40))</f>
        <v>0</v>
      </c>
    </row>
    <row r="5818" spans="1:11" x14ac:dyDescent="0.3">
      <c r="A5818">
        <v>661739</v>
      </c>
      <c r="B5818" t="s">
        <v>4672</v>
      </c>
      <c r="C5818" t="s">
        <v>8</v>
      </c>
      <c r="D5818" t="s">
        <v>13</v>
      </c>
      <c r="E5818" t="str">
        <f>IF(Statistics_xlsx___Sheet1[[#This Row],[event_name]]="-","Male",Statistics_xlsx___Sheet1[[#This Row],[event_name]])</f>
        <v>Female</v>
      </c>
      <c r="F5818" t="s">
        <v>10</v>
      </c>
      <c r="G5818" t="s">
        <v>345</v>
      </c>
      <c r="H5818" t="str">
        <f>IF(Statistics_xlsx___Sheet1[[#This Row],[Post Name]]="-",IF(G5819=0,G5817,G5819),Statistics_xlsx___Sheet1[[#This Row],[Post Name]])</f>
        <v>c9</v>
      </c>
      <c r="I5818">
        <v>37777</v>
      </c>
      <c r="J5818">
        <f>IF(Statistics_xlsx___Sheet1[[#This Row],[Offered Salary]]&lt;=0,AVERAGE($I$2:$I$7166),Statistics_xlsx___Sheet1[[#This Row],[Offered Salary]])</f>
        <v>37777</v>
      </c>
      <c r="K5818" t="b">
        <f>OR((Statistics_xlsx___Sheet1[[#This Row],[updated offered salary]]&lt;$N$39),(Statistics_xlsx___Sheet1[[#This Row],[updated offered salary]]&gt;$N$40))</f>
        <v>0</v>
      </c>
    </row>
    <row r="5819" spans="1:11" x14ac:dyDescent="0.3">
      <c r="A5819">
        <v>691136</v>
      </c>
      <c r="B5819" t="s">
        <v>4673</v>
      </c>
      <c r="C5819" t="s">
        <v>8</v>
      </c>
      <c r="D5819" t="s">
        <v>9</v>
      </c>
      <c r="E5819" t="str">
        <f>IF(Statistics_xlsx___Sheet1[[#This Row],[event_name]]="-","Male",Statistics_xlsx___Sheet1[[#This Row],[event_name]])</f>
        <v>Male</v>
      </c>
      <c r="F5819" t="s">
        <v>86</v>
      </c>
      <c r="G5819" t="s">
        <v>24</v>
      </c>
      <c r="H5819" t="str">
        <f>IF(Statistics_xlsx___Sheet1[[#This Row],[Post Name]]="-",IF(G5820=0,G5818,G5820),Statistics_xlsx___Sheet1[[#This Row],[Post Name]])</f>
        <v>i7</v>
      </c>
      <c r="I5819">
        <v>58247</v>
      </c>
      <c r="J5819">
        <f>IF(Statistics_xlsx___Sheet1[[#This Row],[Offered Salary]]&lt;=0,AVERAGE($I$2:$I$7166),Statistics_xlsx___Sheet1[[#This Row],[Offered Salary]])</f>
        <v>58247</v>
      </c>
      <c r="K5819" t="b">
        <f>OR((Statistics_xlsx___Sheet1[[#This Row],[updated offered salary]]&lt;$N$39),(Statistics_xlsx___Sheet1[[#This Row],[updated offered salary]]&gt;$N$40))</f>
        <v>0</v>
      </c>
    </row>
    <row r="5820" spans="1:11" x14ac:dyDescent="0.3">
      <c r="A5820">
        <v>382387</v>
      </c>
      <c r="B5820" t="s">
        <v>4674</v>
      </c>
      <c r="C5820" t="s">
        <v>8</v>
      </c>
      <c r="D5820" t="s">
        <v>13</v>
      </c>
      <c r="E5820" t="str">
        <f>IF(Statistics_xlsx___Sheet1[[#This Row],[event_name]]="-","Male",Statistics_xlsx___Sheet1[[#This Row],[event_name]])</f>
        <v>Female</v>
      </c>
      <c r="F5820" t="s">
        <v>113</v>
      </c>
      <c r="G5820" t="s">
        <v>345</v>
      </c>
      <c r="H5820" t="str">
        <f>IF(Statistics_xlsx___Sheet1[[#This Row],[Post Name]]="-",IF(G5821=0,G5819,G5821),Statistics_xlsx___Sheet1[[#This Row],[Post Name]])</f>
        <v>c9</v>
      </c>
      <c r="I5820">
        <v>86725</v>
      </c>
      <c r="J5820">
        <f>IF(Statistics_xlsx___Sheet1[[#This Row],[Offered Salary]]&lt;=0,AVERAGE($I$2:$I$7166),Statistics_xlsx___Sheet1[[#This Row],[Offered Salary]])</f>
        <v>86725</v>
      </c>
      <c r="K5820" t="b">
        <f>OR((Statistics_xlsx___Sheet1[[#This Row],[updated offered salary]]&lt;$N$39),(Statistics_xlsx___Sheet1[[#This Row],[updated offered salary]]&gt;$N$40))</f>
        <v>0</v>
      </c>
    </row>
    <row r="5821" spans="1:11" x14ac:dyDescent="0.3">
      <c r="A5821">
        <v>946568</v>
      </c>
      <c r="B5821" t="s">
        <v>4675</v>
      </c>
      <c r="C5821" t="s">
        <v>8</v>
      </c>
      <c r="D5821" t="s">
        <v>13</v>
      </c>
      <c r="E5821" t="str">
        <f>IF(Statistics_xlsx___Sheet1[[#This Row],[event_name]]="-","Male",Statistics_xlsx___Sheet1[[#This Row],[event_name]])</f>
        <v>Female</v>
      </c>
      <c r="F5821" t="s">
        <v>113</v>
      </c>
      <c r="G5821" t="s">
        <v>345</v>
      </c>
      <c r="H5821" t="str">
        <f>IF(Statistics_xlsx___Sheet1[[#This Row],[Post Name]]="-",IF(G5822=0,G5820,G5822),Statistics_xlsx___Sheet1[[#This Row],[Post Name]])</f>
        <v>c9</v>
      </c>
      <c r="I5821">
        <v>78003</v>
      </c>
      <c r="J5821">
        <f>IF(Statistics_xlsx___Sheet1[[#This Row],[Offered Salary]]&lt;=0,AVERAGE($I$2:$I$7166),Statistics_xlsx___Sheet1[[#This Row],[Offered Salary]])</f>
        <v>78003</v>
      </c>
      <c r="K5821" t="b">
        <f>OR((Statistics_xlsx___Sheet1[[#This Row],[updated offered salary]]&lt;$N$39),(Statistics_xlsx___Sheet1[[#This Row],[updated offered salary]]&gt;$N$40))</f>
        <v>0</v>
      </c>
    </row>
    <row r="5822" spans="1:11" x14ac:dyDescent="0.3">
      <c r="A5822">
        <v>948402</v>
      </c>
      <c r="B5822" t="s">
        <v>4676</v>
      </c>
      <c r="C5822" t="s">
        <v>8</v>
      </c>
      <c r="D5822" t="s">
        <v>13</v>
      </c>
      <c r="E5822" t="str">
        <f>IF(Statistics_xlsx___Sheet1[[#This Row],[event_name]]="-","Male",Statistics_xlsx___Sheet1[[#This Row],[event_name]])</f>
        <v>Female</v>
      </c>
      <c r="F5822" t="s">
        <v>113</v>
      </c>
      <c r="G5822" t="s">
        <v>345</v>
      </c>
      <c r="H5822" t="str">
        <f>IF(Statistics_xlsx___Sheet1[[#This Row],[Post Name]]="-",IF(G5823=0,G5821,G5823),Statistics_xlsx___Sheet1[[#This Row],[Post Name]])</f>
        <v>c9</v>
      </c>
      <c r="I5822">
        <v>54631</v>
      </c>
      <c r="J5822">
        <f>IF(Statistics_xlsx___Sheet1[[#This Row],[Offered Salary]]&lt;=0,AVERAGE($I$2:$I$7166),Statistics_xlsx___Sheet1[[#This Row],[Offered Salary]])</f>
        <v>54631</v>
      </c>
      <c r="K5822" t="b">
        <f>OR((Statistics_xlsx___Sheet1[[#This Row],[updated offered salary]]&lt;$N$39),(Statistics_xlsx___Sheet1[[#This Row],[updated offered salary]]&gt;$N$40))</f>
        <v>0</v>
      </c>
    </row>
    <row r="5823" spans="1:11" x14ac:dyDescent="0.3">
      <c r="A5823">
        <v>135232</v>
      </c>
      <c r="B5823" t="s">
        <v>4677</v>
      </c>
      <c r="C5823" t="s">
        <v>8</v>
      </c>
      <c r="D5823" t="s">
        <v>13</v>
      </c>
      <c r="E5823" t="str">
        <f>IF(Statistics_xlsx___Sheet1[[#This Row],[event_name]]="-","Male",Statistics_xlsx___Sheet1[[#This Row],[event_name]])</f>
        <v>Female</v>
      </c>
      <c r="F5823" t="s">
        <v>113</v>
      </c>
      <c r="G5823" t="s">
        <v>345</v>
      </c>
      <c r="H5823" t="str">
        <f>IF(Statistics_xlsx___Sheet1[[#This Row],[Post Name]]="-",IF(G5824=0,G5822,G5824),Statistics_xlsx___Sheet1[[#This Row],[Post Name]])</f>
        <v>c9</v>
      </c>
      <c r="I5823">
        <v>63220</v>
      </c>
      <c r="J5823">
        <f>IF(Statistics_xlsx___Sheet1[[#This Row],[Offered Salary]]&lt;=0,AVERAGE($I$2:$I$7166),Statistics_xlsx___Sheet1[[#This Row],[Offered Salary]])</f>
        <v>63220</v>
      </c>
      <c r="K5823" t="b">
        <f>OR((Statistics_xlsx___Sheet1[[#This Row],[updated offered salary]]&lt;$N$39),(Statistics_xlsx___Sheet1[[#This Row],[updated offered salary]]&gt;$N$40))</f>
        <v>0</v>
      </c>
    </row>
    <row r="5824" spans="1:11" x14ac:dyDescent="0.3">
      <c r="A5824">
        <v>392823</v>
      </c>
      <c r="B5824" t="s">
        <v>4678</v>
      </c>
      <c r="C5824" t="s">
        <v>15</v>
      </c>
      <c r="D5824" t="s">
        <v>13</v>
      </c>
      <c r="E5824" t="str">
        <f>IF(Statistics_xlsx___Sheet1[[#This Row],[event_name]]="-","Male",Statistics_xlsx___Sheet1[[#This Row],[event_name]])</f>
        <v>Female</v>
      </c>
      <c r="F5824" t="s">
        <v>113</v>
      </c>
      <c r="G5824" t="s">
        <v>345</v>
      </c>
      <c r="H5824" t="str">
        <f>IF(Statistics_xlsx___Sheet1[[#This Row],[Post Name]]="-",IF(G5825=0,G5823,G5825),Statistics_xlsx___Sheet1[[#This Row],[Post Name]])</f>
        <v>c9</v>
      </c>
      <c r="I5824">
        <v>70821</v>
      </c>
      <c r="J5824">
        <f>IF(Statistics_xlsx___Sheet1[[#This Row],[Offered Salary]]&lt;=0,AVERAGE($I$2:$I$7166),Statistics_xlsx___Sheet1[[#This Row],[Offered Salary]])</f>
        <v>70821</v>
      </c>
      <c r="K5824" t="b">
        <f>OR((Statistics_xlsx___Sheet1[[#This Row],[updated offered salary]]&lt;$N$39),(Statistics_xlsx___Sheet1[[#This Row],[updated offered salary]]&gt;$N$40))</f>
        <v>0</v>
      </c>
    </row>
    <row r="5825" spans="1:11" x14ac:dyDescent="0.3">
      <c r="A5825">
        <v>133624</v>
      </c>
      <c r="B5825" t="s">
        <v>4679</v>
      </c>
      <c r="C5825" t="s">
        <v>8</v>
      </c>
      <c r="D5825" t="s">
        <v>13</v>
      </c>
      <c r="E5825" t="str">
        <f>IF(Statistics_xlsx___Sheet1[[#This Row],[event_name]]="-","Male",Statistics_xlsx___Sheet1[[#This Row],[event_name]])</f>
        <v>Female</v>
      </c>
      <c r="F5825" t="s">
        <v>21</v>
      </c>
      <c r="G5825" t="s">
        <v>11</v>
      </c>
      <c r="H5825" t="str">
        <f>IF(Statistics_xlsx___Sheet1[[#This Row],[Post Name]]="-",IF(G5826=0,G5824,G5826),Statistics_xlsx___Sheet1[[#This Row],[Post Name]])</f>
        <v>c8</v>
      </c>
      <c r="I5825">
        <v>28210</v>
      </c>
      <c r="J5825">
        <f>IF(Statistics_xlsx___Sheet1[[#This Row],[Offered Salary]]&lt;=0,AVERAGE($I$2:$I$7166),Statistics_xlsx___Sheet1[[#This Row],[Offered Salary]])</f>
        <v>28210</v>
      </c>
      <c r="K5825" t="b">
        <f>OR((Statistics_xlsx___Sheet1[[#This Row],[updated offered salary]]&lt;$N$39),(Statistics_xlsx___Sheet1[[#This Row],[updated offered salary]]&gt;$N$40))</f>
        <v>0</v>
      </c>
    </row>
    <row r="5826" spans="1:11" x14ac:dyDescent="0.3">
      <c r="A5826">
        <v>222024</v>
      </c>
      <c r="B5826" t="s">
        <v>4680</v>
      </c>
      <c r="C5826" t="s">
        <v>8</v>
      </c>
      <c r="D5826" t="s">
        <v>9</v>
      </c>
      <c r="E5826" t="str">
        <f>IF(Statistics_xlsx___Sheet1[[#This Row],[event_name]]="-","Male",Statistics_xlsx___Sheet1[[#This Row],[event_name]])</f>
        <v>Male</v>
      </c>
      <c r="F5826" t="s">
        <v>21</v>
      </c>
      <c r="G5826" t="s">
        <v>11</v>
      </c>
      <c r="H5826" t="str">
        <f>IF(Statistics_xlsx___Sheet1[[#This Row],[Post Name]]="-",IF(G5827=0,G5825,G5827),Statistics_xlsx___Sheet1[[#This Row],[Post Name]])</f>
        <v>c8</v>
      </c>
      <c r="I5826">
        <v>83494</v>
      </c>
      <c r="J5826">
        <f>IF(Statistics_xlsx___Sheet1[[#This Row],[Offered Salary]]&lt;=0,AVERAGE($I$2:$I$7166),Statistics_xlsx___Sheet1[[#This Row],[Offered Salary]])</f>
        <v>83494</v>
      </c>
      <c r="K5826" t="b">
        <f>OR((Statistics_xlsx___Sheet1[[#This Row],[updated offered salary]]&lt;$N$39),(Statistics_xlsx___Sheet1[[#This Row],[updated offered salary]]&gt;$N$40))</f>
        <v>0</v>
      </c>
    </row>
    <row r="5827" spans="1:11" x14ac:dyDescent="0.3">
      <c r="A5827">
        <v>297961</v>
      </c>
      <c r="B5827" t="s">
        <v>4681</v>
      </c>
      <c r="C5827" t="s">
        <v>8</v>
      </c>
      <c r="D5827" t="s">
        <v>13</v>
      </c>
      <c r="E5827" t="str">
        <f>IF(Statistics_xlsx___Sheet1[[#This Row],[event_name]]="-","Male",Statistics_xlsx___Sheet1[[#This Row],[event_name]])</f>
        <v>Female</v>
      </c>
      <c r="F5827" t="s">
        <v>21</v>
      </c>
      <c r="G5827" t="s">
        <v>11</v>
      </c>
      <c r="H5827" t="str">
        <f>IF(Statistics_xlsx___Sheet1[[#This Row],[Post Name]]="-",IF(G5828=0,G5826,G5828),Statistics_xlsx___Sheet1[[#This Row],[Post Name]])</f>
        <v>c8</v>
      </c>
      <c r="I5827">
        <v>61143</v>
      </c>
      <c r="J5827">
        <f>IF(Statistics_xlsx___Sheet1[[#This Row],[Offered Salary]]&lt;=0,AVERAGE($I$2:$I$7166),Statistics_xlsx___Sheet1[[#This Row],[Offered Salary]])</f>
        <v>61143</v>
      </c>
      <c r="K5827" t="b">
        <f>OR((Statistics_xlsx___Sheet1[[#This Row],[updated offered salary]]&lt;$N$39),(Statistics_xlsx___Sheet1[[#This Row],[updated offered salary]]&gt;$N$40))</f>
        <v>0</v>
      </c>
    </row>
    <row r="5828" spans="1:11" x14ac:dyDescent="0.3">
      <c r="A5828">
        <v>150870</v>
      </c>
      <c r="B5828" t="s">
        <v>4682</v>
      </c>
      <c r="C5828" t="s">
        <v>8</v>
      </c>
      <c r="D5828" t="s">
        <v>9</v>
      </c>
      <c r="E5828" t="str">
        <f>IF(Statistics_xlsx___Sheet1[[#This Row],[event_name]]="-","Male",Statistics_xlsx___Sheet1[[#This Row],[event_name]])</f>
        <v>Male</v>
      </c>
      <c r="F5828" t="s">
        <v>21</v>
      </c>
      <c r="G5828" t="s">
        <v>11</v>
      </c>
      <c r="H5828" t="str">
        <f>IF(Statistics_xlsx___Sheet1[[#This Row],[Post Name]]="-",IF(G5829=0,G5827,G5829),Statistics_xlsx___Sheet1[[#This Row],[Post Name]])</f>
        <v>c8</v>
      </c>
      <c r="I5828">
        <v>54873</v>
      </c>
      <c r="J5828">
        <f>IF(Statistics_xlsx___Sheet1[[#This Row],[Offered Salary]]&lt;=0,AVERAGE($I$2:$I$7166),Statistics_xlsx___Sheet1[[#This Row],[Offered Salary]])</f>
        <v>54873</v>
      </c>
      <c r="K5828" t="b">
        <f>OR((Statistics_xlsx___Sheet1[[#This Row],[updated offered salary]]&lt;$N$39),(Statistics_xlsx___Sheet1[[#This Row],[updated offered salary]]&gt;$N$40))</f>
        <v>0</v>
      </c>
    </row>
    <row r="5829" spans="1:11" x14ac:dyDescent="0.3">
      <c r="A5829">
        <v>87283</v>
      </c>
      <c r="B5829" t="s">
        <v>4683</v>
      </c>
      <c r="C5829" t="s">
        <v>8</v>
      </c>
      <c r="D5829" t="s">
        <v>13</v>
      </c>
      <c r="E5829" t="str">
        <f>IF(Statistics_xlsx___Sheet1[[#This Row],[event_name]]="-","Male",Statistics_xlsx___Sheet1[[#This Row],[event_name]])</f>
        <v>Female</v>
      </c>
      <c r="F5829" t="s">
        <v>17</v>
      </c>
      <c r="G5829" t="s">
        <v>24</v>
      </c>
      <c r="H5829" t="str">
        <f>IF(Statistics_xlsx___Sheet1[[#This Row],[Post Name]]="-",IF(G5830=0,G5828,G5830),Statistics_xlsx___Sheet1[[#This Row],[Post Name]])</f>
        <v>i7</v>
      </c>
      <c r="I5829">
        <v>79161</v>
      </c>
      <c r="J5829">
        <f>IF(Statistics_xlsx___Sheet1[[#This Row],[Offered Salary]]&lt;=0,AVERAGE($I$2:$I$7166),Statistics_xlsx___Sheet1[[#This Row],[Offered Salary]])</f>
        <v>79161</v>
      </c>
      <c r="K5829" t="b">
        <f>OR((Statistics_xlsx___Sheet1[[#This Row],[updated offered salary]]&lt;$N$39),(Statistics_xlsx___Sheet1[[#This Row],[updated offered salary]]&gt;$N$40))</f>
        <v>0</v>
      </c>
    </row>
    <row r="5830" spans="1:11" x14ac:dyDescent="0.3">
      <c r="A5830">
        <v>814767</v>
      </c>
      <c r="B5830" t="s">
        <v>4684</v>
      </c>
      <c r="C5830" t="s">
        <v>8</v>
      </c>
      <c r="D5830" t="s">
        <v>13</v>
      </c>
      <c r="E5830" t="str">
        <f>IF(Statistics_xlsx___Sheet1[[#This Row],[event_name]]="-","Male",Statistics_xlsx___Sheet1[[#This Row],[event_name]])</f>
        <v>Female</v>
      </c>
      <c r="F5830" t="s">
        <v>17</v>
      </c>
      <c r="G5830" t="s">
        <v>24</v>
      </c>
      <c r="H5830" t="str">
        <f>IF(Statistics_xlsx___Sheet1[[#This Row],[Post Name]]="-",IF(G5831=0,G5829,G5831),Statistics_xlsx___Sheet1[[#This Row],[Post Name]])</f>
        <v>i7</v>
      </c>
      <c r="I5830">
        <v>75341</v>
      </c>
      <c r="J5830">
        <f>IF(Statistics_xlsx___Sheet1[[#This Row],[Offered Salary]]&lt;=0,AVERAGE($I$2:$I$7166),Statistics_xlsx___Sheet1[[#This Row],[Offered Salary]])</f>
        <v>75341</v>
      </c>
      <c r="K5830" t="b">
        <f>OR((Statistics_xlsx___Sheet1[[#This Row],[updated offered salary]]&lt;$N$39),(Statistics_xlsx___Sheet1[[#This Row],[updated offered salary]]&gt;$N$40))</f>
        <v>0</v>
      </c>
    </row>
    <row r="5831" spans="1:11" x14ac:dyDescent="0.3">
      <c r="A5831">
        <v>571940</v>
      </c>
      <c r="B5831" t="s">
        <v>4685</v>
      </c>
      <c r="C5831" t="s">
        <v>8</v>
      </c>
      <c r="D5831" t="s">
        <v>9</v>
      </c>
      <c r="E5831" t="str">
        <f>IF(Statistics_xlsx___Sheet1[[#This Row],[event_name]]="-","Male",Statistics_xlsx___Sheet1[[#This Row],[event_name]])</f>
        <v>Male</v>
      </c>
      <c r="F5831" t="s">
        <v>17</v>
      </c>
      <c r="G5831" t="s">
        <v>24</v>
      </c>
      <c r="H5831" t="str">
        <f>IF(Statistics_xlsx___Sheet1[[#This Row],[Post Name]]="-",IF(G5832=0,G5830,G5832),Statistics_xlsx___Sheet1[[#This Row],[Post Name]])</f>
        <v>i7</v>
      </c>
      <c r="I5831">
        <v>79154</v>
      </c>
      <c r="J5831">
        <f>IF(Statistics_xlsx___Sheet1[[#This Row],[Offered Salary]]&lt;=0,AVERAGE($I$2:$I$7166),Statistics_xlsx___Sheet1[[#This Row],[Offered Salary]])</f>
        <v>79154</v>
      </c>
      <c r="K5831" t="b">
        <f>OR((Statistics_xlsx___Sheet1[[#This Row],[updated offered salary]]&lt;$N$39),(Statistics_xlsx___Sheet1[[#This Row],[updated offered salary]]&gt;$N$40))</f>
        <v>0</v>
      </c>
    </row>
    <row r="5832" spans="1:11" x14ac:dyDescent="0.3">
      <c r="A5832">
        <v>503930</v>
      </c>
      <c r="B5832" t="s">
        <v>4686</v>
      </c>
      <c r="C5832" t="s">
        <v>8</v>
      </c>
      <c r="D5832" t="s">
        <v>9</v>
      </c>
      <c r="E5832" t="str">
        <f>IF(Statistics_xlsx___Sheet1[[#This Row],[event_name]]="-","Male",Statistics_xlsx___Sheet1[[#This Row],[event_name]])</f>
        <v>Male</v>
      </c>
      <c r="F5832" t="s">
        <v>17</v>
      </c>
      <c r="G5832" t="s">
        <v>24</v>
      </c>
      <c r="H5832" t="str">
        <f>IF(Statistics_xlsx___Sheet1[[#This Row],[Post Name]]="-",IF(G5833=0,G5831,G5833),Statistics_xlsx___Sheet1[[#This Row],[Post Name]])</f>
        <v>i7</v>
      </c>
      <c r="I5832">
        <v>41599</v>
      </c>
      <c r="J5832">
        <f>IF(Statistics_xlsx___Sheet1[[#This Row],[Offered Salary]]&lt;=0,AVERAGE($I$2:$I$7166),Statistics_xlsx___Sheet1[[#This Row],[Offered Salary]])</f>
        <v>41599</v>
      </c>
      <c r="K5832" t="b">
        <f>OR((Statistics_xlsx___Sheet1[[#This Row],[updated offered salary]]&lt;$N$39),(Statistics_xlsx___Sheet1[[#This Row],[updated offered salary]]&gt;$N$40))</f>
        <v>0</v>
      </c>
    </row>
    <row r="5833" spans="1:11" x14ac:dyDescent="0.3">
      <c r="A5833">
        <v>874235</v>
      </c>
      <c r="B5833" t="s">
        <v>4687</v>
      </c>
      <c r="C5833" t="s">
        <v>8</v>
      </c>
      <c r="D5833" t="s">
        <v>13</v>
      </c>
      <c r="E5833" t="str">
        <f>IF(Statistics_xlsx___Sheet1[[#This Row],[event_name]]="-","Male",Statistics_xlsx___Sheet1[[#This Row],[event_name]])</f>
        <v>Female</v>
      </c>
      <c r="F5833" t="s">
        <v>17</v>
      </c>
      <c r="G5833" t="s">
        <v>24</v>
      </c>
      <c r="H5833" t="str">
        <f>IF(Statistics_xlsx___Sheet1[[#This Row],[Post Name]]="-",IF(G5834=0,G5832,G5834),Statistics_xlsx___Sheet1[[#This Row],[Post Name]])</f>
        <v>i7</v>
      </c>
      <c r="I5833">
        <v>23122</v>
      </c>
      <c r="J5833">
        <f>IF(Statistics_xlsx___Sheet1[[#This Row],[Offered Salary]]&lt;=0,AVERAGE($I$2:$I$7166),Statistics_xlsx___Sheet1[[#This Row],[Offered Salary]])</f>
        <v>23122</v>
      </c>
      <c r="K5833" t="b">
        <f>OR((Statistics_xlsx___Sheet1[[#This Row],[updated offered salary]]&lt;$N$39),(Statistics_xlsx___Sheet1[[#This Row],[updated offered salary]]&gt;$N$40))</f>
        <v>0</v>
      </c>
    </row>
    <row r="5834" spans="1:11" x14ac:dyDescent="0.3">
      <c r="A5834">
        <v>340062</v>
      </c>
      <c r="B5834" t="s">
        <v>4688</v>
      </c>
      <c r="C5834" t="s">
        <v>8</v>
      </c>
      <c r="D5834" t="s">
        <v>13</v>
      </c>
      <c r="E5834" t="str">
        <f>IF(Statistics_xlsx___Sheet1[[#This Row],[event_name]]="-","Male",Statistics_xlsx___Sheet1[[#This Row],[event_name]])</f>
        <v>Female</v>
      </c>
      <c r="F5834" t="s">
        <v>69</v>
      </c>
      <c r="G5834" t="s">
        <v>30</v>
      </c>
      <c r="H5834" t="str">
        <f>IF(Statistics_xlsx___Sheet1[[#This Row],[Post Name]]="-",IF(G5835=0,G5833,G5835),Statistics_xlsx___Sheet1[[#This Row],[Post Name]])</f>
        <v>b9</v>
      </c>
      <c r="I5834">
        <v>61762</v>
      </c>
      <c r="J5834">
        <f>IF(Statistics_xlsx___Sheet1[[#This Row],[Offered Salary]]&lt;=0,AVERAGE($I$2:$I$7166),Statistics_xlsx___Sheet1[[#This Row],[Offered Salary]])</f>
        <v>61762</v>
      </c>
      <c r="K5834" t="b">
        <f>OR((Statistics_xlsx___Sheet1[[#This Row],[updated offered salary]]&lt;$N$39),(Statistics_xlsx___Sheet1[[#This Row],[updated offered salary]]&gt;$N$40))</f>
        <v>0</v>
      </c>
    </row>
    <row r="5835" spans="1:11" x14ac:dyDescent="0.3">
      <c r="A5835">
        <v>526541</v>
      </c>
      <c r="B5835" t="s">
        <v>4689</v>
      </c>
      <c r="C5835" t="s">
        <v>8</v>
      </c>
      <c r="D5835" t="s">
        <v>13</v>
      </c>
      <c r="E5835" t="str">
        <f>IF(Statistics_xlsx___Sheet1[[#This Row],[event_name]]="-","Male",Statistics_xlsx___Sheet1[[#This Row],[event_name]])</f>
        <v>Female</v>
      </c>
      <c r="F5835" t="s">
        <v>69</v>
      </c>
      <c r="G5835" t="s">
        <v>30</v>
      </c>
      <c r="H5835" t="str">
        <f>IF(Statistics_xlsx___Sheet1[[#This Row],[Post Name]]="-",IF(G5836=0,G5834,G5836),Statistics_xlsx___Sheet1[[#This Row],[Post Name]])</f>
        <v>b9</v>
      </c>
      <c r="I5835">
        <v>15965</v>
      </c>
      <c r="J5835">
        <f>IF(Statistics_xlsx___Sheet1[[#This Row],[Offered Salary]]&lt;=0,AVERAGE($I$2:$I$7166),Statistics_xlsx___Sheet1[[#This Row],[Offered Salary]])</f>
        <v>15965</v>
      </c>
      <c r="K5835" t="b">
        <f>OR((Statistics_xlsx___Sheet1[[#This Row],[updated offered salary]]&lt;$N$39),(Statistics_xlsx___Sheet1[[#This Row],[updated offered salary]]&gt;$N$40))</f>
        <v>0</v>
      </c>
    </row>
    <row r="5836" spans="1:11" x14ac:dyDescent="0.3">
      <c r="A5836">
        <v>120988</v>
      </c>
      <c r="B5836" t="s">
        <v>4690</v>
      </c>
      <c r="C5836" t="s">
        <v>8</v>
      </c>
      <c r="D5836" t="s">
        <v>9</v>
      </c>
      <c r="E5836" t="str">
        <f>IF(Statistics_xlsx___Sheet1[[#This Row],[event_name]]="-","Male",Statistics_xlsx___Sheet1[[#This Row],[event_name]])</f>
        <v>Male</v>
      </c>
      <c r="F5836" t="s">
        <v>69</v>
      </c>
      <c r="G5836" t="s">
        <v>14</v>
      </c>
      <c r="H5836" t="str">
        <f>IF(Statistics_xlsx___Sheet1[[#This Row],[Post Name]]="-",IF(G5837=0,G5835,G5837),Statistics_xlsx___Sheet1[[#This Row],[Post Name]])</f>
        <v>c5</v>
      </c>
      <c r="I5836">
        <v>56655</v>
      </c>
      <c r="J5836">
        <f>IF(Statistics_xlsx___Sheet1[[#This Row],[Offered Salary]]&lt;=0,AVERAGE($I$2:$I$7166),Statistics_xlsx___Sheet1[[#This Row],[Offered Salary]])</f>
        <v>56655</v>
      </c>
      <c r="K5836" t="b">
        <f>OR((Statistics_xlsx___Sheet1[[#This Row],[updated offered salary]]&lt;$N$39),(Statistics_xlsx___Sheet1[[#This Row],[updated offered salary]]&gt;$N$40))</f>
        <v>0</v>
      </c>
    </row>
    <row r="5837" spans="1:11" x14ac:dyDescent="0.3">
      <c r="A5837">
        <v>991931</v>
      </c>
      <c r="B5837" t="s">
        <v>4691</v>
      </c>
      <c r="C5837" t="s">
        <v>15</v>
      </c>
      <c r="D5837" t="s">
        <v>9</v>
      </c>
      <c r="E5837" t="str">
        <f>IF(Statistics_xlsx___Sheet1[[#This Row],[event_name]]="-","Male",Statistics_xlsx___Sheet1[[#This Row],[event_name]])</f>
        <v>Male</v>
      </c>
      <c r="F5837" t="s">
        <v>69</v>
      </c>
      <c r="G5837" t="s">
        <v>14</v>
      </c>
      <c r="H5837" t="str">
        <f>IF(Statistics_xlsx___Sheet1[[#This Row],[Post Name]]="-",IF(G5838=0,G5836,G5838),Statistics_xlsx___Sheet1[[#This Row],[Post Name]])</f>
        <v>c5</v>
      </c>
      <c r="I5837">
        <v>64399</v>
      </c>
      <c r="J5837">
        <f>IF(Statistics_xlsx___Sheet1[[#This Row],[Offered Salary]]&lt;=0,AVERAGE($I$2:$I$7166),Statistics_xlsx___Sheet1[[#This Row],[Offered Salary]])</f>
        <v>64399</v>
      </c>
      <c r="K5837" t="b">
        <f>OR((Statistics_xlsx___Sheet1[[#This Row],[updated offered salary]]&lt;$N$39),(Statistics_xlsx___Sheet1[[#This Row],[updated offered salary]]&gt;$N$40))</f>
        <v>0</v>
      </c>
    </row>
    <row r="5838" spans="1:11" x14ac:dyDescent="0.3">
      <c r="A5838">
        <v>779461</v>
      </c>
      <c r="B5838" t="s">
        <v>4692</v>
      </c>
      <c r="C5838" t="s">
        <v>8</v>
      </c>
      <c r="D5838" t="s">
        <v>9</v>
      </c>
      <c r="E5838" t="str">
        <f>IF(Statistics_xlsx___Sheet1[[#This Row],[event_name]]="-","Male",Statistics_xlsx___Sheet1[[#This Row],[event_name]])</f>
        <v>Male</v>
      </c>
      <c r="F5838" t="s">
        <v>17</v>
      </c>
      <c r="G5838" t="s">
        <v>345</v>
      </c>
      <c r="H5838" t="str">
        <f>IF(Statistics_xlsx___Sheet1[[#This Row],[Post Name]]="-",IF(G5839=0,G5837,G5839),Statistics_xlsx___Sheet1[[#This Row],[Post Name]])</f>
        <v>c9</v>
      </c>
      <c r="I5838">
        <v>35445</v>
      </c>
      <c r="J5838">
        <f>IF(Statistics_xlsx___Sheet1[[#This Row],[Offered Salary]]&lt;=0,AVERAGE($I$2:$I$7166),Statistics_xlsx___Sheet1[[#This Row],[Offered Salary]])</f>
        <v>35445</v>
      </c>
      <c r="K5838" t="b">
        <f>OR((Statistics_xlsx___Sheet1[[#This Row],[updated offered salary]]&lt;$N$39),(Statistics_xlsx___Sheet1[[#This Row],[updated offered salary]]&gt;$N$40))</f>
        <v>0</v>
      </c>
    </row>
    <row r="5839" spans="1:11" x14ac:dyDescent="0.3">
      <c r="A5839">
        <v>674624</v>
      </c>
      <c r="B5839" t="s">
        <v>4693</v>
      </c>
      <c r="C5839" t="s">
        <v>8</v>
      </c>
      <c r="D5839" t="s">
        <v>9</v>
      </c>
      <c r="E5839" t="str">
        <f>IF(Statistics_xlsx___Sheet1[[#This Row],[event_name]]="-","Male",Statistics_xlsx___Sheet1[[#This Row],[event_name]])</f>
        <v>Male</v>
      </c>
      <c r="F5839" t="s">
        <v>17</v>
      </c>
      <c r="G5839" t="s">
        <v>36</v>
      </c>
      <c r="H5839" t="str">
        <f>IF(Statistics_xlsx___Sheet1[[#This Row],[Post Name]]="-",IF(G5840=0,G5838,G5840),Statistics_xlsx___Sheet1[[#This Row],[Post Name]])</f>
        <v>i5</v>
      </c>
      <c r="I5839">
        <v>37309</v>
      </c>
      <c r="J5839">
        <f>IF(Statistics_xlsx___Sheet1[[#This Row],[Offered Salary]]&lt;=0,AVERAGE($I$2:$I$7166),Statistics_xlsx___Sheet1[[#This Row],[Offered Salary]])</f>
        <v>37309</v>
      </c>
      <c r="K5839" t="b">
        <f>OR((Statistics_xlsx___Sheet1[[#This Row],[updated offered salary]]&lt;$N$39),(Statistics_xlsx___Sheet1[[#This Row],[updated offered salary]]&gt;$N$40))</f>
        <v>0</v>
      </c>
    </row>
    <row r="5840" spans="1:11" x14ac:dyDescent="0.3">
      <c r="A5840">
        <v>160420</v>
      </c>
      <c r="B5840" t="s">
        <v>4694</v>
      </c>
      <c r="C5840" t="s">
        <v>15</v>
      </c>
      <c r="D5840" t="s">
        <v>9</v>
      </c>
      <c r="E5840" t="str">
        <f>IF(Statistics_xlsx___Sheet1[[#This Row],[event_name]]="-","Male",Statistics_xlsx___Sheet1[[#This Row],[event_name]])</f>
        <v>Male</v>
      </c>
      <c r="F5840" t="s">
        <v>10</v>
      </c>
      <c r="G5840" t="s">
        <v>36</v>
      </c>
      <c r="H5840" t="str">
        <f>IF(Statistics_xlsx___Sheet1[[#This Row],[Post Name]]="-",IF(G5841=0,G5839,G5841),Statistics_xlsx___Sheet1[[#This Row],[Post Name]])</f>
        <v>i5</v>
      </c>
      <c r="I5840">
        <v>60671</v>
      </c>
      <c r="J5840">
        <f>IF(Statistics_xlsx___Sheet1[[#This Row],[Offered Salary]]&lt;=0,AVERAGE($I$2:$I$7166),Statistics_xlsx___Sheet1[[#This Row],[Offered Salary]])</f>
        <v>60671</v>
      </c>
      <c r="K5840" t="b">
        <f>OR((Statistics_xlsx___Sheet1[[#This Row],[updated offered salary]]&lt;$N$39),(Statistics_xlsx___Sheet1[[#This Row],[updated offered salary]]&gt;$N$40))</f>
        <v>0</v>
      </c>
    </row>
    <row r="5841" spans="1:11" x14ac:dyDescent="0.3">
      <c r="A5841">
        <v>938650</v>
      </c>
      <c r="B5841" t="s">
        <v>4695</v>
      </c>
      <c r="C5841" t="s">
        <v>8</v>
      </c>
      <c r="D5841" t="s">
        <v>9</v>
      </c>
      <c r="E5841" t="str">
        <f>IF(Statistics_xlsx___Sheet1[[#This Row],[event_name]]="-","Male",Statistics_xlsx___Sheet1[[#This Row],[event_name]])</f>
        <v>Male</v>
      </c>
      <c r="F5841" t="s">
        <v>10</v>
      </c>
      <c r="G5841" t="s">
        <v>36</v>
      </c>
      <c r="H5841" t="str">
        <f>IF(Statistics_xlsx___Sheet1[[#This Row],[Post Name]]="-",IF(G5842=0,G5840,G5842),Statistics_xlsx___Sheet1[[#This Row],[Post Name]])</f>
        <v>i5</v>
      </c>
      <c r="I5841">
        <v>94308</v>
      </c>
      <c r="J5841">
        <f>IF(Statistics_xlsx___Sheet1[[#This Row],[Offered Salary]]&lt;=0,AVERAGE($I$2:$I$7166),Statistics_xlsx___Sheet1[[#This Row],[Offered Salary]])</f>
        <v>94308</v>
      </c>
      <c r="K5841" t="b">
        <f>OR((Statistics_xlsx___Sheet1[[#This Row],[updated offered salary]]&lt;$N$39),(Statistics_xlsx___Sheet1[[#This Row],[updated offered salary]]&gt;$N$40))</f>
        <v>0</v>
      </c>
    </row>
    <row r="5842" spans="1:11" x14ac:dyDescent="0.3">
      <c r="A5842">
        <v>708799</v>
      </c>
      <c r="B5842" t="s">
        <v>4696</v>
      </c>
      <c r="C5842" t="s">
        <v>8</v>
      </c>
      <c r="D5842" t="s">
        <v>9</v>
      </c>
      <c r="E5842" t="str">
        <f>IF(Statistics_xlsx___Sheet1[[#This Row],[event_name]]="-","Male",Statistics_xlsx___Sheet1[[#This Row],[event_name]])</f>
        <v>Male</v>
      </c>
      <c r="F5842" t="s">
        <v>10</v>
      </c>
      <c r="G5842" t="s">
        <v>36</v>
      </c>
      <c r="H5842" t="str">
        <f>IF(Statistics_xlsx___Sheet1[[#This Row],[Post Name]]="-",IF(G5843=0,G5841,G5843),Statistics_xlsx___Sheet1[[#This Row],[Post Name]])</f>
        <v>i5</v>
      </c>
      <c r="I5842">
        <v>15213</v>
      </c>
      <c r="J5842">
        <f>IF(Statistics_xlsx___Sheet1[[#This Row],[Offered Salary]]&lt;=0,AVERAGE($I$2:$I$7166),Statistics_xlsx___Sheet1[[#This Row],[Offered Salary]])</f>
        <v>15213</v>
      </c>
      <c r="K5842" t="b">
        <f>OR((Statistics_xlsx___Sheet1[[#This Row],[updated offered salary]]&lt;$N$39),(Statistics_xlsx___Sheet1[[#This Row],[updated offered salary]]&gt;$N$40))</f>
        <v>0</v>
      </c>
    </row>
    <row r="5843" spans="1:11" x14ac:dyDescent="0.3">
      <c r="A5843">
        <v>286947</v>
      </c>
      <c r="B5843" t="s">
        <v>4697</v>
      </c>
      <c r="C5843" t="s">
        <v>8</v>
      </c>
      <c r="D5843" t="s">
        <v>9</v>
      </c>
      <c r="E5843" t="str">
        <f>IF(Statistics_xlsx___Sheet1[[#This Row],[event_name]]="-","Male",Statistics_xlsx___Sheet1[[#This Row],[event_name]])</f>
        <v>Male</v>
      </c>
      <c r="F5843" t="s">
        <v>10</v>
      </c>
      <c r="G5843" t="s">
        <v>36</v>
      </c>
      <c r="H5843" t="str">
        <f>IF(Statistics_xlsx___Sheet1[[#This Row],[Post Name]]="-",IF(G5844=0,G5842,G5844),Statistics_xlsx___Sheet1[[#This Row],[Post Name]])</f>
        <v>i5</v>
      </c>
      <c r="I5843">
        <v>86950</v>
      </c>
      <c r="J5843">
        <f>IF(Statistics_xlsx___Sheet1[[#This Row],[Offered Salary]]&lt;=0,AVERAGE($I$2:$I$7166),Statistics_xlsx___Sheet1[[#This Row],[Offered Salary]])</f>
        <v>86950</v>
      </c>
      <c r="K5843" t="b">
        <f>OR((Statistics_xlsx___Sheet1[[#This Row],[updated offered salary]]&lt;$N$39),(Statistics_xlsx___Sheet1[[#This Row],[updated offered salary]]&gt;$N$40))</f>
        <v>0</v>
      </c>
    </row>
    <row r="5844" spans="1:11" x14ac:dyDescent="0.3">
      <c r="A5844">
        <v>450991</v>
      </c>
      <c r="B5844" t="s">
        <v>4698</v>
      </c>
      <c r="C5844" t="s">
        <v>8</v>
      </c>
      <c r="D5844" t="s">
        <v>9</v>
      </c>
      <c r="E5844" t="str">
        <f>IF(Statistics_xlsx___Sheet1[[#This Row],[event_name]]="-","Male",Statistics_xlsx___Sheet1[[#This Row],[event_name]])</f>
        <v>Male</v>
      </c>
      <c r="F5844" t="s">
        <v>69</v>
      </c>
      <c r="G5844" t="s">
        <v>14</v>
      </c>
      <c r="H5844" t="str">
        <f>IF(Statistics_xlsx___Sheet1[[#This Row],[Post Name]]="-",IF(G5845=0,G5843,G5845),Statistics_xlsx___Sheet1[[#This Row],[Post Name]])</f>
        <v>c5</v>
      </c>
      <c r="I5844">
        <v>41301</v>
      </c>
      <c r="J5844">
        <f>IF(Statistics_xlsx___Sheet1[[#This Row],[Offered Salary]]&lt;=0,AVERAGE($I$2:$I$7166),Statistics_xlsx___Sheet1[[#This Row],[Offered Salary]])</f>
        <v>41301</v>
      </c>
      <c r="K5844" t="b">
        <f>OR((Statistics_xlsx___Sheet1[[#This Row],[updated offered salary]]&lt;$N$39),(Statistics_xlsx___Sheet1[[#This Row],[updated offered salary]]&gt;$N$40))</f>
        <v>0</v>
      </c>
    </row>
    <row r="5845" spans="1:11" x14ac:dyDescent="0.3">
      <c r="A5845">
        <v>539025</v>
      </c>
      <c r="B5845" t="s">
        <v>4699</v>
      </c>
      <c r="C5845" t="s">
        <v>8</v>
      </c>
      <c r="D5845" t="s">
        <v>9</v>
      </c>
      <c r="E5845" t="str">
        <f>IF(Statistics_xlsx___Sheet1[[#This Row],[event_name]]="-","Male",Statistics_xlsx___Sheet1[[#This Row],[event_name]])</f>
        <v>Male</v>
      </c>
      <c r="F5845" t="s">
        <v>21</v>
      </c>
      <c r="G5845" t="s">
        <v>14</v>
      </c>
      <c r="H5845" t="str">
        <f>IF(Statistics_xlsx___Sheet1[[#This Row],[Post Name]]="-",IF(G5846=0,G5844,G5846),Statistics_xlsx___Sheet1[[#This Row],[Post Name]])</f>
        <v>c5</v>
      </c>
      <c r="I5845">
        <v>96781</v>
      </c>
      <c r="J5845">
        <f>IF(Statistics_xlsx___Sheet1[[#This Row],[Offered Salary]]&lt;=0,AVERAGE($I$2:$I$7166),Statistics_xlsx___Sheet1[[#This Row],[Offered Salary]])</f>
        <v>96781</v>
      </c>
      <c r="K5845" t="b">
        <f>OR((Statistics_xlsx___Sheet1[[#This Row],[updated offered salary]]&lt;$N$39),(Statistics_xlsx___Sheet1[[#This Row],[updated offered salary]]&gt;$N$40))</f>
        <v>0</v>
      </c>
    </row>
    <row r="5846" spans="1:11" x14ac:dyDescent="0.3">
      <c r="A5846">
        <v>341600</v>
      </c>
      <c r="B5846" t="s">
        <v>4700</v>
      </c>
      <c r="C5846" t="s">
        <v>8</v>
      </c>
      <c r="D5846" t="s">
        <v>42</v>
      </c>
      <c r="E5846" t="str">
        <f>IF(Statistics_xlsx___Sheet1[[#This Row],[event_name]]="-","Male",Statistics_xlsx___Sheet1[[#This Row],[event_name]])</f>
        <v>Don’t want to say</v>
      </c>
      <c r="F5846" t="s">
        <v>21</v>
      </c>
      <c r="G5846" t="s">
        <v>14</v>
      </c>
      <c r="H5846" t="str">
        <f>IF(Statistics_xlsx___Sheet1[[#This Row],[Post Name]]="-",IF(G5847=0,G5845,G5847),Statistics_xlsx___Sheet1[[#This Row],[Post Name]])</f>
        <v>c5</v>
      </c>
      <c r="I5846">
        <v>38086</v>
      </c>
      <c r="J5846">
        <f>IF(Statistics_xlsx___Sheet1[[#This Row],[Offered Salary]]&lt;=0,AVERAGE($I$2:$I$7166),Statistics_xlsx___Sheet1[[#This Row],[Offered Salary]])</f>
        <v>38086</v>
      </c>
      <c r="K5846" t="b">
        <f>OR((Statistics_xlsx___Sheet1[[#This Row],[updated offered salary]]&lt;$N$39),(Statistics_xlsx___Sheet1[[#This Row],[updated offered salary]]&gt;$N$40))</f>
        <v>0</v>
      </c>
    </row>
    <row r="5847" spans="1:11" x14ac:dyDescent="0.3">
      <c r="A5847">
        <v>987391</v>
      </c>
      <c r="B5847" t="s">
        <v>4701</v>
      </c>
      <c r="C5847" t="s">
        <v>8</v>
      </c>
      <c r="D5847" t="s">
        <v>13</v>
      </c>
      <c r="E5847" t="str">
        <f>IF(Statistics_xlsx___Sheet1[[#This Row],[event_name]]="-","Male",Statistics_xlsx___Sheet1[[#This Row],[event_name]])</f>
        <v>Female</v>
      </c>
      <c r="F5847" t="s">
        <v>17</v>
      </c>
      <c r="G5847" t="s">
        <v>24</v>
      </c>
      <c r="H5847" t="str">
        <f>IF(Statistics_xlsx___Sheet1[[#This Row],[Post Name]]="-",IF(G5848=0,G5846,G5848),Statistics_xlsx___Sheet1[[#This Row],[Post Name]])</f>
        <v>i7</v>
      </c>
      <c r="I5847">
        <v>38276</v>
      </c>
      <c r="J5847">
        <f>IF(Statistics_xlsx___Sheet1[[#This Row],[Offered Salary]]&lt;=0,AVERAGE($I$2:$I$7166),Statistics_xlsx___Sheet1[[#This Row],[Offered Salary]])</f>
        <v>38276</v>
      </c>
      <c r="K5847" t="b">
        <f>OR((Statistics_xlsx___Sheet1[[#This Row],[updated offered salary]]&lt;$N$39),(Statistics_xlsx___Sheet1[[#This Row],[updated offered salary]]&gt;$N$40))</f>
        <v>0</v>
      </c>
    </row>
    <row r="5848" spans="1:11" x14ac:dyDescent="0.3">
      <c r="A5848">
        <v>949707</v>
      </c>
      <c r="B5848" t="s">
        <v>4702</v>
      </c>
      <c r="C5848" t="s">
        <v>8</v>
      </c>
      <c r="D5848" t="s">
        <v>9</v>
      </c>
      <c r="E5848" t="str">
        <f>IF(Statistics_xlsx___Sheet1[[#This Row],[event_name]]="-","Male",Statistics_xlsx___Sheet1[[#This Row],[event_name]])</f>
        <v>Male</v>
      </c>
      <c r="F5848" t="s">
        <v>17</v>
      </c>
      <c r="G5848" t="s">
        <v>345</v>
      </c>
      <c r="H5848" t="str">
        <f>IF(Statistics_xlsx___Sheet1[[#This Row],[Post Name]]="-",IF(G5849=0,G5847,G5849),Statistics_xlsx___Sheet1[[#This Row],[Post Name]])</f>
        <v>c9</v>
      </c>
      <c r="I5848">
        <v>19600</v>
      </c>
      <c r="J5848">
        <f>IF(Statistics_xlsx___Sheet1[[#This Row],[Offered Salary]]&lt;=0,AVERAGE($I$2:$I$7166),Statistics_xlsx___Sheet1[[#This Row],[Offered Salary]])</f>
        <v>19600</v>
      </c>
      <c r="K5848" t="b">
        <f>OR((Statistics_xlsx___Sheet1[[#This Row],[updated offered salary]]&lt;$N$39),(Statistics_xlsx___Sheet1[[#This Row],[updated offered salary]]&gt;$N$40))</f>
        <v>0</v>
      </c>
    </row>
    <row r="5849" spans="1:11" x14ac:dyDescent="0.3">
      <c r="A5849">
        <v>844076</v>
      </c>
      <c r="B5849" t="s">
        <v>4703</v>
      </c>
      <c r="C5849" t="s">
        <v>8</v>
      </c>
      <c r="D5849" t="s">
        <v>9</v>
      </c>
      <c r="E5849" t="str">
        <f>IF(Statistics_xlsx___Sheet1[[#This Row],[event_name]]="-","Male",Statistics_xlsx___Sheet1[[#This Row],[event_name]])</f>
        <v>Male</v>
      </c>
      <c r="F5849" t="s">
        <v>17</v>
      </c>
      <c r="G5849" t="s">
        <v>36</v>
      </c>
      <c r="H5849" t="str">
        <f>IF(Statistics_xlsx___Sheet1[[#This Row],[Post Name]]="-",IF(G5850=0,G5848,G5850),Statistics_xlsx___Sheet1[[#This Row],[Post Name]])</f>
        <v>i5</v>
      </c>
      <c r="I5849">
        <v>22579</v>
      </c>
      <c r="J5849">
        <f>IF(Statistics_xlsx___Sheet1[[#This Row],[Offered Salary]]&lt;=0,AVERAGE($I$2:$I$7166),Statistics_xlsx___Sheet1[[#This Row],[Offered Salary]])</f>
        <v>22579</v>
      </c>
      <c r="K5849" t="b">
        <f>OR((Statistics_xlsx___Sheet1[[#This Row],[updated offered salary]]&lt;$N$39),(Statistics_xlsx___Sheet1[[#This Row],[updated offered salary]]&gt;$N$40))</f>
        <v>0</v>
      </c>
    </row>
    <row r="5850" spans="1:11" x14ac:dyDescent="0.3">
      <c r="A5850">
        <v>251432</v>
      </c>
      <c r="B5850" t="s">
        <v>4704</v>
      </c>
      <c r="C5850" t="s">
        <v>8</v>
      </c>
      <c r="D5850" t="s">
        <v>9</v>
      </c>
      <c r="E5850" t="str">
        <f>IF(Statistics_xlsx___Sheet1[[#This Row],[event_name]]="-","Male",Statistics_xlsx___Sheet1[[#This Row],[event_name]])</f>
        <v>Male</v>
      </c>
      <c r="F5850" t="s">
        <v>10</v>
      </c>
      <c r="G5850" t="s">
        <v>36</v>
      </c>
      <c r="H5850" t="str">
        <f>IF(Statistics_xlsx___Sheet1[[#This Row],[Post Name]]="-",IF(G5851=0,G5849,G5851),Statistics_xlsx___Sheet1[[#This Row],[Post Name]])</f>
        <v>i5</v>
      </c>
      <c r="I5850">
        <v>76327</v>
      </c>
      <c r="J5850">
        <f>IF(Statistics_xlsx___Sheet1[[#This Row],[Offered Salary]]&lt;=0,AVERAGE($I$2:$I$7166),Statistics_xlsx___Sheet1[[#This Row],[Offered Salary]])</f>
        <v>76327</v>
      </c>
      <c r="K5850" t="b">
        <f>OR((Statistics_xlsx___Sheet1[[#This Row],[updated offered salary]]&lt;$N$39),(Statistics_xlsx___Sheet1[[#This Row],[updated offered salary]]&gt;$N$40))</f>
        <v>0</v>
      </c>
    </row>
    <row r="5851" spans="1:11" x14ac:dyDescent="0.3">
      <c r="A5851">
        <v>67572</v>
      </c>
      <c r="B5851" t="s">
        <v>4705</v>
      </c>
      <c r="C5851" t="s">
        <v>8</v>
      </c>
      <c r="D5851" t="s">
        <v>9</v>
      </c>
      <c r="E5851" t="str">
        <f>IF(Statistics_xlsx___Sheet1[[#This Row],[event_name]]="-","Male",Statistics_xlsx___Sheet1[[#This Row],[event_name]])</f>
        <v>Male</v>
      </c>
      <c r="F5851" t="s">
        <v>21</v>
      </c>
      <c r="G5851" t="s">
        <v>14</v>
      </c>
      <c r="H5851" t="str">
        <f>IF(Statistics_xlsx___Sheet1[[#This Row],[Post Name]]="-",IF(G5852=0,G5850,G5852),Statistics_xlsx___Sheet1[[#This Row],[Post Name]])</f>
        <v>c5</v>
      </c>
      <c r="I5851">
        <v>78680</v>
      </c>
      <c r="J5851">
        <f>IF(Statistics_xlsx___Sheet1[[#This Row],[Offered Salary]]&lt;=0,AVERAGE($I$2:$I$7166),Statistics_xlsx___Sheet1[[#This Row],[Offered Salary]])</f>
        <v>78680</v>
      </c>
      <c r="K5851" t="b">
        <f>OR((Statistics_xlsx___Sheet1[[#This Row],[updated offered salary]]&lt;$N$39),(Statistics_xlsx___Sheet1[[#This Row],[updated offered salary]]&gt;$N$40))</f>
        <v>0</v>
      </c>
    </row>
    <row r="5852" spans="1:11" x14ac:dyDescent="0.3">
      <c r="A5852">
        <v>648580</v>
      </c>
      <c r="B5852" t="s">
        <v>4706</v>
      </c>
      <c r="C5852" t="s">
        <v>8</v>
      </c>
      <c r="D5852" t="s">
        <v>13</v>
      </c>
      <c r="E5852" t="str">
        <f>IF(Statistics_xlsx___Sheet1[[#This Row],[event_name]]="-","Male",Statistics_xlsx___Sheet1[[#This Row],[event_name]])</f>
        <v>Female</v>
      </c>
      <c r="F5852" t="s">
        <v>10</v>
      </c>
      <c r="G5852" t="s">
        <v>14</v>
      </c>
      <c r="H5852" t="str">
        <f>IF(Statistics_xlsx___Sheet1[[#This Row],[Post Name]]="-",IF(G5853=0,G5851,G5853),Statistics_xlsx___Sheet1[[#This Row],[Post Name]])</f>
        <v>c5</v>
      </c>
      <c r="I5852">
        <v>2684</v>
      </c>
      <c r="J5852">
        <f>IF(Statistics_xlsx___Sheet1[[#This Row],[Offered Salary]]&lt;=0,AVERAGE($I$2:$I$7166),Statistics_xlsx___Sheet1[[#This Row],[Offered Salary]])</f>
        <v>2684</v>
      </c>
      <c r="K5852" t="b">
        <f>OR((Statistics_xlsx___Sheet1[[#This Row],[updated offered salary]]&lt;$N$39),(Statistics_xlsx___Sheet1[[#This Row],[updated offered salary]]&gt;$N$40))</f>
        <v>0</v>
      </c>
    </row>
    <row r="5853" spans="1:11" x14ac:dyDescent="0.3">
      <c r="A5853">
        <v>999936</v>
      </c>
      <c r="B5853" t="s">
        <v>4707</v>
      </c>
      <c r="C5853" t="s">
        <v>8</v>
      </c>
      <c r="D5853" t="s">
        <v>13</v>
      </c>
      <c r="E5853" t="str">
        <f>IF(Statistics_xlsx___Sheet1[[#This Row],[event_name]]="-","Male",Statistics_xlsx___Sheet1[[#This Row],[event_name]])</f>
        <v>Female</v>
      </c>
      <c r="F5853" t="s">
        <v>10</v>
      </c>
      <c r="G5853" t="s">
        <v>14</v>
      </c>
      <c r="H5853" t="str">
        <f>IF(Statistics_xlsx___Sheet1[[#This Row],[Post Name]]="-",IF(G5854=0,G5852,G5854),Statistics_xlsx___Sheet1[[#This Row],[Post Name]])</f>
        <v>c5</v>
      </c>
      <c r="I5853">
        <v>62188</v>
      </c>
      <c r="J5853">
        <f>IF(Statistics_xlsx___Sheet1[[#This Row],[Offered Salary]]&lt;=0,AVERAGE($I$2:$I$7166),Statistics_xlsx___Sheet1[[#This Row],[Offered Salary]])</f>
        <v>62188</v>
      </c>
      <c r="K5853" t="b">
        <f>OR((Statistics_xlsx___Sheet1[[#This Row],[updated offered salary]]&lt;$N$39),(Statistics_xlsx___Sheet1[[#This Row],[updated offered salary]]&gt;$N$40))</f>
        <v>0</v>
      </c>
    </row>
    <row r="5854" spans="1:11" x14ac:dyDescent="0.3">
      <c r="A5854">
        <v>28537</v>
      </c>
      <c r="B5854" t="s">
        <v>4708</v>
      </c>
      <c r="C5854" t="s">
        <v>8</v>
      </c>
      <c r="D5854" t="s">
        <v>9</v>
      </c>
      <c r="E5854" t="str">
        <f>IF(Statistics_xlsx___Sheet1[[#This Row],[event_name]]="-","Male",Statistics_xlsx___Sheet1[[#This Row],[event_name]])</f>
        <v>Male</v>
      </c>
      <c r="F5854" t="s">
        <v>10</v>
      </c>
      <c r="G5854" t="s">
        <v>14</v>
      </c>
      <c r="H5854" t="str">
        <f>IF(Statistics_xlsx___Sheet1[[#This Row],[Post Name]]="-",IF(G5855=0,G5853,G5855),Statistics_xlsx___Sheet1[[#This Row],[Post Name]])</f>
        <v>c5</v>
      </c>
      <c r="I5854">
        <v>56780</v>
      </c>
      <c r="J5854">
        <f>IF(Statistics_xlsx___Sheet1[[#This Row],[Offered Salary]]&lt;=0,AVERAGE($I$2:$I$7166),Statistics_xlsx___Sheet1[[#This Row],[Offered Salary]])</f>
        <v>56780</v>
      </c>
      <c r="K5854" t="b">
        <f>OR((Statistics_xlsx___Sheet1[[#This Row],[updated offered salary]]&lt;$N$39),(Statistics_xlsx___Sheet1[[#This Row],[updated offered salary]]&gt;$N$40))</f>
        <v>0</v>
      </c>
    </row>
    <row r="5855" spans="1:11" x14ac:dyDescent="0.3">
      <c r="A5855">
        <v>582675</v>
      </c>
      <c r="B5855" t="s">
        <v>4709</v>
      </c>
      <c r="C5855" t="s">
        <v>8</v>
      </c>
      <c r="D5855" t="s">
        <v>9</v>
      </c>
      <c r="E5855" t="str">
        <f>IF(Statistics_xlsx___Sheet1[[#This Row],[event_name]]="-","Male",Statistics_xlsx___Sheet1[[#This Row],[event_name]])</f>
        <v>Male</v>
      </c>
      <c r="F5855" t="s">
        <v>10</v>
      </c>
      <c r="G5855" t="s">
        <v>14</v>
      </c>
      <c r="H5855" t="str">
        <f>IF(Statistics_xlsx___Sheet1[[#This Row],[Post Name]]="-",IF(G5856=0,G5854,G5856),Statistics_xlsx___Sheet1[[#This Row],[Post Name]])</f>
        <v>c5</v>
      </c>
      <c r="I5855">
        <v>48114</v>
      </c>
      <c r="J5855">
        <f>IF(Statistics_xlsx___Sheet1[[#This Row],[Offered Salary]]&lt;=0,AVERAGE($I$2:$I$7166),Statistics_xlsx___Sheet1[[#This Row],[Offered Salary]])</f>
        <v>48114</v>
      </c>
      <c r="K5855" t="b">
        <f>OR((Statistics_xlsx___Sheet1[[#This Row],[updated offered salary]]&lt;$N$39),(Statistics_xlsx___Sheet1[[#This Row],[updated offered salary]]&gt;$N$40))</f>
        <v>0</v>
      </c>
    </row>
    <row r="5856" spans="1:11" x14ac:dyDescent="0.3">
      <c r="A5856">
        <v>769677</v>
      </c>
      <c r="B5856" t="s">
        <v>4710</v>
      </c>
      <c r="C5856" t="s">
        <v>8</v>
      </c>
      <c r="D5856" t="s">
        <v>13</v>
      </c>
      <c r="E5856" t="str">
        <f>IF(Statistics_xlsx___Sheet1[[#This Row],[event_name]]="-","Male",Statistics_xlsx___Sheet1[[#This Row],[event_name]])</f>
        <v>Female</v>
      </c>
      <c r="F5856" t="s">
        <v>10</v>
      </c>
      <c r="G5856" t="s">
        <v>14</v>
      </c>
      <c r="H5856" t="str">
        <f>IF(Statistics_xlsx___Sheet1[[#This Row],[Post Name]]="-",IF(G5857=0,G5855,G5857),Statistics_xlsx___Sheet1[[#This Row],[Post Name]])</f>
        <v>c5</v>
      </c>
      <c r="I5856">
        <v>15925</v>
      </c>
      <c r="J5856">
        <f>IF(Statistics_xlsx___Sheet1[[#This Row],[Offered Salary]]&lt;=0,AVERAGE($I$2:$I$7166),Statistics_xlsx___Sheet1[[#This Row],[Offered Salary]])</f>
        <v>15925</v>
      </c>
      <c r="K5856" t="b">
        <f>OR((Statistics_xlsx___Sheet1[[#This Row],[updated offered salary]]&lt;$N$39),(Statistics_xlsx___Sheet1[[#This Row],[updated offered salary]]&gt;$N$40))</f>
        <v>0</v>
      </c>
    </row>
    <row r="5857" spans="1:11" x14ac:dyDescent="0.3">
      <c r="A5857">
        <v>306586</v>
      </c>
      <c r="B5857" t="s">
        <v>4711</v>
      </c>
      <c r="C5857" t="s">
        <v>8</v>
      </c>
      <c r="D5857" t="s">
        <v>9</v>
      </c>
      <c r="E5857" t="str">
        <f>IF(Statistics_xlsx___Sheet1[[#This Row],[event_name]]="-","Male",Statistics_xlsx___Sheet1[[#This Row],[event_name]])</f>
        <v>Male</v>
      </c>
      <c r="F5857" t="s">
        <v>10</v>
      </c>
      <c r="G5857" t="s">
        <v>14</v>
      </c>
      <c r="H5857" t="str">
        <f>IF(Statistics_xlsx___Sheet1[[#This Row],[Post Name]]="-",IF(G5858=0,G5856,G5858),Statistics_xlsx___Sheet1[[#This Row],[Post Name]])</f>
        <v>c5</v>
      </c>
      <c r="I5857">
        <v>32149</v>
      </c>
      <c r="J5857">
        <f>IF(Statistics_xlsx___Sheet1[[#This Row],[Offered Salary]]&lt;=0,AVERAGE($I$2:$I$7166),Statistics_xlsx___Sheet1[[#This Row],[Offered Salary]])</f>
        <v>32149</v>
      </c>
      <c r="K5857" t="b">
        <f>OR((Statistics_xlsx___Sheet1[[#This Row],[updated offered salary]]&lt;$N$39),(Statistics_xlsx___Sheet1[[#This Row],[updated offered salary]]&gt;$N$40))</f>
        <v>0</v>
      </c>
    </row>
    <row r="5858" spans="1:11" x14ac:dyDescent="0.3">
      <c r="A5858">
        <v>441660</v>
      </c>
      <c r="B5858" t="s">
        <v>4712</v>
      </c>
      <c r="C5858" t="s">
        <v>8</v>
      </c>
      <c r="D5858" t="s">
        <v>9</v>
      </c>
      <c r="E5858" t="str">
        <f>IF(Statistics_xlsx___Sheet1[[#This Row],[event_name]]="-","Male",Statistics_xlsx___Sheet1[[#This Row],[event_name]])</f>
        <v>Male</v>
      </c>
      <c r="F5858" t="s">
        <v>10</v>
      </c>
      <c r="G5858" t="s">
        <v>14</v>
      </c>
      <c r="H5858" t="str">
        <f>IF(Statistics_xlsx___Sheet1[[#This Row],[Post Name]]="-",IF(G5859=0,G5857,G5859),Statistics_xlsx___Sheet1[[#This Row],[Post Name]])</f>
        <v>c5</v>
      </c>
      <c r="I5858">
        <v>19127</v>
      </c>
      <c r="J5858">
        <f>IF(Statistics_xlsx___Sheet1[[#This Row],[Offered Salary]]&lt;=0,AVERAGE($I$2:$I$7166),Statistics_xlsx___Sheet1[[#This Row],[Offered Salary]])</f>
        <v>19127</v>
      </c>
      <c r="K5858" t="b">
        <f>OR((Statistics_xlsx___Sheet1[[#This Row],[updated offered salary]]&lt;$N$39),(Statistics_xlsx___Sheet1[[#This Row],[updated offered salary]]&gt;$N$40))</f>
        <v>0</v>
      </c>
    </row>
    <row r="5859" spans="1:11" x14ac:dyDescent="0.3">
      <c r="A5859">
        <v>972929</v>
      </c>
      <c r="B5859" t="s">
        <v>4713</v>
      </c>
      <c r="C5859" t="s">
        <v>8</v>
      </c>
      <c r="D5859" t="s">
        <v>13</v>
      </c>
      <c r="E5859" t="str">
        <f>IF(Statistics_xlsx___Sheet1[[#This Row],[event_name]]="-","Male",Statistics_xlsx___Sheet1[[#This Row],[event_name]])</f>
        <v>Female</v>
      </c>
      <c r="F5859" t="s">
        <v>10</v>
      </c>
      <c r="G5859" t="s">
        <v>14</v>
      </c>
      <c r="H5859" t="str">
        <f>IF(Statistics_xlsx___Sheet1[[#This Row],[Post Name]]="-",IF(G5860=0,G5858,G5860),Statistics_xlsx___Sheet1[[#This Row],[Post Name]])</f>
        <v>c5</v>
      </c>
      <c r="I5859">
        <v>71092</v>
      </c>
      <c r="J5859">
        <f>IF(Statistics_xlsx___Sheet1[[#This Row],[Offered Salary]]&lt;=0,AVERAGE($I$2:$I$7166),Statistics_xlsx___Sheet1[[#This Row],[Offered Salary]])</f>
        <v>71092</v>
      </c>
      <c r="K5859" t="b">
        <f>OR((Statistics_xlsx___Sheet1[[#This Row],[updated offered salary]]&lt;$N$39),(Statistics_xlsx___Sheet1[[#This Row],[updated offered salary]]&gt;$N$40))</f>
        <v>0</v>
      </c>
    </row>
    <row r="5860" spans="1:11" x14ac:dyDescent="0.3">
      <c r="A5860">
        <v>662567</v>
      </c>
      <c r="B5860" t="s">
        <v>4714</v>
      </c>
      <c r="C5860" t="s">
        <v>8</v>
      </c>
      <c r="D5860" t="s">
        <v>13</v>
      </c>
      <c r="E5860" t="str">
        <f>IF(Statistics_xlsx___Sheet1[[#This Row],[event_name]]="-","Male",Statistics_xlsx___Sheet1[[#This Row],[event_name]])</f>
        <v>Female</v>
      </c>
      <c r="F5860" t="s">
        <v>10</v>
      </c>
      <c r="G5860" t="s">
        <v>14</v>
      </c>
      <c r="H5860" t="str">
        <f>IF(Statistics_xlsx___Sheet1[[#This Row],[Post Name]]="-",IF(G5861=0,G5859,G5861),Statistics_xlsx___Sheet1[[#This Row],[Post Name]])</f>
        <v>c5</v>
      </c>
      <c r="I5860">
        <v>33569</v>
      </c>
      <c r="J5860">
        <f>IF(Statistics_xlsx___Sheet1[[#This Row],[Offered Salary]]&lt;=0,AVERAGE($I$2:$I$7166),Statistics_xlsx___Sheet1[[#This Row],[Offered Salary]])</f>
        <v>33569</v>
      </c>
      <c r="K5860" t="b">
        <f>OR((Statistics_xlsx___Sheet1[[#This Row],[updated offered salary]]&lt;$N$39),(Statistics_xlsx___Sheet1[[#This Row],[updated offered salary]]&gt;$N$40))</f>
        <v>0</v>
      </c>
    </row>
    <row r="5861" spans="1:11" x14ac:dyDescent="0.3">
      <c r="A5861">
        <v>991288</v>
      </c>
      <c r="B5861" t="s">
        <v>4715</v>
      </c>
      <c r="C5861" t="s">
        <v>8</v>
      </c>
      <c r="D5861" t="s">
        <v>9</v>
      </c>
      <c r="E5861" t="str">
        <f>IF(Statistics_xlsx___Sheet1[[#This Row],[event_name]]="-","Male",Statistics_xlsx___Sheet1[[#This Row],[event_name]])</f>
        <v>Male</v>
      </c>
      <c r="F5861" t="s">
        <v>10</v>
      </c>
      <c r="G5861" t="s">
        <v>30</v>
      </c>
      <c r="H5861" t="str">
        <f>IF(Statistics_xlsx___Sheet1[[#This Row],[Post Name]]="-",IF(G5862=0,G5860,G5862),Statistics_xlsx___Sheet1[[#This Row],[Post Name]])</f>
        <v>b9</v>
      </c>
      <c r="I5861">
        <v>8521</v>
      </c>
      <c r="J5861">
        <f>IF(Statistics_xlsx___Sheet1[[#This Row],[Offered Salary]]&lt;=0,AVERAGE($I$2:$I$7166),Statistics_xlsx___Sheet1[[#This Row],[Offered Salary]])</f>
        <v>8521</v>
      </c>
      <c r="K5861" t="b">
        <f>OR((Statistics_xlsx___Sheet1[[#This Row],[updated offered salary]]&lt;$N$39),(Statistics_xlsx___Sheet1[[#This Row],[updated offered salary]]&gt;$N$40))</f>
        <v>0</v>
      </c>
    </row>
    <row r="5862" spans="1:11" x14ac:dyDescent="0.3">
      <c r="A5862">
        <v>648573</v>
      </c>
      <c r="B5862" t="s">
        <v>4716</v>
      </c>
      <c r="C5862" t="s">
        <v>8</v>
      </c>
      <c r="D5862" t="s">
        <v>13</v>
      </c>
      <c r="E5862" t="str">
        <f>IF(Statistics_xlsx___Sheet1[[#This Row],[event_name]]="-","Male",Statistics_xlsx___Sheet1[[#This Row],[event_name]])</f>
        <v>Female</v>
      </c>
      <c r="F5862" t="s">
        <v>10</v>
      </c>
      <c r="G5862" t="s">
        <v>30</v>
      </c>
      <c r="H5862" t="str">
        <f>IF(Statistics_xlsx___Sheet1[[#This Row],[Post Name]]="-",IF(G5863=0,G5861,G5863),Statistics_xlsx___Sheet1[[#This Row],[Post Name]])</f>
        <v>b9</v>
      </c>
      <c r="I5862">
        <v>3778</v>
      </c>
      <c r="J5862">
        <f>IF(Statistics_xlsx___Sheet1[[#This Row],[Offered Salary]]&lt;=0,AVERAGE($I$2:$I$7166),Statistics_xlsx___Sheet1[[#This Row],[Offered Salary]])</f>
        <v>3778</v>
      </c>
      <c r="K5862" t="b">
        <f>OR((Statistics_xlsx___Sheet1[[#This Row],[updated offered salary]]&lt;$N$39),(Statistics_xlsx___Sheet1[[#This Row],[updated offered salary]]&gt;$N$40))</f>
        <v>0</v>
      </c>
    </row>
    <row r="5863" spans="1:11" x14ac:dyDescent="0.3">
      <c r="A5863">
        <v>453112</v>
      </c>
      <c r="B5863" t="s">
        <v>3421</v>
      </c>
      <c r="C5863" t="s">
        <v>8</v>
      </c>
      <c r="D5863" t="s">
        <v>9</v>
      </c>
      <c r="E5863" t="str">
        <f>IF(Statistics_xlsx___Sheet1[[#This Row],[event_name]]="-","Male",Statistics_xlsx___Sheet1[[#This Row],[event_name]])</f>
        <v>Male</v>
      </c>
      <c r="F5863" t="s">
        <v>10</v>
      </c>
      <c r="G5863" t="s">
        <v>14</v>
      </c>
      <c r="H5863" t="str">
        <f>IF(Statistics_xlsx___Sheet1[[#This Row],[Post Name]]="-",IF(G5864=0,G5862,G5864),Statistics_xlsx___Sheet1[[#This Row],[Post Name]])</f>
        <v>c5</v>
      </c>
      <c r="I5863">
        <v>90391</v>
      </c>
      <c r="J5863">
        <f>IF(Statistics_xlsx___Sheet1[[#This Row],[Offered Salary]]&lt;=0,AVERAGE($I$2:$I$7166),Statistics_xlsx___Sheet1[[#This Row],[Offered Salary]])</f>
        <v>90391</v>
      </c>
      <c r="K5863" t="b">
        <f>OR((Statistics_xlsx___Sheet1[[#This Row],[updated offered salary]]&lt;$N$39),(Statistics_xlsx___Sheet1[[#This Row],[updated offered salary]]&gt;$N$40))</f>
        <v>0</v>
      </c>
    </row>
    <row r="5864" spans="1:11" x14ac:dyDescent="0.3">
      <c r="A5864">
        <v>800426</v>
      </c>
      <c r="B5864" t="s">
        <v>4717</v>
      </c>
      <c r="C5864" t="s">
        <v>8</v>
      </c>
      <c r="D5864" t="s">
        <v>9</v>
      </c>
      <c r="E5864" t="str">
        <f>IF(Statistics_xlsx___Sheet1[[#This Row],[event_name]]="-","Male",Statistics_xlsx___Sheet1[[#This Row],[event_name]])</f>
        <v>Male</v>
      </c>
      <c r="F5864" t="s">
        <v>17</v>
      </c>
      <c r="G5864" t="s">
        <v>36</v>
      </c>
      <c r="H5864" t="str">
        <f>IF(Statistics_xlsx___Sheet1[[#This Row],[Post Name]]="-",IF(G5865=0,G5863,G5865),Statistics_xlsx___Sheet1[[#This Row],[Post Name]])</f>
        <v>i5</v>
      </c>
      <c r="I5864">
        <v>59438</v>
      </c>
      <c r="J5864">
        <f>IF(Statistics_xlsx___Sheet1[[#This Row],[Offered Salary]]&lt;=0,AVERAGE($I$2:$I$7166),Statistics_xlsx___Sheet1[[#This Row],[Offered Salary]])</f>
        <v>59438</v>
      </c>
      <c r="K5864" t="b">
        <f>OR((Statistics_xlsx___Sheet1[[#This Row],[updated offered salary]]&lt;$N$39),(Statistics_xlsx___Sheet1[[#This Row],[updated offered salary]]&gt;$N$40))</f>
        <v>0</v>
      </c>
    </row>
    <row r="5865" spans="1:11" x14ac:dyDescent="0.3">
      <c r="A5865">
        <v>622564</v>
      </c>
      <c r="B5865" t="s">
        <v>4718</v>
      </c>
      <c r="C5865" t="s">
        <v>8</v>
      </c>
      <c r="D5865" t="s">
        <v>9</v>
      </c>
      <c r="E5865" t="str">
        <f>IF(Statistics_xlsx___Sheet1[[#This Row],[event_name]]="-","Male",Statistics_xlsx___Sheet1[[#This Row],[event_name]])</f>
        <v>Male</v>
      </c>
      <c r="F5865" t="s">
        <v>17</v>
      </c>
      <c r="G5865" t="s">
        <v>36</v>
      </c>
      <c r="H5865" t="str">
        <f>IF(Statistics_xlsx___Sheet1[[#This Row],[Post Name]]="-",IF(G5866=0,G5864,G5866),Statistics_xlsx___Sheet1[[#This Row],[Post Name]])</f>
        <v>i5</v>
      </c>
      <c r="I5865">
        <v>43722</v>
      </c>
      <c r="J5865">
        <f>IF(Statistics_xlsx___Sheet1[[#This Row],[Offered Salary]]&lt;=0,AVERAGE($I$2:$I$7166),Statistics_xlsx___Sheet1[[#This Row],[Offered Salary]])</f>
        <v>43722</v>
      </c>
      <c r="K5865" t="b">
        <f>OR((Statistics_xlsx___Sheet1[[#This Row],[updated offered salary]]&lt;$N$39),(Statistics_xlsx___Sheet1[[#This Row],[updated offered salary]]&gt;$N$40))</f>
        <v>0</v>
      </c>
    </row>
    <row r="5866" spans="1:11" x14ac:dyDescent="0.3">
      <c r="A5866">
        <v>212348</v>
      </c>
      <c r="B5866" t="s">
        <v>4718</v>
      </c>
      <c r="C5866" t="s">
        <v>8</v>
      </c>
      <c r="D5866" t="s">
        <v>13</v>
      </c>
      <c r="E5866" t="str">
        <f>IF(Statistics_xlsx___Sheet1[[#This Row],[event_name]]="-","Male",Statistics_xlsx___Sheet1[[#This Row],[event_name]])</f>
        <v>Female</v>
      </c>
      <c r="F5866" t="s">
        <v>17</v>
      </c>
      <c r="G5866" t="s">
        <v>36</v>
      </c>
      <c r="H5866" t="str">
        <f>IF(Statistics_xlsx___Sheet1[[#This Row],[Post Name]]="-",IF(G5867=0,G5865,G5867),Statistics_xlsx___Sheet1[[#This Row],[Post Name]])</f>
        <v>i5</v>
      </c>
      <c r="I5866">
        <v>3486</v>
      </c>
      <c r="J5866">
        <f>IF(Statistics_xlsx___Sheet1[[#This Row],[Offered Salary]]&lt;=0,AVERAGE($I$2:$I$7166),Statistics_xlsx___Sheet1[[#This Row],[Offered Salary]])</f>
        <v>3486</v>
      </c>
      <c r="K5866" t="b">
        <f>OR((Statistics_xlsx___Sheet1[[#This Row],[updated offered salary]]&lt;$N$39),(Statistics_xlsx___Sheet1[[#This Row],[updated offered salary]]&gt;$N$40))</f>
        <v>0</v>
      </c>
    </row>
    <row r="5867" spans="1:11" x14ac:dyDescent="0.3">
      <c r="A5867">
        <v>227831</v>
      </c>
      <c r="B5867" t="s">
        <v>4719</v>
      </c>
      <c r="C5867" t="s">
        <v>8</v>
      </c>
      <c r="D5867" t="s">
        <v>13</v>
      </c>
      <c r="E5867" t="str">
        <f>IF(Statistics_xlsx___Sheet1[[#This Row],[event_name]]="-","Male",Statistics_xlsx___Sheet1[[#This Row],[event_name]])</f>
        <v>Female</v>
      </c>
      <c r="F5867" t="s">
        <v>17</v>
      </c>
      <c r="G5867" t="s">
        <v>36</v>
      </c>
      <c r="H5867" t="str">
        <f>IF(Statistics_xlsx___Sheet1[[#This Row],[Post Name]]="-",IF(G5868=0,G5866,G5868),Statistics_xlsx___Sheet1[[#This Row],[Post Name]])</f>
        <v>i5</v>
      </c>
      <c r="I5867">
        <v>47435</v>
      </c>
      <c r="J5867">
        <f>IF(Statistics_xlsx___Sheet1[[#This Row],[Offered Salary]]&lt;=0,AVERAGE($I$2:$I$7166),Statistics_xlsx___Sheet1[[#This Row],[Offered Salary]])</f>
        <v>47435</v>
      </c>
      <c r="K5867" t="b">
        <f>OR((Statistics_xlsx___Sheet1[[#This Row],[updated offered salary]]&lt;$N$39),(Statistics_xlsx___Sheet1[[#This Row],[updated offered salary]]&gt;$N$40))</f>
        <v>0</v>
      </c>
    </row>
    <row r="5868" spans="1:11" x14ac:dyDescent="0.3">
      <c r="A5868">
        <v>221854</v>
      </c>
      <c r="B5868" t="s">
        <v>4720</v>
      </c>
      <c r="C5868" t="s">
        <v>8</v>
      </c>
      <c r="D5868" t="s">
        <v>13</v>
      </c>
      <c r="E5868" t="str">
        <f>IF(Statistics_xlsx___Sheet1[[#This Row],[event_name]]="-","Male",Statistics_xlsx___Sheet1[[#This Row],[event_name]])</f>
        <v>Female</v>
      </c>
      <c r="F5868" t="s">
        <v>17</v>
      </c>
      <c r="G5868" t="s">
        <v>36</v>
      </c>
      <c r="H5868" t="str">
        <f>IF(Statistics_xlsx___Sheet1[[#This Row],[Post Name]]="-",IF(G5869=0,G5867,G5869),Statistics_xlsx___Sheet1[[#This Row],[Post Name]])</f>
        <v>i5</v>
      </c>
      <c r="I5868">
        <v>88022</v>
      </c>
      <c r="J5868">
        <f>IF(Statistics_xlsx___Sheet1[[#This Row],[Offered Salary]]&lt;=0,AVERAGE($I$2:$I$7166),Statistics_xlsx___Sheet1[[#This Row],[Offered Salary]])</f>
        <v>88022</v>
      </c>
      <c r="K5868" t="b">
        <f>OR((Statistics_xlsx___Sheet1[[#This Row],[updated offered salary]]&lt;$N$39),(Statistics_xlsx___Sheet1[[#This Row],[updated offered salary]]&gt;$N$40))</f>
        <v>0</v>
      </c>
    </row>
    <row r="5869" spans="1:11" x14ac:dyDescent="0.3">
      <c r="A5869">
        <v>450914</v>
      </c>
      <c r="B5869" t="s">
        <v>4721</v>
      </c>
      <c r="C5869" t="s">
        <v>8</v>
      </c>
      <c r="D5869" t="s">
        <v>13</v>
      </c>
      <c r="E5869" t="str">
        <f>IF(Statistics_xlsx___Sheet1[[#This Row],[event_name]]="-","Male",Statistics_xlsx___Sheet1[[#This Row],[event_name]])</f>
        <v>Female</v>
      </c>
      <c r="F5869" t="s">
        <v>33</v>
      </c>
      <c r="G5869" t="s">
        <v>36</v>
      </c>
      <c r="H5869" t="str">
        <f>IF(Statistics_xlsx___Sheet1[[#This Row],[Post Name]]="-",IF(G5870=0,G5868,G5870),Statistics_xlsx___Sheet1[[#This Row],[Post Name]])</f>
        <v>i5</v>
      </c>
      <c r="I5869">
        <v>17409</v>
      </c>
      <c r="J5869">
        <f>IF(Statistics_xlsx___Sheet1[[#This Row],[Offered Salary]]&lt;=0,AVERAGE($I$2:$I$7166),Statistics_xlsx___Sheet1[[#This Row],[Offered Salary]])</f>
        <v>17409</v>
      </c>
      <c r="K5869" t="b">
        <f>OR((Statistics_xlsx___Sheet1[[#This Row],[updated offered salary]]&lt;$N$39),(Statistics_xlsx___Sheet1[[#This Row],[updated offered salary]]&gt;$N$40))</f>
        <v>0</v>
      </c>
    </row>
    <row r="5870" spans="1:11" x14ac:dyDescent="0.3">
      <c r="A5870">
        <v>251729</v>
      </c>
      <c r="B5870" t="s">
        <v>4722</v>
      </c>
      <c r="C5870" t="s">
        <v>15</v>
      </c>
      <c r="D5870" t="s">
        <v>13</v>
      </c>
      <c r="E5870" t="str">
        <f>IF(Statistics_xlsx___Sheet1[[#This Row],[event_name]]="-","Male",Statistics_xlsx___Sheet1[[#This Row],[event_name]])</f>
        <v>Female</v>
      </c>
      <c r="F5870" t="s">
        <v>33</v>
      </c>
      <c r="G5870" t="s">
        <v>36</v>
      </c>
      <c r="H5870" t="str">
        <f>IF(Statistics_xlsx___Sheet1[[#This Row],[Post Name]]="-",IF(G5871=0,G5869,G5871),Statistics_xlsx___Sheet1[[#This Row],[Post Name]])</f>
        <v>i5</v>
      </c>
      <c r="I5870">
        <v>37678</v>
      </c>
      <c r="J5870">
        <f>IF(Statistics_xlsx___Sheet1[[#This Row],[Offered Salary]]&lt;=0,AVERAGE($I$2:$I$7166),Statistics_xlsx___Sheet1[[#This Row],[Offered Salary]])</f>
        <v>37678</v>
      </c>
      <c r="K5870" t="b">
        <f>OR((Statistics_xlsx___Sheet1[[#This Row],[updated offered salary]]&lt;$N$39),(Statistics_xlsx___Sheet1[[#This Row],[updated offered salary]]&gt;$N$40))</f>
        <v>0</v>
      </c>
    </row>
    <row r="5871" spans="1:11" x14ac:dyDescent="0.3">
      <c r="A5871">
        <v>582300</v>
      </c>
      <c r="B5871" t="s">
        <v>4723</v>
      </c>
      <c r="C5871" t="s">
        <v>8</v>
      </c>
      <c r="D5871" t="s">
        <v>13</v>
      </c>
      <c r="E5871" t="str">
        <f>IF(Statistics_xlsx___Sheet1[[#This Row],[event_name]]="-","Male",Statistics_xlsx___Sheet1[[#This Row],[event_name]])</f>
        <v>Female</v>
      </c>
      <c r="F5871" t="s">
        <v>17</v>
      </c>
      <c r="G5871" t="s">
        <v>14</v>
      </c>
      <c r="H5871" t="str">
        <f>IF(Statistics_xlsx___Sheet1[[#This Row],[Post Name]]="-",IF(G5872=0,G5870,G5872),Statistics_xlsx___Sheet1[[#This Row],[Post Name]])</f>
        <v>c5</v>
      </c>
      <c r="I5871">
        <v>24440</v>
      </c>
      <c r="J5871">
        <f>IF(Statistics_xlsx___Sheet1[[#This Row],[Offered Salary]]&lt;=0,AVERAGE($I$2:$I$7166),Statistics_xlsx___Sheet1[[#This Row],[Offered Salary]])</f>
        <v>24440</v>
      </c>
      <c r="K5871" t="b">
        <f>OR((Statistics_xlsx___Sheet1[[#This Row],[updated offered salary]]&lt;$N$39),(Statistics_xlsx___Sheet1[[#This Row],[updated offered salary]]&gt;$N$40))</f>
        <v>0</v>
      </c>
    </row>
    <row r="5872" spans="1:11" x14ac:dyDescent="0.3">
      <c r="A5872">
        <v>47755</v>
      </c>
      <c r="B5872" t="s">
        <v>4724</v>
      </c>
      <c r="C5872" t="s">
        <v>8</v>
      </c>
      <c r="D5872" t="s">
        <v>13</v>
      </c>
      <c r="E5872" t="str">
        <f>IF(Statistics_xlsx___Sheet1[[#This Row],[event_name]]="-","Male",Statistics_xlsx___Sheet1[[#This Row],[event_name]])</f>
        <v>Female</v>
      </c>
      <c r="F5872" t="s">
        <v>17</v>
      </c>
      <c r="G5872" t="s">
        <v>36</v>
      </c>
      <c r="H5872" t="str">
        <f>IF(Statistics_xlsx___Sheet1[[#This Row],[Post Name]]="-",IF(G5873=0,G5871,G5873),Statistics_xlsx___Sheet1[[#This Row],[Post Name]])</f>
        <v>i5</v>
      </c>
      <c r="I5872">
        <v>59354</v>
      </c>
      <c r="J5872">
        <f>IF(Statistics_xlsx___Sheet1[[#This Row],[Offered Salary]]&lt;=0,AVERAGE($I$2:$I$7166),Statistics_xlsx___Sheet1[[#This Row],[Offered Salary]])</f>
        <v>59354</v>
      </c>
      <c r="K5872" t="b">
        <f>OR((Statistics_xlsx___Sheet1[[#This Row],[updated offered salary]]&lt;$N$39),(Statistics_xlsx___Sheet1[[#This Row],[updated offered salary]]&gt;$N$40))</f>
        <v>0</v>
      </c>
    </row>
    <row r="5873" spans="1:11" x14ac:dyDescent="0.3">
      <c r="A5873">
        <v>817476</v>
      </c>
      <c r="B5873" t="s">
        <v>4725</v>
      </c>
      <c r="C5873" t="s">
        <v>8</v>
      </c>
      <c r="D5873" t="s">
        <v>9</v>
      </c>
      <c r="E5873" t="str">
        <f>IF(Statistics_xlsx___Sheet1[[#This Row],[event_name]]="-","Male",Statistics_xlsx___Sheet1[[#This Row],[event_name]])</f>
        <v>Male</v>
      </c>
      <c r="F5873" t="s">
        <v>10</v>
      </c>
      <c r="G5873" t="s">
        <v>14</v>
      </c>
      <c r="H5873" t="str">
        <f>IF(Statistics_xlsx___Sheet1[[#This Row],[Post Name]]="-",IF(G5874=0,G5872,G5874),Statistics_xlsx___Sheet1[[#This Row],[Post Name]])</f>
        <v>c5</v>
      </c>
      <c r="I5873">
        <v>82645</v>
      </c>
      <c r="J5873">
        <f>IF(Statistics_xlsx___Sheet1[[#This Row],[Offered Salary]]&lt;=0,AVERAGE($I$2:$I$7166),Statistics_xlsx___Sheet1[[#This Row],[Offered Salary]])</f>
        <v>82645</v>
      </c>
      <c r="K5873" t="b">
        <f>OR((Statistics_xlsx___Sheet1[[#This Row],[updated offered salary]]&lt;$N$39),(Statistics_xlsx___Sheet1[[#This Row],[updated offered salary]]&gt;$N$40))</f>
        <v>0</v>
      </c>
    </row>
    <row r="5874" spans="1:11" x14ac:dyDescent="0.3">
      <c r="A5874">
        <v>389474</v>
      </c>
      <c r="B5874" t="s">
        <v>4726</v>
      </c>
      <c r="C5874" t="s">
        <v>8</v>
      </c>
      <c r="D5874" t="s">
        <v>13</v>
      </c>
      <c r="E5874" t="str">
        <f>IF(Statistics_xlsx___Sheet1[[#This Row],[event_name]]="-","Male",Statistics_xlsx___Sheet1[[#This Row],[event_name]])</f>
        <v>Female</v>
      </c>
      <c r="F5874" t="s">
        <v>10</v>
      </c>
      <c r="G5874" t="s">
        <v>14</v>
      </c>
      <c r="H5874" t="str">
        <f>IF(Statistics_xlsx___Sheet1[[#This Row],[Post Name]]="-",IF(G5875=0,G5873,G5875),Statistics_xlsx___Sheet1[[#This Row],[Post Name]])</f>
        <v>c5</v>
      </c>
      <c r="I5874">
        <v>29733</v>
      </c>
      <c r="J5874">
        <f>IF(Statistics_xlsx___Sheet1[[#This Row],[Offered Salary]]&lt;=0,AVERAGE($I$2:$I$7166),Statistics_xlsx___Sheet1[[#This Row],[Offered Salary]])</f>
        <v>29733</v>
      </c>
      <c r="K5874" t="b">
        <f>OR((Statistics_xlsx___Sheet1[[#This Row],[updated offered salary]]&lt;$N$39),(Statistics_xlsx___Sheet1[[#This Row],[updated offered salary]]&gt;$N$40))</f>
        <v>0</v>
      </c>
    </row>
    <row r="5875" spans="1:11" x14ac:dyDescent="0.3">
      <c r="A5875">
        <v>798839</v>
      </c>
      <c r="B5875" t="s">
        <v>4727</v>
      </c>
      <c r="C5875" t="s">
        <v>8</v>
      </c>
      <c r="D5875" t="s">
        <v>9</v>
      </c>
      <c r="E5875" t="str">
        <f>IF(Statistics_xlsx___Sheet1[[#This Row],[event_name]]="-","Male",Statistics_xlsx___Sheet1[[#This Row],[event_name]])</f>
        <v>Male</v>
      </c>
      <c r="F5875" t="s">
        <v>166</v>
      </c>
      <c r="G5875" t="s">
        <v>39</v>
      </c>
      <c r="H5875" t="str">
        <f>IF(Statistics_xlsx___Sheet1[[#This Row],[Post Name]]="-",IF(G5876=0,G5874,G5876),Statistics_xlsx___Sheet1[[#This Row],[Post Name]])</f>
        <v>i1</v>
      </c>
      <c r="I5875">
        <v>46227</v>
      </c>
      <c r="J5875">
        <f>IF(Statistics_xlsx___Sheet1[[#This Row],[Offered Salary]]&lt;=0,AVERAGE($I$2:$I$7166),Statistics_xlsx___Sheet1[[#This Row],[Offered Salary]])</f>
        <v>46227</v>
      </c>
      <c r="K5875" t="b">
        <f>OR((Statistics_xlsx___Sheet1[[#This Row],[updated offered salary]]&lt;$N$39),(Statistics_xlsx___Sheet1[[#This Row],[updated offered salary]]&gt;$N$40))</f>
        <v>0</v>
      </c>
    </row>
    <row r="5876" spans="1:11" x14ac:dyDescent="0.3">
      <c r="A5876">
        <v>658482</v>
      </c>
      <c r="B5876" t="s">
        <v>4728</v>
      </c>
      <c r="C5876" t="s">
        <v>8</v>
      </c>
      <c r="D5876" t="s">
        <v>13</v>
      </c>
      <c r="E5876" t="str">
        <f>IF(Statistics_xlsx___Sheet1[[#This Row],[event_name]]="-","Male",Statistics_xlsx___Sheet1[[#This Row],[event_name]])</f>
        <v>Female</v>
      </c>
      <c r="F5876" t="s">
        <v>166</v>
      </c>
      <c r="G5876" t="s">
        <v>39</v>
      </c>
      <c r="H5876" t="str">
        <f>IF(Statistics_xlsx___Sheet1[[#This Row],[Post Name]]="-",IF(G5877=0,G5875,G5877),Statistics_xlsx___Sheet1[[#This Row],[Post Name]])</f>
        <v>i1</v>
      </c>
      <c r="I5876">
        <v>33480</v>
      </c>
      <c r="J5876">
        <f>IF(Statistics_xlsx___Sheet1[[#This Row],[Offered Salary]]&lt;=0,AVERAGE($I$2:$I$7166),Statistics_xlsx___Sheet1[[#This Row],[Offered Salary]])</f>
        <v>33480</v>
      </c>
      <c r="K5876" t="b">
        <f>OR((Statistics_xlsx___Sheet1[[#This Row],[updated offered salary]]&lt;$N$39),(Statistics_xlsx___Sheet1[[#This Row],[updated offered salary]]&gt;$N$40))</f>
        <v>0</v>
      </c>
    </row>
    <row r="5877" spans="1:11" x14ac:dyDescent="0.3">
      <c r="A5877">
        <v>265024</v>
      </c>
      <c r="B5877" t="s">
        <v>4729</v>
      </c>
      <c r="C5877" t="s">
        <v>8</v>
      </c>
      <c r="D5877" t="s">
        <v>42</v>
      </c>
      <c r="E5877" t="str">
        <f>IF(Statistics_xlsx___Sheet1[[#This Row],[event_name]]="-","Male",Statistics_xlsx___Sheet1[[#This Row],[event_name]])</f>
        <v>Don’t want to say</v>
      </c>
      <c r="F5877" t="s">
        <v>10</v>
      </c>
      <c r="G5877" t="s">
        <v>14</v>
      </c>
      <c r="H5877" t="str">
        <f>IF(Statistics_xlsx___Sheet1[[#This Row],[Post Name]]="-",IF(G5878=0,G5876,G5878),Statistics_xlsx___Sheet1[[#This Row],[Post Name]])</f>
        <v>c5</v>
      </c>
      <c r="I5877">
        <v>29192</v>
      </c>
      <c r="J5877">
        <f>IF(Statistics_xlsx___Sheet1[[#This Row],[Offered Salary]]&lt;=0,AVERAGE($I$2:$I$7166),Statistics_xlsx___Sheet1[[#This Row],[Offered Salary]])</f>
        <v>29192</v>
      </c>
      <c r="K5877" t="b">
        <f>OR((Statistics_xlsx___Sheet1[[#This Row],[updated offered salary]]&lt;$N$39),(Statistics_xlsx___Sheet1[[#This Row],[updated offered salary]]&gt;$N$40))</f>
        <v>0</v>
      </c>
    </row>
    <row r="5878" spans="1:11" x14ac:dyDescent="0.3">
      <c r="A5878">
        <v>584067</v>
      </c>
      <c r="B5878" t="s">
        <v>4730</v>
      </c>
      <c r="C5878" t="s">
        <v>8</v>
      </c>
      <c r="D5878" t="s">
        <v>9</v>
      </c>
      <c r="E5878" t="str">
        <f>IF(Statistics_xlsx___Sheet1[[#This Row],[event_name]]="-","Male",Statistics_xlsx___Sheet1[[#This Row],[event_name]])</f>
        <v>Male</v>
      </c>
      <c r="F5878" t="s">
        <v>10</v>
      </c>
      <c r="G5878" t="s">
        <v>14</v>
      </c>
      <c r="H5878" t="str">
        <f>IF(Statistics_xlsx___Sheet1[[#This Row],[Post Name]]="-",IF(G5879=0,G5877,G5879),Statistics_xlsx___Sheet1[[#This Row],[Post Name]])</f>
        <v>c5</v>
      </c>
      <c r="I5878">
        <v>80076</v>
      </c>
      <c r="J5878">
        <f>IF(Statistics_xlsx___Sheet1[[#This Row],[Offered Salary]]&lt;=0,AVERAGE($I$2:$I$7166),Statistics_xlsx___Sheet1[[#This Row],[Offered Salary]])</f>
        <v>80076</v>
      </c>
      <c r="K5878" t="b">
        <f>OR((Statistics_xlsx___Sheet1[[#This Row],[updated offered salary]]&lt;$N$39),(Statistics_xlsx___Sheet1[[#This Row],[updated offered salary]]&gt;$N$40))</f>
        <v>0</v>
      </c>
    </row>
    <row r="5879" spans="1:11" x14ac:dyDescent="0.3">
      <c r="A5879">
        <v>48374</v>
      </c>
      <c r="B5879" t="s">
        <v>4731</v>
      </c>
      <c r="C5879" t="s">
        <v>8</v>
      </c>
      <c r="D5879" t="s">
        <v>9</v>
      </c>
      <c r="E5879" t="str">
        <f>IF(Statistics_xlsx___Sheet1[[#This Row],[event_name]]="-","Male",Statistics_xlsx___Sheet1[[#This Row],[event_name]])</f>
        <v>Male</v>
      </c>
      <c r="F5879" t="s">
        <v>10</v>
      </c>
      <c r="G5879" t="s">
        <v>36</v>
      </c>
      <c r="H5879" t="str">
        <f>IF(Statistics_xlsx___Sheet1[[#This Row],[Post Name]]="-",IF(G5880=0,G5878,G5880),Statistics_xlsx___Sheet1[[#This Row],[Post Name]])</f>
        <v>i5</v>
      </c>
      <c r="I5879">
        <v>54682</v>
      </c>
      <c r="J5879">
        <f>IF(Statistics_xlsx___Sheet1[[#This Row],[Offered Salary]]&lt;=0,AVERAGE($I$2:$I$7166),Statistics_xlsx___Sheet1[[#This Row],[Offered Salary]])</f>
        <v>54682</v>
      </c>
      <c r="K5879" t="b">
        <f>OR((Statistics_xlsx___Sheet1[[#This Row],[updated offered salary]]&lt;$N$39),(Statistics_xlsx___Sheet1[[#This Row],[updated offered salary]]&gt;$N$40))</f>
        <v>0</v>
      </c>
    </row>
    <row r="5880" spans="1:11" x14ac:dyDescent="0.3">
      <c r="A5880">
        <v>203218</v>
      </c>
      <c r="B5880" t="s">
        <v>4732</v>
      </c>
      <c r="C5880" t="s">
        <v>8</v>
      </c>
      <c r="D5880" t="s">
        <v>9</v>
      </c>
      <c r="E5880" t="str">
        <f>IF(Statistics_xlsx___Sheet1[[#This Row],[event_name]]="-","Male",Statistics_xlsx___Sheet1[[#This Row],[event_name]])</f>
        <v>Male</v>
      </c>
      <c r="F5880" t="s">
        <v>10</v>
      </c>
      <c r="G5880" t="s">
        <v>11</v>
      </c>
      <c r="H5880" t="str">
        <f>IF(Statistics_xlsx___Sheet1[[#This Row],[Post Name]]="-",IF(G5881=0,G5879,G5881),Statistics_xlsx___Sheet1[[#This Row],[Post Name]])</f>
        <v>c8</v>
      </c>
      <c r="I5880">
        <v>75884</v>
      </c>
      <c r="J5880">
        <f>IF(Statistics_xlsx___Sheet1[[#This Row],[Offered Salary]]&lt;=0,AVERAGE($I$2:$I$7166),Statistics_xlsx___Sheet1[[#This Row],[Offered Salary]])</f>
        <v>75884</v>
      </c>
      <c r="K5880" t="b">
        <f>OR((Statistics_xlsx___Sheet1[[#This Row],[updated offered salary]]&lt;$N$39),(Statistics_xlsx___Sheet1[[#This Row],[updated offered salary]]&gt;$N$40))</f>
        <v>0</v>
      </c>
    </row>
    <row r="5881" spans="1:11" x14ac:dyDescent="0.3">
      <c r="A5881">
        <v>255697</v>
      </c>
      <c r="B5881" t="s">
        <v>4733</v>
      </c>
      <c r="C5881" t="s">
        <v>8</v>
      </c>
      <c r="D5881" t="s">
        <v>13</v>
      </c>
      <c r="E5881" t="str">
        <f>IF(Statistics_xlsx___Sheet1[[#This Row],[event_name]]="-","Male",Statistics_xlsx___Sheet1[[#This Row],[event_name]])</f>
        <v>Female</v>
      </c>
      <c r="F5881" t="s">
        <v>33</v>
      </c>
      <c r="G5881" t="s">
        <v>14</v>
      </c>
      <c r="H5881" t="str">
        <f>IF(Statistics_xlsx___Sheet1[[#This Row],[Post Name]]="-",IF(G5882=0,G5880,G5882),Statistics_xlsx___Sheet1[[#This Row],[Post Name]])</f>
        <v>c5</v>
      </c>
      <c r="I5881">
        <v>35838</v>
      </c>
      <c r="J5881">
        <f>IF(Statistics_xlsx___Sheet1[[#This Row],[Offered Salary]]&lt;=0,AVERAGE($I$2:$I$7166),Statistics_xlsx___Sheet1[[#This Row],[Offered Salary]])</f>
        <v>35838</v>
      </c>
      <c r="K5881" t="b">
        <f>OR((Statistics_xlsx___Sheet1[[#This Row],[updated offered salary]]&lt;$N$39),(Statistics_xlsx___Sheet1[[#This Row],[updated offered salary]]&gt;$N$40))</f>
        <v>0</v>
      </c>
    </row>
    <row r="5882" spans="1:11" x14ac:dyDescent="0.3">
      <c r="A5882">
        <v>828206</v>
      </c>
      <c r="B5882" t="s">
        <v>1849</v>
      </c>
      <c r="C5882" t="s">
        <v>8</v>
      </c>
      <c r="D5882" t="s">
        <v>42</v>
      </c>
      <c r="E5882" t="str">
        <f>IF(Statistics_xlsx___Sheet1[[#This Row],[event_name]]="-","Male",Statistics_xlsx___Sheet1[[#This Row],[event_name]])</f>
        <v>Don’t want to say</v>
      </c>
      <c r="F5882" t="s">
        <v>69</v>
      </c>
      <c r="G5882" t="s">
        <v>345</v>
      </c>
      <c r="H5882" t="str">
        <f>IF(Statistics_xlsx___Sheet1[[#This Row],[Post Name]]="-",IF(G5883=0,G5881,G5883),Statistics_xlsx___Sheet1[[#This Row],[Post Name]])</f>
        <v>c9</v>
      </c>
      <c r="I5882">
        <v>55211</v>
      </c>
      <c r="J5882">
        <f>IF(Statistics_xlsx___Sheet1[[#This Row],[Offered Salary]]&lt;=0,AVERAGE($I$2:$I$7166),Statistics_xlsx___Sheet1[[#This Row],[Offered Salary]])</f>
        <v>55211</v>
      </c>
      <c r="K5882" t="b">
        <f>OR((Statistics_xlsx___Sheet1[[#This Row],[updated offered salary]]&lt;$N$39),(Statistics_xlsx___Sheet1[[#This Row],[updated offered salary]]&gt;$N$40))</f>
        <v>0</v>
      </c>
    </row>
    <row r="5883" spans="1:11" x14ac:dyDescent="0.3">
      <c r="A5883">
        <v>685504</v>
      </c>
      <c r="B5883" t="s">
        <v>1848</v>
      </c>
      <c r="C5883" t="s">
        <v>8</v>
      </c>
      <c r="D5883" t="s">
        <v>42</v>
      </c>
      <c r="E5883" t="str">
        <f>IF(Statistics_xlsx___Sheet1[[#This Row],[event_name]]="-","Male",Statistics_xlsx___Sheet1[[#This Row],[event_name]])</f>
        <v>Don’t want to say</v>
      </c>
      <c r="F5883" t="s">
        <v>69</v>
      </c>
      <c r="G5883" t="s">
        <v>345</v>
      </c>
      <c r="H5883" t="str">
        <f>IF(Statistics_xlsx___Sheet1[[#This Row],[Post Name]]="-",IF(G5884=0,G5882,G5884),Statistics_xlsx___Sheet1[[#This Row],[Post Name]])</f>
        <v>c9</v>
      </c>
      <c r="I5883">
        <v>98962</v>
      </c>
      <c r="J5883">
        <f>IF(Statistics_xlsx___Sheet1[[#This Row],[Offered Salary]]&lt;=0,AVERAGE($I$2:$I$7166),Statistics_xlsx___Sheet1[[#This Row],[Offered Salary]])</f>
        <v>98962</v>
      </c>
      <c r="K5883" t="b">
        <f>OR((Statistics_xlsx___Sheet1[[#This Row],[updated offered salary]]&lt;$N$39),(Statistics_xlsx___Sheet1[[#This Row],[updated offered salary]]&gt;$N$40))</f>
        <v>0</v>
      </c>
    </row>
    <row r="5884" spans="1:11" x14ac:dyDescent="0.3">
      <c r="A5884">
        <v>79040</v>
      </c>
      <c r="B5884" t="s">
        <v>4734</v>
      </c>
      <c r="C5884" t="s">
        <v>8</v>
      </c>
      <c r="D5884" t="s">
        <v>9</v>
      </c>
      <c r="E5884" t="str">
        <f>IF(Statistics_xlsx___Sheet1[[#This Row],[event_name]]="-","Male",Statistics_xlsx___Sheet1[[#This Row],[event_name]])</f>
        <v>Male</v>
      </c>
      <c r="F5884" t="s">
        <v>10</v>
      </c>
      <c r="G5884" t="s">
        <v>14</v>
      </c>
      <c r="H5884" t="str">
        <f>IF(Statistics_xlsx___Sheet1[[#This Row],[Post Name]]="-",IF(G5885=0,G5883,G5885),Statistics_xlsx___Sheet1[[#This Row],[Post Name]])</f>
        <v>c5</v>
      </c>
      <c r="I5884">
        <v>40535</v>
      </c>
      <c r="J5884">
        <f>IF(Statistics_xlsx___Sheet1[[#This Row],[Offered Salary]]&lt;=0,AVERAGE($I$2:$I$7166),Statistics_xlsx___Sheet1[[#This Row],[Offered Salary]])</f>
        <v>40535</v>
      </c>
      <c r="K5884" t="b">
        <f>OR((Statistics_xlsx___Sheet1[[#This Row],[updated offered salary]]&lt;$N$39),(Statistics_xlsx___Sheet1[[#This Row],[updated offered salary]]&gt;$N$40))</f>
        <v>0</v>
      </c>
    </row>
    <row r="5885" spans="1:11" x14ac:dyDescent="0.3">
      <c r="A5885">
        <v>720189</v>
      </c>
      <c r="B5885" t="s">
        <v>4735</v>
      </c>
      <c r="C5885" t="s">
        <v>8</v>
      </c>
      <c r="D5885" t="s">
        <v>13</v>
      </c>
      <c r="E5885" t="str">
        <f>IF(Statistics_xlsx___Sheet1[[#This Row],[event_name]]="-","Male",Statistics_xlsx___Sheet1[[#This Row],[event_name]])</f>
        <v>Female</v>
      </c>
      <c r="F5885" t="s">
        <v>10</v>
      </c>
      <c r="G5885" t="s">
        <v>14</v>
      </c>
      <c r="H5885" t="str">
        <f>IF(Statistics_xlsx___Sheet1[[#This Row],[Post Name]]="-",IF(G5886=0,G5884,G5886),Statistics_xlsx___Sheet1[[#This Row],[Post Name]])</f>
        <v>c5</v>
      </c>
      <c r="I5885">
        <v>12253</v>
      </c>
      <c r="J5885">
        <f>IF(Statistics_xlsx___Sheet1[[#This Row],[Offered Salary]]&lt;=0,AVERAGE($I$2:$I$7166),Statistics_xlsx___Sheet1[[#This Row],[Offered Salary]])</f>
        <v>12253</v>
      </c>
      <c r="K5885" t="b">
        <f>OR((Statistics_xlsx___Sheet1[[#This Row],[updated offered salary]]&lt;$N$39),(Statistics_xlsx___Sheet1[[#This Row],[updated offered salary]]&gt;$N$40))</f>
        <v>0</v>
      </c>
    </row>
    <row r="5886" spans="1:11" x14ac:dyDescent="0.3">
      <c r="A5886">
        <v>639990</v>
      </c>
      <c r="B5886" t="s">
        <v>4736</v>
      </c>
      <c r="C5886" t="s">
        <v>8</v>
      </c>
      <c r="D5886" t="s">
        <v>13</v>
      </c>
      <c r="E5886" t="str">
        <f>IF(Statistics_xlsx___Sheet1[[#This Row],[event_name]]="-","Male",Statistics_xlsx___Sheet1[[#This Row],[event_name]])</f>
        <v>Female</v>
      </c>
      <c r="F5886" t="s">
        <v>10</v>
      </c>
      <c r="G5886" t="s">
        <v>14</v>
      </c>
      <c r="H5886" t="str">
        <f>IF(Statistics_xlsx___Sheet1[[#This Row],[Post Name]]="-",IF(G5887=0,G5885,G5887),Statistics_xlsx___Sheet1[[#This Row],[Post Name]])</f>
        <v>c5</v>
      </c>
      <c r="I5886">
        <v>45789</v>
      </c>
      <c r="J5886">
        <f>IF(Statistics_xlsx___Sheet1[[#This Row],[Offered Salary]]&lt;=0,AVERAGE($I$2:$I$7166),Statistics_xlsx___Sheet1[[#This Row],[Offered Salary]])</f>
        <v>45789</v>
      </c>
      <c r="K5886" t="b">
        <f>OR((Statistics_xlsx___Sheet1[[#This Row],[updated offered salary]]&lt;$N$39),(Statistics_xlsx___Sheet1[[#This Row],[updated offered salary]]&gt;$N$40))</f>
        <v>0</v>
      </c>
    </row>
    <row r="5887" spans="1:11" x14ac:dyDescent="0.3">
      <c r="A5887">
        <v>245473</v>
      </c>
      <c r="B5887" t="s">
        <v>4737</v>
      </c>
      <c r="C5887" t="s">
        <v>8</v>
      </c>
      <c r="D5887" t="s">
        <v>22</v>
      </c>
      <c r="E5887" t="str">
        <f>IF(Statistics_xlsx___Sheet1[[#This Row],[event_name]]="-","Male",Statistics_xlsx___Sheet1[[#This Row],[event_name]])</f>
        <v>Male</v>
      </c>
      <c r="F5887" t="s">
        <v>10</v>
      </c>
      <c r="G5887" t="s">
        <v>14</v>
      </c>
      <c r="H5887" t="str">
        <f>IF(Statistics_xlsx___Sheet1[[#This Row],[Post Name]]="-",IF(G5888=0,G5886,G5888),Statistics_xlsx___Sheet1[[#This Row],[Post Name]])</f>
        <v>c5</v>
      </c>
      <c r="I5887">
        <v>66948</v>
      </c>
      <c r="J5887">
        <f>IF(Statistics_xlsx___Sheet1[[#This Row],[Offered Salary]]&lt;=0,AVERAGE($I$2:$I$7166),Statistics_xlsx___Sheet1[[#This Row],[Offered Salary]])</f>
        <v>66948</v>
      </c>
      <c r="K5887" t="b">
        <f>OR((Statistics_xlsx___Sheet1[[#This Row],[updated offered salary]]&lt;$N$39),(Statistics_xlsx___Sheet1[[#This Row],[updated offered salary]]&gt;$N$40))</f>
        <v>0</v>
      </c>
    </row>
    <row r="5888" spans="1:11" x14ac:dyDescent="0.3">
      <c r="A5888">
        <v>54863</v>
      </c>
      <c r="B5888" t="s">
        <v>4738</v>
      </c>
      <c r="C5888" t="s">
        <v>8</v>
      </c>
      <c r="D5888" t="s">
        <v>9</v>
      </c>
      <c r="E5888" t="str">
        <f>IF(Statistics_xlsx___Sheet1[[#This Row],[event_name]]="-","Male",Statistics_xlsx___Sheet1[[#This Row],[event_name]])</f>
        <v>Male</v>
      </c>
      <c r="F5888" t="s">
        <v>69</v>
      </c>
      <c r="G5888" t="s">
        <v>345</v>
      </c>
      <c r="H5888" t="str">
        <f>IF(Statistics_xlsx___Sheet1[[#This Row],[Post Name]]="-",IF(G5889=0,G5887,G5889),Statistics_xlsx___Sheet1[[#This Row],[Post Name]])</f>
        <v>c9</v>
      </c>
      <c r="I5888">
        <v>63877</v>
      </c>
      <c r="J5888">
        <f>IF(Statistics_xlsx___Sheet1[[#This Row],[Offered Salary]]&lt;=0,AVERAGE($I$2:$I$7166),Statistics_xlsx___Sheet1[[#This Row],[Offered Salary]])</f>
        <v>63877</v>
      </c>
      <c r="K5888" t="b">
        <f>OR((Statistics_xlsx___Sheet1[[#This Row],[updated offered salary]]&lt;$N$39),(Statistics_xlsx___Sheet1[[#This Row],[updated offered salary]]&gt;$N$40))</f>
        <v>0</v>
      </c>
    </row>
    <row r="5889" spans="1:11" x14ac:dyDescent="0.3">
      <c r="A5889">
        <v>414026</v>
      </c>
      <c r="B5889" t="s">
        <v>4739</v>
      </c>
      <c r="C5889" t="s">
        <v>8</v>
      </c>
      <c r="D5889" t="s">
        <v>9</v>
      </c>
      <c r="E5889" t="str">
        <f>IF(Statistics_xlsx___Sheet1[[#This Row],[event_name]]="-","Male",Statistics_xlsx___Sheet1[[#This Row],[event_name]])</f>
        <v>Male</v>
      </c>
      <c r="F5889" t="s">
        <v>10</v>
      </c>
      <c r="G5889" t="s">
        <v>14</v>
      </c>
      <c r="H5889" t="str">
        <f>IF(Statistics_xlsx___Sheet1[[#This Row],[Post Name]]="-",IF(G5890=0,G5888,G5890),Statistics_xlsx___Sheet1[[#This Row],[Post Name]])</f>
        <v>c5</v>
      </c>
      <c r="I5889">
        <v>96779</v>
      </c>
      <c r="J5889">
        <f>IF(Statistics_xlsx___Sheet1[[#This Row],[Offered Salary]]&lt;=0,AVERAGE($I$2:$I$7166),Statistics_xlsx___Sheet1[[#This Row],[Offered Salary]])</f>
        <v>96779</v>
      </c>
      <c r="K5889" t="b">
        <f>OR((Statistics_xlsx___Sheet1[[#This Row],[updated offered salary]]&lt;$N$39),(Statistics_xlsx___Sheet1[[#This Row],[updated offered salary]]&gt;$N$40))</f>
        <v>0</v>
      </c>
    </row>
    <row r="5890" spans="1:11" x14ac:dyDescent="0.3">
      <c r="A5890">
        <v>365946</v>
      </c>
      <c r="B5890" t="s">
        <v>4740</v>
      </c>
      <c r="C5890" t="s">
        <v>8</v>
      </c>
      <c r="D5890" t="s">
        <v>9</v>
      </c>
      <c r="E5890" t="str">
        <f>IF(Statistics_xlsx___Sheet1[[#This Row],[event_name]]="-","Male",Statistics_xlsx___Sheet1[[#This Row],[event_name]])</f>
        <v>Male</v>
      </c>
      <c r="F5890" t="s">
        <v>10</v>
      </c>
      <c r="G5890" t="s">
        <v>14</v>
      </c>
      <c r="H5890" t="str">
        <f>IF(Statistics_xlsx___Sheet1[[#This Row],[Post Name]]="-",IF(G5891=0,G5889,G5891),Statistics_xlsx___Sheet1[[#This Row],[Post Name]])</f>
        <v>c5</v>
      </c>
      <c r="I5890">
        <v>31052</v>
      </c>
      <c r="J5890">
        <f>IF(Statistics_xlsx___Sheet1[[#This Row],[Offered Salary]]&lt;=0,AVERAGE($I$2:$I$7166),Statistics_xlsx___Sheet1[[#This Row],[Offered Salary]])</f>
        <v>31052</v>
      </c>
      <c r="K5890" t="b">
        <f>OR((Statistics_xlsx___Sheet1[[#This Row],[updated offered salary]]&lt;$N$39),(Statistics_xlsx___Sheet1[[#This Row],[updated offered salary]]&gt;$N$40))</f>
        <v>0</v>
      </c>
    </row>
    <row r="5891" spans="1:11" x14ac:dyDescent="0.3">
      <c r="A5891">
        <v>47621</v>
      </c>
      <c r="B5891" t="s">
        <v>4741</v>
      </c>
      <c r="C5891" t="s">
        <v>15</v>
      </c>
      <c r="D5891" t="s">
        <v>13</v>
      </c>
      <c r="E5891" t="str">
        <f>IF(Statistics_xlsx___Sheet1[[#This Row],[event_name]]="-","Male",Statistics_xlsx___Sheet1[[#This Row],[event_name]])</f>
        <v>Female</v>
      </c>
      <c r="F5891" t="s">
        <v>17</v>
      </c>
      <c r="G5891" t="s">
        <v>24</v>
      </c>
      <c r="H5891" t="str">
        <f>IF(Statistics_xlsx___Sheet1[[#This Row],[Post Name]]="-",IF(G5892=0,G5890,G5892),Statistics_xlsx___Sheet1[[#This Row],[Post Name]])</f>
        <v>i7</v>
      </c>
      <c r="I5891">
        <v>30411</v>
      </c>
      <c r="J5891">
        <f>IF(Statistics_xlsx___Sheet1[[#This Row],[Offered Salary]]&lt;=0,AVERAGE($I$2:$I$7166),Statistics_xlsx___Sheet1[[#This Row],[Offered Salary]])</f>
        <v>30411</v>
      </c>
      <c r="K5891" t="b">
        <f>OR((Statistics_xlsx___Sheet1[[#This Row],[updated offered salary]]&lt;$N$39),(Statistics_xlsx___Sheet1[[#This Row],[updated offered salary]]&gt;$N$40))</f>
        <v>0</v>
      </c>
    </row>
    <row r="5892" spans="1:11" x14ac:dyDescent="0.3">
      <c r="A5892">
        <v>315721</v>
      </c>
      <c r="B5892" t="s">
        <v>4742</v>
      </c>
      <c r="C5892" t="s">
        <v>15</v>
      </c>
      <c r="D5892" t="s">
        <v>9</v>
      </c>
      <c r="E5892" t="str">
        <f>IF(Statistics_xlsx___Sheet1[[#This Row],[event_name]]="-","Male",Statistics_xlsx___Sheet1[[#This Row],[event_name]])</f>
        <v>Male</v>
      </c>
      <c r="F5892" t="s">
        <v>17</v>
      </c>
      <c r="G5892" t="s">
        <v>24</v>
      </c>
      <c r="H5892" t="str">
        <f>IF(Statistics_xlsx___Sheet1[[#This Row],[Post Name]]="-",IF(G5893=0,G5891,G5893),Statistics_xlsx___Sheet1[[#This Row],[Post Name]])</f>
        <v>i7</v>
      </c>
      <c r="I5892">
        <v>61886</v>
      </c>
      <c r="J5892">
        <f>IF(Statistics_xlsx___Sheet1[[#This Row],[Offered Salary]]&lt;=0,AVERAGE($I$2:$I$7166),Statistics_xlsx___Sheet1[[#This Row],[Offered Salary]])</f>
        <v>61886</v>
      </c>
      <c r="K5892" t="b">
        <f>OR((Statistics_xlsx___Sheet1[[#This Row],[updated offered salary]]&lt;$N$39),(Statistics_xlsx___Sheet1[[#This Row],[updated offered salary]]&gt;$N$40))</f>
        <v>0</v>
      </c>
    </row>
    <row r="5893" spans="1:11" x14ac:dyDescent="0.3">
      <c r="A5893">
        <v>602838</v>
      </c>
      <c r="B5893" t="s">
        <v>4743</v>
      </c>
      <c r="C5893" t="s">
        <v>8</v>
      </c>
      <c r="D5893" t="s">
        <v>9</v>
      </c>
      <c r="E5893" t="str">
        <f>IF(Statistics_xlsx___Sheet1[[#This Row],[event_name]]="-","Male",Statistics_xlsx___Sheet1[[#This Row],[event_name]])</f>
        <v>Male</v>
      </c>
      <c r="F5893" t="s">
        <v>17</v>
      </c>
      <c r="G5893" t="s">
        <v>24</v>
      </c>
      <c r="H5893" t="str">
        <f>IF(Statistics_xlsx___Sheet1[[#This Row],[Post Name]]="-",IF(G5894=0,G5892,G5894),Statistics_xlsx___Sheet1[[#This Row],[Post Name]])</f>
        <v>i7</v>
      </c>
      <c r="I5893">
        <v>31458</v>
      </c>
      <c r="J5893">
        <f>IF(Statistics_xlsx___Sheet1[[#This Row],[Offered Salary]]&lt;=0,AVERAGE($I$2:$I$7166),Statistics_xlsx___Sheet1[[#This Row],[Offered Salary]])</f>
        <v>31458</v>
      </c>
      <c r="K5893" t="b">
        <f>OR((Statistics_xlsx___Sheet1[[#This Row],[updated offered salary]]&lt;$N$39),(Statistics_xlsx___Sheet1[[#This Row],[updated offered salary]]&gt;$N$40))</f>
        <v>0</v>
      </c>
    </row>
    <row r="5894" spans="1:11" x14ac:dyDescent="0.3">
      <c r="A5894">
        <v>306948</v>
      </c>
      <c r="B5894" t="s">
        <v>4744</v>
      </c>
      <c r="C5894" t="s">
        <v>8</v>
      </c>
      <c r="D5894" t="s">
        <v>13</v>
      </c>
      <c r="E5894" t="str">
        <f>IF(Statistics_xlsx___Sheet1[[#This Row],[event_name]]="-","Male",Statistics_xlsx___Sheet1[[#This Row],[event_name]])</f>
        <v>Female</v>
      </c>
      <c r="F5894" t="s">
        <v>17</v>
      </c>
      <c r="G5894" t="s">
        <v>24</v>
      </c>
      <c r="H5894" t="str">
        <f>IF(Statistics_xlsx___Sheet1[[#This Row],[Post Name]]="-",IF(G5895=0,G5893,G5895),Statistics_xlsx___Sheet1[[#This Row],[Post Name]])</f>
        <v>i7</v>
      </c>
      <c r="I5894">
        <v>60988</v>
      </c>
      <c r="J5894">
        <f>IF(Statistics_xlsx___Sheet1[[#This Row],[Offered Salary]]&lt;=0,AVERAGE($I$2:$I$7166),Statistics_xlsx___Sheet1[[#This Row],[Offered Salary]])</f>
        <v>60988</v>
      </c>
      <c r="K5894" t="b">
        <f>OR((Statistics_xlsx___Sheet1[[#This Row],[updated offered salary]]&lt;$N$39),(Statistics_xlsx___Sheet1[[#This Row],[updated offered salary]]&gt;$N$40))</f>
        <v>0</v>
      </c>
    </row>
    <row r="5895" spans="1:11" x14ac:dyDescent="0.3">
      <c r="A5895">
        <v>710529</v>
      </c>
      <c r="B5895" t="s">
        <v>4745</v>
      </c>
      <c r="C5895" t="s">
        <v>8</v>
      </c>
      <c r="D5895" t="s">
        <v>42</v>
      </c>
      <c r="E5895" t="str">
        <f>IF(Statistics_xlsx___Sheet1[[#This Row],[event_name]]="-","Male",Statistics_xlsx___Sheet1[[#This Row],[event_name]])</f>
        <v>Don’t want to say</v>
      </c>
      <c r="F5895" t="s">
        <v>10</v>
      </c>
      <c r="G5895" t="s">
        <v>345</v>
      </c>
      <c r="H5895" t="str">
        <f>IF(Statistics_xlsx___Sheet1[[#This Row],[Post Name]]="-",IF(G5896=0,G5894,G5896),Statistics_xlsx___Sheet1[[#This Row],[Post Name]])</f>
        <v>c9</v>
      </c>
      <c r="I5895">
        <v>66337</v>
      </c>
      <c r="J5895">
        <f>IF(Statistics_xlsx___Sheet1[[#This Row],[Offered Salary]]&lt;=0,AVERAGE($I$2:$I$7166),Statistics_xlsx___Sheet1[[#This Row],[Offered Salary]])</f>
        <v>66337</v>
      </c>
      <c r="K5895" t="b">
        <f>OR((Statistics_xlsx___Sheet1[[#This Row],[updated offered salary]]&lt;$N$39),(Statistics_xlsx___Sheet1[[#This Row],[updated offered salary]]&gt;$N$40))</f>
        <v>0</v>
      </c>
    </row>
    <row r="5896" spans="1:11" x14ac:dyDescent="0.3">
      <c r="A5896">
        <v>188489</v>
      </c>
      <c r="B5896" t="s">
        <v>4746</v>
      </c>
      <c r="C5896" t="s">
        <v>15</v>
      </c>
      <c r="D5896" t="s">
        <v>13</v>
      </c>
      <c r="E5896" t="str">
        <f>IF(Statistics_xlsx___Sheet1[[#This Row],[event_name]]="-","Male",Statistics_xlsx___Sheet1[[#This Row],[event_name]])</f>
        <v>Female</v>
      </c>
      <c r="F5896" t="s">
        <v>10</v>
      </c>
      <c r="G5896" t="s">
        <v>345</v>
      </c>
      <c r="H5896" t="str">
        <f>IF(Statistics_xlsx___Sheet1[[#This Row],[Post Name]]="-",IF(G5897=0,G5895,G5897),Statistics_xlsx___Sheet1[[#This Row],[Post Name]])</f>
        <v>c9</v>
      </c>
      <c r="I5896">
        <v>70545</v>
      </c>
      <c r="J5896">
        <f>IF(Statistics_xlsx___Sheet1[[#This Row],[Offered Salary]]&lt;=0,AVERAGE($I$2:$I$7166),Statistics_xlsx___Sheet1[[#This Row],[Offered Salary]])</f>
        <v>70545</v>
      </c>
      <c r="K5896" t="b">
        <f>OR((Statistics_xlsx___Sheet1[[#This Row],[updated offered salary]]&lt;$N$39),(Statistics_xlsx___Sheet1[[#This Row],[updated offered salary]]&gt;$N$40))</f>
        <v>0</v>
      </c>
    </row>
    <row r="5897" spans="1:11" x14ac:dyDescent="0.3">
      <c r="A5897">
        <v>266489</v>
      </c>
      <c r="B5897" t="s">
        <v>4747</v>
      </c>
      <c r="C5897" t="s">
        <v>8</v>
      </c>
      <c r="D5897" t="s">
        <v>9</v>
      </c>
      <c r="E5897" t="str">
        <f>IF(Statistics_xlsx___Sheet1[[#This Row],[event_name]]="-","Male",Statistics_xlsx___Sheet1[[#This Row],[event_name]])</f>
        <v>Male</v>
      </c>
      <c r="F5897" t="s">
        <v>10</v>
      </c>
      <c r="G5897" t="s">
        <v>345</v>
      </c>
      <c r="H5897" t="str">
        <f>IF(Statistics_xlsx___Sheet1[[#This Row],[Post Name]]="-",IF(G5898=0,G5896,G5898),Statistics_xlsx___Sheet1[[#This Row],[Post Name]])</f>
        <v>c9</v>
      </c>
      <c r="I5897">
        <v>22361</v>
      </c>
      <c r="J5897">
        <f>IF(Statistics_xlsx___Sheet1[[#This Row],[Offered Salary]]&lt;=0,AVERAGE($I$2:$I$7166),Statistics_xlsx___Sheet1[[#This Row],[Offered Salary]])</f>
        <v>22361</v>
      </c>
      <c r="K5897" t="b">
        <f>OR((Statistics_xlsx___Sheet1[[#This Row],[updated offered salary]]&lt;$N$39),(Statistics_xlsx___Sheet1[[#This Row],[updated offered salary]]&gt;$N$40))</f>
        <v>0</v>
      </c>
    </row>
    <row r="5898" spans="1:11" x14ac:dyDescent="0.3">
      <c r="A5898">
        <v>424171</v>
      </c>
      <c r="B5898" t="s">
        <v>4748</v>
      </c>
      <c r="C5898" t="s">
        <v>8</v>
      </c>
      <c r="D5898" t="s">
        <v>42</v>
      </c>
      <c r="E5898" t="str">
        <f>IF(Statistics_xlsx___Sheet1[[#This Row],[event_name]]="-","Male",Statistics_xlsx___Sheet1[[#This Row],[event_name]])</f>
        <v>Don’t want to say</v>
      </c>
      <c r="F5898" t="s">
        <v>10</v>
      </c>
      <c r="G5898" t="s">
        <v>24</v>
      </c>
      <c r="H5898" t="str">
        <f>IF(Statistics_xlsx___Sheet1[[#This Row],[Post Name]]="-",IF(G5899=0,G5897,G5899),Statistics_xlsx___Sheet1[[#This Row],[Post Name]])</f>
        <v>i7</v>
      </c>
      <c r="I5898">
        <v>23667</v>
      </c>
      <c r="J5898">
        <f>IF(Statistics_xlsx___Sheet1[[#This Row],[Offered Salary]]&lt;=0,AVERAGE($I$2:$I$7166),Statistics_xlsx___Sheet1[[#This Row],[Offered Salary]])</f>
        <v>23667</v>
      </c>
      <c r="K5898" t="b">
        <f>OR((Statistics_xlsx___Sheet1[[#This Row],[updated offered salary]]&lt;$N$39),(Statistics_xlsx___Sheet1[[#This Row],[updated offered salary]]&gt;$N$40))</f>
        <v>0</v>
      </c>
    </row>
    <row r="5899" spans="1:11" x14ac:dyDescent="0.3">
      <c r="A5899">
        <v>635982</v>
      </c>
      <c r="B5899" t="s">
        <v>4749</v>
      </c>
      <c r="C5899" t="s">
        <v>8</v>
      </c>
      <c r="D5899" t="s">
        <v>9</v>
      </c>
      <c r="E5899" t="str">
        <f>IF(Statistics_xlsx___Sheet1[[#This Row],[event_name]]="-","Male",Statistics_xlsx___Sheet1[[#This Row],[event_name]])</f>
        <v>Male</v>
      </c>
      <c r="F5899" t="s">
        <v>69</v>
      </c>
      <c r="G5899" t="s">
        <v>30</v>
      </c>
      <c r="H5899" t="str">
        <f>IF(Statistics_xlsx___Sheet1[[#This Row],[Post Name]]="-",IF(G5900=0,G5898,G5900),Statistics_xlsx___Sheet1[[#This Row],[Post Name]])</f>
        <v>b9</v>
      </c>
      <c r="I5899">
        <v>53111</v>
      </c>
      <c r="J5899">
        <f>IF(Statistics_xlsx___Sheet1[[#This Row],[Offered Salary]]&lt;=0,AVERAGE($I$2:$I$7166),Statistics_xlsx___Sheet1[[#This Row],[Offered Salary]])</f>
        <v>53111</v>
      </c>
      <c r="K5899" t="b">
        <f>OR((Statistics_xlsx___Sheet1[[#This Row],[updated offered salary]]&lt;$N$39),(Statistics_xlsx___Sheet1[[#This Row],[updated offered salary]]&gt;$N$40))</f>
        <v>0</v>
      </c>
    </row>
    <row r="5900" spans="1:11" x14ac:dyDescent="0.3">
      <c r="A5900">
        <v>504811</v>
      </c>
      <c r="B5900" t="s">
        <v>4750</v>
      </c>
      <c r="C5900" t="s">
        <v>8</v>
      </c>
      <c r="D5900" t="s">
        <v>9</v>
      </c>
      <c r="E5900" t="str">
        <f>IF(Statistics_xlsx___Sheet1[[#This Row],[event_name]]="-","Male",Statistics_xlsx___Sheet1[[#This Row],[event_name]])</f>
        <v>Male</v>
      </c>
      <c r="F5900" t="s">
        <v>69</v>
      </c>
      <c r="G5900" t="s">
        <v>44</v>
      </c>
      <c r="H5900" t="str">
        <f>IF(Statistics_xlsx___Sheet1[[#This Row],[Post Name]]="-",IF(G5901=0,G5899,G5901),Statistics_xlsx___Sheet1[[#This Row],[Post Name]])</f>
        <v>i6</v>
      </c>
      <c r="I5900">
        <v>1258</v>
      </c>
      <c r="J5900">
        <f>IF(Statistics_xlsx___Sheet1[[#This Row],[Offered Salary]]&lt;=0,AVERAGE($I$2:$I$7166),Statistics_xlsx___Sheet1[[#This Row],[Offered Salary]])</f>
        <v>1258</v>
      </c>
      <c r="K5900" t="b">
        <f>OR((Statistics_xlsx___Sheet1[[#This Row],[updated offered salary]]&lt;$N$39),(Statistics_xlsx___Sheet1[[#This Row],[updated offered salary]]&gt;$N$40))</f>
        <v>0</v>
      </c>
    </row>
    <row r="5901" spans="1:11" x14ac:dyDescent="0.3">
      <c r="A5901">
        <v>311648</v>
      </c>
      <c r="B5901" t="s">
        <v>4750</v>
      </c>
      <c r="C5901" t="s">
        <v>15</v>
      </c>
      <c r="D5901" t="s">
        <v>9</v>
      </c>
      <c r="E5901" t="str">
        <f>IF(Statistics_xlsx___Sheet1[[#This Row],[event_name]]="-","Male",Statistics_xlsx___Sheet1[[#This Row],[event_name]])</f>
        <v>Male</v>
      </c>
      <c r="F5901" t="s">
        <v>69</v>
      </c>
      <c r="G5901" t="s">
        <v>44</v>
      </c>
      <c r="H5901" t="str">
        <f>IF(Statistics_xlsx___Sheet1[[#This Row],[Post Name]]="-",IF(G5902=0,G5900,G5902),Statistics_xlsx___Sheet1[[#This Row],[Post Name]])</f>
        <v>i6</v>
      </c>
      <c r="I5901">
        <v>62324</v>
      </c>
      <c r="J5901">
        <f>IF(Statistics_xlsx___Sheet1[[#This Row],[Offered Salary]]&lt;=0,AVERAGE($I$2:$I$7166),Statistics_xlsx___Sheet1[[#This Row],[Offered Salary]])</f>
        <v>62324</v>
      </c>
      <c r="K5901" t="b">
        <f>OR((Statistics_xlsx___Sheet1[[#This Row],[updated offered salary]]&lt;$N$39),(Statistics_xlsx___Sheet1[[#This Row],[updated offered salary]]&gt;$N$40))</f>
        <v>0</v>
      </c>
    </row>
    <row r="5902" spans="1:11" x14ac:dyDescent="0.3">
      <c r="A5902">
        <v>494703</v>
      </c>
      <c r="B5902" t="s">
        <v>4751</v>
      </c>
      <c r="C5902" t="s">
        <v>15</v>
      </c>
      <c r="D5902" t="s">
        <v>9</v>
      </c>
      <c r="E5902" t="str">
        <f>IF(Statistics_xlsx___Sheet1[[#This Row],[event_name]]="-","Male",Statistics_xlsx___Sheet1[[#This Row],[event_name]])</f>
        <v>Male</v>
      </c>
      <c r="F5902" t="s">
        <v>69</v>
      </c>
      <c r="G5902" t="s">
        <v>44</v>
      </c>
      <c r="H5902" t="str">
        <f>IF(Statistics_xlsx___Sheet1[[#This Row],[Post Name]]="-",IF(G5903=0,G5901,G5903),Statistics_xlsx___Sheet1[[#This Row],[Post Name]])</f>
        <v>i6</v>
      </c>
      <c r="I5902">
        <v>70349</v>
      </c>
      <c r="J5902">
        <f>IF(Statistics_xlsx___Sheet1[[#This Row],[Offered Salary]]&lt;=0,AVERAGE($I$2:$I$7166),Statistics_xlsx___Sheet1[[#This Row],[Offered Salary]])</f>
        <v>70349</v>
      </c>
      <c r="K5902" t="b">
        <f>OR((Statistics_xlsx___Sheet1[[#This Row],[updated offered salary]]&lt;$N$39),(Statistics_xlsx___Sheet1[[#This Row],[updated offered salary]]&gt;$N$40))</f>
        <v>0</v>
      </c>
    </row>
    <row r="5903" spans="1:11" x14ac:dyDescent="0.3">
      <c r="A5903">
        <v>364288</v>
      </c>
      <c r="B5903" t="s">
        <v>4752</v>
      </c>
      <c r="C5903" t="s">
        <v>8</v>
      </c>
      <c r="D5903" t="s">
        <v>9</v>
      </c>
      <c r="E5903" t="str">
        <f>IF(Statistics_xlsx___Sheet1[[#This Row],[event_name]]="-","Male",Statistics_xlsx___Sheet1[[#This Row],[event_name]])</f>
        <v>Male</v>
      </c>
      <c r="F5903" t="s">
        <v>10</v>
      </c>
      <c r="G5903" t="s">
        <v>36</v>
      </c>
      <c r="H5903" t="str">
        <f>IF(Statistics_xlsx___Sheet1[[#This Row],[Post Name]]="-",IF(G5904=0,G5902,G5904),Statistics_xlsx___Sheet1[[#This Row],[Post Name]])</f>
        <v>i5</v>
      </c>
      <c r="I5903">
        <v>86358</v>
      </c>
      <c r="J5903">
        <f>IF(Statistics_xlsx___Sheet1[[#This Row],[Offered Salary]]&lt;=0,AVERAGE($I$2:$I$7166),Statistics_xlsx___Sheet1[[#This Row],[Offered Salary]])</f>
        <v>86358</v>
      </c>
      <c r="K5903" t="b">
        <f>OR((Statistics_xlsx___Sheet1[[#This Row],[updated offered salary]]&lt;$N$39),(Statistics_xlsx___Sheet1[[#This Row],[updated offered salary]]&gt;$N$40))</f>
        <v>0</v>
      </c>
    </row>
    <row r="5904" spans="1:11" x14ac:dyDescent="0.3">
      <c r="A5904">
        <v>712188</v>
      </c>
      <c r="B5904" t="s">
        <v>4753</v>
      </c>
      <c r="C5904" t="s">
        <v>8</v>
      </c>
      <c r="D5904" t="s">
        <v>9</v>
      </c>
      <c r="E5904" t="str">
        <f>IF(Statistics_xlsx___Sheet1[[#This Row],[event_name]]="-","Male",Statistics_xlsx___Sheet1[[#This Row],[event_name]])</f>
        <v>Male</v>
      </c>
      <c r="F5904" t="s">
        <v>10</v>
      </c>
      <c r="G5904" t="s">
        <v>36</v>
      </c>
      <c r="H5904" t="str">
        <f>IF(Statistics_xlsx___Sheet1[[#This Row],[Post Name]]="-",IF(G5905=0,G5903,G5905),Statistics_xlsx___Sheet1[[#This Row],[Post Name]])</f>
        <v>i5</v>
      </c>
      <c r="I5904">
        <v>6138</v>
      </c>
      <c r="J5904">
        <f>IF(Statistics_xlsx___Sheet1[[#This Row],[Offered Salary]]&lt;=0,AVERAGE($I$2:$I$7166),Statistics_xlsx___Sheet1[[#This Row],[Offered Salary]])</f>
        <v>6138</v>
      </c>
      <c r="K5904" t="b">
        <f>OR((Statistics_xlsx___Sheet1[[#This Row],[updated offered salary]]&lt;$N$39),(Statistics_xlsx___Sheet1[[#This Row],[updated offered salary]]&gt;$N$40))</f>
        <v>0</v>
      </c>
    </row>
    <row r="5905" spans="1:11" x14ac:dyDescent="0.3">
      <c r="A5905">
        <v>298249</v>
      </c>
      <c r="B5905" t="s">
        <v>3054</v>
      </c>
      <c r="C5905" t="s">
        <v>8</v>
      </c>
      <c r="D5905" t="s">
        <v>13</v>
      </c>
      <c r="E5905" t="str">
        <f>IF(Statistics_xlsx___Sheet1[[#This Row],[event_name]]="-","Male",Statistics_xlsx___Sheet1[[#This Row],[event_name]])</f>
        <v>Female</v>
      </c>
      <c r="F5905" t="s">
        <v>33</v>
      </c>
      <c r="G5905" t="s">
        <v>345</v>
      </c>
      <c r="H5905" t="str">
        <f>IF(Statistics_xlsx___Sheet1[[#This Row],[Post Name]]="-",IF(G5906=0,G5904,G5906),Statistics_xlsx___Sheet1[[#This Row],[Post Name]])</f>
        <v>c9</v>
      </c>
      <c r="I5905">
        <v>88772</v>
      </c>
      <c r="J5905">
        <f>IF(Statistics_xlsx___Sheet1[[#This Row],[Offered Salary]]&lt;=0,AVERAGE($I$2:$I$7166),Statistics_xlsx___Sheet1[[#This Row],[Offered Salary]])</f>
        <v>88772</v>
      </c>
      <c r="K5905" t="b">
        <f>OR((Statistics_xlsx___Sheet1[[#This Row],[updated offered salary]]&lt;$N$39),(Statistics_xlsx___Sheet1[[#This Row],[updated offered salary]]&gt;$N$40))</f>
        <v>0</v>
      </c>
    </row>
    <row r="5906" spans="1:11" x14ac:dyDescent="0.3">
      <c r="A5906">
        <v>524309</v>
      </c>
      <c r="B5906" t="s">
        <v>3055</v>
      </c>
      <c r="C5906" t="s">
        <v>8</v>
      </c>
      <c r="D5906" t="s">
        <v>13</v>
      </c>
      <c r="E5906" t="str">
        <f>IF(Statistics_xlsx___Sheet1[[#This Row],[event_name]]="-","Male",Statistics_xlsx___Sheet1[[#This Row],[event_name]])</f>
        <v>Female</v>
      </c>
      <c r="F5906" t="s">
        <v>33</v>
      </c>
      <c r="G5906" t="s">
        <v>345</v>
      </c>
      <c r="H5906" t="str">
        <f>IF(Statistics_xlsx___Sheet1[[#This Row],[Post Name]]="-",IF(G5907=0,G5905,G5907),Statistics_xlsx___Sheet1[[#This Row],[Post Name]])</f>
        <v>c9</v>
      </c>
      <c r="I5906">
        <v>46516</v>
      </c>
      <c r="J5906">
        <f>IF(Statistics_xlsx___Sheet1[[#This Row],[Offered Salary]]&lt;=0,AVERAGE($I$2:$I$7166),Statistics_xlsx___Sheet1[[#This Row],[Offered Salary]])</f>
        <v>46516</v>
      </c>
      <c r="K5906" t="b">
        <f>OR((Statistics_xlsx___Sheet1[[#This Row],[updated offered salary]]&lt;$N$39),(Statistics_xlsx___Sheet1[[#This Row],[updated offered salary]]&gt;$N$40))</f>
        <v>0</v>
      </c>
    </row>
    <row r="5907" spans="1:11" x14ac:dyDescent="0.3">
      <c r="A5907">
        <v>326373</v>
      </c>
      <c r="B5907" t="s">
        <v>4754</v>
      </c>
      <c r="C5907" t="s">
        <v>15</v>
      </c>
      <c r="D5907" t="s">
        <v>13</v>
      </c>
      <c r="E5907" t="str">
        <f>IF(Statistics_xlsx___Sheet1[[#This Row],[event_name]]="-","Male",Statistics_xlsx___Sheet1[[#This Row],[event_name]])</f>
        <v>Female</v>
      </c>
      <c r="F5907" t="s">
        <v>33</v>
      </c>
      <c r="G5907" t="s">
        <v>345</v>
      </c>
      <c r="H5907" t="str">
        <f>IF(Statistics_xlsx___Sheet1[[#This Row],[Post Name]]="-",IF(G5908=0,G5906,G5908),Statistics_xlsx___Sheet1[[#This Row],[Post Name]])</f>
        <v>c9</v>
      </c>
      <c r="I5907">
        <v>11948</v>
      </c>
      <c r="J5907">
        <f>IF(Statistics_xlsx___Sheet1[[#This Row],[Offered Salary]]&lt;=0,AVERAGE($I$2:$I$7166),Statistics_xlsx___Sheet1[[#This Row],[Offered Salary]])</f>
        <v>11948</v>
      </c>
      <c r="K5907" t="b">
        <f>OR((Statistics_xlsx___Sheet1[[#This Row],[updated offered salary]]&lt;$N$39),(Statistics_xlsx___Sheet1[[#This Row],[updated offered salary]]&gt;$N$40))</f>
        <v>0</v>
      </c>
    </row>
    <row r="5908" spans="1:11" x14ac:dyDescent="0.3">
      <c r="A5908">
        <v>445863</v>
      </c>
      <c r="B5908" t="s">
        <v>4755</v>
      </c>
      <c r="C5908" t="s">
        <v>8</v>
      </c>
      <c r="D5908" t="s">
        <v>13</v>
      </c>
      <c r="E5908" t="str">
        <f>IF(Statistics_xlsx___Sheet1[[#This Row],[event_name]]="-","Male",Statistics_xlsx___Sheet1[[#This Row],[event_name]])</f>
        <v>Female</v>
      </c>
      <c r="F5908" t="s">
        <v>33</v>
      </c>
      <c r="G5908" t="s">
        <v>345</v>
      </c>
      <c r="H5908" t="str">
        <f>IF(Statistics_xlsx___Sheet1[[#This Row],[Post Name]]="-",IF(G5909=0,G5907,G5909),Statistics_xlsx___Sheet1[[#This Row],[Post Name]])</f>
        <v>c9</v>
      </c>
      <c r="I5908">
        <v>10929</v>
      </c>
      <c r="J5908">
        <f>IF(Statistics_xlsx___Sheet1[[#This Row],[Offered Salary]]&lt;=0,AVERAGE($I$2:$I$7166),Statistics_xlsx___Sheet1[[#This Row],[Offered Salary]])</f>
        <v>10929</v>
      </c>
      <c r="K5908" t="b">
        <f>OR((Statistics_xlsx___Sheet1[[#This Row],[updated offered salary]]&lt;$N$39),(Statistics_xlsx___Sheet1[[#This Row],[updated offered salary]]&gt;$N$40))</f>
        <v>0</v>
      </c>
    </row>
    <row r="5909" spans="1:11" x14ac:dyDescent="0.3">
      <c r="A5909">
        <v>785456</v>
      </c>
      <c r="B5909" t="s">
        <v>4756</v>
      </c>
      <c r="C5909" t="s">
        <v>8</v>
      </c>
      <c r="D5909" t="s">
        <v>13</v>
      </c>
      <c r="E5909" t="str">
        <f>IF(Statistics_xlsx___Sheet1[[#This Row],[event_name]]="-","Male",Statistics_xlsx___Sheet1[[#This Row],[event_name]])</f>
        <v>Female</v>
      </c>
      <c r="F5909" t="s">
        <v>33</v>
      </c>
      <c r="G5909" t="s">
        <v>345</v>
      </c>
      <c r="H5909" t="str">
        <f>IF(Statistics_xlsx___Sheet1[[#This Row],[Post Name]]="-",IF(G5910=0,G5908,G5910),Statistics_xlsx___Sheet1[[#This Row],[Post Name]])</f>
        <v>c9</v>
      </c>
      <c r="I5909">
        <v>86570</v>
      </c>
      <c r="J5909">
        <f>IF(Statistics_xlsx___Sheet1[[#This Row],[Offered Salary]]&lt;=0,AVERAGE($I$2:$I$7166),Statistics_xlsx___Sheet1[[#This Row],[Offered Salary]])</f>
        <v>86570</v>
      </c>
      <c r="K5909" t="b">
        <f>OR((Statistics_xlsx___Sheet1[[#This Row],[updated offered salary]]&lt;$N$39),(Statistics_xlsx___Sheet1[[#This Row],[updated offered salary]]&gt;$N$40))</f>
        <v>0</v>
      </c>
    </row>
    <row r="5910" spans="1:11" x14ac:dyDescent="0.3">
      <c r="A5910">
        <v>691723</v>
      </c>
      <c r="B5910" t="s">
        <v>4756</v>
      </c>
      <c r="C5910" t="s">
        <v>8</v>
      </c>
      <c r="D5910" t="s">
        <v>13</v>
      </c>
      <c r="E5910" t="str">
        <f>IF(Statistics_xlsx___Sheet1[[#This Row],[event_name]]="-","Male",Statistics_xlsx___Sheet1[[#This Row],[event_name]])</f>
        <v>Female</v>
      </c>
      <c r="F5910" t="s">
        <v>33</v>
      </c>
      <c r="G5910" t="s">
        <v>345</v>
      </c>
      <c r="H5910" t="str">
        <f>IF(Statistics_xlsx___Sheet1[[#This Row],[Post Name]]="-",IF(G5911=0,G5909,G5911),Statistics_xlsx___Sheet1[[#This Row],[Post Name]])</f>
        <v>c9</v>
      </c>
      <c r="I5910">
        <v>19026</v>
      </c>
      <c r="J5910">
        <f>IF(Statistics_xlsx___Sheet1[[#This Row],[Offered Salary]]&lt;=0,AVERAGE($I$2:$I$7166),Statistics_xlsx___Sheet1[[#This Row],[Offered Salary]])</f>
        <v>19026</v>
      </c>
      <c r="K5910" t="b">
        <f>OR((Statistics_xlsx___Sheet1[[#This Row],[updated offered salary]]&lt;$N$39),(Statistics_xlsx___Sheet1[[#This Row],[updated offered salary]]&gt;$N$40))</f>
        <v>0</v>
      </c>
    </row>
    <row r="5911" spans="1:11" x14ac:dyDescent="0.3">
      <c r="A5911">
        <v>102892</v>
      </c>
      <c r="B5911" t="s">
        <v>4757</v>
      </c>
      <c r="C5911" t="s">
        <v>8</v>
      </c>
      <c r="D5911" t="s">
        <v>13</v>
      </c>
      <c r="E5911" t="str">
        <f>IF(Statistics_xlsx___Sheet1[[#This Row],[event_name]]="-","Male",Statistics_xlsx___Sheet1[[#This Row],[event_name]])</f>
        <v>Female</v>
      </c>
      <c r="F5911" t="s">
        <v>33</v>
      </c>
      <c r="G5911" t="s">
        <v>345</v>
      </c>
      <c r="H5911" t="str">
        <f>IF(Statistics_xlsx___Sheet1[[#This Row],[Post Name]]="-",IF(G5912=0,G5910,G5912),Statistics_xlsx___Sheet1[[#This Row],[Post Name]])</f>
        <v>c9</v>
      </c>
      <c r="I5911">
        <v>58567</v>
      </c>
      <c r="J5911">
        <f>IF(Statistics_xlsx___Sheet1[[#This Row],[Offered Salary]]&lt;=0,AVERAGE($I$2:$I$7166),Statistics_xlsx___Sheet1[[#This Row],[Offered Salary]])</f>
        <v>58567</v>
      </c>
      <c r="K5911" t="b">
        <f>OR((Statistics_xlsx___Sheet1[[#This Row],[updated offered salary]]&lt;$N$39),(Statistics_xlsx___Sheet1[[#This Row],[updated offered salary]]&gt;$N$40))</f>
        <v>0</v>
      </c>
    </row>
    <row r="5912" spans="1:11" x14ac:dyDescent="0.3">
      <c r="A5912">
        <v>268788</v>
      </c>
      <c r="B5912" t="s">
        <v>4758</v>
      </c>
      <c r="C5912" t="s">
        <v>8</v>
      </c>
      <c r="D5912" t="s">
        <v>13</v>
      </c>
      <c r="E5912" t="str">
        <f>IF(Statistics_xlsx___Sheet1[[#This Row],[event_name]]="-","Male",Statistics_xlsx___Sheet1[[#This Row],[event_name]])</f>
        <v>Female</v>
      </c>
      <c r="F5912" t="s">
        <v>33</v>
      </c>
      <c r="G5912" t="s">
        <v>345</v>
      </c>
      <c r="H5912" t="str">
        <f>IF(Statistics_xlsx___Sheet1[[#This Row],[Post Name]]="-",IF(G5913=0,G5911,G5913),Statistics_xlsx___Sheet1[[#This Row],[Post Name]])</f>
        <v>c9</v>
      </c>
      <c r="I5912">
        <v>50833</v>
      </c>
      <c r="J5912">
        <f>IF(Statistics_xlsx___Sheet1[[#This Row],[Offered Salary]]&lt;=0,AVERAGE($I$2:$I$7166),Statistics_xlsx___Sheet1[[#This Row],[Offered Salary]])</f>
        <v>50833</v>
      </c>
      <c r="K5912" t="b">
        <f>OR((Statistics_xlsx___Sheet1[[#This Row],[updated offered salary]]&lt;$N$39),(Statistics_xlsx___Sheet1[[#This Row],[updated offered salary]]&gt;$N$40))</f>
        <v>0</v>
      </c>
    </row>
    <row r="5913" spans="1:11" x14ac:dyDescent="0.3">
      <c r="A5913">
        <v>785223</v>
      </c>
      <c r="B5913" t="s">
        <v>4759</v>
      </c>
      <c r="C5913" t="s">
        <v>8</v>
      </c>
      <c r="D5913" t="s">
        <v>13</v>
      </c>
      <c r="E5913" t="str">
        <f>IF(Statistics_xlsx___Sheet1[[#This Row],[event_name]]="-","Male",Statistics_xlsx___Sheet1[[#This Row],[event_name]])</f>
        <v>Female</v>
      </c>
      <c r="F5913" t="s">
        <v>33</v>
      </c>
      <c r="G5913" t="s">
        <v>345</v>
      </c>
      <c r="H5913" t="str">
        <f>IF(Statistics_xlsx___Sheet1[[#This Row],[Post Name]]="-",IF(G5914=0,G5912,G5914),Statistics_xlsx___Sheet1[[#This Row],[Post Name]])</f>
        <v>c9</v>
      </c>
      <c r="I5913">
        <v>54785</v>
      </c>
      <c r="J5913">
        <f>IF(Statistics_xlsx___Sheet1[[#This Row],[Offered Salary]]&lt;=0,AVERAGE($I$2:$I$7166),Statistics_xlsx___Sheet1[[#This Row],[Offered Salary]])</f>
        <v>54785</v>
      </c>
      <c r="K5913" t="b">
        <f>OR((Statistics_xlsx___Sheet1[[#This Row],[updated offered salary]]&lt;$N$39),(Statistics_xlsx___Sheet1[[#This Row],[updated offered salary]]&gt;$N$40))</f>
        <v>0</v>
      </c>
    </row>
    <row r="5914" spans="1:11" x14ac:dyDescent="0.3">
      <c r="A5914">
        <v>203331</v>
      </c>
      <c r="B5914" t="s">
        <v>4760</v>
      </c>
      <c r="C5914" t="s">
        <v>8</v>
      </c>
      <c r="D5914" t="s">
        <v>13</v>
      </c>
      <c r="E5914" t="str">
        <f>IF(Statistics_xlsx___Sheet1[[#This Row],[event_name]]="-","Male",Statistics_xlsx___Sheet1[[#This Row],[event_name]])</f>
        <v>Female</v>
      </c>
      <c r="F5914" t="s">
        <v>33</v>
      </c>
      <c r="G5914" t="s">
        <v>345</v>
      </c>
      <c r="H5914" t="str">
        <f>IF(Statistics_xlsx___Sheet1[[#This Row],[Post Name]]="-",IF(G5915=0,G5913,G5915),Statistics_xlsx___Sheet1[[#This Row],[Post Name]])</f>
        <v>c9</v>
      </c>
      <c r="I5914">
        <v>91183</v>
      </c>
      <c r="J5914">
        <f>IF(Statistics_xlsx___Sheet1[[#This Row],[Offered Salary]]&lt;=0,AVERAGE($I$2:$I$7166),Statistics_xlsx___Sheet1[[#This Row],[Offered Salary]])</f>
        <v>91183</v>
      </c>
      <c r="K5914" t="b">
        <f>OR((Statistics_xlsx___Sheet1[[#This Row],[updated offered salary]]&lt;$N$39),(Statistics_xlsx___Sheet1[[#This Row],[updated offered salary]]&gt;$N$40))</f>
        <v>0</v>
      </c>
    </row>
    <row r="5915" spans="1:11" x14ac:dyDescent="0.3">
      <c r="A5915">
        <v>796985</v>
      </c>
      <c r="B5915" t="s">
        <v>4761</v>
      </c>
      <c r="C5915" t="s">
        <v>8</v>
      </c>
      <c r="D5915" t="s">
        <v>13</v>
      </c>
      <c r="E5915" t="str">
        <f>IF(Statistics_xlsx___Sheet1[[#This Row],[event_name]]="-","Male",Statistics_xlsx___Sheet1[[#This Row],[event_name]])</f>
        <v>Female</v>
      </c>
      <c r="F5915" t="s">
        <v>33</v>
      </c>
      <c r="G5915" t="s">
        <v>345</v>
      </c>
      <c r="H5915" t="str">
        <f>IF(Statistics_xlsx___Sheet1[[#This Row],[Post Name]]="-",IF(G5916=0,G5914,G5916),Statistics_xlsx___Sheet1[[#This Row],[Post Name]])</f>
        <v>c9</v>
      </c>
      <c r="I5915">
        <v>26447</v>
      </c>
      <c r="J5915">
        <f>IF(Statistics_xlsx___Sheet1[[#This Row],[Offered Salary]]&lt;=0,AVERAGE($I$2:$I$7166),Statistics_xlsx___Sheet1[[#This Row],[Offered Salary]])</f>
        <v>26447</v>
      </c>
      <c r="K5915" t="b">
        <f>OR((Statistics_xlsx___Sheet1[[#This Row],[updated offered salary]]&lt;$N$39),(Statistics_xlsx___Sheet1[[#This Row],[updated offered salary]]&gt;$N$40))</f>
        <v>0</v>
      </c>
    </row>
    <row r="5916" spans="1:11" x14ac:dyDescent="0.3">
      <c r="A5916">
        <v>870348</v>
      </c>
      <c r="B5916" t="s">
        <v>4762</v>
      </c>
      <c r="C5916" t="s">
        <v>8</v>
      </c>
      <c r="D5916" t="s">
        <v>13</v>
      </c>
      <c r="E5916" t="str">
        <f>IF(Statistics_xlsx___Sheet1[[#This Row],[event_name]]="-","Male",Statistics_xlsx___Sheet1[[#This Row],[event_name]])</f>
        <v>Female</v>
      </c>
      <c r="F5916" t="s">
        <v>33</v>
      </c>
      <c r="G5916" t="s">
        <v>345</v>
      </c>
      <c r="H5916" t="str">
        <f>IF(Statistics_xlsx___Sheet1[[#This Row],[Post Name]]="-",IF(G5917=0,G5915,G5917),Statistics_xlsx___Sheet1[[#This Row],[Post Name]])</f>
        <v>c9</v>
      </c>
      <c r="I5916">
        <v>60185</v>
      </c>
      <c r="J5916">
        <f>IF(Statistics_xlsx___Sheet1[[#This Row],[Offered Salary]]&lt;=0,AVERAGE($I$2:$I$7166),Statistics_xlsx___Sheet1[[#This Row],[Offered Salary]])</f>
        <v>60185</v>
      </c>
      <c r="K5916" t="b">
        <f>OR((Statistics_xlsx___Sheet1[[#This Row],[updated offered salary]]&lt;$N$39),(Statistics_xlsx___Sheet1[[#This Row],[updated offered salary]]&gt;$N$40))</f>
        <v>0</v>
      </c>
    </row>
    <row r="5917" spans="1:11" x14ac:dyDescent="0.3">
      <c r="A5917">
        <v>32896</v>
      </c>
      <c r="B5917" t="s">
        <v>4763</v>
      </c>
      <c r="C5917" t="s">
        <v>8</v>
      </c>
      <c r="D5917" t="s">
        <v>13</v>
      </c>
      <c r="E5917" t="str">
        <f>IF(Statistics_xlsx___Sheet1[[#This Row],[event_name]]="-","Male",Statistics_xlsx___Sheet1[[#This Row],[event_name]])</f>
        <v>Female</v>
      </c>
      <c r="F5917" t="s">
        <v>33</v>
      </c>
      <c r="G5917" t="s">
        <v>345</v>
      </c>
      <c r="H5917" t="str">
        <f>IF(Statistics_xlsx___Sheet1[[#This Row],[Post Name]]="-",IF(G5918=0,G5916,G5918),Statistics_xlsx___Sheet1[[#This Row],[Post Name]])</f>
        <v>c9</v>
      </c>
      <c r="I5917">
        <v>95263</v>
      </c>
      <c r="J5917">
        <f>IF(Statistics_xlsx___Sheet1[[#This Row],[Offered Salary]]&lt;=0,AVERAGE($I$2:$I$7166),Statistics_xlsx___Sheet1[[#This Row],[Offered Salary]])</f>
        <v>95263</v>
      </c>
      <c r="K5917" t="b">
        <f>OR((Statistics_xlsx___Sheet1[[#This Row],[updated offered salary]]&lt;$N$39),(Statistics_xlsx___Sheet1[[#This Row],[updated offered salary]]&gt;$N$40))</f>
        <v>0</v>
      </c>
    </row>
    <row r="5918" spans="1:11" x14ac:dyDescent="0.3">
      <c r="A5918">
        <v>70696</v>
      </c>
      <c r="B5918" t="s">
        <v>519</v>
      </c>
      <c r="C5918" t="s">
        <v>8</v>
      </c>
      <c r="D5918" t="s">
        <v>9</v>
      </c>
      <c r="E5918" t="str">
        <f>IF(Statistics_xlsx___Sheet1[[#This Row],[event_name]]="-","Male",Statistics_xlsx___Sheet1[[#This Row],[event_name]])</f>
        <v>Male</v>
      </c>
      <c r="F5918" t="s">
        <v>17</v>
      </c>
      <c r="G5918" t="s">
        <v>30</v>
      </c>
      <c r="H5918" t="str">
        <f>IF(Statistics_xlsx___Sheet1[[#This Row],[Post Name]]="-",IF(G5919=0,G5917,G5919),Statistics_xlsx___Sheet1[[#This Row],[Post Name]])</f>
        <v>b9</v>
      </c>
      <c r="I5918">
        <v>65265</v>
      </c>
      <c r="J5918">
        <f>IF(Statistics_xlsx___Sheet1[[#This Row],[Offered Salary]]&lt;=0,AVERAGE($I$2:$I$7166),Statistics_xlsx___Sheet1[[#This Row],[Offered Salary]])</f>
        <v>65265</v>
      </c>
      <c r="K5918" t="b">
        <f>OR((Statistics_xlsx___Sheet1[[#This Row],[updated offered salary]]&lt;$N$39),(Statistics_xlsx___Sheet1[[#This Row],[updated offered salary]]&gt;$N$40))</f>
        <v>0</v>
      </c>
    </row>
    <row r="5919" spans="1:11" x14ac:dyDescent="0.3">
      <c r="A5919">
        <v>313499</v>
      </c>
      <c r="B5919" t="s">
        <v>4764</v>
      </c>
      <c r="C5919" t="s">
        <v>8</v>
      </c>
      <c r="D5919" t="s">
        <v>13</v>
      </c>
      <c r="E5919" t="str">
        <f>IF(Statistics_xlsx___Sheet1[[#This Row],[event_name]]="-","Male",Statistics_xlsx___Sheet1[[#This Row],[event_name]])</f>
        <v>Female</v>
      </c>
      <c r="F5919" t="s">
        <v>17</v>
      </c>
      <c r="G5919" t="s">
        <v>30</v>
      </c>
      <c r="H5919" t="str">
        <f>IF(Statistics_xlsx___Sheet1[[#This Row],[Post Name]]="-",IF(G5920=0,G5918,G5920),Statistics_xlsx___Sheet1[[#This Row],[Post Name]])</f>
        <v>b9</v>
      </c>
      <c r="I5919">
        <v>61897</v>
      </c>
      <c r="J5919">
        <f>IF(Statistics_xlsx___Sheet1[[#This Row],[Offered Salary]]&lt;=0,AVERAGE($I$2:$I$7166),Statistics_xlsx___Sheet1[[#This Row],[Offered Salary]])</f>
        <v>61897</v>
      </c>
      <c r="K5919" t="b">
        <f>OR((Statistics_xlsx___Sheet1[[#This Row],[updated offered salary]]&lt;$N$39),(Statistics_xlsx___Sheet1[[#This Row],[updated offered salary]]&gt;$N$40))</f>
        <v>0</v>
      </c>
    </row>
    <row r="5920" spans="1:11" x14ac:dyDescent="0.3">
      <c r="A5920">
        <v>725901</v>
      </c>
      <c r="B5920" t="s">
        <v>4765</v>
      </c>
      <c r="C5920" t="s">
        <v>8</v>
      </c>
      <c r="D5920" t="s">
        <v>9</v>
      </c>
      <c r="E5920" t="str">
        <f>IF(Statistics_xlsx___Sheet1[[#This Row],[event_name]]="-","Male",Statistics_xlsx___Sheet1[[#This Row],[event_name]])</f>
        <v>Male</v>
      </c>
      <c r="F5920" t="s">
        <v>17</v>
      </c>
      <c r="G5920" t="s">
        <v>30</v>
      </c>
      <c r="H5920" t="str">
        <f>IF(Statistics_xlsx___Sheet1[[#This Row],[Post Name]]="-",IF(G5921=0,G5919,G5921),Statistics_xlsx___Sheet1[[#This Row],[Post Name]])</f>
        <v>b9</v>
      </c>
      <c r="I5920">
        <v>68070</v>
      </c>
      <c r="J5920">
        <f>IF(Statistics_xlsx___Sheet1[[#This Row],[Offered Salary]]&lt;=0,AVERAGE($I$2:$I$7166),Statistics_xlsx___Sheet1[[#This Row],[Offered Salary]])</f>
        <v>68070</v>
      </c>
      <c r="K5920" t="b">
        <f>OR((Statistics_xlsx___Sheet1[[#This Row],[updated offered salary]]&lt;$N$39),(Statistics_xlsx___Sheet1[[#This Row],[updated offered salary]]&gt;$N$40))</f>
        <v>0</v>
      </c>
    </row>
    <row r="5921" spans="1:11" x14ac:dyDescent="0.3">
      <c r="A5921">
        <v>295258</v>
      </c>
      <c r="B5921" t="s">
        <v>4766</v>
      </c>
      <c r="C5921" t="s">
        <v>8</v>
      </c>
      <c r="D5921" t="s">
        <v>9</v>
      </c>
      <c r="E5921" t="str">
        <f>IF(Statistics_xlsx___Sheet1[[#This Row],[event_name]]="-","Male",Statistics_xlsx___Sheet1[[#This Row],[event_name]])</f>
        <v>Male</v>
      </c>
      <c r="F5921" t="s">
        <v>17</v>
      </c>
      <c r="G5921" t="s">
        <v>30</v>
      </c>
      <c r="H5921" t="str">
        <f>IF(Statistics_xlsx___Sheet1[[#This Row],[Post Name]]="-",IF(G5922=0,G5920,G5922),Statistics_xlsx___Sheet1[[#This Row],[Post Name]])</f>
        <v>b9</v>
      </c>
      <c r="I5921">
        <v>8444</v>
      </c>
      <c r="J5921">
        <f>IF(Statistics_xlsx___Sheet1[[#This Row],[Offered Salary]]&lt;=0,AVERAGE($I$2:$I$7166),Statistics_xlsx___Sheet1[[#This Row],[Offered Salary]])</f>
        <v>8444</v>
      </c>
      <c r="K5921" t="b">
        <f>OR((Statistics_xlsx___Sheet1[[#This Row],[updated offered salary]]&lt;$N$39),(Statistics_xlsx___Sheet1[[#This Row],[updated offered salary]]&gt;$N$40))</f>
        <v>0</v>
      </c>
    </row>
    <row r="5922" spans="1:11" x14ac:dyDescent="0.3">
      <c r="A5922">
        <v>886674</v>
      </c>
      <c r="B5922" t="s">
        <v>4767</v>
      </c>
      <c r="C5922" t="s">
        <v>8</v>
      </c>
      <c r="D5922" t="s">
        <v>42</v>
      </c>
      <c r="E5922" t="str">
        <f>IF(Statistics_xlsx___Sheet1[[#This Row],[event_name]]="-","Male",Statistics_xlsx___Sheet1[[#This Row],[event_name]])</f>
        <v>Don’t want to say</v>
      </c>
      <c r="F5922" t="s">
        <v>17</v>
      </c>
      <c r="G5922" t="s">
        <v>39</v>
      </c>
      <c r="H5922" t="str">
        <f>IF(Statistics_xlsx___Sheet1[[#This Row],[Post Name]]="-",IF(G5923=0,G5921,G5923),Statistics_xlsx___Sheet1[[#This Row],[Post Name]])</f>
        <v>i1</v>
      </c>
      <c r="I5922">
        <v>90690</v>
      </c>
      <c r="J5922">
        <f>IF(Statistics_xlsx___Sheet1[[#This Row],[Offered Salary]]&lt;=0,AVERAGE($I$2:$I$7166),Statistics_xlsx___Sheet1[[#This Row],[Offered Salary]])</f>
        <v>90690</v>
      </c>
      <c r="K5922" t="b">
        <f>OR((Statistics_xlsx___Sheet1[[#This Row],[updated offered salary]]&lt;$N$39),(Statistics_xlsx___Sheet1[[#This Row],[updated offered salary]]&gt;$N$40))</f>
        <v>0</v>
      </c>
    </row>
    <row r="5923" spans="1:11" x14ac:dyDescent="0.3">
      <c r="A5923">
        <v>12882</v>
      </c>
      <c r="B5923" t="s">
        <v>4768</v>
      </c>
      <c r="C5923" t="s">
        <v>8</v>
      </c>
      <c r="D5923" t="s">
        <v>42</v>
      </c>
      <c r="E5923" t="str">
        <f>IF(Statistics_xlsx___Sheet1[[#This Row],[event_name]]="-","Male",Statistics_xlsx___Sheet1[[#This Row],[event_name]])</f>
        <v>Don’t want to say</v>
      </c>
      <c r="F5923" t="s">
        <v>17</v>
      </c>
      <c r="G5923" t="s">
        <v>39</v>
      </c>
      <c r="H5923" t="str">
        <f>IF(Statistics_xlsx___Sheet1[[#This Row],[Post Name]]="-",IF(G5924=0,G5922,G5924),Statistics_xlsx___Sheet1[[#This Row],[Post Name]])</f>
        <v>i1</v>
      </c>
      <c r="I5923">
        <v>43137</v>
      </c>
      <c r="J5923">
        <f>IF(Statistics_xlsx___Sheet1[[#This Row],[Offered Salary]]&lt;=0,AVERAGE($I$2:$I$7166),Statistics_xlsx___Sheet1[[#This Row],[Offered Salary]])</f>
        <v>43137</v>
      </c>
      <c r="K5923" t="b">
        <f>OR((Statistics_xlsx___Sheet1[[#This Row],[updated offered salary]]&lt;$N$39),(Statistics_xlsx___Sheet1[[#This Row],[updated offered salary]]&gt;$N$40))</f>
        <v>0</v>
      </c>
    </row>
    <row r="5924" spans="1:11" x14ac:dyDescent="0.3">
      <c r="A5924">
        <v>196817</v>
      </c>
      <c r="B5924" t="s">
        <v>4769</v>
      </c>
      <c r="C5924" t="s">
        <v>8</v>
      </c>
      <c r="D5924" t="s">
        <v>9</v>
      </c>
      <c r="E5924" t="str">
        <f>IF(Statistics_xlsx___Sheet1[[#This Row],[event_name]]="-","Male",Statistics_xlsx___Sheet1[[#This Row],[event_name]])</f>
        <v>Male</v>
      </c>
      <c r="F5924" t="s">
        <v>17</v>
      </c>
      <c r="G5924" t="s">
        <v>39</v>
      </c>
      <c r="H5924" t="str">
        <f>IF(Statistics_xlsx___Sheet1[[#This Row],[Post Name]]="-",IF(G5925=0,G5923,G5925),Statistics_xlsx___Sheet1[[#This Row],[Post Name]])</f>
        <v>i1</v>
      </c>
      <c r="I5924">
        <v>91721</v>
      </c>
      <c r="J5924">
        <f>IF(Statistics_xlsx___Sheet1[[#This Row],[Offered Salary]]&lt;=0,AVERAGE($I$2:$I$7166),Statistics_xlsx___Sheet1[[#This Row],[Offered Salary]])</f>
        <v>91721</v>
      </c>
      <c r="K5924" t="b">
        <f>OR((Statistics_xlsx___Sheet1[[#This Row],[updated offered salary]]&lt;$N$39),(Statistics_xlsx___Sheet1[[#This Row],[updated offered salary]]&gt;$N$40))</f>
        <v>0</v>
      </c>
    </row>
    <row r="5925" spans="1:11" x14ac:dyDescent="0.3">
      <c r="A5925">
        <v>261079</v>
      </c>
      <c r="B5925" t="s">
        <v>4770</v>
      </c>
      <c r="C5925" t="s">
        <v>8</v>
      </c>
      <c r="D5925" t="s">
        <v>9</v>
      </c>
      <c r="E5925" t="str">
        <f>IF(Statistics_xlsx___Sheet1[[#This Row],[event_name]]="-","Male",Statistics_xlsx___Sheet1[[#This Row],[event_name]])</f>
        <v>Male</v>
      </c>
      <c r="F5925" t="s">
        <v>69</v>
      </c>
      <c r="G5925" t="s">
        <v>44</v>
      </c>
      <c r="H5925" t="str">
        <f>IF(Statistics_xlsx___Sheet1[[#This Row],[Post Name]]="-",IF(G5926=0,G5924,G5926),Statistics_xlsx___Sheet1[[#This Row],[Post Name]])</f>
        <v>i6</v>
      </c>
      <c r="I5925">
        <v>11284</v>
      </c>
      <c r="J5925">
        <f>IF(Statistics_xlsx___Sheet1[[#This Row],[Offered Salary]]&lt;=0,AVERAGE($I$2:$I$7166),Statistics_xlsx___Sheet1[[#This Row],[Offered Salary]])</f>
        <v>11284</v>
      </c>
      <c r="K5925" t="b">
        <f>OR((Statistics_xlsx___Sheet1[[#This Row],[updated offered salary]]&lt;$N$39),(Statistics_xlsx___Sheet1[[#This Row],[updated offered salary]]&gt;$N$40))</f>
        <v>0</v>
      </c>
    </row>
    <row r="5926" spans="1:11" x14ac:dyDescent="0.3">
      <c r="A5926">
        <v>46106</v>
      </c>
      <c r="B5926" t="s">
        <v>4771</v>
      </c>
      <c r="C5926" t="s">
        <v>8</v>
      </c>
      <c r="D5926" t="s">
        <v>13</v>
      </c>
      <c r="E5926" t="str">
        <f>IF(Statistics_xlsx___Sheet1[[#This Row],[event_name]]="-","Male",Statistics_xlsx___Sheet1[[#This Row],[event_name]])</f>
        <v>Female</v>
      </c>
      <c r="F5926" t="s">
        <v>69</v>
      </c>
      <c r="G5926" t="s">
        <v>44</v>
      </c>
      <c r="H5926" t="str">
        <f>IF(Statistics_xlsx___Sheet1[[#This Row],[Post Name]]="-",IF(G5927=0,G5925,G5927),Statistics_xlsx___Sheet1[[#This Row],[Post Name]])</f>
        <v>i6</v>
      </c>
      <c r="I5926">
        <v>26673</v>
      </c>
      <c r="J5926">
        <f>IF(Statistics_xlsx___Sheet1[[#This Row],[Offered Salary]]&lt;=0,AVERAGE($I$2:$I$7166),Statistics_xlsx___Sheet1[[#This Row],[Offered Salary]])</f>
        <v>26673</v>
      </c>
      <c r="K5926" t="b">
        <f>OR((Statistics_xlsx___Sheet1[[#This Row],[updated offered salary]]&lt;$N$39),(Statistics_xlsx___Sheet1[[#This Row],[updated offered salary]]&gt;$N$40))</f>
        <v>0</v>
      </c>
    </row>
    <row r="5927" spans="1:11" x14ac:dyDescent="0.3">
      <c r="A5927">
        <v>877228</v>
      </c>
      <c r="B5927" t="s">
        <v>4771</v>
      </c>
      <c r="C5927" t="s">
        <v>8</v>
      </c>
      <c r="D5927" t="s">
        <v>9</v>
      </c>
      <c r="E5927" t="str">
        <f>IF(Statistics_xlsx___Sheet1[[#This Row],[event_name]]="-","Male",Statistics_xlsx___Sheet1[[#This Row],[event_name]])</f>
        <v>Male</v>
      </c>
      <c r="F5927" t="s">
        <v>69</v>
      </c>
      <c r="G5927" t="s">
        <v>44</v>
      </c>
      <c r="H5927" t="str">
        <f>IF(Statistics_xlsx___Sheet1[[#This Row],[Post Name]]="-",IF(G5928=0,G5926,G5928),Statistics_xlsx___Sheet1[[#This Row],[Post Name]])</f>
        <v>i6</v>
      </c>
      <c r="I5927">
        <v>43570</v>
      </c>
      <c r="J5927">
        <f>IF(Statistics_xlsx___Sheet1[[#This Row],[Offered Salary]]&lt;=0,AVERAGE($I$2:$I$7166),Statistics_xlsx___Sheet1[[#This Row],[Offered Salary]])</f>
        <v>43570</v>
      </c>
      <c r="K5927" t="b">
        <f>OR((Statistics_xlsx___Sheet1[[#This Row],[updated offered salary]]&lt;$N$39),(Statistics_xlsx___Sheet1[[#This Row],[updated offered salary]]&gt;$N$40))</f>
        <v>0</v>
      </c>
    </row>
    <row r="5928" spans="1:11" x14ac:dyDescent="0.3">
      <c r="A5928">
        <v>882530</v>
      </c>
      <c r="B5928" t="s">
        <v>4772</v>
      </c>
      <c r="C5928" t="s">
        <v>15</v>
      </c>
      <c r="D5928" t="s">
        <v>9</v>
      </c>
      <c r="E5928" t="str">
        <f>IF(Statistics_xlsx___Sheet1[[#This Row],[event_name]]="-","Male",Statistics_xlsx___Sheet1[[#This Row],[event_name]])</f>
        <v>Male</v>
      </c>
      <c r="F5928" t="s">
        <v>10</v>
      </c>
      <c r="G5928" t="s">
        <v>24</v>
      </c>
      <c r="H5928" t="str">
        <f>IF(Statistics_xlsx___Sheet1[[#This Row],[Post Name]]="-",IF(G5929=0,G5927,G5929),Statistics_xlsx___Sheet1[[#This Row],[Post Name]])</f>
        <v>i7</v>
      </c>
      <c r="I5928">
        <v>73635</v>
      </c>
      <c r="J5928">
        <f>IF(Statistics_xlsx___Sheet1[[#This Row],[Offered Salary]]&lt;=0,AVERAGE($I$2:$I$7166),Statistics_xlsx___Sheet1[[#This Row],[Offered Salary]])</f>
        <v>73635</v>
      </c>
      <c r="K5928" t="b">
        <f>OR((Statistics_xlsx___Sheet1[[#This Row],[updated offered salary]]&lt;$N$39),(Statistics_xlsx___Sheet1[[#This Row],[updated offered salary]]&gt;$N$40))</f>
        <v>0</v>
      </c>
    </row>
    <row r="5929" spans="1:11" x14ac:dyDescent="0.3">
      <c r="A5929">
        <v>767744</v>
      </c>
      <c r="B5929" t="s">
        <v>4773</v>
      </c>
      <c r="C5929" t="s">
        <v>8</v>
      </c>
      <c r="D5929" t="s">
        <v>9</v>
      </c>
      <c r="E5929" t="str">
        <f>IF(Statistics_xlsx___Sheet1[[#This Row],[event_name]]="-","Male",Statistics_xlsx___Sheet1[[#This Row],[event_name]])</f>
        <v>Male</v>
      </c>
      <c r="F5929" t="s">
        <v>10</v>
      </c>
      <c r="G5929" t="s">
        <v>345</v>
      </c>
      <c r="H5929" t="str">
        <f>IF(Statistics_xlsx___Sheet1[[#This Row],[Post Name]]="-",IF(G5930=0,G5928,G5930),Statistics_xlsx___Sheet1[[#This Row],[Post Name]])</f>
        <v>c9</v>
      </c>
      <c r="I5929">
        <v>57627</v>
      </c>
      <c r="J5929">
        <f>IF(Statistics_xlsx___Sheet1[[#This Row],[Offered Salary]]&lt;=0,AVERAGE($I$2:$I$7166),Statistics_xlsx___Sheet1[[#This Row],[Offered Salary]])</f>
        <v>57627</v>
      </c>
      <c r="K5929" t="b">
        <f>OR((Statistics_xlsx___Sheet1[[#This Row],[updated offered salary]]&lt;$N$39),(Statistics_xlsx___Sheet1[[#This Row],[updated offered salary]]&gt;$N$40))</f>
        <v>0</v>
      </c>
    </row>
    <row r="5930" spans="1:11" x14ac:dyDescent="0.3">
      <c r="A5930">
        <v>830066</v>
      </c>
      <c r="B5930" t="s">
        <v>4774</v>
      </c>
      <c r="C5930" t="s">
        <v>8</v>
      </c>
      <c r="D5930" t="s">
        <v>13</v>
      </c>
      <c r="E5930" t="str">
        <f>IF(Statistics_xlsx___Sheet1[[#This Row],[event_name]]="-","Male",Statistics_xlsx___Sheet1[[#This Row],[event_name]])</f>
        <v>Female</v>
      </c>
      <c r="F5930" t="s">
        <v>10</v>
      </c>
      <c r="G5930" t="s">
        <v>345</v>
      </c>
      <c r="H5930" t="str">
        <f>IF(Statistics_xlsx___Sheet1[[#This Row],[Post Name]]="-",IF(G5931=0,G5929,G5931),Statistics_xlsx___Sheet1[[#This Row],[Post Name]])</f>
        <v>c9</v>
      </c>
      <c r="I5930">
        <v>23224</v>
      </c>
      <c r="J5930">
        <f>IF(Statistics_xlsx___Sheet1[[#This Row],[Offered Salary]]&lt;=0,AVERAGE($I$2:$I$7166),Statistics_xlsx___Sheet1[[#This Row],[Offered Salary]])</f>
        <v>23224</v>
      </c>
      <c r="K5930" t="b">
        <f>OR((Statistics_xlsx___Sheet1[[#This Row],[updated offered salary]]&lt;$N$39),(Statistics_xlsx___Sheet1[[#This Row],[updated offered salary]]&gt;$N$40))</f>
        <v>0</v>
      </c>
    </row>
    <row r="5931" spans="1:11" x14ac:dyDescent="0.3">
      <c r="A5931">
        <v>498165</v>
      </c>
      <c r="B5931" t="s">
        <v>4775</v>
      </c>
      <c r="C5931" t="s">
        <v>15</v>
      </c>
      <c r="D5931" t="s">
        <v>13</v>
      </c>
      <c r="E5931" t="str">
        <f>IF(Statistics_xlsx___Sheet1[[#This Row],[event_name]]="-","Male",Statistics_xlsx___Sheet1[[#This Row],[event_name]])</f>
        <v>Female</v>
      </c>
      <c r="F5931" t="s">
        <v>10</v>
      </c>
      <c r="G5931" t="s">
        <v>36</v>
      </c>
      <c r="H5931" t="str">
        <f>IF(Statistics_xlsx___Sheet1[[#This Row],[Post Name]]="-",IF(G5932=0,G5930,G5932),Statistics_xlsx___Sheet1[[#This Row],[Post Name]])</f>
        <v>i5</v>
      </c>
      <c r="I5931">
        <v>37374</v>
      </c>
      <c r="J5931">
        <f>IF(Statistics_xlsx___Sheet1[[#This Row],[Offered Salary]]&lt;=0,AVERAGE($I$2:$I$7166),Statistics_xlsx___Sheet1[[#This Row],[Offered Salary]])</f>
        <v>37374</v>
      </c>
      <c r="K5931" t="b">
        <f>OR((Statistics_xlsx___Sheet1[[#This Row],[updated offered salary]]&lt;$N$39),(Statistics_xlsx___Sheet1[[#This Row],[updated offered salary]]&gt;$N$40))</f>
        <v>0</v>
      </c>
    </row>
    <row r="5932" spans="1:11" x14ac:dyDescent="0.3">
      <c r="A5932">
        <v>255214</v>
      </c>
      <c r="B5932" t="s">
        <v>4776</v>
      </c>
      <c r="C5932" t="s">
        <v>15</v>
      </c>
      <c r="D5932" t="s">
        <v>9</v>
      </c>
      <c r="E5932" t="str">
        <f>IF(Statistics_xlsx___Sheet1[[#This Row],[event_name]]="-","Male",Statistics_xlsx___Sheet1[[#This Row],[event_name]])</f>
        <v>Male</v>
      </c>
      <c r="F5932" t="s">
        <v>166</v>
      </c>
      <c r="G5932" t="s">
        <v>14</v>
      </c>
      <c r="H5932" t="str">
        <f>IF(Statistics_xlsx___Sheet1[[#This Row],[Post Name]]="-",IF(G5933=0,G5931,G5933),Statistics_xlsx___Sheet1[[#This Row],[Post Name]])</f>
        <v>c5</v>
      </c>
      <c r="I5932">
        <v>55392</v>
      </c>
      <c r="J5932">
        <f>IF(Statistics_xlsx___Sheet1[[#This Row],[Offered Salary]]&lt;=0,AVERAGE($I$2:$I$7166),Statistics_xlsx___Sheet1[[#This Row],[Offered Salary]])</f>
        <v>55392</v>
      </c>
      <c r="K5932" t="b">
        <f>OR((Statistics_xlsx___Sheet1[[#This Row],[updated offered salary]]&lt;$N$39),(Statistics_xlsx___Sheet1[[#This Row],[updated offered salary]]&gt;$N$40))</f>
        <v>0</v>
      </c>
    </row>
    <row r="5933" spans="1:11" x14ac:dyDescent="0.3">
      <c r="A5933">
        <v>814175</v>
      </c>
      <c r="B5933" t="s">
        <v>1177</v>
      </c>
      <c r="C5933" t="s">
        <v>8</v>
      </c>
      <c r="D5933" t="s">
        <v>13</v>
      </c>
      <c r="E5933" t="str">
        <f>IF(Statistics_xlsx___Sheet1[[#This Row],[event_name]]="-","Male",Statistics_xlsx___Sheet1[[#This Row],[event_name]])</f>
        <v>Female</v>
      </c>
      <c r="F5933" t="s">
        <v>21</v>
      </c>
      <c r="G5933" t="s">
        <v>345</v>
      </c>
      <c r="H5933" t="str">
        <f>IF(Statistics_xlsx___Sheet1[[#This Row],[Post Name]]="-",IF(G5934=0,G5932,G5934),Statistics_xlsx___Sheet1[[#This Row],[Post Name]])</f>
        <v>c9</v>
      </c>
      <c r="I5933">
        <v>90779</v>
      </c>
      <c r="J5933">
        <f>IF(Statistics_xlsx___Sheet1[[#This Row],[Offered Salary]]&lt;=0,AVERAGE($I$2:$I$7166),Statistics_xlsx___Sheet1[[#This Row],[Offered Salary]])</f>
        <v>90779</v>
      </c>
      <c r="K5933" t="b">
        <f>OR((Statistics_xlsx___Sheet1[[#This Row],[updated offered salary]]&lt;$N$39),(Statistics_xlsx___Sheet1[[#This Row],[updated offered salary]]&gt;$N$40))</f>
        <v>0</v>
      </c>
    </row>
    <row r="5934" spans="1:11" x14ac:dyDescent="0.3">
      <c r="A5934">
        <v>61325</v>
      </c>
      <c r="B5934" t="s">
        <v>4777</v>
      </c>
      <c r="C5934" t="s">
        <v>8</v>
      </c>
      <c r="D5934" t="s">
        <v>9</v>
      </c>
      <c r="E5934" t="str">
        <f>IF(Statistics_xlsx___Sheet1[[#This Row],[event_name]]="-","Male",Statistics_xlsx___Sheet1[[#This Row],[event_name]])</f>
        <v>Male</v>
      </c>
      <c r="F5934" t="s">
        <v>21</v>
      </c>
      <c r="G5934" t="s">
        <v>345</v>
      </c>
      <c r="H5934" t="str">
        <f>IF(Statistics_xlsx___Sheet1[[#This Row],[Post Name]]="-",IF(G5935=0,G5933,G5935),Statistics_xlsx___Sheet1[[#This Row],[Post Name]])</f>
        <v>c9</v>
      </c>
      <c r="I5934">
        <v>73321</v>
      </c>
      <c r="J5934">
        <f>IF(Statistics_xlsx___Sheet1[[#This Row],[Offered Salary]]&lt;=0,AVERAGE($I$2:$I$7166),Statistics_xlsx___Sheet1[[#This Row],[Offered Salary]])</f>
        <v>73321</v>
      </c>
      <c r="K5934" t="b">
        <f>OR((Statistics_xlsx___Sheet1[[#This Row],[updated offered salary]]&lt;$N$39),(Statistics_xlsx___Sheet1[[#This Row],[updated offered salary]]&gt;$N$40))</f>
        <v>0</v>
      </c>
    </row>
    <row r="5935" spans="1:11" x14ac:dyDescent="0.3">
      <c r="A5935">
        <v>947494</v>
      </c>
      <c r="B5935" t="s">
        <v>4778</v>
      </c>
      <c r="C5935" t="s">
        <v>8</v>
      </c>
      <c r="D5935" t="s">
        <v>13</v>
      </c>
      <c r="E5935" t="str">
        <f>IF(Statistics_xlsx___Sheet1[[#This Row],[event_name]]="-","Male",Statistics_xlsx___Sheet1[[#This Row],[event_name]])</f>
        <v>Female</v>
      </c>
      <c r="F5935" t="s">
        <v>10</v>
      </c>
      <c r="G5935" t="s">
        <v>345</v>
      </c>
      <c r="H5935" t="str">
        <f>IF(Statistics_xlsx___Sheet1[[#This Row],[Post Name]]="-",IF(G5936=0,G5934,G5936),Statistics_xlsx___Sheet1[[#This Row],[Post Name]])</f>
        <v>c9</v>
      </c>
      <c r="I5935">
        <v>48889</v>
      </c>
      <c r="J5935">
        <f>IF(Statistics_xlsx___Sheet1[[#This Row],[Offered Salary]]&lt;=0,AVERAGE($I$2:$I$7166),Statistics_xlsx___Sheet1[[#This Row],[Offered Salary]])</f>
        <v>48889</v>
      </c>
      <c r="K5935" t="b">
        <f>OR((Statistics_xlsx___Sheet1[[#This Row],[updated offered salary]]&lt;$N$39),(Statistics_xlsx___Sheet1[[#This Row],[updated offered salary]]&gt;$N$40))</f>
        <v>0</v>
      </c>
    </row>
    <row r="5936" spans="1:11" x14ac:dyDescent="0.3">
      <c r="A5936">
        <v>778401</v>
      </c>
      <c r="B5936" t="s">
        <v>4779</v>
      </c>
      <c r="C5936" t="s">
        <v>8</v>
      </c>
      <c r="D5936" t="s">
        <v>13</v>
      </c>
      <c r="E5936" t="str">
        <f>IF(Statistics_xlsx___Sheet1[[#This Row],[event_name]]="-","Male",Statistics_xlsx___Sheet1[[#This Row],[event_name]])</f>
        <v>Female</v>
      </c>
      <c r="F5936" t="s">
        <v>10</v>
      </c>
      <c r="G5936" t="s">
        <v>39</v>
      </c>
      <c r="H5936" t="str">
        <f>IF(Statistics_xlsx___Sheet1[[#This Row],[Post Name]]="-",IF(G5937=0,G5935,G5937),Statistics_xlsx___Sheet1[[#This Row],[Post Name]])</f>
        <v>i1</v>
      </c>
      <c r="I5936">
        <v>75015</v>
      </c>
      <c r="J5936">
        <f>IF(Statistics_xlsx___Sheet1[[#This Row],[Offered Salary]]&lt;=0,AVERAGE($I$2:$I$7166),Statistics_xlsx___Sheet1[[#This Row],[Offered Salary]])</f>
        <v>75015</v>
      </c>
      <c r="K5936" t="b">
        <f>OR((Statistics_xlsx___Sheet1[[#This Row],[updated offered salary]]&lt;$N$39),(Statistics_xlsx___Sheet1[[#This Row],[updated offered salary]]&gt;$N$40))</f>
        <v>0</v>
      </c>
    </row>
    <row r="5937" spans="1:11" x14ac:dyDescent="0.3">
      <c r="A5937">
        <v>696815</v>
      </c>
      <c r="B5937" t="s">
        <v>4780</v>
      </c>
      <c r="C5937" t="s">
        <v>8</v>
      </c>
      <c r="D5937" t="s">
        <v>9</v>
      </c>
      <c r="E5937" t="str">
        <f>IF(Statistics_xlsx___Sheet1[[#This Row],[event_name]]="-","Male",Statistics_xlsx___Sheet1[[#This Row],[event_name]])</f>
        <v>Male</v>
      </c>
      <c r="F5937" t="s">
        <v>10</v>
      </c>
      <c r="G5937" t="s">
        <v>39</v>
      </c>
      <c r="H5937" t="str">
        <f>IF(Statistics_xlsx___Sheet1[[#This Row],[Post Name]]="-",IF(G5938=0,G5936,G5938),Statistics_xlsx___Sheet1[[#This Row],[Post Name]])</f>
        <v>i1</v>
      </c>
      <c r="I5937">
        <v>71577</v>
      </c>
      <c r="J5937">
        <f>IF(Statistics_xlsx___Sheet1[[#This Row],[Offered Salary]]&lt;=0,AVERAGE($I$2:$I$7166),Statistics_xlsx___Sheet1[[#This Row],[Offered Salary]])</f>
        <v>71577</v>
      </c>
      <c r="K5937" t="b">
        <f>OR((Statistics_xlsx___Sheet1[[#This Row],[updated offered salary]]&lt;$N$39),(Statistics_xlsx___Sheet1[[#This Row],[updated offered salary]]&gt;$N$40))</f>
        <v>0</v>
      </c>
    </row>
    <row r="5938" spans="1:11" x14ac:dyDescent="0.3">
      <c r="A5938">
        <v>723509</v>
      </c>
      <c r="B5938" t="s">
        <v>4781</v>
      </c>
      <c r="C5938" t="s">
        <v>8</v>
      </c>
      <c r="D5938" t="s">
        <v>9</v>
      </c>
      <c r="E5938" t="str">
        <f>IF(Statistics_xlsx___Sheet1[[#This Row],[event_name]]="-","Male",Statistics_xlsx___Sheet1[[#This Row],[event_name]])</f>
        <v>Male</v>
      </c>
      <c r="F5938" t="s">
        <v>10</v>
      </c>
      <c r="G5938" t="s">
        <v>39</v>
      </c>
      <c r="H5938" t="str">
        <f>IF(Statistics_xlsx___Sheet1[[#This Row],[Post Name]]="-",IF(G5939=0,G5937,G5939),Statistics_xlsx___Sheet1[[#This Row],[Post Name]])</f>
        <v>i1</v>
      </c>
      <c r="I5938">
        <v>11008</v>
      </c>
      <c r="J5938">
        <f>IF(Statistics_xlsx___Sheet1[[#This Row],[Offered Salary]]&lt;=0,AVERAGE($I$2:$I$7166),Statistics_xlsx___Sheet1[[#This Row],[Offered Salary]])</f>
        <v>11008</v>
      </c>
      <c r="K5938" t="b">
        <f>OR((Statistics_xlsx___Sheet1[[#This Row],[updated offered salary]]&lt;$N$39),(Statistics_xlsx___Sheet1[[#This Row],[updated offered salary]]&gt;$N$40))</f>
        <v>0</v>
      </c>
    </row>
    <row r="5939" spans="1:11" x14ac:dyDescent="0.3">
      <c r="A5939">
        <v>988332</v>
      </c>
      <c r="B5939" t="s">
        <v>4782</v>
      </c>
      <c r="C5939" t="s">
        <v>8</v>
      </c>
      <c r="D5939" t="s">
        <v>9</v>
      </c>
      <c r="E5939" t="str">
        <f>IF(Statistics_xlsx___Sheet1[[#This Row],[event_name]]="-","Male",Statistics_xlsx___Sheet1[[#This Row],[event_name]])</f>
        <v>Male</v>
      </c>
      <c r="F5939" t="s">
        <v>10</v>
      </c>
      <c r="G5939" t="s">
        <v>39</v>
      </c>
      <c r="H5939" t="str">
        <f>IF(Statistics_xlsx___Sheet1[[#This Row],[Post Name]]="-",IF(G5940=0,G5938,G5940),Statistics_xlsx___Sheet1[[#This Row],[Post Name]])</f>
        <v>i1</v>
      </c>
      <c r="I5939">
        <v>27136</v>
      </c>
      <c r="J5939">
        <f>IF(Statistics_xlsx___Sheet1[[#This Row],[Offered Salary]]&lt;=0,AVERAGE($I$2:$I$7166),Statistics_xlsx___Sheet1[[#This Row],[Offered Salary]])</f>
        <v>27136</v>
      </c>
      <c r="K5939" t="b">
        <f>OR((Statistics_xlsx___Sheet1[[#This Row],[updated offered salary]]&lt;$N$39),(Statistics_xlsx___Sheet1[[#This Row],[updated offered salary]]&gt;$N$40))</f>
        <v>0</v>
      </c>
    </row>
    <row r="5940" spans="1:11" x14ac:dyDescent="0.3">
      <c r="A5940">
        <v>341338</v>
      </c>
      <c r="B5940" t="s">
        <v>4783</v>
      </c>
      <c r="C5940" t="s">
        <v>8</v>
      </c>
      <c r="D5940" t="s">
        <v>9</v>
      </c>
      <c r="E5940" t="str">
        <f>IF(Statistics_xlsx___Sheet1[[#This Row],[event_name]]="-","Male",Statistics_xlsx___Sheet1[[#This Row],[event_name]])</f>
        <v>Male</v>
      </c>
      <c r="F5940" t="s">
        <v>17</v>
      </c>
      <c r="G5940" t="s">
        <v>11</v>
      </c>
      <c r="H5940" t="str">
        <f>IF(Statistics_xlsx___Sheet1[[#This Row],[Post Name]]="-",IF(G5941=0,G5939,G5941),Statistics_xlsx___Sheet1[[#This Row],[Post Name]])</f>
        <v>c8</v>
      </c>
      <c r="I5940">
        <v>38098</v>
      </c>
      <c r="J5940">
        <f>IF(Statistics_xlsx___Sheet1[[#This Row],[Offered Salary]]&lt;=0,AVERAGE($I$2:$I$7166),Statistics_xlsx___Sheet1[[#This Row],[Offered Salary]])</f>
        <v>38098</v>
      </c>
      <c r="K5940" t="b">
        <f>OR((Statistics_xlsx___Sheet1[[#This Row],[updated offered salary]]&lt;$N$39),(Statistics_xlsx___Sheet1[[#This Row],[updated offered salary]]&gt;$N$40))</f>
        <v>0</v>
      </c>
    </row>
    <row r="5941" spans="1:11" x14ac:dyDescent="0.3">
      <c r="A5941">
        <v>505926</v>
      </c>
      <c r="B5941" t="s">
        <v>4784</v>
      </c>
      <c r="C5941" t="s">
        <v>8</v>
      </c>
      <c r="D5941" t="s">
        <v>13</v>
      </c>
      <c r="E5941" t="str">
        <f>IF(Statistics_xlsx___Sheet1[[#This Row],[event_name]]="-","Male",Statistics_xlsx___Sheet1[[#This Row],[event_name]])</f>
        <v>Female</v>
      </c>
      <c r="F5941" t="s">
        <v>33</v>
      </c>
      <c r="G5941" t="s">
        <v>24</v>
      </c>
      <c r="H5941" t="str">
        <f>IF(Statistics_xlsx___Sheet1[[#This Row],[Post Name]]="-",IF(G5942=0,G5940,G5942),Statistics_xlsx___Sheet1[[#This Row],[Post Name]])</f>
        <v>i7</v>
      </c>
      <c r="I5941">
        <v>87971</v>
      </c>
      <c r="J5941">
        <f>IF(Statistics_xlsx___Sheet1[[#This Row],[Offered Salary]]&lt;=0,AVERAGE($I$2:$I$7166),Statistics_xlsx___Sheet1[[#This Row],[Offered Salary]])</f>
        <v>87971</v>
      </c>
      <c r="K5941" t="b">
        <f>OR((Statistics_xlsx___Sheet1[[#This Row],[updated offered salary]]&lt;$N$39),(Statistics_xlsx___Sheet1[[#This Row],[updated offered salary]]&gt;$N$40))</f>
        <v>0</v>
      </c>
    </row>
    <row r="5942" spans="1:11" x14ac:dyDescent="0.3">
      <c r="A5942">
        <v>610161</v>
      </c>
      <c r="B5942" t="s">
        <v>4785</v>
      </c>
      <c r="C5942" t="s">
        <v>8</v>
      </c>
      <c r="D5942" t="s">
        <v>13</v>
      </c>
      <c r="E5942" t="str">
        <f>IF(Statistics_xlsx___Sheet1[[#This Row],[event_name]]="-","Male",Statistics_xlsx___Sheet1[[#This Row],[event_name]])</f>
        <v>Female</v>
      </c>
      <c r="F5942" t="s">
        <v>33</v>
      </c>
      <c r="G5942" t="s">
        <v>24</v>
      </c>
      <c r="H5942" t="str">
        <f>IF(Statistics_xlsx___Sheet1[[#This Row],[Post Name]]="-",IF(G5943=0,G5941,G5943),Statistics_xlsx___Sheet1[[#This Row],[Post Name]])</f>
        <v>i7</v>
      </c>
      <c r="I5942">
        <v>81425</v>
      </c>
      <c r="J5942">
        <f>IF(Statistics_xlsx___Sheet1[[#This Row],[Offered Salary]]&lt;=0,AVERAGE($I$2:$I$7166),Statistics_xlsx___Sheet1[[#This Row],[Offered Salary]])</f>
        <v>81425</v>
      </c>
      <c r="K5942" t="b">
        <f>OR((Statistics_xlsx___Sheet1[[#This Row],[updated offered salary]]&lt;$N$39),(Statistics_xlsx___Sheet1[[#This Row],[updated offered salary]]&gt;$N$40))</f>
        <v>0</v>
      </c>
    </row>
    <row r="5943" spans="1:11" x14ac:dyDescent="0.3">
      <c r="A5943">
        <v>196827</v>
      </c>
      <c r="B5943" t="s">
        <v>4786</v>
      </c>
      <c r="C5943" t="s">
        <v>15</v>
      </c>
      <c r="D5943" t="s">
        <v>42</v>
      </c>
      <c r="E5943" t="str">
        <f>IF(Statistics_xlsx___Sheet1[[#This Row],[event_name]]="-","Male",Statistics_xlsx___Sheet1[[#This Row],[event_name]])</f>
        <v>Don’t want to say</v>
      </c>
      <c r="F5943" t="s">
        <v>10</v>
      </c>
      <c r="G5943" t="s">
        <v>24</v>
      </c>
      <c r="H5943" t="str">
        <f>IF(Statistics_xlsx___Sheet1[[#This Row],[Post Name]]="-",IF(G5944=0,G5942,G5944),Statistics_xlsx___Sheet1[[#This Row],[Post Name]])</f>
        <v>i7</v>
      </c>
      <c r="I5943">
        <v>95249</v>
      </c>
      <c r="J5943">
        <f>IF(Statistics_xlsx___Sheet1[[#This Row],[Offered Salary]]&lt;=0,AVERAGE($I$2:$I$7166),Statistics_xlsx___Sheet1[[#This Row],[Offered Salary]])</f>
        <v>95249</v>
      </c>
      <c r="K5943" t="b">
        <f>OR((Statistics_xlsx___Sheet1[[#This Row],[updated offered salary]]&lt;$N$39),(Statistics_xlsx___Sheet1[[#This Row],[updated offered salary]]&gt;$N$40))</f>
        <v>0</v>
      </c>
    </row>
    <row r="5944" spans="1:11" x14ac:dyDescent="0.3">
      <c r="A5944">
        <v>360856</v>
      </c>
      <c r="B5944" t="s">
        <v>4787</v>
      </c>
      <c r="C5944" t="s">
        <v>8</v>
      </c>
      <c r="D5944" t="s">
        <v>9</v>
      </c>
      <c r="E5944" t="str">
        <f>IF(Statistics_xlsx___Sheet1[[#This Row],[event_name]]="-","Male",Statistics_xlsx___Sheet1[[#This Row],[event_name]])</f>
        <v>Male</v>
      </c>
      <c r="F5944" t="s">
        <v>17</v>
      </c>
      <c r="G5944" t="s">
        <v>44</v>
      </c>
      <c r="H5944" t="str">
        <f>IF(Statistics_xlsx___Sheet1[[#This Row],[Post Name]]="-",IF(G5945=0,G5943,G5945),Statistics_xlsx___Sheet1[[#This Row],[Post Name]])</f>
        <v>i6</v>
      </c>
      <c r="I5944">
        <v>84045</v>
      </c>
      <c r="J5944">
        <f>IF(Statistics_xlsx___Sheet1[[#This Row],[Offered Salary]]&lt;=0,AVERAGE($I$2:$I$7166),Statistics_xlsx___Sheet1[[#This Row],[Offered Salary]])</f>
        <v>84045</v>
      </c>
      <c r="K5944" t="b">
        <f>OR((Statistics_xlsx___Sheet1[[#This Row],[updated offered salary]]&lt;$N$39),(Statistics_xlsx___Sheet1[[#This Row],[updated offered salary]]&gt;$N$40))</f>
        <v>0</v>
      </c>
    </row>
    <row r="5945" spans="1:11" x14ac:dyDescent="0.3">
      <c r="A5945">
        <v>88591</v>
      </c>
      <c r="B5945" t="s">
        <v>4788</v>
      </c>
      <c r="C5945" t="s">
        <v>8</v>
      </c>
      <c r="D5945" t="s">
        <v>9</v>
      </c>
      <c r="E5945" t="str">
        <f>IF(Statistics_xlsx___Sheet1[[#This Row],[event_name]]="-","Male",Statistics_xlsx___Sheet1[[#This Row],[event_name]])</f>
        <v>Male</v>
      </c>
      <c r="F5945" t="s">
        <v>166</v>
      </c>
      <c r="G5945" t="s">
        <v>11</v>
      </c>
      <c r="H5945" t="str">
        <f>IF(Statistics_xlsx___Sheet1[[#This Row],[Post Name]]="-",IF(G5946=0,G5944,G5946),Statistics_xlsx___Sheet1[[#This Row],[Post Name]])</f>
        <v>c8</v>
      </c>
      <c r="I5945">
        <v>13900</v>
      </c>
      <c r="J5945">
        <f>IF(Statistics_xlsx___Sheet1[[#This Row],[Offered Salary]]&lt;=0,AVERAGE($I$2:$I$7166),Statistics_xlsx___Sheet1[[#This Row],[Offered Salary]])</f>
        <v>13900</v>
      </c>
      <c r="K5945" t="b">
        <f>OR((Statistics_xlsx___Sheet1[[#This Row],[updated offered salary]]&lt;$N$39),(Statistics_xlsx___Sheet1[[#This Row],[updated offered salary]]&gt;$N$40))</f>
        <v>0</v>
      </c>
    </row>
    <row r="5946" spans="1:11" x14ac:dyDescent="0.3">
      <c r="A5946">
        <v>498510</v>
      </c>
      <c r="B5946" t="s">
        <v>4789</v>
      </c>
      <c r="C5946" t="s">
        <v>15</v>
      </c>
      <c r="D5946" t="s">
        <v>9</v>
      </c>
      <c r="E5946" t="str">
        <f>IF(Statistics_xlsx___Sheet1[[#This Row],[event_name]]="-","Male",Statistics_xlsx___Sheet1[[#This Row],[event_name]])</f>
        <v>Male</v>
      </c>
      <c r="F5946" t="s">
        <v>17</v>
      </c>
      <c r="G5946" t="s">
        <v>345</v>
      </c>
      <c r="H5946" t="str">
        <f>IF(Statistics_xlsx___Sheet1[[#This Row],[Post Name]]="-",IF(G5947=0,G5945,G5947),Statistics_xlsx___Sheet1[[#This Row],[Post Name]])</f>
        <v>c9</v>
      </c>
      <c r="I5946">
        <v>97702</v>
      </c>
      <c r="J5946">
        <f>IF(Statistics_xlsx___Sheet1[[#This Row],[Offered Salary]]&lt;=0,AVERAGE($I$2:$I$7166),Statistics_xlsx___Sheet1[[#This Row],[Offered Salary]])</f>
        <v>97702</v>
      </c>
      <c r="K5946" t="b">
        <f>OR((Statistics_xlsx___Sheet1[[#This Row],[updated offered salary]]&lt;$N$39),(Statistics_xlsx___Sheet1[[#This Row],[updated offered salary]]&gt;$N$40))</f>
        <v>0</v>
      </c>
    </row>
    <row r="5947" spans="1:11" x14ac:dyDescent="0.3">
      <c r="A5947">
        <v>329539</v>
      </c>
      <c r="B5947" t="s">
        <v>4790</v>
      </c>
      <c r="C5947" t="s">
        <v>8</v>
      </c>
      <c r="D5947" t="s">
        <v>9</v>
      </c>
      <c r="E5947" t="str">
        <f>IF(Statistics_xlsx___Sheet1[[#This Row],[event_name]]="-","Male",Statistics_xlsx___Sheet1[[#This Row],[event_name]])</f>
        <v>Male</v>
      </c>
      <c r="F5947" t="s">
        <v>17</v>
      </c>
      <c r="G5947" t="s">
        <v>345</v>
      </c>
      <c r="H5947" t="str">
        <f>IF(Statistics_xlsx___Sheet1[[#This Row],[Post Name]]="-",IF(G5948=0,G5946,G5948),Statistics_xlsx___Sheet1[[#This Row],[Post Name]])</f>
        <v>c9</v>
      </c>
      <c r="I5947">
        <v>3766</v>
      </c>
      <c r="J5947">
        <f>IF(Statistics_xlsx___Sheet1[[#This Row],[Offered Salary]]&lt;=0,AVERAGE($I$2:$I$7166),Statistics_xlsx___Sheet1[[#This Row],[Offered Salary]])</f>
        <v>3766</v>
      </c>
      <c r="K5947" t="b">
        <f>OR((Statistics_xlsx___Sheet1[[#This Row],[updated offered salary]]&lt;$N$39),(Statistics_xlsx___Sheet1[[#This Row],[updated offered salary]]&gt;$N$40))</f>
        <v>0</v>
      </c>
    </row>
    <row r="5948" spans="1:11" x14ac:dyDescent="0.3">
      <c r="A5948">
        <v>19536</v>
      </c>
      <c r="B5948" t="s">
        <v>4791</v>
      </c>
      <c r="C5948" t="s">
        <v>8</v>
      </c>
      <c r="D5948" t="s">
        <v>9</v>
      </c>
      <c r="E5948" t="str">
        <f>IF(Statistics_xlsx___Sheet1[[#This Row],[event_name]]="-","Male",Statistics_xlsx___Sheet1[[#This Row],[event_name]])</f>
        <v>Male</v>
      </c>
      <c r="F5948" t="s">
        <v>17</v>
      </c>
      <c r="G5948" t="s">
        <v>345</v>
      </c>
      <c r="H5948" t="str">
        <f>IF(Statistics_xlsx___Sheet1[[#This Row],[Post Name]]="-",IF(G5949=0,G5947,G5949),Statistics_xlsx___Sheet1[[#This Row],[Post Name]])</f>
        <v>c9</v>
      </c>
      <c r="I5948">
        <v>60688</v>
      </c>
      <c r="J5948">
        <f>IF(Statistics_xlsx___Sheet1[[#This Row],[Offered Salary]]&lt;=0,AVERAGE($I$2:$I$7166),Statistics_xlsx___Sheet1[[#This Row],[Offered Salary]])</f>
        <v>60688</v>
      </c>
      <c r="K5948" t="b">
        <f>OR((Statistics_xlsx___Sheet1[[#This Row],[updated offered salary]]&lt;$N$39),(Statistics_xlsx___Sheet1[[#This Row],[updated offered salary]]&gt;$N$40))</f>
        <v>0</v>
      </c>
    </row>
    <row r="5949" spans="1:11" x14ac:dyDescent="0.3">
      <c r="A5949">
        <v>695719</v>
      </c>
      <c r="B5949" t="s">
        <v>4792</v>
      </c>
      <c r="C5949" t="s">
        <v>8</v>
      </c>
      <c r="D5949" t="s">
        <v>13</v>
      </c>
      <c r="E5949" t="str">
        <f>IF(Statistics_xlsx___Sheet1[[#This Row],[event_name]]="-","Male",Statistics_xlsx___Sheet1[[#This Row],[event_name]])</f>
        <v>Female</v>
      </c>
      <c r="F5949" t="s">
        <v>17</v>
      </c>
      <c r="G5949" t="s">
        <v>345</v>
      </c>
      <c r="H5949" t="str">
        <f>IF(Statistics_xlsx___Sheet1[[#This Row],[Post Name]]="-",IF(G5950=0,G5948,G5950),Statistics_xlsx___Sheet1[[#This Row],[Post Name]])</f>
        <v>c9</v>
      </c>
      <c r="I5949">
        <v>39254</v>
      </c>
      <c r="J5949">
        <f>IF(Statistics_xlsx___Sheet1[[#This Row],[Offered Salary]]&lt;=0,AVERAGE($I$2:$I$7166),Statistics_xlsx___Sheet1[[#This Row],[Offered Salary]])</f>
        <v>39254</v>
      </c>
      <c r="K5949" t="b">
        <f>OR((Statistics_xlsx___Sheet1[[#This Row],[updated offered salary]]&lt;$N$39),(Statistics_xlsx___Sheet1[[#This Row],[updated offered salary]]&gt;$N$40))</f>
        <v>0</v>
      </c>
    </row>
    <row r="5950" spans="1:11" x14ac:dyDescent="0.3">
      <c r="A5950">
        <v>826953</v>
      </c>
      <c r="B5950" t="s">
        <v>4793</v>
      </c>
      <c r="C5950" t="s">
        <v>8</v>
      </c>
      <c r="D5950" t="s">
        <v>9</v>
      </c>
      <c r="E5950" t="str">
        <f>IF(Statistics_xlsx___Sheet1[[#This Row],[event_name]]="-","Male",Statistics_xlsx___Sheet1[[#This Row],[event_name]])</f>
        <v>Male</v>
      </c>
      <c r="F5950" t="s">
        <v>17</v>
      </c>
      <c r="G5950" t="s">
        <v>345</v>
      </c>
      <c r="H5950" t="str">
        <f>IF(Statistics_xlsx___Sheet1[[#This Row],[Post Name]]="-",IF(G5951=0,G5949,G5951),Statistics_xlsx___Sheet1[[#This Row],[Post Name]])</f>
        <v>c9</v>
      </c>
      <c r="I5950">
        <v>13640</v>
      </c>
      <c r="J5950">
        <f>IF(Statistics_xlsx___Sheet1[[#This Row],[Offered Salary]]&lt;=0,AVERAGE($I$2:$I$7166),Statistics_xlsx___Sheet1[[#This Row],[Offered Salary]])</f>
        <v>13640</v>
      </c>
      <c r="K5950" t="b">
        <f>OR((Statistics_xlsx___Sheet1[[#This Row],[updated offered salary]]&lt;$N$39),(Statistics_xlsx___Sheet1[[#This Row],[updated offered salary]]&gt;$N$40))</f>
        <v>0</v>
      </c>
    </row>
    <row r="5951" spans="1:11" x14ac:dyDescent="0.3">
      <c r="A5951">
        <v>504463</v>
      </c>
      <c r="B5951" t="s">
        <v>4794</v>
      </c>
      <c r="C5951" t="s">
        <v>8</v>
      </c>
      <c r="D5951" t="s">
        <v>13</v>
      </c>
      <c r="E5951" t="str">
        <f>IF(Statistics_xlsx___Sheet1[[#This Row],[event_name]]="-","Male",Statistics_xlsx___Sheet1[[#This Row],[event_name]])</f>
        <v>Female</v>
      </c>
      <c r="F5951" t="s">
        <v>17</v>
      </c>
      <c r="G5951" t="s">
        <v>345</v>
      </c>
      <c r="H5951" t="str">
        <f>IF(Statistics_xlsx___Sheet1[[#This Row],[Post Name]]="-",IF(G5952=0,G5950,G5952),Statistics_xlsx___Sheet1[[#This Row],[Post Name]])</f>
        <v>c9</v>
      </c>
      <c r="I5951">
        <v>60745</v>
      </c>
      <c r="J5951">
        <f>IF(Statistics_xlsx___Sheet1[[#This Row],[Offered Salary]]&lt;=0,AVERAGE($I$2:$I$7166),Statistics_xlsx___Sheet1[[#This Row],[Offered Salary]])</f>
        <v>60745</v>
      </c>
      <c r="K5951" t="b">
        <f>OR((Statistics_xlsx___Sheet1[[#This Row],[updated offered salary]]&lt;$N$39),(Statistics_xlsx___Sheet1[[#This Row],[updated offered salary]]&gt;$N$40))</f>
        <v>0</v>
      </c>
    </row>
    <row r="5952" spans="1:11" x14ac:dyDescent="0.3">
      <c r="A5952">
        <v>309686</v>
      </c>
      <c r="B5952" t="s">
        <v>4795</v>
      </c>
      <c r="C5952" t="s">
        <v>8</v>
      </c>
      <c r="D5952" t="s">
        <v>9</v>
      </c>
      <c r="E5952" t="str">
        <f>IF(Statistics_xlsx___Sheet1[[#This Row],[event_name]]="-","Male",Statistics_xlsx___Sheet1[[#This Row],[event_name]])</f>
        <v>Male</v>
      </c>
      <c r="F5952" t="s">
        <v>17</v>
      </c>
      <c r="G5952" t="s">
        <v>345</v>
      </c>
      <c r="H5952" t="str">
        <f>IF(Statistics_xlsx___Sheet1[[#This Row],[Post Name]]="-",IF(G5953=0,G5951,G5953),Statistics_xlsx___Sheet1[[#This Row],[Post Name]])</f>
        <v>c9</v>
      </c>
      <c r="I5952">
        <v>81799</v>
      </c>
      <c r="J5952">
        <f>IF(Statistics_xlsx___Sheet1[[#This Row],[Offered Salary]]&lt;=0,AVERAGE($I$2:$I$7166),Statistics_xlsx___Sheet1[[#This Row],[Offered Salary]])</f>
        <v>81799</v>
      </c>
      <c r="K5952" t="b">
        <f>OR((Statistics_xlsx___Sheet1[[#This Row],[updated offered salary]]&lt;$N$39),(Statistics_xlsx___Sheet1[[#This Row],[updated offered salary]]&gt;$N$40))</f>
        <v>0</v>
      </c>
    </row>
    <row r="5953" spans="1:11" x14ac:dyDescent="0.3">
      <c r="A5953">
        <v>146182</v>
      </c>
      <c r="B5953" t="s">
        <v>4796</v>
      </c>
      <c r="C5953" t="s">
        <v>15</v>
      </c>
      <c r="D5953" t="s">
        <v>13</v>
      </c>
      <c r="E5953" t="str">
        <f>IF(Statistics_xlsx___Sheet1[[#This Row],[event_name]]="-","Male",Statistics_xlsx___Sheet1[[#This Row],[event_name]])</f>
        <v>Female</v>
      </c>
      <c r="F5953" t="s">
        <v>69</v>
      </c>
      <c r="G5953" t="s">
        <v>345</v>
      </c>
      <c r="H5953" t="str">
        <f>IF(Statistics_xlsx___Sheet1[[#This Row],[Post Name]]="-",IF(G5954=0,G5952,G5954),Statistics_xlsx___Sheet1[[#This Row],[Post Name]])</f>
        <v>c9</v>
      </c>
      <c r="I5953">
        <v>69326</v>
      </c>
      <c r="J5953">
        <f>IF(Statistics_xlsx___Sheet1[[#This Row],[Offered Salary]]&lt;=0,AVERAGE($I$2:$I$7166),Statistics_xlsx___Sheet1[[#This Row],[Offered Salary]])</f>
        <v>69326</v>
      </c>
      <c r="K5953" t="b">
        <f>OR((Statistics_xlsx___Sheet1[[#This Row],[updated offered salary]]&lt;$N$39),(Statistics_xlsx___Sheet1[[#This Row],[updated offered salary]]&gt;$N$40))</f>
        <v>0</v>
      </c>
    </row>
    <row r="5954" spans="1:11" x14ac:dyDescent="0.3">
      <c r="A5954">
        <v>929357</v>
      </c>
      <c r="B5954" t="s">
        <v>4797</v>
      </c>
      <c r="C5954" t="s">
        <v>8</v>
      </c>
      <c r="D5954" t="s">
        <v>13</v>
      </c>
      <c r="E5954" t="str">
        <f>IF(Statistics_xlsx___Sheet1[[#This Row],[event_name]]="-","Male",Statistics_xlsx___Sheet1[[#This Row],[event_name]])</f>
        <v>Female</v>
      </c>
      <c r="F5954" t="s">
        <v>113</v>
      </c>
      <c r="G5954" t="s">
        <v>345</v>
      </c>
      <c r="H5954" t="str">
        <f>IF(Statistics_xlsx___Sheet1[[#This Row],[Post Name]]="-",IF(G5955=0,G5953,G5955),Statistics_xlsx___Sheet1[[#This Row],[Post Name]])</f>
        <v>c9</v>
      </c>
      <c r="I5954">
        <v>15320</v>
      </c>
      <c r="J5954">
        <f>IF(Statistics_xlsx___Sheet1[[#This Row],[Offered Salary]]&lt;=0,AVERAGE($I$2:$I$7166),Statistics_xlsx___Sheet1[[#This Row],[Offered Salary]])</f>
        <v>15320</v>
      </c>
      <c r="K5954" t="b">
        <f>OR((Statistics_xlsx___Sheet1[[#This Row],[updated offered salary]]&lt;$N$39),(Statistics_xlsx___Sheet1[[#This Row],[updated offered salary]]&gt;$N$40))</f>
        <v>0</v>
      </c>
    </row>
    <row r="5955" spans="1:11" x14ac:dyDescent="0.3">
      <c r="A5955">
        <v>29268</v>
      </c>
      <c r="B5955" t="s">
        <v>4798</v>
      </c>
      <c r="C5955" t="s">
        <v>8</v>
      </c>
      <c r="D5955" t="s">
        <v>13</v>
      </c>
      <c r="E5955" t="str">
        <f>IF(Statistics_xlsx___Sheet1[[#This Row],[event_name]]="-","Male",Statistics_xlsx___Sheet1[[#This Row],[event_name]])</f>
        <v>Female</v>
      </c>
      <c r="F5955" t="s">
        <v>113</v>
      </c>
      <c r="G5955" t="s">
        <v>345</v>
      </c>
      <c r="H5955" t="str">
        <f>IF(Statistics_xlsx___Sheet1[[#This Row],[Post Name]]="-",IF(G5956=0,G5954,G5956),Statistics_xlsx___Sheet1[[#This Row],[Post Name]])</f>
        <v>c9</v>
      </c>
      <c r="I5955">
        <v>64387</v>
      </c>
      <c r="J5955">
        <f>IF(Statistics_xlsx___Sheet1[[#This Row],[Offered Salary]]&lt;=0,AVERAGE($I$2:$I$7166),Statistics_xlsx___Sheet1[[#This Row],[Offered Salary]])</f>
        <v>64387</v>
      </c>
      <c r="K5955" t="b">
        <f>OR((Statistics_xlsx___Sheet1[[#This Row],[updated offered salary]]&lt;$N$39),(Statistics_xlsx___Sheet1[[#This Row],[updated offered salary]]&gt;$N$40))</f>
        <v>0</v>
      </c>
    </row>
    <row r="5956" spans="1:11" x14ac:dyDescent="0.3">
      <c r="A5956">
        <v>549528</v>
      </c>
      <c r="B5956" t="s">
        <v>4799</v>
      </c>
      <c r="C5956" t="s">
        <v>8</v>
      </c>
      <c r="D5956" t="s">
        <v>9</v>
      </c>
      <c r="E5956" t="str">
        <f>IF(Statistics_xlsx___Sheet1[[#This Row],[event_name]]="-","Male",Statistics_xlsx___Sheet1[[#This Row],[event_name]])</f>
        <v>Male</v>
      </c>
      <c r="F5956" t="s">
        <v>10</v>
      </c>
      <c r="G5956" t="s">
        <v>24</v>
      </c>
      <c r="H5956" t="str">
        <f>IF(Statistics_xlsx___Sheet1[[#This Row],[Post Name]]="-",IF(G5957=0,G5955,G5957),Statistics_xlsx___Sheet1[[#This Row],[Post Name]])</f>
        <v>i7</v>
      </c>
      <c r="I5956">
        <v>50136</v>
      </c>
      <c r="J5956">
        <f>IF(Statistics_xlsx___Sheet1[[#This Row],[Offered Salary]]&lt;=0,AVERAGE($I$2:$I$7166),Statistics_xlsx___Sheet1[[#This Row],[Offered Salary]])</f>
        <v>50136</v>
      </c>
      <c r="K5956" t="b">
        <f>OR((Statistics_xlsx___Sheet1[[#This Row],[updated offered salary]]&lt;$N$39),(Statistics_xlsx___Sheet1[[#This Row],[updated offered salary]]&gt;$N$40))</f>
        <v>0</v>
      </c>
    </row>
    <row r="5957" spans="1:11" x14ac:dyDescent="0.3">
      <c r="A5957">
        <v>106682</v>
      </c>
      <c r="B5957" t="s">
        <v>4800</v>
      </c>
      <c r="C5957" t="s">
        <v>8</v>
      </c>
      <c r="D5957" t="s">
        <v>9</v>
      </c>
      <c r="E5957" t="str">
        <f>IF(Statistics_xlsx___Sheet1[[#This Row],[event_name]]="-","Male",Statistics_xlsx___Sheet1[[#This Row],[event_name]])</f>
        <v>Male</v>
      </c>
      <c r="F5957" t="s">
        <v>10</v>
      </c>
      <c r="G5957" t="s">
        <v>24</v>
      </c>
      <c r="H5957" t="str">
        <f>IF(Statistics_xlsx___Sheet1[[#This Row],[Post Name]]="-",IF(G5958=0,G5956,G5958),Statistics_xlsx___Sheet1[[#This Row],[Post Name]])</f>
        <v>i7</v>
      </c>
      <c r="I5957">
        <v>25317</v>
      </c>
      <c r="J5957">
        <f>IF(Statistics_xlsx___Sheet1[[#This Row],[Offered Salary]]&lt;=0,AVERAGE($I$2:$I$7166),Statistics_xlsx___Sheet1[[#This Row],[Offered Salary]])</f>
        <v>25317</v>
      </c>
      <c r="K5957" t="b">
        <f>OR((Statistics_xlsx___Sheet1[[#This Row],[updated offered salary]]&lt;$N$39),(Statistics_xlsx___Sheet1[[#This Row],[updated offered salary]]&gt;$N$40))</f>
        <v>0</v>
      </c>
    </row>
    <row r="5958" spans="1:11" x14ac:dyDescent="0.3">
      <c r="A5958">
        <v>282628</v>
      </c>
      <c r="B5958" t="s">
        <v>4801</v>
      </c>
      <c r="C5958" t="s">
        <v>8</v>
      </c>
      <c r="D5958" t="s">
        <v>9</v>
      </c>
      <c r="E5958" t="str">
        <f>IF(Statistics_xlsx___Sheet1[[#This Row],[event_name]]="-","Male",Statistics_xlsx___Sheet1[[#This Row],[event_name]])</f>
        <v>Male</v>
      </c>
      <c r="F5958" t="s">
        <v>10</v>
      </c>
      <c r="G5958" t="s">
        <v>24</v>
      </c>
      <c r="H5958" t="str">
        <f>IF(Statistics_xlsx___Sheet1[[#This Row],[Post Name]]="-",IF(G5959=0,G5957,G5959),Statistics_xlsx___Sheet1[[#This Row],[Post Name]])</f>
        <v>i7</v>
      </c>
      <c r="I5958">
        <v>30838</v>
      </c>
      <c r="J5958">
        <f>IF(Statistics_xlsx___Sheet1[[#This Row],[Offered Salary]]&lt;=0,AVERAGE($I$2:$I$7166),Statistics_xlsx___Sheet1[[#This Row],[Offered Salary]])</f>
        <v>30838</v>
      </c>
      <c r="K5958" t="b">
        <f>OR((Statistics_xlsx___Sheet1[[#This Row],[updated offered salary]]&lt;$N$39),(Statistics_xlsx___Sheet1[[#This Row],[updated offered salary]]&gt;$N$40))</f>
        <v>0</v>
      </c>
    </row>
    <row r="5959" spans="1:11" x14ac:dyDescent="0.3">
      <c r="A5959">
        <v>45384</v>
      </c>
      <c r="B5959" t="s">
        <v>4802</v>
      </c>
      <c r="C5959" t="s">
        <v>8</v>
      </c>
      <c r="D5959" t="s">
        <v>9</v>
      </c>
      <c r="E5959" t="str">
        <f>IF(Statistics_xlsx___Sheet1[[#This Row],[event_name]]="-","Male",Statistics_xlsx___Sheet1[[#This Row],[event_name]])</f>
        <v>Male</v>
      </c>
      <c r="F5959" t="s">
        <v>10</v>
      </c>
      <c r="G5959" t="s">
        <v>24</v>
      </c>
      <c r="H5959" t="str">
        <f>IF(Statistics_xlsx___Sheet1[[#This Row],[Post Name]]="-",IF(G5960=0,G5958,G5960),Statistics_xlsx___Sheet1[[#This Row],[Post Name]])</f>
        <v>i7</v>
      </c>
      <c r="I5959">
        <v>64766</v>
      </c>
      <c r="J5959">
        <f>IF(Statistics_xlsx___Sheet1[[#This Row],[Offered Salary]]&lt;=0,AVERAGE($I$2:$I$7166),Statistics_xlsx___Sheet1[[#This Row],[Offered Salary]])</f>
        <v>64766</v>
      </c>
      <c r="K5959" t="b">
        <f>OR((Statistics_xlsx___Sheet1[[#This Row],[updated offered salary]]&lt;$N$39),(Statistics_xlsx___Sheet1[[#This Row],[updated offered salary]]&gt;$N$40))</f>
        <v>0</v>
      </c>
    </row>
    <row r="5960" spans="1:11" x14ac:dyDescent="0.3">
      <c r="A5960">
        <v>505801</v>
      </c>
      <c r="B5960" t="s">
        <v>4803</v>
      </c>
      <c r="C5960" t="s">
        <v>8</v>
      </c>
      <c r="D5960" t="s">
        <v>13</v>
      </c>
      <c r="E5960" t="str">
        <f>IF(Statistics_xlsx___Sheet1[[#This Row],[event_name]]="-","Male",Statistics_xlsx___Sheet1[[#This Row],[event_name]])</f>
        <v>Female</v>
      </c>
      <c r="F5960" t="s">
        <v>17</v>
      </c>
      <c r="G5960" t="s">
        <v>44</v>
      </c>
      <c r="H5960" t="str">
        <f>IF(Statistics_xlsx___Sheet1[[#This Row],[Post Name]]="-",IF(G5961=0,G5959,G5961),Statistics_xlsx___Sheet1[[#This Row],[Post Name]])</f>
        <v>i6</v>
      </c>
      <c r="I5960">
        <v>42169</v>
      </c>
      <c r="J5960">
        <f>IF(Statistics_xlsx___Sheet1[[#This Row],[Offered Salary]]&lt;=0,AVERAGE($I$2:$I$7166),Statistics_xlsx___Sheet1[[#This Row],[Offered Salary]])</f>
        <v>42169</v>
      </c>
      <c r="K5960" t="b">
        <f>OR((Statistics_xlsx___Sheet1[[#This Row],[updated offered salary]]&lt;$N$39),(Statistics_xlsx___Sheet1[[#This Row],[updated offered salary]]&gt;$N$40))</f>
        <v>0</v>
      </c>
    </row>
    <row r="5961" spans="1:11" x14ac:dyDescent="0.3">
      <c r="A5961">
        <v>211136</v>
      </c>
      <c r="B5961" t="s">
        <v>4804</v>
      </c>
      <c r="C5961" t="s">
        <v>8</v>
      </c>
      <c r="D5961" t="s">
        <v>13</v>
      </c>
      <c r="E5961" t="str">
        <f>IF(Statistics_xlsx___Sheet1[[#This Row],[event_name]]="-","Male",Statistics_xlsx___Sheet1[[#This Row],[event_name]])</f>
        <v>Female</v>
      </c>
      <c r="F5961" t="s">
        <v>17</v>
      </c>
      <c r="G5961" t="s">
        <v>44</v>
      </c>
      <c r="H5961" t="str">
        <f>IF(Statistics_xlsx___Sheet1[[#This Row],[Post Name]]="-",IF(G5962=0,G5960,G5962),Statistics_xlsx___Sheet1[[#This Row],[Post Name]])</f>
        <v>i6</v>
      </c>
      <c r="I5961">
        <v>38217</v>
      </c>
      <c r="J5961">
        <f>IF(Statistics_xlsx___Sheet1[[#This Row],[Offered Salary]]&lt;=0,AVERAGE($I$2:$I$7166),Statistics_xlsx___Sheet1[[#This Row],[Offered Salary]])</f>
        <v>38217</v>
      </c>
      <c r="K5961" t="b">
        <f>OR((Statistics_xlsx___Sheet1[[#This Row],[updated offered salary]]&lt;$N$39),(Statistics_xlsx___Sheet1[[#This Row],[updated offered salary]]&gt;$N$40))</f>
        <v>0</v>
      </c>
    </row>
    <row r="5962" spans="1:11" x14ac:dyDescent="0.3">
      <c r="A5962">
        <v>580219</v>
      </c>
      <c r="B5962" t="s">
        <v>4805</v>
      </c>
      <c r="C5962" t="s">
        <v>8</v>
      </c>
      <c r="D5962" t="s">
        <v>9</v>
      </c>
      <c r="E5962" t="str">
        <f>IF(Statistics_xlsx___Sheet1[[#This Row],[event_name]]="-","Male",Statistics_xlsx___Sheet1[[#This Row],[event_name]])</f>
        <v>Male</v>
      </c>
      <c r="F5962" t="s">
        <v>17</v>
      </c>
      <c r="G5962" t="s">
        <v>14</v>
      </c>
      <c r="H5962" t="str">
        <f>IF(Statistics_xlsx___Sheet1[[#This Row],[Post Name]]="-",IF(G5963=0,G5961,G5963),Statistics_xlsx___Sheet1[[#This Row],[Post Name]])</f>
        <v>c5</v>
      </c>
      <c r="I5962">
        <v>47799</v>
      </c>
      <c r="J5962">
        <f>IF(Statistics_xlsx___Sheet1[[#This Row],[Offered Salary]]&lt;=0,AVERAGE($I$2:$I$7166),Statistics_xlsx___Sheet1[[#This Row],[Offered Salary]])</f>
        <v>47799</v>
      </c>
      <c r="K5962" t="b">
        <f>OR((Statistics_xlsx___Sheet1[[#This Row],[updated offered salary]]&lt;$N$39),(Statistics_xlsx___Sheet1[[#This Row],[updated offered salary]]&gt;$N$40))</f>
        <v>0</v>
      </c>
    </row>
    <row r="5963" spans="1:11" x14ac:dyDescent="0.3">
      <c r="A5963">
        <v>650957</v>
      </c>
      <c r="B5963" t="s">
        <v>4806</v>
      </c>
      <c r="C5963" t="s">
        <v>8</v>
      </c>
      <c r="D5963" t="s">
        <v>13</v>
      </c>
      <c r="E5963" t="str">
        <f>IF(Statistics_xlsx___Sheet1[[#This Row],[event_name]]="-","Male",Statistics_xlsx___Sheet1[[#This Row],[event_name]])</f>
        <v>Female</v>
      </c>
      <c r="F5963" t="s">
        <v>17</v>
      </c>
      <c r="G5963" t="s">
        <v>14</v>
      </c>
      <c r="H5963" t="str">
        <f>IF(Statistics_xlsx___Sheet1[[#This Row],[Post Name]]="-",IF(G5964=0,G5962,G5964),Statistics_xlsx___Sheet1[[#This Row],[Post Name]])</f>
        <v>c5</v>
      </c>
      <c r="I5963">
        <v>77943</v>
      </c>
      <c r="J5963">
        <f>IF(Statistics_xlsx___Sheet1[[#This Row],[Offered Salary]]&lt;=0,AVERAGE($I$2:$I$7166),Statistics_xlsx___Sheet1[[#This Row],[Offered Salary]])</f>
        <v>77943</v>
      </c>
      <c r="K5963" t="b">
        <f>OR((Statistics_xlsx___Sheet1[[#This Row],[updated offered salary]]&lt;$N$39),(Statistics_xlsx___Sheet1[[#This Row],[updated offered salary]]&gt;$N$40))</f>
        <v>0</v>
      </c>
    </row>
    <row r="5964" spans="1:11" x14ac:dyDescent="0.3">
      <c r="A5964">
        <v>432575</v>
      </c>
      <c r="B5964" t="s">
        <v>4807</v>
      </c>
      <c r="C5964" t="s">
        <v>8</v>
      </c>
      <c r="D5964" t="s">
        <v>13</v>
      </c>
      <c r="E5964" t="str">
        <f>IF(Statistics_xlsx___Sheet1[[#This Row],[event_name]]="-","Male",Statistics_xlsx___Sheet1[[#This Row],[event_name]])</f>
        <v>Female</v>
      </c>
      <c r="F5964" t="s">
        <v>17</v>
      </c>
      <c r="G5964" t="s">
        <v>14</v>
      </c>
      <c r="H5964" t="str">
        <f>IF(Statistics_xlsx___Sheet1[[#This Row],[Post Name]]="-",IF(G5965=0,G5963,G5965),Statistics_xlsx___Sheet1[[#This Row],[Post Name]])</f>
        <v>c5</v>
      </c>
      <c r="I5964">
        <v>59797</v>
      </c>
      <c r="J5964">
        <f>IF(Statistics_xlsx___Sheet1[[#This Row],[Offered Salary]]&lt;=0,AVERAGE($I$2:$I$7166),Statistics_xlsx___Sheet1[[#This Row],[Offered Salary]])</f>
        <v>59797</v>
      </c>
      <c r="K5964" t="b">
        <f>OR((Statistics_xlsx___Sheet1[[#This Row],[updated offered salary]]&lt;$N$39),(Statistics_xlsx___Sheet1[[#This Row],[updated offered salary]]&gt;$N$40))</f>
        <v>0</v>
      </c>
    </row>
    <row r="5965" spans="1:11" x14ac:dyDescent="0.3">
      <c r="A5965">
        <v>375225</v>
      </c>
      <c r="B5965" t="s">
        <v>4808</v>
      </c>
      <c r="C5965" t="s">
        <v>8</v>
      </c>
      <c r="D5965" t="s">
        <v>9</v>
      </c>
      <c r="E5965" t="str">
        <f>IF(Statistics_xlsx___Sheet1[[#This Row],[event_name]]="-","Male",Statistics_xlsx___Sheet1[[#This Row],[event_name]])</f>
        <v>Male</v>
      </c>
      <c r="F5965" t="s">
        <v>17</v>
      </c>
      <c r="G5965" t="s">
        <v>14</v>
      </c>
      <c r="H5965" t="str">
        <f>IF(Statistics_xlsx___Sheet1[[#This Row],[Post Name]]="-",IF(G5966=0,G5964,G5966),Statistics_xlsx___Sheet1[[#This Row],[Post Name]])</f>
        <v>c5</v>
      </c>
      <c r="I5965">
        <v>34478</v>
      </c>
      <c r="J5965">
        <f>IF(Statistics_xlsx___Sheet1[[#This Row],[Offered Salary]]&lt;=0,AVERAGE($I$2:$I$7166),Statistics_xlsx___Sheet1[[#This Row],[Offered Salary]])</f>
        <v>34478</v>
      </c>
      <c r="K5965" t="b">
        <f>OR((Statistics_xlsx___Sheet1[[#This Row],[updated offered salary]]&lt;$N$39),(Statistics_xlsx___Sheet1[[#This Row],[updated offered salary]]&gt;$N$40))</f>
        <v>0</v>
      </c>
    </row>
    <row r="5966" spans="1:11" x14ac:dyDescent="0.3">
      <c r="A5966">
        <v>158941</v>
      </c>
      <c r="B5966" t="s">
        <v>4809</v>
      </c>
      <c r="C5966" t="s">
        <v>8</v>
      </c>
      <c r="D5966" t="s">
        <v>9</v>
      </c>
      <c r="E5966" t="str">
        <f>IF(Statistics_xlsx___Sheet1[[#This Row],[event_name]]="-","Male",Statistics_xlsx___Sheet1[[#This Row],[event_name]])</f>
        <v>Male</v>
      </c>
      <c r="F5966" t="s">
        <v>17</v>
      </c>
      <c r="G5966" t="s">
        <v>14</v>
      </c>
      <c r="H5966" t="str">
        <f>IF(Statistics_xlsx___Sheet1[[#This Row],[Post Name]]="-",IF(G5967=0,G5965,G5967),Statistics_xlsx___Sheet1[[#This Row],[Post Name]])</f>
        <v>c5</v>
      </c>
      <c r="I5966">
        <v>80272</v>
      </c>
      <c r="J5966">
        <f>IF(Statistics_xlsx___Sheet1[[#This Row],[Offered Salary]]&lt;=0,AVERAGE($I$2:$I$7166),Statistics_xlsx___Sheet1[[#This Row],[Offered Salary]])</f>
        <v>80272</v>
      </c>
      <c r="K5966" t="b">
        <f>OR((Statistics_xlsx___Sheet1[[#This Row],[updated offered salary]]&lt;$N$39),(Statistics_xlsx___Sheet1[[#This Row],[updated offered salary]]&gt;$N$40))</f>
        <v>0</v>
      </c>
    </row>
    <row r="5967" spans="1:11" x14ac:dyDescent="0.3">
      <c r="A5967">
        <v>482029</v>
      </c>
      <c r="B5967" t="s">
        <v>4810</v>
      </c>
      <c r="C5967" t="s">
        <v>8</v>
      </c>
      <c r="D5967" t="s">
        <v>13</v>
      </c>
      <c r="E5967" t="str">
        <f>IF(Statistics_xlsx___Sheet1[[#This Row],[event_name]]="-","Male",Statistics_xlsx___Sheet1[[#This Row],[event_name]])</f>
        <v>Female</v>
      </c>
      <c r="F5967" t="s">
        <v>17</v>
      </c>
      <c r="G5967" t="s">
        <v>14</v>
      </c>
      <c r="H5967" t="str">
        <f>IF(Statistics_xlsx___Sheet1[[#This Row],[Post Name]]="-",IF(G5968=0,G5966,G5968),Statistics_xlsx___Sheet1[[#This Row],[Post Name]])</f>
        <v>c5</v>
      </c>
      <c r="I5967">
        <v>60250</v>
      </c>
      <c r="J5967">
        <f>IF(Statistics_xlsx___Sheet1[[#This Row],[Offered Salary]]&lt;=0,AVERAGE($I$2:$I$7166),Statistics_xlsx___Sheet1[[#This Row],[Offered Salary]])</f>
        <v>60250</v>
      </c>
      <c r="K5967" t="b">
        <f>OR((Statistics_xlsx___Sheet1[[#This Row],[updated offered salary]]&lt;$N$39),(Statistics_xlsx___Sheet1[[#This Row],[updated offered salary]]&gt;$N$40))</f>
        <v>0</v>
      </c>
    </row>
    <row r="5968" spans="1:11" x14ac:dyDescent="0.3">
      <c r="A5968">
        <v>546281</v>
      </c>
      <c r="B5968" t="s">
        <v>4811</v>
      </c>
      <c r="C5968" t="s">
        <v>8</v>
      </c>
      <c r="D5968" t="s">
        <v>42</v>
      </c>
      <c r="E5968" t="str">
        <f>IF(Statistics_xlsx___Sheet1[[#This Row],[event_name]]="-","Male",Statistics_xlsx___Sheet1[[#This Row],[event_name]])</f>
        <v>Don’t want to say</v>
      </c>
      <c r="F5968" t="s">
        <v>17</v>
      </c>
      <c r="G5968" t="s">
        <v>36</v>
      </c>
      <c r="H5968" t="str">
        <f>IF(Statistics_xlsx___Sheet1[[#This Row],[Post Name]]="-",IF(G5969=0,G5967,G5969),Statistics_xlsx___Sheet1[[#This Row],[Post Name]])</f>
        <v>i5</v>
      </c>
      <c r="I5968">
        <v>2347</v>
      </c>
      <c r="J5968">
        <f>IF(Statistics_xlsx___Sheet1[[#This Row],[Offered Salary]]&lt;=0,AVERAGE($I$2:$I$7166),Statistics_xlsx___Sheet1[[#This Row],[Offered Salary]])</f>
        <v>2347</v>
      </c>
      <c r="K5968" t="b">
        <f>OR((Statistics_xlsx___Sheet1[[#This Row],[updated offered salary]]&lt;$N$39),(Statistics_xlsx___Sheet1[[#This Row],[updated offered salary]]&gt;$N$40))</f>
        <v>0</v>
      </c>
    </row>
    <row r="5969" spans="1:11" x14ac:dyDescent="0.3">
      <c r="A5969">
        <v>841544</v>
      </c>
      <c r="B5969" t="s">
        <v>4812</v>
      </c>
      <c r="C5969" t="s">
        <v>8</v>
      </c>
      <c r="D5969" t="s">
        <v>9</v>
      </c>
      <c r="E5969" t="str">
        <f>IF(Statistics_xlsx___Sheet1[[#This Row],[event_name]]="-","Male",Statistics_xlsx___Sheet1[[#This Row],[event_name]])</f>
        <v>Male</v>
      </c>
      <c r="F5969" t="s">
        <v>21</v>
      </c>
      <c r="G5969" t="s">
        <v>14</v>
      </c>
      <c r="H5969" t="str">
        <f>IF(Statistics_xlsx___Sheet1[[#This Row],[Post Name]]="-",IF(G5970=0,G5968,G5970),Statistics_xlsx___Sheet1[[#This Row],[Post Name]])</f>
        <v>c5</v>
      </c>
      <c r="I5969">
        <v>18410</v>
      </c>
      <c r="J5969">
        <f>IF(Statistics_xlsx___Sheet1[[#This Row],[Offered Salary]]&lt;=0,AVERAGE($I$2:$I$7166),Statistics_xlsx___Sheet1[[#This Row],[Offered Salary]])</f>
        <v>18410</v>
      </c>
      <c r="K5969" t="b">
        <f>OR((Statistics_xlsx___Sheet1[[#This Row],[updated offered salary]]&lt;$N$39),(Statistics_xlsx___Sheet1[[#This Row],[updated offered salary]]&gt;$N$40))</f>
        <v>0</v>
      </c>
    </row>
    <row r="5970" spans="1:11" x14ac:dyDescent="0.3">
      <c r="A5970">
        <v>568254</v>
      </c>
      <c r="B5970" t="s">
        <v>4813</v>
      </c>
      <c r="C5970" t="s">
        <v>8</v>
      </c>
      <c r="D5970" t="s">
        <v>13</v>
      </c>
      <c r="E5970" t="str">
        <f>IF(Statistics_xlsx___Sheet1[[#This Row],[event_name]]="-","Male",Statistics_xlsx___Sheet1[[#This Row],[event_name]])</f>
        <v>Female</v>
      </c>
      <c r="F5970" t="s">
        <v>21</v>
      </c>
      <c r="G5970" t="s">
        <v>14</v>
      </c>
      <c r="H5970" t="str">
        <f>IF(Statistics_xlsx___Sheet1[[#This Row],[Post Name]]="-",IF(G5971=0,G5969,G5971),Statistics_xlsx___Sheet1[[#This Row],[Post Name]])</f>
        <v>c5</v>
      </c>
      <c r="I5970">
        <v>57825</v>
      </c>
      <c r="J5970">
        <f>IF(Statistics_xlsx___Sheet1[[#This Row],[Offered Salary]]&lt;=0,AVERAGE($I$2:$I$7166),Statistics_xlsx___Sheet1[[#This Row],[Offered Salary]])</f>
        <v>57825</v>
      </c>
      <c r="K5970" t="b">
        <f>OR((Statistics_xlsx___Sheet1[[#This Row],[updated offered salary]]&lt;$N$39),(Statistics_xlsx___Sheet1[[#This Row],[updated offered salary]]&gt;$N$40))</f>
        <v>0</v>
      </c>
    </row>
    <row r="5971" spans="1:11" x14ac:dyDescent="0.3">
      <c r="A5971">
        <v>882350</v>
      </c>
      <c r="B5971" t="s">
        <v>4814</v>
      </c>
      <c r="C5971" t="s">
        <v>8</v>
      </c>
      <c r="D5971" t="s">
        <v>13</v>
      </c>
      <c r="E5971" t="str">
        <f>IF(Statistics_xlsx___Sheet1[[#This Row],[event_name]]="-","Male",Statistics_xlsx___Sheet1[[#This Row],[event_name]])</f>
        <v>Female</v>
      </c>
      <c r="F5971" t="s">
        <v>21</v>
      </c>
      <c r="G5971" t="s">
        <v>14</v>
      </c>
      <c r="H5971" t="str">
        <f>IF(Statistics_xlsx___Sheet1[[#This Row],[Post Name]]="-",IF(G5972=0,G5970,G5972),Statistics_xlsx___Sheet1[[#This Row],[Post Name]])</f>
        <v>c5</v>
      </c>
      <c r="I5971">
        <v>57773</v>
      </c>
      <c r="J5971">
        <f>IF(Statistics_xlsx___Sheet1[[#This Row],[Offered Salary]]&lt;=0,AVERAGE($I$2:$I$7166),Statistics_xlsx___Sheet1[[#This Row],[Offered Salary]])</f>
        <v>57773</v>
      </c>
      <c r="K5971" t="b">
        <f>OR((Statistics_xlsx___Sheet1[[#This Row],[updated offered salary]]&lt;$N$39),(Statistics_xlsx___Sheet1[[#This Row],[updated offered salary]]&gt;$N$40))</f>
        <v>0</v>
      </c>
    </row>
    <row r="5972" spans="1:11" x14ac:dyDescent="0.3">
      <c r="A5972">
        <v>467417</v>
      </c>
      <c r="B5972" t="s">
        <v>4815</v>
      </c>
      <c r="C5972" t="s">
        <v>8</v>
      </c>
      <c r="D5972" t="s">
        <v>9</v>
      </c>
      <c r="E5972" t="str">
        <f>IF(Statistics_xlsx___Sheet1[[#This Row],[event_name]]="-","Male",Statistics_xlsx___Sheet1[[#This Row],[event_name]])</f>
        <v>Male</v>
      </c>
      <c r="F5972" t="s">
        <v>17</v>
      </c>
      <c r="G5972" t="s">
        <v>11</v>
      </c>
      <c r="H5972" t="str">
        <f>IF(Statistics_xlsx___Sheet1[[#This Row],[Post Name]]="-",IF(G5973=0,G5971,G5973),Statistics_xlsx___Sheet1[[#This Row],[Post Name]])</f>
        <v>c8</v>
      </c>
      <c r="I5972">
        <v>67143</v>
      </c>
      <c r="J5972">
        <f>IF(Statistics_xlsx___Sheet1[[#This Row],[Offered Salary]]&lt;=0,AVERAGE($I$2:$I$7166),Statistics_xlsx___Sheet1[[#This Row],[Offered Salary]])</f>
        <v>67143</v>
      </c>
      <c r="K5972" t="b">
        <f>OR((Statistics_xlsx___Sheet1[[#This Row],[updated offered salary]]&lt;$N$39),(Statistics_xlsx___Sheet1[[#This Row],[updated offered salary]]&gt;$N$40))</f>
        <v>0</v>
      </c>
    </row>
    <row r="5973" spans="1:11" x14ac:dyDescent="0.3">
      <c r="A5973">
        <v>400109</v>
      </c>
      <c r="B5973" t="s">
        <v>4815</v>
      </c>
      <c r="C5973" t="s">
        <v>8</v>
      </c>
      <c r="D5973" t="s">
        <v>42</v>
      </c>
      <c r="E5973" t="str">
        <f>IF(Statistics_xlsx___Sheet1[[#This Row],[event_name]]="-","Male",Statistics_xlsx___Sheet1[[#This Row],[event_name]])</f>
        <v>Don’t want to say</v>
      </c>
      <c r="F5973" t="s">
        <v>17</v>
      </c>
      <c r="G5973" t="s">
        <v>11</v>
      </c>
      <c r="H5973" t="str">
        <f>IF(Statistics_xlsx___Sheet1[[#This Row],[Post Name]]="-",IF(G5974=0,G5972,G5974),Statistics_xlsx___Sheet1[[#This Row],[Post Name]])</f>
        <v>c8</v>
      </c>
      <c r="I5973">
        <v>37109</v>
      </c>
      <c r="J5973">
        <f>IF(Statistics_xlsx___Sheet1[[#This Row],[Offered Salary]]&lt;=0,AVERAGE($I$2:$I$7166),Statistics_xlsx___Sheet1[[#This Row],[Offered Salary]])</f>
        <v>37109</v>
      </c>
      <c r="K5973" t="b">
        <f>OR((Statistics_xlsx___Sheet1[[#This Row],[updated offered salary]]&lt;$N$39),(Statistics_xlsx___Sheet1[[#This Row],[updated offered salary]]&gt;$N$40))</f>
        <v>0</v>
      </c>
    </row>
    <row r="5974" spans="1:11" x14ac:dyDescent="0.3">
      <c r="A5974">
        <v>657548</v>
      </c>
      <c r="B5974" t="s">
        <v>4816</v>
      </c>
      <c r="C5974" t="s">
        <v>8</v>
      </c>
      <c r="D5974" t="s">
        <v>9</v>
      </c>
      <c r="E5974" t="str">
        <f>IF(Statistics_xlsx___Sheet1[[#This Row],[event_name]]="-","Male",Statistics_xlsx___Sheet1[[#This Row],[event_name]])</f>
        <v>Male</v>
      </c>
      <c r="F5974" t="s">
        <v>10</v>
      </c>
      <c r="G5974" t="s">
        <v>14</v>
      </c>
      <c r="H5974" t="str">
        <f>IF(Statistics_xlsx___Sheet1[[#This Row],[Post Name]]="-",IF(G5975=0,G5973,G5975),Statistics_xlsx___Sheet1[[#This Row],[Post Name]])</f>
        <v>c5</v>
      </c>
      <c r="I5974">
        <v>81692</v>
      </c>
      <c r="J5974">
        <f>IF(Statistics_xlsx___Sheet1[[#This Row],[Offered Salary]]&lt;=0,AVERAGE($I$2:$I$7166),Statistics_xlsx___Sheet1[[#This Row],[Offered Salary]])</f>
        <v>81692</v>
      </c>
      <c r="K5974" t="b">
        <f>OR((Statistics_xlsx___Sheet1[[#This Row],[updated offered salary]]&lt;$N$39),(Statistics_xlsx___Sheet1[[#This Row],[updated offered salary]]&gt;$N$40))</f>
        <v>0</v>
      </c>
    </row>
    <row r="5975" spans="1:11" x14ac:dyDescent="0.3">
      <c r="A5975">
        <v>476962</v>
      </c>
      <c r="B5975" t="s">
        <v>4817</v>
      </c>
      <c r="C5975" t="s">
        <v>8</v>
      </c>
      <c r="D5975" t="s">
        <v>9</v>
      </c>
      <c r="E5975" t="str">
        <f>IF(Statistics_xlsx___Sheet1[[#This Row],[event_name]]="-","Male",Statistics_xlsx___Sheet1[[#This Row],[event_name]])</f>
        <v>Male</v>
      </c>
      <c r="F5975" t="s">
        <v>10</v>
      </c>
      <c r="G5975" t="s">
        <v>14</v>
      </c>
      <c r="H5975" t="str">
        <f>IF(Statistics_xlsx___Sheet1[[#This Row],[Post Name]]="-",IF(G5976=0,G5974,G5976),Statistics_xlsx___Sheet1[[#This Row],[Post Name]])</f>
        <v>c5</v>
      </c>
      <c r="I5975">
        <v>27534</v>
      </c>
      <c r="J5975">
        <f>IF(Statistics_xlsx___Sheet1[[#This Row],[Offered Salary]]&lt;=0,AVERAGE($I$2:$I$7166),Statistics_xlsx___Sheet1[[#This Row],[Offered Salary]])</f>
        <v>27534</v>
      </c>
      <c r="K5975" t="b">
        <f>OR((Statistics_xlsx___Sheet1[[#This Row],[updated offered salary]]&lt;$N$39),(Statistics_xlsx___Sheet1[[#This Row],[updated offered salary]]&gt;$N$40))</f>
        <v>0</v>
      </c>
    </row>
    <row r="5976" spans="1:11" x14ac:dyDescent="0.3">
      <c r="A5976">
        <v>890605</v>
      </c>
      <c r="B5976" t="s">
        <v>4818</v>
      </c>
      <c r="C5976" t="s">
        <v>8</v>
      </c>
      <c r="D5976" t="s">
        <v>13</v>
      </c>
      <c r="E5976" t="str">
        <f>IF(Statistics_xlsx___Sheet1[[#This Row],[event_name]]="-","Male",Statistics_xlsx___Sheet1[[#This Row],[event_name]])</f>
        <v>Female</v>
      </c>
      <c r="F5976" t="s">
        <v>10</v>
      </c>
      <c r="G5976" t="s">
        <v>14</v>
      </c>
      <c r="H5976" t="str">
        <f>IF(Statistics_xlsx___Sheet1[[#This Row],[Post Name]]="-",IF(G5977=0,G5975,G5977),Statistics_xlsx___Sheet1[[#This Row],[Post Name]])</f>
        <v>c5</v>
      </c>
      <c r="I5976">
        <v>5895</v>
      </c>
      <c r="J5976">
        <f>IF(Statistics_xlsx___Sheet1[[#This Row],[Offered Salary]]&lt;=0,AVERAGE($I$2:$I$7166),Statistics_xlsx___Sheet1[[#This Row],[Offered Salary]])</f>
        <v>5895</v>
      </c>
      <c r="K5976" t="b">
        <f>OR((Statistics_xlsx___Sheet1[[#This Row],[updated offered salary]]&lt;$N$39),(Statistics_xlsx___Sheet1[[#This Row],[updated offered salary]]&gt;$N$40))</f>
        <v>0</v>
      </c>
    </row>
    <row r="5977" spans="1:11" x14ac:dyDescent="0.3">
      <c r="A5977">
        <v>455150</v>
      </c>
      <c r="B5977" t="s">
        <v>4819</v>
      </c>
      <c r="C5977" t="s">
        <v>8</v>
      </c>
      <c r="D5977" t="s">
        <v>9</v>
      </c>
      <c r="E5977" t="str">
        <f>IF(Statistics_xlsx___Sheet1[[#This Row],[event_name]]="-","Male",Statistics_xlsx___Sheet1[[#This Row],[event_name]])</f>
        <v>Male</v>
      </c>
      <c r="F5977" t="s">
        <v>10</v>
      </c>
      <c r="G5977" t="s">
        <v>14</v>
      </c>
      <c r="H5977" t="str">
        <f>IF(Statistics_xlsx___Sheet1[[#This Row],[Post Name]]="-",IF(G5978=0,G5976,G5978),Statistics_xlsx___Sheet1[[#This Row],[Post Name]])</f>
        <v>c5</v>
      </c>
      <c r="I5977">
        <v>56175</v>
      </c>
      <c r="J5977">
        <f>IF(Statistics_xlsx___Sheet1[[#This Row],[Offered Salary]]&lt;=0,AVERAGE($I$2:$I$7166),Statistics_xlsx___Sheet1[[#This Row],[Offered Salary]])</f>
        <v>56175</v>
      </c>
      <c r="K5977" t="b">
        <f>OR((Statistics_xlsx___Sheet1[[#This Row],[updated offered salary]]&lt;$N$39),(Statistics_xlsx___Sheet1[[#This Row],[updated offered salary]]&gt;$N$40))</f>
        <v>0</v>
      </c>
    </row>
    <row r="5978" spans="1:11" x14ac:dyDescent="0.3">
      <c r="A5978">
        <v>167454</v>
      </c>
      <c r="B5978" t="s">
        <v>4820</v>
      </c>
      <c r="C5978" t="s">
        <v>8</v>
      </c>
      <c r="D5978" t="s">
        <v>13</v>
      </c>
      <c r="E5978" t="str">
        <f>IF(Statistics_xlsx___Sheet1[[#This Row],[event_name]]="-","Male",Statistics_xlsx___Sheet1[[#This Row],[event_name]])</f>
        <v>Female</v>
      </c>
      <c r="F5978" t="s">
        <v>10</v>
      </c>
      <c r="G5978" t="s">
        <v>14</v>
      </c>
      <c r="H5978" t="str">
        <f>IF(Statistics_xlsx___Sheet1[[#This Row],[Post Name]]="-",IF(G5979=0,G5977,G5979),Statistics_xlsx___Sheet1[[#This Row],[Post Name]])</f>
        <v>c5</v>
      </c>
      <c r="I5978">
        <v>43164</v>
      </c>
      <c r="J5978">
        <f>IF(Statistics_xlsx___Sheet1[[#This Row],[Offered Salary]]&lt;=0,AVERAGE($I$2:$I$7166),Statistics_xlsx___Sheet1[[#This Row],[Offered Salary]])</f>
        <v>43164</v>
      </c>
      <c r="K5978" t="b">
        <f>OR((Statistics_xlsx___Sheet1[[#This Row],[updated offered salary]]&lt;$N$39),(Statistics_xlsx___Sheet1[[#This Row],[updated offered salary]]&gt;$N$40))</f>
        <v>0</v>
      </c>
    </row>
    <row r="5979" spans="1:11" x14ac:dyDescent="0.3">
      <c r="A5979">
        <v>179861</v>
      </c>
      <c r="B5979" t="s">
        <v>4821</v>
      </c>
      <c r="C5979" t="s">
        <v>8</v>
      </c>
      <c r="D5979" t="s">
        <v>9</v>
      </c>
      <c r="E5979" t="str">
        <f>IF(Statistics_xlsx___Sheet1[[#This Row],[event_name]]="-","Male",Statistics_xlsx___Sheet1[[#This Row],[event_name]])</f>
        <v>Male</v>
      </c>
      <c r="F5979" t="s">
        <v>10</v>
      </c>
      <c r="G5979" t="s">
        <v>14</v>
      </c>
      <c r="H5979" t="str">
        <f>IF(Statistics_xlsx___Sheet1[[#This Row],[Post Name]]="-",IF(G5980=0,G5978,G5980),Statistics_xlsx___Sheet1[[#This Row],[Post Name]])</f>
        <v>c5</v>
      </c>
      <c r="I5979">
        <v>81869</v>
      </c>
      <c r="J5979">
        <f>IF(Statistics_xlsx___Sheet1[[#This Row],[Offered Salary]]&lt;=0,AVERAGE($I$2:$I$7166),Statistics_xlsx___Sheet1[[#This Row],[Offered Salary]])</f>
        <v>81869</v>
      </c>
      <c r="K5979" t="b">
        <f>OR((Statistics_xlsx___Sheet1[[#This Row],[updated offered salary]]&lt;$N$39),(Statistics_xlsx___Sheet1[[#This Row],[updated offered salary]]&gt;$N$40))</f>
        <v>0</v>
      </c>
    </row>
    <row r="5980" spans="1:11" x14ac:dyDescent="0.3">
      <c r="A5980">
        <v>800429</v>
      </c>
      <c r="B5980" t="s">
        <v>3135</v>
      </c>
      <c r="C5980" t="s">
        <v>8</v>
      </c>
      <c r="D5980" t="s">
        <v>9</v>
      </c>
      <c r="E5980" t="str">
        <f>IF(Statistics_xlsx___Sheet1[[#This Row],[event_name]]="-","Male",Statistics_xlsx___Sheet1[[#This Row],[event_name]])</f>
        <v>Male</v>
      </c>
      <c r="F5980" t="s">
        <v>10</v>
      </c>
      <c r="G5980" t="s">
        <v>14</v>
      </c>
      <c r="H5980" t="str">
        <f>IF(Statistics_xlsx___Sheet1[[#This Row],[Post Name]]="-",IF(G5981=0,G5979,G5981),Statistics_xlsx___Sheet1[[#This Row],[Post Name]])</f>
        <v>c5</v>
      </c>
      <c r="I5980">
        <v>86270</v>
      </c>
      <c r="J5980">
        <f>IF(Statistics_xlsx___Sheet1[[#This Row],[Offered Salary]]&lt;=0,AVERAGE($I$2:$I$7166),Statistics_xlsx___Sheet1[[#This Row],[Offered Salary]])</f>
        <v>86270</v>
      </c>
      <c r="K5980" t="b">
        <f>OR((Statistics_xlsx___Sheet1[[#This Row],[updated offered salary]]&lt;$N$39),(Statistics_xlsx___Sheet1[[#This Row],[updated offered salary]]&gt;$N$40))</f>
        <v>0</v>
      </c>
    </row>
    <row r="5981" spans="1:11" x14ac:dyDescent="0.3">
      <c r="A5981">
        <v>375609</v>
      </c>
      <c r="B5981" t="s">
        <v>4822</v>
      </c>
      <c r="C5981" t="s">
        <v>15</v>
      </c>
      <c r="D5981" t="s">
        <v>13</v>
      </c>
      <c r="E5981" t="str">
        <f>IF(Statistics_xlsx___Sheet1[[#This Row],[event_name]]="-","Male",Statistics_xlsx___Sheet1[[#This Row],[event_name]])</f>
        <v>Female</v>
      </c>
      <c r="F5981" t="s">
        <v>17</v>
      </c>
      <c r="G5981" t="s">
        <v>14</v>
      </c>
      <c r="H5981" t="str">
        <f>IF(Statistics_xlsx___Sheet1[[#This Row],[Post Name]]="-",IF(G5982=0,G5980,G5982),Statistics_xlsx___Sheet1[[#This Row],[Post Name]])</f>
        <v>c5</v>
      </c>
      <c r="I5981">
        <v>41087</v>
      </c>
      <c r="J5981">
        <f>IF(Statistics_xlsx___Sheet1[[#This Row],[Offered Salary]]&lt;=0,AVERAGE($I$2:$I$7166),Statistics_xlsx___Sheet1[[#This Row],[Offered Salary]])</f>
        <v>41087</v>
      </c>
      <c r="K5981" t="b">
        <f>OR((Statistics_xlsx___Sheet1[[#This Row],[updated offered salary]]&lt;$N$39),(Statistics_xlsx___Sheet1[[#This Row],[updated offered salary]]&gt;$N$40))</f>
        <v>0</v>
      </c>
    </row>
    <row r="5982" spans="1:11" x14ac:dyDescent="0.3">
      <c r="A5982">
        <v>854925</v>
      </c>
      <c r="B5982" t="s">
        <v>4823</v>
      </c>
      <c r="C5982" t="s">
        <v>8</v>
      </c>
      <c r="D5982" t="s">
        <v>9</v>
      </c>
      <c r="E5982" t="str">
        <f>IF(Statistics_xlsx___Sheet1[[#This Row],[event_name]]="-","Male",Statistics_xlsx___Sheet1[[#This Row],[event_name]])</f>
        <v>Male</v>
      </c>
      <c r="F5982" t="s">
        <v>17</v>
      </c>
      <c r="G5982" t="s">
        <v>14</v>
      </c>
      <c r="H5982" t="str">
        <f>IF(Statistics_xlsx___Sheet1[[#This Row],[Post Name]]="-",IF(G5983=0,G5981,G5983),Statistics_xlsx___Sheet1[[#This Row],[Post Name]])</f>
        <v>c5</v>
      </c>
      <c r="I5982">
        <v>17524</v>
      </c>
      <c r="J5982">
        <f>IF(Statistics_xlsx___Sheet1[[#This Row],[Offered Salary]]&lt;=0,AVERAGE($I$2:$I$7166),Statistics_xlsx___Sheet1[[#This Row],[Offered Salary]])</f>
        <v>17524</v>
      </c>
      <c r="K5982" t="b">
        <f>OR((Statistics_xlsx___Sheet1[[#This Row],[updated offered salary]]&lt;$N$39),(Statistics_xlsx___Sheet1[[#This Row],[updated offered salary]]&gt;$N$40))</f>
        <v>0</v>
      </c>
    </row>
    <row r="5983" spans="1:11" x14ac:dyDescent="0.3">
      <c r="A5983">
        <v>922353</v>
      </c>
      <c r="B5983" t="s">
        <v>4824</v>
      </c>
      <c r="C5983" t="s">
        <v>8</v>
      </c>
      <c r="D5983" t="s">
        <v>9</v>
      </c>
      <c r="E5983" t="str">
        <f>IF(Statistics_xlsx___Sheet1[[#This Row],[event_name]]="-","Male",Statistics_xlsx___Sheet1[[#This Row],[event_name]])</f>
        <v>Male</v>
      </c>
      <c r="F5983" t="s">
        <v>10</v>
      </c>
      <c r="G5983" t="s">
        <v>30</v>
      </c>
      <c r="H5983" t="str">
        <f>IF(Statistics_xlsx___Sheet1[[#This Row],[Post Name]]="-",IF(G5984=0,G5982,G5984),Statistics_xlsx___Sheet1[[#This Row],[Post Name]])</f>
        <v>b9</v>
      </c>
      <c r="I5983">
        <v>48728</v>
      </c>
      <c r="J5983">
        <f>IF(Statistics_xlsx___Sheet1[[#This Row],[Offered Salary]]&lt;=0,AVERAGE($I$2:$I$7166),Statistics_xlsx___Sheet1[[#This Row],[Offered Salary]])</f>
        <v>48728</v>
      </c>
      <c r="K5983" t="b">
        <f>OR((Statistics_xlsx___Sheet1[[#This Row],[updated offered salary]]&lt;$N$39),(Statistics_xlsx___Sheet1[[#This Row],[updated offered salary]]&gt;$N$40))</f>
        <v>0</v>
      </c>
    </row>
    <row r="5984" spans="1:11" x14ac:dyDescent="0.3">
      <c r="A5984">
        <v>723896</v>
      </c>
      <c r="B5984" t="s">
        <v>4825</v>
      </c>
      <c r="C5984" t="s">
        <v>8</v>
      </c>
      <c r="D5984" t="s">
        <v>9</v>
      </c>
      <c r="E5984" t="str">
        <f>IF(Statistics_xlsx___Sheet1[[#This Row],[event_name]]="-","Male",Statistics_xlsx___Sheet1[[#This Row],[event_name]])</f>
        <v>Male</v>
      </c>
      <c r="F5984" t="s">
        <v>17</v>
      </c>
      <c r="G5984" t="s">
        <v>44</v>
      </c>
      <c r="H5984" t="str">
        <f>IF(Statistics_xlsx___Sheet1[[#This Row],[Post Name]]="-",IF(G5985=0,G5983,G5985),Statistics_xlsx___Sheet1[[#This Row],[Post Name]])</f>
        <v>i6</v>
      </c>
      <c r="I5984">
        <v>96709</v>
      </c>
      <c r="J5984">
        <f>IF(Statistics_xlsx___Sheet1[[#This Row],[Offered Salary]]&lt;=0,AVERAGE($I$2:$I$7166),Statistics_xlsx___Sheet1[[#This Row],[Offered Salary]])</f>
        <v>96709</v>
      </c>
      <c r="K5984" t="b">
        <f>OR((Statistics_xlsx___Sheet1[[#This Row],[updated offered salary]]&lt;$N$39),(Statistics_xlsx___Sheet1[[#This Row],[updated offered salary]]&gt;$N$40))</f>
        <v>0</v>
      </c>
    </row>
    <row r="5985" spans="1:11" x14ac:dyDescent="0.3">
      <c r="A5985">
        <v>318306</v>
      </c>
      <c r="B5985" t="s">
        <v>4826</v>
      </c>
      <c r="C5985" t="s">
        <v>8</v>
      </c>
      <c r="D5985" t="s">
        <v>13</v>
      </c>
      <c r="E5985" t="str">
        <f>IF(Statistics_xlsx___Sheet1[[#This Row],[event_name]]="-","Male",Statistics_xlsx___Sheet1[[#This Row],[event_name]])</f>
        <v>Female</v>
      </c>
      <c r="F5985" t="s">
        <v>17</v>
      </c>
      <c r="G5985" t="s">
        <v>44</v>
      </c>
      <c r="H5985" t="str">
        <f>IF(Statistics_xlsx___Sheet1[[#This Row],[Post Name]]="-",IF(G5986=0,G5984,G5986),Statistics_xlsx___Sheet1[[#This Row],[Post Name]])</f>
        <v>i6</v>
      </c>
      <c r="I5985">
        <v>60897</v>
      </c>
      <c r="J5985">
        <f>IF(Statistics_xlsx___Sheet1[[#This Row],[Offered Salary]]&lt;=0,AVERAGE($I$2:$I$7166),Statistics_xlsx___Sheet1[[#This Row],[Offered Salary]])</f>
        <v>60897</v>
      </c>
      <c r="K5985" t="b">
        <f>OR((Statistics_xlsx___Sheet1[[#This Row],[updated offered salary]]&lt;$N$39),(Statistics_xlsx___Sheet1[[#This Row],[updated offered salary]]&gt;$N$40))</f>
        <v>0</v>
      </c>
    </row>
    <row r="5986" spans="1:11" x14ac:dyDescent="0.3">
      <c r="A5986">
        <v>725251</v>
      </c>
      <c r="B5986" t="s">
        <v>4827</v>
      </c>
      <c r="C5986" t="s">
        <v>8</v>
      </c>
      <c r="D5986" t="s">
        <v>9</v>
      </c>
      <c r="E5986" t="str">
        <f>IF(Statistics_xlsx___Sheet1[[#This Row],[event_name]]="-","Male",Statistics_xlsx___Sheet1[[#This Row],[event_name]])</f>
        <v>Male</v>
      </c>
      <c r="F5986" t="s">
        <v>17</v>
      </c>
      <c r="G5986" t="s">
        <v>36</v>
      </c>
      <c r="H5986" t="str">
        <f>IF(Statistics_xlsx___Sheet1[[#This Row],[Post Name]]="-",IF(G5987=0,G5985,G5987),Statistics_xlsx___Sheet1[[#This Row],[Post Name]])</f>
        <v>i5</v>
      </c>
      <c r="I5986">
        <v>54623</v>
      </c>
      <c r="J5986">
        <f>IF(Statistics_xlsx___Sheet1[[#This Row],[Offered Salary]]&lt;=0,AVERAGE($I$2:$I$7166),Statistics_xlsx___Sheet1[[#This Row],[Offered Salary]])</f>
        <v>54623</v>
      </c>
      <c r="K5986" t="b">
        <f>OR((Statistics_xlsx___Sheet1[[#This Row],[updated offered salary]]&lt;$N$39),(Statistics_xlsx___Sheet1[[#This Row],[updated offered salary]]&gt;$N$40))</f>
        <v>0</v>
      </c>
    </row>
    <row r="5987" spans="1:11" x14ac:dyDescent="0.3">
      <c r="A5987">
        <v>760568</v>
      </c>
      <c r="B5987" t="s">
        <v>4828</v>
      </c>
      <c r="C5987" t="s">
        <v>8</v>
      </c>
      <c r="D5987" t="s">
        <v>9</v>
      </c>
      <c r="E5987" t="str">
        <f>IF(Statistics_xlsx___Sheet1[[#This Row],[event_name]]="-","Male",Statistics_xlsx___Sheet1[[#This Row],[event_name]])</f>
        <v>Male</v>
      </c>
      <c r="F5987" t="s">
        <v>17</v>
      </c>
      <c r="G5987" t="s">
        <v>36</v>
      </c>
      <c r="H5987" t="str">
        <f>IF(Statistics_xlsx___Sheet1[[#This Row],[Post Name]]="-",IF(G5988=0,G5986,G5988),Statistics_xlsx___Sheet1[[#This Row],[Post Name]])</f>
        <v>i5</v>
      </c>
      <c r="I5987">
        <v>50461</v>
      </c>
      <c r="J5987">
        <f>IF(Statistics_xlsx___Sheet1[[#This Row],[Offered Salary]]&lt;=0,AVERAGE($I$2:$I$7166),Statistics_xlsx___Sheet1[[#This Row],[Offered Salary]])</f>
        <v>50461</v>
      </c>
      <c r="K5987" t="b">
        <f>OR((Statistics_xlsx___Sheet1[[#This Row],[updated offered salary]]&lt;$N$39),(Statistics_xlsx___Sheet1[[#This Row],[updated offered salary]]&gt;$N$40))</f>
        <v>0</v>
      </c>
    </row>
    <row r="5988" spans="1:11" x14ac:dyDescent="0.3">
      <c r="A5988">
        <v>814037</v>
      </c>
      <c r="B5988" t="s">
        <v>4829</v>
      </c>
      <c r="C5988" t="s">
        <v>8</v>
      </c>
      <c r="D5988" t="s">
        <v>9</v>
      </c>
      <c r="E5988" t="str">
        <f>IF(Statistics_xlsx___Sheet1[[#This Row],[event_name]]="-","Male",Statistics_xlsx___Sheet1[[#This Row],[event_name]])</f>
        <v>Male</v>
      </c>
      <c r="F5988" t="s">
        <v>166</v>
      </c>
      <c r="G5988" t="s">
        <v>24</v>
      </c>
      <c r="H5988" t="str">
        <f>IF(Statistics_xlsx___Sheet1[[#This Row],[Post Name]]="-",IF(G5989=0,G5987,G5989),Statistics_xlsx___Sheet1[[#This Row],[Post Name]])</f>
        <v>i7</v>
      </c>
      <c r="I5988">
        <v>83704</v>
      </c>
      <c r="J5988">
        <f>IF(Statistics_xlsx___Sheet1[[#This Row],[Offered Salary]]&lt;=0,AVERAGE($I$2:$I$7166),Statistics_xlsx___Sheet1[[#This Row],[Offered Salary]])</f>
        <v>83704</v>
      </c>
      <c r="K5988" t="b">
        <f>OR((Statistics_xlsx___Sheet1[[#This Row],[updated offered salary]]&lt;$N$39),(Statistics_xlsx___Sheet1[[#This Row],[updated offered salary]]&gt;$N$40))</f>
        <v>0</v>
      </c>
    </row>
    <row r="5989" spans="1:11" x14ac:dyDescent="0.3">
      <c r="A5989">
        <v>131734</v>
      </c>
      <c r="B5989" t="s">
        <v>4830</v>
      </c>
      <c r="C5989" t="s">
        <v>8</v>
      </c>
      <c r="D5989" t="s">
        <v>9</v>
      </c>
      <c r="E5989" t="str">
        <f>IF(Statistics_xlsx___Sheet1[[#This Row],[event_name]]="-","Male",Statistics_xlsx___Sheet1[[#This Row],[event_name]])</f>
        <v>Male</v>
      </c>
      <c r="F5989" t="s">
        <v>17</v>
      </c>
      <c r="G5989" t="s">
        <v>14</v>
      </c>
      <c r="H5989" t="str">
        <f>IF(Statistics_xlsx___Sheet1[[#This Row],[Post Name]]="-",IF(G5990=0,G5988,G5990),Statistics_xlsx___Sheet1[[#This Row],[Post Name]])</f>
        <v>c5</v>
      </c>
      <c r="I5989">
        <v>21824</v>
      </c>
      <c r="J5989">
        <f>IF(Statistics_xlsx___Sheet1[[#This Row],[Offered Salary]]&lt;=0,AVERAGE($I$2:$I$7166),Statistics_xlsx___Sheet1[[#This Row],[Offered Salary]])</f>
        <v>21824</v>
      </c>
      <c r="K5989" t="b">
        <f>OR((Statistics_xlsx___Sheet1[[#This Row],[updated offered salary]]&lt;$N$39),(Statistics_xlsx___Sheet1[[#This Row],[updated offered salary]]&gt;$N$40))</f>
        <v>0</v>
      </c>
    </row>
    <row r="5990" spans="1:11" x14ac:dyDescent="0.3">
      <c r="A5990">
        <v>831661</v>
      </c>
      <c r="B5990" t="s">
        <v>4831</v>
      </c>
      <c r="C5990" t="s">
        <v>8</v>
      </c>
      <c r="D5990" t="s">
        <v>42</v>
      </c>
      <c r="E5990" t="str">
        <f>IF(Statistics_xlsx___Sheet1[[#This Row],[event_name]]="-","Male",Statistics_xlsx___Sheet1[[#This Row],[event_name]])</f>
        <v>Don’t want to say</v>
      </c>
      <c r="F5990" t="s">
        <v>17</v>
      </c>
      <c r="G5990" t="s">
        <v>24</v>
      </c>
      <c r="H5990" t="str">
        <f>IF(Statistics_xlsx___Sheet1[[#This Row],[Post Name]]="-",IF(G5991=0,G5989,G5991),Statistics_xlsx___Sheet1[[#This Row],[Post Name]])</f>
        <v>i7</v>
      </c>
      <c r="I5990">
        <v>99617</v>
      </c>
      <c r="J5990">
        <f>IF(Statistics_xlsx___Sheet1[[#This Row],[Offered Salary]]&lt;=0,AVERAGE($I$2:$I$7166),Statistics_xlsx___Sheet1[[#This Row],[Offered Salary]])</f>
        <v>99617</v>
      </c>
      <c r="K5990" t="b">
        <f>OR((Statistics_xlsx___Sheet1[[#This Row],[updated offered salary]]&lt;$N$39),(Statistics_xlsx___Sheet1[[#This Row],[updated offered salary]]&gt;$N$40))</f>
        <v>0</v>
      </c>
    </row>
    <row r="5991" spans="1:11" x14ac:dyDescent="0.3">
      <c r="A5991">
        <v>841761</v>
      </c>
      <c r="B5991" t="s">
        <v>4832</v>
      </c>
      <c r="C5991" t="s">
        <v>8</v>
      </c>
      <c r="D5991" t="s">
        <v>9</v>
      </c>
      <c r="E5991" t="str">
        <f>IF(Statistics_xlsx___Sheet1[[#This Row],[event_name]]="-","Male",Statistics_xlsx___Sheet1[[#This Row],[event_name]])</f>
        <v>Male</v>
      </c>
      <c r="F5991" t="s">
        <v>17</v>
      </c>
      <c r="G5991" t="s">
        <v>24</v>
      </c>
      <c r="H5991" t="str">
        <f>IF(Statistics_xlsx___Sheet1[[#This Row],[Post Name]]="-",IF(G5992=0,G5990,G5992),Statistics_xlsx___Sheet1[[#This Row],[Post Name]])</f>
        <v>i7</v>
      </c>
      <c r="I5991">
        <v>98334</v>
      </c>
      <c r="J5991">
        <f>IF(Statistics_xlsx___Sheet1[[#This Row],[Offered Salary]]&lt;=0,AVERAGE($I$2:$I$7166),Statistics_xlsx___Sheet1[[#This Row],[Offered Salary]])</f>
        <v>98334</v>
      </c>
      <c r="K5991" t="b">
        <f>OR((Statistics_xlsx___Sheet1[[#This Row],[updated offered salary]]&lt;$N$39),(Statistics_xlsx___Sheet1[[#This Row],[updated offered salary]]&gt;$N$40))</f>
        <v>0</v>
      </c>
    </row>
    <row r="5992" spans="1:11" x14ac:dyDescent="0.3">
      <c r="A5992">
        <v>481379</v>
      </c>
      <c r="B5992" t="s">
        <v>4833</v>
      </c>
      <c r="C5992" t="s">
        <v>8</v>
      </c>
      <c r="D5992" t="s">
        <v>13</v>
      </c>
      <c r="E5992" t="str">
        <f>IF(Statistics_xlsx___Sheet1[[#This Row],[event_name]]="-","Male",Statistics_xlsx___Sheet1[[#This Row],[event_name]])</f>
        <v>Female</v>
      </c>
      <c r="F5992" t="s">
        <v>17</v>
      </c>
      <c r="G5992" t="s">
        <v>24</v>
      </c>
      <c r="H5992" t="str">
        <f>IF(Statistics_xlsx___Sheet1[[#This Row],[Post Name]]="-",IF(G5993=0,G5991,G5993),Statistics_xlsx___Sheet1[[#This Row],[Post Name]])</f>
        <v>i7</v>
      </c>
      <c r="I5992">
        <v>3819</v>
      </c>
      <c r="J5992">
        <f>IF(Statistics_xlsx___Sheet1[[#This Row],[Offered Salary]]&lt;=0,AVERAGE($I$2:$I$7166),Statistics_xlsx___Sheet1[[#This Row],[Offered Salary]])</f>
        <v>3819</v>
      </c>
      <c r="K5992" t="b">
        <f>OR((Statistics_xlsx___Sheet1[[#This Row],[updated offered salary]]&lt;$N$39),(Statistics_xlsx___Sheet1[[#This Row],[updated offered salary]]&gt;$N$40))</f>
        <v>0</v>
      </c>
    </row>
    <row r="5993" spans="1:11" x14ac:dyDescent="0.3">
      <c r="A5993">
        <v>618043</v>
      </c>
      <c r="B5993" t="s">
        <v>4834</v>
      </c>
      <c r="C5993" t="s">
        <v>8</v>
      </c>
      <c r="D5993" t="s">
        <v>9</v>
      </c>
      <c r="E5993" t="str">
        <f>IF(Statistics_xlsx___Sheet1[[#This Row],[event_name]]="-","Male",Statistics_xlsx___Sheet1[[#This Row],[event_name]])</f>
        <v>Male</v>
      </c>
      <c r="F5993" t="s">
        <v>17</v>
      </c>
      <c r="G5993" t="s">
        <v>24</v>
      </c>
      <c r="H5993" t="str">
        <f>IF(Statistics_xlsx___Sheet1[[#This Row],[Post Name]]="-",IF(G5994=0,G5992,G5994),Statistics_xlsx___Sheet1[[#This Row],[Post Name]])</f>
        <v>i7</v>
      </c>
      <c r="I5993">
        <v>70766</v>
      </c>
      <c r="J5993">
        <f>IF(Statistics_xlsx___Sheet1[[#This Row],[Offered Salary]]&lt;=0,AVERAGE($I$2:$I$7166),Statistics_xlsx___Sheet1[[#This Row],[Offered Salary]])</f>
        <v>70766</v>
      </c>
      <c r="K5993" t="b">
        <f>OR((Statistics_xlsx___Sheet1[[#This Row],[updated offered salary]]&lt;$N$39),(Statistics_xlsx___Sheet1[[#This Row],[updated offered salary]]&gt;$N$40))</f>
        <v>0</v>
      </c>
    </row>
    <row r="5994" spans="1:11" x14ac:dyDescent="0.3">
      <c r="A5994">
        <v>662128</v>
      </c>
      <c r="B5994" t="s">
        <v>4835</v>
      </c>
      <c r="C5994" t="s">
        <v>8</v>
      </c>
      <c r="D5994" t="s">
        <v>13</v>
      </c>
      <c r="E5994" t="str">
        <f>IF(Statistics_xlsx___Sheet1[[#This Row],[event_name]]="-","Male",Statistics_xlsx___Sheet1[[#This Row],[event_name]])</f>
        <v>Female</v>
      </c>
      <c r="F5994" t="s">
        <v>17</v>
      </c>
      <c r="G5994" t="s">
        <v>24</v>
      </c>
      <c r="H5994" t="str">
        <f>IF(Statistics_xlsx___Sheet1[[#This Row],[Post Name]]="-",IF(G5995=0,G5993,G5995),Statistics_xlsx___Sheet1[[#This Row],[Post Name]])</f>
        <v>i7</v>
      </c>
      <c r="I5994">
        <v>51254</v>
      </c>
      <c r="J5994">
        <f>IF(Statistics_xlsx___Sheet1[[#This Row],[Offered Salary]]&lt;=0,AVERAGE($I$2:$I$7166),Statistics_xlsx___Sheet1[[#This Row],[Offered Salary]])</f>
        <v>51254</v>
      </c>
      <c r="K5994" t="b">
        <f>OR((Statistics_xlsx___Sheet1[[#This Row],[updated offered salary]]&lt;$N$39),(Statistics_xlsx___Sheet1[[#This Row],[updated offered salary]]&gt;$N$40))</f>
        <v>0</v>
      </c>
    </row>
    <row r="5995" spans="1:11" x14ac:dyDescent="0.3">
      <c r="A5995">
        <v>963439</v>
      </c>
      <c r="B5995" t="s">
        <v>4836</v>
      </c>
      <c r="C5995" t="s">
        <v>15</v>
      </c>
      <c r="D5995" t="s">
        <v>9</v>
      </c>
      <c r="E5995" t="str">
        <f>IF(Statistics_xlsx___Sheet1[[#This Row],[event_name]]="-","Male",Statistics_xlsx___Sheet1[[#This Row],[event_name]])</f>
        <v>Male</v>
      </c>
      <c r="F5995" t="s">
        <v>17</v>
      </c>
      <c r="G5995" t="s">
        <v>24</v>
      </c>
      <c r="H5995" t="str">
        <f>IF(Statistics_xlsx___Sheet1[[#This Row],[Post Name]]="-",IF(G5996=0,G5994,G5996),Statistics_xlsx___Sheet1[[#This Row],[Post Name]])</f>
        <v>i7</v>
      </c>
      <c r="I5995">
        <v>96194</v>
      </c>
      <c r="J5995">
        <f>IF(Statistics_xlsx___Sheet1[[#This Row],[Offered Salary]]&lt;=0,AVERAGE($I$2:$I$7166),Statistics_xlsx___Sheet1[[#This Row],[Offered Salary]])</f>
        <v>96194</v>
      </c>
      <c r="K5995" t="b">
        <f>OR((Statistics_xlsx___Sheet1[[#This Row],[updated offered salary]]&lt;$N$39),(Statistics_xlsx___Sheet1[[#This Row],[updated offered salary]]&gt;$N$40))</f>
        <v>0</v>
      </c>
    </row>
    <row r="5996" spans="1:11" x14ac:dyDescent="0.3">
      <c r="A5996">
        <v>794235</v>
      </c>
      <c r="B5996" t="s">
        <v>4837</v>
      </c>
      <c r="C5996" t="s">
        <v>8</v>
      </c>
      <c r="D5996" t="s">
        <v>13</v>
      </c>
      <c r="E5996" t="str">
        <f>IF(Statistics_xlsx___Sheet1[[#This Row],[event_name]]="-","Male",Statistics_xlsx___Sheet1[[#This Row],[event_name]])</f>
        <v>Female</v>
      </c>
      <c r="F5996" t="s">
        <v>17</v>
      </c>
      <c r="G5996" t="s">
        <v>24</v>
      </c>
      <c r="H5996" t="str">
        <f>IF(Statistics_xlsx___Sheet1[[#This Row],[Post Name]]="-",IF(G5997=0,G5995,G5997),Statistics_xlsx___Sheet1[[#This Row],[Post Name]])</f>
        <v>i7</v>
      </c>
      <c r="I5996">
        <v>11757</v>
      </c>
      <c r="J5996">
        <f>IF(Statistics_xlsx___Sheet1[[#This Row],[Offered Salary]]&lt;=0,AVERAGE($I$2:$I$7166),Statistics_xlsx___Sheet1[[#This Row],[Offered Salary]])</f>
        <v>11757</v>
      </c>
      <c r="K5996" t="b">
        <f>OR((Statistics_xlsx___Sheet1[[#This Row],[updated offered salary]]&lt;$N$39),(Statistics_xlsx___Sheet1[[#This Row],[updated offered salary]]&gt;$N$40))</f>
        <v>0</v>
      </c>
    </row>
    <row r="5997" spans="1:11" x14ac:dyDescent="0.3">
      <c r="A5997">
        <v>524784</v>
      </c>
      <c r="B5997" t="s">
        <v>4838</v>
      </c>
      <c r="C5997" t="s">
        <v>8</v>
      </c>
      <c r="D5997" t="s">
        <v>9</v>
      </c>
      <c r="E5997" t="str">
        <f>IF(Statistics_xlsx___Sheet1[[#This Row],[event_name]]="-","Male",Statistics_xlsx___Sheet1[[#This Row],[event_name]])</f>
        <v>Male</v>
      </c>
      <c r="F5997" t="s">
        <v>21</v>
      </c>
      <c r="G5997" t="s">
        <v>345</v>
      </c>
      <c r="H5997" t="str">
        <f>IF(Statistics_xlsx___Sheet1[[#This Row],[Post Name]]="-",IF(G5998=0,G5996,G5998),Statistics_xlsx___Sheet1[[#This Row],[Post Name]])</f>
        <v>c9</v>
      </c>
      <c r="I5997">
        <v>77879</v>
      </c>
      <c r="J5997">
        <f>IF(Statistics_xlsx___Sheet1[[#This Row],[Offered Salary]]&lt;=0,AVERAGE($I$2:$I$7166),Statistics_xlsx___Sheet1[[#This Row],[Offered Salary]])</f>
        <v>77879</v>
      </c>
      <c r="K5997" t="b">
        <f>OR((Statistics_xlsx___Sheet1[[#This Row],[updated offered salary]]&lt;$N$39),(Statistics_xlsx___Sheet1[[#This Row],[updated offered salary]]&gt;$N$40))</f>
        <v>0</v>
      </c>
    </row>
    <row r="5998" spans="1:11" x14ac:dyDescent="0.3">
      <c r="A5998">
        <v>957784</v>
      </c>
      <c r="B5998" t="s">
        <v>4839</v>
      </c>
      <c r="C5998" t="s">
        <v>8</v>
      </c>
      <c r="D5998" t="s">
        <v>9</v>
      </c>
      <c r="E5998" t="str">
        <f>IF(Statistics_xlsx___Sheet1[[#This Row],[event_name]]="-","Male",Statistics_xlsx___Sheet1[[#This Row],[event_name]])</f>
        <v>Male</v>
      </c>
      <c r="F5998" t="s">
        <v>21</v>
      </c>
      <c r="G5998" t="s">
        <v>345</v>
      </c>
      <c r="H5998" t="str">
        <f>IF(Statistics_xlsx___Sheet1[[#This Row],[Post Name]]="-",IF(G5999=0,G5997,G5999),Statistics_xlsx___Sheet1[[#This Row],[Post Name]])</f>
        <v>c9</v>
      </c>
      <c r="I5998">
        <v>19664</v>
      </c>
      <c r="J5998">
        <f>IF(Statistics_xlsx___Sheet1[[#This Row],[Offered Salary]]&lt;=0,AVERAGE($I$2:$I$7166),Statistics_xlsx___Sheet1[[#This Row],[Offered Salary]])</f>
        <v>19664</v>
      </c>
      <c r="K5998" t="b">
        <f>OR((Statistics_xlsx___Sheet1[[#This Row],[updated offered salary]]&lt;$N$39),(Statistics_xlsx___Sheet1[[#This Row],[updated offered salary]]&gt;$N$40))</f>
        <v>0</v>
      </c>
    </row>
    <row r="5999" spans="1:11" x14ac:dyDescent="0.3">
      <c r="A5999">
        <v>747931</v>
      </c>
      <c r="B5999" t="s">
        <v>4840</v>
      </c>
      <c r="C5999" t="s">
        <v>15</v>
      </c>
      <c r="D5999" t="s">
        <v>9</v>
      </c>
      <c r="E5999" t="str">
        <f>IF(Statistics_xlsx___Sheet1[[#This Row],[event_name]]="-","Male",Statistics_xlsx___Sheet1[[#This Row],[event_name]])</f>
        <v>Male</v>
      </c>
      <c r="F5999" t="s">
        <v>21</v>
      </c>
      <c r="G5999" t="s">
        <v>345</v>
      </c>
      <c r="H5999" t="str">
        <f>IF(Statistics_xlsx___Sheet1[[#This Row],[Post Name]]="-",IF(G6000=0,G5998,G6000),Statistics_xlsx___Sheet1[[#This Row],[Post Name]])</f>
        <v>c9</v>
      </c>
      <c r="I5999">
        <v>14452</v>
      </c>
      <c r="J5999">
        <f>IF(Statistics_xlsx___Sheet1[[#This Row],[Offered Salary]]&lt;=0,AVERAGE($I$2:$I$7166),Statistics_xlsx___Sheet1[[#This Row],[Offered Salary]])</f>
        <v>14452</v>
      </c>
      <c r="K5999" t="b">
        <f>OR((Statistics_xlsx___Sheet1[[#This Row],[updated offered salary]]&lt;$N$39),(Statistics_xlsx___Sheet1[[#This Row],[updated offered salary]]&gt;$N$40))</f>
        <v>0</v>
      </c>
    </row>
    <row r="6000" spans="1:11" x14ac:dyDescent="0.3">
      <c r="A6000">
        <v>254807</v>
      </c>
      <c r="B6000" t="s">
        <v>4841</v>
      </c>
      <c r="C6000" t="s">
        <v>8</v>
      </c>
      <c r="D6000" t="s">
        <v>42</v>
      </c>
      <c r="E6000" t="str">
        <f>IF(Statistics_xlsx___Sheet1[[#This Row],[event_name]]="-","Male",Statistics_xlsx___Sheet1[[#This Row],[event_name]])</f>
        <v>Don’t want to say</v>
      </c>
      <c r="F6000" t="s">
        <v>21</v>
      </c>
      <c r="G6000" t="s">
        <v>345</v>
      </c>
      <c r="H6000" t="str">
        <f>IF(Statistics_xlsx___Sheet1[[#This Row],[Post Name]]="-",IF(G6001=0,G5999,G6001),Statistics_xlsx___Sheet1[[#This Row],[Post Name]])</f>
        <v>c9</v>
      </c>
      <c r="I6000">
        <v>38517</v>
      </c>
      <c r="J6000">
        <f>IF(Statistics_xlsx___Sheet1[[#This Row],[Offered Salary]]&lt;=0,AVERAGE($I$2:$I$7166),Statistics_xlsx___Sheet1[[#This Row],[Offered Salary]])</f>
        <v>38517</v>
      </c>
      <c r="K6000" t="b">
        <f>OR((Statistics_xlsx___Sheet1[[#This Row],[updated offered salary]]&lt;$N$39),(Statistics_xlsx___Sheet1[[#This Row],[updated offered salary]]&gt;$N$40))</f>
        <v>0</v>
      </c>
    </row>
    <row r="6001" spans="1:11" x14ac:dyDescent="0.3">
      <c r="A6001">
        <v>824893</v>
      </c>
      <c r="B6001" t="s">
        <v>4842</v>
      </c>
      <c r="C6001" t="s">
        <v>8</v>
      </c>
      <c r="D6001" t="s">
        <v>9</v>
      </c>
      <c r="E6001" t="str">
        <f>IF(Statistics_xlsx___Sheet1[[#This Row],[event_name]]="-","Male",Statistics_xlsx___Sheet1[[#This Row],[event_name]])</f>
        <v>Male</v>
      </c>
      <c r="F6001" t="s">
        <v>17</v>
      </c>
      <c r="G6001" t="s">
        <v>14</v>
      </c>
      <c r="H6001" t="str">
        <f>IF(Statistics_xlsx___Sheet1[[#This Row],[Post Name]]="-",IF(G6002=0,G6000,G6002),Statistics_xlsx___Sheet1[[#This Row],[Post Name]])</f>
        <v>c5</v>
      </c>
      <c r="I6001">
        <v>28134</v>
      </c>
      <c r="J6001">
        <f>IF(Statistics_xlsx___Sheet1[[#This Row],[Offered Salary]]&lt;=0,AVERAGE($I$2:$I$7166),Statistics_xlsx___Sheet1[[#This Row],[Offered Salary]])</f>
        <v>28134</v>
      </c>
      <c r="K6001" t="b">
        <f>OR((Statistics_xlsx___Sheet1[[#This Row],[updated offered salary]]&lt;$N$39),(Statistics_xlsx___Sheet1[[#This Row],[updated offered salary]]&gt;$N$40))</f>
        <v>0</v>
      </c>
    </row>
    <row r="6002" spans="1:11" x14ac:dyDescent="0.3">
      <c r="A6002">
        <v>89108</v>
      </c>
      <c r="B6002" t="s">
        <v>4843</v>
      </c>
      <c r="C6002" t="s">
        <v>8</v>
      </c>
      <c r="D6002" t="s">
        <v>42</v>
      </c>
      <c r="E6002" t="str">
        <f>IF(Statistics_xlsx___Sheet1[[#This Row],[event_name]]="-","Male",Statistics_xlsx___Sheet1[[#This Row],[event_name]])</f>
        <v>Don’t want to say</v>
      </c>
      <c r="F6002" t="s">
        <v>17</v>
      </c>
      <c r="G6002" t="s">
        <v>14</v>
      </c>
      <c r="H6002" t="str">
        <f>IF(Statistics_xlsx___Sheet1[[#This Row],[Post Name]]="-",IF(G6003=0,G6001,G6003),Statistics_xlsx___Sheet1[[#This Row],[Post Name]])</f>
        <v>c5</v>
      </c>
      <c r="I6002">
        <v>33139</v>
      </c>
      <c r="J6002">
        <f>IF(Statistics_xlsx___Sheet1[[#This Row],[Offered Salary]]&lt;=0,AVERAGE($I$2:$I$7166),Statistics_xlsx___Sheet1[[#This Row],[Offered Salary]])</f>
        <v>33139</v>
      </c>
      <c r="K6002" t="b">
        <f>OR((Statistics_xlsx___Sheet1[[#This Row],[updated offered salary]]&lt;$N$39),(Statistics_xlsx___Sheet1[[#This Row],[updated offered salary]]&gt;$N$40))</f>
        <v>0</v>
      </c>
    </row>
    <row r="6003" spans="1:11" x14ac:dyDescent="0.3">
      <c r="A6003">
        <v>608559</v>
      </c>
      <c r="B6003" t="s">
        <v>4844</v>
      </c>
      <c r="C6003" t="s">
        <v>8</v>
      </c>
      <c r="D6003" t="s">
        <v>9</v>
      </c>
      <c r="E6003" t="str">
        <f>IF(Statistics_xlsx___Sheet1[[#This Row],[event_name]]="-","Male",Statistics_xlsx___Sheet1[[#This Row],[event_name]])</f>
        <v>Male</v>
      </c>
      <c r="F6003" t="s">
        <v>17</v>
      </c>
      <c r="G6003" t="s">
        <v>14</v>
      </c>
      <c r="H6003" t="str">
        <f>IF(Statistics_xlsx___Sheet1[[#This Row],[Post Name]]="-",IF(G6004=0,G6002,G6004),Statistics_xlsx___Sheet1[[#This Row],[Post Name]])</f>
        <v>c5</v>
      </c>
      <c r="I6003">
        <v>4981</v>
      </c>
      <c r="J6003">
        <f>IF(Statistics_xlsx___Sheet1[[#This Row],[Offered Salary]]&lt;=0,AVERAGE($I$2:$I$7166),Statistics_xlsx___Sheet1[[#This Row],[Offered Salary]])</f>
        <v>4981</v>
      </c>
      <c r="K6003" t="b">
        <f>OR((Statistics_xlsx___Sheet1[[#This Row],[updated offered salary]]&lt;$N$39),(Statistics_xlsx___Sheet1[[#This Row],[updated offered salary]]&gt;$N$40))</f>
        <v>0</v>
      </c>
    </row>
    <row r="6004" spans="1:11" x14ac:dyDescent="0.3">
      <c r="A6004">
        <v>268296</v>
      </c>
      <c r="B6004" t="s">
        <v>4845</v>
      </c>
      <c r="C6004" t="s">
        <v>8</v>
      </c>
      <c r="D6004" t="s">
        <v>9</v>
      </c>
      <c r="E6004" t="str">
        <f>IF(Statistics_xlsx___Sheet1[[#This Row],[event_name]]="-","Male",Statistics_xlsx___Sheet1[[#This Row],[event_name]])</f>
        <v>Male</v>
      </c>
      <c r="F6004" t="s">
        <v>17</v>
      </c>
      <c r="G6004" t="s">
        <v>14</v>
      </c>
      <c r="H6004" t="str">
        <f>IF(Statistics_xlsx___Sheet1[[#This Row],[Post Name]]="-",IF(G6005=0,G6003,G6005),Statistics_xlsx___Sheet1[[#This Row],[Post Name]])</f>
        <v>c5</v>
      </c>
      <c r="I6004">
        <v>17266</v>
      </c>
      <c r="J6004">
        <f>IF(Statistics_xlsx___Sheet1[[#This Row],[Offered Salary]]&lt;=0,AVERAGE($I$2:$I$7166),Statistics_xlsx___Sheet1[[#This Row],[Offered Salary]])</f>
        <v>17266</v>
      </c>
      <c r="K6004" t="b">
        <f>OR((Statistics_xlsx___Sheet1[[#This Row],[updated offered salary]]&lt;$N$39),(Statistics_xlsx___Sheet1[[#This Row],[updated offered salary]]&gt;$N$40))</f>
        <v>0</v>
      </c>
    </row>
    <row r="6005" spans="1:11" x14ac:dyDescent="0.3">
      <c r="A6005">
        <v>825656</v>
      </c>
      <c r="B6005" t="s">
        <v>4846</v>
      </c>
      <c r="C6005" t="s">
        <v>8</v>
      </c>
      <c r="D6005" t="s">
        <v>9</v>
      </c>
      <c r="E6005" t="str">
        <f>IF(Statistics_xlsx___Sheet1[[#This Row],[event_name]]="-","Male",Statistics_xlsx___Sheet1[[#This Row],[event_name]])</f>
        <v>Male</v>
      </c>
      <c r="F6005" t="s">
        <v>17</v>
      </c>
      <c r="G6005" t="s">
        <v>24</v>
      </c>
      <c r="H6005" t="str">
        <f>IF(Statistics_xlsx___Sheet1[[#This Row],[Post Name]]="-",IF(G6006=0,G6004,G6006),Statistics_xlsx___Sheet1[[#This Row],[Post Name]])</f>
        <v>i7</v>
      </c>
      <c r="I6005">
        <v>65891</v>
      </c>
      <c r="J6005">
        <f>IF(Statistics_xlsx___Sheet1[[#This Row],[Offered Salary]]&lt;=0,AVERAGE($I$2:$I$7166),Statistics_xlsx___Sheet1[[#This Row],[Offered Salary]])</f>
        <v>65891</v>
      </c>
      <c r="K6005" t="b">
        <f>OR((Statistics_xlsx___Sheet1[[#This Row],[updated offered salary]]&lt;$N$39),(Statistics_xlsx___Sheet1[[#This Row],[updated offered salary]]&gt;$N$40))</f>
        <v>0</v>
      </c>
    </row>
    <row r="6006" spans="1:11" x14ac:dyDescent="0.3">
      <c r="A6006">
        <v>551379</v>
      </c>
      <c r="B6006" t="s">
        <v>4847</v>
      </c>
      <c r="C6006" t="s">
        <v>8</v>
      </c>
      <c r="D6006" t="s">
        <v>9</v>
      </c>
      <c r="E6006" t="str">
        <f>IF(Statistics_xlsx___Sheet1[[#This Row],[event_name]]="-","Male",Statistics_xlsx___Sheet1[[#This Row],[event_name]])</f>
        <v>Male</v>
      </c>
      <c r="F6006" t="s">
        <v>17</v>
      </c>
      <c r="G6006" t="s">
        <v>24</v>
      </c>
      <c r="H6006" t="str">
        <f>IF(Statistics_xlsx___Sheet1[[#This Row],[Post Name]]="-",IF(G6007=0,G6005,G6007),Statistics_xlsx___Sheet1[[#This Row],[Post Name]])</f>
        <v>i7</v>
      </c>
      <c r="I6006">
        <v>77830</v>
      </c>
      <c r="J6006">
        <f>IF(Statistics_xlsx___Sheet1[[#This Row],[Offered Salary]]&lt;=0,AVERAGE($I$2:$I$7166),Statistics_xlsx___Sheet1[[#This Row],[Offered Salary]])</f>
        <v>77830</v>
      </c>
      <c r="K6006" t="b">
        <f>OR((Statistics_xlsx___Sheet1[[#This Row],[updated offered salary]]&lt;$N$39),(Statistics_xlsx___Sheet1[[#This Row],[updated offered salary]]&gt;$N$40))</f>
        <v>0</v>
      </c>
    </row>
    <row r="6007" spans="1:11" x14ac:dyDescent="0.3">
      <c r="A6007">
        <v>737409</v>
      </c>
      <c r="B6007" t="s">
        <v>4848</v>
      </c>
      <c r="C6007" t="s">
        <v>8</v>
      </c>
      <c r="D6007" t="s">
        <v>9</v>
      </c>
      <c r="E6007" t="str">
        <f>IF(Statistics_xlsx___Sheet1[[#This Row],[event_name]]="-","Male",Statistics_xlsx___Sheet1[[#This Row],[event_name]])</f>
        <v>Male</v>
      </c>
      <c r="F6007" t="s">
        <v>17</v>
      </c>
      <c r="G6007" t="s">
        <v>24</v>
      </c>
      <c r="H6007" t="str">
        <f>IF(Statistics_xlsx___Sheet1[[#This Row],[Post Name]]="-",IF(G6008=0,G6006,G6008),Statistics_xlsx___Sheet1[[#This Row],[Post Name]])</f>
        <v>i7</v>
      </c>
      <c r="I6007">
        <v>47739</v>
      </c>
      <c r="J6007">
        <f>IF(Statistics_xlsx___Sheet1[[#This Row],[Offered Salary]]&lt;=0,AVERAGE($I$2:$I$7166),Statistics_xlsx___Sheet1[[#This Row],[Offered Salary]])</f>
        <v>47739</v>
      </c>
      <c r="K6007" t="b">
        <f>OR((Statistics_xlsx___Sheet1[[#This Row],[updated offered salary]]&lt;$N$39),(Statistics_xlsx___Sheet1[[#This Row],[updated offered salary]]&gt;$N$40))</f>
        <v>0</v>
      </c>
    </row>
    <row r="6008" spans="1:11" x14ac:dyDescent="0.3">
      <c r="A6008">
        <v>212110</v>
      </c>
      <c r="B6008" t="s">
        <v>4848</v>
      </c>
      <c r="C6008" t="s">
        <v>8</v>
      </c>
      <c r="D6008" t="s">
        <v>9</v>
      </c>
      <c r="E6008" t="str">
        <f>IF(Statistics_xlsx___Sheet1[[#This Row],[event_name]]="-","Male",Statistics_xlsx___Sheet1[[#This Row],[event_name]])</f>
        <v>Male</v>
      </c>
      <c r="F6008" t="s">
        <v>17</v>
      </c>
      <c r="G6008" t="s">
        <v>24</v>
      </c>
      <c r="H6008" t="str">
        <f>IF(Statistics_xlsx___Sheet1[[#This Row],[Post Name]]="-",IF(G6009=0,G6007,G6009),Statistics_xlsx___Sheet1[[#This Row],[Post Name]])</f>
        <v>i7</v>
      </c>
      <c r="I6008">
        <v>84096</v>
      </c>
      <c r="J6008">
        <f>IF(Statistics_xlsx___Sheet1[[#This Row],[Offered Salary]]&lt;=0,AVERAGE($I$2:$I$7166),Statistics_xlsx___Sheet1[[#This Row],[Offered Salary]])</f>
        <v>84096</v>
      </c>
      <c r="K6008" t="b">
        <f>OR((Statistics_xlsx___Sheet1[[#This Row],[updated offered salary]]&lt;$N$39),(Statistics_xlsx___Sheet1[[#This Row],[updated offered salary]]&gt;$N$40))</f>
        <v>0</v>
      </c>
    </row>
    <row r="6009" spans="1:11" x14ac:dyDescent="0.3">
      <c r="A6009">
        <v>475564</v>
      </c>
      <c r="B6009" t="s">
        <v>4849</v>
      </c>
      <c r="C6009" t="s">
        <v>8</v>
      </c>
      <c r="D6009" t="s">
        <v>9</v>
      </c>
      <c r="E6009" t="str">
        <f>IF(Statistics_xlsx___Sheet1[[#This Row],[event_name]]="-","Male",Statistics_xlsx___Sheet1[[#This Row],[event_name]])</f>
        <v>Male</v>
      </c>
      <c r="F6009" t="s">
        <v>10</v>
      </c>
      <c r="G6009" t="s">
        <v>44</v>
      </c>
      <c r="H6009" t="str">
        <f>IF(Statistics_xlsx___Sheet1[[#This Row],[Post Name]]="-",IF(G6010=0,G6008,G6010),Statistics_xlsx___Sheet1[[#This Row],[Post Name]])</f>
        <v>i6</v>
      </c>
      <c r="I6009">
        <v>99397</v>
      </c>
      <c r="J6009">
        <f>IF(Statistics_xlsx___Sheet1[[#This Row],[Offered Salary]]&lt;=0,AVERAGE($I$2:$I$7166),Statistics_xlsx___Sheet1[[#This Row],[Offered Salary]])</f>
        <v>99397</v>
      </c>
      <c r="K6009" t="b">
        <f>OR((Statistics_xlsx___Sheet1[[#This Row],[updated offered salary]]&lt;$N$39),(Statistics_xlsx___Sheet1[[#This Row],[updated offered salary]]&gt;$N$40))</f>
        <v>0</v>
      </c>
    </row>
    <row r="6010" spans="1:11" x14ac:dyDescent="0.3">
      <c r="A6010">
        <v>946421</v>
      </c>
      <c r="B6010" t="s">
        <v>4850</v>
      </c>
      <c r="C6010" t="s">
        <v>8</v>
      </c>
      <c r="D6010" t="s">
        <v>13</v>
      </c>
      <c r="E6010" t="str">
        <f>IF(Statistics_xlsx___Sheet1[[#This Row],[event_name]]="-","Male",Statistics_xlsx___Sheet1[[#This Row],[event_name]])</f>
        <v>Female</v>
      </c>
      <c r="F6010" t="s">
        <v>17</v>
      </c>
      <c r="G6010" t="s">
        <v>44</v>
      </c>
      <c r="H6010" t="str">
        <f>IF(Statistics_xlsx___Sheet1[[#This Row],[Post Name]]="-",IF(G6011=0,G6009,G6011),Statistics_xlsx___Sheet1[[#This Row],[Post Name]])</f>
        <v>i6</v>
      </c>
      <c r="I6010">
        <v>29769</v>
      </c>
      <c r="J6010">
        <f>IF(Statistics_xlsx___Sheet1[[#This Row],[Offered Salary]]&lt;=0,AVERAGE($I$2:$I$7166),Statistics_xlsx___Sheet1[[#This Row],[Offered Salary]])</f>
        <v>29769</v>
      </c>
      <c r="K6010" t="b">
        <f>OR((Statistics_xlsx___Sheet1[[#This Row],[updated offered salary]]&lt;$N$39),(Statistics_xlsx___Sheet1[[#This Row],[updated offered salary]]&gt;$N$40))</f>
        <v>0</v>
      </c>
    </row>
    <row r="6011" spans="1:11" x14ac:dyDescent="0.3">
      <c r="A6011">
        <v>464009</v>
      </c>
      <c r="B6011" t="s">
        <v>4851</v>
      </c>
      <c r="C6011" t="s">
        <v>8</v>
      </c>
      <c r="D6011" t="s">
        <v>9</v>
      </c>
      <c r="E6011" t="str">
        <f>IF(Statistics_xlsx___Sheet1[[#This Row],[event_name]]="-","Male",Statistics_xlsx___Sheet1[[#This Row],[event_name]])</f>
        <v>Male</v>
      </c>
      <c r="F6011" t="s">
        <v>17</v>
      </c>
      <c r="G6011" t="s">
        <v>44</v>
      </c>
      <c r="H6011" t="str">
        <f>IF(Statistics_xlsx___Sheet1[[#This Row],[Post Name]]="-",IF(G6012=0,G6010,G6012),Statistics_xlsx___Sheet1[[#This Row],[Post Name]])</f>
        <v>i6</v>
      </c>
      <c r="I6011">
        <v>58049</v>
      </c>
      <c r="J6011">
        <f>IF(Statistics_xlsx___Sheet1[[#This Row],[Offered Salary]]&lt;=0,AVERAGE($I$2:$I$7166),Statistics_xlsx___Sheet1[[#This Row],[Offered Salary]])</f>
        <v>58049</v>
      </c>
      <c r="K6011" t="b">
        <f>OR((Statistics_xlsx___Sheet1[[#This Row],[updated offered salary]]&lt;$N$39),(Statistics_xlsx___Sheet1[[#This Row],[updated offered salary]]&gt;$N$40))</f>
        <v>0</v>
      </c>
    </row>
    <row r="6012" spans="1:11" x14ac:dyDescent="0.3">
      <c r="A6012">
        <v>150983</v>
      </c>
      <c r="B6012" t="s">
        <v>4852</v>
      </c>
      <c r="C6012" t="s">
        <v>8</v>
      </c>
      <c r="D6012" t="s">
        <v>13</v>
      </c>
      <c r="E6012" t="str">
        <f>IF(Statistics_xlsx___Sheet1[[#This Row],[event_name]]="-","Male",Statistics_xlsx___Sheet1[[#This Row],[event_name]])</f>
        <v>Female</v>
      </c>
      <c r="F6012" t="s">
        <v>33</v>
      </c>
      <c r="G6012" t="s">
        <v>14</v>
      </c>
      <c r="H6012" t="str">
        <f>IF(Statistics_xlsx___Sheet1[[#This Row],[Post Name]]="-",IF(G6013=0,G6011,G6013),Statistics_xlsx___Sheet1[[#This Row],[Post Name]])</f>
        <v>c5</v>
      </c>
      <c r="I6012">
        <v>33907</v>
      </c>
      <c r="J6012">
        <f>IF(Statistics_xlsx___Sheet1[[#This Row],[Offered Salary]]&lt;=0,AVERAGE($I$2:$I$7166),Statistics_xlsx___Sheet1[[#This Row],[Offered Salary]])</f>
        <v>33907</v>
      </c>
      <c r="K6012" t="b">
        <f>OR((Statistics_xlsx___Sheet1[[#This Row],[updated offered salary]]&lt;$N$39),(Statistics_xlsx___Sheet1[[#This Row],[updated offered salary]]&gt;$N$40))</f>
        <v>0</v>
      </c>
    </row>
    <row r="6013" spans="1:11" x14ac:dyDescent="0.3">
      <c r="A6013">
        <v>245279</v>
      </c>
      <c r="B6013" t="s">
        <v>4853</v>
      </c>
      <c r="C6013" t="s">
        <v>8</v>
      </c>
      <c r="D6013" t="s">
        <v>13</v>
      </c>
      <c r="E6013" t="str">
        <f>IF(Statistics_xlsx___Sheet1[[#This Row],[event_name]]="-","Male",Statistics_xlsx___Sheet1[[#This Row],[event_name]])</f>
        <v>Female</v>
      </c>
      <c r="F6013" t="s">
        <v>33</v>
      </c>
      <c r="G6013" t="s">
        <v>14</v>
      </c>
      <c r="H6013" t="str">
        <f>IF(Statistics_xlsx___Sheet1[[#This Row],[Post Name]]="-",IF(G6014=0,G6012,G6014),Statistics_xlsx___Sheet1[[#This Row],[Post Name]])</f>
        <v>c5</v>
      </c>
      <c r="I6013">
        <v>52322</v>
      </c>
      <c r="J6013">
        <f>IF(Statistics_xlsx___Sheet1[[#This Row],[Offered Salary]]&lt;=0,AVERAGE($I$2:$I$7166),Statistics_xlsx___Sheet1[[#This Row],[Offered Salary]])</f>
        <v>52322</v>
      </c>
      <c r="K6013" t="b">
        <f>OR((Statistics_xlsx___Sheet1[[#This Row],[updated offered salary]]&lt;$N$39),(Statistics_xlsx___Sheet1[[#This Row],[updated offered salary]]&gt;$N$40))</f>
        <v>0</v>
      </c>
    </row>
    <row r="6014" spans="1:11" x14ac:dyDescent="0.3">
      <c r="A6014">
        <v>537509</v>
      </c>
      <c r="B6014" t="s">
        <v>4854</v>
      </c>
      <c r="C6014" t="s">
        <v>8</v>
      </c>
      <c r="D6014" t="s">
        <v>9</v>
      </c>
      <c r="E6014" t="str">
        <f>IF(Statistics_xlsx___Sheet1[[#This Row],[event_name]]="-","Male",Statistics_xlsx___Sheet1[[#This Row],[event_name]])</f>
        <v>Male</v>
      </c>
      <c r="F6014" t="s">
        <v>17</v>
      </c>
      <c r="G6014" t="s">
        <v>36</v>
      </c>
      <c r="H6014" t="str">
        <f>IF(Statistics_xlsx___Sheet1[[#This Row],[Post Name]]="-",IF(G6015=0,G6013,G6015),Statistics_xlsx___Sheet1[[#This Row],[Post Name]])</f>
        <v>i5</v>
      </c>
      <c r="I6014">
        <v>42224</v>
      </c>
      <c r="J6014">
        <f>IF(Statistics_xlsx___Sheet1[[#This Row],[Offered Salary]]&lt;=0,AVERAGE($I$2:$I$7166),Statistics_xlsx___Sheet1[[#This Row],[Offered Salary]])</f>
        <v>42224</v>
      </c>
      <c r="K6014" t="b">
        <f>OR((Statistics_xlsx___Sheet1[[#This Row],[updated offered salary]]&lt;$N$39),(Statistics_xlsx___Sheet1[[#This Row],[updated offered salary]]&gt;$N$40))</f>
        <v>0</v>
      </c>
    </row>
    <row r="6015" spans="1:11" x14ac:dyDescent="0.3">
      <c r="A6015">
        <v>243956</v>
      </c>
      <c r="B6015" t="s">
        <v>4855</v>
      </c>
      <c r="C6015" t="s">
        <v>8</v>
      </c>
      <c r="D6015" t="s">
        <v>9</v>
      </c>
      <c r="E6015" t="str">
        <f>IF(Statistics_xlsx___Sheet1[[#This Row],[event_name]]="-","Male",Statistics_xlsx___Sheet1[[#This Row],[event_name]])</f>
        <v>Male</v>
      </c>
      <c r="F6015" t="s">
        <v>17</v>
      </c>
      <c r="G6015" t="s">
        <v>39</v>
      </c>
      <c r="H6015" t="str">
        <f>IF(Statistics_xlsx___Sheet1[[#This Row],[Post Name]]="-",IF(G6016=0,G6014,G6016),Statistics_xlsx___Sheet1[[#This Row],[Post Name]])</f>
        <v>i1</v>
      </c>
      <c r="I6015">
        <v>4665</v>
      </c>
      <c r="J6015">
        <f>IF(Statistics_xlsx___Sheet1[[#This Row],[Offered Salary]]&lt;=0,AVERAGE($I$2:$I$7166),Statistics_xlsx___Sheet1[[#This Row],[Offered Salary]])</f>
        <v>4665</v>
      </c>
      <c r="K6015" t="b">
        <f>OR((Statistics_xlsx___Sheet1[[#This Row],[updated offered salary]]&lt;$N$39),(Statistics_xlsx___Sheet1[[#This Row],[updated offered salary]]&gt;$N$40))</f>
        <v>0</v>
      </c>
    </row>
    <row r="6016" spans="1:11" x14ac:dyDescent="0.3">
      <c r="A6016">
        <v>276185</v>
      </c>
      <c r="B6016" t="s">
        <v>4856</v>
      </c>
      <c r="C6016" t="s">
        <v>8</v>
      </c>
      <c r="D6016" t="s">
        <v>13</v>
      </c>
      <c r="E6016" t="str">
        <f>IF(Statistics_xlsx___Sheet1[[#This Row],[event_name]]="-","Male",Statistics_xlsx___Sheet1[[#This Row],[event_name]])</f>
        <v>Female</v>
      </c>
      <c r="F6016" t="s">
        <v>17</v>
      </c>
      <c r="G6016" t="s">
        <v>36</v>
      </c>
      <c r="H6016" t="str">
        <f>IF(Statistics_xlsx___Sheet1[[#This Row],[Post Name]]="-",IF(G6017=0,G6015,G6017),Statistics_xlsx___Sheet1[[#This Row],[Post Name]])</f>
        <v>i5</v>
      </c>
      <c r="I6016">
        <v>23966</v>
      </c>
      <c r="J6016">
        <f>IF(Statistics_xlsx___Sheet1[[#This Row],[Offered Salary]]&lt;=0,AVERAGE($I$2:$I$7166),Statistics_xlsx___Sheet1[[#This Row],[Offered Salary]])</f>
        <v>23966</v>
      </c>
      <c r="K6016" t="b">
        <f>OR((Statistics_xlsx___Sheet1[[#This Row],[updated offered salary]]&lt;$N$39),(Statistics_xlsx___Sheet1[[#This Row],[updated offered salary]]&gt;$N$40))</f>
        <v>0</v>
      </c>
    </row>
    <row r="6017" spans="1:11" x14ac:dyDescent="0.3">
      <c r="A6017">
        <v>758805</v>
      </c>
      <c r="B6017" t="s">
        <v>4857</v>
      </c>
      <c r="C6017" t="s">
        <v>8</v>
      </c>
      <c r="D6017" t="s">
        <v>9</v>
      </c>
      <c r="E6017" t="str">
        <f>IF(Statistics_xlsx___Sheet1[[#This Row],[event_name]]="-","Male",Statistics_xlsx___Sheet1[[#This Row],[event_name]])</f>
        <v>Male</v>
      </c>
      <c r="F6017" t="s">
        <v>17</v>
      </c>
      <c r="G6017" t="s">
        <v>36</v>
      </c>
      <c r="H6017" t="str">
        <f>IF(Statistics_xlsx___Sheet1[[#This Row],[Post Name]]="-",IF(G6018=0,G6016,G6018),Statistics_xlsx___Sheet1[[#This Row],[Post Name]])</f>
        <v>i5</v>
      </c>
      <c r="I6017">
        <v>93138</v>
      </c>
      <c r="J6017">
        <f>IF(Statistics_xlsx___Sheet1[[#This Row],[Offered Salary]]&lt;=0,AVERAGE($I$2:$I$7166),Statistics_xlsx___Sheet1[[#This Row],[Offered Salary]])</f>
        <v>93138</v>
      </c>
      <c r="K6017" t="b">
        <f>OR((Statistics_xlsx___Sheet1[[#This Row],[updated offered salary]]&lt;$N$39),(Statistics_xlsx___Sheet1[[#This Row],[updated offered salary]]&gt;$N$40))</f>
        <v>0</v>
      </c>
    </row>
    <row r="6018" spans="1:11" x14ac:dyDescent="0.3">
      <c r="A6018">
        <v>919971</v>
      </c>
      <c r="B6018" t="s">
        <v>4858</v>
      </c>
      <c r="C6018" t="s">
        <v>8</v>
      </c>
      <c r="D6018" t="s">
        <v>9</v>
      </c>
      <c r="E6018" t="str">
        <f>IF(Statistics_xlsx___Sheet1[[#This Row],[event_name]]="-","Male",Statistics_xlsx___Sheet1[[#This Row],[event_name]])</f>
        <v>Male</v>
      </c>
      <c r="F6018" t="s">
        <v>69</v>
      </c>
      <c r="G6018" t="s">
        <v>14</v>
      </c>
      <c r="H6018" t="str">
        <f>IF(Statistics_xlsx___Sheet1[[#This Row],[Post Name]]="-",IF(G6019=0,G6017,G6019),Statistics_xlsx___Sheet1[[#This Row],[Post Name]])</f>
        <v>c5</v>
      </c>
      <c r="I6018">
        <v>19763</v>
      </c>
      <c r="J6018">
        <f>IF(Statistics_xlsx___Sheet1[[#This Row],[Offered Salary]]&lt;=0,AVERAGE($I$2:$I$7166),Statistics_xlsx___Sheet1[[#This Row],[Offered Salary]])</f>
        <v>19763</v>
      </c>
      <c r="K6018" t="b">
        <f>OR((Statistics_xlsx___Sheet1[[#This Row],[updated offered salary]]&lt;$N$39),(Statistics_xlsx___Sheet1[[#This Row],[updated offered salary]]&gt;$N$40))</f>
        <v>0</v>
      </c>
    </row>
    <row r="6019" spans="1:11" x14ac:dyDescent="0.3">
      <c r="A6019">
        <v>169443</v>
      </c>
      <c r="B6019" t="s">
        <v>4859</v>
      </c>
      <c r="C6019" t="s">
        <v>8</v>
      </c>
      <c r="D6019" t="s">
        <v>13</v>
      </c>
      <c r="E6019" t="str">
        <f>IF(Statistics_xlsx___Sheet1[[#This Row],[event_name]]="-","Male",Statistics_xlsx___Sheet1[[#This Row],[event_name]])</f>
        <v>Female</v>
      </c>
      <c r="F6019" t="s">
        <v>69</v>
      </c>
      <c r="G6019" t="s">
        <v>14</v>
      </c>
      <c r="H6019" t="str">
        <f>IF(Statistics_xlsx___Sheet1[[#This Row],[Post Name]]="-",IF(G6020=0,G6018,G6020),Statistics_xlsx___Sheet1[[#This Row],[Post Name]])</f>
        <v>c5</v>
      </c>
      <c r="I6019">
        <v>59744</v>
      </c>
      <c r="J6019">
        <f>IF(Statistics_xlsx___Sheet1[[#This Row],[Offered Salary]]&lt;=0,AVERAGE($I$2:$I$7166),Statistics_xlsx___Sheet1[[#This Row],[Offered Salary]])</f>
        <v>59744</v>
      </c>
      <c r="K6019" t="b">
        <f>OR((Statistics_xlsx___Sheet1[[#This Row],[updated offered salary]]&lt;$N$39),(Statistics_xlsx___Sheet1[[#This Row],[updated offered salary]]&gt;$N$40))</f>
        <v>0</v>
      </c>
    </row>
    <row r="6020" spans="1:11" x14ac:dyDescent="0.3">
      <c r="A6020">
        <v>646392</v>
      </c>
      <c r="B6020" t="s">
        <v>4860</v>
      </c>
      <c r="C6020" t="s">
        <v>8</v>
      </c>
      <c r="D6020" t="s">
        <v>42</v>
      </c>
      <c r="E6020" t="str">
        <f>IF(Statistics_xlsx___Sheet1[[#This Row],[event_name]]="-","Male",Statistics_xlsx___Sheet1[[#This Row],[event_name]])</f>
        <v>Don’t want to say</v>
      </c>
      <c r="F6020" t="s">
        <v>10</v>
      </c>
      <c r="G6020" t="s">
        <v>11</v>
      </c>
      <c r="H6020" t="str">
        <f>IF(Statistics_xlsx___Sheet1[[#This Row],[Post Name]]="-",IF(G6021=0,G6019,G6021),Statistics_xlsx___Sheet1[[#This Row],[Post Name]])</f>
        <v>c8</v>
      </c>
      <c r="I6020">
        <v>51564</v>
      </c>
      <c r="J6020">
        <f>IF(Statistics_xlsx___Sheet1[[#This Row],[Offered Salary]]&lt;=0,AVERAGE($I$2:$I$7166),Statistics_xlsx___Sheet1[[#This Row],[Offered Salary]])</f>
        <v>51564</v>
      </c>
      <c r="K6020" t="b">
        <f>OR((Statistics_xlsx___Sheet1[[#This Row],[updated offered salary]]&lt;$N$39),(Statistics_xlsx___Sheet1[[#This Row],[updated offered salary]]&gt;$N$40))</f>
        <v>0</v>
      </c>
    </row>
    <row r="6021" spans="1:11" x14ac:dyDescent="0.3">
      <c r="A6021">
        <v>273066</v>
      </c>
      <c r="B6021" t="s">
        <v>4861</v>
      </c>
      <c r="C6021" t="s">
        <v>8</v>
      </c>
      <c r="D6021" t="s">
        <v>13</v>
      </c>
      <c r="E6021" t="str">
        <f>IF(Statistics_xlsx___Sheet1[[#This Row],[event_name]]="-","Male",Statistics_xlsx___Sheet1[[#This Row],[event_name]])</f>
        <v>Female</v>
      </c>
      <c r="F6021" t="s">
        <v>17</v>
      </c>
      <c r="G6021" t="s">
        <v>345</v>
      </c>
      <c r="H6021" t="str">
        <f>IF(Statistics_xlsx___Sheet1[[#This Row],[Post Name]]="-",IF(G6022=0,G6020,G6022),Statistics_xlsx___Sheet1[[#This Row],[Post Name]])</f>
        <v>c9</v>
      </c>
      <c r="I6021">
        <v>61824</v>
      </c>
      <c r="J6021">
        <f>IF(Statistics_xlsx___Sheet1[[#This Row],[Offered Salary]]&lt;=0,AVERAGE($I$2:$I$7166),Statistics_xlsx___Sheet1[[#This Row],[Offered Salary]])</f>
        <v>61824</v>
      </c>
      <c r="K6021" t="b">
        <f>OR((Statistics_xlsx___Sheet1[[#This Row],[updated offered salary]]&lt;$N$39),(Statistics_xlsx___Sheet1[[#This Row],[updated offered salary]]&gt;$N$40))</f>
        <v>0</v>
      </c>
    </row>
    <row r="6022" spans="1:11" x14ac:dyDescent="0.3">
      <c r="A6022">
        <v>562353</v>
      </c>
      <c r="B6022" t="s">
        <v>4862</v>
      </c>
      <c r="C6022" t="s">
        <v>8</v>
      </c>
      <c r="D6022" t="s">
        <v>13</v>
      </c>
      <c r="E6022" t="str">
        <f>IF(Statistics_xlsx___Sheet1[[#This Row],[event_name]]="-","Male",Statistics_xlsx___Sheet1[[#This Row],[event_name]])</f>
        <v>Female</v>
      </c>
      <c r="F6022" t="s">
        <v>113</v>
      </c>
      <c r="G6022" t="s">
        <v>24</v>
      </c>
      <c r="H6022" t="str">
        <f>IF(Statistics_xlsx___Sheet1[[#This Row],[Post Name]]="-",IF(G6023=0,G6021,G6023),Statistics_xlsx___Sheet1[[#This Row],[Post Name]])</f>
        <v>i7</v>
      </c>
      <c r="I6022">
        <v>99745</v>
      </c>
      <c r="J6022">
        <f>IF(Statistics_xlsx___Sheet1[[#This Row],[Offered Salary]]&lt;=0,AVERAGE($I$2:$I$7166),Statistics_xlsx___Sheet1[[#This Row],[Offered Salary]])</f>
        <v>99745</v>
      </c>
      <c r="K6022" t="b">
        <f>OR((Statistics_xlsx___Sheet1[[#This Row],[updated offered salary]]&lt;$N$39),(Statistics_xlsx___Sheet1[[#This Row],[updated offered salary]]&gt;$N$40))</f>
        <v>0</v>
      </c>
    </row>
    <row r="6023" spans="1:11" x14ac:dyDescent="0.3">
      <c r="A6023">
        <v>375556</v>
      </c>
      <c r="B6023" t="s">
        <v>4863</v>
      </c>
      <c r="C6023" t="s">
        <v>8</v>
      </c>
      <c r="D6023" t="s">
        <v>13</v>
      </c>
      <c r="E6023" t="str">
        <f>IF(Statistics_xlsx___Sheet1[[#This Row],[event_name]]="-","Male",Statistics_xlsx___Sheet1[[#This Row],[event_name]])</f>
        <v>Female</v>
      </c>
      <c r="F6023" t="s">
        <v>113</v>
      </c>
      <c r="G6023" t="s">
        <v>24</v>
      </c>
      <c r="H6023" t="str">
        <f>IF(Statistics_xlsx___Sheet1[[#This Row],[Post Name]]="-",IF(G6024=0,G6022,G6024),Statistics_xlsx___Sheet1[[#This Row],[Post Name]])</f>
        <v>i7</v>
      </c>
      <c r="I6023">
        <v>81434</v>
      </c>
      <c r="J6023">
        <f>IF(Statistics_xlsx___Sheet1[[#This Row],[Offered Salary]]&lt;=0,AVERAGE($I$2:$I$7166),Statistics_xlsx___Sheet1[[#This Row],[Offered Salary]])</f>
        <v>81434</v>
      </c>
      <c r="K6023" t="b">
        <f>OR((Statistics_xlsx___Sheet1[[#This Row],[updated offered salary]]&lt;$N$39),(Statistics_xlsx___Sheet1[[#This Row],[updated offered salary]]&gt;$N$40))</f>
        <v>0</v>
      </c>
    </row>
    <row r="6024" spans="1:11" x14ac:dyDescent="0.3">
      <c r="A6024">
        <v>719895</v>
      </c>
      <c r="B6024" t="s">
        <v>4864</v>
      </c>
      <c r="C6024" t="s">
        <v>8</v>
      </c>
      <c r="D6024" t="s">
        <v>13</v>
      </c>
      <c r="E6024" t="str">
        <f>IF(Statistics_xlsx___Sheet1[[#This Row],[event_name]]="-","Male",Statistics_xlsx___Sheet1[[#This Row],[event_name]])</f>
        <v>Female</v>
      </c>
      <c r="F6024" t="s">
        <v>113</v>
      </c>
      <c r="G6024" t="s">
        <v>24</v>
      </c>
      <c r="H6024" t="str">
        <f>IF(Statistics_xlsx___Sheet1[[#This Row],[Post Name]]="-",IF(G6025=0,G6023,G6025),Statistics_xlsx___Sheet1[[#This Row],[Post Name]])</f>
        <v>i7</v>
      </c>
      <c r="I6024">
        <v>86399</v>
      </c>
      <c r="J6024">
        <f>IF(Statistics_xlsx___Sheet1[[#This Row],[Offered Salary]]&lt;=0,AVERAGE($I$2:$I$7166),Statistics_xlsx___Sheet1[[#This Row],[Offered Salary]])</f>
        <v>86399</v>
      </c>
      <c r="K6024" t="b">
        <f>OR((Statistics_xlsx___Sheet1[[#This Row],[updated offered salary]]&lt;$N$39),(Statistics_xlsx___Sheet1[[#This Row],[updated offered salary]]&gt;$N$40))</f>
        <v>0</v>
      </c>
    </row>
    <row r="6025" spans="1:11" x14ac:dyDescent="0.3">
      <c r="A6025">
        <v>422222</v>
      </c>
      <c r="B6025" t="s">
        <v>4865</v>
      </c>
      <c r="C6025" t="s">
        <v>8</v>
      </c>
      <c r="D6025" t="s">
        <v>13</v>
      </c>
      <c r="E6025" t="str">
        <f>IF(Statistics_xlsx___Sheet1[[#This Row],[event_name]]="-","Male",Statistics_xlsx___Sheet1[[#This Row],[event_name]])</f>
        <v>Female</v>
      </c>
      <c r="F6025" t="s">
        <v>113</v>
      </c>
      <c r="G6025" t="s">
        <v>14</v>
      </c>
      <c r="H6025" t="str">
        <f>IF(Statistics_xlsx___Sheet1[[#This Row],[Post Name]]="-",IF(G6026=0,G6024,G6026),Statistics_xlsx___Sheet1[[#This Row],[Post Name]])</f>
        <v>c5</v>
      </c>
      <c r="I6025">
        <v>95521</v>
      </c>
      <c r="J6025">
        <f>IF(Statistics_xlsx___Sheet1[[#This Row],[Offered Salary]]&lt;=0,AVERAGE($I$2:$I$7166),Statistics_xlsx___Sheet1[[#This Row],[Offered Salary]])</f>
        <v>95521</v>
      </c>
      <c r="K6025" t="b">
        <f>OR((Statistics_xlsx___Sheet1[[#This Row],[updated offered salary]]&lt;$N$39),(Statistics_xlsx___Sheet1[[#This Row],[updated offered salary]]&gt;$N$40))</f>
        <v>0</v>
      </c>
    </row>
    <row r="6026" spans="1:11" x14ac:dyDescent="0.3">
      <c r="A6026">
        <v>464899</v>
      </c>
      <c r="B6026" t="s">
        <v>4866</v>
      </c>
      <c r="C6026" t="s">
        <v>8</v>
      </c>
      <c r="D6026" t="s">
        <v>13</v>
      </c>
      <c r="E6026" t="str">
        <f>IF(Statistics_xlsx___Sheet1[[#This Row],[event_name]]="-","Male",Statistics_xlsx___Sheet1[[#This Row],[event_name]])</f>
        <v>Female</v>
      </c>
      <c r="F6026" t="s">
        <v>113</v>
      </c>
      <c r="G6026" t="s">
        <v>24</v>
      </c>
      <c r="H6026" t="str">
        <f>IF(Statistics_xlsx___Sheet1[[#This Row],[Post Name]]="-",IF(G6027=0,G6025,G6027),Statistics_xlsx___Sheet1[[#This Row],[Post Name]])</f>
        <v>i7</v>
      </c>
      <c r="I6026">
        <v>1022</v>
      </c>
      <c r="J6026">
        <f>IF(Statistics_xlsx___Sheet1[[#This Row],[Offered Salary]]&lt;=0,AVERAGE($I$2:$I$7166),Statistics_xlsx___Sheet1[[#This Row],[Offered Salary]])</f>
        <v>1022</v>
      </c>
      <c r="K6026" t="b">
        <f>OR((Statistics_xlsx___Sheet1[[#This Row],[updated offered salary]]&lt;$N$39),(Statistics_xlsx___Sheet1[[#This Row],[updated offered salary]]&gt;$N$40))</f>
        <v>0</v>
      </c>
    </row>
    <row r="6027" spans="1:11" x14ac:dyDescent="0.3">
      <c r="A6027">
        <v>603672</v>
      </c>
      <c r="B6027" t="s">
        <v>4867</v>
      </c>
      <c r="C6027" t="s">
        <v>8</v>
      </c>
      <c r="D6027" t="s">
        <v>9</v>
      </c>
      <c r="E6027" t="str">
        <f>IF(Statistics_xlsx___Sheet1[[#This Row],[event_name]]="-","Male",Statistics_xlsx___Sheet1[[#This Row],[event_name]])</f>
        <v>Male</v>
      </c>
      <c r="F6027" t="s">
        <v>17</v>
      </c>
      <c r="G6027" t="s">
        <v>14</v>
      </c>
      <c r="H6027" t="str">
        <f>IF(Statistics_xlsx___Sheet1[[#This Row],[Post Name]]="-",IF(G6028=0,G6026,G6028),Statistics_xlsx___Sheet1[[#This Row],[Post Name]])</f>
        <v>c5</v>
      </c>
      <c r="I6027">
        <v>25843</v>
      </c>
      <c r="J6027">
        <f>IF(Statistics_xlsx___Sheet1[[#This Row],[Offered Salary]]&lt;=0,AVERAGE($I$2:$I$7166),Statistics_xlsx___Sheet1[[#This Row],[Offered Salary]])</f>
        <v>25843</v>
      </c>
      <c r="K6027" t="b">
        <f>OR((Statistics_xlsx___Sheet1[[#This Row],[updated offered salary]]&lt;$N$39),(Statistics_xlsx___Sheet1[[#This Row],[updated offered salary]]&gt;$N$40))</f>
        <v>0</v>
      </c>
    </row>
    <row r="6028" spans="1:11" x14ac:dyDescent="0.3">
      <c r="A6028">
        <v>480487</v>
      </c>
      <c r="B6028" t="s">
        <v>4868</v>
      </c>
      <c r="C6028" t="s">
        <v>8</v>
      </c>
      <c r="D6028" t="s">
        <v>13</v>
      </c>
      <c r="E6028" t="str">
        <f>IF(Statistics_xlsx___Sheet1[[#This Row],[event_name]]="-","Male",Statistics_xlsx___Sheet1[[#This Row],[event_name]])</f>
        <v>Female</v>
      </c>
      <c r="F6028" t="s">
        <v>17</v>
      </c>
      <c r="G6028" t="s">
        <v>14</v>
      </c>
      <c r="H6028" t="str">
        <f>IF(Statistics_xlsx___Sheet1[[#This Row],[Post Name]]="-",IF(G6029=0,G6027,G6029),Statistics_xlsx___Sheet1[[#This Row],[Post Name]])</f>
        <v>c5</v>
      </c>
      <c r="I6028">
        <v>77827</v>
      </c>
      <c r="J6028">
        <f>IF(Statistics_xlsx___Sheet1[[#This Row],[Offered Salary]]&lt;=0,AVERAGE($I$2:$I$7166),Statistics_xlsx___Sheet1[[#This Row],[Offered Salary]])</f>
        <v>77827</v>
      </c>
      <c r="K6028" t="b">
        <f>OR((Statistics_xlsx___Sheet1[[#This Row],[updated offered salary]]&lt;$N$39),(Statistics_xlsx___Sheet1[[#This Row],[updated offered salary]]&gt;$N$40))</f>
        <v>0</v>
      </c>
    </row>
    <row r="6029" spans="1:11" x14ac:dyDescent="0.3">
      <c r="A6029">
        <v>186971</v>
      </c>
      <c r="B6029" t="s">
        <v>4869</v>
      </c>
      <c r="C6029" t="s">
        <v>8</v>
      </c>
      <c r="D6029" t="s">
        <v>13</v>
      </c>
      <c r="E6029" t="str">
        <f>IF(Statistics_xlsx___Sheet1[[#This Row],[event_name]]="-","Male",Statistics_xlsx___Sheet1[[#This Row],[event_name]])</f>
        <v>Female</v>
      </c>
      <c r="F6029" t="s">
        <v>17</v>
      </c>
      <c r="G6029" t="s">
        <v>14</v>
      </c>
      <c r="H6029" t="str">
        <f>IF(Statistics_xlsx___Sheet1[[#This Row],[Post Name]]="-",IF(G6030=0,G6028,G6030),Statistics_xlsx___Sheet1[[#This Row],[Post Name]])</f>
        <v>c5</v>
      </c>
      <c r="I6029">
        <v>26211</v>
      </c>
      <c r="J6029">
        <f>IF(Statistics_xlsx___Sheet1[[#This Row],[Offered Salary]]&lt;=0,AVERAGE($I$2:$I$7166),Statistics_xlsx___Sheet1[[#This Row],[Offered Salary]])</f>
        <v>26211</v>
      </c>
      <c r="K6029" t="b">
        <f>OR((Statistics_xlsx___Sheet1[[#This Row],[updated offered salary]]&lt;$N$39),(Statistics_xlsx___Sheet1[[#This Row],[updated offered salary]]&gt;$N$40))</f>
        <v>0</v>
      </c>
    </row>
    <row r="6030" spans="1:11" x14ac:dyDescent="0.3">
      <c r="A6030">
        <v>976777</v>
      </c>
      <c r="B6030" t="s">
        <v>4870</v>
      </c>
      <c r="C6030" t="s">
        <v>15</v>
      </c>
      <c r="D6030" t="s">
        <v>9</v>
      </c>
      <c r="E6030" t="str">
        <f>IF(Statistics_xlsx___Sheet1[[#This Row],[event_name]]="-","Male",Statistics_xlsx___Sheet1[[#This Row],[event_name]])</f>
        <v>Male</v>
      </c>
      <c r="F6030" t="s">
        <v>17</v>
      </c>
      <c r="G6030" t="s">
        <v>14</v>
      </c>
      <c r="H6030" t="str">
        <f>IF(Statistics_xlsx___Sheet1[[#This Row],[Post Name]]="-",IF(G6031=0,G6029,G6031),Statistics_xlsx___Sheet1[[#This Row],[Post Name]])</f>
        <v>c5</v>
      </c>
      <c r="I6030">
        <v>81574</v>
      </c>
      <c r="J6030">
        <f>IF(Statistics_xlsx___Sheet1[[#This Row],[Offered Salary]]&lt;=0,AVERAGE($I$2:$I$7166),Statistics_xlsx___Sheet1[[#This Row],[Offered Salary]])</f>
        <v>81574</v>
      </c>
      <c r="K6030" t="b">
        <f>OR((Statistics_xlsx___Sheet1[[#This Row],[updated offered salary]]&lt;$N$39),(Statistics_xlsx___Sheet1[[#This Row],[updated offered salary]]&gt;$N$40))</f>
        <v>0</v>
      </c>
    </row>
    <row r="6031" spans="1:11" x14ac:dyDescent="0.3">
      <c r="A6031">
        <v>703792</v>
      </c>
      <c r="B6031" t="s">
        <v>4871</v>
      </c>
      <c r="C6031" t="s">
        <v>8</v>
      </c>
      <c r="D6031" t="s">
        <v>9</v>
      </c>
      <c r="E6031" t="str">
        <f>IF(Statistics_xlsx___Sheet1[[#This Row],[event_name]]="-","Male",Statistics_xlsx___Sheet1[[#This Row],[event_name]])</f>
        <v>Male</v>
      </c>
      <c r="F6031" t="s">
        <v>21</v>
      </c>
      <c r="G6031" t="s">
        <v>14</v>
      </c>
      <c r="H6031" t="str">
        <f>IF(Statistics_xlsx___Sheet1[[#This Row],[Post Name]]="-",IF(G6032=0,G6030,G6032),Statistics_xlsx___Sheet1[[#This Row],[Post Name]])</f>
        <v>c5</v>
      </c>
      <c r="I6031">
        <v>13696</v>
      </c>
      <c r="J6031">
        <f>IF(Statistics_xlsx___Sheet1[[#This Row],[Offered Salary]]&lt;=0,AVERAGE($I$2:$I$7166),Statistics_xlsx___Sheet1[[#This Row],[Offered Salary]])</f>
        <v>13696</v>
      </c>
      <c r="K6031" t="b">
        <f>OR((Statistics_xlsx___Sheet1[[#This Row],[updated offered salary]]&lt;$N$39),(Statistics_xlsx___Sheet1[[#This Row],[updated offered salary]]&gt;$N$40))</f>
        <v>0</v>
      </c>
    </row>
    <row r="6032" spans="1:11" x14ac:dyDescent="0.3">
      <c r="A6032">
        <v>600570</v>
      </c>
      <c r="B6032" t="s">
        <v>4872</v>
      </c>
      <c r="C6032" t="s">
        <v>8</v>
      </c>
      <c r="D6032" t="s">
        <v>13</v>
      </c>
      <c r="E6032" t="str">
        <f>IF(Statistics_xlsx___Sheet1[[#This Row],[event_name]]="-","Male",Statistics_xlsx___Sheet1[[#This Row],[event_name]])</f>
        <v>Female</v>
      </c>
      <c r="F6032" t="s">
        <v>33</v>
      </c>
      <c r="G6032" t="s">
        <v>14</v>
      </c>
      <c r="H6032" t="str">
        <f>IF(Statistics_xlsx___Sheet1[[#This Row],[Post Name]]="-",IF(G6033=0,G6031,G6033),Statistics_xlsx___Sheet1[[#This Row],[Post Name]])</f>
        <v>c5</v>
      </c>
      <c r="I6032">
        <v>5841</v>
      </c>
      <c r="J6032">
        <f>IF(Statistics_xlsx___Sheet1[[#This Row],[Offered Salary]]&lt;=0,AVERAGE($I$2:$I$7166),Statistics_xlsx___Sheet1[[#This Row],[Offered Salary]])</f>
        <v>5841</v>
      </c>
      <c r="K6032" t="b">
        <f>OR((Statistics_xlsx___Sheet1[[#This Row],[updated offered salary]]&lt;$N$39),(Statistics_xlsx___Sheet1[[#This Row],[updated offered salary]]&gt;$N$40))</f>
        <v>0</v>
      </c>
    </row>
    <row r="6033" spans="1:11" x14ac:dyDescent="0.3">
      <c r="A6033">
        <v>209973</v>
      </c>
      <c r="B6033" t="s">
        <v>4873</v>
      </c>
      <c r="C6033" t="s">
        <v>8</v>
      </c>
      <c r="D6033" t="s">
        <v>42</v>
      </c>
      <c r="E6033" t="str">
        <f>IF(Statistics_xlsx___Sheet1[[#This Row],[event_name]]="-","Male",Statistics_xlsx___Sheet1[[#This Row],[event_name]])</f>
        <v>Don’t want to say</v>
      </c>
      <c r="F6033" t="s">
        <v>33</v>
      </c>
      <c r="G6033" t="s">
        <v>14</v>
      </c>
      <c r="H6033" t="str">
        <f>IF(Statistics_xlsx___Sheet1[[#This Row],[Post Name]]="-",IF(G6034=0,G6032,G6034),Statistics_xlsx___Sheet1[[#This Row],[Post Name]])</f>
        <v>c5</v>
      </c>
      <c r="I6033">
        <v>7439</v>
      </c>
      <c r="J6033">
        <f>IF(Statistics_xlsx___Sheet1[[#This Row],[Offered Salary]]&lt;=0,AVERAGE($I$2:$I$7166),Statistics_xlsx___Sheet1[[#This Row],[Offered Salary]])</f>
        <v>7439</v>
      </c>
      <c r="K6033" t="b">
        <f>OR((Statistics_xlsx___Sheet1[[#This Row],[updated offered salary]]&lt;$N$39),(Statistics_xlsx___Sheet1[[#This Row],[updated offered salary]]&gt;$N$40))</f>
        <v>0</v>
      </c>
    </row>
    <row r="6034" spans="1:11" x14ac:dyDescent="0.3">
      <c r="A6034">
        <v>525836</v>
      </c>
      <c r="B6034" t="s">
        <v>4874</v>
      </c>
      <c r="C6034" t="s">
        <v>8</v>
      </c>
      <c r="D6034" t="s">
        <v>9</v>
      </c>
      <c r="E6034" t="str">
        <f>IF(Statistics_xlsx___Sheet1[[#This Row],[event_name]]="-","Male",Statistics_xlsx___Sheet1[[#This Row],[event_name]])</f>
        <v>Male</v>
      </c>
      <c r="F6034" t="s">
        <v>10</v>
      </c>
      <c r="G6034" t="s">
        <v>345</v>
      </c>
      <c r="H6034" t="str">
        <f>IF(Statistics_xlsx___Sheet1[[#This Row],[Post Name]]="-",IF(G6035=0,G6033,G6035),Statistics_xlsx___Sheet1[[#This Row],[Post Name]])</f>
        <v>c9</v>
      </c>
      <c r="I6034">
        <v>81259</v>
      </c>
      <c r="J6034">
        <f>IF(Statistics_xlsx___Sheet1[[#This Row],[Offered Salary]]&lt;=0,AVERAGE($I$2:$I$7166),Statistics_xlsx___Sheet1[[#This Row],[Offered Salary]])</f>
        <v>81259</v>
      </c>
      <c r="K6034" t="b">
        <f>OR((Statistics_xlsx___Sheet1[[#This Row],[updated offered salary]]&lt;$N$39),(Statistics_xlsx___Sheet1[[#This Row],[updated offered salary]]&gt;$N$40))</f>
        <v>0</v>
      </c>
    </row>
    <row r="6035" spans="1:11" x14ac:dyDescent="0.3">
      <c r="A6035">
        <v>896401</v>
      </c>
      <c r="B6035" t="s">
        <v>4875</v>
      </c>
      <c r="C6035" t="s">
        <v>8</v>
      </c>
      <c r="D6035" t="s">
        <v>42</v>
      </c>
      <c r="E6035" t="str">
        <f>IF(Statistics_xlsx___Sheet1[[#This Row],[event_name]]="-","Male",Statistics_xlsx___Sheet1[[#This Row],[event_name]])</f>
        <v>Don’t want to say</v>
      </c>
      <c r="F6035" t="s">
        <v>10</v>
      </c>
      <c r="G6035" t="s">
        <v>345</v>
      </c>
      <c r="H6035" t="str">
        <f>IF(Statistics_xlsx___Sheet1[[#This Row],[Post Name]]="-",IF(G6036=0,G6034,G6036),Statistics_xlsx___Sheet1[[#This Row],[Post Name]])</f>
        <v>c9</v>
      </c>
      <c r="I6035">
        <v>27760</v>
      </c>
      <c r="J6035">
        <f>IF(Statistics_xlsx___Sheet1[[#This Row],[Offered Salary]]&lt;=0,AVERAGE($I$2:$I$7166),Statistics_xlsx___Sheet1[[#This Row],[Offered Salary]])</f>
        <v>27760</v>
      </c>
      <c r="K6035" t="b">
        <f>OR((Statistics_xlsx___Sheet1[[#This Row],[updated offered salary]]&lt;$N$39),(Statistics_xlsx___Sheet1[[#This Row],[updated offered salary]]&gt;$N$40))</f>
        <v>0</v>
      </c>
    </row>
    <row r="6036" spans="1:11" x14ac:dyDescent="0.3">
      <c r="A6036">
        <v>626067</v>
      </c>
      <c r="B6036" t="s">
        <v>4876</v>
      </c>
      <c r="C6036" t="s">
        <v>8</v>
      </c>
      <c r="D6036" t="s">
        <v>9</v>
      </c>
      <c r="E6036" t="str">
        <f>IF(Statistics_xlsx___Sheet1[[#This Row],[event_name]]="-","Male",Statistics_xlsx___Sheet1[[#This Row],[event_name]])</f>
        <v>Male</v>
      </c>
      <c r="F6036" t="s">
        <v>69</v>
      </c>
      <c r="G6036" t="s">
        <v>36</v>
      </c>
      <c r="H6036" t="str">
        <f>IF(Statistics_xlsx___Sheet1[[#This Row],[Post Name]]="-",IF(G6037=0,G6035,G6037),Statistics_xlsx___Sheet1[[#This Row],[Post Name]])</f>
        <v>i5</v>
      </c>
      <c r="I6036">
        <v>52925</v>
      </c>
      <c r="J6036">
        <f>IF(Statistics_xlsx___Sheet1[[#This Row],[Offered Salary]]&lt;=0,AVERAGE($I$2:$I$7166),Statistics_xlsx___Sheet1[[#This Row],[Offered Salary]])</f>
        <v>52925</v>
      </c>
      <c r="K6036" t="b">
        <f>OR((Statistics_xlsx___Sheet1[[#This Row],[updated offered salary]]&lt;$N$39),(Statistics_xlsx___Sheet1[[#This Row],[updated offered salary]]&gt;$N$40))</f>
        <v>0</v>
      </c>
    </row>
    <row r="6037" spans="1:11" x14ac:dyDescent="0.3">
      <c r="A6037">
        <v>83466</v>
      </c>
      <c r="B6037" t="s">
        <v>4877</v>
      </c>
      <c r="C6037" t="s">
        <v>8</v>
      </c>
      <c r="D6037" t="s">
        <v>9</v>
      </c>
      <c r="E6037" t="str">
        <f>IF(Statistics_xlsx___Sheet1[[#This Row],[event_name]]="-","Male",Statistics_xlsx___Sheet1[[#This Row],[event_name]])</f>
        <v>Male</v>
      </c>
      <c r="F6037" t="s">
        <v>69</v>
      </c>
      <c r="G6037" t="s">
        <v>36</v>
      </c>
      <c r="H6037" t="str">
        <f>IF(Statistics_xlsx___Sheet1[[#This Row],[Post Name]]="-",IF(G6038=0,G6036,G6038),Statistics_xlsx___Sheet1[[#This Row],[Post Name]])</f>
        <v>i5</v>
      </c>
      <c r="I6037">
        <v>91040</v>
      </c>
      <c r="J6037">
        <f>IF(Statistics_xlsx___Sheet1[[#This Row],[Offered Salary]]&lt;=0,AVERAGE($I$2:$I$7166),Statistics_xlsx___Sheet1[[#This Row],[Offered Salary]])</f>
        <v>91040</v>
      </c>
      <c r="K6037" t="b">
        <f>OR((Statistics_xlsx___Sheet1[[#This Row],[updated offered salary]]&lt;$N$39),(Statistics_xlsx___Sheet1[[#This Row],[updated offered salary]]&gt;$N$40))</f>
        <v>0</v>
      </c>
    </row>
    <row r="6038" spans="1:11" x14ac:dyDescent="0.3">
      <c r="A6038">
        <v>867000</v>
      </c>
      <c r="B6038" t="s">
        <v>4877</v>
      </c>
      <c r="C6038" t="s">
        <v>8</v>
      </c>
      <c r="D6038" t="s">
        <v>9</v>
      </c>
      <c r="E6038" t="str">
        <f>IF(Statistics_xlsx___Sheet1[[#This Row],[event_name]]="-","Male",Statistics_xlsx___Sheet1[[#This Row],[event_name]])</f>
        <v>Male</v>
      </c>
      <c r="F6038" t="s">
        <v>69</v>
      </c>
      <c r="G6038" t="s">
        <v>36</v>
      </c>
      <c r="H6038" t="str">
        <f>IF(Statistics_xlsx___Sheet1[[#This Row],[Post Name]]="-",IF(G6039=0,G6037,G6039),Statistics_xlsx___Sheet1[[#This Row],[Post Name]])</f>
        <v>i5</v>
      </c>
      <c r="I6038">
        <v>58832</v>
      </c>
      <c r="J6038">
        <f>IF(Statistics_xlsx___Sheet1[[#This Row],[Offered Salary]]&lt;=0,AVERAGE($I$2:$I$7166),Statistics_xlsx___Sheet1[[#This Row],[Offered Salary]])</f>
        <v>58832</v>
      </c>
      <c r="K6038" t="b">
        <f>OR((Statistics_xlsx___Sheet1[[#This Row],[updated offered salary]]&lt;$N$39),(Statistics_xlsx___Sheet1[[#This Row],[updated offered salary]]&gt;$N$40))</f>
        <v>0</v>
      </c>
    </row>
    <row r="6039" spans="1:11" x14ac:dyDescent="0.3">
      <c r="A6039">
        <v>539299</v>
      </c>
      <c r="B6039" t="s">
        <v>4878</v>
      </c>
      <c r="C6039" t="s">
        <v>8</v>
      </c>
      <c r="D6039" t="s">
        <v>9</v>
      </c>
      <c r="E6039" t="str">
        <f>IF(Statistics_xlsx___Sheet1[[#This Row],[event_name]]="-","Male",Statistics_xlsx___Sheet1[[#This Row],[event_name]])</f>
        <v>Male</v>
      </c>
      <c r="F6039" t="s">
        <v>69</v>
      </c>
      <c r="G6039" t="s">
        <v>36</v>
      </c>
      <c r="H6039" t="str">
        <f>IF(Statistics_xlsx___Sheet1[[#This Row],[Post Name]]="-",IF(G6040=0,G6038,G6040),Statistics_xlsx___Sheet1[[#This Row],[Post Name]])</f>
        <v>i5</v>
      </c>
      <c r="I6039">
        <v>91620</v>
      </c>
      <c r="J6039">
        <f>IF(Statistics_xlsx___Sheet1[[#This Row],[Offered Salary]]&lt;=0,AVERAGE($I$2:$I$7166),Statistics_xlsx___Sheet1[[#This Row],[Offered Salary]])</f>
        <v>91620</v>
      </c>
      <c r="K6039" t="b">
        <f>OR((Statistics_xlsx___Sheet1[[#This Row],[updated offered salary]]&lt;$N$39),(Statistics_xlsx___Sheet1[[#This Row],[updated offered salary]]&gt;$N$40))</f>
        <v>0</v>
      </c>
    </row>
    <row r="6040" spans="1:11" x14ac:dyDescent="0.3">
      <c r="A6040">
        <v>838359</v>
      </c>
      <c r="B6040" t="s">
        <v>4879</v>
      </c>
      <c r="C6040" t="s">
        <v>8</v>
      </c>
      <c r="D6040" t="s">
        <v>42</v>
      </c>
      <c r="E6040" t="str">
        <f>IF(Statistics_xlsx___Sheet1[[#This Row],[event_name]]="-","Male",Statistics_xlsx___Sheet1[[#This Row],[event_name]])</f>
        <v>Don’t want to say</v>
      </c>
      <c r="F6040" t="s">
        <v>69</v>
      </c>
      <c r="G6040" t="s">
        <v>36</v>
      </c>
      <c r="H6040" t="str">
        <f>IF(Statistics_xlsx___Sheet1[[#This Row],[Post Name]]="-",IF(G6041=0,G6039,G6041),Statistics_xlsx___Sheet1[[#This Row],[Post Name]])</f>
        <v>i5</v>
      </c>
      <c r="I6040">
        <v>90339</v>
      </c>
      <c r="J6040">
        <f>IF(Statistics_xlsx___Sheet1[[#This Row],[Offered Salary]]&lt;=0,AVERAGE($I$2:$I$7166),Statistics_xlsx___Sheet1[[#This Row],[Offered Salary]])</f>
        <v>90339</v>
      </c>
      <c r="K6040" t="b">
        <f>OR((Statistics_xlsx___Sheet1[[#This Row],[updated offered salary]]&lt;$N$39),(Statistics_xlsx___Sheet1[[#This Row],[updated offered salary]]&gt;$N$40))</f>
        <v>0</v>
      </c>
    </row>
    <row r="6041" spans="1:11" x14ac:dyDescent="0.3">
      <c r="A6041">
        <v>79268</v>
      </c>
      <c r="B6041" t="s">
        <v>4880</v>
      </c>
      <c r="C6041" t="s">
        <v>8</v>
      </c>
      <c r="D6041" t="s">
        <v>9</v>
      </c>
      <c r="E6041" t="str">
        <f>IF(Statistics_xlsx___Sheet1[[#This Row],[event_name]]="-","Male",Statistics_xlsx___Sheet1[[#This Row],[event_name]])</f>
        <v>Male</v>
      </c>
      <c r="F6041" t="s">
        <v>17</v>
      </c>
      <c r="G6041" t="s">
        <v>36</v>
      </c>
      <c r="H6041" t="str">
        <f>IF(Statistics_xlsx___Sheet1[[#This Row],[Post Name]]="-",IF(G6042=0,G6040,G6042),Statistics_xlsx___Sheet1[[#This Row],[Post Name]])</f>
        <v>i5</v>
      </c>
      <c r="I6041">
        <v>95073</v>
      </c>
      <c r="J6041">
        <f>IF(Statistics_xlsx___Sheet1[[#This Row],[Offered Salary]]&lt;=0,AVERAGE($I$2:$I$7166),Statistics_xlsx___Sheet1[[#This Row],[Offered Salary]])</f>
        <v>95073</v>
      </c>
      <c r="K6041" t="b">
        <f>OR((Statistics_xlsx___Sheet1[[#This Row],[updated offered salary]]&lt;$N$39),(Statistics_xlsx___Sheet1[[#This Row],[updated offered salary]]&gt;$N$40))</f>
        <v>0</v>
      </c>
    </row>
    <row r="6042" spans="1:11" x14ac:dyDescent="0.3">
      <c r="A6042">
        <v>231232</v>
      </c>
      <c r="B6042" t="s">
        <v>4881</v>
      </c>
      <c r="C6042" t="s">
        <v>8</v>
      </c>
      <c r="D6042" t="s">
        <v>9</v>
      </c>
      <c r="E6042" t="str">
        <f>IF(Statistics_xlsx___Sheet1[[#This Row],[event_name]]="-","Male",Statistics_xlsx___Sheet1[[#This Row],[event_name]])</f>
        <v>Male</v>
      </c>
      <c r="F6042" t="s">
        <v>17</v>
      </c>
      <c r="G6042" t="s">
        <v>36</v>
      </c>
      <c r="H6042" t="str">
        <f>IF(Statistics_xlsx___Sheet1[[#This Row],[Post Name]]="-",IF(G6043=0,G6041,G6043),Statistics_xlsx___Sheet1[[#This Row],[Post Name]])</f>
        <v>i5</v>
      </c>
      <c r="I6042">
        <v>6425</v>
      </c>
      <c r="J6042">
        <f>IF(Statistics_xlsx___Sheet1[[#This Row],[Offered Salary]]&lt;=0,AVERAGE($I$2:$I$7166),Statistics_xlsx___Sheet1[[#This Row],[Offered Salary]])</f>
        <v>6425</v>
      </c>
      <c r="K6042" t="b">
        <f>OR((Statistics_xlsx___Sheet1[[#This Row],[updated offered salary]]&lt;$N$39),(Statistics_xlsx___Sheet1[[#This Row],[updated offered salary]]&gt;$N$40))</f>
        <v>0</v>
      </c>
    </row>
    <row r="6043" spans="1:11" x14ac:dyDescent="0.3">
      <c r="A6043">
        <v>70189</v>
      </c>
      <c r="B6043" t="s">
        <v>4882</v>
      </c>
      <c r="C6043" t="s">
        <v>8</v>
      </c>
      <c r="D6043" t="s">
        <v>13</v>
      </c>
      <c r="E6043" t="str">
        <f>IF(Statistics_xlsx___Sheet1[[#This Row],[event_name]]="-","Male",Statistics_xlsx___Sheet1[[#This Row],[event_name]])</f>
        <v>Female</v>
      </c>
      <c r="F6043" t="s">
        <v>17</v>
      </c>
      <c r="G6043" t="s">
        <v>36</v>
      </c>
      <c r="H6043" t="str">
        <f>IF(Statistics_xlsx___Sheet1[[#This Row],[Post Name]]="-",IF(G6044=0,G6042,G6044),Statistics_xlsx___Sheet1[[#This Row],[Post Name]])</f>
        <v>i5</v>
      </c>
      <c r="I6043">
        <v>22922</v>
      </c>
      <c r="J6043">
        <f>IF(Statistics_xlsx___Sheet1[[#This Row],[Offered Salary]]&lt;=0,AVERAGE($I$2:$I$7166),Statistics_xlsx___Sheet1[[#This Row],[Offered Salary]])</f>
        <v>22922</v>
      </c>
      <c r="K6043" t="b">
        <f>OR((Statistics_xlsx___Sheet1[[#This Row],[updated offered salary]]&lt;$N$39),(Statistics_xlsx___Sheet1[[#This Row],[updated offered salary]]&gt;$N$40))</f>
        <v>0</v>
      </c>
    </row>
    <row r="6044" spans="1:11" x14ac:dyDescent="0.3">
      <c r="A6044">
        <v>592340</v>
      </c>
      <c r="B6044" t="s">
        <v>4881</v>
      </c>
      <c r="C6044" t="s">
        <v>8</v>
      </c>
      <c r="D6044" t="s">
        <v>13</v>
      </c>
      <c r="E6044" t="str">
        <f>IF(Statistics_xlsx___Sheet1[[#This Row],[event_name]]="-","Male",Statistics_xlsx___Sheet1[[#This Row],[event_name]])</f>
        <v>Female</v>
      </c>
      <c r="F6044" t="s">
        <v>17</v>
      </c>
      <c r="G6044" t="s">
        <v>36</v>
      </c>
      <c r="H6044" t="str">
        <f>IF(Statistics_xlsx___Sheet1[[#This Row],[Post Name]]="-",IF(G6045=0,G6043,G6045),Statistics_xlsx___Sheet1[[#This Row],[Post Name]])</f>
        <v>i5</v>
      </c>
      <c r="I6044">
        <v>76995</v>
      </c>
      <c r="J6044">
        <f>IF(Statistics_xlsx___Sheet1[[#This Row],[Offered Salary]]&lt;=0,AVERAGE($I$2:$I$7166),Statistics_xlsx___Sheet1[[#This Row],[Offered Salary]])</f>
        <v>76995</v>
      </c>
      <c r="K6044" t="b">
        <f>OR((Statistics_xlsx___Sheet1[[#This Row],[updated offered salary]]&lt;$N$39),(Statistics_xlsx___Sheet1[[#This Row],[updated offered salary]]&gt;$N$40))</f>
        <v>0</v>
      </c>
    </row>
    <row r="6045" spans="1:11" x14ac:dyDescent="0.3">
      <c r="A6045">
        <v>917822</v>
      </c>
      <c r="B6045" t="s">
        <v>4883</v>
      </c>
      <c r="C6045" t="s">
        <v>8</v>
      </c>
      <c r="D6045" t="s">
        <v>13</v>
      </c>
      <c r="E6045" t="str">
        <f>IF(Statistics_xlsx___Sheet1[[#This Row],[event_name]]="-","Male",Statistics_xlsx___Sheet1[[#This Row],[event_name]])</f>
        <v>Female</v>
      </c>
      <c r="F6045" t="s">
        <v>17</v>
      </c>
      <c r="G6045" t="s">
        <v>36</v>
      </c>
      <c r="H6045" t="str">
        <f>IF(Statistics_xlsx___Sheet1[[#This Row],[Post Name]]="-",IF(G6046=0,G6044,G6046),Statistics_xlsx___Sheet1[[#This Row],[Post Name]])</f>
        <v>i5</v>
      </c>
      <c r="I6045">
        <v>80943</v>
      </c>
      <c r="J6045">
        <f>IF(Statistics_xlsx___Sheet1[[#This Row],[Offered Salary]]&lt;=0,AVERAGE($I$2:$I$7166),Statistics_xlsx___Sheet1[[#This Row],[Offered Salary]])</f>
        <v>80943</v>
      </c>
      <c r="K6045" t="b">
        <f>OR((Statistics_xlsx___Sheet1[[#This Row],[updated offered salary]]&lt;$N$39),(Statistics_xlsx___Sheet1[[#This Row],[updated offered salary]]&gt;$N$40))</f>
        <v>0</v>
      </c>
    </row>
    <row r="6046" spans="1:11" x14ac:dyDescent="0.3">
      <c r="A6046">
        <v>786696</v>
      </c>
      <c r="B6046" t="s">
        <v>4884</v>
      </c>
      <c r="C6046" t="s">
        <v>15</v>
      </c>
      <c r="D6046" t="s">
        <v>42</v>
      </c>
      <c r="E6046" t="str">
        <f>IF(Statistics_xlsx___Sheet1[[#This Row],[event_name]]="-","Male",Statistics_xlsx___Sheet1[[#This Row],[event_name]])</f>
        <v>Don’t want to say</v>
      </c>
      <c r="F6046" t="s">
        <v>17</v>
      </c>
      <c r="G6046" t="s">
        <v>36</v>
      </c>
      <c r="H6046" t="str">
        <f>IF(Statistics_xlsx___Sheet1[[#This Row],[Post Name]]="-",IF(G6047=0,G6045,G6047),Statistics_xlsx___Sheet1[[#This Row],[Post Name]])</f>
        <v>i5</v>
      </c>
      <c r="I6046">
        <v>51820</v>
      </c>
      <c r="J6046">
        <f>IF(Statistics_xlsx___Sheet1[[#This Row],[Offered Salary]]&lt;=0,AVERAGE($I$2:$I$7166),Statistics_xlsx___Sheet1[[#This Row],[Offered Salary]])</f>
        <v>51820</v>
      </c>
      <c r="K6046" t="b">
        <f>OR((Statistics_xlsx___Sheet1[[#This Row],[updated offered salary]]&lt;$N$39),(Statistics_xlsx___Sheet1[[#This Row],[updated offered salary]]&gt;$N$40))</f>
        <v>0</v>
      </c>
    </row>
    <row r="6047" spans="1:11" x14ac:dyDescent="0.3">
      <c r="A6047">
        <v>889834</v>
      </c>
      <c r="B6047" t="s">
        <v>4885</v>
      </c>
      <c r="C6047" t="s">
        <v>8</v>
      </c>
      <c r="D6047" t="s">
        <v>13</v>
      </c>
      <c r="E6047" t="str">
        <f>IF(Statistics_xlsx___Sheet1[[#This Row],[event_name]]="-","Male",Statistics_xlsx___Sheet1[[#This Row],[event_name]])</f>
        <v>Female</v>
      </c>
      <c r="F6047" t="s">
        <v>52</v>
      </c>
      <c r="G6047" t="s">
        <v>24</v>
      </c>
      <c r="H6047" t="str">
        <f>IF(Statistics_xlsx___Sheet1[[#This Row],[Post Name]]="-",IF(G6048=0,G6046,G6048),Statistics_xlsx___Sheet1[[#This Row],[Post Name]])</f>
        <v>i7</v>
      </c>
      <c r="I6047">
        <v>1524</v>
      </c>
      <c r="J6047">
        <f>IF(Statistics_xlsx___Sheet1[[#This Row],[Offered Salary]]&lt;=0,AVERAGE($I$2:$I$7166),Statistics_xlsx___Sheet1[[#This Row],[Offered Salary]])</f>
        <v>1524</v>
      </c>
      <c r="K6047" t="b">
        <f>OR((Statistics_xlsx___Sheet1[[#This Row],[updated offered salary]]&lt;$N$39),(Statistics_xlsx___Sheet1[[#This Row],[updated offered salary]]&gt;$N$40))</f>
        <v>0</v>
      </c>
    </row>
    <row r="6048" spans="1:11" x14ac:dyDescent="0.3">
      <c r="A6048">
        <v>129994</v>
      </c>
      <c r="B6048" t="s">
        <v>4886</v>
      </c>
      <c r="C6048" t="s">
        <v>8</v>
      </c>
      <c r="D6048" t="s">
        <v>13</v>
      </c>
      <c r="E6048" t="str">
        <f>IF(Statistics_xlsx___Sheet1[[#This Row],[event_name]]="-","Male",Statistics_xlsx___Sheet1[[#This Row],[event_name]])</f>
        <v>Female</v>
      </c>
      <c r="F6048" t="s">
        <v>17</v>
      </c>
      <c r="G6048" t="s">
        <v>14</v>
      </c>
      <c r="H6048" t="str">
        <f>IF(Statistics_xlsx___Sheet1[[#This Row],[Post Name]]="-",IF(G6049=0,G6047,G6049),Statistics_xlsx___Sheet1[[#This Row],[Post Name]])</f>
        <v>c5</v>
      </c>
      <c r="I6048">
        <v>3843</v>
      </c>
      <c r="J6048">
        <f>IF(Statistics_xlsx___Sheet1[[#This Row],[Offered Salary]]&lt;=0,AVERAGE($I$2:$I$7166),Statistics_xlsx___Sheet1[[#This Row],[Offered Salary]])</f>
        <v>3843</v>
      </c>
      <c r="K6048" t="b">
        <f>OR((Statistics_xlsx___Sheet1[[#This Row],[updated offered salary]]&lt;$N$39),(Statistics_xlsx___Sheet1[[#This Row],[updated offered salary]]&gt;$N$40))</f>
        <v>0</v>
      </c>
    </row>
    <row r="6049" spans="1:11" x14ac:dyDescent="0.3">
      <c r="A6049">
        <v>98831</v>
      </c>
      <c r="B6049" t="s">
        <v>4887</v>
      </c>
      <c r="C6049" t="s">
        <v>8</v>
      </c>
      <c r="D6049" t="s">
        <v>13</v>
      </c>
      <c r="E6049" t="str">
        <f>IF(Statistics_xlsx___Sheet1[[#This Row],[event_name]]="-","Male",Statistics_xlsx___Sheet1[[#This Row],[event_name]])</f>
        <v>Female</v>
      </c>
      <c r="F6049" t="s">
        <v>17</v>
      </c>
      <c r="G6049" t="s">
        <v>14</v>
      </c>
      <c r="H6049" t="str">
        <f>IF(Statistics_xlsx___Sheet1[[#This Row],[Post Name]]="-",IF(G6050=0,G6048,G6050),Statistics_xlsx___Sheet1[[#This Row],[Post Name]])</f>
        <v>c5</v>
      </c>
      <c r="I6049">
        <v>52653</v>
      </c>
      <c r="J6049">
        <f>IF(Statistics_xlsx___Sheet1[[#This Row],[Offered Salary]]&lt;=0,AVERAGE($I$2:$I$7166),Statistics_xlsx___Sheet1[[#This Row],[Offered Salary]])</f>
        <v>52653</v>
      </c>
      <c r="K6049" t="b">
        <f>OR((Statistics_xlsx___Sheet1[[#This Row],[updated offered salary]]&lt;$N$39),(Statistics_xlsx___Sheet1[[#This Row],[updated offered salary]]&gt;$N$40))</f>
        <v>0</v>
      </c>
    </row>
    <row r="6050" spans="1:11" x14ac:dyDescent="0.3">
      <c r="A6050">
        <v>531445</v>
      </c>
      <c r="B6050" t="s">
        <v>4887</v>
      </c>
      <c r="C6050" t="s">
        <v>8</v>
      </c>
      <c r="D6050" t="s">
        <v>9</v>
      </c>
      <c r="E6050" t="str">
        <f>IF(Statistics_xlsx___Sheet1[[#This Row],[event_name]]="-","Male",Statistics_xlsx___Sheet1[[#This Row],[event_name]])</f>
        <v>Male</v>
      </c>
      <c r="F6050" t="s">
        <v>17</v>
      </c>
      <c r="G6050" t="s">
        <v>14</v>
      </c>
      <c r="H6050" t="str">
        <f>IF(Statistics_xlsx___Sheet1[[#This Row],[Post Name]]="-",IF(G6051=0,G6049,G6051),Statistics_xlsx___Sheet1[[#This Row],[Post Name]])</f>
        <v>c5</v>
      </c>
      <c r="I6050">
        <v>18127</v>
      </c>
      <c r="J6050">
        <f>IF(Statistics_xlsx___Sheet1[[#This Row],[Offered Salary]]&lt;=0,AVERAGE($I$2:$I$7166),Statistics_xlsx___Sheet1[[#This Row],[Offered Salary]])</f>
        <v>18127</v>
      </c>
      <c r="K6050" t="b">
        <f>OR((Statistics_xlsx___Sheet1[[#This Row],[updated offered salary]]&lt;$N$39),(Statistics_xlsx___Sheet1[[#This Row],[updated offered salary]]&gt;$N$40))</f>
        <v>0</v>
      </c>
    </row>
    <row r="6051" spans="1:11" x14ac:dyDescent="0.3">
      <c r="A6051">
        <v>782465</v>
      </c>
      <c r="B6051" t="s">
        <v>4888</v>
      </c>
      <c r="C6051" t="s">
        <v>8</v>
      </c>
      <c r="D6051" t="s">
        <v>13</v>
      </c>
      <c r="E6051" t="str">
        <f>IF(Statistics_xlsx___Sheet1[[#This Row],[event_name]]="-","Male",Statistics_xlsx___Sheet1[[#This Row],[event_name]])</f>
        <v>Female</v>
      </c>
      <c r="F6051" t="s">
        <v>17</v>
      </c>
      <c r="G6051" t="s">
        <v>14</v>
      </c>
      <c r="H6051" t="str">
        <f>IF(Statistics_xlsx___Sheet1[[#This Row],[Post Name]]="-",IF(G6052=0,G6050,G6052),Statistics_xlsx___Sheet1[[#This Row],[Post Name]])</f>
        <v>c5</v>
      </c>
      <c r="I6051">
        <v>38840</v>
      </c>
      <c r="J6051">
        <f>IF(Statistics_xlsx___Sheet1[[#This Row],[Offered Salary]]&lt;=0,AVERAGE($I$2:$I$7166),Statistics_xlsx___Sheet1[[#This Row],[Offered Salary]])</f>
        <v>38840</v>
      </c>
      <c r="K6051" t="b">
        <f>OR((Statistics_xlsx___Sheet1[[#This Row],[updated offered salary]]&lt;$N$39),(Statistics_xlsx___Sheet1[[#This Row],[updated offered salary]]&gt;$N$40))</f>
        <v>0</v>
      </c>
    </row>
    <row r="6052" spans="1:11" x14ac:dyDescent="0.3">
      <c r="A6052">
        <v>302371</v>
      </c>
      <c r="B6052" t="s">
        <v>4889</v>
      </c>
      <c r="C6052" t="s">
        <v>8</v>
      </c>
      <c r="D6052" t="s">
        <v>9</v>
      </c>
      <c r="E6052" t="str">
        <f>IF(Statistics_xlsx___Sheet1[[#This Row],[event_name]]="-","Male",Statistics_xlsx___Sheet1[[#This Row],[event_name]])</f>
        <v>Male</v>
      </c>
      <c r="F6052" t="s">
        <v>17</v>
      </c>
      <c r="G6052" t="s">
        <v>14</v>
      </c>
      <c r="H6052" t="str">
        <f>IF(Statistics_xlsx___Sheet1[[#This Row],[Post Name]]="-",IF(G6053=0,G6051,G6053),Statistics_xlsx___Sheet1[[#This Row],[Post Name]])</f>
        <v>c5</v>
      </c>
      <c r="I6052">
        <v>23496</v>
      </c>
      <c r="J6052">
        <f>IF(Statistics_xlsx___Sheet1[[#This Row],[Offered Salary]]&lt;=0,AVERAGE($I$2:$I$7166),Statistics_xlsx___Sheet1[[#This Row],[Offered Salary]])</f>
        <v>23496</v>
      </c>
      <c r="K6052" t="b">
        <f>OR((Statistics_xlsx___Sheet1[[#This Row],[updated offered salary]]&lt;$N$39),(Statistics_xlsx___Sheet1[[#This Row],[updated offered salary]]&gt;$N$40))</f>
        <v>0</v>
      </c>
    </row>
    <row r="6053" spans="1:11" x14ac:dyDescent="0.3">
      <c r="A6053">
        <v>147868</v>
      </c>
      <c r="B6053" t="s">
        <v>4890</v>
      </c>
      <c r="C6053" t="s">
        <v>8</v>
      </c>
      <c r="D6053" t="s">
        <v>9</v>
      </c>
      <c r="E6053" t="str">
        <f>IF(Statistics_xlsx___Sheet1[[#This Row],[event_name]]="-","Male",Statistics_xlsx___Sheet1[[#This Row],[event_name]])</f>
        <v>Male</v>
      </c>
      <c r="F6053" t="s">
        <v>17</v>
      </c>
      <c r="G6053" t="s">
        <v>14</v>
      </c>
      <c r="H6053" t="str">
        <f>IF(Statistics_xlsx___Sheet1[[#This Row],[Post Name]]="-",IF(G6054=0,G6052,G6054),Statistics_xlsx___Sheet1[[#This Row],[Post Name]])</f>
        <v>c5</v>
      </c>
      <c r="I6053">
        <v>43528</v>
      </c>
      <c r="J6053">
        <f>IF(Statistics_xlsx___Sheet1[[#This Row],[Offered Salary]]&lt;=0,AVERAGE($I$2:$I$7166),Statistics_xlsx___Sheet1[[#This Row],[Offered Salary]])</f>
        <v>43528</v>
      </c>
      <c r="K6053" t="b">
        <f>OR((Statistics_xlsx___Sheet1[[#This Row],[updated offered salary]]&lt;$N$39),(Statistics_xlsx___Sheet1[[#This Row],[updated offered salary]]&gt;$N$40))</f>
        <v>0</v>
      </c>
    </row>
    <row r="6054" spans="1:11" x14ac:dyDescent="0.3">
      <c r="A6054">
        <v>374162</v>
      </c>
      <c r="B6054" t="s">
        <v>4891</v>
      </c>
      <c r="C6054" t="s">
        <v>8</v>
      </c>
      <c r="D6054" t="s">
        <v>13</v>
      </c>
      <c r="E6054" t="str">
        <f>IF(Statistics_xlsx___Sheet1[[#This Row],[event_name]]="-","Male",Statistics_xlsx___Sheet1[[#This Row],[event_name]])</f>
        <v>Female</v>
      </c>
      <c r="F6054" t="s">
        <v>52</v>
      </c>
      <c r="G6054" t="s">
        <v>345</v>
      </c>
      <c r="H6054" t="str">
        <f>IF(Statistics_xlsx___Sheet1[[#This Row],[Post Name]]="-",IF(G6055=0,G6053,G6055),Statistics_xlsx___Sheet1[[#This Row],[Post Name]])</f>
        <v>c9</v>
      </c>
      <c r="I6054">
        <v>67819</v>
      </c>
      <c r="J6054">
        <f>IF(Statistics_xlsx___Sheet1[[#This Row],[Offered Salary]]&lt;=0,AVERAGE($I$2:$I$7166),Statistics_xlsx___Sheet1[[#This Row],[Offered Salary]])</f>
        <v>67819</v>
      </c>
      <c r="K6054" t="b">
        <f>OR((Statistics_xlsx___Sheet1[[#This Row],[updated offered salary]]&lt;$N$39),(Statistics_xlsx___Sheet1[[#This Row],[updated offered salary]]&gt;$N$40))</f>
        <v>0</v>
      </c>
    </row>
    <row r="6055" spans="1:11" x14ac:dyDescent="0.3">
      <c r="A6055">
        <v>632936</v>
      </c>
      <c r="B6055" t="s">
        <v>4892</v>
      </c>
      <c r="C6055" t="s">
        <v>8</v>
      </c>
      <c r="D6055" t="s">
        <v>13</v>
      </c>
      <c r="E6055" t="str">
        <f>IF(Statistics_xlsx___Sheet1[[#This Row],[event_name]]="-","Male",Statistics_xlsx___Sheet1[[#This Row],[event_name]])</f>
        <v>Female</v>
      </c>
      <c r="F6055" t="s">
        <v>52</v>
      </c>
      <c r="G6055" t="s">
        <v>345</v>
      </c>
      <c r="H6055" t="str">
        <f>IF(Statistics_xlsx___Sheet1[[#This Row],[Post Name]]="-",IF(G6056=0,G6054,G6056),Statistics_xlsx___Sheet1[[#This Row],[Post Name]])</f>
        <v>c9</v>
      </c>
      <c r="I6055">
        <v>41010</v>
      </c>
      <c r="J6055">
        <f>IF(Statistics_xlsx___Sheet1[[#This Row],[Offered Salary]]&lt;=0,AVERAGE($I$2:$I$7166),Statistics_xlsx___Sheet1[[#This Row],[Offered Salary]])</f>
        <v>41010</v>
      </c>
      <c r="K6055" t="b">
        <f>OR((Statistics_xlsx___Sheet1[[#This Row],[updated offered salary]]&lt;$N$39),(Statistics_xlsx___Sheet1[[#This Row],[updated offered salary]]&gt;$N$40))</f>
        <v>0</v>
      </c>
    </row>
    <row r="6056" spans="1:11" x14ac:dyDescent="0.3">
      <c r="A6056">
        <v>521698</v>
      </c>
      <c r="B6056" t="s">
        <v>4893</v>
      </c>
      <c r="C6056" t="s">
        <v>15</v>
      </c>
      <c r="D6056" t="s">
        <v>13</v>
      </c>
      <c r="E6056" t="str">
        <f>IF(Statistics_xlsx___Sheet1[[#This Row],[event_name]]="-","Male",Statistics_xlsx___Sheet1[[#This Row],[event_name]])</f>
        <v>Female</v>
      </c>
      <c r="F6056" t="s">
        <v>52</v>
      </c>
      <c r="G6056" t="s">
        <v>345</v>
      </c>
      <c r="H6056" t="str">
        <f>IF(Statistics_xlsx___Sheet1[[#This Row],[Post Name]]="-",IF(G6057=0,G6055,G6057),Statistics_xlsx___Sheet1[[#This Row],[Post Name]])</f>
        <v>c9</v>
      </c>
      <c r="I6056">
        <v>6846</v>
      </c>
      <c r="J6056">
        <f>IF(Statistics_xlsx___Sheet1[[#This Row],[Offered Salary]]&lt;=0,AVERAGE($I$2:$I$7166),Statistics_xlsx___Sheet1[[#This Row],[Offered Salary]])</f>
        <v>6846</v>
      </c>
      <c r="K6056" t="b">
        <f>OR((Statistics_xlsx___Sheet1[[#This Row],[updated offered salary]]&lt;$N$39),(Statistics_xlsx___Sheet1[[#This Row],[updated offered salary]]&gt;$N$40))</f>
        <v>0</v>
      </c>
    </row>
    <row r="6057" spans="1:11" x14ac:dyDescent="0.3">
      <c r="A6057">
        <v>87830</v>
      </c>
      <c r="B6057" t="s">
        <v>4894</v>
      </c>
      <c r="C6057" t="s">
        <v>8</v>
      </c>
      <c r="D6057" t="s">
        <v>13</v>
      </c>
      <c r="E6057" t="str">
        <f>IF(Statistics_xlsx___Sheet1[[#This Row],[event_name]]="-","Male",Statistics_xlsx___Sheet1[[#This Row],[event_name]])</f>
        <v>Female</v>
      </c>
      <c r="F6057" t="s">
        <v>52</v>
      </c>
      <c r="G6057" t="s">
        <v>39</v>
      </c>
      <c r="H6057" t="str">
        <f>IF(Statistics_xlsx___Sheet1[[#This Row],[Post Name]]="-",IF(G6058=0,G6056,G6058),Statistics_xlsx___Sheet1[[#This Row],[Post Name]])</f>
        <v>i1</v>
      </c>
      <c r="I6057">
        <v>45873</v>
      </c>
      <c r="J6057">
        <f>IF(Statistics_xlsx___Sheet1[[#This Row],[Offered Salary]]&lt;=0,AVERAGE($I$2:$I$7166),Statistics_xlsx___Sheet1[[#This Row],[Offered Salary]])</f>
        <v>45873</v>
      </c>
      <c r="K6057" t="b">
        <f>OR((Statistics_xlsx___Sheet1[[#This Row],[updated offered salary]]&lt;$N$39),(Statistics_xlsx___Sheet1[[#This Row],[updated offered salary]]&gt;$N$40))</f>
        <v>0</v>
      </c>
    </row>
    <row r="6058" spans="1:11" x14ac:dyDescent="0.3">
      <c r="A6058">
        <v>921759</v>
      </c>
      <c r="B6058" t="s">
        <v>4894</v>
      </c>
      <c r="C6058" t="s">
        <v>15</v>
      </c>
      <c r="D6058" t="s">
        <v>9</v>
      </c>
      <c r="E6058" t="str">
        <f>IF(Statistics_xlsx___Sheet1[[#This Row],[event_name]]="-","Male",Statistics_xlsx___Sheet1[[#This Row],[event_name]])</f>
        <v>Male</v>
      </c>
      <c r="F6058" t="s">
        <v>52</v>
      </c>
      <c r="G6058" t="s">
        <v>39</v>
      </c>
      <c r="H6058" t="str">
        <f>IF(Statistics_xlsx___Sheet1[[#This Row],[Post Name]]="-",IF(G6059=0,G6057,G6059),Statistics_xlsx___Sheet1[[#This Row],[Post Name]])</f>
        <v>i1</v>
      </c>
      <c r="I6058">
        <v>41022</v>
      </c>
      <c r="J6058">
        <f>IF(Statistics_xlsx___Sheet1[[#This Row],[Offered Salary]]&lt;=0,AVERAGE($I$2:$I$7166),Statistics_xlsx___Sheet1[[#This Row],[Offered Salary]])</f>
        <v>41022</v>
      </c>
      <c r="K6058" t="b">
        <f>OR((Statistics_xlsx___Sheet1[[#This Row],[updated offered salary]]&lt;$N$39),(Statistics_xlsx___Sheet1[[#This Row],[updated offered salary]]&gt;$N$40))</f>
        <v>0</v>
      </c>
    </row>
    <row r="6059" spans="1:11" x14ac:dyDescent="0.3">
      <c r="A6059">
        <v>773003</v>
      </c>
      <c r="B6059" t="s">
        <v>4895</v>
      </c>
      <c r="C6059" t="s">
        <v>8</v>
      </c>
      <c r="D6059" t="s">
        <v>9</v>
      </c>
      <c r="E6059" t="str">
        <f>IF(Statistics_xlsx___Sheet1[[#This Row],[event_name]]="-","Male",Statistics_xlsx___Sheet1[[#This Row],[event_name]])</f>
        <v>Male</v>
      </c>
      <c r="F6059" t="s">
        <v>52</v>
      </c>
      <c r="G6059" t="s">
        <v>39</v>
      </c>
      <c r="H6059" t="str">
        <f>IF(Statistics_xlsx___Sheet1[[#This Row],[Post Name]]="-",IF(G6060=0,G6058,G6060),Statistics_xlsx___Sheet1[[#This Row],[Post Name]])</f>
        <v>i1</v>
      </c>
      <c r="I6059">
        <v>57779</v>
      </c>
      <c r="J6059">
        <f>IF(Statistics_xlsx___Sheet1[[#This Row],[Offered Salary]]&lt;=0,AVERAGE($I$2:$I$7166),Statistics_xlsx___Sheet1[[#This Row],[Offered Salary]])</f>
        <v>57779</v>
      </c>
      <c r="K6059" t="b">
        <f>OR((Statistics_xlsx___Sheet1[[#This Row],[updated offered salary]]&lt;$N$39),(Statistics_xlsx___Sheet1[[#This Row],[updated offered salary]]&gt;$N$40))</f>
        <v>0</v>
      </c>
    </row>
    <row r="6060" spans="1:11" x14ac:dyDescent="0.3">
      <c r="A6060">
        <v>650321</v>
      </c>
      <c r="B6060" t="s">
        <v>4896</v>
      </c>
      <c r="C6060" t="s">
        <v>8</v>
      </c>
      <c r="D6060" t="s">
        <v>9</v>
      </c>
      <c r="E6060" t="str">
        <f>IF(Statistics_xlsx___Sheet1[[#This Row],[event_name]]="-","Male",Statistics_xlsx___Sheet1[[#This Row],[event_name]])</f>
        <v>Male</v>
      </c>
      <c r="F6060" t="s">
        <v>52</v>
      </c>
      <c r="G6060" t="s">
        <v>39</v>
      </c>
      <c r="H6060" t="str">
        <f>IF(Statistics_xlsx___Sheet1[[#This Row],[Post Name]]="-",IF(G6061=0,G6059,G6061),Statistics_xlsx___Sheet1[[#This Row],[Post Name]])</f>
        <v>i1</v>
      </c>
      <c r="I6060">
        <v>37657</v>
      </c>
      <c r="J6060">
        <f>IF(Statistics_xlsx___Sheet1[[#This Row],[Offered Salary]]&lt;=0,AVERAGE($I$2:$I$7166),Statistics_xlsx___Sheet1[[#This Row],[Offered Salary]])</f>
        <v>37657</v>
      </c>
      <c r="K6060" t="b">
        <f>OR((Statistics_xlsx___Sheet1[[#This Row],[updated offered salary]]&lt;$N$39),(Statistics_xlsx___Sheet1[[#This Row],[updated offered salary]]&gt;$N$40))</f>
        <v>0</v>
      </c>
    </row>
    <row r="6061" spans="1:11" x14ac:dyDescent="0.3">
      <c r="A6061">
        <v>961036</v>
      </c>
      <c r="B6061" t="s">
        <v>4897</v>
      </c>
      <c r="C6061" t="s">
        <v>8</v>
      </c>
      <c r="D6061" t="s">
        <v>13</v>
      </c>
      <c r="E6061" t="str">
        <f>IF(Statistics_xlsx___Sheet1[[#This Row],[event_name]]="-","Male",Statistics_xlsx___Sheet1[[#This Row],[event_name]])</f>
        <v>Female</v>
      </c>
      <c r="F6061" t="s">
        <v>52</v>
      </c>
      <c r="G6061" t="s">
        <v>39</v>
      </c>
      <c r="H6061" t="str">
        <f>IF(Statistics_xlsx___Sheet1[[#This Row],[Post Name]]="-",IF(G6062=0,G6060,G6062),Statistics_xlsx___Sheet1[[#This Row],[Post Name]])</f>
        <v>i1</v>
      </c>
      <c r="I6061">
        <v>89013</v>
      </c>
      <c r="J6061">
        <f>IF(Statistics_xlsx___Sheet1[[#This Row],[Offered Salary]]&lt;=0,AVERAGE($I$2:$I$7166),Statistics_xlsx___Sheet1[[#This Row],[Offered Salary]])</f>
        <v>89013</v>
      </c>
      <c r="K6061" t="b">
        <f>OR((Statistics_xlsx___Sheet1[[#This Row],[updated offered salary]]&lt;$N$39),(Statistics_xlsx___Sheet1[[#This Row],[updated offered salary]]&gt;$N$40))</f>
        <v>0</v>
      </c>
    </row>
    <row r="6062" spans="1:11" x14ac:dyDescent="0.3">
      <c r="A6062">
        <v>244866</v>
      </c>
      <c r="B6062" t="s">
        <v>4898</v>
      </c>
      <c r="C6062" t="s">
        <v>8</v>
      </c>
      <c r="D6062" t="s">
        <v>9</v>
      </c>
      <c r="E6062" t="str">
        <f>IF(Statistics_xlsx___Sheet1[[#This Row],[event_name]]="-","Male",Statistics_xlsx___Sheet1[[#This Row],[event_name]])</f>
        <v>Male</v>
      </c>
      <c r="F6062" t="s">
        <v>10</v>
      </c>
      <c r="G6062" t="s">
        <v>14</v>
      </c>
      <c r="H6062" t="str">
        <f>IF(Statistics_xlsx___Sheet1[[#This Row],[Post Name]]="-",IF(G6063=0,G6061,G6063),Statistics_xlsx___Sheet1[[#This Row],[Post Name]])</f>
        <v>c5</v>
      </c>
      <c r="I6062">
        <v>56513</v>
      </c>
      <c r="J6062">
        <f>IF(Statistics_xlsx___Sheet1[[#This Row],[Offered Salary]]&lt;=0,AVERAGE($I$2:$I$7166),Statistics_xlsx___Sheet1[[#This Row],[Offered Salary]])</f>
        <v>56513</v>
      </c>
      <c r="K6062" t="b">
        <f>OR((Statistics_xlsx___Sheet1[[#This Row],[updated offered salary]]&lt;$N$39),(Statistics_xlsx___Sheet1[[#This Row],[updated offered salary]]&gt;$N$40))</f>
        <v>0</v>
      </c>
    </row>
    <row r="6063" spans="1:11" x14ac:dyDescent="0.3">
      <c r="A6063">
        <v>641625</v>
      </c>
      <c r="B6063" t="s">
        <v>4899</v>
      </c>
      <c r="C6063" t="s">
        <v>8</v>
      </c>
      <c r="D6063" t="s">
        <v>9</v>
      </c>
      <c r="E6063" t="str">
        <f>IF(Statistics_xlsx___Sheet1[[#This Row],[event_name]]="-","Male",Statistics_xlsx___Sheet1[[#This Row],[event_name]])</f>
        <v>Male</v>
      </c>
      <c r="F6063" t="s">
        <v>10</v>
      </c>
      <c r="G6063" t="s">
        <v>345</v>
      </c>
      <c r="H6063" t="str">
        <f>IF(Statistics_xlsx___Sheet1[[#This Row],[Post Name]]="-",IF(G6064=0,G6062,G6064),Statistics_xlsx___Sheet1[[#This Row],[Post Name]])</f>
        <v>c9</v>
      </c>
      <c r="I6063">
        <v>10523</v>
      </c>
      <c r="J6063">
        <f>IF(Statistics_xlsx___Sheet1[[#This Row],[Offered Salary]]&lt;=0,AVERAGE($I$2:$I$7166),Statistics_xlsx___Sheet1[[#This Row],[Offered Salary]])</f>
        <v>10523</v>
      </c>
      <c r="K6063" t="b">
        <f>OR((Statistics_xlsx___Sheet1[[#This Row],[updated offered salary]]&lt;$N$39),(Statistics_xlsx___Sheet1[[#This Row],[updated offered salary]]&gt;$N$40))</f>
        <v>0</v>
      </c>
    </row>
    <row r="6064" spans="1:11" x14ac:dyDescent="0.3">
      <c r="A6064">
        <v>463211</v>
      </c>
      <c r="B6064" t="s">
        <v>4900</v>
      </c>
      <c r="C6064" t="s">
        <v>8</v>
      </c>
      <c r="D6064" t="s">
        <v>9</v>
      </c>
      <c r="E6064" t="str">
        <f>IF(Statistics_xlsx___Sheet1[[#This Row],[event_name]]="-","Male",Statistics_xlsx___Sheet1[[#This Row],[event_name]])</f>
        <v>Male</v>
      </c>
      <c r="F6064" t="s">
        <v>17</v>
      </c>
      <c r="G6064" t="s">
        <v>345</v>
      </c>
      <c r="H6064" t="str">
        <f>IF(Statistics_xlsx___Sheet1[[#This Row],[Post Name]]="-",IF(G6065=0,G6063,G6065),Statistics_xlsx___Sheet1[[#This Row],[Post Name]])</f>
        <v>c9</v>
      </c>
      <c r="I6064">
        <v>43943</v>
      </c>
      <c r="J6064">
        <f>IF(Statistics_xlsx___Sheet1[[#This Row],[Offered Salary]]&lt;=0,AVERAGE($I$2:$I$7166),Statistics_xlsx___Sheet1[[#This Row],[Offered Salary]])</f>
        <v>43943</v>
      </c>
      <c r="K6064" t="b">
        <f>OR((Statistics_xlsx___Sheet1[[#This Row],[updated offered salary]]&lt;$N$39),(Statistics_xlsx___Sheet1[[#This Row],[updated offered salary]]&gt;$N$40))</f>
        <v>0</v>
      </c>
    </row>
    <row r="6065" spans="1:11" x14ac:dyDescent="0.3">
      <c r="A6065">
        <v>617820</v>
      </c>
      <c r="B6065" t="s">
        <v>4900</v>
      </c>
      <c r="C6065" t="s">
        <v>8</v>
      </c>
      <c r="D6065" t="s">
        <v>13</v>
      </c>
      <c r="E6065" t="str">
        <f>IF(Statistics_xlsx___Sheet1[[#This Row],[event_name]]="-","Male",Statistics_xlsx___Sheet1[[#This Row],[event_name]])</f>
        <v>Female</v>
      </c>
      <c r="F6065" t="s">
        <v>17</v>
      </c>
      <c r="G6065" t="s">
        <v>345</v>
      </c>
      <c r="H6065" t="str">
        <f>IF(Statistics_xlsx___Sheet1[[#This Row],[Post Name]]="-",IF(G6066=0,G6064,G6066),Statistics_xlsx___Sheet1[[#This Row],[Post Name]])</f>
        <v>c9</v>
      </c>
      <c r="I6065">
        <v>42322</v>
      </c>
      <c r="J6065">
        <f>IF(Statistics_xlsx___Sheet1[[#This Row],[Offered Salary]]&lt;=0,AVERAGE($I$2:$I$7166),Statistics_xlsx___Sheet1[[#This Row],[Offered Salary]])</f>
        <v>42322</v>
      </c>
      <c r="K6065" t="b">
        <f>OR((Statistics_xlsx___Sheet1[[#This Row],[updated offered salary]]&lt;$N$39),(Statistics_xlsx___Sheet1[[#This Row],[updated offered salary]]&gt;$N$40))</f>
        <v>0</v>
      </c>
    </row>
    <row r="6066" spans="1:11" x14ac:dyDescent="0.3">
      <c r="A6066">
        <v>51205</v>
      </c>
      <c r="B6066" t="s">
        <v>4901</v>
      </c>
      <c r="C6066" t="s">
        <v>8</v>
      </c>
      <c r="D6066" t="s">
        <v>13</v>
      </c>
      <c r="E6066" t="str">
        <f>IF(Statistics_xlsx___Sheet1[[#This Row],[event_name]]="-","Male",Statistics_xlsx___Sheet1[[#This Row],[event_name]])</f>
        <v>Female</v>
      </c>
      <c r="F6066" t="s">
        <v>17</v>
      </c>
      <c r="G6066" t="s">
        <v>345</v>
      </c>
      <c r="H6066" t="str">
        <f>IF(Statistics_xlsx___Sheet1[[#This Row],[Post Name]]="-",IF(G6067=0,G6065,G6067),Statistics_xlsx___Sheet1[[#This Row],[Post Name]])</f>
        <v>c9</v>
      </c>
      <c r="I6066">
        <v>5161</v>
      </c>
      <c r="J6066">
        <f>IF(Statistics_xlsx___Sheet1[[#This Row],[Offered Salary]]&lt;=0,AVERAGE($I$2:$I$7166),Statistics_xlsx___Sheet1[[#This Row],[Offered Salary]])</f>
        <v>5161</v>
      </c>
      <c r="K6066" t="b">
        <f>OR((Statistics_xlsx___Sheet1[[#This Row],[updated offered salary]]&lt;$N$39),(Statistics_xlsx___Sheet1[[#This Row],[updated offered salary]]&gt;$N$40))</f>
        <v>0</v>
      </c>
    </row>
    <row r="6067" spans="1:11" x14ac:dyDescent="0.3">
      <c r="A6067">
        <v>769136</v>
      </c>
      <c r="B6067" t="s">
        <v>4902</v>
      </c>
      <c r="C6067" t="s">
        <v>8</v>
      </c>
      <c r="D6067" t="s">
        <v>9</v>
      </c>
      <c r="E6067" t="str">
        <f>IF(Statistics_xlsx___Sheet1[[#This Row],[event_name]]="-","Male",Statistics_xlsx___Sheet1[[#This Row],[event_name]])</f>
        <v>Male</v>
      </c>
      <c r="F6067" t="s">
        <v>17</v>
      </c>
      <c r="G6067" t="s">
        <v>345</v>
      </c>
      <c r="H6067" t="str">
        <f>IF(Statistics_xlsx___Sheet1[[#This Row],[Post Name]]="-",IF(G6068=0,G6066,G6068),Statistics_xlsx___Sheet1[[#This Row],[Post Name]])</f>
        <v>c9</v>
      </c>
      <c r="I6067">
        <v>94223</v>
      </c>
      <c r="J6067">
        <f>IF(Statistics_xlsx___Sheet1[[#This Row],[Offered Salary]]&lt;=0,AVERAGE($I$2:$I$7166),Statistics_xlsx___Sheet1[[#This Row],[Offered Salary]])</f>
        <v>94223</v>
      </c>
      <c r="K6067" t="b">
        <f>OR((Statistics_xlsx___Sheet1[[#This Row],[updated offered salary]]&lt;$N$39),(Statistics_xlsx___Sheet1[[#This Row],[updated offered salary]]&gt;$N$40))</f>
        <v>0</v>
      </c>
    </row>
    <row r="6068" spans="1:11" x14ac:dyDescent="0.3">
      <c r="A6068">
        <v>734711</v>
      </c>
      <c r="B6068" t="s">
        <v>4903</v>
      </c>
      <c r="C6068" t="s">
        <v>8</v>
      </c>
      <c r="D6068" t="s">
        <v>42</v>
      </c>
      <c r="E6068" t="str">
        <f>IF(Statistics_xlsx___Sheet1[[#This Row],[event_name]]="-","Male",Statistics_xlsx___Sheet1[[#This Row],[event_name]])</f>
        <v>Don’t want to say</v>
      </c>
      <c r="F6068" t="s">
        <v>17</v>
      </c>
      <c r="G6068" t="s">
        <v>345</v>
      </c>
      <c r="H6068" t="str">
        <f>IF(Statistics_xlsx___Sheet1[[#This Row],[Post Name]]="-",IF(G6069=0,G6067,G6069),Statistics_xlsx___Sheet1[[#This Row],[Post Name]])</f>
        <v>c9</v>
      </c>
      <c r="I6068">
        <v>10106</v>
      </c>
      <c r="J6068">
        <f>IF(Statistics_xlsx___Sheet1[[#This Row],[Offered Salary]]&lt;=0,AVERAGE($I$2:$I$7166),Statistics_xlsx___Sheet1[[#This Row],[Offered Salary]])</f>
        <v>10106</v>
      </c>
      <c r="K6068" t="b">
        <f>OR((Statistics_xlsx___Sheet1[[#This Row],[updated offered salary]]&lt;$N$39),(Statistics_xlsx___Sheet1[[#This Row],[updated offered salary]]&gt;$N$40))</f>
        <v>0</v>
      </c>
    </row>
    <row r="6069" spans="1:11" x14ac:dyDescent="0.3">
      <c r="A6069">
        <v>120968</v>
      </c>
      <c r="B6069" t="s">
        <v>4904</v>
      </c>
      <c r="C6069" t="s">
        <v>8</v>
      </c>
      <c r="D6069" t="s">
        <v>9</v>
      </c>
      <c r="E6069" t="str">
        <f>IF(Statistics_xlsx___Sheet1[[#This Row],[event_name]]="-","Male",Statistics_xlsx___Sheet1[[#This Row],[event_name]])</f>
        <v>Male</v>
      </c>
      <c r="F6069" t="s">
        <v>17</v>
      </c>
      <c r="G6069" t="s">
        <v>345</v>
      </c>
      <c r="H6069" t="str">
        <f>IF(Statistics_xlsx___Sheet1[[#This Row],[Post Name]]="-",IF(G6070=0,G6068,G6070),Statistics_xlsx___Sheet1[[#This Row],[Post Name]])</f>
        <v>c9</v>
      </c>
      <c r="I6069">
        <v>73584</v>
      </c>
      <c r="J6069">
        <f>IF(Statistics_xlsx___Sheet1[[#This Row],[Offered Salary]]&lt;=0,AVERAGE($I$2:$I$7166),Statistics_xlsx___Sheet1[[#This Row],[Offered Salary]])</f>
        <v>73584</v>
      </c>
      <c r="K6069" t="b">
        <f>OR((Statistics_xlsx___Sheet1[[#This Row],[updated offered salary]]&lt;$N$39),(Statistics_xlsx___Sheet1[[#This Row],[updated offered salary]]&gt;$N$40))</f>
        <v>0</v>
      </c>
    </row>
    <row r="6070" spans="1:11" x14ac:dyDescent="0.3">
      <c r="A6070">
        <v>79248</v>
      </c>
      <c r="B6070" t="s">
        <v>4905</v>
      </c>
      <c r="C6070" t="s">
        <v>8</v>
      </c>
      <c r="D6070" t="s">
        <v>9</v>
      </c>
      <c r="E6070" t="str">
        <f>IF(Statistics_xlsx___Sheet1[[#This Row],[event_name]]="-","Male",Statistics_xlsx___Sheet1[[#This Row],[event_name]])</f>
        <v>Male</v>
      </c>
      <c r="F6070" t="s">
        <v>17</v>
      </c>
      <c r="G6070" t="s">
        <v>345</v>
      </c>
      <c r="H6070" t="str">
        <f>IF(Statistics_xlsx___Sheet1[[#This Row],[Post Name]]="-",IF(G6071=0,G6069,G6071),Statistics_xlsx___Sheet1[[#This Row],[Post Name]])</f>
        <v>c9</v>
      </c>
      <c r="I6070">
        <v>8869</v>
      </c>
      <c r="J6070">
        <f>IF(Statistics_xlsx___Sheet1[[#This Row],[Offered Salary]]&lt;=0,AVERAGE($I$2:$I$7166),Statistics_xlsx___Sheet1[[#This Row],[Offered Salary]])</f>
        <v>8869</v>
      </c>
      <c r="K6070" t="b">
        <f>OR((Statistics_xlsx___Sheet1[[#This Row],[updated offered salary]]&lt;$N$39),(Statistics_xlsx___Sheet1[[#This Row],[updated offered salary]]&gt;$N$40))</f>
        <v>0</v>
      </c>
    </row>
    <row r="6071" spans="1:11" x14ac:dyDescent="0.3">
      <c r="A6071">
        <v>189498</v>
      </c>
      <c r="B6071" t="s">
        <v>4906</v>
      </c>
      <c r="C6071" t="s">
        <v>8</v>
      </c>
      <c r="D6071" t="s">
        <v>9</v>
      </c>
      <c r="E6071" t="str">
        <f>IF(Statistics_xlsx___Sheet1[[#This Row],[event_name]]="-","Male",Statistics_xlsx___Sheet1[[#This Row],[event_name]])</f>
        <v>Male</v>
      </c>
      <c r="F6071" t="s">
        <v>17</v>
      </c>
      <c r="G6071" t="s">
        <v>345</v>
      </c>
      <c r="H6071" t="str">
        <f>IF(Statistics_xlsx___Sheet1[[#This Row],[Post Name]]="-",IF(G6072=0,G6070,G6072),Statistics_xlsx___Sheet1[[#This Row],[Post Name]])</f>
        <v>c9</v>
      </c>
      <c r="I6071">
        <v>47082</v>
      </c>
      <c r="J6071">
        <f>IF(Statistics_xlsx___Sheet1[[#This Row],[Offered Salary]]&lt;=0,AVERAGE($I$2:$I$7166),Statistics_xlsx___Sheet1[[#This Row],[Offered Salary]])</f>
        <v>47082</v>
      </c>
      <c r="K6071" t="b">
        <f>OR((Statistics_xlsx___Sheet1[[#This Row],[updated offered salary]]&lt;$N$39),(Statistics_xlsx___Sheet1[[#This Row],[updated offered salary]]&gt;$N$40))</f>
        <v>0</v>
      </c>
    </row>
    <row r="6072" spans="1:11" x14ac:dyDescent="0.3">
      <c r="A6072">
        <v>787079</v>
      </c>
      <c r="B6072" t="s">
        <v>4907</v>
      </c>
      <c r="C6072" t="s">
        <v>15</v>
      </c>
      <c r="D6072" t="s">
        <v>9</v>
      </c>
      <c r="E6072" t="str">
        <f>IF(Statistics_xlsx___Sheet1[[#This Row],[event_name]]="-","Male",Statistics_xlsx___Sheet1[[#This Row],[event_name]])</f>
        <v>Male</v>
      </c>
      <c r="F6072" t="s">
        <v>17</v>
      </c>
      <c r="G6072" t="s">
        <v>345</v>
      </c>
      <c r="H6072" t="str">
        <f>IF(Statistics_xlsx___Sheet1[[#This Row],[Post Name]]="-",IF(G6073=0,G6071,G6073),Statistics_xlsx___Sheet1[[#This Row],[Post Name]])</f>
        <v>c9</v>
      </c>
      <c r="I6072">
        <v>1676</v>
      </c>
      <c r="J6072">
        <f>IF(Statistics_xlsx___Sheet1[[#This Row],[Offered Salary]]&lt;=0,AVERAGE($I$2:$I$7166),Statistics_xlsx___Sheet1[[#This Row],[Offered Salary]])</f>
        <v>1676</v>
      </c>
      <c r="K6072" t="b">
        <f>OR((Statistics_xlsx___Sheet1[[#This Row],[updated offered salary]]&lt;$N$39),(Statistics_xlsx___Sheet1[[#This Row],[updated offered salary]]&gt;$N$40))</f>
        <v>0</v>
      </c>
    </row>
    <row r="6073" spans="1:11" x14ac:dyDescent="0.3">
      <c r="A6073">
        <v>842559</v>
      </c>
      <c r="B6073" t="s">
        <v>4908</v>
      </c>
      <c r="C6073" t="s">
        <v>8</v>
      </c>
      <c r="D6073" t="s">
        <v>13</v>
      </c>
      <c r="E6073" t="str">
        <f>IF(Statistics_xlsx___Sheet1[[#This Row],[event_name]]="-","Male",Statistics_xlsx___Sheet1[[#This Row],[event_name]])</f>
        <v>Female</v>
      </c>
      <c r="F6073" t="s">
        <v>17</v>
      </c>
      <c r="G6073" t="s">
        <v>345</v>
      </c>
      <c r="H6073" t="str">
        <f>IF(Statistics_xlsx___Sheet1[[#This Row],[Post Name]]="-",IF(G6074=0,G6072,G6074),Statistics_xlsx___Sheet1[[#This Row],[Post Name]])</f>
        <v>c9</v>
      </c>
      <c r="I6073">
        <v>48922</v>
      </c>
      <c r="J6073">
        <f>IF(Statistics_xlsx___Sheet1[[#This Row],[Offered Salary]]&lt;=0,AVERAGE($I$2:$I$7166),Statistics_xlsx___Sheet1[[#This Row],[Offered Salary]])</f>
        <v>48922</v>
      </c>
      <c r="K6073" t="b">
        <f>OR((Statistics_xlsx___Sheet1[[#This Row],[updated offered salary]]&lt;$N$39),(Statistics_xlsx___Sheet1[[#This Row],[updated offered salary]]&gt;$N$40))</f>
        <v>0</v>
      </c>
    </row>
    <row r="6074" spans="1:11" x14ac:dyDescent="0.3">
      <c r="A6074">
        <v>955451</v>
      </c>
      <c r="B6074" t="s">
        <v>4909</v>
      </c>
      <c r="C6074" t="s">
        <v>8</v>
      </c>
      <c r="D6074" t="s">
        <v>9</v>
      </c>
      <c r="E6074" t="str">
        <f>IF(Statistics_xlsx___Sheet1[[#This Row],[event_name]]="-","Male",Statistics_xlsx___Sheet1[[#This Row],[event_name]])</f>
        <v>Male</v>
      </c>
      <c r="F6074" t="s">
        <v>17</v>
      </c>
      <c r="G6074" t="s">
        <v>345</v>
      </c>
      <c r="H6074" t="str">
        <f>IF(Statistics_xlsx___Sheet1[[#This Row],[Post Name]]="-",IF(G6075=0,G6073,G6075),Statistics_xlsx___Sheet1[[#This Row],[Post Name]])</f>
        <v>c9</v>
      </c>
      <c r="I6074">
        <v>98059</v>
      </c>
      <c r="J6074">
        <f>IF(Statistics_xlsx___Sheet1[[#This Row],[Offered Salary]]&lt;=0,AVERAGE($I$2:$I$7166),Statistics_xlsx___Sheet1[[#This Row],[Offered Salary]])</f>
        <v>98059</v>
      </c>
      <c r="K6074" t="b">
        <f>OR((Statistics_xlsx___Sheet1[[#This Row],[updated offered salary]]&lt;$N$39),(Statistics_xlsx___Sheet1[[#This Row],[updated offered salary]]&gt;$N$40))</f>
        <v>0</v>
      </c>
    </row>
    <row r="6075" spans="1:11" x14ac:dyDescent="0.3">
      <c r="A6075">
        <v>81073</v>
      </c>
      <c r="B6075" t="s">
        <v>4910</v>
      </c>
      <c r="C6075" t="s">
        <v>8</v>
      </c>
      <c r="D6075" t="s">
        <v>9</v>
      </c>
      <c r="E6075" t="str">
        <f>IF(Statistics_xlsx___Sheet1[[#This Row],[event_name]]="-","Male",Statistics_xlsx___Sheet1[[#This Row],[event_name]])</f>
        <v>Male</v>
      </c>
      <c r="F6075" t="s">
        <v>17</v>
      </c>
      <c r="G6075" t="s">
        <v>14</v>
      </c>
      <c r="H6075" t="str">
        <f>IF(Statistics_xlsx___Sheet1[[#This Row],[Post Name]]="-",IF(G6076=0,G6074,G6076),Statistics_xlsx___Sheet1[[#This Row],[Post Name]])</f>
        <v>c5</v>
      </c>
      <c r="I6075">
        <v>36405</v>
      </c>
      <c r="J6075">
        <f>IF(Statistics_xlsx___Sheet1[[#This Row],[Offered Salary]]&lt;=0,AVERAGE($I$2:$I$7166),Statistics_xlsx___Sheet1[[#This Row],[Offered Salary]])</f>
        <v>36405</v>
      </c>
      <c r="K6075" t="b">
        <f>OR((Statistics_xlsx___Sheet1[[#This Row],[updated offered salary]]&lt;$N$39),(Statistics_xlsx___Sheet1[[#This Row],[updated offered salary]]&gt;$N$40))</f>
        <v>0</v>
      </c>
    </row>
    <row r="6076" spans="1:11" x14ac:dyDescent="0.3">
      <c r="A6076">
        <v>143163</v>
      </c>
      <c r="B6076" t="s">
        <v>4911</v>
      </c>
      <c r="C6076" t="s">
        <v>8</v>
      </c>
      <c r="D6076" t="s">
        <v>9</v>
      </c>
      <c r="E6076" t="str">
        <f>IF(Statistics_xlsx___Sheet1[[#This Row],[event_name]]="-","Male",Statistics_xlsx___Sheet1[[#This Row],[event_name]])</f>
        <v>Male</v>
      </c>
      <c r="F6076" t="s">
        <v>17</v>
      </c>
      <c r="G6076" t="s">
        <v>14</v>
      </c>
      <c r="H6076" t="str">
        <f>IF(Statistics_xlsx___Sheet1[[#This Row],[Post Name]]="-",IF(G6077=0,G6075,G6077),Statistics_xlsx___Sheet1[[#This Row],[Post Name]])</f>
        <v>c5</v>
      </c>
      <c r="I6076">
        <v>14144</v>
      </c>
      <c r="J6076">
        <f>IF(Statistics_xlsx___Sheet1[[#This Row],[Offered Salary]]&lt;=0,AVERAGE($I$2:$I$7166),Statistics_xlsx___Sheet1[[#This Row],[Offered Salary]])</f>
        <v>14144</v>
      </c>
      <c r="K6076" t="b">
        <f>OR((Statistics_xlsx___Sheet1[[#This Row],[updated offered salary]]&lt;$N$39),(Statistics_xlsx___Sheet1[[#This Row],[updated offered salary]]&gt;$N$40))</f>
        <v>0</v>
      </c>
    </row>
    <row r="6077" spans="1:11" x14ac:dyDescent="0.3">
      <c r="A6077">
        <v>386268</v>
      </c>
      <c r="B6077" t="s">
        <v>4912</v>
      </c>
      <c r="C6077" t="s">
        <v>15</v>
      </c>
      <c r="D6077" t="s">
        <v>9</v>
      </c>
      <c r="E6077" t="str">
        <f>IF(Statistics_xlsx___Sheet1[[#This Row],[event_name]]="-","Male",Statistics_xlsx___Sheet1[[#This Row],[event_name]])</f>
        <v>Male</v>
      </c>
      <c r="F6077" t="s">
        <v>17</v>
      </c>
      <c r="G6077" t="s">
        <v>14</v>
      </c>
      <c r="H6077" t="str">
        <f>IF(Statistics_xlsx___Sheet1[[#This Row],[Post Name]]="-",IF(G6078=0,G6076,G6078),Statistics_xlsx___Sheet1[[#This Row],[Post Name]])</f>
        <v>c5</v>
      </c>
      <c r="I6077">
        <v>93867</v>
      </c>
      <c r="J6077">
        <f>IF(Statistics_xlsx___Sheet1[[#This Row],[Offered Salary]]&lt;=0,AVERAGE($I$2:$I$7166),Statistics_xlsx___Sheet1[[#This Row],[Offered Salary]])</f>
        <v>93867</v>
      </c>
      <c r="K6077" t="b">
        <f>OR((Statistics_xlsx___Sheet1[[#This Row],[updated offered salary]]&lt;$N$39),(Statistics_xlsx___Sheet1[[#This Row],[updated offered salary]]&gt;$N$40))</f>
        <v>0</v>
      </c>
    </row>
    <row r="6078" spans="1:11" x14ac:dyDescent="0.3">
      <c r="A6078">
        <v>609420</v>
      </c>
      <c r="B6078" t="s">
        <v>4913</v>
      </c>
      <c r="C6078" t="s">
        <v>8</v>
      </c>
      <c r="D6078" t="s">
        <v>9</v>
      </c>
      <c r="E6078" t="str">
        <f>IF(Statistics_xlsx___Sheet1[[#This Row],[event_name]]="-","Male",Statistics_xlsx___Sheet1[[#This Row],[event_name]])</f>
        <v>Male</v>
      </c>
      <c r="F6078" t="s">
        <v>10</v>
      </c>
      <c r="G6078" t="s">
        <v>14</v>
      </c>
      <c r="H6078" t="str">
        <f>IF(Statistics_xlsx___Sheet1[[#This Row],[Post Name]]="-",IF(G6079=0,G6077,G6079),Statistics_xlsx___Sheet1[[#This Row],[Post Name]])</f>
        <v>c5</v>
      </c>
      <c r="I6078">
        <v>77203</v>
      </c>
      <c r="J6078">
        <f>IF(Statistics_xlsx___Sheet1[[#This Row],[Offered Salary]]&lt;=0,AVERAGE($I$2:$I$7166),Statistics_xlsx___Sheet1[[#This Row],[Offered Salary]])</f>
        <v>77203</v>
      </c>
      <c r="K6078" t="b">
        <f>OR((Statistics_xlsx___Sheet1[[#This Row],[updated offered salary]]&lt;$N$39),(Statistics_xlsx___Sheet1[[#This Row],[updated offered salary]]&gt;$N$40))</f>
        <v>0</v>
      </c>
    </row>
    <row r="6079" spans="1:11" x14ac:dyDescent="0.3">
      <c r="A6079">
        <v>702029</v>
      </c>
      <c r="B6079" t="s">
        <v>4914</v>
      </c>
      <c r="C6079" t="s">
        <v>8</v>
      </c>
      <c r="D6079" t="s">
        <v>9</v>
      </c>
      <c r="E6079" t="str">
        <f>IF(Statistics_xlsx___Sheet1[[#This Row],[event_name]]="-","Male",Statistics_xlsx___Sheet1[[#This Row],[event_name]])</f>
        <v>Male</v>
      </c>
      <c r="F6079" t="s">
        <v>10</v>
      </c>
      <c r="G6079" t="s">
        <v>14</v>
      </c>
      <c r="H6079" t="str">
        <f>IF(Statistics_xlsx___Sheet1[[#This Row],[Post Name]]="-",IF(G6080=0,G6078,G6080),Statistics_xlsx___Sheet1[[#This Row],[Post Name]])</f>
        <v>c5</v>
      </c>
      <c r="I6079">
        <v>82653</v>
      </c>
      <c r="J6079">
        <f>IF(Statistics_xlsx___Sheet1[[#This Row],[Offered Salary]]&lt;=0,AVERAGE($I$2:$I$7166),Statistics_xlsx___Sheet1[[#This Row],[Offered Salary]])</f>
        <v>82653</v>
      </c>
      <c r="K6079" t="b">
        <f>OR((Statistics_xlsx___Sheet1[[#This Row],[updated offered salary]]&lt;$N$39),(Statistics_xlsx___Sheet1[[#This Row],[updated offered salary]]&gt;$N$40))</f>
        <v>0</v>
      </c>
    </row>
    <row r="6080" spans="1:11" x14ac:dyDescent="0.3">
      <c r="A6080">
        <v>745310</v>
      </c>
      <c r="B6080" t="s">
        <v>4915</v>
      </c>
      <c r="C6080" t="s">
        <v>15</v>
      </c>
      <c r="D6080" t="s">
        <v>9</v>
      </c>
      <c r="E6080" t="str">
        <f>IF(Statistics_xlsx___Sheet1[[#This Row],[event_name]]="-","Male",Statistics_xlsx___Sheet1[[#This Row],[event_name]])</f>
        <v>Male</v>
      </c>
      <c r="F6080" t="s">
        <v>10</v>
      </c>
      <c r="G6080" t="s">
        <v>14</v>
      </c>
      <c r="H6080" t="str">
        <f>IF(Statistics_xlsx___Sheet1[[#This Row],[Post Name]]="-",IF(G6081=0,G6079,G6081),Statistics_xlsx___Sheet1[[#This Row],[Post Name]])</f>
        <v>c5</v>
      </c>
      <c r="I6080">
        <v>71106</v>
      </c>
      <c r="J6080">
        <f>IF(Statistics_xlsx___Sheet1[[#This Row],[Offered Salary]]&lt;=0,AVERAGE($I$2:$I$7166),Statistics_xlsx___Sheet1[[#This Row],[Offered Salary]])</f>
        <v>71106</v>
      </c>
      <c r="K6080" t="b">
        <f>OR((Statistics_xlsx___Sheet1[[#This Row],[updated offered salary]]&lt;$N$39),(Statistics_xlsx___Sheet1[[#This Row],[updated offered salary]]&gt;$N$40))</f>
        <v>0</v>
      </c>
    </row>
    <row r="6081" spans="1:11" x14ac:dyDescent="0.3">
      <c r="A6081">
        <v>897499</v>
      </c>
      <c r="B6081" t="s">
        <v>4916</v>
      </c>
      <c r="C6081" t="s">
        <v>8</v>
      </c>
      <c r="D6081" t="s">
        <v>13</v>
      </c>
      <c r="E6081" t="str">
        <f>IF(Statistics_xlsx___Sheet1[[#This Row],[event_name]]="-","Male",Statistics_xlsx___Sheet1[[#This Row],[event_name]])</f>
        <v>Female</v>
      </c>
      <c r="F6081" t="s">
        <v>10</v>
      </c>
      <c r="G6081" t="s">
        <v>14</v>
      </c>
      <c r="H6081" t="str">
        <f>IF(Statistics_xlsx___Sheet1[[#This Row],[Post Name]]="-",IF(G6082=0,G6080,G6082),Statistics_xlsx___Sheet1[[#This Row],[Post Name]])</f>
        <v>c5</v>
      </c>
      <c r="I6081">
        <v>29833</v>
      </c>
      <c r="J6081">
        <f>IF(Statistics_xlsx___Sheet1[[#This Row],[Offered Salary]]&lt;=0,AVERAGE($I$2:$I$7166),Statistics_xlsx___Sheet1[[#This Row],[Offered Salary]])</f>
        <v>29833</v>
      </c>
      <c r="K6081" t="b">
        <f>OR((Statistics_xlsx___Sheet1[[#This Row],[updated offered salary]]&lt;$N$39),(Statistics_xlsx___Sheet1[[#This Row],[updated offered salary]]&gt;$N$40))</f>
        <v>0</v>
      </c>
    </row>
    <row r="6082" spans="1:11" x14ac:dyDescent="0.3">
      <c r="A6082">
        <v>796914</v>
      </c>
      <c r="B6082" t="s">
        <v>1839</v>
      </c>
      <c r="C6082" t="s">
        <v>8</v>
      </c>
      <c r="D6082" t="s">
        <v>9</v>
      </c>
      <c r="E6082" t="str">
        <f>IF(Statistics_xlsx___Sheet1[[#This Row],[event_name]]="-","Male",Statistics_xlsx___Sheet1[[#This Row],[event_name]])</f>
        <v>Male</v>
      </c>
      <c r="F6082" t="s">
        <v>10</v>
      </c>
      <c r="G6082" t="s">
        <v>14</v>
      </c>
      <c r="H6082" t="str">
        <f>IF(Statistics_xlsx___Sheet1[[#This Row],[Post Name]]="-",IF(G6083=0,G6081,G6083),Statistics_xlsx___Sheet1[[#This Row],[Post Name]])</f>
        <v>c5</v>
      </c>
      <c r="I6082">
        <v>29013</v>
      </c>
      <c r="J6082">
        <f>IF(Statistics_xlsx___Sheet1[[#This Row],[Offered Salary]]&lt;=0,AVERAGE($I$2:$I$7166),Statistics_xlsx___Sheet1[[#This Row],[Offered Salary]])</f>
        <v>29013</v>
      </c>
      <c r="K6082" t="b">
        <f>OR((Statistics_xlsx___Sheet1[[#This Row],[updated offered salary]]&lt;$N$39),(Statistics_xlsx___Sheet1[[#This Row],[updated offered salary]]&gt;$N$40))</f>
        <v>0</v>
      </c>
    </row>
    <row r="6083" spans="1:11" x14ac:dyDescent="0.3">
      <c r="A6083">
        <v>34818</v>
      </c>
      <c r="B6083" t="s">
        <v>1839</v>
      </c>
      <c r="C6083" t="s">
        <v>8</v>
      </c>
      <c r="D6083" t="s">
        <v>13</v>
      </c>
      <c r="E6083" t="str">
        <f>IF(Statistics_xlsx___Sheet1[[#This Row],[event_name]]="-","Male",Statistics_xlsx___Sheet1[[#This Row],[event_name]])</f>
        <v>Female</v>
      </c>
      <c r="F6083" t="s">
        <v>10</v>
      </c>
      <c r="G6083" t="s">
        <v>14</v>
      </c>
      <c r="H6083" t="str">
        <f>IF(Statistics_xlsx___Sheet1[[#This Row],[Post Name]]="-",IF(G6084=0,G6082,G6084),Statistics_xlsx___Sheet1[[#This Row],[Post Name]])</f>
        <v>c5</v>
      </c>
      <c r="I6083">
        <v>76929</v>
      </c>
      <c r="J6083">
        <f>IF(Statistics_xlsx___Sheet1[[#This Row],[Offered Salary]]&lt;=0,AVERAGE($I$2:$I$7166),Statistics_xlsx___Sheet1[[#This Row],[Offered Salary]])</f>
        <v>76929</v>
      </c>
      <c r="K6083" t="b">
        <f>OR((Statistics_xlsx___Sheet1[[#This Row],[updated offered salary]]&lt;$N$39),(Statistics_xlsx___Sheet1[[#This Row],[updated offered salary]]&gt;$N$40))</f>
        <v>0</v>
      </c>
    </row>
    <row r="6084" spans="1:11" x14ac:dyDescent="0.3">
      <c r="A6084">
        <v>304751</v>
      </c>
      <c r="B6084" t="s">
        <v>4917</v>
      </c>
      <c r="C6084" t="s">
        <v>8</v>
      </c>
      <c r="D6084" t="s">
        <v>9</v>
      </c>
      <c r="E6084" t="str">
        <f>IF(Statistics_xlsx___Sheet1[[#This Row],[event_name]]="-","Male",Statistics_xlsx___Sheet1[[#This Row],[event_name]])</f>
        <v>Male</v>
      </c>
      <c r="F6084" t="s">
        <v>10</v>
      </c>
      <c r="G6084" t="s">
        <v>345</v>
      </c>
      <c r="H6084" t="str">
        <f>IF(Statistics_xlsx___Sheet1[[#This Row],[Post Name]]="-",IF(G6085=0,G6083,G6085),Statistics_xlsx___Sheet1[[#This Row],[Post Name]])</f>
        <v>c9</v>
      </c>
      <c r="I6084">
        <v>71543</v>
      </c>
      <c r="J6084">
        <f>IF(Statistics_xlsx___Sheet1[[#This Row],[Offered Salary]]&lt;=0,AVERAGE($I$2:$I$7166),Statistics_xlsx___Sheet1[[#This Row],[Offered Salary]])</f>
        <v>71543</v>
      </c>
      <c r="K6084" t="b">
        <f>OR((Statistics_xlsx___Sheet1[[#This Row],[updated offered salary]]&lt;$N$39),(Statistics_xlsx___Sheet1[[#This Row],[updated offered salary]]&gt;$N$40))</f>
        <v>0</v>
      </c>
    </row>
    <row r="6085" spans="1:11" x14ac:dyDescent="0.3">
      <c r="A6085">
        <v>593118</v>
      </c>
      <c r="B6085" t="s">
        <v>4918</v>
      </c>
      <c r="C6085" t="s">
        <v>8</v>
      </c>
      <c r="D6085" t="s">
        <v>9</v>
      </c>
      <c r="E6085" t="str">
        <f>IF(Statistics_xlsx___Sheet1[[#This Row],[event_name]]="-","Male",Statistics_xlsx___Sheet1[[#This Row],[event_name]])</f>
        <v>Male</v>
      </c>
      <c r="F6085" t="s">
        <v>17</v>
      </c>
      <c r="G6085" t="s">
        <v>14</v>
      </c>
      <c r="H6085" t="str">
        <f>IF(Statistics_xlsx___Sheet1[[#This Row],[Post Name]]="-",IF(G6086=0,G6084,G6086),Statistics_xlsx___Sheet1[[#This Row],[Post Name]])</f>
        <v>c5</v>
      </c>
      <c r="I6085">
        <v>22471</v>
      </c>
      <c r="J6085">
        <f>IF(Statistics_xlsx___Sheet1[[#This Row],[Offered Salary]]&lt;=0,AVERAGE($I$2:$I$7166),Statistics_xlsx___Sheet1[[#This Row],[Offered Salary]])</f>
        <v>22471</v>
      </c>
      <c r="K6085" t="b">
        <f>OR((Statistics_xlsx___Sheet1[[#This Row],[updated offered salary]]&lt;$N$39),(Statistics_xlsx___Sheet1[[#This Row],[updated offered salary]]&gt;$N$40))</f>
        <v>0</v>
      </c>
    </row>
    <row r="6086" spans="1:11" x14ac:dyDescent="0.3">
      <c r="A6086">
        <v>268306</v>
      </c>
      <c r="B6086" t="s">
        <v>4919</v>
      </c>
      <c r="C6086" t="s">
        <v>15</v>
      </c>
      <c r="D6086" t="s">
        <v>9</v>
      </c>
      <c r="E6086" t="str">
        <f>IF(Statistics_xlsx___Sheet1[[#This Row],[event_name]]="-","Male",Statistics_xlsx___Sheet1[[#This Row],[event_name]])</f>
        <v>Male</v>
      </c>
      <c r="F6086" t="s">
        <v>17</v>
      </c>
      <c r="G6086" t="s">
        <v>14</v>
      </c>
      <c r="H6086" t="str">
        <f>IF(Statistics_xlsx___Sheet1[[#This Row],[Post Name]]="-",IF(G6087=0,G6085,G6087),Statistics_xlsx___Sheet1[[#This Row],[Post Name]])</f>
        <v>c5</v>
      </c>
      <c r="I6086">
        <v>95811</v>
      </c>
      <c r="J6086">
        <f>IF(Statistics_xlsx___Sheet1[[#This Row],[Offered Salary]]&lt;=0,AVERAGE($I$2:$I$7166),Statistics_xlsx___Sheet1[[#This Row],[Offered Salary]])</f>
        <v>95811</v>
      </c>
      <c r="K6086" t="b">
        <f>OR((Statistics_xlsx___Sheet1[[#This Row],[updated offered salary]]&lt;$N$39),(Statistics_xlsx___Sheet1[[#This Row],[updated offered salary]]&gt;$N$40))</f>
        <v>0</v>
      </c>
    </row>
    <row r="6087" spans="1:11" x14ac:dyDescent="0.3">
      <c r="A6087">
        <v>837077</v>
      </c>
      <c r="B6087" t="s">
        <v>4920</v>
      </c>
      <c r="C6087" t="s">
        <v>8</v>
      </c>
      <c r="D6087" t="s">
        <v>13</v>
      </c>
      <c r="E6087" t="str">
        <f>IF(Statistics_xlsx___Sheet1[[#This Row],[event_name]]="-","Male",Statistics_xlsx___Sheet1[[#This Row],[event_name]])</f>
        <v>Female</v>
      </c>
      <c r="F6087" t="s">
        <v>17</v>
      </c>
      <c r="G6087" t="s">
        <v>14</v>
      </c>
      <c r="H6087" t="str">
        <f>IF(Statistics_xlsx___Sheet1[[#This Row],[Post Name]]="-",IF(G6088=0,G6086,G6088),Statistics_xlsx___Sheet1[[#This Row],[Post Name]])</f>
        <v>c5</v>
      </c>
      <c r="I6087">
        <v>21669</v>
      </c>
      <c r="J6087">
        <f>IF(Statistics_xlsx___Sheet1[[#This Row],[Offered Salary]]&lt;=0,AVERAGE($I$2:$I$7166),Statistics_xlsx___Sheet1[[#This Row],[Offered Salary]])</f>
        <v>21669</v>
      </c>
      <c r="K6087" t="b">
        <f>OR((Statistics_xlsx___Sheet1[[#This Row],[updated offered salary]]&lt;$N$39),(Statistics_xlsx___Sheet1[[#This Row],[updated offered salary]]&gt;$N$40))</f>
        <v>0</v>
      </c>
    </row>
    <row r="6088" spans="1:11" x14ac:dyDescent="0.3">
      <c r="A6088">
        <v>192813</v>
      </c>
      <c r="B6088" t="s">
        <v>4051</v>
      </c>
      <c r="C6088" t="s">
        <v>8</v>
      </c>
      <c r="D6088" t="s">
        <v>9</v>
      </c>
      <c r="E6088" t="str">
        <f>IF(Statistics_xlsx___Sheet1[[#This Row],[event_name]]="-","Male",Statistics_xlsx___Sheet1[[#This Row],[event_name]])</f>
        <v>Male</v>
      </c>
      <c r="F6088" t="s">
        <v>17</v>
      </c>
      <c r="G6088" t="s">
        <v>14</v>
      </c>
      <c r="H6088" t="str">
        <f>IF(Statistics_xlsx___Sheet1[[#This Row],[Post Name]]="-",IF(G6089=0,G6087,G6089),Statistics_xlsx___Sheet1[[#This Row],[Post Name]])</f>
        <v>c5</v>
      </c>
      <c r="I6088">
        <v>6240</v>
      </c>
      <c r="J6088">
        <f>IF(Statistics_xlsx___Sheet1[[#This Row],[Offered Salary]]&lt;=0,AVERAGE($I$2:$I$7166),Statistics_xlsx___Sheet1[[#This Row],[Offered Salary]])</f>
        <v>6240</v>
      </c>
      <c r="K6088" t="b">
        <f>OR((Statistics_xlsx___Sheet1[[#This Row],[updated offered salary]]&lt;$N$39),(Statistics_xlsx___Sheet1[[#This Row],[updated offered salary]]&gt;$N$40))</f>
        <v>0</v>
      </c>
    </row>
    <row r="6089" spans="1:11" x14ac:dyDescent="0.3">
      <c r="A6089">
        <v>253747</v>
      </c>
      <c r="B6089" t="s">
        <v>4052</v>
      </c>
      <c r="C6089" t="s">
        <v>8</v>
      </c>
      <c r="D6089" t="s">
        <v>9</v>
      </c>
      <c r="E6089" t="str">
        <f>IF(Statistics_xlsx___Sheet1[[#This Row],[event_name]]="-","Male",Statistics_xlsx___Sheet1[[#This Row],[event_name]])</f>
        <v>Male</v>
      </c>
      <c r="F6089" t="s">
        <v>17</v>
      </c>
      <c r="G6089" t="s">
        <v>14</v>
      </c>
      <c r="H6089" t="str">
        <f>IF(Statistics_xlsx___Sheet1[[#This Row],[Post Name]]="-",IF(G6090=0,G6088,G6090),Statistics_xlsx___Sheet1[[#This Row],[Post Name]])</f>
        <v>c5</v>
      </c>
      <c r="I6089">
        <v>77250</v>
      </c>
      <c r="J6089">
        <f>IF(Statistics_xlsx___Sheet1[[#This Row],[Offered Salary]]&lt;=0,AVERAGE($I$2:$I$7166),Statistics_xlsx___Sheet1[[#This Row],[Offered Salary]])</f>
        <v>77250</v>
      </c>
      <c r="K6089" t="b">
        <f>OR((Statistics_xlsx___Sheet1[[#This Row],[updated offered salary]]&lt;$N$39),(Statistics_xlsx___Sheet1[[#This Row],[updated offered salary]]&gt;$N$40))</f>
        <v>0</v>
      </c>
    </row>
    <row r="6090" spans="1:11" x14ac:dyDescent="0.3">
      <c r="A6090">
        <v>328765</v>
      </c>
      <c r="B6090" t="s">
        <v>4921</v>
      </c>
      <c r="C6090" t="s">
        <v>15</v>
      </c>
      <c r="D6090" t="s">
        <v>13</v>
      </c>
      <c r="E6090" t="str">
        <f>IF(Statistics_xlsx___Sheet1[[#This Row],[event_name]]="-","Male",Statistics_xlsx___Sheet1[[#This Row],[event_name]])</f>
        <v>Female</v>
      </c>
      <c r="F6090" t="s">
        <v>17</v>
      </c>
      <c r="G6090" t="s">
        <v>345</v>
      </c>
      <c r="H6090" t="str">
        <f>IF(Statistics_xlsx___Sheet1[[#This Row],[Post Name]]="-",IF(G6091=0,G6089,G6091),Statistics_xlsx___Sheet1[[#This Row],[Post Name]])</f>
        <v>c9</v>
      </c>
      <c r="I6090">
        <v>6135</v>
      </c>
      <c r="J6090">
        <f>IF(Statistics_xlsx___Sheet1[[#This Row],[Offered Salary]]&lt;=0,AVERAGE($I$2:$I$7166),Statistics_xlsx___Sheet1[[#This Row],[Offered Salary]])</f>
        <v>6135</v>
      </c>
      <c r="K6090" t="b">
        <f>OR((Statistics_xlsx___Sheet1[[#This Row],[updated offered salary]]&lt;$N$39),(Statistics_xlsx___Sheet1[[#This Row],[updated offered salary]]&gt;$N$40))</f>
        <v>0</v>
      </c>
    </row>
    <row r="6091" spans="1:11" x14ac:dyDescent="0.3">
      <c r="A6091">
        <v>532574</v>
      </c>
      <c r="B6091" t="s">
        <v>4922</v>
      </c>
      <c r="C6091" t="s">
        <v>8</v>
      </c>
      <c r="D6091" t="s">
        <v>9</v>
      </c>
      <c r="E6091" t="str">
        <f>IF(Statistics_xlsx___Sheet1[[#This Row],[event_name]]="-","Male",Statistics_xlsx___Sheet1[[#This Row],[event_name]])</f>
        <v>Male</v>
      </c>
      <c r="F6091" t="s">
        <v>17</v>
      </c>
      <c r="G6091" t="s">
        <v>345</v>
      </c>
      <c r="H6091" t="str">
        <f>IF(Statistics_xlsx___Sheet1[[#This Row],[Post Name]]="-",IF(G6092=0,G6090,G6092),Statistics_xlsx___Sheet1[[#This Row],[Post Name]])</f>
        <v>c9</v>
      </c>
      <c r="I6091">
        <v>29420</v>
      </c>
      <c r="J6091">
        <f>IF(Statistics_xlsx___Sheet1[[#This Row],[Offered Salary]]&lt;=0,AVERAGE($I$2:$I$7166),Statistics_xlsx___Sheet1[[#This Row],[Offered Salary]])</f>
        <v>29420</v>
      </c>
      <c r="K6091" t="b">
        <f>OR((Statistics_xlsx___Sheet1[[#This Row],[updated offered salary]]&lt;$N$39),(Statistics_xlsx___Sheet1[[#This Row],[updated offered salary]]&gt;$N$40))</f>
        <v>0</v>
      </c>
    </row>
    <row r="6092" spans="1:11" x14ac:dyDescent="0.3">
      <c r="A6092">
        <v>283050</v>
      </c>
      <c r="B6092" t="s">
        <v>4923</v>
      </c>
      <c r="C6092" t="s">
        <v>8</v>
      </c>
      <c r="D6092" t="s">
        <v>13</v>
      </c>
      <c r="E6092" t="str">
        <f>IF(Statistics_xlsx___Sheet1[[#This Row],[event_name]]="-","Male",Statistics_xlsx___Sheet1[[#This Row],[event_name]])</f>
        <v>Female</v>
      </c>
      <c r="F6092" t="s">
        <v>17</v>
      </c>
      <c r="G6092" t="s">
        <v>345</v>
      </c>
      <c r="H6092" t="str">
        <f>IF(Statistics_xlsx___Sheet1[[#This Row],[Post Name]]="-",IF(G6093=0,G6091,G6093),Statistics_xlsx___Sheet1[[#This Row],[Post Name]])</f>
        <v>c9</v>
      </c>
      <c r="I6092">
        <v>10172</v>
      </c>
      <c r="J6092">
        <f>IF(Statistics_xlsx___Sheet1[[#This Row],[Offered Salary]]&lt;=0,AVERAGE($I$2:$I$7166),Statistics_xlsx___Sheet1[[#This Row],[Offered Salary]])</f>
        <v>10172</v>
      </c>
      <c r="K6092" t="b">
        <f>OR((Statistics_xlsx___Sheet1[[#This Row],[updated offered salary]]&lt;$N$39),(Statistics_xlsx___Sheet1[[#This Row],[updated offered salary]]&gt;$N$40))</f>
        <v>0</v>
      </c>
    </row>
    <row r="6093" spans="1:11" x14ac:dyDescent="0.3">
      <c r="A6093">
        <v>697330</v>
      </c>
      <c r="B6093" t="s">
        <v>4924</v>
      </c>
      <c r="C6093" t="s">
        <v>8</v>
      </c>
      <c r="D6093" t="s">
        <v>9</v>
      </c>
      <c r="E6093" t="str">
        <f>IF(Statistics_xlsx___Sheet1[[#This Row],[event_name]]="-","Male",Statistics_xlsx___Sheet1[[#This Row],[event_name]])</f>
        <v>Male</v>
      </c>
      <c r="F6093" t="s">
        <v>17</v>
      </c>
      <c r="G6093" t="s">
        <v>345</v>
      </c>
      <c r="H6093" t="str">
        <f>IF(Statistics_xlsx___Sheet1[[#This Row],[Post Name]]="-",IF(G6094=0,G6092,G6094),Statistics_xlsx___Sheet1[[#This Row],[Post Name]])</f>
        <v>c9</v>
      </c>
      <c r="I6093">
        <v>6685</v>
      </c>
      <c r="J6093">
        <f>IF(Statistics_xlsx___Sheet1[[#This Row],[Offered Salary]]&lt;=0,AVERAGE($I$2:$I$7166),Statistics_xlsx___Sheet1[[#This Row],[Offered Salary]])</f>
        <v>6685</v>
      </c>
      <c r="K6093" t="b">
        <f>OR((Statistics_xlsx___Sheet1[[#This Row],[updated offered salary]]&lt;$N$39),(Statistics_xlsx___Sheet1[[#This Row],[updated offered salary]]&gt;$N$40))</f>
        <v>0</v>
      </c>
    </row>
    <row r="6094" spans="1:11" x14ac:dyDescent="0.3">
      <c r="A6094">
        <v>271797</v>
      </c>
      <c r="B6094" t="s">
        <v>4925</v>
      </c>
      <c r="C6094" t="s">
        <v>8</v>
      </c>
      <c r="D6094" t="s">
        <v>9</v>
      </c>
      <c r="E6094" t="str">
        <f>IF(Statistics_xlsx___Sheet1[[#This Row],[event_name]]="-","Male",Statistics_xlsx___Sheet1[[#This Row],[event_name]])</f>
        <v>Male</v>
      </c>
      <c r="F6094" t="s">
        <v>52</v>
      </c>
      <c r="G6094" t="s">
        <v>36</v>
      </c>
      <c r="H6094" t="str">
        <f>IF(Statistics_xlsx___Sheet1[[#This Row],[Post Name]]="-",IF(G6095=0,G6093,G6095),Statistics_xlsx___Sheet1[[#This Row],[Post Name]])</f>
        <v>i5</v>
      </c>
      <c r="I6094">
        <v>19722</v>
      </c>
      <c r="J6094">
        <f>IF(Statistics_xlsx___Sheet1[[#This Row],[Offered Salary]]&lt;=0,AVERAGE($I$2:$I$7166),Statistics_xlsx___Sheet1[[#This Row],[Offered Salary]])</f>
        <v>19722</v>
      </c>
      <c r="K6094" t="b">
        <f>OR((Statistics_xlsx___Sheet1[[#This Row],[updated offered salary]]&lt;$N$39),(Statistics_xlsx___Sheet1[[#This Row],[updated offered salary]]&gt;$N$40))</f>
        <v>0</v>
      </c>
    </row>
    <row r="6095" spans="1:11" x14ac:dyDescent="0.3">
      <c r="A6095">
        <v>140986</v>
      </c>
      <c r="B6095" t="s">
        <v>4926</v>
      </c>
      <c r="C6095" t="s">
        <v>8</v>
      </c>
      <c r="D6095" t="s">
        <v>9</v>
      </c>
      <c r="E6095" t="str">
        <f>IF(Statistics_xlsx___Sheet1[[#This Row],[event_name]]="-","Male",Statistics_xlsx___Sheet1[[#This Row],[event_name]])</f>
        <v>Male</v>
      </c>
      <c r="F6095" t="s">
        <v>52</v>
      </c>
      <c r="G6095" t="s">
        <v>36</v>
      </c>
      <c r="H6095" t="str">
        <f>IF(Statistics_xlsx___Sheet1[[#This Row],[Post Name]]="-",IF(G6096=0,G6094,G6096),Statistics_xlsx___Sheet1[[#This Row],[Post Name]])</f>
        <v>i5</v>
      </c>
      <c r="I6095">
        <v>53848</v>
      </c>
      <c r="J6095">
        <f>IF(Statistics_xlsx___Sheet1[[#This Row],[Offered Salary]]&lt;=0,AVERAGE($I$2:$I$7166),Statistics_xlsx___Sheet1[[#This Row],[Offered Salary]])</f>
        <v>53848</v>
      </c>
      <c r="K6095" t="b">
        <f>OR((Statistics_xlsx___Sheet1[[#This Row],[updated offered salary]]&lt;$N$39),(Statistics_xlsx___Sheet1[[#This Row],[updated offered salary]]&gt;$N$40))</f>
        <v>0</v>
      </c>
    </row>
    <row r="6096" spans="1:11" x14ac:dyDescent="0.3">
      <c r="A6096">
        <v>455195</v>
      </c>
      <c r="B6096" t="s">
        <v>4927</v>
      </c>
      <c r="C6096" t="s">
        <v>8</v>
      </c>
      <c r="D6096" t="s">
        <v>13</v>
      </c>
      <c r="E6096" t="str">
        <f>IF(Statistics_xlsx___Sheet1[[#This Row],[event_name]]="-","Male",Statistics_xlsx___Sheet1[[#This Row],[event_name]])</f>
        <v>Female</v>
      </c>
      <c r="F6096" t="s">
        <v>10</v>
      </c>
      <c r="G6096" t="s">
        <v>345</v>
      </c>
      <c r="H6096" t="str">
        <f>IF(Statistics_xlsx___Sheet1[[#This Row],[Post Name]]="-",IF(G6097=0,G6095,G6097),Statistics_xlsx___Sheet1[[#This Row],[Post Name]])</f>
        <v>c9</v>
      </c>
      <c r="I6096">
        <v>62141</v>
      </c>
      <c r="J6096">
        <f>IF(Statistics_xlsx___Sheet1[[#This Row],[Offered Salary]]&lt;=0,AVERAGE($I$2:$I$7166),Statistics_xlsx___Sheet1[[#This Row],[Offered Salary]])</f>
        <v>62141</v>
      </c>
      <c r="K6096" t="b">
        <f>OR((Statistics_xlsx___Sheet1[[#This Row],[updated offered salary]]&lt;$N$39),(Statistics_xlsx___Sheet1[[#This Row],[updated offered salary]]&gt;$N$40))</f>
        <v>0</v>
      </c>
    </row>
    <row r="6097" spans="1:11" x14ac:dyDescent="0.3">
      <c r="A6097">
        <v>264004</v>
      </c>
      <c r="B6097" t="s">
        <v>4928</v>
      </c>
      <c r="C6097" t="s">
        <v>8</v>
      </c>
      <c r="D6097" t="s">
        <v>9</v>
      </c>
      <c r="E6097" t="str">
        <f>IF(Statistics_xlsx___Sheet1[[#This Row],[event_name]]="-","Male",Statistics_xlsx___Sheet1[[#This Row],[event_name]])</f>
        <v>Male</v>
      </c>
      <c r="F6097" t="s">
        <v>10</v>
      </c>
      <c r="G6097" t="s">
        <v>345</v>
      </c>
      <c r="H6097" t="str">
        <f>IF(Statistics_xlsx___Sheet1[[#This Row],[Post Name]]="-",IF(G6098=0,G6096,G6098),Statistics_xlsx___Sheet1[[#This Row],[Post Name]])</f>
        <v>c9</v>
      </c>
      <c r="I6097">
        <v>45743</v>
      </c>
      <c r="J6097">
        <f>IF(Statistics_xlsx___Sheet1[[#This Row],[Offered Salary]]&lt;=0,AVERAGE($I$2:$I$7166),Statistics_xlsx___Sheet1[[#This Row],[Offered Salary]])</f>
        <v>45743</v>
      </c>
      <c r="K6097" t="b">
        <f>OR((Statistics_xlsx___Sheet1[[#This Row],[updated offered salary]]&lt;$N$39),(Statistics_xlsx___Sheet1[[#This Row],[updated offered salary]]&gt;$N$40))</f>
        <v>0</v>
      </c>
    </row>
    <row r="6098" spans="1:11" x14ac:dyDescent="0.3">
      <c r="A6098">
        <v>889329</v>
      </c>
      <c r="B6098" t="s">
        <v>164</v>
      </c>
      <c r="C6098" t="s">
        <v>8</v>
      </c>
      <c r="D6098" t="s">
        <v>9</v>
      </c>
      <c r="E6098" t="str">
        <f>IF(Statistics_xlsx___Sheet1[[#This Row],[event_name]]="-","Male",Statistics_xlsx___Sheet1[[#This Row],[event_name]])</f>
        <v>Male</v>
      </c>
      <c r="F6098" t="s">
        <v>10</v>
      </c>
      <c r="G6098" t="s">
        <v>345</v>
      </c>
      <c r="H6098" t="str">
        <f>IF(Statistics_xlsx___Sheet1[[#This Row],[Post Name]]="-",IF(G6099=0,G6097,G6099),Statistics_xlsx___Sheet1[[#This Row],[Post Name]])</f>
        <v>c9</v>
      </c>
      <c r="I6098">
        <v>49061</v>
      </c>
      <c r="J6098">
        <f>IF(Statistics_xlsx___Sheet1[[#This Row],[Offered Salary]]&lt;=0,AVERAGE($I$2:$I$7166),Statistics_xlsx___Sheet1[[#This Row],[Offered Salary]])</f>
        <v>49061</v>
      </c>
      <c r="K6098" t="b">
        <f>OR((Statistics_xlsx___Sheet1[[#This Row],[updated offered salary]]&lt;$N$39),(Statistics_xlsx___Sheet1[[#This Row],[updated offered salary]]&gt;$N$40))</f>
        <v>0</v>
      </c>
    </row>
    <row r="6099" spans="1:11" x14ac:dyDescent="0.3">
      <c r="A6099">
        <v>708422</v>
      </c>
      <c r="B6099" t="s">
        <v>4929</v>
      </c>
      <c r="C6099" t="s">
        <v>8</v>
      </c>
      <c r="D6099" t="s">
        <v>9</v>
      </c>
      <c r="E6099" t="str">
        <f>IF(Statistics_xlsx___Sheet1[[#This Row],[event_name]]="-","Male",Statistics_xlsx___Sheet1[[#This Row],[event_name]])</f>
        <v>Male</v>
      </c>
      <c r="F6099" t="s">
        <v>10</v>
      </c>
      <c r="G6099" t="s">
        <v>345</v>
      </c>
      <c r="H6099" t="str">
        <f>IF(Statistics_xlsx___Sheet1[[#This Row],[Post Name]]="-",IF(G6100=0,G6098,G6100),Statistics_xlsx___Sheet1[[#This Row],[Post Name]])</f>
        <v>c9</v>
      </c>
      <c r="I6099">
        <v>47131</v>
      </c>
      <c r="J6099">
        <f>IF(Statistics_xlsx___Sheet1[[#This Row],[Offered Salary]]&lt;=0,AVERAGE($I$2:$I$7166),Statistics_xlsx___Sheet1[[#This Row],[Offered Salary]])</f>
        <v>47131</v>
      </c>
      <c r="K6099" t="b">
        <f>OR((Statistics_xlsx___Sheet1[[#This Row],[updated offered salary]]&lt;$N$39),(Statistics_xlsx___Sheet1[[#This Row],[updated offered salary]]&gt;$N$40))</f>
        <v>0</v>
      </c>
    </row>
    <row r="6100" spans="1:11" x14ac:dyDescent="0.3">
      <c r="A6100">
        <v>17946</v>
      </c>
      <c r="B6100" t="s">
        <v>4930</v>
      </c>
      <c r="C6100" t="s">
        <v>8</v>
      </c>
      <c r="D6100" t="s">
        <v>9</v>
      </c>
      <c r="E6100" t="str">
        <f>IF(Statistics_xlsx___Sheet1[[#This Row],[event_name]]="-","Male",Statistics_xlsx___Sheet1[[#This Row],[event_name]])</f>
        <v>Male</v>
      </c>
      <c r="F6100" t="s">
        <v>10</v>
      </c>
      <c r="G6100" t="s">
        <v>345</v>
      </c>
      <c r="H6100" t="str">
        <f>IF(Statistics_xlsx___Sheet1[[#This Row],[Post Name]]="-",IF(G6101=0,G6099,G6101),Statistics_xlsx___Sheet1[[#This Row],[Post Name]])</f>
        <v>c9</v>
      </c>
      <c r="I6100">
        <v>65192</v>
      </c>
      <c r="J6100">
        <f>IF(Statistics_xlsx___Sheet1[[#This Row],[Offered Salary]]&lt;=0,AVERAGE($I$2:$I$7166),Statistics_xlsx___Sheet1[[#This Row],[Offered Salary]])</f>
        <v>65192</v>
      </c>
      <c r="K6100" t="b">
        <f>OR((Statistics_xlsx___Sheet1[[#This Row],[updated offered salary]]&lt;$N$39),(Statistics_xlsx___Sheet1[[#This Row],[updated offered salary]]&gt;$N$40))</f>
        <v>0</v>
      </c>
    </row>
    <row r="6101" spans="1:11" x14ac:dyDescent="0.3">
      <c r="A6101">
        <v>646630</v>
      </c>
      <c r="B6101" t="s">
        <v>4931</v>
      </c>
      <c r="C6101" t="s">
        <v>8</v>
      </c>
      <c r="D6101" t="s">
        <v>9</v>
      </c>
      <c r="E6101" t="str">
        <f>IF(Statistics_xlsx___Sheet1[[#This Row],[event_name]]="-","Male",Statistics_xlsx___Sheet1[[#This Row],[event_name]])</f>
        <v>Male</v>
      </c>
      <c r="F6101" t="s">
        <v>17</v>
      </c>
      <c r="G6101" t="s">
        <v>36</v>
      </c>
      <c r="H6101" t="str">
        <f>IF(Statistics_xlsx___Sheet1[[#This Row],[Post Name]]="-",IF(G6102=0,G6100,G6102),Statistics_xlsx___Sheet1[[#This Row],[Post Name]])</f>
        <v>i5</v>
      </c>
      <c r="I6101">
        <v>47344</v>
      </c>
      <c r="J6101">
        <f>IF(Statistics_xlsx___Sheet1[[#This Row],[Offered Salary]]&lt;=0,AVERAGE($I$2:$I$7166),Statistics_xlsx___Sheet1[[#This Row],[Offered Salary]])</f>
        <v>47344</v>
      </c>
      <c r="K6101" t="b">
        <f>OR((Statistics_xlsx___Sheet1[[#This Row],[updated offered salary]]&lt;$N$39),(Statistics_xlsx___Sheet1[[#This Row],[updated offered salary]]&gt;$N$40))</f>
        <v>0</v>
      </c>
    </row>
    <row r="6102" spans="1:11" x14ac:dyDescent="0.3">
      <c r="A6102">
        <v>707138</v>
      </c>
      <c r="B6102" t="s">
        <v>4932</v>
      </c>
      <c r="C6102" t="s">
        <v>8</v>
      </c>
      <c r="D6102" t="s">
        <v>13</v>
      </c>
      <c r="E6102" t="str">
        <f>IF(Statistics_xlsx___Sheet1[[#This Row],[event_name]]="-","Male",Statistics_xlsx___Sheet1[[#This Row],[event_name]])</f>
        <v>Female</v>
      </c>
      <c r="F6102" t="s">
        <v>17</v>
      </c>
      <c r="G6102" t="s">
        <v>36</v>
      </c>
      <c r="H6102" t="str">
        <f>IF(Statistics_xlsx___Sheet1[[#This Row],[Post Name]]="-",IF(G6103=0,G6101,G6103),Statistics_xlsx___Sheet1[[#This Row],[Post Name]])</f>
        <v>i5</v>
      </c>
      <c r="I6102">
        <v>1710</v>
      </c>
      <c r="J6102">
        <f>IF(Statistics_xlsx___Sheet1[[#This Row],[Offered Salary]]&lt;=0,AVERAGE($I$2:$I$7166),Statistics_xlsx___Sheet1[[#This Row],[Offered Salary]])</f>
        <v>1710</v>
      </c>
      <c r="K6102" t="b">
        <f>OR((Statistics_xlsx___Sheet1[[#This Row],[updated offered salary]]&lt;$N$39),(Statistics_xlsx___Sheet1[[#This Row],[updated offered salary]]&gt;$N$40))</f>
        <v>0</v>
      </c>
    </row>
    <row r="6103" spans="1:11" x14ac:dyDescent="0.3">
      <c r="A6103">
        <v>601032</v>
      </c>
      <c r="B6103" t="s">
        <v>4933</v>
      </c>
      <c r="C6103" t="s">
        <v>8</v>
      </c>
      <c r="D6103" t="s">
        <v>13</v>
      </c>
      <c r="E6103" t="str">
        <f>IF(Statistics_xlsx___Sheet1[[#This Row],[event_name]]="-","Male",Statistics_xlsx___Sheet1[[#This Row],[event_name]])</f>
        <v>Female</v>
      </c>
      <c r="F6103" t="s">
        <v>17</v>
      </c>
      <c r="G6103" t="s">
        <v>14</v>
      </c>
      <c r="H6103" t="str">
        <f>IF(Statistics_xlsx___Sheet1[[#This Row],[Post Name]]="-",IF(G6104=0,G6102,G6104),Statistics_xlsx___Sheet1[[#This Row],[Post Name]])</f>
        <v>c5</v>
      </c>
      <c r="I6103">
        <v>95656</v>
      </c>
      <c r="J6103">
        <f>IF(Statistics_xlsx___Sheet1[[#This Row],[Offered Salary]]&lt;=0,AVERAGE($I$2:$I$7166),Statistics_xlsx___Sheet1[[#This Row],[Offered Salary]])</f>
        <v>95656</v>
      </c>
      <c r="K6103" t="b">
        <f>OR((Statistics_xlsx___Sheet1[[#This Row],[updated offered salary]]&lt;$N$39),(Statistics_xlsx___Sheet1[[#This Row],[updated offered salary]]&gt;$N$40))</f>
        <v>0</v>
      </c>
    </row>
    <row r="6104" spans="1:11" x14ac:dyDescent="0.3">
      <c r="A6104">
        <v>628178</v>
      </c>
      <c r="B6104" t="s">
        <v>4934</v>
      </c>
      <c r="C6104" t="s">
        <v>8</v>
      </c>
      <c r="D6104" t="s">
        <v>9</v>
      </c>
      <c r="E6104" t="str">
        <f>IF(Statistics_xlsx___Sheet1[[#This Row],[event_name]]="-","Male",Statistics_xlsx___Sheet1[[#This Row],[event_name]])</f>
        <v>Male</v>
      </c>
      <c r="F6104" t="s">
        <v>17</v>
      </c>
      <c r="G6104" t="s">
        <v>14</v>
      </c>
      <c r="H6104" t="str">
        <f>IF(Statistics_xlsx___Sheet1[[#This Row],[Post Name]]="-",IF(G6105=0,G6103,G6105),Statistics_xlsx___Sheet1[[#This Row],[Post Name]])</f>
        <v>c5</v>
      </c>
      <c r="I6104">
        <v>84347</v>
      </c>
      <c r="J6104">
        <f>IF(Statistics_xlsx___Sheet1[[#This Row],[Offered Salary]]&lt;=0,AVERAGE($I$2:$I$7166),Statistics_xlsx___Sheet1[[#This Row],[Offered Salary]])</f>
        <v>84347</v>
      </c>
      <c r="K6104" t="b">
        <f>OR((Statistics_xlsx___Sheet1[[#This Row],[updated offered salary]]&lt;$N$39),(Statistics_xlsx___Sheet1[[#This Row],[updated offered salary]]&gt;$N$40))</f>
        <v>0</v>
      </c>
    </row>
    <row r="6105" spans="1:11" x14ac:dyDescent="0.3">
      <c r="A6105">
        <v>920568</v>
      </c>
      <c r="B6105" t="s">
        <v>1952</v>
      </c>
      <c r="C6105" t="s">
        <v>8</v>
      </c>
      <c r="D6105" t="s">
        <v>9</v>
      </c>
      <c r="E6105" t="str">
        <f>IF(Statistics_xlsx___Sheet1[[#This Row],[event_name]]="-","Male",Statistics_xlsx___Sheet1[[#This Row],[event_name]])</f>
        <v>Male</v>
      </c>
      <c r="F6105" t="s">
        <v>17</v>
      </c>
      <c r="G6105" t="s">
        <v>14</v>
      </c>
      <c r="H6105" t="str">
        <f>IF(Statistics_xlsx___Sheet1[[#This Row],[Post Name]]="-",IF(G6106=0,G6104,G6106),Statistics_xlsx___Sheet1[[#This Row],[Post Name]])</f>
        <v>c5</v>
      </c>
      <c r="I6105">
        <v>48346</v>
      </c>
      <c r="J6105">
        <f>IF(Statistics_xlsx___Sheet1[[#This Row],[Offered Salary]]&lt;=0,AVERAGE($I$2:$I$7166),Statistics_xlsx___Sheet1[[#This Row],[Offered Salary]])</f>
        <v>48346</v>
      </c>
      <c r="K6105" t="b">
        <f>OR((Statistics_xlsx___Sheet1[[#This Row],[updated offered salary]]&lt;$N$39),(Statistics_xlsx___Sheet1[[#This Row],[updated offered salary]]&gt;$N$40))</f>
        <v>0</v>
      </c>
    </row>
    <row r="6106" spans="1:11" x14ac:dyDescent="0.3">
      <c r="A6106">
        <v>326252</v>
      </c>
      <c r="B6106" t="s">
        <v>2467</v>
      </c>
      <c r="C6106" t="s">
        <v>8</v>
      </c>
      <c r="D6106" t="s">
        <v>13</v>
      </c>
      <c r="E6106" t="str">
        <f>IF(Statistics_xlsx___Sheet1[[#This Row],[event_name]]="-","Male",Statistics_xlsx___Sheet1[[#This Row],[event_name]])</f>
        <v>Female</v>
      </c>
      <c r="F6106" t="s">
        <v>17</v>
      </c>
      <c r="G6106" t="s">
        <v>14</v>
      </c>
      <c r="H6106" t="str">
        <f>IF(Statistics_xlsx___Sheet1[[#This Row],[Post Name]]="-",IF(G6107=0,G6105,G6107),Statistics_xlsx___Sheet1[[#This Row],[Post Name]])</f>
        <v>c5</v>
      </c>
      <c r="I6106">
        <v>73261</v>
      </c>
      <c r="J6106">
        <f>IF(Statistics_xlsx___Sheet1[[#This Row],[Offered Salary]]&lt;=0,AVERAGE($I$2:$I$7166),Statistics_xlsx___Sheet1[[#This Row],[Offered Salary]])</f>
        <v>73261</v>
      </c>
      <c r="K6106" t="b">
        <f>OR((Statistics_xlsx___Sheet1[[#This Row],[updated offered salary]]&lt;$N$39),(Statistics_xlsx___Sheet1[[#This Row],[updated offered salary]]&gt;$N$40))</f>
        <v>0</v>
      </c>
    </row>
    <row r="6107" spans="1:11" x14ac:dyDescent="0.3">
      <c r="A6107">
        <v>294236</v>
      </c>
      <c r="B6107" t="s">
        <v>321</v>
      </c>
      <c r="C6107" t="s">
        <v>8</v>
      </c>
      <c r="D6107" t="s">
        <v>13</v>
      </c>
      <c r="E6107" t="str">
        <f>IF(Statistics_xlsx___Sheet1[[#This Row],[event_name]]="-","Male",Statistics_xlsx___Sheet1[[#This Row],[event_name]])</f>
        <v>Female</v>
      </c>
      <c r="F6107" t="s">
        <v>17</v>
      </c>
      <c r="G6107" t="s">
        <v>14</v>
      </c>
      <c r="H6107" t="str">
        <f>IF(Statistics_xlsx___Sheet1[[#This Row],[Post Name]]="-",IF(G6108=0,G6106,G6108),Statistics_xlsx___Sheet1[[#This Row],[Post Name]])</f>
        <v>c5</v>
      </c>
      <c r="I6107">
        <v>34216</v>
      </c>
      <c r="J6107">
        <f>IF(Statistics_xlsx___Sheet1[[#This Row],[Offered Salary]]&lt;=0,AVERAGE($I$2:$I$7166),Statistics_xlsx___Sheet1[[#This Row],[Offered Salary]])</f>
        <v>34216</v>
      </c>
      <c r="K6107" t="b">
        <f>OR((Statistics_xlsx___Sheet1[[#This Row],[updated offered salary]]&lt;$N$39),(Statistics_xlsx___Sheet1[[#This Row],[updated offered salary]]&gt;$N$40))</f>
        <v>0</v>
      </c>
    </row>
    <row r="6108" spans="1:11" x14ac:dyDescent="0.3">
      <c r="A6108">
        <v>841824</v>
      </c>
      <c r="B6108" t="s">
        <v>4935</v>
      </c>
      <c r="C6108" t="s">
        <v>8</v>
      </c>
      <c r="D6108" t="s">
        <v>13</v>
      </c>
      <c r="E6108" t="str">
        <f>IF(Statistics_xlsx___Sheet1[[#This Row],[event_name]]="-","Male",Statistics_xlsx___Sheet1[[#This Row],[event_name]])</f>
        <v>Female</v>
      </c>
      <c r="F6108" t="s">
        <v>52</v>
      </c>
      <c r="G6108" t="s">
        <v>345</v>
      </c>
      <c r="H6108" t="str">
        <f>IF(Statistics_xlsx___Sheet1[[#This Row],[Post Name]]="-",IF(G6109=0,G6107,G6109),Statistics_xlsx___Sheet1[[#This Row],[Post Name]])</f>
        <v>c9</v>
      </c>
      <c r="I6108">
        <v>99800</v>
      </c>
      <c r="J6108">
        <f>IF(Statistics_xlsx___Sheet1[[#This Row],[Offered Salary]]&lt;=0,AVERAGE($I$2:$I$7166),Statistics_xlsx___Sheet1[[#This Row],[Offered Salary]])</f>
        <v>99800</v>
      </c>
      <c r="K6108" t="b">
        <f>OR((Statistics_xlsx___Sheet1[[#This Row],[updated offered salary]]&lt;$N$39),(Statistics_xlsx___Sheet1[[#This Row],[updated offered salary]]&gt;$N$40))</f>
        <v>0</v>
      </c>
    </row>
    <row r="6109" spans="1:11" x14ac:dyDescent="0.3">
      <c r="A6109">
        <v>108336</v>
      </c>
      <c r="B6109" t="s">
        <v>4936</v>
      </c>
      <c r="C6109" t="s">
        <v>8</v>
      </c>
      <c r="D6109" t="s">
        <v>9</v>
      </c>
      <c r="E6109" t="str">
        <f>IF(Statistics_xlsx___Sheet1[[#This Row],[event_name]]="-","Male",Statistics_xlsx___Sheet1[[#This Row],[event_name]])</f>
        <v>Male</v>
      </c>
      <c r="F6109" t="s">
        <v>17</v>
      </c>
      <c r="G6109" t="s">
        <v>345</v>
      </c>
      <c r="H6109" t="str">
        <f>IF(Statistics_xlsx___Sheet1[[#This Row],[Post Name]]="-",IF(G6110=0,G6108,G6110),Statistics_xlsx___Sheet1[[#This Row],[Post Name]])</f>
        <v>c9</v>
      </c>
      <c r="I6109">
        <v>64990</v>
      </c>
      <c r="J6109">
        <f>IF(Statistics_xlsx___Sheet1[[#This Row],[Offered Salary]]&lt;=0,AVERAGE($I$2:$I$7166),Statistics_xlsx___Sheet1[[#This Row],[Offered Salary]])</f>
        <v>64990</v>
      </c>
      <c r="K6109" t="b">
        <f>OR((Statistics_xlsx___Sheet1[[#This Row],[updated offered salary]]&lt;$N$39),(Statistics_xlsx___Sheet1[[#This Row],[updated offered salary]]&gt;$N$40))</f>
        <v>0</v>
      </c>
    </row>
    <row r="6110" spans="1:11" x14ac:dyDescent="0.3">
      <c r="A6110">
        <v>750179</v>
      </c>
      <c r="B6110" t="s">
        <v>4937</v>
      </c>
      <c r="C6110" t="s">
        <v>8</v>
      </c>
      <c r="D6110" t="s">
        <v>9</v>
      </c>
      <c r="E6110" t="str">
        <f>IF(Statistics_xlsx___Sheet1[[#This Row],[event_name]]="-","Male",Statistics_xlsx___Sheet1[[#This Row],[event_name]])</f>
        <v>Male</v>
      </c>
      <c r="F6110" t="s">
        <v>17</v>
      </c>
      <c r="G6110" t="s">
        <v>345</v>
      </c>
      <c r="H6110" t="str">
        <f>IF(Statistics_xlsx___Sheet1[[#This Row],[Post Name]]="-",IF(G6111=0,G6109,G6111),Statistics_xlsx___Sheet1[[#This Row],[Post Name]])</f>
        <v>c9</v>
      </c>
      <c r="I6110">
        <v>83047</v>
      </c>
      <c r="J6110">
        <f>IF(Statistics_xlsx___Sheet1[[#This Row],[Offered Salary]]&lt;=0,AVERAGE($I$2:$I$7166),Statistics_xlsx___Sheet1[[#This Row],[Offered Salary]])</f>
        <v>83047</v>
      </c>
      <c r="K6110" t="b">
        <f>OR((Statistics_xlsx___Sheet1[[#This Row],[updated offered salary]]&lt;$N$39),(Statistics_xlsx___Sheet1[[#This Row],[updated offered salary]]&gt;$N$40))</f>
        <v>0</v>
      </c>
    </row>
    <row r="6111" spans="1:11" x14ac:dyDescent="0.3">
      <c r="A6111">
        <v>783470</v>
      </c>
      <c r="B6111" t="s">
        <v>4938</v>
      </c>
      <c r="C6111" t="s">
        <v>8</v>
      </c>
      <c r="D6111" t="s">
        <v>9</v>
      </c>
      <c r="E6111" t="str">
        <f>IF(Statistics_xlsx___Sheet1[[#This Row],[event_name]]="-","Male",Statistics_xlsx___Sheet1[[#This Row],[event_name]])</f>
        <v>Male</v>
      </c>
      <c r="F6111" t="s">
        <v>166</v>
      </c>
      <c r="G6111" t="s">
        <v>36</v>
      </c>
      <c r="H6111" t="str">
        <f>IF(Statistics_xlsx___Sheet1[[#This Row],[Post Name]]="-",IF(G6112=0,G6110,G6112),Statistics_xlsx___Sheet1[[#This Row],[Post Name]])</f>
        <v>i5</v>
      </c>
      <c r="I6111">
        <v>73568</v>
      </c>
      <c r="J6111">
        <f>IF(Statistics_xlsx___Sheet1[[#This Row],[Offered Salary]]&lt;=0,AVERAGE($I$2:$I$7166),Statistics_xlsx___Sheet1[[#This Row],[Offered Salary]])</f>
        <v>73568</v>
      </c>
      <c r="K6111" t="b">
        <f>OR((Statistics_xlsx___Sheet1[[#This Row],[updated offered salary]]&lt;$N$39),(Statistics_xlsx___Sheet1[[#This Row],[updated offered salary]]&gt;$N$40))</f>
        <v>0</v>
      </c>
    </row>
    <row r="6112" spans="1:11" x14ac:dyDescent="0.3">
      <c r="A6112">
        <v>498520</v>
      </c>
      <c r="B6112" t="s">
        <v>4939</v>
      </c>
      <c r="C6112" t="s">
        <v>8</v>
      </c>
      <c r="D6112" t="s">
        <v>9</v>
      </c>
      <c r="E6112" t="str">
        <f>IF(Statistics_xlsx___Sheet1[[#This Row],[event_name]]="-","Male",Statistics_xlsx___Sheet1[[#This Row],[event_name]])</f>
        <v>Male</v>
      </c>
      <c r="F6112" t="s">
        <v>166</v>
      </c>
      <c r="G6112" t="s">
        <v>36</v>
      </c>
      <c r="H6112" t="str">
        <f>IF(Statistics_xlsx___Sheet1[[#This Row],[Post Name]]="-",IF(G6113=0,G6111,G6113),Statistics_xlsx___Sheet1[[#This Row],[Post Name]])</f>
        <v>i5</v>
      </c>
      <c r="I6112">
        <v>55559</v>
      </c>
      <c r="J6112">
        <f>IF(Statistics_xlsx___Sheet1[[#This Row],[Offered Salary]]&lt;=0,AVERAGE($I$2:$I$7166),Statistics_xlsx___Sheet1[[#This Row],[Offered Salary]])</f>
        <v>55559</v>
      </c>
      <c r="K6112" t="b">
        <f>OR((Statistics_xlsx___Sheet1[[#This Row],[updated offered salary]]&lt;$N$39),(Statistics_xlsx___Sheet1[[#This Row],[updated offered salary]]&gt;$N$40))</f>
        <v>0</v>
      </c>
    </row>
    <row r="6113" spans="1:11" x14ac:dyDescent="0.3">
      <c r="A6113">
        <v>623017</v>
      </c>
      <c r="B6113" t="s">
        <v>4940</v>
      </c>
      <c r="C6113" t="s">
        <v>8</v>
      </c>
      <c r="D6113" t="s">
        <v>9</v>
      </c>
      <c r="E6113" t="str">
        <f>IF(Statistics_xlsx___Sheet1[[#This Row],[event_name]]="-","Male",Statistics_xlsx___Sheet1[[#This Row],[event_name]])</f>
        <v>Male</v>
      </c>
      <c r="F6113" t="s">
        <v>21</v>
      </c>
      <c r="G6113" t="s">
        <v>345</v>
      </c>
      <c r="H6113" t="str">
        <f>IF(Statistics_xlsx___Sheet1[[#This Row],[Post Name]]="-",IF(G6114=0,G6112,G6114),Statistics_xlsx___Sheet1[[#This Row],[Post Name]])</f>
        <v>c9</v>
      </c>
      <c r="I6113">
        <v>53737</v>
      </c>
      <c r="J6113">
        <f>IF(Statistics_xlsx___Sheet1[[#This Row],[Offered Salary]]&lt;=0,AVERAGE($I$2:$I$7166),Statistics_xlsx___Sheet1[[#This Row],[Offered Salary]])</f>
        <v>53737</v>
      </c>
      <c r="K6113" t="b">
        <f>OR((Statistics_xlsx___Sheet1[[#This Row],[updated offered salary]]&lt;$N$39),(Statistics_xlsx___Sheet1[[#This Row],[updated offered salary]]&gt;$N$40))</f>
        <v>0</v>
      </c>
    </row>
    <row r="6114" spans="1:11" x14ac:dyDescent="0.3">
      <c r="A6114">
        <v>709308</v>
      </c>
      <c r="B6114" t="s">
        <v>4012</v>
      </c>
      <c r="C6114" t="s">
        <v>8</v>
      </c>
      <c r="D6114" t="s">
        <v>9</v>
      </c>
      <c r="E6114" t="str">
        <f>IF(Statistics_xlsx___Sheet1[[#This Row],[event_name]]="-","Male",Statistics_xlsx___Sheet1[[#This Row],[event_name]])</f>
        <v>Male</v>
      </c>
      <c r="F6114" t="s">
        <v>21</v>
      </c>
      <c r="G6114" t="s">
        <v>345</v>
      </c>
      <c r="H6114" t="str">
        <f>IF(Statistics_xlsx___Sheet1[[#This Row],[Post Name]]="-",IF(G6115=0,G6113,G6115),Statistics_xlsx___Sheet1[[#This Row],[Post Name]])</f>
        <v>c9</v>
      </c>
      <c r="I6114">
        <v>96448</v>
      </c>
      <c r="J6114">
        <f>IF(Statistics_xlsx___Sheet1[[#This Row],[Offered Salary]]&lt;=0,AVERAGE($I$2:$I$7166),Statistics_xlsx___Sheet1[[#This Row],[Offered Salary]])</f>
        <v>96448</v>
      </c>
      <c r="K6114" t="b">
        <f>OR((Statistics_xlsx___Sheet1[[#This Row],[updated offered salary]]&lt;$N$39),(Statistics_xlsx___Sheet1[[#This Row],[updated offered salary]]&gt;$N$40))</f>
        <v>0</v>
      </c>
    </row>
    <row r="6115" spans="1:11" x14ac:dyDescent="0.3">
      <c r="A6115">
        <v>69966</v>
      </c>
      <c r="B6115" t="s">
        <v>4941</v>
      </c>
      <c r="C6115" t="s">
        <v>8</v>
      </c>
      <c r="D6115" t="s">
        <v>13</v>
      </c>
      <c r="E6115" t="str">
        <f>IF(Statistics_xlsx___Sheet1[[#This Row],[event_name]]="-","Male",Statistics_xlsx___Sheet1[[#This Row],[event_name]])</f>
        <v>Female</v>
      </c>
      <c r="F6115" t="s">
        <v>21</v>
      </c>
      <c r="G6115" t="s">
        <v>345</v>
      </c>
      <c r="H6115" t="str">
        <f>IF(Statistics_xlsx___Sheet1[[#This Row],[Post Name]]="-",IF(G6116=0,G6114,G6116),Statistics_xlsx___Sheet1[[#This Row],[Post Name]])</f>
        <v>c9</v>
      </c>
      <c r="I6115">
        <v>5425</v>
      </c>
      <c r="J6115">
        <f>IF(Statistics_xlsx___Sheet1[[#This Row],[Offered Salary]]&lt;=0,AVERAGE($I$2:$I$7166),Statistics_xlsx___Sheet1[[#This Row],[Offered Salary]])</f>
        <v>5425</v>
      </c>
      <c r="K6115" t="b">
        <f>OR((Statistics_xlsx___Sheet1[[#This Row],[updated offered salary]]&lt;$N$39),(Statistics_xlsx___Sheet1[[#This Row],[updated offered salary]]&gt;$N$40))</f>
        <v>0</v>
      </c>
    </row>
    <row r="6116" spans="1:11" x14ac:dyDescent="0.3">
      <c r="A6116">
        <v>949642</v>
      </c>
      <c r="B6116" t="s">
        <v>4942</v>
      </c>
      <c r="C6116" t="s">
        <v>8</v>
      </c>
      <c r="D6116" t="s">
        <v>9</v>
      </c>
      <c r="E6116" t="str">
        <f>IF(Statistics_xlsx___Sheet1[[#This Row],[event_name]]="-","Male",Statistics_xlsx___Sheet1[[#This Row],[event_name]])</f>
        <v>Male</v>
      </c>
      <c r="F6116" t="s">
        <v>21</v>
      </c>
      <c r="G6116" t="s">
        <v>345</v>
      </c>
      <c r="H6116" t="str">
        <f>IF(Statistics_xlsx___Sheet1[[#This Row],[Post Name]]="-",IF(G6117=0,G6115,G6117),Statistics_xlsx___Sheet1[[#This Row],[Post Name]])</f>
        <v>c9</v>
      </c>
      <c r="I6116">
        <v>3786</v>
      </c>
      <c r="J6116">
        <f>IF(Statistics_xlsx___Sheet1[[#This Row],[Offered Salary]]&lt;=0,AVERAGE($I$2:$I$7166),Statistics_xlsx___Sheet1[[#This Row],[Offered Salary]])</f>
        <v>3786</v>
      </c>
      <c r="K6116" t="b">
        <f>OR((Statistics_xlsx___Sheet1[[#This Row],[updated offered salary]]&lt;$N$39),(Statistics_xlsx___Sheet1[[#This Row],[updated offered salary]]&gt;$N$40))</f>
        <v>0</v>
      </c>
    </row>
    <row r="6117" spans="1:11" x14ac:dyDescent="0.3">
      <c r="A6117">
        <v>812396</v>
      </c>
      <c r="B6117" t="s">
        <v>4942</v>
      </c>
      <c r="C6117" t="s">
        <v>8</v>
      </c>
      <c r="D6117" t="s">
        <v>13</v>
      </c>
      <c r="E6117" t="str">
        <f>IF(Statistics_xlsx___Sheet1[[#This Row],[event_name]]="-","Male",Statistics_xlsx___Sheet1[[#This Row],[event_name]])</f>
        <v>Female</v>
      </c>
      <c r="F6117" t="s">
        <v>21</v>
      </c>
      <c r="G6117" t="s">
        <v>345</v>
      </c>
      <c r="H6117" t="str">
        <f>IF(Statistics_xlsx___Sheet1[[#This Row],[Post Name]]="-",IF(G6118=0,G6116,G6118),Statistics_xlsx___Sheet1[[#This Row],[Post Name]])</f>
        <v>c9</v>
      </c>
      <c r="I6117">
        <v>46585</v>
      </c>
      <c r="J6117">
        <f>IF(Statistics_xlsx___Sheet1[[#This Row],[Offered Salary]]&lt;=0,AVERAGE($I$2:$I$7166),Statistics_xlsx___Sheet1[[#This Row],[Offered Salary]])</f>
        <v>46585</v>
      </c>
      <c r="K6117" t="b">
        <f>OR((Statistics_xlsx___Sheet1[[#This Row],[updated offered salary]]&lt;$N$39),(Statistics_xlsx___Sheet1[[#This Row],[updated offered salary]]&gt;$N$40))</f>
        <v>0</v>
      </c>
    </row>
    <row r="6118" spans="1:11" x14ac:dyDescent="0.3">
      <c r="A6118">
        <v>608929</v>
      </c>
      <c r="B6118" t="s">
        <v>4943</v>
      </c>
      <c r="C6118" t="s">
        <v>15</v>
      </c>
      <c r="D6118" t="s">
        <v>13</v>
      </c>
      <c r="E6118" t="str">
        <f>IF(Statistics_xlsx___Sheet1[[#This Row],[event_name]]="-","Male",Statistics_xlsx___Sheet1[[#This Row],[event_name]])</f>
        <v>Female</v>
      </c>
      <c r="F6118" t="s">
        <v>33</v>
      </c>
      <c r="G6118" t="s">
        <v>36</v>
      </c>
      <c r="H6118" t="str">
        <f>IF(Statistics_xlsx___Sheet1[[#This Row],[Post Name]]="-",IF(G6119=0,G6117,G6119),Statistics_xlsx___Sheet1[[#This Row],[Post Name]])</f>
        <v>i5</v>
      </c>
      <c r="I6118">
        <v>73890</v>
      </c>
      <c r="J6118">
        <f>IF(Statistics_xlsx___Sheet1[[#This Row],[Offered Salary]]&lt;=0,AVERAGE($I$2:$I$7166),Statistics_xlsx___Sheet1[[#This Row],[Offered Salary]])</f>
        <v>73890</v>
      </c>
      <c r="K6118" t="b">
        <f>OR((Statistics_xlsx___Sheet1[[#This Row],[updated offered salary]]&lt;$N$39),(Statistics_xlsx___Sheet1[[#This Row],[updated offered salary]]&gt;$N$40))</f>
        <v>0</v>
      </c>
    </row>
    <row r="6119" spans="1:11" x14ac:dyDescent="0.3">
      <c r="A6119">
        <v>139670</v>
      </c>
      <c r="B6119" t="s">
        <v>4944</v>
      </c>
      <c r="C6119" t="s">
        <v>8</v>
      </c>
      <c r="D6119" t="s">
        <v>13</v>
      </c>
      <c r="E6119" t="str">
        <f>IF(Statistics_xlsx___Sheet1[[#This Row],[event_name]]="-","Male",Statistics_xlsx___Sheet1[[#This Row],[event_name]])</f>
        <v>Female</v>
      </c>
      <c r="F6119" t="s">
        <v>33</v>
      </c>
      <c r="G6119" t="s">
        <v>36</v>
      </c>
      <c r="H6119" t="str">
        <f>IF(Statistics_xlsx___Sheet1[[#This Row],[Post Name]]="-",IF(G6120=0,G6118,G6120),Statistics_xlsx___Sheet1[[#This Row],[Post Name]])</f>
        <v>i5</v>
      </c>
      <c r="I6119">
        <v>62098</v>
      </c>
      <c r="J6119">
        <f>IF(Statistics_xlsx___Sheet1[[#This Row],[Offered Salary]]&lt;=0,AVERAGE($I$2:$I$7166),Statistics_xlsx___Sheet1[[#This Row],[Offered Salary]])</f>
        <v>62098</v>
      </c>
      <c r="K6119" t="b">
        <f>OR((Statistics_xlsx___Sheet1[[#This Row],[updated offered salary]]&lt;$N$39),(Statistics_xlsx___Sheet1[[#This Row],[updated offered salary]]&gt;$N$40))</f>
        <v>0</v>
      </c>
    </row>
    <row r="6120" spans="1:11" x14ac:dyDescent="0.3">
      <c r="A6120">
        <v>851735</v>
      </c>
      <c r="B6120" t="s">
        <v>3043</v>
      </c>
      <c r="C6120" t="s">
        <v>8</v>
      </c>
      <c r="D6120" t="s">
        <v>13</v>
      </c>
      <c r="E6120" t="str">
        <f>IF(Statistics_xlsx___Sheet1[[#This Row],[event_name]]="-","Male",Statistics_xlsx___Sheet1[[#This Row],[event_name]])</f>
        <v>Female</v>
      </c>
      <c r="F6120" t="s">
        <v>33</v>
      </c>
      <c r="G6120" t="s">
        <v>36</v>
      </c>
      <c r="H6120" t="str">
        <f>IF(Statistics_xlsx___Sheet1[[#This Row],[Post Name]]="-",IF(G6121=0,G6119,G6121),Statistics_xlsx___Sheet1[[#This Row],[Post Name]])</f>
        <v>i5</v>
      </c>
      <c r="I6120">
        <v>68941</v>
      </c>
      <c r="J6120">
        <f>IF(Statistics_xlsx___Sheet1[[#This Row],[Offered Salary]]&lt;=0,AVERAGE($I$2:$I$7166),Statistics_xlsx___Sheet1[[#This Row],[Offered Salary]])</f>
        <v>68941</v>
      </c>
      <c r="K6120" t="b">
        <f>OR((Statistics_xlsx___Sheet1[[#This Row],[updated offered salary]]&lt;$N$39),(Statistics_xlsx___Sheet1[[#This Row],[updated offered salary]]&gt;$N$40))</f>
        <v>0</v>
      </c>
    </row>
    <row r="6121" spans="1:11" x14ac:dyDescent="0.3">
      <c r="A6121">
        <v>619369</v>
      </c>
      <c r="B6121" t="s">
        <v>3043</v>
      </c>
      <c r="C6121" t="s">
        <v>8</v>
      </c>
      <c r="D6121" t="s">
        <v>13</v>
      </c>
      <c r="E6121" t="str">
        <f>IF(Statistics_xlsx___Sheet1[[#This Row],[event_name]]="-","Male",Statistics_xlsx___Sheet1[[#This Row],[event_name]])</f>
        <v>Female</v>
      </c>
      <c r="F6121" t="s">
        <v>33</v>
      </c>
      <c r="G6121" t="s">
        <v>36</v>
      </c>
      <c r="H6121" t="str">
        <f>IF(Statistics_xlsx___Sheet1[[#This Row],[Post Name]]="-",IF(G6122=0,G6120,G6122),Statistics_xlsx___Sheet1[[#This Row],[Post Name]])</f>
        <v>i5</v>
      </c>
      <c r="I6121">
        <v>38755</v>
      </c>
      <c r="J6121">
        <f>IF(Statistics_xlsx___Sheet1[[#This Row],[Offered Salary]]&lt;=0,AVERAGE($I$2:$I$7166),Statistics_xlsx___Sheet1[[#This Row],[Offered Salary]])</f>
        <v>38755</v>
      </c>
      <c r="K6121" t="b">
        <f>OR((Statistics_xlsx___Sheet1[[#This Row],[updated offered salary]]&lt;$N$39),(Statistics_xlsx___Sheet1[[#This Row],[updated offered salary]]&gt;$N$40))</f>
        <v>0</v>
      </c>
    </row>
    <row r="6122" spans="1:11" x14ac:dyDescent="0.3">
      <c r="A6122">
        <v>535404</v>
      </c>
      <c r="B6122" t="s">
        <v>4945</v>
      </c>
      <c r="C6122" t="s">
        <v>8</v>
      </c>
      <c r="D6122" t="s">
        <v>9</v>
      </c>
      <c r="E6122" t="str">
        <f>IF(Statistics_xlsx___Sheet1[[#This Row],[event_name]]="-","Male",Statistics_xlsx___Sheet1[[#This Row],[event_name]])</f>
        <v>Male</v>
      </c>
      <c r="F6122" t="s">
        <v>10</v>
      </c>
      <c r="G6122" t="s">
        <v>24</v>
      </c>
      <c r="H6122" t="str">
        <f>IF(Statistics_xlsx___Sheet1[[#This Row],[Post Name]]="-",IF(G6123=0,G6121,G6123),Statistics_xlsx___Sheet1[[#This Row],[Post Name]])</f>
        <v>i7</v>
      </c>
      <c r="I6122">
        <v>80793</v>
      </c>
      <c r="J6122">
        <f>IF(Statistics_xlsx___Sheet1[[#This Row],[Offered Salary]]&lt;=0,AVERAGE($I$2:$I$7166),Statistics_xlsx___Sheet1[[#This Row],[Offered Salary]])</f>
        <v>80793</v>
      </c>
      <c r="K6122" t="b">
        <f>OR((Statistics_xlsx___Sheet1[[#This Row],[updated offered salary]]&lt;$N$39),(Statistics_xlsx___Sheet1[[#This Row],[updated offered salary]]&gt;$N$40))</f>
        <v>0</v>
      </c>
    </row>
    <row r="6123" spans="1:11" x14ac:dyDescent="0.3">
      <c r="A6123">
        <v>578578</v>
      </c>
      <c r="B6123" t="s">
        <v>4945</v>
      </c>
      <c r="C6123" t="s">
        <v>15</v>
      </c>
      <c r="D6123" t="s">
        <v>42</v>
      </c>
      <c r="E6123" t="str">
        <f>IF(Statistics_xlsx___Sheet1[[#This Row],[event_name]]="-","Male",Statistics_xlsx___Sheet1[[#This Row],[event_name]])</f>
        <v>Don’t want to say</v>
      </c>
      <c r="F6123" t="s">
        <v>10</v>
      </c>
      <c r="G6123" t="s">
        <v>24</v>
      </c>
      <c r="H6123" t="str">
        <f>IF(Statistics_xlsx___Sheet1[[#This Row],[Post Name]]="-",IF(G6124=0,G6122,G6124),Statistics_xlsx___Sheet1[[#This Row],[Post Name]])</f>
        <v>i7</v>
      </c>
      <c r="I6123">
        <v>23077</v>
      </c>
      <c r="J6123">
        <f>IF(Statistics_xlsx___Sheet1[[#This Row],[Offered Salary]]&lt;=0,AVERAGE($I$2:$I$7166),Statistics_xlsx___Sheet1[[#This Row],[Offered Salary]])</f>
        <v>23077</v>
      </c>
      <c r="K6123" t="b">
        <f>OR((Statistics_xlsx___Sheet1[[#This Row],[updated offered salary]]&lt;$N$39),(Statistics_xlsx___Sheet1[[#This Row],[updated offered salary]]&gt;$N$40))</f>
        <v>0</v>
      </c>
    </row>
    <row r="6124" spans="1:11" x14ac:dyDescent="0.3">
      <c r="A6124">
        <v>808296</v>
      </c>
      <c r="B6124" t="s">
        <v>4946</v>
      </c>
      <c r="C6124" t="s">
        <v>8</v>
      </c>
      <c r="D6124" t="s">
        <v>13</v>
      </c>
      <c r="E6124" t="str">
        <f>IF(Statistics_xlsx___Sheet1[[#This Row],[event_name]]="-","Male",Statistics_xlsx___Sheet1[[#This Row],[event_name]])</f>
        <v>Female</v>
      </c>
      <c r="F6124" t="s">
        <v>10</v>
      </c>
      <c r="G6124" t="s">
        <v>14</v>
      </c>
      <c r="H6124" t="str">
        <f>IF(Statistics_xlsx___Sheet1[[#This Row],[Post Name]]="-",IF(G6125=0,G6123,G6125),Statistics_xlsx___Sheet1[[#This Row],[Post Name]])</f>
        <v>c5</v>
      </c>
      <c r="I6124">
        <v>66220</v>
      </c>
      <c r="J6124">
        <f>IF(Statistics_xlsx___Sheet1[[#This Row],[Offered Salary]]&lt;=0,AVERAGE($I$2:$I$7166),Statistics_xlsx___Sheet1[[#This Row],[Offered Salary]])</f>
        <v>66220</v>
      </c>
      <c r="K6124" t="b">
        <f>OR((Statistics_xlsx___Sheet1[[#This Row],[updated offered salary]]&lt;$N$39),(Statistics_xlsx___Sheet1[[#This Row],[updated offered salary]]&gt;$N$40))</f>
        <v>0</v>
      </c>
    </row>
    <row r="6125" spans="1:11" x14ac:dyDescent="0.3">
      <c r="A6125">
        <v>887128</v>
      </c>
      <c r="B6125" t="s">
        <v>4946</v>
      </c>
      <c r="C6125" t="s">
        <v>8</v>
      </c>
      <c r="D6125" t="s">
        <v>13</v>
      </c>
      <c r="E6125" t="str">
        <f>IF(Statistics_xlsx___Sheet1[[#This Row],[event_name]]="-","Male",Statistics_xlsx___Sheet1[[#This Row],[event_name]])</f>
        <v>Female</v>
      </c>
      <c r="F6125" t="s">
        <v>10</v>
      </c>
      <c r="G6125" t="s">
        <v>14</v>
      </c>
      <c r="H6125" t="str">
        <f>IF(Statistics_xlsx___Sheet1[[#This Row],[Post Name]]="-",IF(G6126=0,G6124,G6126),Statistics_xlsx___Sheet1[[#This Row],[Post Name]])</f>
        <v>c5</v>
      </c>
      <c r="I6125">
        <v>8647</v>
      </c>
      <c r="J6125">
        <f>IF(Statistics_xlsx___Sheet1[[#This Row],[Offered Salary]]&lt;=0,AVERAGE($I$2:$I$7166),Statistics_xlsx___Sheet1[[#This Row],[Offered Salary]])</f>
        <v>8647</v>
      </c>
      <c r="K6125" t="b">
        <f>OR((Statistics_xlsx___Sheet1[[#This Row],[updated offered salary]]&lt;$N$39),(Statistics_xlsx___Sheet1[[#This Row],[updated offered salary]]&gt;$N$40))</f>
        <v>0</v>
      </c>
    </row>
    <row r="6126" spans="1:11" x14ac:dyDescent="0.3">
      <c r="A6126">
        <v>754500</v>
      </c>
      <c r="B6126" t="s">
        <v>4947</v>
      </c>
      <c r="C6126" t="s">
        <v>8</v>
      </c>
      <c r="D6126" t="s">
        <v>13</v>
      </c>
      <c r="E6126" t="str">
        <f>IF(Statistics_xlsx___Sheet1[[#This Row],[event_name]]="-","Male",Statistics_xlsx___Sheet1[[#This Row],[event_name]])</f>
        <v>Female</v>
      </c>
      <c r="F6126" t="s">
        <v>10</v>
      </c>
      <c r="G6126" t="s">
        <v>14</v>
      </c>
      <c r="H6126" t="str">
        <f>IF(Statistics_xlsx___Sheet1[[#This Row],[Post Name]]="-",IF(G6127=0,G6125,G6127),Statistics_xlsx___Sheet1[[#This Row],[Post Name]])</f>
        <v>c5</v>
      </c>
      <c r="I6126">
        <v>35926</v>
      </c>
      <c r="J6126">
        <f>IF(Statistics_xlsx___Sheet1[[#This Row],[Offered Salary]]&lt;=0,AVERAGE($I$2:$I$7166),Statistics_xlsx___Sheet1[[#This Row],[Offered Salary]])</f>
        <v>35926</v>
      </c>
      <c r="K6126" t="b">
        <f>OR((Statistics_xlsx___Sheet1[[#This Row],[updated offered salary]]&lt;$N$39),(Statistics_xlsx___Sheet1[[#This Row],[updated offered salary]]&gt;$N$40))</f>
        <v>0</v>
      </c>
    </row>
    <row r="6127" spans="1:11" x14ac:dyDescent="0.3">
      <c r="A6127">
        <v>535845</v>
      </c>
      <c r="B6127" t="s">
        <v>1616</v>
      </c>
      <c r="C6127" t="s">
        <v>8</v>
      </c>
      <c r="D6127" t="s">
        <v>13</v>
      </c>
      <c r="E6127" t="str">
        <f>IF(Statistics_xlsx___Sheet1[[#This Row],[event_name]]="-","Male",Statistics_xlsx___Sheet1[[#This Row],[event_name]])</f>
        <v>Female</v>
      </c>
      <c r="F6127" t="s">
        <v>10</v>
      </c>
      <c r="G6127" t="s">
        <v>14</v>
      </c>
      <c r="H6127" t="str">
        <f>IF(Statistics_xlsx___Sheet1[[#This Row],[Post Name]]="-",IF(G6128=0,G6126,G6128),Statistics_xlsx___Sheet1[[#This Row],[Post Name]])</f>
        <v>c5</v>
      </c>
      <c r="I6127">
        <v>62571</v>
      </c>
      <c r="J6127">
        <f>IF(Statistics_xlsx___Sheet1[[#This Row],[Offered Salary]]&lt;=0,AVERAGE($I$2:$I$7166),Statistics_xlsx___Sheet1[[#This Row],[Offered Salary]])</f>
        <v>62571</v>
      </c>
      <c r="K6127" t="b">
        <f>OR((Statistics_xlsx___Sheet1[[#This Row],[updated offered salary]]&lt;$N$39),(Statistics_xlsx___Sheet1[[#This Row],[updated offered salary]]&gt;$N$40))</f>
        <v>0</v>
      </c>
    </row>
    <row r="6128" spans="1:11" x14ac:dyDescent="0.3">
      <c r="A6128">
        <v>860960</v>
      </c>
      <c r="B6128" t="s">
        <v>4948</v>
      </c>
      <c r="C6128" t="s">
        <v>15</v>
      </c>
      <c r="D6128" t="s">
        <v>13</v>
      </c>
      <c r="E6128" t="str">
        <f>IF(Statistics_xlsx___Sheet1[[#This Row],[event_name]]="-","Male",Statistics_xlsx___Sheet1[[#This Row],[event_name]])</f>
        <v>Female</v>
      </c>
      <c r="F6128" t="s">
        <v>86</v>
      </c>
      <c r="G6128" t="s">
        <v>14</v>
      </c>
      <c r="H6128" t="str">
        <f>IF(Statistics_xlsx___Sheet1[[#This Row],[Post Name]]="-",IF(G6129=0,G6127,G6129),Statistics_xlsx___Sheet1[[#This Row],[Post Name]])</f>
        <v>c5</v>
      </c>
      <c r="I6128">
        <v>44931</v>
      </c>
      <c r="J6128">
        <f>IF(Statistics_xlsx___Sheet1[[#This Row],[Offered Salary]]&lt;=0,AVERAGE($I$2:$I$7166),Statistics_xlsx___Sheet1[[#This Row],[Offered Salary]])</f>
        <v>44931</v>
      </c>
      <c r="K6128" t="b">
        <f>OR((Statistics_xlsx___Sheet1[[#This Row],[updated offered salary]]&lt;$N$39),(Statistics_xlsx___Sheet1[[#This Row],[updated offered salary]]&gt;$N$40))</f>
        <v>0</v>
      </c>
    </row>
    <row r="6129" spans="1:11" x14ac:dyDescent="0.3">
      <c r="A6129">
        <v>186298</v>
      </c>
      <c r="B6129" t="s">
        <v>4949</v>
      </c>
      <c r="C6129" t="s">
        <v>8</v>
      </c>
      <c r="D6129" t="s">
        <v>13</v>
      </c>
      <c r="E6129" t="str">
        <f>IF(Statistics_xlsx___Sheet1[[#This Row],[event_name]]="-","Male",Statistics_xlsx___Sheet1[[#This Row],[event_name]])</f>
        <v>Female</v>
      </c>
      <c r="F6129" t="s">
        <v>21</v>
      </c>
      <c r="G6129" t="s">
        <v>36</v>
      </c>
      <c r="H6129" t="str">
        <f>IF(Statistics_xlsx___Sheet1[[#This Row],[Post Name]]="-",IF(G6130=0,G6128,G6130),Statistics_xlsx___Sheet1[[#This Row],[Post Name]])</f>
        <v>i5</v>
      </c>
      <c r="I6129">
        <v>46436</v>
      </c>
      <c r="J6129">
        <f>IF(Statistics_xlsx___Sheet1[[#This Row],[Offered Salary]]&lt;=0,AVERAGE($I$2:$I$7166),Statistics_xlsx___Sheet1[[#This Row],[Offered Salary]])</f>
        <v>46436</v>
      </c>
      <c r="K6129" t="b">
        <f>OR((Statistics_xlsx___Sheet1[[#This Row],[updated offered salary]]&lt;$N$39),(Statistics_xlsx___Sheet1[[#This Row],[updated offered salary]]&gt;$N$40))</f>
        <v>0</v>
      </c>
    </row>
    <row r="6130" spans="1:11" x14ac:dyDescent="0.3">
      <c r="A6130">
        <v>631661</v>
      </c>
      <c r="B6130" t="s">
        <v>4950</v>
      </c>
      <c r="C6130" t="s">
        <v>8</v>
      </c>
      <c r="D6130" t="s">
        <v>13</v>
      </c>
      <c r="E6130" t="str">
        <f>IF(Statistics_xlsx___Sheet1[[#This Row],[event_name]]="-","Male",Statistics_xlsx___Sheet1[[#This Row],[event_name]])</f>
        <v>Female</v>
      </c>
      <c r="F6130" t="s">
        <v>21</v>
      </c>
      <c r="G6130" t="s">
        <v>36</v>
      </c>
      <c r="H6130" t="str">
        <f>IF(Statistics_xlsx___Sheet1[[#This Row],[Post Name]]="-",IF(G6131=0,G6129,G6131),Statistics_xlsx___Sheet1[[#This Row],[Post Name]])</f>
        <v>i5</v>
      </c>
      <c r="I6130">
        <v>77767</v>
      </c>
      <c r="J6130">
        <f>IF(Statistics_xlsx___Sheet1[[#This Row],[Offered Salary]]&lt;=0,AVERAGE($I$2:$I$7166),Statistics_xlsx___Sheet1[[#This Row],[Offered Salary]])</f>
        <v>77767</v>
      </c>
      <c r="K6130" t="b">
        <f>OR((Statistics_xlsx___Sheet1[[#This Row],[updated offered salary]]&lt;$N$39),(Statistics_xlsx___Sheet1[[#This Row],[updated offered salary]]&gt;$N$40))</f>
        <v>0</v>
      </c>
    </row>
    <row r="6131" spans="1:11" x14ac:dyDescent="0.3">
      <c r="A6131">
        <v>45142</v>
      </c>
      <c r="B6131" t="s">
        <v>4951</v>
      </c>
      <c r="C6131" t="s">
        <v>8</v>
      </c>
      <c r="D6131" t="s">
        <v>9</v>
      </c>
      <c r="E6131" t="str">
        <f>IF(Statistics_xlsx___Sheet1[[#This Row],[event_name]]="-","Male",Statistics_xlsx___Sheet1[[#This Row],[event_name]])</f>
        <v>Male</v>
      </c>
      <c r="F6131" t="s">
        <v>21</v>
      </c>
      <c r="G6131" t="s">
        <v>24</v>
      </c>
      <c r="H6131" t="str">
        <f>IF(Statistics_xlsx___Sheet1[[#This Row],[Post Name]]="-",IF(G6132=0,G6130,G6132),Statistics_xlsx___Sheet1[[#This Row],[Post Name]])</f>
        <v>i7</v>
      </c>
      <c r="I6131">
        <v>92750</v>
      </c>
      <c r="J6131">
        <f>IF(Statistics_xlsx___Sheet1[[#This Row],[Offered Salary]]&lt;=0,AVERAGE($I$2:$I$7166),Statistics_xlsx___Sheet1[[#This Row],[Offered Salary]])</f>
        <v>92750</v>
      </c>
      <c r="K6131" t="b">
        <f>OR((Statistics_xlsx___Sheet1[[#This Row],[updated offered salary]]&lt;$N$39),(Statistics_xlsx___Sheet1[[#This Row],[updated offered salary]]&gt;$N$40))</f>
        <v>0</v>
      </c>
    </row>
    <row r="6132" spans="1:11" x14ac:dyDescent="0.3">
      <c r="A6132">
        <v>621237</v>
      </c>
      <c r="B6132" t="s">
        <v>4952</v>
      </c>
      <c r="C6132" t="s">
        <v>8</v>
      </c>
      <c r="D6132" t="s">
        <v>42</v>
      </c>
      <c r="E6132" t="str">
        <f>IF(Statistics_xlsx___Sheet1[[#This Row],[event_name]]="-","Male",Statistics_xlsx___Sheet1[[#This Row],[event_name]])</f>
        <v>Don’t want to say</v>
      </c>
      <c r="F6132" t="s">
        <v>21</v>
      </c>
      <c r="G6132" t="s">
        <v>24</v>
      </c>
      <c r="H6132" t="str">
        <f>IF(Statistics_xlsx___Sheet1[[#This Row],[Post Name]]="-",IF(G6133=0,G6131,G6133),Statistics_xlsx___Sheet1[[#This Row],[Post Name]])</f>
        <v>i7</v>
      </c>
      <c r="I6132">
        <v>29415</v>
      </c>
      <c r="J6132">
        <f>IF(Statistics_xlsx___Sheet1[[#This Row],[Offered Salary]]&lt;=0,AVERAGE($I$2:$I$7166),Statistics_xlsx___Sheet1[[#This Row],[Offered Salary]])</f>
        <v>29415</v>
      </c>
      <c r="K6132" t="b">
        <f>OR((Statistics_xlsx___Sheet1[[#This Row],[updated offered salary]]&lt;$N$39),(Statistics_xlsx___Sheet1[[#This Row],[updated offered salary]]&gt;$N$40))</f>
        <v>0</v>
      </c>
    </row>
    <row r="6133" spans="1:11" x14ac:dyDescent="0.3">
      <c r="A6133">
        <v>772763</v>
      </c>
      <c r="B6133" t="s">
        <v>4953</v>
      </c>
      <c r="C6133" t="s">
        <v>8</v>
      </c>
      <c r="D6133" t="s">
        <v>9</v>
      </c>
      <c r="E6133" t="str">
        <f>IF(Statistics_xlsx___Sheet1[[#This Row],[event_name]]="-","Male",Statistics_xlsx___Sheet1[[#This Row],[event_name]])</f>
        <v>Male</v>
      </c>
      <c r="F6133" t="s">
        <v>17</v>
      </c>
      <c r="G6133" t="s">
        <v>14</v>
      </c>
      <c r="H6133" t="str">
        <f>IF(Statistics_xlsx___Sheet1[[#This Row],[Post Name]]="-",IF(G6134=0,G6132,G6134),Statistics_xlsx___Sheet1[[#This Row],[Post Name]])</f>
        <v>c5</v>
      </c>
      <c r="I6133">
        <v>34097</v>
      </c>
      <c r="J6133">
        <f>IF(Statistics_xlsx___Sheet1[[#This Row],[Offered Salary]]&lt;=0,AVERAGE($I$2:$I$7166),Statistics_xlsx___Sheet1[[#This Row],[Offered Salary]])</f>
        <v>34097</v>
      </c>
      <c r="K6133" t="b">
        <f>OR((Statistics_xlsx___Sheet1[[#This Row],[updated offered salary]]&lt;$N$39),(Statistics_xlsx___Sheet1[[#This Row],[updated offered salary]]&gt;$N$40))</f>
        <v>0</v>
      </c>
    </row>
    <row r="6134" spans="1:11" x14ac:dyDescent="0.3">
      <c r="A6134">
        <v>759253</v>
      </c>
      <c r="B6134" t="s">
        <v>4954</v>
      </c>
      <c r="C6134" t="s">
        <v>8</v>
      </c>
      <c r="D6134" t="s">
        <v>13</v>
      </c>
      <c r="E6134" t="str">
        <f>IF(Statistics_xlsx___Sheet1[[#This Row],[event_name]]="-","Male",Statistics_xlsx___Sheet1[[#This Row],[event_name]])</f>
        <v>Female</v>
      </c>
      <c r="F6134" t="s">
        <v>17</v>
      </c>
      <c r="G6134" t="s">
        <v>14</v>
      </c>
      <c r="H6134" t="str">
        <f>IF(Statistics_xlsx___Sheet1[[#This Row],[Post Name]]="-",IF(G6135=0,G6133,G6135),Statistics_xlsx___Sheet1[[#This Row],[Post Name]])</f>
        <v>c5</v>
      </c>
      <c r="I6134">
        <v>13397</v>
      </c>
      <c r="J6134">
        <f>IF(Statistics_xlsx___Sheet1[[#This Row],[Offered Salary]]&lt;=0,AVERAGE($I$2:$I$7166),Statistics_xlsx___Sheet1[[#This Row],[Offered Salary]])</f>
        <v>13397</v>
      </c>
      <c r="K6134" t="b">
        <f>OR((Statistics_xlsx___Sheet1[[#This Row],[updated offered salary]]&lt;$N$39),(Statistics_xlsx___Sheet1[[#This Row],[updated offered salary]]&gt;$N$40))</f>
        <v>0</v>
      </c>
    </row>
    <row r="6135" spans="1:11" x14ac:dyDescent="0.3">
      <c r="A6135">
        <v>640069</v>
      </c>
      <c r="B6135" t="s">
        <v>4955</v>
      </c>
      <c r="C6135" t="s">
        <v>8</v>
      </c>
      <c r="D6135" t="s">
        <v>9</v>
      </c>
      <c r="E6135" t="str">
        <f>IF(Statistics_xlsx___Sheet1[[#This Row],[event_name]]="-","Male",Statistics_xlsx___Sheet1[[#This Row],[event_name]])</f>
        <v>Male</v>
      </c>
      <c r="F6135" t="s">
        <v>17</v>
      </c>
      <c r="G6135" t="s">
        <v>14</v>
      </c>
      <c r="H6135" t="str">
        <f>IF(Statistics_xlsx___Sheet1[[#This Row],[Post Name]]="-",IF(G6136=0,G6134,G6136),Statistics_xlsx___Sheet1[[#This Row],[Post Name]])</f>
        <v>c5</v>
      </c>
      <c r="I6135">
        <v>84025</v>
      </c>
      <c r="J6135">
        <f>IF(Statistics_xlsx___Sheet1[[#This Row],[Offered Salary]]&lt;=0,AVERAGE($I$2:$I$7166),Statistics_xlsx___Sheet1[[#This Row],[Offered Salary]])</f>
        <v>84025</v>
      </c>
      <c r="K6135" t="b">
        <f>OR((Statistics_xlsx___Sheet1[[#This Row],[updated offered salary]]&lt;$N$39),(Statistics_xlsx___Sheet1[[#This Row],[updated offered salary]]&gt;$N$40))</f>
        <v>0</v>
      </c>
    </row>
    <row r="6136" spans="1:11" x14ac:dyDescent="0.3">
      <c r="A6136">
        <v>553750</v>
      </c>
      <c r="B6136" t="s">
        <v>4956</v>
      </c>
      <c r="C6136" t="s">
        <v>8</v>
      </c>
      <c r="D6136" t="s">
        <v>9</v>
      </c>
      <c r="E6136" t="str">
        <f>IF(Statistics_xlsx___Sheet1[[#This Row],[event_name]]="-","Male",Statistics_xlsx___Sheet1[[#This Row],[event_name]])</f>
        <v>Male</v>
      </c>
      <c r="F6136" t="s">
        <v>17</v>
      </c>
      <c r="G6136" t="s">
        <v>14</v>
      </c>
      <c r="H6136" t="str">
        <f>IF(Statistics_xlsx___Sheet1[[#This Row],[Post Name]]="-",IF(G6137=0,G6135,G6137),Statistics_xlsx___Sheet1[[#This Row],[Post Name]])</f>
        <v>c5</v>
      </c>
      <c r="I6136">
        <v>61988</v>
      </c>
      <c r="J6136">
        <f>IF(Statistics_xlsx___Sheet1[[#This Row],[Offered Salary]]&lt;=0,AVERAGE($I$2:$I$7166),Statistics_xlsx___Sheet1[[#This Row],[Offered Salary]])</f>
        <v>61988</v>
      </c>
      <c r="K6136" t="b">
        <f>OR((Statistics_xlsx___Sheet1[[#This Row],[updated offered salary]]&lt;$N$39),(Statistics_xlsx___Sheet1[[#This Row],[updated offered salary]]&gt;$N$40))</f>
        <v>0</v>
      </c>
    </row>
    <row r="6137" spans="1:11" x14ac:dyDescent="0.3">
      <c r="A6137">
        <v>231855</v>
      </c>
      <c r="B6137" t="s">
        <v>4957</v>
      </c>
      <c r="C6137" t="s">
        <v>8</v>
      </c>
      <c r="D6137" t="s">
        <v>9</v>
      </c>
      <c r="E6137" t="str">
        <f>IF(Statistics_xlsx___Sheet1[[#This Row],[event_name]]="-","Male",Statistics_xlsx___Sheet1[[#This Row],[event_name]])</f>
        <v>Male</v>
      </c>
      <c r="F6137" t="s">
        <v>17</v>
      </c>
      <c r="G6137" t="s">
        <v>14</v>
      </c>
      <c r="H6137" t="str">
        <f>IF(Statistics_xlsx___Sheet1[[#This Row],[Post Name]]="-",IF(G6138=0,G6136,G6138),Statistics_xlsx___Sheet1[[#This Row],[Post Name]])</f>
        <v>c5</v>
      </c>
      <c r="I6137">
        <v>49658</v>
      </c>
      <c r="J6137">
        <f>IF(Statistics_xlsx___Sheet1[[#This Row],[Offered Salary]]&lt;=0,AVERAGE($I$2:$I$7166),Statistics_xlsx___Sheet1[[#This Row],[Offered Salary]])</f>
        <v>49658</v>
      </c>
      <c r="K6137" t="b">
        <f>OR((Statistics_xlsx___Sheet1[[#This Row],[updated offered salary]]&lt;$N$39),(Statistics_xlsx___Sheet1[[#This Row],[updated offered salary]]&gt;$N$40))</f>
        <v>0</v>
      </c>
    </row>
    <row r="6138" spans="1:11" x14ac:dyDescent="0.3">
      <c r="A6138">
        <v>446456</v>
      </c>
      <c r="B6138" t="s">
        <v>4958</v>
      </c>
      <c r="C6138" t="s">
        <v>8</v>
      </c>
      <c r="D6138" t="s">
        <v>9</v>
      </c>
      <c r="E6138" t="str">
        <f>IF(Statistics_xlsx___Sheet1[[#This Row],[event_name]]="-","Male",Statistics_xlsx___Sheet1[[#This Row],[event_name]])</f>
        <v>Male</v>
      </c>
      <c r="F6138" t="s">
        <v>17</v>
      </c>
      <c r="G6138" t="s">
        <v>14</v>
      </c>
      <c r="H6138" t="str">
        <f>IF(Statistics_xlsx___Sheet1[[#This Row],[Post Name]]="-",IF(G6139=0,G6137,G6139),Statistics_xlsx___Sheet1[[#This Row],[Post Name]])</f>
        <v>c5</v>
      </c>
      <c r="I6138">
        <v>75624</v>
      </c>
      <c r="J6138">
        <f>IF(Statistics_xlsx___Sheet1[[#This Row],[Offered Salary]]&lt;=0,AVERAGE($I$2:$I$7166),Statistics_xlsx___Sheet1[[#This Row],[Offered Salary]])</f>
        <v>75624</v>
      </c>
      <c r="K6138" t="b">
        <f>OR((Statistics_xlsx___Sheet1[[#This Row],[updated offered salary]]&lt;$N$39),(Statistics_xlsx___Sheet1[[#This Row],[updated offered salary]]&gt;$N$40))</f>
        <v>0</v>
      </c>
    </row>
    <row r="6139" spans="1:11" x14ac:dyDescent="0.3">
      <c r="A6139">
        <v>13205</v>
      </c>
      <c r="B6139" t="s">
        <v>4959</v>
      </c>
      <c r="C6139" t="s">
        <v>8</v>
      </c>
      <c r="D6139" t="s">
        <v>9</v>
      </c>
      <c r="E6139" t="str">
        <f>IF(Statistics_xlsx___Sheet1[[#This Row],[event_name]]="-","Male",Statistics_xlsx___Sheet1[[#This Row],[event_name]])</f>
        <v>Male</v>
      </c>
      <c r="F6139" t="s">
        <v>17</v>
      </c>
      <c r="G6139" t="s">
        <v>14</v>
      </c>
      <c r="H6139" t="str">
        <f>IF(Statistics_xlsx___Sheet1[[#This Row],[Post Name]]="-",IF(G6140=0,G6138,G6140),Statistics_xlsx___Sheet1[[#This Row],[Post Name]])</f>
        <v>c5</v>
      </c>
      <c r="I6139">
        <v>3045</v>
      </c>
      <c r="J6139">
        <f>IF(Statistics_xlsx___Sheet1[[#This Row],[Offered Salary]]&lt;=0,AVERAGE($I$2:$I$7166),Statistics_xlsx___Sheet1[[#This Row],[Offered Salary]])</f>
        <v>3045</v>
      </c>
      <c r="K6139" t="b">
        <f>OR((Statistics_xlsx___Sheet1[[#This Row],[updated offered salary]]&lt;$N$39),(Statistics_xlsx___Sheet1[[#This Row],[updated offered salary]]&gt;$N$40))</f>
        <v>0</v>
      </c>
    </row>
    <row r="6140" spans="1:11" x14ac:dyDescent="0.3">
      <c r="A6140">
        <v>220740</v>
      </c>
      <c r="B6140" t="s">
        <v>4960</v>
      </c>
      <c r="C6140" t="s">
        <v>8</v>
      </c>
      <c r="D6140" t="s">
        <v>13</v>
      </c>
      <c r="E6140" t="str">
        <f>IF(Statistics_xlsx___Sheet1[[#This Row],[event_name]]="-","Male",Statistics_xlsx___Sheet1[[#This Row],[event_name]])</f>
        <v>Female</v>
      </c>
      <c r="F6140" t="s">
        <v>17</v>
      </c>
      <c r="G6140" t="s">
        <v>14</v>
      </c>
      <c r="H6140" t="str">
        <f>IF(Statistics_xlsx___Sheet1[[#This Row],[Post Name]]="-",IF(G6141=0,G6139,G6141),Statistics_xlsx___Sheet1[[#This Row],[Post Name]])</f>
        <v>c5</v>
      </c>
      <c r="I6140">
        <v>79897</v>
      </c>
      <c r="J6140">
        <f>IF(Statistics_xlsx___Sheet1[[#This Row],[Offered Salary]]&lt;=0,AVERAGE($I$2:$I$7166),Statistics_xlsx___Sheet1[[#This Row],[Offered Salary]])</f>
        <v>79897</v>
      </c>
      <c r="K6140" t="b">
        <f>OR((Statistics_xlsx___Sheet1[[#This Row],[updated offered salary]]&lt;$N$39),(Statistics_xlsx___Sheet1[[#This Row],[updated offered salary]]&gt;$N$40))</f>
        <v>0</v>
      </c>
    </row>
    <row r="6141" spans="1:11" x14ac:dyDescent="0.3">
      <c r="A6141">
        <v>373338</v>
      </c>
      <c r="B6141" t="s">
        <v>4960</v>
      </c>
      <c r="C6141" t="s">
        <v>8</v>
      </c>
      <c r="D6141" t="s">
        <v>9</v>
      </c>
      <c r="E6141" t="str">
        <f>IF(Statistics_xlsx___Sheet1[[#This Row],[event_name]]="-","Male",Statistics_xlsx___Sheet1[[#This Row],[event_name]])</f>
        <v>Male</v>
      </c>
      <c r="F6141" t="s">
        <v>17</v>
      </c>
      <c r="G6141" t="s">
        <v>14</v>
      </c>
      <c r="H6141" t="str">
        <f>IF(Statistics_xlsx___Sheet1[[#This Row],[Post Name]]="-",IF(G6142=0,G6140,G6142),Statistics_xlsx___Sheet1[[#This Row],[Post Name]])</f>
        <v>c5</v>
      </c>
      <c r="I6141">
        <v>76938</v>
      </c>
      <c r="J6141">
        <f>IF(Statistics_xlsx___Sheet1[[#This Row],[Offered Salary]]&lt;=0,AVERAGE($I$2:$I$7166),Statistics_xlsx___Sheet1[[#This Row],[Offered Salary]])</f>
        <v>76938</v>
      </c>
      <c r="K6141" t="b">
        <f>OR((Statistics_xlsx___Sheet1[[#This Row],[updated offered salary]]&lt;$N$39),(Statistics_xlsx___Sheet1[[#This Row],[updated offered salary]]&gt;$N$40))</f>
        <v>0</v>
      </c>
    </row>
    <row r="6142" spans="1:11" x14ac:dyDescent="0.3">
      <c r="A6142">
        <v>439599</v>
      </c>
      <c r="B6142" t="s">
        <v>4961</v>
      </c>
      <c r="C6142" t="s">
        <v>15</v>
      </c>
      <c r="D6142" t="s">
        <v>9</v>
      </c>
      <c r="E6142" t="str">
        <f>IF(Statistics_xlsx___Sheet1[[#This Row],[event_name]]="-","Male",Statistics_xlsx___Sheet1[[#This Row],[event_name]])</f>
        <v>Male</v>
      </c>
      <c r="F6142" t="s">
        <v>17</v>
      </c>
      <c r="G6142" t="s">
        <v>14</v>
      </c>
      <c r="H6142" t="str">
        <f>IF(Statistics_xlsx___Sheet1[[#This Row],[Post Name]]="-",IF(G6143=0,G6141,G6143),Statistics_xlsx___Sheet1[[#This Row],[Post Name]])</f>
        <v>c5</v>
      </c>
      <c r="I6142">
        <v>32705</v>
      </c>
      <c r="J6142">
        <f>IF(Statistics_xlsx___Sheet1[[#This Row],[Offered Salary]]&lt;=0,AVERAGE($I$2:$I$7166),Statistics_xlsx___Sheet1[[#This Row],[Offered Salary]])</f>
        <v>32705</v>
      </c>
      <c r="K6142" t="b">
        <f>OR((Statistics_xlsx___Sheet1[[#This Row],[updated offered salary]]&lt;$N$39),(Statistics_xlsx___Sheet1[[#This Row],[updated offered salary]]&gt;$N$40))</f>
        <v>0</v>
      </c>
    </row>
    <row r="6143" spans="1:11" x14ac:dyDescent="0.3">
      <c r="A6143">
        <v>969959</v>
      </c>
      <c r="B6143" t="s">
        <v>4962</v>
      </c>
      <c r="C6143" t="s">
        <v>8</v>
      </c>
      <c r="D6143" t="s">
        <v>9</v>
      </c>
      <c r="E6143" t="str">
        <f>IF(Statistics_xlsx___Sheet1[[#This Row],[event_name]]="-","Male",Statistics_xlsx___Sheet1[[#This Row],[event_name]])</f>
        <v>Male</v>
      </c>
      <c r="F6143" t="s">
        <v>17</v>
      </c>
      <c r="G6143" t="s">
        <v>14</v>
      </c>
      <c r="H6143" t="str">
        <f>IF(Statistics_xlsx___Sheet1[[#This Row],[Post Name]]="-",IF(G6144=0,G6142,G6144),Statistics_xlsx___Sheet1[[#This Row],[Post Name]])</f>
        <v>c5</v>
      </c>
      <c r="I6143">
        <v>87482</v>
      </c>
      <c r="J6143">
        <f>IF(Statistics_xlsx___Sheet1[[#This Row],[Offered Salary]]&lt;=0,AVERAGE($I$2:$I$7166),Statistics_xlsx___Sheet1[[#This Row],[Offered Salary]])</f>
        <v>87482</v>
      </c>
      <c r="K6143" t="b">
        <f>OR((Statistics_xlsx___Sheet1[[#This Row],[updated offered salary]]&lt;$N$39),(Statistics_xlsx___Sheet1[[#This Row],[updated offered salary]]&gt;$N$40))</f>
        <v>0</v>
      </c>
    </row>
    <row r="6144" spans="1:11" x14ac:dyDescent="0.3">
      <c r="A6144">
        <v>784146</v>
      </c>
      <c r="B6144" t="s">
        <v>4963</v>
      </c>
      <c r="C6144" t="s">
        <v>8</v>
      </c>
      <c r="D6144" t="s">
        <v>13</v>
      </c>
      <c r="E6144" t="str">
        <f>IF(Statistics_xlsx___Sheet1[[#This Row],[event_name]]="-","Male",Statistics_xlsx___Sheet1[[#This Row],[event_name]])</f>
        <v>Female</v>
      </c>
      <c r="F6144" t="s">
        <v>17</v>
      </c>
      <c r="G6144" t="s">
        <v>14</v>
      </c>
      <c r="H6144" t="str">
        <f>IF(Statistics_xlsx___Sheet1[[#This Row],[Post Name]]="-",IF(G6145=0,G6143,G6145),Statistics_xlsx___Sheet1[[#This Row],[Post Name]])</f>
        <v>c5</v>
      </c>
      <c r="I6144">
        <v>71496</v>
      </c>
      <c r="J6144">
        <f>IF(Statistics_xlsx___Sheet1[[#This Row],[Offered Salary]]&lt;=0,AVERAGE($I$2:$I$7166),Statistics_xlsx___Sheet1[[#This Row],[Offered Salary]])</f>
        <v>71496</v>
      </c>
      <c r="K6144" t="b">
        <f>OR((Statistics_xlsx___Sheet1[[#This Row],[updated offered salary]]&lt;$N$39),(Statistics_xlsx___Sheet1[[#This Row],[updated offered salary]]&gt;$N$40))</f>
        <v>0</v>
      </c>
    </row>
    <row r="6145" spans="1:11" x14ac:dyDescent="0.3">
      <c r="A6145">
        <v>753534</v>
      </c>
      <c r="B6145" t="s">
        <v>4964</v>
      </c>
      <c r="C6145" t="s">
        <v>8</v>
      </c>
      <c r="D6145" t="s">
        <v>13</v>
      </c>
      <c r="E6145" t="str">
        <f>IF(Statistics_xlsx___Sheet1[[#This Row],[event_name]]="-","Male",Statistics_xlsx___Sheet1[[#This Row],[event_name]])</f>
        <v>Female</v>
      </c>
      <c r="F6145" t="s">
        <v>17</v>
      </c>
      <c r="G6145" t="s">
        <v>14</v>
      </c>
      <c r="H6145" t="str">
        <f>IF(Statistics_xlsx___Sheet1[[#This Row],[Post Name]]="-",IF(G6146=0,G6144,G6146),Statistics_xlsx___Sheet1[[#This Row],[Post Name]])</f>
        <v>c5</v>
      </c>
      <c r="I6145">
        <v>35976</v>
      </c>
      <c r="J6145">
        <f>IF(Statistics_xlsx___Sheet1[[#This Row],[Offered Salary]]&lt;=0,AVERAGE($I$2:$I$7166),Statistics_xlsx___Sheet1[[#This Row],[Offered Salary]])</f>
        <v>35976</v>
      </c>
      <c r="K6145" t="b">
        <f>OR((Statistics_xlsx___Sheet1[[#This Row],[updated offered salary]]&lt;$N$39),(Statistics_xlsx___Sheet1[[#This Row],[updated offered salary]]&gt;$N$40))</f>
        <v>0</v>
      </c>
    </row>
    <row r="6146" spans="1:11" x14ac:dyDescent="0.3">
      <c r="A6146">
        <v>978134</v>
      </c>
      <c r="B6146" t="s">
        <v>4965</v>
      </c>
      <c r="C6146" t="s">
        <v>8</v>
      </c>
      <c r="D6146" t="s">
        <v>9</v>
      </c>
      <c r="E6146" t="str">
        <f>IF(Statistics_xlsx___Sheet1[[#This Row],[event_name]]="-","Male",Statistics_xlsx___Sheet1[[#This Row],[event_name]])</f>
        <v>Male</v>
      </c>
      <c r="F6146" t="s">
        <v>17</v>
      </c>
      <c r="G6146" t="s">
        <v>30</v>
      </c>
      <c r="H6146" t="str">
        <f>IF(Statistics_xlsx___Sheet1[[#This Row],[Post Name]]="-",IF(G6147=0,G6145,G6147),Statistics_xlsx___Sheet1[[#This Row],[Post Name]])</f>
        <v>b9</v>
      </c>
      <c r="I6146">
        <v>62619</v>
      </c>
      <c r="J6146">
        <f>IF(Statistics_xlsx___Sheet1[[#This Row],[Offered Salary]]&lt;=0,AVERAGE($I$2:$I$7166),Statistics_xlsx___Sheet1[[#This Row],[Offered Salary]])</f>
        <v>62619</v>
      </c>
      <c r="K6146" t="b">
        <f>OR((Statistics_xlsx___Sheet1[[#This Row],[updated offered salary]]&lt;$N$39),(Statistics_xlsx___Sheet1[[#This Row],[updated offered salary]]&gt;$N$40))</f>
        <v>0</v>
      </c>
    </row>
    <row r="6147" spans="1:11" x14ac:dyDescent="0.3">
      <c r="A6147">
        <v>813663</v>
      </c>
      <c r="B6147" t="s">
        <v>4966</v>
      </c>
      <c r="C6147" t="s">
        <v>8</v>
      </c>
      <c r="D6147" t="s">
        <v>9</v>
      </c>
      <c r="E6147" t="str">
        <f>IF(Statistics_xlsx___Sheet1[[#This Row],[event_name]]="-","Male",Statistics_xlsx___Sheet1[[#This Row],[event_name]])</f>
        <v>Male</v>
      </c>
      <c r="F6147" t="s">
        <v>69</v>
      </c>
      <c r="G6147" t="s">
        <v>24</v>
      </c>
      <c r="H6147" t="str">
        <f>IF(Statistics_xlsx___Sheet1[[#This Row],[Post Name]]="-",IF(G6148=0,G6146,G6148),Statistics_xlsx___Sheet1[[#This Row],[Post Name]])</f>
        <v>i7</v>
      </c>
      <c r="I6147">
        <v>63058</v>
      </c>
      <c r="J6147">
        <f>IF(Statistics_xlsx___Sheet1[[#This Row],[Offered Salary]]&lt;=0,AVERAGE($I$2:$I$7166),Statistics_xlsx___Sheet1[[#This Row],[Offered Salary]])</f>
        <v>63058</v>
      </c>
      <c r="K6147" t="b">
        <f>OR((Statistics_xlsx___Sheet1[[#This Row],[updated offered salary]]&lt;$N$39),(Statistics_xlsx___Sheet1[[#This Row],[updated offered salary]]&gt;$N$40))</f>
        <v>0</v>
      </c>
    </row>
    <row r="6148" spans="1:11" x14ac:dyDescent="0.3">
      <c r="A6148">
        <v>705905</v>
      </c>
      <c r="B6148" t="s">
        <v>4967</v>
      </c>
      <c r="C6148" t="s">
        <v>8</v>
      </c>
      <c r="D6148" t="s">
        <v>13</v>
      </c>
      <c r="E6148" t="str">
        <f>IF(Statistics_xlsx___Sheet1[[#This Row],[event_name]]="-","Male",Statistics_xlsx___Sheet1[[#This Row],[event_name]])</f>
        <v>Female</v>
      </c>
      <c r="F6148" t="s">
        <v>69</v>
      </c>
      <c r="G6148" t="s">
        <v>24</v>
      </c>
      <c r="H6148" t="str">
        <f>IF(Statistics_xlsx___Sheet1[[#This Row],[Post Name]]="-",IF(G6149=0,G6147,G6149),Statistics_xlsx___Sheet1[[#This Row],[Post Name]])</f>
        <v>i7</v>
      </c>
      <c r="I6148">
        <v>3013</v>
      </c>
      <c r="J6148">
        <f>IF(Statistics_xlsx___Sheet1[[#This Row],[Offered Salary]]&lt;=0,AVERAGE($I$2:$I$7166),Statistics_xlsx___Sheet1[[#This Row],[Offered Salary]])</f>
        <v>3013</v>
      </c>
      <c r="K6148" t="b">
        <f>OR((Statistics_xlsx___Sheet1[[#This Row],[updated offered salary]]&lt;$N$39),(Statistics_xlsx___Sheet1[[#This Row],[updated offered salary]]&gt;$N$40))</f>
        <v>0</v>
      </c>
    </row>
    <row r="6149" spans="1:11" x14ac:dyDescent="0.3">
      <c r="A6149">
        <v>761086</v>
      </c>
      <c r="B6149" t="s">
        <v>4967</v>
      </c>
      <c r="C6149" t="s">
        <v>8</v>
      </c>
      <c r="D6149" t="s">
        <v>9</v>
      </c>
      <c r="E6149" t="str">
        <f>IF(Statistics_xlsx___Sheet1[[#This Row],[event_name]]="-","Male",Statistics_xlsx___Sheet1[[#This Row],[event_name]])</f>
        <v>Male</v>
      </c>
      <c r="F6149" t="s">
        <v>69</v>
      </c>
      <c r="G6149" t="s">
        <v>24</v>
      </c>
      <c r="H6149" t="str">
        <f>IF(Statistics_xlsx___Sheet1[[#This Row],[Post Name]]="-",IF(G6150=0,G6148,G6150),Statistics_xlsx___Sheet1[[#This Row],[Post Name]])</f>
        <v>i7</v>
      </c>
      <c r="I6149">
        <v>22789</v>
      </c>
      <c r="J6149">
        <f>IF(Statistics_xlsx___Sheet1[[#This Row],[Offered Salary]]&lt;=0,AVERAGE($I$2:$I$7166),Statistics_xlsx___Sheet1[[#This Row],[Offered Salary]])</f>
        <v>22789</v>
      </c>
      <c r="K6149" t="b">
        <f>OR((Statistics_xlsx___Sheet1[[#This Row],[updated offered salary]]&lt;$N$39),(Statistics_xlsx___Sheet1[[#This Row],[updated offered salary]]&gt;$N$40))</f>
        <v>0</v>
      </c>
    </row>
    <row r="6150" spans="1:11" x14ac:dyDescent="0.3">
      <c r="A6150">
        <v>842854</v>
      </c>
      <c r="B6150" t="s">
        <v>4967</v>
      </c>
      <c r="C6150" t="s">
        <v>15</v>
      </c>
      <c r="D6150" t="s">
        <v>13</v>
      </c>
      <c r="E6150" t="str">
        <f>IF(Statistics_xlsx___Sheet1[[#This Row],[event_name]]="-","Male",Statistics_xlsx___Sheet1[[#This Row],[event_name]])</f>
        <v>Female</v>
      </c>
      <c r="F6150" t="s">
        <v>69</v>
      </c>
      <c r="G6150" t="s">
        <v>24</v>
      </c>
      <c r="H6150" t="str">
        <f>IF(Statistics_xlsx___Sheet1[[#This Row],[Post Name]]="-",IF(G6151=0,G6149,G6151),Statistics_xlsx___Sheet1[[#This Row],[Post Name]])</f>
        <v>i7</v>
      </c>
      <c r="I6150">
        <v>72229</v>
      </c>
      <c r="J6150">
        <f>IF(Statistics_xlsx___Sheet1[[#This Row],[Offered Salary]]&lt;=0,AVERAGE($I$2:$I$7166),Statistics_xlsx___Sheet1[[#This Row],[Offered Salary]])</f>
        <v>72229</v>
      </c>
      <c r="K6150" t="b">
        <f>OR((Statistics_xlsx___Sheet1[[#This Row],[updated offered salary]]&lt;$N$39),(Statistics_xlsx___Sheet1[[#This Row],[updated offered salary]]&gt;$N$40))</f>
        <v>0</v>
      </c>
    </row>
    <row r="6151" spans="1:11" x14ac:dyDescent="0.3">
      <c r="A6151">
        <v>538257</v>
      </c>
      <c r="B6151" t="s">
        <v>4632</v>
      </c>
      <c r="C6151" t="s">
        <v>8</v>
      </c>
      <c r="D6151" t="s">
        <v>13</v>
      </c>
      <c r="E6151" t="str">
        <f>IF(Statistics_xlsx___Sheet1[[#This Row],[event_name]]="-","Male",Statistics_xlsx___Sheet1[[#This Row],[event_name]])</f>
        <v>Female</v>
      </c>
      <c r="F6151" t="s">
        <v>10</v>
      </c>
      <c r="G6151" t="s">
        <v>14</v>
      </c>
      <c r="H6151" t="str">
        <f>IF(Statistics_xlsx___Sheet1[[#This Row],[Post Name]]="-",IF(G6152=0,G6150,G6152),Statistics_xlsx___Sheet1[[#This Row],[Post Name]])</f>
        <v>c5</v>
      </c>
      <c r="I6151">
        <v>24540</v>
      </c>
      <c r="J6151">
        <f>IF(Statistics_xlsx___Sheet1[[#This Row],[Offered Salary]]&lt;=0,AVERAGE($I$2:$I$7166),Statistics_xlsx___Sheet1[[#This Row],[Offered Salary]])</f>
        <v>24540</v>
      </c>
      <c r="K6151" t="b">
        <f>OR((Statistics_xlsx___Sheet1[[#This Row],[updated offered salary]]&lt;$N$39),(Statistics_xlsx___Sheet1[[#This Row],[updated offered salary]]&gt;$N$40))</f>
        <v>0</v>
      </c>
    </row>
    <row r="6152" spans="1:11" x14ac:dyDescent="0.3">
      <c r="A6152">
        <v>151162</v>
      </c>
      <c r="B6152" t="s">
        <v>4968</v>
      </c>
      <c r="C6152" t="s">
        <v>8</v>
      </c>
      <c r="D6152" t="s">
        <v>13</v>
      </c>
      <c r="E6152" t="str">
        <f>IF(Statistics_xlsx___Sheet1[[#This Row],[event_name]]="-","Male",Statistics_xlsx___Sheet1[[#This Row],[event_name]])</f>
        <v>Female</v>
      </c>
      <c r="F6152" t="s">
        <v>10</v>
      </c>
      <c r="G6152" t="s">
        <v>14</v>
      </c>
      <c r="H6152" t="str">
        <f>IF(Statistics_xlsx___Sheet1[[#This Row],[Post Name]]="-",IF(G6153=0,G6151,G6153),Statistics_xlsx___Sheet1[[#This Row],[Post Name]])</f>
        <v>c5</v>
      </c>
      <c r="I6152">
        <v>45367</v>
      </c>
      <c r="J6152">
        <f>IF(Statistics_xlsx___Sheet1[[#This Row],[Offered Salary]]&lt;=0,AVERAGE($I$2:$I$7166),Statistics_xlsx___Sheet1[[#This Row],[Offered Salary]])</f>
        <v>45367</v>
      </c>
      <c r="K6152" t="b">
        <f>OR((Statistics_xlsx___Sheet1[[#This Row],[updated offered salary]]&lt;$N$39),(Statistics_xlsx___Sheet1[[#This Row],[updated offered salary]]&gt;$N$40))</f>
        <v>0</v>
      </c>
    </row>
    <row r="6153" spans="1:11" x14ac:dyDescent="0.3">
      <c r="A6153">
        <v>515499</v>
      </c>
      <c r="B6153" t="s">
        <v>4968</v>
      </c>
      <c r="C6153" t="s">
        <v>8</v>
      </c>
      <c r="D6153" t="s">
        <v>9</v>
      </c>
      <c r="E6153" t="str">
        <f>IF(Statistics_xlsx___Sheet1[[#This Row],[event_name]]="-","Male",Statistics_xlsx___Sheet1[[#This Row],[event_name]])</f>
        <v>Male</v>
      </c>
      <c r="F6153" t="s">
        <v>10</v>
      </c>
      <c r="G6153" t="s">
        <v>14</v>
      </c>
      <c r="H6153" t="str">
        <f>IF(Statistics_xlsx___Sheet1[[#This Row],[Post Name]]="-",IF(G6154=0,G6152,G6154),Statistics_xlsx___Sheet1[[#This Row],[Post Name]])</f>
        <v>c5</v>
      </c>
      <c r="I6153">
        <v>7645</v>
      </c>
      <c r="J6153">
        <f>IF(Statistics_xlsx___Sheet1[[#This Row],[Offered Salary]]&lt;=0,AVERAGE($I$2:$I$7166),Statistics_xlsx___Sheet1[[#This Row],[Offered Salary]])</f>
        <v>7645</v>
      </c>
      <c r="K6153" t="b">
        <f>OR((Statistics_xlsx___Sheet1[[#This Row],[updated offered salary]]&lt;$N$39),(Statistics_xlsx___Sheet1[[#This Row],[updated offered salary]]&gt;$N$40))</f>
        <v>0</v>
      </c>
    </row>
    <row r="6154" spans="1:11" x14ac:dyDescent="0.3">
      <c r="A6154">
        <v>116963</v>
      </c>
      <c r="B6154" t="s">
        <v>4969</v>
      </c>
      <c r="C6154" t="s">
        <v>8</v>
      </c>
      <c r="D6154" t="s">
        <v>9</v>
      </c>
      <c r="E6154" t="str">
        <f>IF(Statistics_xlsx___Sheet1[[#This Row],[event_name]]="-","Male",Statistics_xlsx___Sheet1[[#This Row],[event_name]])</f>
        <v>Male</v>
      </c>
      <c r="F6154" t="s">
        <v>10</v>
      </c>
      <c r="G6154" t="s">
        <v>30</v>
      </c>
      <c r="H6154" t="str">
        <f>IF(Statistics_xlsx___Sheet1[[#This Row],[Post Name]]="-",IF(G6155=0,G6153,G6155),Statistics_xlsx___Sheet1[[#This Row],[Post Name]])</f>
        <v>b9</v>
      </c>
      <c r="I6154">
        <v>22482</v>
      </c>
      <c r="J6154">
        <f>IF(Statistics_xlsx___Sheet1[[#This Row],[Offered Salary]]&lt;=0,AVERAGE($I$2:$I$7166),Statistics_xlsx___Sheet1[[#This Row],[Offered Salary]])</f>
        <v>22482</v>
      </c>
      <c r="K6154" t="b">
        <f>OR((Statistics_xlsx___Sheet1[[#This Row],[updated offered salary]]&lt;$N$39),(Statistics_xlsx___Sheet1[[#This Row],[updated offered salary]]&gt;$N$40))</f>
        <v>0</v>
      </c>
    </row>
    <row r="6155" spans="1:11" x14ac:dyDescent="0.3">
      <c r="A6155">
        <v>179862</v>
      </c>
      <c r="B6155" t="s">
        <v>4970</v>
      </c>
      <c r="C6155" t="s">
        <v>8</v>
      </c>
      <c r="D6155" t="s">
        <v>9</v>
      </c>
      <c r="E6155" t="str">
        <f>IF(Statistics_xlsx___Sheet1[[#This Row],[event_name]]="-","Male",Statistics_xlsx___Sheet1[[#This Row],[event_name]])</f>
        <v>Male</v>
      </c>
      <c r="F6155" t="s">
        <v>17</v>
      </c>
      <c r="G6155" t="s">
        <v>36</v>
      </c>
      <c r="H6155" t="str">
        <f>IF(Statistics_xlsx___Sheet1[[#This Row],[Post Name]]="-",IF(G6156=0,G6154,G6156),Statistics_xlsx___Sheet1[[#This Row],[Post Name]])</f>
        <v>i5</v>
      </c>
      <c r="I6155">
        <v>6017</v>
      </c>
      <c r="J6155">
        <f>IF(Statistics_xlsx___Sheet1[[#This Row],[Offered Salary]]&lt;=0,AVERAGE($I$2:$I$7166),Statistics_xlsx___Sheet1[[#This Row],[Offered Salary]])</f>
        <v>6017</v>
      </c>
      <c r="K6155" t="b">
        <f>OR((Statistics_xlsx___Sheet1[[#This Row],[updated offered salary]]&lt;$N$39),(Statistics_xlsx___Sheet1[[#This Row],[updated offered salary]]&gt;$N$40))</f>
        <v>0</v>
      </c>
    </row>
    <row r="6156" spans="1:11" x14ac:dyDescent="0.3">
      <c r="A6156">
        <v>787849</v>
      </c>
      <c r="B6156" t="s">
        <v>4971</v>
      </c>
      <c r="C6156" t="s">
        <v>8</v>
      </c>
      <c r="D6156" t="s">
        <v>42</v>
      </c>
      <c r="E6156" t="str">
        <f>IF(Statistics_xlsx___Sheet1[[#This Row],[event_name]]="-","Male",Statistics_xlsx___Sheet1[[#This Row],[event_name]])</f>
        <v>Don’t want to say</v>
      </c>
      <c r="F6156" t="s">
        <v>17</v>
      </c>
      <c r="G6156" t="s">
        <v>14</v>
      </c>
      <c r="H6156" t="str">
        <f>IF(Statistics_xlsx___Sheet1[[#This Row],[Post Name]]="-",IF(G6157=0,G6155,G6157),Statistics_xlsx___Sheet1[[#This Row],[Post Name]])</f>
        <v>c5</v>
      </c>
      <c r="I6156">
        <v>98373</v>
      </c>
      <c r="J6156">
        <f>IF(Statistics_xlsx___Sheet1[[#This Row],[Offered Salary]]&lt;=0,AVERAGE($I$2:$I$7166),Statistics_xlsx___Sheet1[[#This Row],[Offered Salary]])</f>
        <v>98373</v>
      </c>
      <c r="K6156" t="b">
        <f>OR((Statistics_xlsx___Sheet1[[#This Row],[updated offered salary]]&lt;$N$39),(Statistics_xlsx___Sheet1[[#This Row],[updated offered salary]]&gt;$N$40))</f>
        <v>0</v>
      </c>
    </row>
    <row r="6157" spans="1:11" x14ac:dyDescent="0.3">
      <c r="A6157">
        <v>265772</v>
      </c>
      <c r="B6157" t="s">
        <v>4972</v>
      </c>
      <c r="C6157" t="s">
        <v>8</v>
      </c>
      <c r="D6157" t="s">
        <v>13</v>
      </c>
      <c r="E6157" t="str">
        <f>IF(Statistics_xlsx___Sheet1[[#This Row],[event_name]]="-","Male",Statistics_xlsx___Sheet1[[#This Row],[event_name]])</f>
        <v>Female</v>
      </c>
      <c r="F6157" t="s">
        <v>17</v>
      </c>
      <c r="G6157" t="s">
        <v>14</v>
      </c>
      <c r="H6157" t="str">
        <f>IF(Statistics_xlsx___Sheet1[[#This Row],[Post Name]]="-",IF(G6158=0,G6156,G6158),Statistics_xlsx___Sheet1[[#This Row],[Post Name]])</f>
        <v>c5</v>
      </c>
      <c r="I6157">
        <v>4925</v>
      </c>
      <c r="J6157">
        <f>IF(Statistics_xlsx___Sheet1[[#This Row],[Offered Salary]]&lt;=0,AVERAGE($I$2:$I$7166),Statistics_xlsx___Sheet1[[#This Row],[Offered Salary]])</f>
        <v>4925</v>
      </c>
      <c r="K6157" t="b">
        <f>OR((Statistics_xlsx___Sheet1[[#This Row],[updated offered salary]]&lt;$N$39),(Statistics_xlsx___Sheet1[[#This Row],[updated offered salary]]&gt;$N$40))</f>
        <v>0</v>
      </c>
    </row>
    <row r="6158" spans="1:11" x14ac:dyDescent="0.3">
      <c r="A6158">
        <v>559807</v>
      </c>
      <c r="B6158" t="s">
        <v>4972</v>
      </c>
      <c r="C6158" t="s">
        <v>8</v>
      </c>
      <c r="D6158" t="s">
        <v>9</v>
      </c>
      <c r="E6158" t="str">
        <f>IF(Statistics_xlsx___Sheet1[[#This Row],[event_name]]="-","Male",Statistics_xlsx___Sheet1[[#This Row],[event_name]])</f>
        <v>Male</v>
      </c>
      <c r="F6158" t="s">
        <v>17</v>
      </c>
      <c r="G6158" t="s">
        <v>14</v>
      </c>
      <c r="H6158" t="str">
        <f>IF(Statistics_xlsx___Sheet1[[#This Row],[Post Name]]="-",IF(G6159=0,G6157,G6159),Statistics_xlsx___Sheet1[[#This Row],[Post Name]])</f>
        <v>c5</v>
      </c>
      <c r="I6158">
        <v>35734</v>
      </c>
      <c r="J6158">
        <f>IF(Statistics_xlsx___Sheet1[[#This Row],[Offered Salary]]&lt;=0,AVERAGE($I$2:$I$7166),Statistics_xlsx___Sheet1[[#This Row],[Offered Salary]])</f>
        <v>35734</v>
      </c>
      <c r="K6158" t="b">
        <f>OR((Statistics_xlsx___Sheet1[[#This Row],[updated offered salary]]&lt;$N$39),(Statistics_xlsx___Sheet1[[#This Row],[updated offered salary]]&gt;$N$40))</f>
        <v>0</v>
      </c>
    </row>
    <row r="6159" spans="1:11" x14ac:dyDescent="0.3">
      <c r="A6159">
        <v>407784</v>
      </c>
      <c r="B6159" t="s">
        <v>4973</v>
      </c>
      <c r="C6159" t="s">
        <v>8</v>
      </c>
      <c r="D6159" t="s">
        <v>9</v>
      </c>
      <c r="E6159" t="str">
        <f>IF(Statistics_xlsx___Sheet1[[#This Row],[event_name]]="-","Male",Statistics_xlsx___Sheet1[[#This Row],[event_name]])</f>
        <v>Male</v>
      </c>
      <c r="F6159" t="s">
        <v>10</v>
      </c>
      <c r="G6159" t="s">
        <v>30</v>
      </c>
      <c r="H6159" t="str">
        <f>IF(Statistics_xlsx___Sheet1[[#This Row],[Post Name]]="-",IF(G6160=0,G6158,G6160),Statistics_xlsx___Sheet1[[#This Row],[Post Name]])</f>
        <v>b9</v>
      </c>
      <c r="I6159">
        <v>15319</v>
      </c>
      <c r="J6159">
        <f>IF(Statistics_xlsx___Sheet1[[#This Row],[Offered Salary]]&lt;=0,AVERAGE($I$2:$I$7166),Statistics_xlsx___Sheet1[[#This Row],[Offered Salary]])</f>
        <v>15319</v>
      </c>
      <c r="K6159" t="b">
        <f>OR((Statistics_xlsx___Sheet1[[#This Row],[updated offered salary]]&lt;$N$39),(Statistics_xlsx___Sheet1[[#This Row],[updated offered salary]]&gt;$N$40))</f>
        <v>0</v>
      </c>
    </row>
    <row r="6160" spans="1:11" x14ac:dyDescent="0.3">
      <c r="A6160">
        <v>584676</v>
      </c>
      <c r="B6160" t="s">
        <v>4974</v>
      </c>
      <c r="C6160" t="s">
        <v>8</v>
      </c>
      <c r="D6160" t="s">
        <v>13</v>
      </c>
      <c r="E6160" t="str">
        <f>IF(Statistics_xlsx___Sheet1[[#This Row],[event_name]]="-","Male",Statistics_xlsx___Sheet1[[#This Row],[event_name]])</f>
        <v>Female</v>
      </c>
      <c r="F6160" t="s">
        <v>10</v>
      </c>
      <c r="G6160" t="s">
        <v>30</v>
      </c>
      <c r="H6160" t="str">
        <f>IF(Statistics_xlsx___Sheet1[[#This Row],[Post Name]]="-",IF(G6161=0,G6159,G6161),Statistics_xlsx___Sheet1[[#This Row],[Post Name]])</f>
        <v>b9</v>
      </c>
      <c r="I6160">
        <v>43076</v>
      </c>
      <c r="J6160">
        <f>IF(Statistics_xlsx___Sheet1[[#This Row],[Offered Salary]]&lt;=0,AVERAGE($I$2:$I$7166),Statistics_xlsx___Sheet1[[#This Row],[Offered Salary]])</f>
        <v>43076</v>
      </c>
      <c r="K6160" t="b">
        <f>OR((Statistics_xlsx___Sheet1[[#This Row],[updated offered salary]]&lt;$N$39),(Statistics_xlsx___Sheet1[[#This Row],[updated offered salary]]&gt;$N$40))</f>
        <v>0</v>
      </c>
    </row>
    <row r="6161" spans="1:11" x14ac:dyDescent="0.3">
      <c r="A6161">
        <v>949511</v>
      </c>
      <c r="B6161" t="s">
        <v>4975</v>
      </c>
      <c r="C6161" t="s">
        <v>8</v>
      </c>
      <c r="D6161" t="s">
        <v>13</v>
      </c>
      <c r="E6161" t="str">
        <f>IF(Statistics_xlsx___Sheet1[[#This Row],[event_name]]="-","Male",Statistics_xlsx___Sheet1[[#This Row],[event_name]])</f>
        <v>Female</v>
      </c>
      <c r="F6161" t="s">
        <v>69</v>
      </c>
      <c r="G6161" t="s">
        <v>345</v>
      </c>
      <c r="H6161" t="str">
        <f>IF(Statistics_xlsx___Sheet1[[#This Row],[Post Name]]="-",IF(G6162=0,G6160,G6162),Statistics_xlsx___Sheet1[[#This Row],[Post Name]])</f>
        <v>c9</v>
      </c>
      <c r="I6161">
        <v>88147</v>
      </c>
      <c r="J6161">
        <f>IF(Statistics_xlsx___Sheet1[[#This Row],[Offered Salary]]&lt;=0,AVERAGE($I$2:$I$7166),Statistics_xlsx___Sheet1[[#This Row],[Offered Salary]])</f>
        <v>88147</v>
      </c>
      <c r="K6161" t="b">
        <f>OR((Statistics_xlsx___Sheet1[[#This Row],[updated offered salary]]&lt;$N$39),(Statistics_xlsx___Sheet1[[#This Row],[updated offered salary]]&gt;$N$40))</f>
        <v>0</v>
      </c>
    </row>
    <row r="6162" spans="1:11" x14ac:dyDescent="0.3">
      <c r="A6162">
        <v>966645</v>
      </c>
      <c r="B6162" t="s">
        <v>4976</v>
      </c>
      <c r="C6162" t="s">
        <v>8</v>
      </c>
      <c r="D6162" t="s">
        <v>9</v>
      </c>
      <c r="E6162" t="str">
        <f>IF(Statistics_xlsx___Sheet1[[#This Row],[event_name]]="-","Male",Statistics_xlsx___Sheet1[[#This Row],[event_name]])</f>
        <v>Male</v>
      </c>
      <c r="F6162" t="s">
        <v>10</v>
      </c>
      <c r="G6162" t="s">
        <v>14</v>
      </c>
      <c r="H6162" t="str">
        <f>IF(Statistics_xlsx___Sheet1[[#This Row],[Post Name]]="-",IF(G6163=0,G6161,G6163),Statistics_xlsx___Sheet1[[#This Row],[Post Name]])</f>
        <v>c5</v>
      </c>
      <c r="I6162">
        <v>15072</v>
      </c>
      <c r="J6162">
        <f>IF(Statistics_xlsx___Sheet1[[#This Row],[Offered Salary]]&lt;=0,AVERAGE($I$2:$I$7166),Statistics_xlsx___Sheet1[[#This Row],[Offered Salary]])</f>
        <v>15072</v>
      </c>
      <c r="K6162" t="b">
        <f>OR((Statistics_xlsx___Sheet1[[#This Row],[updated offered salary]]&lt;$N$39),(Statistics_xlsx___Sheet1[[#This Row],[updated offered salary]]&gt;$N$40))</f>
        <v>0</v>
      </c>
    </row>
    <row r="6163" spans="1:11" x14ac:dyDescent="0.3">
      <c r="A6163">
        <v>818899</v>
      </c>
      <c r="B6163" t="s">
        <v>4976</v>
      </c>
      <c r="C6163" t="s">
        <v>15</v>
      </c>
      <c r="D6163" t="s">
        <v>9</v>
      </c>
      <c r="E6163" t="str">
        <f>IF(Statistics_xlsx___Sheet1[[#This Row],[event_name]]="-","Male",Statistics_xlsx___Sheet1[[#This Row],[event_name]])</f>
        <v>Male</v>
      </c>
      <c r="F6163" t="s">
        <v>10</v>
      </c>
      <c r="G6163" t="s">
        <v>14</v>
      </c>
      <c r="H6163" t="str">
        <f>IF(Statistics_xlsx___Sheet1[[#This Row],[Post Name]]="-",IF(G6164=0,G6162,G6164),Statistics_xlsx___Sheet1[[#This Row],[Post Name]])</f>
        <v>c5</v>
      </c>
      <c r="I6163">
        <v>41763</v>
      </c>
      <c r="J6163">
        <f>IF(Statistics_xlsx___Sheet1[[#This Row],[Offered Salary]]&lt;=0,AVERAGE($I$2:$I$7166),Statistics_xlsx___Sheet1[[#This Row],[Offered Salary]])</f>
        <v>41763</v>
      </c>
      <c r="K6163" t="b">
        <f>OR((Statistics_xlsx___Sheet1[[#This Row],[updated offered salary]]&lt;$N$39),(Statistics_xlsx___Sheet1[[#This Row],[updated offered salary]]&gt;$N$40))</f>
        <v>0</v>
      </c>
    </row>
    <row r="6164" spans="1:11" x14ac:dyDescent="0.3">
      <c r="A6164">
        <v>75569</v>
      </c>
      <c r="B6164" t="s">
        <v>4977</v>
      </c>
      <c r="C6164" t="s">
        <v>8</v>
      </c>
      <c r="D6164" t="s">
        <v>42</v>
      </c>
      <c r="E6164" t="str">
        <f>IF(Statistics_xlsx___Sheet1[[#This Row],[event_name]]="-","Male",Statistics_xlsx___Sheet1[[#This Row],[event_name]])</f>
        <v>Don’t want to say</v>
      </c>
      <c r="F6164" t="s">
        <v>10</v>
      </c>
      <c r="G6164" t="s">
        <v>14</v>
      </c>
      <c r="H6164" t="str">
        <f>IF(Statistics_xlsx___Sheet1[[#This Row],[Post Name]]="-",IF(G6165=0,G6163,G6165),Statistics_xlsx___Sheet1[[#This Row],[Post Name]])</f>
        <v>c5</v>
      </c>
      <c r="I6164">
        <v>71558</v>
      </c>
      <c r="J6164">
        <f>IF(Statistics_xlsx___Sheet1[[#This Row],[Offered Salary]]&lt;=0,AVERAGE($I$2:$I$7166),Statistics_xlsx___Sheet1[[#This Row],[Offered Salary]])</f>
        <v>71558</v>
      </c>
      <c r="K6164" t="b">
        <f>OR((Statistics_xlsx___Sheet1[[#This Row],[updated offered salary]]&lt;$N$39),(Statistics_xlsx___Sheet1[[#This Row],[updated offered salary]]&gt;$N$40))</f>
        <v>0</v>
      </c>
    </row>
    <row r="6165" spans="1:11" x14ac:dyDescent="0.3">
      <c r="A6165">
        <v>630022</v>
      </c>
      <c r="B6165" t="s">
        <v>4978</v>
      </c>
      <c r="C6165" t="s">
        <v>8</v>
      </c>
      <c r="D6165" t="s">
        <v>13</v>
      </c>
      <c r="E6165" t="str">
        <f>IF(Statistics_xlsx___Sheet1[[#This Row],[event_name]]="-","Male",Statistics_xlsx___Sheet1[[#This Row],[event_name]])</f>
        <v>Female</v>
      </c>
      <c r="F6165" t="s">
        <v>10</v>
      </c>
      <c r="G6165" t="s">
        <v>14</v>
      </c>
      <c r="H6165" t="str">
        <f>IF(Statistics_xlsx___Sheet1[[#This Row],[Post Name]]="-",IF(G6166=0,G6164,G6166),Statistics_xlsx___Sheet1[[#This Row],[Post Name]])</f>
        <v>c5</v>
      </c>
      <c r="I6165">
        <v>36764</v>
      </c>
      <c r="J6165">
        <f>IF(Statistics_xlsx___Sheet1[[#This Row],[Offered Salary]]&lt;=0,AVERAGE($I$2:$I$7166),Statistics_xlsx___Sheet1[[#This Row],[Offered Salary]])</f>
        <v>36764</v>
      </c>
      <c r="K6165" t="b">
        <f>OR((Statistics_xlsx___Sheet1[[#This Row],[updated offered salary]]&lt;$N$39),(Statistics_xlsx___Sheet1[[#This Row],[updated offered salary]]&gt;$N$40))</f>
        <v>0</v>
      </c>
    </row>
    <row r="6166" spans="1:11" x14ac:dyDescent="0.3">
      <c r="A6166">
        <v>363668</v>
      </c>
      <c r="B6166" t="s">
        <v>4979</v>
      </c>
      <c r="C6166" t="s">
        <v>8</v>
      </c>
      <c r="D6166" t="s">
        <v>13</v>
      </c>
      <c r="E6166" t="str">
        <f>IF(Statistics_xlsx___Sheet1[[#This Row],[event_name]]="-","Male",Statistics_xlsx___Sheet1[[#This Row],[event_name]])</f>
        <v>Female</v>
      </c>
      <c r="F6166" t="s">
        <v>10</v>
      </c>
      <c r="G6166" t="s">
        <v>14</v>
      </c>
      <c r="H6166" t="str">
        <f>IF(Statistics_xlsx___Sheet1[[#This Row],[Post Name]]="-",IF(G6167=0,G6165,G6167),Statistics_xlsx___Sheet1[[#This Row],[Post Name]])</f>
        <v>c5</v>
      </c>
      <c r="I6166">
        <v>74316</v>
      </c>
      <c r="J6166">
        <f>IF(Statistics_xlsx___Sheet1[[#This Row],[Offered Salary]]&lt;=0,AVERAGE($I$2:$I$7166),Statistics_xlsx___Sheet1[[#This Row],[Offered Salary]])</f>
        <v>74316</v>
      </c>
      <c r="K6166" t="b">
        <f>OR((Statistics_xlsx___Sheet1[[#This Row],[updated offered salary]]&lt;$N$39),(Statistics_xlsx___Sheet1[[#This Row],[updated offered salary]]&gt;$N$40))</f>
        <v>0</v>
      </c>
    </row>
    <row r="6167" spans="1:11" x14ac:dyDescent="0.3">
      <c r="A6167">
        <v>27581</v>
      </c>
      <c r="B6167" t="s">
        <v>4860</v>
      </c>
      <c r="C6167" t="s">
        <v>8</v>
      </c>
      <c r="D6167" t="s">
        <v>9</v>
      </c>
      <c r="E6167" t="str">
        <f>IF(Statistics_xlsx___Sheet1[[#This Row],[event_name]]="-","Male",Statistics_xlsx___Sheet1[[#This Row],[event_name]])</f>
        <v>Male</v>
      </c>
      <c r="F6167" t="s">
        <v>10</v>
      </c>
      <c r="G6167" t="s">
        <v>14</v>
      </c>
      <c r="H6167" t="str">
        <f>IF(Statistics_xlsx___Sheet1[[#This Row],[Post Name]]="-",IF(G6168=0,G6166,G6168),Statistics_xlsx___Sheet1[[#This Row],[Post Name]])</f>
        <v>c5</v>
      </c>
      <c r="I6167">
        <v>4376</v>
      </c>
      <c r="J6167">
        <f>IF(Statistics_xlsx___Sheet1[[#This Row],[Offered Salary]]&lt;=0,AVERAGE($I$2:$I$7166),Statistics_xlsx___Sheet1[[#This Row],[Offered Salary]])</f>
        <v>4376</v>
      </c>
      <c r="K6167" t="b">
        <f>OR((Statistics_xlsx___Sheet1[[#This Row],[updated offered salary]]&lt;$N$39),(Statistics_xlsx___Sheet1[[#This Row],[updated offered salary]]&gt;$N$40))</f>
        <v>0</v>
      </c>
    </row>
    <row r="6168" spans="1:11" x14ac:dyDescent="0.3">
      <c r="A6168">
        <v>267657</v>
      </c>
      <c r="B6168" t="s">
        <v>236</v>
      </c>
      <c r="C6168" t="s">
        <v>8</v>
      </c>
      <c r="D6168" t="s">
        <v>13</v>
      </c>
      <c r="E6168" t="str">
        <f>IF(Statistics_xlsx___Sheet1[[#This Row],[event_name]]="-","Male",Statistics_xlsx___Sheet1[[#This Row],[event_name]])</f>
        <v>Female</v>
      </c>
      <c r="F6168" t="s">
        <v>10</v>
      </c>
      <c r="G6168" t="s">
        <v>14</v>
      </c>
      <c r="H6168" t="str">
        <f>IF(Statistics_xlsx___Sheet1[[#This Row],[Post Name]]="-",IF(G6169=0,G6167,G6169),Statistics_xlsx___Sheet1[[#This Row],[Post Name]])</f>
        <v>c5</v>
      </c>
      <c r="I6168">
        <v>67126</v>
      </c>
      <c r="J6168">
        <f>IF(Statistics_xlsx___Sheet1[[#This Row],[Offered Salary]]&lt;=0,AVERAGE($I$2:$I$7166),Statistics_xlsx___Sheet1[[#This Row],[Offered Salary]])</f>
        <v>67126</v>
      </c>
      <c r="K6168" t="b">
        <f>OR((Statistics_xlsx___Sheet1[[#This Row],[updated offered salary]]&lt;$N$39),(Statistics_xlsx___Sheet1[[#This Row],[updated offered salary]]&gt;$N$40))</f>
        <v>0</v>
      </c>
    </row>
    <row r="6169" spans="1:11" x14ac:dyDescent="0.3">
      <c r="A6169">
        <v>804795</v>
      </c>
      <c r="B6169" t="s">
        <v>4980</v>
      </c>
      <c r="C6169" t="s">
        <v>8</v>
      </c>
      <c r="D6169" t="s">
        <v>9</v>
      </c>
      <c r="E6169" t="str">
        <f>IF(Statistics_xlsx___Sheet1[[#This Row],[event_name]]="-","Male",Statistics_xlsx___Sheet1[[#This Row],[event_name]])</f>
        <v>Male</v>
      </c>
      <c r="F6169" t="s">
        <v>10</v>
      </c>
      <c r="G6169" t="s">
        <v>14</v>
      </c>
      <c r="H6169" t="str">
        <f>IF(Statistics_xlsx___Sheet1[[#This Row],[Post Name]]="-",IF(G6170=0,G6168,G6170),Statistics_xlsx___Sheet1[[#This Row],[Post Name]])</f>
        <v>c5</v>
      </c>
      <c r="I6169">
        <v>35627</v>
      </c>
      <c r="J6169">
        <f>IF(Statistics_xlsx___Sheet1[[#This Row],[Offered Salary]]&lt;=0,AVERAGE($I$2:$I$7166),Statistics_xlsx___Sheet1[[#This Row],[Offered Salary]])</f>
        <v>35627</v>
      </c>
      <c r="K6169" t="b">
        <f>OR((Statistics_xlsx___Sheet1[[#This Row],[updated offered salary]]&lt;$N$39),(Statistics_xlsx___Sheet1[[#This Row],[updated offered salary]]&gt;$N$40))</f>
        <v>0</v>
      </c>
    </row>
    <row r="6170" spans="1:11" x14ac:dyDescent="0.3">
      <c r="A6170">
        <v>462727</v>
      </c>
      <c r="B6170" t="s">
        <v>4981</v>
      </c>
      <c r="C6170" t="s">
        <v>8</v>
      </c>
      <c r="D6170" t="s">
        <v>9</v>
      </c>
      <c r="E6170" t="str">
        <f>IF(Statistics_xlsx___Sheet1[[#This Row],[event_name]]="-","Male",Statistics_xlsx___Sheet1[[#This Row],[event_name]])</f>
        <v>Male</v>
      </c>
      <c r="F6170" t="s">
        <v>10</v>
      </c>
      <c r="G6170" t="s">
        <v>14</v>
      </c>
      <c r="H6170" t="str">
        <f>IF(Statistics_xlsx___Sheet1[[#This Row],[Post Name]]="-",IF(G6171=0,G6169,G6171),Statistics_xlsx___Sheet1[[#This Row],[Post Name]])</f>
        <v>c5</v>
      </c>
      <c r="I6170">
        <v>28310</v>
      </c>
      <c r="J6170">
        <f>IF(Statistics_xlsx___Sheet1[[#This Row],[Offered Salary]]&lt;=0,AVERAGE($I$2:$I$7166),Statistics_xlsx___Sheet1[[#This Row],[Offered Salary]])</f>
        <v>28310</v>
      </c>
      <c r="K6170" t="b">
        <f>OR((Statistics_xlsx___Sheet1[[#This Row],[updated offered salary]]&lt;$N$39),(Statistics_xlsx___Sheet1[[#This Row],[updated offered salary]]&gt;$N$40))</f>
        <v>0</v>
      </c>
    </row>
    <row r="6171" spans="1:11" x14ac:dyDescent="0.3">
      <c r="A6171">
        <v>49946</v>
      </c>
      <c r="B6171" t="s">
        <v>4982</v>
      </c>
      <c r="C6171" t="s">
        <v>8</v>
      </c>
      <c r="D6171" t="s">
        <v>9</v>
      </c>
      <c r="E6171" t="str">
        <f>IF(Statistics_xlsx___Sheet1[[#This Row],[event_name]]="-","Male",Statistics_xlsx___Sheet1[[#This Row],[event_name]])</f>
        <v>Male</v>
      </c>
      <c r="F6171" t="s">
        <v>10</v>
      </c>
      <c r="G6171" t="s">
        <v>14</v>
      </c>
      <c r="H6171" t="str">
        <f>IF(Statistics_xlsx___Sheet1[[#This Row],[Post Name]]="-",IF(G6172=0,G6170,G6172),Statistics_xlsx___Sheet1[[#This Row],[Post Name]])</f>
        <v>c5</v>
      </c>
      <c r="I6171">
        <v>40007</v>
      </c>
      <c r="J6171">
        <f>IF(Statistics_xlsx___Sheet1[[#This Row],[Offered Salary]]&lt;=0,AVERAGE($I$2:$I$7166),Statistics_xlsx___Sheet1[[#This Row],[Offered Salary]])</f>
        <v>40007</v>
      </c>
      <c r="K6171" t="b">
        <f>OR((Statistics_xlsx___Sheet1[[#This Row],[updated offered salary]]&lt;$N$39),(Statistics_xlsx___Sheet1[[#This Row],[updated offered salary]]&gt;$N$40))</f>
        <v>0</v>
      </c>
    </row>
    <row r="6172" spans="1:11" x14ac:dyDescent="0.3">
      <c r="A6172">
        <v>21962</v>
      </c>
      <c r="B6172" t="s">
        <v>4983</v>
      </c>
      <c r="C6172" t="s">
        <v>8</v>
      </c>
      <c r="D6172" t="s">
        <v>9</v>
      </c>
      <c r="E6172" t="str">
        <f>IF(Statistics_xlsx___Sheet1[[#This Row],[event_name]]="-","Male",Statistics_xlsx___Sheet1[[#This Row],[event_name]])</f>
        <v>Male</v>
      </c>
      <c r="F6172" t="s">
        <v>10</v>
      </c>
      <c r="G6172" t="s">
        <v>14</v>
      </c>
      <c r="H6172" t="str">
        <f>IF(Statistics_xlsx___Sheet1[[#This Row],[Post Name]]="-",IF(G6173=0,G6171,G6173),Statistics_xlsx___Sheet1[[#This Row],[Post Name]])</f>
        <v>c5</v>
      </c>
      <c r="I6172">
        <v>97461</v>
      </c>
      <c r="J6172">
        <f>IF(Statistics_xlsx___Sheet1[[#This Row],[Offered Salary]]&lt;=0,AVERAGE($I$2:$I$7166),Statistics_xlsx___Sheet1[[#This Row],[Offered Salary]])</f>
        <v>97461</v>
      </c>
      <c r="K6172" t="b">
        <f>OR((Statistics_xlsx___Sheet1[[#This Row],[updated offered salary]]&lt;$N$39),(Statistics_xlsx___Sheet1[[#This Row],[updated offered salary]]&gt;$N$40))</f>
        <v>0</v>
      </c>
    </row>
    <row r="6173" spans="1:11" x14ac:dyDescent="0.3">
      <c r="A6173">
        <v>687483</v>
      </c>
      <c r="B6173" t="s">
        <v>4984</v>
      </c>
      <c r="C6173" t="s">
        <v>15</v>
      </c>
      <c r="D6173" t="s">
        <v>9</v>
      </c>
      <c r="E6173" t="str">
        <f>IF(Statistics_xlsx___Sheet1[[#This Row],[event_name]]="-","Male",Statistics_xlsx___Sheet1[[#This Row],[event_name]])</f>
        <v>Male</v>
      </c>
      <c r="F6173" t="s">
        <v>10</v>
      </c>
      <c r="G6173" t="s">
        <v>14</v>
      </c>
      <c r="H6173" t="str">
        <f>IF(Statistics_xlsx___Sheet1[[#This Row],[Post Name]]="-",IF(G6174=0,G6172,G6174),Statistics_xlsx___Sheet1[[#This Row],[Post Name]])</f>
        <v>c5</v>
      </c>
      <c r="I6173">
        <v>37863</v>
      </c>
      <c r="J6173">
        <f>IF(Statistics_xlsx___Sheet1[[#This Row],[Offered Salary]]&lt;=0,AVERAGE($I$2:$I$7166),Statistics_xlsx___Sheet1[[#This Row],[Offered Salary]])</f>
        <v>37863</v>
      </c>
      <c r="K6173" t="b">
        <f>OR((Statistics_xlsx___Sheet1[[#This Row],[updated offered salary]]&lt;$N$39),(Statistics_xlsx___Sheet1[[#This Row],[updated offered salary]]&gt;$N$40))</f>
        <v>0</v>
      </c>
    </row>
    <row r="6174" spans="1:11" x14ac:dyDescent="0.3">
      <c r="A6174">
        <v>110239</v>
      </c>
      <c r="B6174" t="s">
        <v>1788</v>
      </c>
      <c r="C6174" t="s">
        <v>8</v>
      </c>
      <c r="D6174" t="s">
        <v>9</v>
      </c>
      <c r="E6174" t="str">
        <f>IF(Statistics_xlsx___Sheet1[[#This Row],[event_name]]="-","Male",Statistics_xlsx___Sheet1[[#This Row],[event_name]])</f>
        <v>Male</v>
      </c>
      <c r="F6174" t="s">
        <v>10</v>
      </c>
      <c r="G6174" t="s">
        <v>14</v>
      </c>
      <c r="H6174" t="str">
        <f>IF(Statistics_xlsx___Sheet1[[#This Row],[Post Name]]="-",IF(G6175=0,G6173,G6175),Statistics_xlsx___Sheet1[[#This Row],[Post Name]])</f>
        <v>c5</v>
      </c>
      <c r="I6174">
        <v>88714</v>
      </c>
      <c r="J6174">
        <f>IF(Statistics_xlsx___Sheet1[[#This Row],[Offered Salary]]&lt;=0,AVERAGE($I$2:$I$7166),Statistics_xlsx___Sheet1[[#This Row],[Offered Salary]])</f>
        <v>88714</v>
      </c>
      <c r="K6174" t="b">
        <f>OR((Statistics_xlsx___Sheet1[[#This Row],[updated offered salary]]&lt;$N$39),(Statistics_xlsx___Sheet1[[#This Row],[updated offered salary]]&gt;$N$40))</f>
        <v>0</v>
      </c>
    </row>
    <row r="6175" spans="1:11" x14ac:dyDescent="0.3">
      <c r="A6175">
        <v>738139</v>
      </c>
      <c r="B6175" t="s">
        <v>4985</v>
      </c>
      <c r="C6175" t="s">
        <v>8</v>
      </c>
      <c r="D6175" t="s">
        <v>9</v>
      </c>
      <c r="E6175" t="str">
        <f>IF(Statistics_xlsx___Sheet1[[#This Row],[event_name]]="-","Male",Statistics_xlsx___Sheet1[[#This Row],[event_name]])</f>
        <v>Male</v>
      </c>
      <c r="F6175" t="s">
        <v>10</v>
      </c>
      <c r="G6175" t="s">
        <v>14</v>
      </c>
      <c r="H6175" t="str">
        <f>IF(Statistics_xlsx___Sheet1[[#This Row],[Post Name]]="-",IF(G6176=0,G6174,G6176),Statistics_xlsx___Sheet1[[#This Row],[Post Name]])</f>
        <v>c5</v>
      </c>
      <c r="I6175">
        <v>19741</v>
      </c>
      <c r="J6175">
        <f>IF(Statistics_xlsx___Sheet1[[#This Row],[Offered Salary]]&lt;=0,AVERAGE($I$2:$I$7166),Statistics_xlsx___Sheet1[[#This Row],[Offered Salary]])</f>
        <v>19741</v>
      </c>
      <c r="K6175" t="b">
        <f>OR((Statistics_xlsx___Sheet1[[#This Row],[updated offered salary]]&lt;$N$39),(Statistics_xlsx___Sheet1[[#This Row],[updated offered salary]]&gt;$N$40))</f>
        <v>0</v>
      </c>
    </row>
    <row r="6176" spans="1:11" x14ac:dyDescent="0.3">
      <c r="A6176">
        <v>590453</v>
      </c>
      <c r="B6176" t="s">
        <v>4986</v>
      </c>
      <c r="C6176" t="s">
        <v>8</v>
      </c>
      <c r="D6176" t="s">
        <v>9</v>
      </c>
      <c r="E6176" t="str">
        <f>IF(Statistics_xlsx___Sheet1[[#This Row],[event_name]]="-","Male",Statistics_xlsx___Sheet1[[#This Row],[event_name]])</f>
        <v>Male</v>
      </c>
      <c r="F6176" t="s">
        <v>86</v>
      </c>
      <c r="G6176" t="s">
        <v>14</v>
      </c>
      <c r="H6176" t="str">
        <f>IF(Statistics_xlsx___Sheet1[[#This Row],[Post Name]]="-",IF(G6177=0,G6175,G6177),Statistics_xlsx___Sheet1[[#This Row],[Post Name]])</f>
        <v>c5</v>
      </c>
      <c r="I6176">
        <v>85888</v>
      </c>
      <c r="J6176">
        <f>IF(Statistics_xlsx___Sheet1[[#This Row],[Offered Salary]]&lt;=0,AVERAGE($I$2:$I$7166),Statistics_xlsx___Sheet1[[#This Row],[Offered Salary]])</f>
        <v>85888</v>
      </c>
      <c r="K6176" t="b">
        <f>OR((Statistics_xlsx___Sheet1[[#This Row],[updated offered salary]]&lt;$N$39),(Statistics_xlsx___Sheet1[[#This Row],[updated offered salary]]&gt;$N$40))</f>
        <v>0</v>
      </c>
    </row>
    <row r="6177" spans="1:11" x14ac:dyDescent="0.3">
      <c r="A6177">
        <v>296632</v>
      </c>
      <c r="B6177" t="s">
        <v>4987</v>
      </c>
      <c r="C6177" t="s">
        <v>8</v>
      </c>
      <c r="D6177" t="s">
        <v>13</v>
      </c>
      <c r="E6177" t="str">
        <f>IF(Statistics_xlsx___Sheet1[[#This Row],[event_name]]="-","Male",Statistics_xlsx___Sheet1[[#This Row],[event_name]])</f>
        <v>Female</v>
      </c>
      <c r="F6177" t="s">
        <v>86</v>
      </c>
      <c r="G6177" t="s">
        <v>14</v>
      </c>
      <c r="H6177" t="str">
        <f>IF(Statistics_xlsx___Sheet1[[#This Row],[Post Name]]="-",IF(G6178=0,G6176,G6178),Statistics_xlsx___Sheet1[[#This Row],[Post Name]])</f>
        <v>c5</v>
      </c>
      <c r="I6177">
        <v>92695</v>
      </c>
      <c r="J6177">
        <f>IF(Statistics_xlsx___Sheet1[[#This Row],[Offered Salary]]&lt;=0,AVERAGE($I$2:$I$7166),Statistics_xlsx___Sheet1[[#This Row],[Offered Salary]])</f>
        <v>92695</v>
      </c>
      <c r="K6177" t="b">
        <f>OR((Statistics_xlsx___Sheet1[[#This Row],[updated offered salary]]&lt;$N$39),(Statistics_xlsx___Sheet1[[#This Row],[updated offered salary]]&gt;$N$40))</f>
        <v>0</v>
      </c>
    </row>
    <row r="6178" spans="1:11" x14ac:dyDescent="0.3">
      <c r="A6178">
        <v>16491</v>
      </c>
      <c r="B6178" t="s">
        <v>4988</v>
      </c>
      <c r="C6178" t="s">
        <v>8</v>
      </c>
      <c r="D6178" t="s">
        <v>9</v>
      </c>
      <c r="E6178" t="str">
        <f>IF(Statistics_xlsx___Sheet1[[#This Row],[event_name]]="-","Male",Statistics_xlsx___Sheet1[[#This Row],[event_name]])</f>
        <v>Male</v>
      </c>
      <c r="F6178" t="s">
        <v>10</v>
      </c>
      <c r="G6178" t="s">
        <v>345</v>
      </c>
      <c r="H6178" t="str">
        <f>IF(Statistics_xlsx___Sheet1[[#This Row],[Post Name]]="-",IF(G6179=0,G6177,G6179),Statistics_xlsx___Sheet1[[#This Row],[Post Name]])</f>
        <v>c9</v>
      </c>
      <c r="I6178">
        <v>58653</v>
      </c>
      <c r="J6178">
        <f>IF(Statistics_xlsx___Sheet1[[#This Row],[Offered Salary]]&lt;=0,AVERAGE($I$2:$I$7166),Statistics_xlsx___Sheet1[[#This Row],[Offered Salary]])</f>
        <v>58653</v>
      </c>
      <c r="K6178" t="b">
        <f>OR((Statistics_xlsx___Sheet1[[#This Row],[updated offered salary]]&lt;$N$39),(Statistics_xlsx___Sheet1[[#This Row],[updated offered salary]]&gt;$N$40))</f>
        <v>0</v>
      </c>
    </row>
    <row r="6179" spans="1:11" x14ac:dyDescent="0.3">
      <c r="A6179">
        <v>888516</v>
      </c>
      <c r="B6179" t="s">
        <v>4988</v>
      </c>
      <c r="C6179" t="s">
        <v>8</v>
      </c>
      <c r="D6179" t="s">
        <v>13</v>
      </c>
      <c r="E6179" t="str">
        <f>IF(Statistics_xlsx___Sheet1[[#This Row],[event_name]]="-","Male",Statistics_xlsx___Sheet1[[#This Row],[event_name]])</f>
        <v>Female</v>
      </c>
      <c r="F6179" t="s">
        <v>10</v>
      </c>
      <c r="G6179" t="s">
        <v>345</v>
      </c>
      <c r="H6179" t="str">
        <f>IF(Statistics_xlsx___Sheet1[[#This Row],[Post Name]]="-",IF(G6180=0,G6178,G6180),Statistics_xlsx___Sheet1[[#This Row],[Post Name]])</f>
        <v>c9</v>
      </c>
      <c r="I6179">
        <v>25411</v>
      </c>
      <c r="J6179">
        <f>IF(Statistics_xlsx___Sheet1[[#This Row],[Offered Salary]]&lt;=0,AVERAGE($I$2:$I$7166),Statistics_xlsx___Sheet1[[#This Row],[Offered Salary]])</f>
        <v>25411</v>
      </c>
      <c r="K6179" t="b">
        <f>OR((Statistics_xlsx___Sheet1[[#This Row],[updated offered salary]]&lt;$N$39),(Statistics_xlsx___Sheet1[[#This Row],[updated offered salary]]&gt;$N$40))</f>
        <v>0</v>
      </c>
    </row>
    <row r="6180" spans="1:11" x14ac:dyDescent="0.3">
      <c r="A6180">
        <v>814496</v>
      </c>
      <c r="B6180" t="s">
        <v>4573</v>
      </c>
      <c r="C6180" t="s">
        <v>8</v>
      </c>
      <c r="D6180" t="s">
        <v>9</v>
      </c>
      <c r="E6180" t="str">
        <f>IF(Statistics_xlsx___Sheet1[[#This Row],[event_name]]="-","Male",Statistics_xlsx___Sheet1[[#This Row],[event_name]])</f>
        <v>Male</v>
      </c>
      <c r="F6180" t="s">
        <v>10</v>
      </c>
      <c r="G6180" t="s">
        <v>345</v>
      </c>
      <c r="H6180" t="str">
        <f>IF(Statistics_xlsx___Sheet1[[#This Row],[Post Name]]="-",IF(G6181=0,G6179,G6181),Statistics_xlsx___Sheet1[[#This Row],[Post Name]])</f>
        <v>c9</v>
      </c>
      <c r="I6180">
        <v>67873</v>
      </c>
      <c r="J6180">
        <f>IF(Statistics_xlsx___Sheet1[[#This Row],[Offered Salary]]&lt;=0,AVERAGE($I$2:$I$7166),Statistics_xlsx___Sheet1[[#This Row],[Offered Salary]])</f>
        <v>67873</v>
      </c>
      <c r="K6180" t="b">
        <f>OR((Statistics_xlsx___Sheet1[[#This Row],[updated offered salary]]&lt;$N$39),(Statistics_xlsx___Sheet1[[#This Row],[updated offered salary]]&gt;$N$40))</f>
        <v>0</v>
      </c>
    </row>
    <row r="6181" spans="1:11" x14ac:dyDescent="0.3">
      <c r="A6181">
        <v>391299</v>
      </c>
      <c r="B6181" t="s">
        <v>4989</v>
      </c>
      <c r="C6181" t="s">
        <v>8</v>
      </c>
      <c r="D6181" t="s">
        <v>9</v>
      </c>
      <c r="E6181" t="str">
        <f>IF(Statistics_xlsx___Sheet1[[#This Row],[event_name]]="-","Male",Statistics_xlsx___Sheet1[[#This Row],[event_name]])</f>
        <v>Male</v>
      </c>
      <c r="F6181" t="s">
        <v>52</v>
      </c>
      <c r="G6181" t="s">
        <v>14</v>
      </c>
      <c r="H6181" t="str">
        <f>IF(Statistics_xlsx___Sheet1[[#This Row],[Post Name]]="-",IF(G6182=0,G6180,G6182),Statistics_xlsx___Sheet1[[#This Row],[Post Name]])</f>
        <v>c5</v>
      </c>
      <c r="I6181">
        <v>60368</v>
      </c>
      <c r="J6181">
        <f>IF(Statistics_xlsx___Sheet1[[#This Row],[Offered Salary]]&lt;=0,AVERAGE($I$2:$I$7166),Statistics_xlsx___Sheet1[[#This Row],[Offered Salary]])</f>
        <v>60368</v>
      </c>
      <c r="K6181" t="b">
        <f>OR((Statistics_xlsx___Sheet1[[#This Row],[updated offered salary]]&lt;$N$39),(Statistics_xlsx___Sheet1[[#This Row],[updated offered salary]]&gt;$N$40))</f>
        <v>0</v>
      </c>
    </row>
    <row r="6182" spans="1:11" x14ac:dyDescent="0.3">
      <c r="A6182">
        <v>617134</v>
      </c>
      <c r="B6182" t="s">
        <v>4990</v>
      </c>
      <c r="C6182" t="s">
        <v>8</v>
      </c>
      <c r="D6182" t="s">
        <v>13</v>
      </c>
      <c r="E6182" t="str">
        <f>IF(Statistics_xlsx___Sheet1[[#This Row],[event_name]]="-","Male",Statistics_xlsx___Sheet1[[#This Row],[event_name]])</f>
        <v>Female</v>
      </c>
      <c r="F6182" t="s">
        <v>52</v>
      </c>
      <c r="G6182" t="s">
        <v>14</v>
      </c>
      <c r="H6182" t="str">
        <f>IF(Statistics_xlsx___Sheet1[[#This Row],[Post Name]]="-",IF(G6183=0,G6181,G6183),Statistics_xlsx___Sheet1[[#This Row],[Post Name]])</f>
        <v>c5</v>
      </c>
      <c r="I6182">
        <v>28163</v>
      </c>
      <c r="J6182">
        <f>IF(Statistics_xlsx___Sheet1[[#This Row],[Offered Salary]]&lt;=0,AVERAGE($I$2:$I$7166),Statistics_xlsx___Sheet1[[#This Row],[Offered Salary]])</f>
        <v>28163</v>
      </c>
      <c r="K6182" t="b">
        <f>OR((Statistics_xlsx___Sheet1[[#This Row],[updated offered salary]]&lt;$N$39),(Statistics_xlsx___Sheet1[[#This Row],[updated offered salary]]&gt;$N$40))</f>
        <v>0</v>
      </c>
    </row>
    <row r="6183" spans="1:11" x14ac:dyDescent="0.3">
      <c r="A6183">
        <v>984162</v>
      </c>
      <c r="B6183" t="s">
        <v>4991</v>
      </c>
      <c r="C6183" t="s">
        <v>8</v>
      </c>
      <c r="D6183" t="s">
        <v>9</v>
      </c>
      <c r="E6183" t="str">
        <f>IF(Statistics_xlsx___Sheet1[[#This Row],[event_name]]="-","Male",Statistics_xlsx___Sheet1[[#This Row],[event_name]])</f>
        <v>Male</v>
      </c>
      <c r="F6183" t="s">
        <v>52</v>
      </c>
      <c r="G6183" t="s">
        <v>14</v>
      </c>
      <c r="H6183" t="str">
        <f>IF(Statistics_xlsx___Sheet1[[#This Row],[Post Name]]="-",IF(G6184=0,G6182,G6184),Statistics_xlsx___Sheet1[[#This Row],[Post Name]])</f>
        <v>c5</v>
      </c>
      <c r="I6183">
        <v>91232</v>
      </c>
      <c r="J6183">
        <f>IF(Statistics_xlsx___Sheet1[[#This Row],[Offered Salary]]&lt;=0,AVERAGE($I$2:$I$7166),Statistics_xlsx___Sheet1[[#This Row],[Offered Salary]])</f>
        <v>91232</v>
      </c>
      <c r="K6183" t="b">
        <f>OR((Statistics_xlsx___Sheet1[[#This Row],[updated offered salary]]&lt;$N$39),(Statistics_xlsx___Sheet1[[#This Row],[updated offered salary]]&gt;$N$40))</f>
        <v>0</v>
      </c>
    </row>
    <row r="6184" spans="1:11" x14ac:dyDescent="0.3">
      <c r="A6184">
        <v>203159</v>
      </c>
      <c r="B6184" t="s">
        <v>4800</v>
      </c>
      <c r="C6184" t="s">
        <v>8</v>
      </c>
      <c r="D6184" t="s">
        <v>9</v>
      </c>
      <c r="E6184" t="str">
        <f>IF(Statistics_xlsx___Sheet1[[#This Row],[event_name]]="-","Male",Statistics_xlsx___Sheet1[[#This Row],[event_name]])</f>
        <v>Male</v>
      </c>
      <c r="F6184" t="s">
        <v>52</v>
      </c>
      <c r="G6184" t="s">
        <v>14</v>
      </c>
      <c r="H6184" t="str">
        <f>IF(Statistics_xlsx___Sheet1[[#This Row],[Post Name]]="-",IF(G6185=0,G6183,G6185),Statistics_xlsx___Sheet1[[#This Row],[Post Name]])</f>
        <v>c5</v>
      </c>
      <c r="I6184">
        <v>69763</v>
      </c>
      <c r="J6184">
        <f>IF(Statistics_xlsx___Sheet1[[#This Row],[Offered Salary]]&lt;=0,AVERAGE($I$2:$I$7166),Statistics_xlsx___Sheet1[[#This Row],[Offered Salary]])</f>
        <v>69763</v>
      </c>
      <c r="K6184" t="b">
        <f>OR((Statistics_xlsx___Sheet1[[#This Row],[updated offered salary]]&lt;$N$39),(Statistics_xlsx___Sheet1[[#This Row],[updated offered salary]]&gt;$N$40))</f>
        <v>0</v>
      </c>
    </row>
    <row r="6185" spans="1:11" x14ac:dyDescent="0.3">
      <c r="A6185">
        <v>778005</v>
      </c>
      <c r="B6185" t="s">
        <v>4992</v>
      </c>
      <c r="C6185" t="s">
        <v>15</v>
      </c>
      <c r="D6185" t="s">
        <v>13</v>
      </c>
      <c r="E6185" t="str">
        <f>IF(Statistics_xlsx___Sheet1[[#This Row],[event_name]]="-","Male",Statistics_xlsx___Sheet1[[#This Row],[event_name]])</f>
        <v>Female</v>
      </c>
      <c r="F6185" t="s">
        <v>52</v>
      </c>
      <c r="G6185" t="s">
        <v>14</v>
      </c>
      <c r="H6185" t="str">
        <f>IF(Statistics_xlsx___Sheet1[[#This Row],[Post Name]]="-",IF(G6186=0,G6184,G6186),Statistics_xlsx___Sheet1[[#This Row],[Post Name]])</f>
        <v>c5</v>
      </c>
      <c r="I6185">
        <v>12304</v>
      </c>
      <c r="J6185">
        <f>IF(Statistics_xlsx___Sheet1[[#This Row],[Offered Salary]]&lt;=0,AVERAGE($I$2:$I$7166),Statistics_xlsx___Sheet1[[#This Row],[Offered Salary]])</f>
        <v>12304</v>
      </c>
      <c r="K6185" t="b">
        <f>OR((Statistics_xlsx___Sheet1[[#This Row],[updated offered salary]]&lt;$N$39),(Statistics_xlsx___Sheet1[[#This Row],[updated offered salary]]&gt;$N$40))</f>
        <v>0</v>
      </c>
    </row>
    <row r="6186" spans="1:11" x14ac:dyDescent="0.3">
      <c r="A6186">
        <v>213587</v>
      </c>
      <c r="B6186" t="s">
        <v>4993</v>
      </c>
      <c r="C6186" t="s">
        <v>8</v>
      </c>
      <c r="D6186" t="s">
        <v>13</v>
      </c>
      <c r="E6186" t="str">
        <f>IF(Statistics_xlsx___Sheet1[[#This Row],[event_name]]="-","Male",Statistics_xlsx___Sheet1[[#This Row],[event_name]])</f>
        <v>Female</v>
      </c>
      <c r="F6186" t="s">
        <v>52</v>
      </c>
      <c r="G6186" t="s">
        <v>345</v>
      </c>
      <c r="H6186" t="str">
        <f>IF(Statistics_xlsx___Sheet1[[#This Row],[Post Name]]="-",IF(G6187=0,G6185,G6187),Statistics_xlsx___Sheet1[[#This Row],[Post Name]])</f>
        <v>c9</v>
      </c>
      <c r="I6186">
        <v>65532</v>
      </c>
      <c r="J6186">
        <f>IF(Statistics_xlsx___Sheet1[[#This Row],[Offered Salary]]&lt;=0,AVERAGE($I$2:$I$7166),Statistics_xlsx___Sheet1[[#This Row],[Offered Salary]])</f>
        <v>65532</v>
      </c>
      <c r="K6186" t="b">
        <f>OR((Statistics_xlsx___Sheet1[[#This Row],[updated offered salary]]&lt;$N$39),(Statistics_xlsx___Sheet1[[#This Row],[updated offered salary]]&gt;$N$40))</f>
        <v>0</v>
      </c>
    </row>
    <row r="6187" spans="1:11" x14ac:dyDescent="0.3">
      <c r="A6187">
        <v>663070</v>
      </c>
      <c r="B6187" t="s">
        <v>4994</v>
      </c>
      <c r="C6187" t="s">
        <v>8</v>
      </c>
      <c r="D6187" t="s">
        <v>9</v>
      </c>
      <c r="E6187" t="str">
        <f>IF(Statistics_xlsx___Sheet1[[#This Row],[event_name]]="-","Male",Statistics_xlsx___Sheet1[[#This Row],[event_name]])</f>
        <v>Male</v>
      </c>
      <c r="F6187" t="s">
        <v>52</v>
      </c>
      <c r="G6187" t="s">
        <v>345</v>
      </c>
      <c r="H6187" t="str">
        <f>IF(Statistics_xlsx___Sheet1[[#This Row],[Post Name]]="-",IF(G6188=0,G6186,G6188),Statistics_xlsx___Sheet1[[#This Row],[Post Name]])</f>
        <v>c9</v>
      </c>
      <c r="I6187">
        <v>78054</v>
      </c>
      <c r="J6187">
        <f>IF(Statistics_xlsx___Sheet1[[#This Row],[Offered Salary]]&lt;=0,AVERAGE($I$2:$I$7166),Statistics_xlsx___Sheet1[[#This Row],[Offered Salary]])</f>
        <v>78054</v>
      </c>
      <c r="K6187" t="b">
        <f>OR((Statistics_xlsx___Sheet1[[#This Row],[updated offered salary]]&lt;$N$39),(Statistics_xlsx___Sheet1[[#This Row],[updated offered salary]]&gt;$N$40))</f>
        <v>0</v>
      </c>
    </row>
    <row r="6188" spans="1:11" x14ac:dyDescent="0.3">
      <c r="A6188">
        <v>231972</v>
      </c>
      <c r="B6188" t="s">
        <v>4995</v>
      </c>
      <c r="C6188" t="s">
        <v>8</v>
      </c>
      <c r="D6188" t="s">
        <v>9</v>
      </c>
      <c r="E6188" t="str">
        <f>IF(Statistics_xlsx___Sheet1[[#This Row],[event_name]]="-","Male",Statistics_xlsx___Sheet1[[#This Row],[event_name]])</f>
        <v>Male</v>
      </c>
      <c r="F6188" t="s">
        <v>21</v>
      </c>
      <c r="G6188" t="s">
        <v>24</v>
      </c>
      <c r="H6188" t="str">
        <f>IF(Statistics_xlsx___Sheet1[[#This Row],[Post Name]]="-",IF(G6189=0,G6187,G6189),Statistics_xlsx___Sheet1[[#This Row],[Post Name]])</f>
        <v>i7</v>
      </c>
      <c r="I6188">
        <v>12522</v>
      </c>
      <c r="J6188">
        <f>IF(Statistics_xlsx___Sheet1[[#This Row],[Offered Salary]]&lt;=0,AVERAGE($I$2:$I$7166),Statistics_xlsx___Sheet1[[#This Row],[Offered Salary]])</f>
        <v>12522</v>
      </c>
      <c r="K6188" t="b">
        <f>OR((Statistics_xlsx___Sheet1[[#This Row],[updated offered salary]]&lt;$N$39),(Statistics_xlsx___Sheet1[[#This Row],[updated offered salary]]&gt;$N$40))</f>
        <v>0</v>
      </c>
    </row>
    <row r="6189" spans="1:11" x14ac:dyDescent="0.3">
      <c r="A6189">
        <v>437058</v>
      </c>
      <c r="B6189" t="s">
        <v>4996</v>
      </c>
      <c r="C6189" t="s">
        <v>15</v>
      </c>
      <c r="D6189" t="s">
        <v>13</v>
      </c>
      <c r="E6189" t="str">
        <f>IF(Statistics_xlsx___Sheet1[[#This Row],[event_name]]="-","Male",Statistics_xlsx___Sheet1[[#This Row],[event_name]])</f>
        <v>Female</v>
      </c>
      <c r="F6189" t="s">
        <v>10</v>
      </c>
      <c r="G6189" t="s">
        <v>30</v>
      </c>
      <c r="H6189" t="str">
        <f>IF(Statistics_xlsx___Sheet1[[#This Row],[Post Name]]="-",IF(G6190=0,G6188,G6190),Statistics_xlsx___Sheet1[[#This Row],[Post Name]])</f>
        <v>b9</v>
      </c>
      <c r="I6189">
        <v>23037</v>
      </c>
      <c r="J6189">
        <f>IF(Statistics_xlsx___Sheet1[[#This Row],[Offered Salary]]&lt;=0,AVERAGE($I$2:$I$7166),Statistics_xlsx___Sheet1[[#This Row],[Offered Salary]])</f>
        <v>23037</v>
      </c>
      <c r="K6189" t="b">
        <f>OR((Statistics_xlsx___Sheet1[[#This Row],[updated offered salary]]&lt;$N$39),(Statistics_xlsx___Sheet1[[#This Row],[updated offered salary]]&gt;$N$40))</f>
        <v>0</v>
      </c>
    </row>
    <row r="6190" spans="1:11" x14ac:dyDescent="0.3">
      <c r="A6190">
        <v>138265</v>
      </c>
      <c r="B6190" t="s">
        <v>4997</v>
      </c>
      <c r="C6190" t="s">
        <v>8</v>
      </c>
      <c r="D6190" t="s">
        <v>9</v>
      </c>
      <c r="E6190" t="str">
        <f>IF(Statistics_xlsx___Sheet1[[#This Row],[event_name]]="-","Male",Statistics_xlsx___Sheet1[[#This Row],[event_name]])</f>
        <v>Male</v>
      </c>
      <c r="F6190" t="s">
        <v>10</v>
      </c>
      <c r="G6190" t="s">
        <v>30</v>
      </c>
      <c r="H6190" t="str">
        <f>IF(Statistics_xlsx___Sheet1[[#This Row],[Post Name]]="-",IF(G6191=0,G6189,G6191),Statistics_xlsx___Sheet1[[#This Row],[Post Name]])</f>
        <v>b9</v>
      </c>
      <c r="I6190">
        <v>83048</v>
      </c>
      <c r="J6190">
        <f>IF(Statistics_xlsx___Sheet1[[#This Row],[Offered Salary]]&lt;=0,AVERAGE($I$2:$I$7166),Statistics_xlsx___Sheet1[[#This Row],[Offered Salary]])</f>
        <v>83048</v>
      </c>
      <c r="K6190" t="b">
        <f>OR((Statistics_xlsx___Sheet1[[#This Row],[updated offered salary]]&lt;$N$39),(Statistics_xlsx___Sheet1[[#This Row],[updated offered salary]]&gt;$N$40))</f>
        <v>0</v>
      </c>
    </row>
    <row r="6191" spans="1:11" x14ac:dyDescent="0.3">
      <c r="A6191">
        <v>458452</v>
      </c>
      <c r="B6191" t="s">
        <v>4998</v>
      </c>
      <c r="C6191" t="s">
        <v>8</v>
      </c>
      <c r="D6191" t="s">
        <v>13</v>
      </c>
      <c r="E6191" t="str">
        <f>IF(Statistics_xlsx___Sheet1[[#This Row],[event_name]]="-","Male",Statistics_xlsx___Sheet1[[#This Row],[event_name]])</f>
        <v>Female</v>
      </c>
      <c r="F6191" t="s">
        <v>10</v>
      </c>
      <c r="G6191" t="s">
        <v>30</v>
      </c>
      <c r="H6191" t="str">
        <f>IF(Statistics_xlsx___Sheet1[[#This Row],[Post Name]]="-",IF(G6192=0,G6190,G6192),Statistics_xlsx___Sheet1[[#This Row],[Post Name]])</f>
        <v>b9</v>
      </c>
      <c r="I6191">
        <v>80942</v>
      </c>
      <c r="J6191">
        <f>IF(Statistics_xlsx___Sheet1[[#This Row],[Offered Salary]]&lt;=0,AVERAGE($I$2:$I$7166),Statistics_xlsx___Sheet1[[#This Row],[Offered Salary]])</f>
        <v>80942</v>
      </c>
      <c r="K6191" t="b">
        <f>OR((Statistics_xlsx___Sheet1[[#This Row],[updated offered salary]]&lt;$N$39),(Statistics_xlsx___Sheet1[[#This Row],[updated offered salary]]&gt;$N$40))</f>
        <v>0</v>
      </c>
    </row>
    <row r="6192" spans="1:11" x14ac:dyDescent="0.3">
      <c r="A6192">
        <v>711214</v>
      </c>
      <c r="B6192" t="s">
        <v>4999</v>
      </c>
      <c r="C6192" t="s">
        <v>8</v>
      </c>
      <c r="D6192" t="s">
        <v>9</v>
      </c>
      <c r="E6192" t="str">
        <f>IF(Statistics_xlsx___Sheet1[[#This Row],[event_name]]="-","Male",Statistics_xlsx___Sheet1[[#This Row],[event_name]])</f>
        <v>Male</v>
      </c>
      <c r="F6192" t="s">
        <v>17</v>
      </c>
      <c r="G6192" t="s">
        <v>345</v>
      </c>
      <c r="H6192" t="str">
        <f>IF(Statistics_xlsx___Sheet1[[#This Row],[Post Name]]="-",IF(G6193=0,G6191,G6193),Statistics_xlsx___Sheet1[[#This Row],[Post Name]])</f>
        <v>c9</v>
      </c>
      <c r="I6192">
        <v>70449</v>
      </c>
      <c r="J6192">
        <f>IF(Statistics_xlsx___Sheet1[[#This Row],[Offered Salary]]&lt;=0,AVERAGE($I$2:$I$7166),Statistics_xlsx___Sheet1[[#This Row],[Offered Salary]])</f>
        <v>70449</v>
      </c>
      <c r="K6192" t="b">
        <f>OR((Statistics_xlsx___Sheet1[[#This Row],[updated offered salary]]&lt;$N$39),(Statistics_xlsx___Sheet1[[#This Row],[updated offered salary]]&gt;$N$40))</f>
        <v>0</v>
      </c>
    </row>
    <row r="6193" spans="1:11" x14ac:dyDescent="0.3">
      <c r="A6193">
        <v>268017</v>
      </c>
      <c r="B6193" t="s">
        <v>5000</v>
      </c>
      <c r="C6193" t="s">
        <v>8</v>
      </c>
      <c r="D6193" t="s">
        <v>13</v>
      </c>
      <c r="E6193" t="str">
        <f>IF(Statistics_xlsx___Sheet1[[#This Row],[event_name]]="-","Male",Statistics_xlsx___Sheet1[[#This Row],[event_name]])</f>
        <v>Female</v>
      </c>
      <c r="F6193" t="s">
        <v>17</v>
      </c>
      <c r="G6193" t="s">
        <v>345</v>
      </c>
      <c r="H6193" t="str">
        <f>IF(Statistics_xlsx___Sheet1[[#This Row],[Post Name]]="-",IF(G6194=0,G6192,G6194),Statistics_xlsx___Sheet1[[#This Row],[Post Name]])</f>
        <v>c9</v>
      </c>
      <c r="I6193">
        <v>79879</v>
      </c>
      <c r="J6193">
        <f>IF(Statistics_xlsx___Sheet1[[#This Row],[Offered Salary]]&lt;=0,AVERAGE($I$2:$I$7166),Statistics_xlsx___Sheet1[[#This Row],[Offered Salary]])</f>
        <v>79879</v>
      </c>
      <c r="K6193" t="b">
        <f>OR((Statistics_xlsx___Sheet1[[#This Row],[updated offered salary]]&lt;$N$39),(Statistics_xlsx___Sheet1[[#This Row],[updated offered salary]]&gt;$N$40))</f>
        <v>0</v>
      </c>
    </row>
    <row r="6194" spans="1:11" x14ac:dyDescent="0.3">
      <c r="A6194">
        <v>731080</v>
      </c>
      <c r="B6194" t="s">
        <v>5001</v>
      </c>
      <c r="C6194" t="s">
        <v>15</v>
      </c>
      <c r="D6194" t="s">
        <v>9</v>
      </c>
      <c r="E6194" t="str">
        <f>IF(Statistics_xlsx___Sheet1[[#This Row],[event_name]]="-","Male",Statistics_xlsx___Sheet1[[#This Row],[event_name]])</f>
        <v>Male</v>
      </c>
      <c r="F6194" t="s">
        <v>17</v>
      </c>
      <c r="G6194" t="s">
        <v>36</v>
      </c>
      <c r="H6194" t="str">
        <f>IF(Statistics_xlsx___Sheet1[[#This Row],[Post Name]]="-",IF(G6195=0,G6193,G6195),Statistics_xlsx___Sheet1[[#This Row],[Post Name]])</f>
        <v>i5</v>
      </c>
      <c r="I6194">
        <v>89230</v>
      </c>
      <c r="J6194">
        <f>IF(Statistics_xlsx___Sheet1[[#This Row],[Offered Salary]]&lt;=0,AVERAGE($I$2:$I$7166),Statistics_xlsx___Sheet1[[#This Row],[Offered Salary]])</f>
        <v>89230</v>
      </c>
      <c r="K6194" t="b">
        <f>OR((Statistics_xlsx___Sheet1[[#This Row],[updated offered salary]]&lt;$N$39),(Statistics_xlsx___Sheet1[[#This Row],[updated offered salary]]&gt;$N$40))</f>
        <v>0</v>
      </c>
    </row>
    <row r="6195" spans="1:11" x14ac:dyDescent="0.3">
      <c r="A6195">
        <v>240740</v>
      </c>
      <c r="B6195" t="s">
        <v>5002</v>
      </c>
      <c r="C6195" t="s">
        <v>15</v>
      </c>
      <c r="D6195" t="s">
        <v>9</v>
      </c>
      <c r="E6195" t="str">
        <f>IF(Statistics_xlsx___Sheet1[[#This Row],[event_name]]="-","Male",Statistics_xlsx___Sheet1[[#This Row],[event_name]])</f>
        <v>Male</v>
      </c>
      <c r="F6195" t="s">
        <v>52</v>
      </c>
      <c r="G6195" t="s">
        <v>14</v>
      </c>
      <c r="H6195" t="str">
        <f>IF(Statistics_xlsx___Sheet1[[#This Row],[Post Name]]="-",IF(G6196=0,G6194,G6196),Statistics_xlsx___Sheet1[[#This Row],[Post Name]])</f>
        <v>c5</v>
      </c>
      <c r="I6195">
        <v>40520</v>
      </c>
      <c r="J6195">
        <f>IF(Statistics_xlsx___Sheet1[[#This Row],[Offered Salary]]&lt;=0,AVERAGE($I$2:$I$7166),Statistics_xlsx___Sheet1[[#This Row],[Offered Salary]])</f>
        <v>40520</v>
      </c>
      <c r="K6195" t="b">
        <f>OR((Statistics_xlsx___Sheet1[[#This Row],[updated offered salary]]&lt;$N$39),(Statistics_xlsx___Sheet1[[#This Row],[updated offered salary]]&gt;$N$40))</f>
        <v>0</v>
      </c>
    </row>
    <row r="6196" spans="1:11" x14ac:dyDescent="0.3">
      <c r="A6196">
        <v>431197</v>
      </c>
      <c r="B6196" t="s">
        <v>5003</v>
      </c>
      <c r="C6196" t="s">
        <v>8</v>
      </c>
      <c r="D6196" t="s">
        <v>9</v>
      </c>
      <c r="E6196" t="str">
        <f>IF(Statistics_xlsx___Sheet1[[#This Row],[event_name]]="-","Male",Statistics_xlsx___Sheet1[[#This Row],[event_name]])</f>
        <v>Male</v>
      </c>
      <c r="F6196" t="s">
        <v>52</v>
      </c>
      <c r="G6196" t="s">
        <v>14</v>
      </c>
      <c r="H6196" t="str">
        <f>IF(Statistics_xlsx___Sheet1[[#This Row],[Post Name]]="-",IF(G6197=0,G6195,G6197),Statistics_xlsx___Sheet1[[#This Row],[Post Name]])</f>
        <v>c5</v>
      </c>
      <c r="I6196">
        <v>44362</v>
      </c>
      <c r="J6196">
        <f>IF(Statistics_xlsx___Sheet1[[#This Row],[Offered Salary]]&lt;=0,AVERAGE($I$2:$I$7166),Statistics_xlsx___Sheet1[[#This Row],[Offered Salary]])</f>
        <v>44362</v>
      </c>
      <c r="K6196" t="b">
        <f>OR((Statistics_xlsx___Sheet1[[#This Row],[updated offered salary]]&lt;$N$39),(Statistics_xlsx___Sheet1[[#This Row],[updated offered salary]]&gt;$N$40))</f>
        <v>0</v>
      </c>
    </row>
    <row r="6197" spans="1:11" x14ac:dyDescent="0.3">
      <c r="A6197">
        <v>795117</v>
      </c>
      <c r="B6197" t="s">
        <v>5004</v>
      </c>
      <c r="C6197" t="s">
        <v>8</v>
      </c>
      <c r="D6197" t="s">
        <v>9</v>
      </c>
      <c r="E6197" t="str">
        <f>IF(Statistics_xlsx___Sheet1[[#This Row],[event_name]]="-","Male",Statistics_xlsx___Sheet1[[#This Row],[event_name]])</f>
        <v>Male</v>
      </c>
      <c r="F6197" t="s">
        <v>21</v>
      </c>
      <c r="G6197" t="s">
        <v>11</v>
      </c>
      <c r="H6197" t="str">
        <f>IF(Statistics_xlsx___Sheet1[[#This Row],[Post Name]]="-",IF(G6198=0,G6196,G6198),Statistics_xlsx___Sheet1[[#This Row],[Post Name]])</f>
        <v>c8</v>
      </c>
      <c r="I6197">
        <v>40211</v>
      </c>
      <c r="J6197">
        <f>IF(Statistics_xlsx___Sheet1[[#This Row],[Offered Salary]]&lt;=0,AVERAGE($I$2:$I$7166),Statistics_xlsx___Sheet1[[#This Row],[Offered Salary]])</f>
        <v>40211</v>
      </c>
      <c r="K6197" t="b">
        <f>OR((Statistics_xlsx___Sheet1[[#This Row],[updated offered salary]]&lt;$N$39),(Statistics_xlsx___Sheet1[[#This Row],[updated offered salary]]&gt;$N$40))</f>
        <v>0</v>
      </c>
    </row>
    <row r="6198" spans="1:11" x14ac:dyDescent="0.3">
      <c r="A6198">
        <v>588182</v>
      </c>
      <c r="B6198" t="s">
        <v>5005</v>
      </c>
      <c r="C6198" t="s">
        <v>15</v>
      </c>
      <c r="D6198" t="s">
        <v>9</v>
      </c>
      <c r="E6198" t="str">
        <f>IF(Statistics_xlsx___Sheet1[[#This Row],[event_name]]="-","Male",Statistics_xlsx___Sheet1[[#This Row],[event_name]])</f>
        <v>Male</v>
      </c>
      <c r="F6198" t="s">
        <v>17</v>
      </c>
      <c r="G6198" t="s">
        <v>345</v>
      </c>
      <c r="H6198" t="str">
        <f>IF(Statistics_xlsx___Sheet1[[#This Row],[Post Name]]="-",IF(G6199=0,G6197,G6199),Statistics_xlsx___Sheet1[[#This Row],[Post Name]])</f>
        <v>c9</v>
      </c>
      <c r="I6198">
        <v>65455</v>
      </c>
      <c r="J6198">
        <f>IF(Statistics_xlsx___Sheet1[[#This Row],[Offered Salary]]&lt;=0,AVERAGE($I$2:$I$7166),Statistics_xlsx___Sheet1[[#This Row],[Offered Salary]])</f>
        <v>65455</v>
      </c>
      <c r="K6198" t="b">
        <f>OR((Statistics_xlsx___Sheet1[[#This Row],[updated offered salary]]&lt;$N$39),(Statistics_xlsx___Sheet1[[#This Row],[updated offered salary]]&gt;$N$40))</f>
        <v>0</v>
      </c>
    </row>
    <row r="6199" spans="1:11" x14ac:dyDescent="0.3">
      <c r="A6199">
        <v>565058</v>
      </c>
      <c r="B6199" t="s">
        <v>5006</v>
      </c>
      <c r="C6199" t="s">
        <v>8</v>
      </c>
      <c r="D6199" t="s">
        <v>13</v>
      </c>
      <c r="E6199" t="str">
        <f>IF(Statistics_xlsx___Sheet1[[#This Row],[event_name]]="-","Male",Statistics_xlsx___Sheet1[[#This Row],[event_name]])</f>
        <v>Female</v>
      </c>
      <c r="F6199" t="s">
        <v>10</v>
      </c>
      <c r="G6199" t="s">
        <v>24</v>
      </c>
      <c r="H6199" t="str">
        <f>IF(Statistics_xlsx___Sheet1[[#This Row],[Post Name]]="-",IF(G6200=0,G6198,G6200),Statistics_xlsx___Sheet1[[#This Row],[Post Name]])</f>
        <v>i7</v>
      </c>
      <c r="I6199">
        <v>40800</v>
      </c>
      <c r="J6199">
        <f>IF(Statistics_xlsx___Sheet1[[#This Row],[Offered Salary]]&lt;=0,AVERAGE($I$2:$I$7166),Statistics_xlsx___Sheet1[[#This Row],[Offered Salary]])</f>
        <v>40800</v>
      </c>
      <c r="K6199" t="b">
        <f>OR((Statistics_xlsx___Sheet1[[#This Row],[updated offered salary]]&lt;$N$39),(Statistics_xlsx___Sheet1[[#This Row],[updated offered salary]]&gt;$N$40))</f>
        <v>0</v>
      </c>
    </row>
    <row r="6200" spans="1:11" x14ac:dyDescent="0.3">
      <c r="A6200">
        <v>361672</v>
      </c>
      <c r="B6200" t="s">
        <v>128</v>
      </c>
      <c r="C6200" t="s">
        <v>8</v>
      </c>
      <c r="D6200" t="s">
        <v>9</v>
      </c>
      <c r="E6200" t="str">
        <f>IF(Statistics_xlsx___Sheet1[[#This Row],[event_name]]="-","Male",Statistics_xlsx___Sheet1[[#This Row],[event_name]])</f>
        <v>Male</v>
      </c>
      <c r="F6200" t="s">
        <v>10</v>
      </c>
      <c r="G6200" t="s">
        <v>24</v>
      </c>
      <c r="H6200" t="str">
        <f>IF(Statistics_xlsx___Sheet1[[#This Row],[Post Name]]="-",IF(G6201=0,G6199,G6201),Statistics_xlsx___Sheet1[[#This Row],[Post Name]])</f>
        <v>i7</v>
      </c>
      <c r="I6200">
        <v>94090</v>
      </c>
      <c r="J6200">
        <f>IF(Statistics_xlsx___Sheet1[[#This Row],[Offered Salary]]&lt;=0,AVERAGE($I$2:$I$7166),Statistics_xlsx___Sheet1[[#This Row],[Offered Salary]])</f>
        <v>94090</v>
      </c>
      <c r="K6200" t="b">
        <f>OR((Statistics_xlsx___Sheet1[[#This Row],[updated offered salary]]&lt;$N$39),(Statistics_xlsx___Sheet1[[#This Row],[updated offered salary]]&gt;$N$40))</f>
        <v>0</v>
      </c>
    </row>
    <row r="6201" spans="1:11" x14ac:dyDescent="0.3">
      <c r="A6201">
        <v>268116</v>
      </c>
      <c r="B6201" t="s">
        <v>5007</v>
      </c>
      <c r="C6201" t="s">
        <v>15</v>
      </c>
      <c r="D6201" t="s">
        <v>9</v>
      </c>
      <c r="E6201" t="str">
        <f>IF(Statistics_xlsx___Sheet1[[#This Row],[event_name]]="-","Male",Statistics_xlsx___Sheet1[[#This Row],[event_name]])</f>
        <v>Male</v>
      </c>
      <c r="F6201" t="s">
        <v>10</v>
      </c>
      <c r="G6201" t="s">
        <v>24</v>
      </c>
      <c r="H6201" t="str">
        <f>IF(Statistics_xlsx___Sheet1[[#This Row],[Post Name]]="-",IF(G6202=0,G6200,G6202),Statistics_xlsx___Sheet1[[#This Row],[Post Name]])</f>
        <v>i7</v>
      </c>
      <c r="I6201">
        <v>12614</v>
      </c>
      <c r="J6201">
        <f>IF(Statistics_xlsx___Sheet1[[#This Row],[Offered Salary]]&lt;=0,AVERAGE($I$2:$I$7166),Statistics_xlsx___Sheet1[[#This Row],[Offered Salary]])</f>
        <v>12614</v>
      </c>
      <c r="K6201" t="b">
        <f>OR((Statistics_xlsx___Sheet1[[#This Row],[updated offered salary]]&lt;$N$39),(Statistics_xlsx___Sheet1[[#This Row],[updated offered salary]]&gt;$N$40))</f>
        <v>0</v>
      </c>
    </row>
    <row r="6202" spans="1:11" x14ac:dyDescent="0.3">
      <c r="A6202">
        <v>840847</v>
      </c>
      <c r="B6202" t="s">
        <v>5008</v>
      </c>
      <c r="C6202" t="s">
        <v>8</v>
      </c>
      <c r="D6202" t="s">
        <v>9</v>
      </c>
      <c r="E6202" t="str">
        <f>IF(Statistics_xlsx___Sheet1[[#This Row],[event_name]]="-","Male",Statistics_xlsx___Sheet1[[#This Row],[event_name]])</f>
        <v>Male</v>
      </c>
      <c r="F6202" t="s">
        <v>10</v>
      </c>
      <c r="G6202" t="s">
        <v>24</v>
      </c>
      <c r="H6202" t="str">
        <f>IF(Statistics_xlsx___Sheet1[[#This Row],[Post Name]]="-",IF(G6203=0,G6201,G6203),Statistics_xlsx___Sheet1[[#This Row],[Post Name]])</f>
        <v>i7</v>
      </c>
      <c r="I6202">
        <v>39551</v>
      </c>
      <c r="J6202">
        <f>IF(Statistics_xlsx___Sheet1[[#This Row],[Offered Salary]]&lt;=0,AVERAGE($I$2:$I$7166),Statistics_xlsx___Sheet1[[#This Row],[Offered Salary]])</f>
        <v>39551</v>
      </c>
      <c r="K6202" t="b">
        <f>OR((Statistics_xlsx___Sheet1[[#This Row],[updated offered salary]]&lt;$N$39),(Statistics_xlsx___Sheet1[[#This Row],[updated offered salary]]&gt;$N$40))</f>
        <v>0</v>
      </c>
    </row>
    <row r="6203" spans="1:11" x14ac:dyDescent="0.3">
      <c r="A6203">
        <v>970044</v>
      </c>
      <c r="B6203" t="s">
        <v>5009</v>
      </c>
      <c r="C6203" t="s">
        <v>8</v>
      </c>
      <c r="D6203" t="s">
        <v>9</v>
      </c>
      <c r="E6203" t="str">
        <f>IF(Statistics_xlsx___Sheet1[[#This Row],[event_name]]="-","Male",Statistics_xlsx___Sheet1[[#This Row],[event_name]])</f>
        <v>Male</v>
      </c>
      <c r="F6203" t="s">
        <v>10</v>
      </c>
      <c r="G6203" t="s">
        <v>24</v>
      </c>
      <c r="H6203" t="str">
        <f>IF(Statistics_xlsx___Sheet1[[#This Row],[Post Name]]="-",IF(G6204=0,G6202,G6204),Statistics_xlsx___Sheet1[[#This Row],[Post Name]])</f>
        <v>i7</v>
      </c>
      <c r="I6203">
        <v>14813</v>
      </c>
      <c r="J6203">
        <f>IF(Statistics_xlsx___Sheet1[[#This Row],[Offered Salary]]&lt;=0,AVERAGE($I$2:$I$7166),Statistics_xlsx___Sheet1[[#This Row],[Offered Salary]])</f>
        <v>14813</v>
      </c>
      <c r="K6203" t="b">
        <f>OR((Statistics_xlsx___Sheet1[[#This Row],[updated offered salary]]&lt;$N$39),(Statistics_xlsx___Sheet1[[#This Row],[updated offered salary]]&gt;$N$40))</f>
        <v>0</v>
      </c>
    </row>
    <row r="6204" spans="1:11" x14ac:dyDescent="0.3">
      <c r="A6204">
        <v>274537</v>
      </c>
      <c r="B6204" t="s">
        <v>5010</v>
      </c>
      <c r="C6204" t="s">
        <v>8</v>
      </c>
      <c r="D6204" t="s">
        <v>13</v>
      </c>
      <c r="E6204" t="str">
        <f>IF(Statistics_xlsx___Sheet1[[#This Row],[event_name]]="-","Male",Statistics_xlsx___Sheet1[[#This Row],[event_name]])</f>
        <v>Female</v>
      </c>
      <c r="F6204" t="s">
        <v>10</v>
      </c>
      <c r="G6204" t="s">
        <v>24</v>
      </c>
      <c r="H6204" t="str">
        <f>IF(Statistics_xlsx___Sheet1[[#This Row],[Post Name]]="-",IF(G6205=0,G6203,G6205),Statistics_xlsx___Sheet1[[#This Row],[Post Name]])</f>
        <v>i7</v>
      </c>
      <c r="I6204">
        <v>43296</v>
      </c>
      <c r="J6204">
        <f>IF(Statistics_xlsx___Sheet1[[#This Row],[Offered Salary]]&lt;=0,AVERAGE($I$2:$I$7166),Statistics_xlsx___Sheet1[[#This Row],[Offered Salary]])</f>
        <v>43296</v>
      </c>
      <c r="K6204" t="b">
        <f>OR((Statistics_xlsx___Sheet1[[#This Row],[updated offered salary]]&lt;$N$39),(Statistics_xlsx___Sheet1[[#This Row],[updated offered salary]]&gt;$N$40))</f>
        <v>0</v>
      </c>
    </row>
    <row r="6205" spans="1:11" x14ac:dyDescent="0.3">
      <c r="A6205">
        <v>339849</v>
      </c>
      <c r="B6205" t="s">
        <v>5011</v>
      </c>
      <c r="C6205" t="s">
        <v>8</v>
      </c>
      <c r="D6205" t="s">
        <v>9</v>
      </c>
      <c r="E6205" t="str">
        <f>IF(Statistics_xlsx___Sheet1[[#This Row],[event_name]]="-","Male",Statistics_xlsx___Sheet1[[#This Row],[event_name]])</f>
        <v>Male</v>
      </c>
      <c r="F6205" t="s">
        <v>10</v>
      </c>
      <c r="G6205" t="s">
        <v>24</v>
      </c>
      <c r="H6205" t="str">
        <f>IF(Statistics_xlsx___Sheet1[[#This Row],[Post Name]]="-",IF(G6206=0,G6204,G6206),Statistics_xlsx___Sheet1[[#This Row],[Post Name]])</f>
        <v>i7</v>
      </c>
      <c r="I6205">
        <v>94382</v>
      </c>
      <c r="J6205">
        <f>IF(Statistics_xlsx___Sheet1[[#This Row],[Offered Salary]]&lt;=0,AVERAGE($I$2:$I$7166),Statistics_xlsx___Sheet1[[#This Row],[Offered Salary]])</f>
        <v>94382</v>
      </c>
      <c r="K6205" t="b">
        <f>OR((Statistics_xlsx___Sheet1[[#This Row],[updated offered salary]]&lt;$N$39),(Statistics_xlsx___Sheet1[[#This Row],[updated offered salary]]&gt;$N$40))</f>
        <v>0</v>
      </c>
    </row>
    <row r="6206" spans="1:11" x14ac:dyDescent="0.3">
      <c r="A6206">
        <v>241980</v>
      </c>
      <c r="B6206" t="s">
        <v>5012</v>
      </c>
      <c r="C6206" t="s">
        <v>8</v>
      </c>
      <c r="D6206" t="s">
        <v>13</v>
      </c>
      <c r="E6206" t="str">
        <f>IF(Statistics_xlsx___Sheet1[[#This Row],[event_name]]="-","Male",Statistics_xlsx___Sheet1[[#This Row],[event_name]])</f>
        <v>Female</v>
      </c>
      <c r="F6206" t="s">
        <v>10</v>
      </c>
      <c r="G6206" t="s">
        <v>24</v>
      </c>
      <c r="H6206" t="str">
        <f>IF(Statistics_xlsx___Sheet1[[#This Row],[Post Name]]="-",IF(G6207=0,G6205,G6207),Statistics_xlsx___Sheet1[[#This Row],[Post Name]])</f>
        <v>i7</v>
      </c>
      <c r="I6206">
        <v>75669</v>
      </c>
      <c r="J6206">
        <f>IF(Statistics_xlsx___Sheet1[[#This Row],[Offered Salary]]&lt;=0,AVERAGE($I$2:$I$7166),Statistics_xlsx___Sheet1[[#This Row],[Offered Salary]])</f>
        <v>75669</v>
      </c>
      <c r="K6206" t="b">
        <f>OR((Statistics_xlsx___Sheet1[[#This Row],[updated offered salary]]&lt;$N$39),(Statistics_xlsx___Sheet1[[#This Row],[updated offered salary]]&gt;$N$40))</f>
        <v>0</v>
      </c>
    </row>
    <row r="6207" spans="1:11" x14ac:dyDescent="0.3">
      <c r="A6207">
        <v>845130</v>
      </c>
      <c r="B6207" t="s">
        <v>5013</v>
      </c>
      <c r="C6207" t="s">
        <v>8</v>
      </c>
      <c r="D6207" t="s">
        <v>9</v>
      </c>
      <c r="E6207" t="str">
        <f>IF(Statistics_xlsx___Sheet1[[#This Row],[event_name]]="-","Male",Statistics_xlsx___Sheet1[[#This Row],[event_name]])</f>
        <v>Male</v>
      </c>
      <c r="F6207" t="s">
        <v>10</v>
      </c>
      <c r="G6207" t="s">
        <v>24</v>
      </c>
      <c r="H6207" t="str">
        <f>IF(Statistics_xlsx___Sheet1[[#This Row],[Post Name]]="-",IF(G6208=0,G6206,G6208),Statistics_xlsx___Sheet1[[#This Row],[Post Name]])</f>
        <v>i7</v>
      </c>
      <c r="I6207">
        <v>46391</v>
      </c>
      <c r="J6207">
        <f>IF(Statistics_xlsx___Sheet1[[#This Row],[Offered Salary]]&lt;=0,AVERAGE($I$2:$I$7166),Statistics_xlsx___Sheet1[[#This Row],[Offered Salary]])</f>
        <v>46391</v>
      </c>
      <c r="K6207" t="b">
        <f>OR((Statistics_xlsx___Sheet1[[#This Row],[updated offered salary]]&lt;$N$39),(Statistics_xlsx___Sheet1[[#This Row],[updated offered salary]]&gt;$N$40))</f>
        <v>0</v>
      </c>
    </row>
    <row r="6208" spans="1:11" x14ac:dyDescent="0.3">
      <c r="A6208">
        <v>264697</v>
      </c>
      <c r="B6208" t="s">
        <v>5014</v>
      </c>
      <c r="C6208" t="s">
        <v>8</v>
      </c>
      <c r="D6208" t="s">
        <v>13</v>
      </c>
      <c r="E6208" t="str">
        <f>IF(Statistics_xlsx___Sheet1[[#This Row],[event_name]]="-","Male",Statistics_xlsx___Sheet1[[#This Row],[event_name]])</f>
        <v>Female</v>
      </c>
      <c r="F6208" t="s">
        <v>52</v>
      </c>
      <c r="G6208" t="s">
        <v>44</v>
      </c>
      <c r="H6208" t="str">
        <f>IF(Statistics_xlsx___Sheet1[[#This Row],[Post Name]]="-",IF(G6209=0,G6207,G6209),Statistics_xlsx___Sheet1[[#This Row],[Post Name]])</f>
        <v>i6</v>
      </c>
      <c r="I6208">
        <v>5719</v>
      </c>
      <c r="J6208">
        <f>IF(Statistics_xlsx___Sheet1[[#This Row],[Offered Salary]]&lt;=0,AVERAGE($I$2:$I$7166),Statistics_xlsx___Sheet1[[#This Row],[Offered Salary]])</f>
        <v>5719</v>
      </c>
      <c r="K6208" t="b">
        <f>OR((Statistics_xlsx___Sheet1[[#This Row],[updated offered salary]]&lt;$N$39),(Statistics_xlsx___Sheet1[[#This Row],[updated offered salary]]&gt;$N$40))</f>
        <v>0</v>
      </c>
    </row>
    <row r="6209" spans="1:11" x14ac:dyDescent="0.3">
      <c r="A6209">
        <v>227578</v>
      </c>
      <c r="B6209" t="s">
        <v>5014</v>
      </c>
      <c r="C6209" t="s">
        <v>8</v>
      </c>
      <c r="D6209" t="s">
        <v>13</v>
      </c>
      <c r="E6209" t="str">
        <f>IF(Statistics_xlsx___Sheet1[[#This Row],[event_name]]="-","Male",Statistics_xlsx___Sheet1[[#This Row],[event_name]])</f>
        <v>Female</v>
      </c>
      <c r="F6209" t="s">
        <v>52</v>
      </c>
      <c r="G6209" t="s">
        <v>44</v>
      </c>
      <c r="H6209" t="str">
        <f>IF(Statistics_xlsx___Sheet1[[#This Row],[Post Name]]="-",IF(G6210=0,G6208,G6210),Statistics_xlsx___Sheet1[[#This Row],[Post Name]])</f>
        <v>i6</v>
      </c>
      <c r="I6209">
        <v>33148</v>
      </c>
      <c r="J6209">
        <f>IF(Statistics_xlsx___Sheet1[[#This Row],[Offered Salary]]&lt;=0,AVERAGE($I$2:$I$7166),Statistics_xlsx___Sheet1[[#This Row],[Offered Salary]])</f>
        <v>33148</v>
      </c>
      <c r="K6209" t="b">
        <f>OR((Statistics_xlsx___Sheet1[[#This Row],[updated offered salary]]&lt;$N$39),(Statistics_xlsx___Sheet1[[#This Row],[updated offered salary]]&gt;$N$40))</f>
        <v>0</v>
      </c>
    </row>
    <row r="6210" spans="1:11" x14ac:dyDescent="0.3">
      <c r="A6210">
        <v>162400</v>
      </c>
      <c r="B6210" t="s">
        <v>5015</v>
      </c>
      <c r="C6210" t="s">
        <v>15</v>
      </c>
      <c r="D6210" t="s">
        <v>13</v>
      </c>
      <c r="E6210" t="str">
        <f>IF(Statistics_xlsx___Sheet1[[#This Row],[event_name]]="-","Male",Statistics_xlsx___Sheet1[[#This Row],[event_name]])</f>
        <v>Female</v>
      </c>
      <c r="F6210" t="s">
        <v>10</v>
      </c>
      <c r="G6210" t="s">
        <v>24</v>
      </c>
      <c r="H6210" t="str">
        <f>IF(Statistics_xlsx___Sheet1[[#This Row],[Post Name]]="-",IF(G6211=0,G6209,G6211),Statistics_xlsx___Sheet1[[#This Row],[Post Name]])</f>
        <v>i7</v>
      </c>
      <c r="I6210">
        <v>13432</v>
      </c>
      <c r="J6210">
        <f>IF(Statistics_xlsx___Sheet1[[#This Row],[Offered Salary]]&lt;=0,AVERAGE($I$2:$I$7166),Statistics_xlsx___Sheet1[[#This Row],[Offered Salary]])</f>
        <v>13432</v>
      </c>
      <c r="K6210" t="b">
        <f>OR((Statistics_xlsx___Sheet1[[#This Row],[updated offered salary]]&lt;$N$39),(Statistics_xlsx___Sheet1[[#This Row],[updated offered salary]]&gt;$N$40))</f>
        <v>0</v>
      </c>
    </row>
    <row r="6211" spans="1:11" x14ac:dyDescent="0.3">
      <c r="A6211">
        <v>948186</v>
      </c>
      <c r="B6211" t="s">
        <v>5016</v>
      </c>
      <c r="C6211" t="s">
        <v>8</v>
      </c>
      <c r="D6211" t="s">
        <v>9</v>
      </c>
      <c r="E6211" t="str">
        <f>IF(Statistics_xlsx___Sheet1[[#This Row],[event_name]]="-","Male",Statistics_xlsx___Sheet1[[#This Row],[event_name]])</f>
        <v>Male</v>
      </c>
      <c r="F6211" t="s">
        <v>10</v>
      </c>
      <c r="G6211" t="s">
        <v>24</v>
      </c>
      <c r="H6211" t="str">
        <f>IF(Statistics_xlsx___Sheet1[[#This Row],[Post Name]]="-",IF(G6212=0,G6210,G6212),Statistics_xlsx___Sheet1[[#This Row],[Post Name]])</f>
        <v>i7</v>
      </c>
      <c r="I6211">
        <v>31537</v>
      </c>
      <c r="J6211">
        <f>IF(Statistics_xlsx___Sheet1[[#This Row],[Offered Salary]]&lt;=0,AVERAGE($I$2:$I$7166),Statistics_xlsx___Sheet1[[#This Row],[Offered Salary]])</f>
        <v>31537</v>
      </c>
      <c r="K6211" t="b">
        <f>OR((Statistics_xlsx___Sheet1[[#This Row],[updated offered salary]]&lt;$N$39),(Statistics_xlsx___Sheet1[[#This Row],[updated offered salary]]&gt;$N$40))</f>
        <v>0</v>
      </c>
    </row>
    <row r="6212" spans="1:11" x14ac:dyDescent="0.3">
      <c r="A6212">
        <v>71358</v>
      </c>
      <c r="B6212" t="s">
        <v>5017</v>
      </c>
      <c r="C6212" t="s">
        <v>15</v>
      </c>
      <c r="D6212" t="s">
        <v>9</v>
      </c>
      <c r="E6212" t="str">
        <f>IF(Statistics_xlsx___Sheet1[[#This Row],[event_name]]="-","Male",Statistics_xlsx___Sheet1[[#This Row],[event_name]])</f>
        <v>Male</v>
      </c>
      <c r="F6212" t="s">
        <v>10</v>
      </c>
      <c r="G6212" t="s">
        <v>14</v>
      </c>
      <c r="H6212" t="str">
        <f>IF(Statistics_xlsx___Sheet1[[#This Row],[Post Name]]="-",IF(G6213=0,G6211,G6213),Statistics_xlsx___Sheet1[[#This Row],[Post Name]])</f>
        <v>c5</v>
      </c>
      <c r="I6212">
        <v>28807</v>
      </c>
      <c r="J6212">
        <f>IF(Statistics_xlsx___Sheet1[[#This Row],[Offered Salary]]&lt;=0,AVERAGE($I$2:$I$7166),Statistics_xlsx___Sheet1[[#This Row],[Offered Salary]])</f>
        <v>28807</v>
      </c>
      <c r="K6212" t="b">
        <f>OR((Statistics_xlsx___Sheet1[[#This Row],[updated offered salary]]&lt;$N$39),(Statistics_xlsx___Sheet1[[#This Row],[updated offered salary]]&gt;$N$40))</f>
        <v>0</v>
      </c>
    </row>
    <row r="6213" spans="1:11" x14ac:dyDescent="0.3">
      <c r="A6213">
        <v>425228</v>
      </c>
      <c r="B6213" t="s">
        <v>5018</v>
      </c>
      <c r="C6213" t="s">
        <v>8</v>
      </c>
      <c r="D6213" t="s">
        <v>13</v>
      </c>
      <c r="E6213" t="str">
        <f>IF(Statistics_xlsx___Sheet1[[#This Row],[event_name]]="-","Male",Statistics_xlsx___Sheet1[[#This Row],[event_name]])</f>
        <v>Female</v>
      </c>
      <c r="F6213" t="s">
        <v>10</v>
      </c>
      <c r="G6213" t="s">
        <v>14</v>
      </c>
      <c r="H6213" t="str">
        <f>IF(Statistics_xlsx___Sheet1[[#This Row],[Post Name]]="-",IF(G6214=0,G6212,G6214),Statistics_xlsx___Sheet1[[#This Row],[Post Name]])</f>
        <v>c5</v>
      </c>
      <c r="I6213">
        <v>12823</v>
      </c>
      <c r="J6213">
        <f>IF(Statistics_xlsx___Sheet1[[#This Row],[Offered Salary]]&lt;=0,AVERAGE($I$2:$I$7166),Statistics_xlsx___Sheet1[[#This Row],[Offered Salary]])</f>
        <v>12823</v>
      </c>
      <c r="K6213" t="b">
        <f>OR((Statistics_xlsx___Sheet1[[#This Row],[updated offered salary]]&lt;$N$39),(Statistics_xlsx___Sheet1[[#This Row],[updated offered salary]]&gt;$N$40))</f>
        <v>0</v>
      </c>
    </row>
    <row r="6214" spans="1:11" x14ac:dyDescent="0.3">
      <c r="A6214">
        <v>771166</v>
      </c>
      <c r="B6214" t="s">
        <v>5017</v>
      </c>
      <c r="C6214" t="s">
        <v>8</v>
      </c>
      <c r="D6214" t="s">
        <v>13</v>
      </c>
      <c r="E6214" t="str">
        <f>IF(Statistics_xlsx___Sheet1[[#This Row],[event_name]]="-","Male",Statistics_xlsx___Sheet1[[#This Row],[event_name]])</f>
        <v>Female</v>
      </c>
      <c r="F6214" t="s">
        <v>10</v>
      </c>
      <c r="G6214" t="s">
        <v>14</v>
      </c>
      <c r="H6214" t="str">
        <f>IF(Statistics_xlsx___Sheet1[[#This Row],[Post Name]]="-",IF(G6215=0,G6213,G6215),Statistics_xlsx___Sheet1[[#This Row],[Post Name]])</f>
        <v>c5</v>
      </c>
      <c r="I6214">
        <v>7562</v>
      </c>
      <c r="J6214">
        <f>IF(Statistics_xlsx___Sheet1[[#This Row],[Offered Salary]]&lt;=0,AVERAGE($I$2:$I$7166),Statistics_xlsx___Sheet1[[#This Row],[Offered Salary]])</f>
        <v>7562</v>
      </c>
      <c r="K6214" t="b">
        <f>OR((Statistics_xlsx___Sheet1[[#This Row],[updated offered salary]]&lt;$N$39),(Statistics_xlsx___Sheet1[[#This Row],[updated offered salary]]&gt;$N$40))</f>
        <v>0</v>
      </c>
    </row>
    <row r="6215" spans="1:11" x14ac:dyDescent="0.3">
      <c r="A6215">
        <v>272244</v>
      </c>
      <c r="B6215" t="s">
        <v>5019</v>
      </c>
      <c r="C6215" t="s">
        <v>8</v>
      </c>
      <c r="D6215" t="s">
        <v>13</v>
      </c>
      <c r="E6215" t="str">
        <f>IF(Statistics_xlsx___Sheet1[[#This Row],[event_name]]="-","Male",Statistics_xlsx___Sheet1[[#This Row],[event_name]])</f>
        <v>Female</v>
      </c>
      <c r="F6215" t="s">
        <v>10</v>
      </c>
      <c r="G6215" t="s">
        <v>14</v>
      </c>
      <c r="H6215" t="str">
        <f>IF(Statistics_xlsx___Sheet1[[#This Row],[Post Name]]="-",IF(G6216=0,G6214,G6216),Statistics_xlsx___Sheet1[[#This Row],[Post Name]])</f>
        <v>c5</v>
      </c>
      <c r="I6215">
        <v>39347</v>
      </c>
      <c r="J6215">
        <f>IF(Statistics_xlsx___Sheet1[[#This Row],[Offered Salary]]&lt;=0,AVERAGE($I$2:$I$7166),Statistics_xlsx___Sheet1[[#This Row],[Offered Salary]])</f>
        <v>39347</v>
      </c>
      <c r="K6215" t="b">
        <f>OR((Statistics_xlsx___Sheet1[[#This Row],[updated offered salary]]&lt;$N$39),(Statistics_xlsx___Sheet1[[#This Row],[updated offered salary]]&gt;$N$40))</f>
        <v>0</v>
      </c>
    </row>
    <row r="6216" spans="1:11" x14ac:dyDescent="0.3">
      <c r="A6216">
        <v>761511</v>
      </c>
      <c r="B6216" t="s">
        <v>5020</v>
      </c>
      <c r="C6216" t="s">
        <v>8</v>
      </c>
      <c r="D6216" t="s">
        <v>13</v>
      </c>
      <c r="E6216" t="str">
        <f>IF(Statistics_xlsx___Sheet1[[#This Row],[event_name]]="-","Male",Statistics_xlsx___Sheet1[[#This Row],[event_name]])</f>
        <v>Female</v>
      </c>
      <c r="F6216" t="s">
        <v>10</v>
      </c>
      <c r="G6216" t="s">
        <v>14</v>
      </c>
      <c r="H6216" t="str">
        <f>IF(Statistics_xlsx___Sheet1[[#This Row],[Post Name]]="-",IF(G6217=0,G6215,G6217),Statistics_xlsx___Sheet1[[#This Row],[Post Name]])</f>
        <v>c5</v>
      </c>
      <c r="I6216">
        <v>90092</v>
      </c>
      <c r="J6216">
        <f>IF(Statistics_xlsx___Sheet1[[#This Row],[Offered Salary]]&lt;=0,AVERAGE($I$2:$I$7166),Statistics_xlsx___Sheet1[[#This Row],[Offered Salary]])</f>
        <v>90092</v>
      </c>
      <c r="K6216" t="b">
        <f>OR((Statistics_xlsx___Sheet1[[#This Row],[updated offered salary]]&lt;$N$39),(Statistics_xlsx___Sheet1[[#This Row],[updated offered salary]]&gt;$N$40))</f>
        <v>0</v>
      </c>
    </row>
    <row r="6217" spans="1:11" x14ac:dyDescent="0.3">
      <c r="A6217">
        <v>875630</v>
      </c>
      <c r="B6217" t="s">
        <v>5020</v>
      </c>
      <c r="C6217" t="s">
        <v>8</v>
      </c>
      <c r="D6217" t="s">
        <v>9</v>
      </c>
      <c r="E6217" t="str">
        <f>IF(Statistics_xlsx___Sheet1[[#This Row],[event_name]]="-","Male",Statistics_xlsx___Sheet1[[#This Row],[event_name]])</f>
        <v>Male</v>
      </c>
      <c r="F6217" t="s">
        <v>10</v>
      </c>
      <c r="G6217" t="s">
        <v>14</v>
      </c>
      <c r="H6217" t="str">
        <f>IF(Statistics_xlsx___Sheet1[[#This Row],[Post Name]]="-",IF(G6218=0,G6216,G6218),Statistics_xlsx___Sheet1[[#This Row],[Post Name]])</f>
        <v>c5</v>
      </c>
      <c r="I6217">
        <v>92668</v>
      </c>
      <c r="J6217">
        <f>IF(Statistics_xlsx___Sheet1[[#This Row],[Offered Salary]]&lt;=0,AVERAGE($I$2:$I$7166),Statistics_xlsx___Sheet1[[#This Row],[Offered Salary]])</f>
        <v>92668</v>
      </c>
      <c r="K6217" t="b">
        <f>OR((Statistics_xlsx___Sheet1[[#This Row],[updated offered salary]]&lt;$N$39),(Statistics_xlsx___Sheet1[[#This Row],[updated offered salary]]&gt;$N$40))</f>
        <v>0</v>
      </c>
    </row>
    <row r="6218" spans="1:11" x14ac:dyDescent="0.3">
      <c r="A6218">
        <v>897030</v>
      </c>
      <c r="B6218" t="s">
        <v>5021</v>
      </c>
      <c r="C6218" t="s">
        <v>8</v>
      </c>
      <c r="D6218" t="s">
        <v>9</v>
      </c>
      <c r="E6218" t="str">
        <f>IF(Statistics_xlsx___Sheet1[[#This Row],[event_name]]="-","Male",Statistics_xlsx___Sheet1[[#This Row],[event_name]])</f>
        <v>Male</v>
      </c>
      <c r="F6218" t="s">
        <v>10</v>
      </c>
      <c r="G6218" t="s">
        <v>14</v>
      </c>
      <c r="H6218" t="str">
        <f>IF(Statistics_xlsx___Sheet1[[#This Row],[Post Name]]="-",IF(G6219=0,G6217,G6219),Statistics_xlsx___Sheet1[[#This Row],[Post Name]])</f>
        <v>c5</v>
      </c>
      <c r="I6218">
        <v>88402</v>
      </c>
      <c r="J6218">
        <f>IF(Statistics_xlsx___Sheet1[[#This Row],[Offered Salary]]&lt;=0,AVERAGE($I$2:$I$7166),Statistics_xlsx___Sheet1[[#This Row],[Offered Salary]])</f>
        <v>88402</v>
      </c>
      <c r="K6218" t="b">
        <f>OR((Statistics_xlsx___Sheet1[[#This Row],[updated offered salary]]&lt;$N$39),(Statistics_xlsx___Sheet1[[#This Row],[updated offered salary]]&gt;$N$40))</f>
        <v>0</v>
      </c>
    </row>
    <row r="6219" spans="1:11" x14ac:dyDescent="0.3">
      <c r="A6219">
        <v>385372</v>
      </c>
      <c r="B6219" t="s">
        <v>5022</v>
      </c>
      <c r="C6219" t="s">
        <v>15</v>
      </c>
      <c r="D6219" t="s">
        <v>13</v>
      </c>
      <c r="E6219" t="str">
        <f>IF(Statistics_xlsx___Sheet1[[#This Row],[event_name]]="-","Male",Statistics_xlsx___Sheet1[[#This Row],[event_name]])</f>
        <v>Female</v>
      </c>
      <c r="F6219" t="s">
        <v>10</v>
      </c>
      <c r="G6219" t="s">
        <v>14</v>
      </c>
      <c r="H6219" t="str">
        <f>IF(Statistics_xlsx___Sheet1[[#This Row],[Post Name]]="-",IF(G6220=0,G6218,G6220),Statistics_xlsx___Sheet1[[#This Row],[Post Name]])</f>
        <v>c5</v>
      </c>
      <c r="I6219">
        <v>90724</v>
      </c>
      <c r="J6219">
        <f>IF(Statistics_xlsx___Sheet1[[#This Row],[Offered Salary]]&lt;=0,AVERAGE($I$2:$I$7166),Statistics_xlsx___Sheet1[[#This Row],[Offered Salary]])</f>
        <v>90724</v>
      </c>
      <c r="K6219" t="b">
        <f>OR((Statistics_xlsx___Sheet1[[#This Row],[updated offered salary]]&lt;$N$39),(Statistics_xlsx___Sheet1[[#This Row],[updated offered salary]]&gt;$N$40))</f>
        <v>0</v>
      </c>
    </row>
    <row r="6220" spans="1:11" x14ac:dyDescent="0.3">
      <c r="A6220">
        <v>295764</v>
      </c>
      <c r="B6220" t="s">
        <v>5022</v>
      </c>
      <c r="C6220" t="s">
        <v>8</v>
      </c>
      <c r="D6220" t="s">
        <v>9</v>
      </c>
      <c r="E6220" t="str">
        <f>IF(Statistics_xlsx___Sheet1[[#This Row],[event_name]]="-","Male",Statistics_xlsx___Sheet1[[#This Row],[event_name]])</f>
        <v>Male</v>
      </c>
      <c r="F6220" t="s">
        <v>10</v>
      </c>
      <c r="G6220" t="s">
        <v>14</v>
      </c>
      <c r="H6220" t="str">
        <f>IF(Statistics_xlsx___Sheet1[[#This Row],[Post Name]]="-",IF(G6221=0,G6219,G6221),Statistics_xlsx___Sheet1[[#This Row],[Post Name]])</f>
        <v>c5</v>
      </c>
      <c r="I6220">
        <v>18040</v>
      </c>
      <c r="J6220">
        <f>IF(Statistics_xlsx___Sheet1[[#This Row],[Offered Salary]]&lt;=0,AVERAGE($I$2:$I$7166),Statistics_xlsx___Sheet1[[#This Row],[Offered Salary]])</f>
        <v>18040</v>
      </c>
      <c r="K6220" t="b">
        <f>OR((Statistics_xlsx___Sheet1[[#This Row],[updated offered salary]]&lt;$N$39),(Statistics_xlsx___Sheet1[[#This Row],[updated offered salary]]&gt;$N$40))</f>
        <v>0</v>
      </c>
    </row>
    <row r="6221" spans="1:11" x14ac:dyDescent="0.3">
      <c r="A6221">
        <v>732316</v>
      </c>
      <c r="B6221" t="s">
        <v>5023</v>
      </c>
      <c r="C6221" t="s">
        <v>8</v>
      </c>
      <c r="D6221" t="s">
        <v>9</v>
      </c>
      <c r="E6221" t="str">
        <f>IF(Statistics_xlsx___Sheet1[[#This Row],[event_name]]="-","Male",Statistics_xlsx___Sheet1[[#This Row],[event_name]])</f>
        <v>Male</v>
      </c>
      <c r="F6221" t="s">
        <v>10</v>
      </c>
      <c r="G6221" t="s">
        <v>14</v>
      </c>
      <c r="H6221" t="str">
        <f>IF(Statistics_xlsx___Sheet1[[#This Row],[Post Name]]="-",IF(G6222=0,G6220,G6222),Statistics_xlsx___Sheet1[[#This Row],[Post Name]])</f>
        <v>c5</v>
      </c>
      <c r="I6221">
        <v>44858</v>
      </c>
      <c r="J6221">
        <f>IF(Statistics_xlsx___Sheet1[[#This Row],[Offered Salary]]&lt;=0,AVERAGE($I$2:$I$7166),Statistics_xlsx___Sheet1[[#This Row],[Offered Salary]])</f>
        <v>44858</v>
      </c>
      <c r="K6221" t="b">
        <f>OR((Statistics_xlsx___Sheet1[[#This Row],[updated offered salary]]&lt;$N$39),(Statistics_xlsx___Sheet1[[#This Row],[updated offered salary]]&gt;$N$40))</f>
        <v>0</v>
      </c>
    </row>
    <row r="6222" spans="1:11" x14ac:dyDescent="0.3">
      <c r="A6222">
        <v>238780</v>
      </c>
      <c r="B6222" t="s">
        <v>5024</v>
      </c>
      <c r="C6222" t="s">
        <v>8</v>
      </c>
      <c r="D6222" t="s">
        <v>13</v>
      </c>
      <c r="E6222" t="str">
        <f>IF(Statistics_xlsx___Sheet1[[#This Row],[event_name]]="-","Male",Statistics_xlsx___Sheet1[[#This Row],[event_name]])</f>
        <v>Female</v>
      </c>
      <c r="F6222" t="s">
        <v>17</v>
      </c>
      <c r="G6222" t="s">
        <v>345</v>
      </c>
      <c r="H6222" t="str">
        <f>IF(Statistics_xlsx___Sheet1[[#This Row],[Post Name]]="-",IF(G6223=0,G6221,G6223),Statistics_xlsx___Sheet1[[#This Row],[Post Name]])</f>
        <v>c9</v>
      </c>
      <c r="I6222">
        <v>8149</v>
      </c>
      <c r="J6222">
        <f>IF(Statistics_xlsx___Sheet1[[#This Row],[Offered Salary]]&lt;=0,AVERAGE($I$2:$I$7166),Statistics_xlsx___Sheet1[[#This Row],[Offered Salary]])</f>
        <v>8149</v>
      </c>
      <c r="K6222" t="b">
        <f>OR((Statistics_xlsx___Sheet1[[#This Row],[updated offered salary]]&lt;$N$39),(Statistics_xlsx___Sheet1[[#This Row],[updated offered salary]]&gt;$N$40))</f>
        <v>0</v>
      </c>
    </row>
    <row r="6223" spans="1:11" x14ac:dyDescent="0.3">
      <c r="A6223">
        <v>486438</v>
      </c>
      <c r="B6223" t="s">
        <v>3711</v>
      </c>
      <c r="C6223" t="s">
        <v>8</v>
      </c>
      <c r="D6223" t="s">
        <v>9</v>
      </c>
      <c r="E6223" t="str">
        <f>IF(Statistics_xlsx___Sheet1[[#This Row],[event_name]]="-","Male",Statistics_xlsx___Sheet1[[#This Row],[event_name]])</f>
        <v>Male</v>
      </c>
      <c r="F6223" t="s">
        <v>17</v>
      </c>
      <c r="G6223" t="s">
        <v>345</v>
      </c>
      <c r="H6223" t="str">
        <f>IF(Statistics_xlsx___Sheet1[[#This Row],[Post Name]]="-",IF(G6224=0,G6222,G6224),Statistics_xlsx___Sheet1[[#This Row],[Post Name]])</f>
        <v>c9</v>
      </c>
      <c r="I6223">
        <v>39748</v>
      </c>
      <c r="J6223">
        <f>IF(Statistics_xlsx___Sheet1[[#This Row],[Offered Salary]]&lt;=0,AVERAGE($I$2:$I$7166),Statistics_xlsx___Sheet1[[#This Row],[Offered Salary]])</f>
        <v>39748</v>
      </c>
      <c r="K6223" t="b">
        <f>OR((Statistics_xlsx___Sheet1[[#This Row],[updated offered salary]]&lt;$N$39),(Statistics_xlsx___Sheet1[[#This Row],[updated offered salary]]&gt;$N$40))</f>
        <v>0</v>
      </c>
    </row>
    <row r="6224" spans="1:11" x14ac:dyDescent="0.3">
      <c r="A6224">
        <v>781085</v>
      </c>
      <c r="B6224" t="s">
        <v>5025</v>
      </c>
      <c r="C6224" t="s">
        <v>8</v>
      </c>
      <c r="D6224" t="s">
        <v>9</v>
      </c>
      <c r="E6224" t="str">
        <f>IF(Statistics_xlsx___Sheet1[[#This Row],[event_name]]="-","Male",Statistics_xlsx___Sheet1[[#This Row],[event_name]])</f>
        <v>Male</v>
      </c>
      <c r="F6224" t="s">
        <v>17</v>
      </c>
      <c r="G6224" t="s">
        <v>14</v>
      </c>
      <c r="H6224" t="str">
        <f>IF(Statistics_xlsx___Sheet1[[#This Row],[Post Name]]="-",IF(G6225=0,G6223,G6225),Statistics_xlsx___Sheet1[[#This Row],[Post Name]])</f>
        <v>c5</v>
      </c>
      <c r="I6224">
        <v>9877</v>
      </c>
      <c r="J6224">
        <f>IF(Statistics_xlsx___Sheet1[[#This Row],[Offered Salary]]&lt;=0,AVERAGE($I$2:$I$7166),Statistics_xlsx___Sheet1[[#This Row],[Offered Salary]])</f>
        <v>9877</v>
      </c>
      <c r="K6224" t="b">
        <f>OR((Statistics_xlsx___Sheet1[[#This Row],[updated offered salary]]&lt;$N$39),(Statistics_xlsx___Sheet1[[#This Row],[updated offered salary]]&gt;$N$40))</f>
        <v>0</v>
      </c>
    </row>
    <row r="6225" spans="1:11" x14ac:dyDescent="0.3">
      <c r="A6225">
        <v>160306</v>
      </c>
      <c r="B6225" t="s">
        <v>5026</v>
      </c>
      <c r="C6225" t="s">
        <v>8</v>
      </c>
      <c r="D6225" t="s">
        <v>9</v>
      </c>
      <c r="E6225" t="str">
        <f>IF(Statistics_xlsx___Sheet1[[#This Row],[event_name]]="-","Male",Statistics_xlsx___Sheet1[[#This Row],[event_name]])</f>
        <v>Male</v>
      </c>
      <c r="F6225" t="s">
        <v>17</v>
      </c>
      <c r="G6225" t="s">
        <v>14</v>
      </c>
      <c r="H6225" t="str">
        <f>IF(Statistics_xlsx___Sheet1[[#This Row],[Post Name]]="-",IF(G6226=0,G6224,G6226),Statistics_xlsx___Sheet1[[#This Row],[Post Name]])</f>
        <v>c5</v>
      </c>
      <c r="I6225">
        <v>71235</v>
      </c>
      <c r="J6225">
        <f>IF(Statistics_xlsx___Sheet1[[#This Row],[Offered Salary]]&lt;=0,AVERAGE($I$2:$I$7166),Statistics_xlsx___Sheet1[[#This Row],[Offered Salary]])</f>
        <v>71235</v>
      </c>
      <c r="K6225" t="b">
        <f>OR((Statistics_xlsx___Sheet1[[#This Row],[updated offered salary]]&lt;$N$39),(Statistics_xlsx___Sheet1[[#This Row],[updated offered salary]]&gt;$N$40))</f>
        <v>0</v>
      </c>
    </row>
    <row r="6226" spans="1:11" x14ac:dyDescent="0.3">
      <c r="A6226">
        <v>543489</v>
      </c>
      <c r="B6226" t="s">
        <v>5027</v>
      </c>
      <c r="C6226" t="s">
        <v>8</v>
      </c>
      <c r="D6226" t="s">
        <v>13</v>
      </c>
      <c r="E6226" t="str">
        <f>IF(Statistics_xlsx___Sheet1[[#This Row],[event_name]]="-","Male",Statistics_xlsx___Sheet1[[#This Row],[event_name]])</f>
        <v>Female</v>
      </c>
      <c r="F6226" t="s">
        <v>17</v>
      </c>
      <c r="G6226" t="s">
        <v>14</v>
      </c>
      <c r="H6226" t="str">
        <f>IF(Statistics_xlsx___Sheet1[[#This Row],[Post Name]]="-",IF(G6227=0,G6225,G6227),Statistics_xlsx___Sheet1[[#This Row],[Post Name]])</f>
        <v>c5</v>
      </c>
      <c r="I6226">
        <v>98424</v>
      </c>
      <c r="J6226">
        <f>IF(Statistics_xlsx___Sheet1[[#This Row],[Offered Salary]]&lt;=0,AVERAGE($I$2:$I$7166),Statistics_xlsx___Sheet1[[#This Row],[Offered Salary]])</f>
        <v>98424</v>
      </c>
      <c r="K6226" t="b">
        <f>OR((Statistics_xlsx___Sheet1[[#This Row],[updated offered salary]]&lt;$N$39),(Statistics_xlsx___Sheet1[[#This Row],[updated offered salary]]&gt;$N$40))</f>
        <v>0</v>
      </c>
    </row>
    <row r="6227" spans="1:11" x14ac:dyDescent="0.3">
      <c r="A6227">
        <v>850447</v>
      </c>
      <c r="B6227" t="s">
        <v>5028</v>
      </c>
      <c r="C6227" t="s">
        <v>8</v>
      </c>
      <c r="D6227" t="s">
        <v>9</v>
      </c>
      <c r="E6227" t="str">
        <f>IF(Statistics_xlsx___Sheet1[[#This Row],[event_name]]="-","Male",Statistics_xlsx___Sheet1[[#This Row],[event_name]])</f>
        <v>Male</v>
      </c>
      <c r="F6227" t="s">
        <v>17</v>
      </c>
      <c r="G6227" t="s">
        <v>14</v>
      </c>
      <c r="H6227" t="str">
        <f>IF(Statistics_xlsx___Sheet1[[#This Row],[Post Name]]="-",IF(G6228=0,G6226,G6228),Statistics_xlsx___Sheet1[[#This Row],[Post Name]])</f>
        <v>c5</v>
      </c>
      <c r="I6227">
        <v>4243</v>
      </c>
      <c r="J6227">
        <f>IF(Statistics_xlsx___Sheet1[[#This Row],[Offered Salary]]&lt;=0,AVERAGE($I$2:$I$7166),Statistics_xlsx___Sheet1[[#This Row],[Offered Salary]])</f>
        <v>4243</v>
      </c>
      <c r="K6227" t="b">
        <f>OR((Statistics_xlsx___Sheet1[[#This Row],[updated offered salary]]&lt;$N$39),(Statistics_xlsx___Sheet1[[#This Row],[updated offered salary]]&gt;$N$40))</f>
        <v>0</v>
      </c>
    </row>
    <row r="6228" spans="1:11" x14ac:dyDescent="0.3">
      <c r="A6228">
        <v>535574</v>
      </c>
      <c r="B6228" t="s">
        <v>5029</v>
      </c>
      <c r="C6228" t="s">
        <v>8</v>
      </c>
      <c r="D6228" t="s">
        <v>9</v>
      </c>
      <c r="E6228" t="str">
        <f>IF(Statistics_xlsx___Sheet1[[#This Row],[event_name]]="-","Male",Statistics_xlsx___Sheet1[[#This Row],[event_name]])</f>
        <v>Male</v>
      </c>
      <c r="F6228" t="s">
        <v>17</v>
      </c>
      <c r="G6228" t="s">
        <v>14</v>
      </c>
      <c r="H6228" t="str">
        <f>IF(Statistics_xlsx___Sheet1[[#This Row],[Post Name]]="-",IF(G6229=0,G6227,G6229),Statistics_xlsx___Sheet1[[#This Row],[Post Name]])</f>
        <v>c5</v>
      </c>
      <c r="I6228">
        <v>36156</v>
      </c>
      <c r="J6228">
        <f>IF(Statistics_xlsx___Sheet1[[#This Row],[Offered Salary]]&lt;=0,AVERAGE($I$2:$I$7166),Statistics_xlsx___Sheet1[[#This Row],[Offered Salary]])</f>
        <v>36156</v>
      </c>
      <c r="K6228" t="b">
        <f>OR((Statistics_xlsx___Sheet1[[#This Row],[updated offered salary]]&lt;$N$39),(Statistics_xlsx___Sheet1[[#This Row],[updated offered salary]]&gt;$N$40))</f>
        <v>0</v>
      </c>
    </row>
    <row r="6229" spans="1:11" x14ac:dyDescent="0.3">
      <c r="A6229">
        <v>350361</v>
      </c>
      <c r="B6229" t="s">
        <v>5030</v>
      </c>
      <c r="C6229" t="s">
        <v>8</v>
      </c>
      <c r="D6229" t="s">
        <v>13</v>
      </c>
      <c r="E6229" t="str">
        <f>IF(Statistics_xlsx___Sheet1[[#This Row],[event_name]]="-","Male",Statistics_xlsx___Sheet1[[#This Row],[event_name]])</f>
        <v>Female</v>
      </c>
      <c r="F6229" t="s">
        <v>17</v>
      </c>
      <c r="G6229" t="s">
        <v>14</v>
      </c>
      <c r="H6229" t="str">
        <f>IF(Statistics_xlsx___Sheet1[[#This Row],[Post Name]]="-",IF(G6230=0,G6228,G6230),Statistics_xlsx___Sheet1[[#This Row],[Post Name]])</f>
        <v>c5</v>
      </c>
      <c r="I6229">
        <v>73640</v>
      </c>
      <c r="J6229">
        <f>IF(Statistics_xlsx___Sheet1[[#This Row],[Offered Salary]]&lt;=0,AVERAGE($I$2:$I$7166),Statistics_xlsx___Sheet1[[#This Row],[Offered Salary]])</f>
        <v>73640</v>
      </c>
      <c r="K6229" t="b">
        <f>OR((Statistics_xlsx___Sheet1[[#This Row],[updated offered salary]]&lt;$N$39),(Statistics_xlsx___Sheet1[[#This Row],[updated offered salary]]&gt;$N$40))</f>
        <v>0</v>
      </c>
    </row>
    <row r="6230" spans="1:11" x14ac:dyDescent="0.3">
      <c r="A6230">
        <v>381800</v>
      </c>
      <c r="B6230" t="s">
        <v>5031</v>
      </c>
      <c r="C6230" t="s">
        <v>15</v>
      </c>
      <c r="D6230" t="s">
        <v>13</v>
      </c>
      <c r="E6230" t="str">
        <f>IF(Statistics_xlsx___Sheet1[[#This Row],[event_name]]="-","Male",Statistics_xlsx___Sheet1[[#This Row],[event_name]])</f>
        <v>Female</v>
      </c>
      <c r="F6230" t="s">
        <v>17</v>
      </c>
      <c r="G6230" t="s">
        <v>14</v>
      </c>
      <c r="H6230" t="str">
        <f>IF(Statistics_xlsx___Sheet1[[#This Row],[Post Name]]="-",IF(G6231=0,G6229,G6231),Statistics_xlsx___Sheet1[[#This Row],[Post Name]])</f>
        <v>c5</v>
      </c>
      <c r="I6230">
        <v>17631</v>
      </c>
      <c r="J6230">
        <f>IF(Statistics_xlsx___Sheet1[[#This Row],[Offered Salary]]&lt;=0,AVERAGE($I$2:$I$7166),Statistics_xlsx___Sheet1[[#This Row],[Offered Salary]])</f>
        <v>17631</v>
      </c>
      <c r="K6230" t="b">
        <f>OR((Statistics_xlsx___Sheet1[[#This Row],[updated offered salary]]&lt;$N$39),(Statistics_xlsx___Sheet1[[#This Row],[updated offered salary]]&gt;$N$40))</f>
        <v>0</v>
      </c>
    </row>
    <row r="6231" spans="1:11" x14ac:dyDescent="0.3">
      <c r="A6231">
        <v>688882</v>
      </c>
      <c r="B6231" t="s">
        <v>5032</v>
      </c>
      <c r="C6231" t="s">
        <v>8</v>
      </c>
      <c r="D6231" t="s">
        <v>9</v>
      </c>
      <c r="E6231" t="str">
        <f>IF(Statistics_xlsx___Sheet1[[#This Row],[event_name]]="-","Male",Statistics_xlsx___Sheet1[[#This Row],[event_name]])</f>
        <v>Male</v>
      </c>
      <c r="F6231" t="s">
        <v>21</v>
      </c>
      <c r="G6231" t="s">
        <v>24</v>
      </c>
      <c r="H6231" t="str">
        <f>IF(Statistics_xlsx___Sheet1[[#This Row],[Post Name]]="-",IF(G6232=0,G6230,G6232),Statistics_xlsx___Sheet1[[#This Row],[Post Name]])</f>
        <v>i7</v>
      </c>
      <c r="I6231">
        <v>48959</v>
      </c>
      <c r="J6231">
        <f>IF(Statistics_xlsx___Sheet1[[#This Row],[Offered Salary]]&lt;=0,AVERAGE($I$2:$I$7166),Statistics_xlsx___Sheet1[[#This Row],[Offered Salary]])</f>
        <v>48959</v>
      </c>
      <c r="K6231" t="b">
        <f>OR((Statistics_xlsx___Sheet1[[#This Row],[updated offered salary]]&lt;$N$39),(Statistics_xlsx___Sheet1[[#This Row],[updated offered salary]]&gt;$N$40))</f>
        <v>0</v>
      </c>
    </row>
    <row r="6232" spans="1:11" x14ac:dyDescent="0.3">
      <c r="A6232">
        <v>767512</v>
      </c>
      <c r="B6232" t="s">
        <v>5032</v>
      </c>
      <c r="C6232" t="s">
        <v>8</v>
      </c>
      <c r="D6232" t="s">
        <v>9</v>
      </c>
      <c r="E6232" t="str">
        <f>IF(Statistics_xlsx___Sheet1[[#This Row],[event_name]]="-","Male",Statistics_xlsx___Sheet1[[#This Row],[event_name]])</f>
        <v>Male</v>
      </c>
      <c r="F6232" t="s">
        <v>21</v>
      </c>
      <c r="G6232" t="s">
        <v>24</v>
      </c>
      <c r="H6232" t="str">
        <f>IF(Statistics_xlsx___Sheet1[[#This Row],[Post Name]]="-",IF(G6233=0,G6231,G6233),Statistics_xlsx___Sheet1[[#This Row],[Post Name]])</f>
        <v>i7</v>
      </c>
      <c r="I6232">
        <v>72651</v>
      </c>
      <c r="J6232">
        <f>IF(Statistics_xlsx___Sheet1[[#This Row],[Offered Salary]]&lt;=0,AVERAGE($I$2:$I$7166),Statistics_xlsx___Sheet1[[#This Row],[Offered Salary]])</f>
        <v>72651</v>
      </c>
      <c r="K6232" t="b">
        <f>OR((Statistics_xlsx___Sheet1[[#This Row],[updated offered salary]]&lt;$N$39),(Statistics_xlsx___Sheet1[[#This Row],[updated offered salary]]&gt;$N$40))</f>
        <v>0</v>
      </c>
    </row>
    <row r="6233" spans="1:11" x14ac:dyDescent="0.3">
      <c r="A6233">
        <v>119333</v>
      </c>
      <c r="B6233" t="s">
        <v>1894</v>
      </c>
      <c r="C6233" t="s">
        <v>8</v>
      </c>
      <c r="D6233" t="s">
        <v>13</v>
      </c>
      <c r="E6233" t="str">
        <f>IF(Statistics_xlsx___Sheet1[[#This Row],[event_name]]="-","Male",Statistics_xlsx___Sheet1[[#This Row],[event_name]])</f>
        <v>Female</v>
      </c>
      <c r="F6233" t="s">
        <v>21</v>
      </c>
      <c r="G6233" t="s">
        <v>24</v>
      </c>
      <c r="H6233" t="str">
        <f>IF(Statistics_xlsx___Sheet1[[#This Row],[Post Name]]="-",IF(G6234=0,G6232,G6234),Statistics_xlsx___Sheet1[[#This Row],[Post Name]])</f>
        <v>i7</v>
      </c>
      <c r="I6233">
        <v>97293</v>
      </c>
      <c r="J6233">
        <f>IF(Statistics_xlsx___Sheet1[[#This Row],[Offered Salary]]&lt;=0,AVERAGE($I$2:$I$7166),Statistics_xlsx___Sheet1[[#This Row],[Offered Salary]])</f>
        <v>97293</v>
      </c>
      <c r="K6233" t="b">
        <f>OR((Statistics_xlsx___Sheet1[[#This Row],[updated offered salary]]&lt;$N$39),(Statistics_xlsx___Sheet1[[#This Row],[updated offered salary]]&gt;$N$40))</f>
        <v>0</v>
      </c>
    </row>
    <row r="6234" spans="1:11" x14ac:dyDescent="0.3">
      <c r="A6234">
        <v>915359</v>
      </c>
      <c r="B6234" t="s">
        <v>5033</v>
      </c>
      <c r="C6234" t="s">
        <v>8</v>
      </c>
      <c r="D6234" t="s">
        <v>9</v>
      </c>
      <c r="E6234" t="str">
        <f>IF(Statistics_xlsx___Sheet1[[#This Row],[event_name]]="-","Male",Statistics_xlsx___Sheet1[[#This Row],[event_name]])</f>
        <v>Male</v>
      </c>
      <c r="F6234" t="s">
        <v>21</v>
      </c>
      <c r="G6234" t="s">
        <v>24</v>
      </c>
      <c r="H6234" t="str">
        <f>IF(Statistics_xlsx___Sheet1[[#This Row],[Post Name]]="-",IF(G6235=0,G6233,G6235),Statistics_xlsx___Sheet1[[#This Row],[Post Name]])</f>
        <v>i7</v>
      </c>
      <c r="I6234">
        <v>5280</v>
      </c>
      <c r="J6234">
        <f>IF(Statistics_xlsx___Sheet1[[#This Row],[Offered Salary]]&lt;=0,AVERAGE($I$2:$I$7166),Statistics_xlsx___Sheet1[[#This Row],[Offered Salary]])</f>
        <v>5280</v>
      </c>
      <c r="K6234" t="b">
        <f>OR((Statistics_xlsx___Sheet1[[#This Row],[updated offered salary]]&lt;$N$39),(Statistics_xlsx___Sheet1[[#This Row],[updated offered salary]]&gt;$N$40))</f>
        <v>0</v>
      </c>
    </row>
    <row r="6235" spans="1:11" x14ac:dyDescent="0.3">
      <c r="A6235">
        <v>787255</v>
      </c>
      <c r="B6235" t="s">
        <v>5034</v>
      </c>
      <c r="C6235" t="s">
        <v>8</v>
      </c>
      <c r="D6235" t="s">
        <v>9</v>
      </c>
      <c r="E6235" t="str">
        <f>IF(Statistics_xlsx___Sheet1[[#This Row],[event_name]]="-","Male",Statistics_xlsx___Sheet1[[#This Row],[event_name]])</f>
        <v>Male</v>
      </c>
      <c r="F6235" t="s">
        <v>21</v>
      </c>
      <c r="G6235" t="s">
        <v>24</v>
      </c>
      <c r="H6235" t="str">
        <f>IF(Statistics_xlsx___Sheet1[[#This Row],[Post Name]]="-",IF(G6236=0,G6234,G6236),Statistics_xlsx___Sheet1[[#This Row],[Post Name]])</f>
        <v>i7</v>
      </c>
      <c r="I6235">
        <v>84530</v>
      </c>
      <c r="J6235">
        <f>IF(Statistics_xlsx___Sheet1[[#This Row],[Offered Salary]]&lt;=0,AVERAGE($I$2:$I$7166),Statistics_xlsx___Sheet1[[#This Row],[Offered Salary]])</f>
        <v>84530</v>
      </c>
      <c r="K6235" t="b">
        <f>OR((Statistics_xlsx___Sheet1[[#This Row],[updated offered salary]]&lt;$N$39),(Statistics_xlsx___Sheet1[[#This Row],[updated offered salary]]&gt;$N$40))</f>
        <v>0</v>
      </c>
    </row>
    <row r="6236" spans="1:11" x14ac:dyDescent="0.3">
      <c r="A6236">
        <v>670473</v>
      </c>
      <c r="B6236" t="s">
        <v>5035</v>
      </c>
      <c r="C6236" t="s">
        <v>8</v>
      </c>
      <c r="D6236" t="s">
        <v>13</v>
      </c>
      <c r="E6236" t="str">
        <f>IF(Statistics_xlsx___Sheet1[[#This Row],[event_name]]="-","Male",Statistics_xlsx___Sheet1[[#This Row],[event_name]])</f>
        <v>Female</v>
      </c>
      <c r="F6236" t="s">
        <v>21</v>
      </c>
      <c r="G6236" t="s">
        <v>24</v>
      </c>
      <c r="H6236" t="str">
        <f>IF(Statistics_xlsx___Sheet1[[#This Row],[Post Name]]="-",IF(G6237=0,G6235,G6237),Statistics_xlsx___Sheet1[[#This Row],[Post Name]])</f>
        <v>i7</v>
      </c>
      <c r="I6236">
        <v>64888</v>
      </c>
      <c r="J6236">
        <f>IF(Statistics_xlsx___Sheet1[[#This Row],[Offered Salary]]&lt;=0,AVERAGE($I$2:$I$7166),Statistics_xlsx___Sheet1[[#This Row],[Offered Salary]])</f>
        <v>64888</v>
      </c>
      <c r="K6236" t="b">
        <f>OR((Statistics_xlsx___Sheet1[[#This Row],[updated offered salary]]&lt;$N$39),(Statistics_xlsx___Sheet1[[#This Row],[updated offered salary]]&gt;$N$40))</f>
        <v>0</v>
      </c>
    </row>
    <row r="6237" spans="1:11" x14ac:dyDescent="0.3">
      <c r="A6237">
        <v>857773</v>
      </c>
      <c r="B6237" t="s">
        <v>5036</v>
      </c>
      <c r="C6237" t="s">
        <v>8</v>
      </c>
      <c r="D6237" t="s">
        <v>9</v>
      </c>
      <c r="E6237" t="str">
        <f>IF(Statistics_xlsx___Sheet1[[#This Row],[event_name]]="-","Male",Statistics_xlsx___Sheet1[[#This Row],[event_name]])</f>
        <v>Male</v>
      </c>
      <c r="F6237" t="s">
        <v>21</v>
      </c>
      <c r="G6237" t="s">
        <v>24</v>
      </c>
      <c r="H6237" t="str">
        <f>IF(Statistics_xlsx___Sheet1[[#This Row],[Post Name]]="-",IF(G6238=0,G6236,G6238),Statistics_xlsx___Sheet1[[#This Row],[Post Name]])</f>
        <v>i7</v>
      </c>
      <c r="I6237">
        <v>33458</v>
      </c>
      <c r="J6237">
        <f>IF(Statistics_xlsx___Sheet1[[#This Row],[Offered Salary]]&lt;=0,AVERAGE($I$2:$I$7166),Statistics_xlsx___Sheet1[[#This Row],[Offered Salary]])</f>
        <v>33458</v>
      </c>
      <c r="K6237" t="b">
        <f>OR((Statistics_xlsx___Sheet1[[#This Row],[updated offered salary]]&lt;$N$39),(Statistics_xlsx___Sheet1[[#This Row],[updated offered salary]]&gt;$N$40))</f>
        <v>0</v>
      </c>
    </row>
    <row r="6238" spans="1:11" x14ac:dyDescent="0.3">
      <c r="A6238">
        <v>409904</v>
      </c>
      <c r="B6238" t="s">
        <v>5037</v>
      </c>
      <c r="C6238" t="s">
        <v>8</v>
      </c>
      <c r="D6238" t="s">
        <v>9</v>
      </c>
      <c r="E6238" t="str">
        <f>IF(Statistics_xlsx___Sheet1[[#This Row],[event_name]]="-","Male",Statistics_xlsx___Sheet1[[#This Row],[event_name]])</f>
        <v>Male</v>
      </c>
      <c r="F6238" t="s">
        <v>69</v>
      </c>
      <c r="G6238" t="s">
        <v>345</v>
      </c>
      <c r="H6238" t="str">
        <f>IF(Statistics_xlsx___Sheet1[[#This Row],[Post Name]]="-",IF(G6239=0,G6237,G6239),Statistics_xlsx___Sheet1[[#This Row],[Post Name]])</f>
        <v>c9</v>
      </c>
      <c r="I6238">
        <v>73859</v>
      </c>
      <c r="J6238">
        <f>IF(Statistics_xlsx___Sheet1[[#This Row],[Offered Salary]]&lt;=0,AVERAGE($I$2:$I$7166),Statistics_xlsx___Sheet1[[#This Row],[Offered Salary]])</f>
        <v>73859</v>
      </c>
      <c r="K6238" t="b">
        <f>OR((Statistics_xlsx___Sheet1[[#This Row],[updated offered salary]]&lt;$N$39),(Statistics_xlsx___Sheet1[[#This Row],[updated offered salary]]&gt;$N$40))</f>
        <v>0</v>
      </c>
    </row>
    <row r="6239" spans="1:11" x14ac:dyDescent="0.3">
      <c r="A6239">
        <v>765785</v>
      </c>
      <c r="B6239" t="s">
        <v>5038</v>
      </c>
      <c r="C6239" t="s">
        <v>8</v>
      </c>
      <c r="D6239" t="s">
        <v>9</v>
      </c>
      <c r="E6239" t="str">
        <f>IF(Statistics_xlsx___Sheet1[[#This Row],[event_name]]="-","Male",Statistics_xlsx___Sheet1[[#This Row],[event_name]])</f>
        <v>Male</v>
      </c>
      <c r="F6239" t="s">
        <v>69</v>
      </c>
      <c r="G6239" t="s">
        <v>345</v>
      </c>
      <c r="H6239" t="str">
        <f>IF(Statistics_xlsx___Sheet1[[#This Row],[Post Name]]="-",IF(G6240=0,G6238,G6240),Statistics_xlsx___Sheet1[[#This Row],[Post Name]])</f>
        <v>c9</v>
      </c>
      <c r="I6239">
        <v>32102</v>
      </c>
      <c r="J6239">
        <f>IF(Statistics_xlsx___Sheet1[[#This Row],[Offered Salary]]&lt;=0,AVERAGE($I$2:$I$7166),Statistics_xlsx___Sheet1[[#This Row],[Offered Salary]])</f>
        <v>32102</v>
      </c>
      <c r="K6239" t="b">
        <f>OR((Statistics_xlsx___Sheet1[[#This Row],[updated offered salary]]&lt;$N$39),(Statistics_xlsx___Sheet1[[#This Row],[updated offered salary]]&gt;$N$40))</f>
        <v>0</v>
      </c>
    </row>
    <row r="6240" spans="1:11" x14ac:dyDescent="0.3">
      <c r="A6240">
        <v>488225</v>
      </c>
      <c r="B6240" t="s">
        <v>5039</v>
      </c>
      <c r="C6240" t="s">
        <v>8</v>
      </c>
      <c r="D6240" t="s">
        <v>9</v>
      </c>
      <c r="E6240" t="str">
        <f>IF(Statistics_xlsx___Sheet1[[#This Row],[event_name]]="-","Male",Statistics_xlsx___Sheet1[[#This Row],[event_name]])</f>
        <v>Male</v>
      </c>
      <c r="F6240" t="s">
        <v>69</v>
      </c>
      <c r="G6240" t="s">
        <v>345</v>
      </c>
      <c r="H6240" t="str">
        <f>IF(Statistics_xlsx___Sheet1[[#This Row],[Post Name]]="-",IF(G6241=0,G6239,G6241),Statistics_xlsx___Sheet1[[#This Row],[Post Name]])</f>
        <v>c9</v>
      </c>
      <c r="I6240">
        <v>57786</v>
      </c>
      <c r="J6240">
        <f>IF(Statistics_xlsx___Sheet1[[#This Row],[Offered Salary]]&lt;=0,AVERAGE($I$2:$I$7166),Statistics_xlsx___Sheet1[[#This Row],[Offered Salary]])</f>
        <v>57786</v>
      </c>
      <c r="K6240" t="b">
        <f>OR((Statistics_xlsx___Sheet1[[#This Row],[updated offered salary]]&lt;$N$39),(Statistics_xlsx___Sheet1[[#This Row],[updated offered salary]]&gt;$N$40))</f>
        <v>0</v>
      </c>
    </row>
    <row r="6241" spans="1:11" x14ac:dyDescent="0.3">
      <c r="A6241">
        <v>631107</v>
      </c>
      <c r="B6241" t="s">
        <v>5040</v>
      </c>
      <c r="C6241" t="s">
        <v>8</v>
      </c>
      <c r="D6241" t="s">
        <v>9</v>
      </c>
      <c r="E6241" t="str">
        <f>IF(Statistics_xlsx___Sheet1[[#This Row],[event_name]]="-","Male",Statistics_xlsx___Sheet1[[#This Row],[event_name]])</f>
        <v>Male</v>
      </c>
      <c r="F6241" t="s">
        <v>69</v>
      </c>
      <c r="G6241" t="s">
        <v>345</v>
      </c>
      <c r="H6241" t="str">
        <f>IF(Statistics_xlsx___Sheet1[[#This Row],[Post Name]]="-",IF(G6242=0,G6240,G6242),Statistics_xlsx___Sheet1[[#This Row],[Post Name]])</f>
        <v>c9</v>
      </c>
      <c r="I6241">
        <v>21177</v>
      </c>
      <c r="J6241">
        <f>IF(Statistics_xlsx___Sheet1[[#This Row],[Offered Salary]]&lt;=0,AVERAGE($I$2:$I$7166),Statistics_xlsx___Sheet1[[#This Row],[Offered Salary]])</f>
        <v>21177</v>
      </c>
      <c r="K6241" t="b">
        <f>OR((Statistics_xlsx___Sheet1[[#This Row],[updated offered salary]]&lt;$N$39),(Statistics_xlsx___Sheet1[[#This Row],[updated offered salary]]&gt;$N$40))</f>
        <v>0</v>
      </c>
    </row>
    <row r="6242" spans="1:11" x14ac:dyDescent="0.3">
      <c r="A6242">
        <v>354992</v>
      </c>
      <c r="B6242" t="s">
        <v>5041</v>
      </c>
      <c r="C6242" t="s">
        <v>8</v>
      </c>
      <c r="D6242" t="s">
        <v>9</v>
      </c>
      <c r="E6242" t="str">
        <f>IF(Statistics_xlsx___Sheet1[[#This Row],[event_name]]="-","Male",Statistics_xlsx___Sheet1[[#This Row],[event_name]])</f>
        <v>Male</v>
      </c>
      <c r="F6242" t="s">
        <v>10</v>
      </c>
      <c r="G6242" t="s">
        <v>24</v>
      </c>
      <c r="H6242" t="str">
        <f>IF(Statistics_xlsx___Sheet1[[#This Row],[Post Name]]="-",IF(G6243=0,G6241,G6243),Statistics_xlsx___Sheet1[[#This Row],[Post Name]])</f>
        <v>i7</v>
      </c>
      <c r="I6242">
        <v>4846</v>
      </c>
      <c r="J6242">
        <f>IF(Statistics_xlsx___Sheet1[[#This Row],[Offered Salary]]&lt;=0,AVERAGE($I$2:$I$7166),Statistics_xlsx___Sheet1[[#This Row],[Offered Salary]])</f>
        <v>4846</v>
      </c>
      <c r="K6242" t="b">
        <f>OR((Statistics_xlsx___Sheet1[[#This Row],[updated offered salary]]&lt;$N$39),(Statistics_xlsx___Sheet1[[#This Row],[updated offered salary]]&gt;$N$40))</f>
        <v>0</v>
      </c>
    </row>
    <row r="6243" spans="1:11" x14ac:dyDescent="0.3">
      <c r="A6243">
        <v>55660</v>
      </c>
      <c r="B6243" t="s">
        <v>5042</v>
      </c>
      <c r="C6243" t="s">
        <v>8</v>
      </c>
      <c r="D6243" t="s">
        <v>9</v>
      </c>
      <c r="E6243" t="str">
        <f>IF(Statistics_xlsx___Sheet1[[#This Row],[event_name]]="-","Male",Statistics_xlsx___Sheet1[[#This Row],[event_name]])</f>
        <v>Male</v>
      </c>
      <c r="F6243" t="s">
        <v>10</v>
      </c>
      <c r="G6243" t="s">
        <v>24</v>
      </c>
      <c r="H6243" t="str">
        <f>IF(Statistics_xlsx___Sheet1[[#This Row],[Post Name]]="-",IF(G6244=0,G6242,G6244),Statistics_xlsx___Sheet1[[#This Row],[Post Name]])</f>
        <v>i7</v>
      </c>
      <c r="I6243">
        <v>84360</v>
      </c>
      <c r="J6243">
        <f>IF(Statistics_xlsx___Sheet1[[#This Row],[Offered Salary]]&lt;=0,AVERAGE($I$2:$I$7166),Statistics_xlsx___Sheet1[[#This Row],[Offered Salary]])</f>
        <v>84360</v>
      </c>
      <c r="K6243" t="b">
        <f>OR((Statistics_xlsx___Sheet1[[#This Row],[updated offered salary]]&lt;$N$39),(Statistics_xlsx___Sheet1[[#This Row],[updated offered salary]]&gt;$N$40))</f>
        <v>0</v>
      </c>
    </row>
    <row r="6244" spans="1:11" x14ac:dyDescent="0.3">
      <c r="A6244">
        <v>20775</v>
      </c>
      <c r="B6244" t="s">
        <v>5043</v>
      </c>
      <c r="C6244" t="s">
        <v>8</v>
      </c>
      <c r="D6244" t="s">
        <v>13</v>
      </c>
      <c r="E6244" t="str">
        <f>IF(Statistics_xlsx___Sheet1[[#This Row],[event_name]]="-","Male",Statistics_xlsx___Sheet1[[#This Row],[event_name]])</f>
        <v>Female</v>
      </c>
      <c r="F6244" t="s">
        <v>10</v>
      </c>
      <c r="G6244" t="s">
        <v>24</v>
      </c>
      <c r="H6244" t="str">
        <f>IF(Statistics_xlsx___Sheet1[[#This Row],[Post Name]]="-",IF(G6245=0,G6243,G6245),Statistics_xlsx___Sheet1[[#This Row],[Post Name]])</f>
        <v>i7</v>
      </c>
      <c r="I6244">
        <v>75404</v>
      </c>
      <c r="J6244">
        <f>IF(Statistics_xlsx___Sheet1[[#This Row],[Offered Salary]]&lt;=0,AVERAGE($I$2:$I$7166),Statistics_xlsx___Sheet1[[#This Row],[Offered Salary]])</f>
        <v>75404</v>
      </c>
      <c r="K6244" t="b">
        <f>OR((Statistics_xlsx___Sheet1[[#This Row],[updated offered salary]]&lt;$N$39),(Statistics_xlsx___Sheet1[[#This Row],[updated offered salary]]&gt;$N$40))</f>
        <v>0</v>
      </c>
    </row>
    <row r="6245" spans="1:11" x14ac:dyDescent="0.3">
      <c r="A6245">
        <v>102520</v>
      </c>
      <c r="B6245" t="s">
        <v>5044</v>
      </c>
      <c r="C6245" t="s">
        <v>8</v>
      </c>
      <c r="D6245" t="s">
        <v>9</v>
      </c>
      <c r="E6245" t="str">
        <f>IF(Statistics_xlsx___Sheet1[[#This Row],[event_name]]="-","Male",Statistics_xlsx___Sheet1[[#This Row],[event_name]])</f>
        <v>Male</v>
      </c>
      <c r="F6245" t="s">
        <v>10</v>
      </c>
      <c r="G6245" t="s">
        <v>24</v>
      </c>
      <c r="H6245" t="str">
        <f>IF(Statistics_xlsx___Sheet1[[#This Row],[Post Name]]="-",IF(G6246=0,G6244,G6246),Statistics_xlsx___Sheet1[[#This Row],[Post Name]])</f>
        <v>i7</v>
      </c>
      <c r="I6245">
        <v>71906</v>
      </c>
      <c r="J6245">
        <f>IF(Statistics_xlsx___Sheet1[[#This Row],[Offered Salary]]&lt;=0,AVERAGE($I$2:$I$7166),Statistics_xlsx___Sheet1[[#This Row],[Offered Salary]])</f>
        <v>71906</v>
      </c>
      <c r="K6245" t="b">
        <f>OR((Statistics_xlsx___Sheet1[[#This Row],[updated offered salary]]&lt;$N$39),(Statistics_xlsx___Sheet1[[#This Row],[updated offered salary]]&gt;$N$40))</f>
        <v>0</v>
      </c>
    </row>
    <row r="6246" spans="1:11" x14ac:dyDescent="0.3">
      <c r="A6246">
        <v>364734</v>
      </c>
      <c r="B6246" t="s">
        <v>5045</v>
      </c>
      <c r="C6246" t="s">
        <v>8</v>
      </c>
      <c r="D6246" t="s">
        <v>13</v>
      </c>
      <c r="E6246" t="str">
        <f>IF(Statistics_xlsx___Sheet1[[#This Row],[event_name]]="-","Male",Statistics_xlsx___Sheet1[[#This Row],[event_name]])</f>
        <v>Female</v>
      </c>
      <c r="F6246" t="s">
        <v>10</v>
      </c>
      <c r="G6246" t="s">
        <v>11</v>
      </c>
      <c r="H6246" t="str">
        <f>IF(Statistics_xlsx___Sheet1[[#This Row],[Post Name]]="-",IF(G6247=0,G6245,G6247),Statistics_xlsx___Sheet1[[#This Row],[Post Name]])</f>
        <v>c8</v>
      </c>
      <c r="I6246">
        <v>88244</v>
      </c>
      <c r="J6246">
        <f>IF(Statistics_xlsx___Sheet1[[#This Row],[Offered Salary]]&lt;=0,AVERAGE($I$2:$I$7166),Statistics_xlsx___Sheet1[[#This Row],[Offered Salary]])</f>
        <v>88244</v>
      </c>
      <c r="K6246" t="b">
        <f>OR((Statistics_xlsx___Sheet1[[#This Row],[updated offered salary]]&lt;$N$39),(Statistics_xlsx___Sheet1[[#This Row],[updated offered salary]]&gt;$N$40))</f>
        <v>0</v>
      </c>
    </row>
    <row r="6247" spans="1:11" x14ac:dyDescent="0.3">
      <c r="A6247">
        <v>727428</v>
      </c>
      <c r="B6247" t="s">
        <v>5046</v>
      </c>
      <c r="C6247" t="s">
        <v>8</v>
      </c>
      <c r="D6247" t="s">
        <v>9</v>
      </c>
      <c r="E6247" t="str">
        <f>IF(Statistics_xlsx___Sheet1[[#This Row],[event_name]]="-","Male",Statistics_xlsx___Sheet1[[#This Row],[event_name]])</f>
        <v>Male</v>
      </c>
      <c r="F6247" t="s">
        <v>10</v>
      </c>
      <c r="G6247" t="s">
        <v>11</v>
      </c>
      <c r="H6247" t="str">
        <f>IF(Statistics_xlsx___Sheet1[[#This Row],[Post Name]]="-",IF(G6248=0,G6246,G6248),Statistics_xlsx___Sheet1[[#This Row],[Post Name]])</f>
        <v>c8</v>
      </c>
      <c r="I6247">
        <v>84631</v>
      </c>
      <c r="J6247">
        <f>IF(Statistics_xlsx___Sheet1[[#This Row],[Offered Salary]]&lt;=0,AVERAGE($I$2:$I$7166),Statistics_xlsx___Sheet1[[#This Row],[Offered Salary]])</f>
        <v>84631</v>
      </c>
      <c r="K6247" t="b">
        <f>OR((Statistics_xlsx___Sheet1[[#This Row],[updated offered salary]]&lt;$N$39),(Statistics_xlsx___Sheet1[[#This Row],[updated offered salary]]&gt;$N$40))</f>
        <v>0</v>
      </c>
    </row>
    <row r="6248" spans="1:11" x14ac:dyDescent="0.3">
      <c r="A6248">
        <v>391358</v>
      </c>
      <c r="B6248" t="s">
        <v>5047</v>
      </c>
      <c r="C6248" t="s">
        <v>8</v>
      </c>
      <c r="D6248" t="s">
        <v>9</v>
      </c>
      <c r="E6248" t="str">
        <f>IF(Statistics_xlsx___Sheet1[[#This Row],[event_name]]="-","Male",Statistics_xlsx___Sheet1[[#This Row],[event_name]])</f>
        <v>Male</v>
      </c>
      <c r="F6248" t="s">
        <v>10</v>
      </c>
      <c r="G6248" t="s">
        <v>24</v>
      </c>
      <c r="H6248" t="str">
        <f>IF(Statistics_xlsx___Sheet1[[#This Row],[Post Name]]="-",IF(G6249=0,G6247,G6249),Statistics_xlsx___Sheet1[[#This Row],[Post Name]])</f>
        <v>i7</v>
      </c>
      <c r="I6248">
        <v>59948</v>
      </c>
      <c r="J6248">
        <f>IF(Statistics_xlsx___Sheet1[[#This Row],[Offered Salary]]&lt;=0,AVERAGE($I$2:$I$7166),Statistics_xlsx___Sheet1[[#This Row],[Offered Salary]])</f>
        <v>59948</v>
      </c>
      <c r="K6248" t="b">
        <f>OR((Statistics_xlsx___Sheet1[[#This Row],[updated offered salary]]&lt;$N$39),(Statistics_xlsx___Sheet1[[#This Row],[updated offered salary]]&gt;$N$40))</f>
        <v>0</v>
      </c>
    </row>
    <row r="6249" spans="1:11" x14ac:dyDescent="0.3">
      <c r="A6249">
        <v>189233</v>
      </c>
      <c r="B6249" t="s">
        <v>5048</v>
      </c>
      <c r="C6249" t="s">
        <v>8</v>
      </c>
      <c r="D6249" t="s">
        <v>9</v>
      </c>
      <c r="E6249" t="str">
        <f>IF(Statistics_xlsx___Sheet1[[#This Row],[event_name]]="-","Male",Statistics_xlsx___Sheet1[[#This Row],[event_name]])</f>
        <v>Male</v>
      </c>
      <c r="F6249" t="s">
        <v>10</v>
      </c>
      <c r="G6249" t="s">
        <v>24</v>
      </c>
      <c r="H6249" t="str">
        <f>IF(Statistics_xlsx___Sheet1[[#This Row],[Post Name]]="-",IF(G6250=0,G6248,G6250),Statistics_xlsx___Sheet1[[#This Row],[Post Name]])</f>
        <v>i7</v>
      </c>
      <c r="I6249">
        <v>73242</v>
      </c>
      <c r="J6249">
        <f>IF(Statistics_xlsx___Sheet1[[#This Row],[Offered Salary]]&lt;=0,AVERAGE($I$2:$I$7166),Statistics_xlsx___Sheet1[[#This Row],[Offered Salary]])</f>
        <v>73242</v>
      </c>
      <c r="K6249" t="b">
        <f>OR((Statistics_xlsx___Sheet1[[#This Row],[updated offered salary]]&lt;$N$39),(Statistics_xlsx___Sheet1[[#This Row],[updated offered salary]]&gt;$N$40))</f>
        <v>0</v>
      </c>
    </row>
    <row r="6250" spans="1:11" x14ac:dyDescent="0.3">
      <c r="A6250">
        <v>704858</v>
      </c>
      <c r="B6250" t="s">
        <v>5049</v>
      </c>
      <c r="C6250" t="s">
        <v>15</v>
      </c>
      <c r="D6250" t="s">
        <v>9</v>
      </c>
      <c r="E6250" t="str">
        <f>IF(Statistics_xlsx___Sheet1[[#This Row],[event_name]]="-","Male",Statistics_xlsx___Sheet1[[#This Row],[event_name]])</f>
        <v>Male</v>
      </c>
      <c r="F6250" t="s">
        <v>10</v>
      </c>
      <c r="G6250" t="s">
        <v>24</v>
      </c>
      <c r="H6250" t="str">
        <f>IF(Statistics_xlsx___Sheet1[[#This Row],[Post Name]]="-",IF(G6251=0,G6249,G6251),Statistics_xlsx___Sheet1[[#This Row],[Post Name]])</f>
        <v>i7</v>
      </c>
      <c r="I6250">
        <v>78284</v>
      </c>
      <c r="J6250">
        <f>IF(Statistics_xlsx___Sheet1[[#This Row],[Offered Salary]]&lt;=0,AVERAGE($I$2:$I$7166),Statistics_xlsx___Sheet1[[#This Row],[Offered Salary]])</f>
        <v>78284</v>
      </c>
      <c r="K6250" t="b">
        <f>OR((Statistics_xlsx___Sheet1[[#This Row],[updated offered salary]]&lt;$N$39),(Statistics_xlsx___Sheet1[[#This Row],[updated offered salary]]&gt;$N$40))</f>
        <v>0</v>
      </c>
    </row>
    <row r="6251" spans="1:11" x14ac:dyDescent="0.3">
      <c r="A6251">
        <v>753270</v>
      </c>
      <c r="B6251" t="s">
        <v>5050</v>
      </c>
      <c r="C6251" t="s">
        <v>15</v>
      </c>
      <c r="D6251" t="s">
        <v>9</v>
      </c>
      <c r="E6251" t="str">
        <f>IF(Statistics_xlsx___Sheet1[[#This Row],[event_name]]="-","Male",Statistics_xlsx___Sheet1[[#This Row],[event_name]])</f>
        <v>Male</v>
      </c>
      <c r="F6251" t="s">
        <v>10</v>
      </c>
      <c r="G6251" t="s">
        <v>30</v>
      </c>
      <c r="H6251" t="str">
        <f>IF(Statistics_xlsx___Sheet1[[#This Row],[Post Name]]="-",IF(G6252=0,G6250,G6252),Statistics_xlsx___Sheet1[[#This Row],[Post Name]])</f>
        <v>b9</v>
      </c>
      <c r="I6251">
        <v>40759</v>
      </c>
      <c r="J6251">
        <f>IF(Statistics_xlsx___Sheet1[[#This Row],[Offered Salary]]&lt;=0,AVERAGE($I$2:$I$7166),Statistics_xlsx___Sheet1[[#This Row],[Offered Salary]])</f>
        <v>40759</v>
      </c>
      <c r="K6251" t="b">
        <f>OR((Statistics_xlsx___Sheet1[[#This Row],[updated offered salary]]&lt;$N$39),(Statistics_xlsx___Sheet1[[#This Row],[updated offered salary]]&gt;$N$40))</f>
        <v>0</v>
      </c>
    </row>
    <row r="6252" spans="1:11" x14ac:dyDescent="0.3">
      <c r="A6252">
        <v>477807</v>
      </c>
      <c r="B6252" t="s">
        <v>5051</v>
      </c>
      <c r="C6252" t="s">
        <v>8</v>
      </c>
      <c r="D6252" t="s">
        <v>9</v>
      </c>
      <c r="E6252" t="str">
        <f>IF(Statistics_xlsx___Sheet1[[#This Row],[event_name]]="-","Male",Statistics_xlsx___Sheet1[[#This Row],[event_name]])</f>
        <v>Male</v>
      </c>
      <c r="F6252" t="s">
        <v>17</v>
      </c>
      <c r="G6252" t="s">
        <v>24</v>
      </c>
      <c r="H6252" t="str">
        <f>IF(Statistics_xlsx___Sheet1[[#This Row],[Post Name]]="-",IF(G6253=0,G6251,G6253),Statistics_xlsx___Sheet1[[#This Row],[Post Name]])</f>
        <v>i7</v>
      </c>
      <c r="I6252">
        <v>55597</v>
      </c>
      <c r="J6252">
        <f>IF(Statistics_xlsx___Sheet1[[#This Row],[Offered Salary]]&lt;=0,AVERAGE($I$2:$I$7166),Statistics_xlsx___Sheet1[[#This Row],[Offered Salary]])</f>
        <v>55597</v>
      </c>
      <c r="K6252" t="b">
        <f>OR((Statistics_xlsx___Sheet1[[#This Row],[updated offered salary]]&lt;$N$39),(Statistics_xlsx___Sheet1[[#This Row],[updated offered salary]]&gt;$N$40))</f>
        <v>0</v>
      </c>
    </row>
    <row r="6253" spans="1:11" x14ac:dyDescent="0.3">
      <c r="A6253">
        <v>898121</v>
      </c>
      <c r="B6253" t="s">
        <v>5052</v>
      </c>
      <c r="C6253" t="s">
        <v>8</v>
      </c>
      <c r="D6253" t="s">
        <v>9</v>
      </c>
      <c r="E6253" t="str">
        <f>IF(Statistics_xlsx___Sheet1[[#This Row],[event_name]]="-","Male",Statistics_xlsx___Sheet1[[#This Row],[event_name]])</f>
        <v>Male</v>
      </c>
      <c r="F6253" t="s">
        <v>17</v>
      </c>
      <c r="G6253" t="s">
        <v>24</v>
      </c>
      <c r="H6253" t="str">
        <f>IF(Statistics_xlsx___Sheet1[[#This Row],[Post Name]]="-",IF(G6254=0,G6252,G6254),Statistics_xlsx___Sheet1[[#This Row],[Post Name]])</f>
        <v>i7</v>
      </c>
      <c r="I6253">
        <v>76013</v>
      </c>
      <c r="J6253">
        <f>IF(Statistics_xlsx___Sheet1[[#This Row],[Offered Salary]]&lt;=0,AVERAGE($I$2:$I$7166),Statistics_xlsx___Sheet1[[#This Row],[Offered Salary]])</f>
        <v>76013</v>
      </c>
      <c r="K6253" t="b">
        <f>OR((Statistics_xlsx___Sheet1[[#This Row],[updated offered salary]]&lt;$N$39),(Statistics_xlsx___Sheet1[[#This Row],[updated offered salary]]&gt;$N$40))</f>
        <v>0</v>
      </c>
    </row>
    <row r="6254" spans="1:11" x14ac:dyDescent="0.3">
      <c r="A6254">
        <v>722804</v>
      </c>
      <c r="B6254" t="s">
        <v>5053</v>
      </c>
      <c r="C6254" t="s">
        <v>8</v>
      </c>
      <c r="D6254" t="s">
        <v>13</v>
      </c>
      <c r="E6254" t="str">
        <f>IF(Statistics_xlsx___Sheet1[[#This Row],[event_name]]="-","Male",Statistics_xlsx___Sheet1[[#This Row],[event_name]])</f>
        <v>Female</v>
      </c>
      <c r="F6254" t="s">
        <v>17</v>
      </c>
      <c r="G6254" t="s">
        <v>24</v>
      </c>
      <c r="H6254" t="str">
        <f>IF(Statistics_xlsx___Sheet1[[#This Row],[Post Name]]="-",IF(G6255=0,G6253,G6255),Statistics_xlsx___Sheet1[[#This Row],[Post Name]])</f>
        <v>i7</v>
      </c>
      <c r="I6254">
        <v>30207</v>
      </c>
      <c r="J6254">
        <f>IF(Statistics_xlsx___Sheet1[[#This Row],[Offered Salary]]&lt;=0,AVERAGE($I$2:$I$7166),Statistics_xlsx___Sheet1[[#This Row],[Offered Salary]])</f>
        <v>30207</v>
      </c>
      <c r="K6254" t="b">
        <f>OR((Statistics_xlsx___Sheet1[[#This Row],[updated offered salary]]&lt;$N$39),(Statistics_xlsx___Sheet1[[#This Row],[updated offered salary]]&gt;$N$40))</f>
        <v>0</v>
      </c>
    </row>
    <row r="6255" spans="1:11" x14ac:dyDescent="0.3">
      <c r="A6255">
        <v>168749</v>
      </c>
      <c r="B6255" t="s">
        <v>5016</v>
      </c>
      <c r="C6255" t="s">
        <v>8</v>
      </c>
      <c r="D6255" t="s">
        <v>9</v>
      </c>
      <c r="E6255" t="str">
        <f>IF(Statistics_xlsx___Sheet1[[#This Row],[event_name]]="-","Male",Statistics_xlsx___Sheet1[[#This Row],[event_name]])</f>
        <v>Male</v>
      </c>
      <c r="F6255" t="s">
        <v>17</v>
      </c>
      <c r="G6255" t="s">
        <v>24</v>
      </c>
      <c r="H6255" t="str">
        <f>IF(Statistics_xlsx___Sheet1[[#This Row],[Post Name]]="-",IF(G6256=0,G6254,G6256),Statistics_xlsx___Sheet1[[#This Row],[Post Name]])</f>
        <v>i7</v>
      </c>
      <c r="I6255">
        <v>7394</v>
      </c>
      <c r="J6255">
        <f>IF(Statistics_xlsx___Sheet1[[#This Row],[Offered Salary]]&lt;=0,AVERAGE($I$2:$I$7166),Statistics_xlsx___Sheet1[[#This Row],[Offered Salary]])</f>
        <v>7394</v>
      </c>
      <c r="K6255" t="b">
        <f>OR((Statistics_xlsx___Sheet1[[#This Row],[updated offered salary]]&lt;$N$39),(Statistics_xlsx___Sheet1[[#This Row],[updated offered salary]]&gt;$N$40))</f>
        <v>0</v>
      </c>
    </row>
    <row r="6256" spans="1:11" x14ac:dyDescent="0.3">
      <c r="A6256">
        <v>683810</v>
      </c>
      <c r="B6256" t="s">
        <v>5054</v>
      </c>
      <c r="C6256" t="s">
        <v>8</v>
      </c>
      <c r="D6256" t="s">
        <v>42</v>
      </c>
      <c r="E6256" t="str">
        <f>IF(Statistics_xlsx___Sheet1[[#This Row],[event_name]]="-","Male",Statistics_xlsx___Sheet1[[#This Row],[event_name]])</f>
        <v>Don’t want to say</v>
      </c>
      <c r="F6256" t="s">
        <v>17</v>
      </c>
      <c r="G6256" t="s">
        <v>345</v>
      </c>
      <c r="H6256" t="str">
        <f>IF(Statistics_xlsx___Sheet1[[#This Row],[Post Name]]="-",IF(G6257=0,G6255,G6257),Statistics_xlsx___Sheet1[[#This Row],[Post Name]])</f>
        <v>c9</v>
      </c>
      <c r="I6256">
        <v>91112</v>
      </c>
      <c r="J6256">
        <f>IF(Statistics_xlsx___Sheet1[[#This Row],[Offered Salary]]&lt;=0,AVERAGE($I$2:$I$7166),Statistics_xlsx___Sheet1[[#This Row],[Offered Salary]])</f>
        <v>91112</v>
      </c>
      <c r="K6256" t="b">
        <f>OR((Statistics_xlsx___Sheet1[[#This Row],[updated offered salary]]&lt;$N$39),(Statistics_xlsx___Sheet1[[#This Row],[updated offered salary]]&gt;$N$40))</f>
        <v>0</v>
      </c>
    </row>
    <row r="6257" spans="1:11" x14ac:dyDescent="0.3">
      <c r="A6257">
        <v>292742</v>
      </c>
      <c r="B6257" t="s">
        <v>5055</v>
      </c>
      <c r="C6257" t="s">
        <v>8</v>
      </c>
      <c r="D6257" t="s">
        <v>9</v>
      </c>
      <c r="E6257" t="str">
        <f>IF(Statistics_xlsx___Sheet1[[#This Row],[event_name]]="-","Male",Statistics_xlsx___Sheet1[[#This Row],[event_name]])</f>
        <v>Male</v>
      </c>
      <c r="F6257" t="s">
        <v>10</v>
      </c>
      <c r="G6257" t="s">
        <v>30</v>
      </c>
      <c r="H6257" t="str">
        <f>IF(Statistics_xlsx___Sheet1[[#This Row],[Post Name]]="-",IF(G6258=0,G6256,G6258),Statistics_xlsx___Sheet1[[#This Row],[Post Name]])</f>
        <v>b9</v>
      </c>
      <c r="I6257">
        <v>57823</v>
      </c>
      <c r="J6257">
        <f>IF(Statistics_xlsx___Sheet1[[#This Row],[Offered Salary]]&lt;=0,AVERAGE($I$2:$I$7166),Statistics_xlsx___Sheet1[[#This Row],[Offered Salary]])</f>
        <v>57823</v>
      </c>
      <c r="K6257" t="b">
        <f>OR((Statistics_xlsx___Sheet1[[#This Row],[updated offered salary]]&lt;$N$39),(Statistics_xlsx___Sheet1[[#This Row],[updated offered salary]]&gt;$N$40))</f>
        <v>0</v>
      </c>
    </row>
    <row r="6258" spans="1:11" x14ac:dyDescent="0.3">
      <c r="A6258">
        <v>441041</v>
      </c>
      <c r="B6258" t="s">
        <v>5056</v>
      </c>
      <c r="C6258" t="s">
        <v>8</v>
      </c>
      <c r="D6258" t="s">
        <v>9</v>
      </c>
      <c r="E6258" t="str">
        <f>IF(Statistics_xlsx___Sheet1[[#This Row],[event_name]]="-","Male",Statistics_xlsx___Sheet1[[#This Row],[event_name]])</f>
        <v>Male</v>
      </c>
      <c r="F6258" t="s">
        <v>10</v>
      </c>
      <c r="G6258" t="s">
        <v>30</v>
      </c>
      <c r="H6258" t="str">
        <f>IF(Statistics_xlsx___Sheet1[[#This Row],[Post Name]]="-",IF(G6259=0,G6257,G6259),Statistics_xlsx___Sheet1[[#This Row],[Post Name]])</f>
        <v>b9</v>
      </c>
      <c r="I6258">
        <v>7239</v>
      </c>
      <c r="J6258">
        <f>IF(Statistics_xlsx___Sheet1[[#This Row],[Offered Salary]]&lt;=0,AVERAGE($I$2:$I$7166),Statistics_xlsx___Sheet1[[#This Row],[Offered Salary]])</f>
        <v>7239</v>
      </c>
      <c r="K6258" t="b">
        <f>OR((Statistics_xlsx___Sheet1[[#This Row],[updated offered salary]]&lt;$N$39),(Statistics_xlsx___Sheet1[[#This Row],[updated offered salary]]&gt;$N$40))</f>
        <v>0</v>
      </c>
    </row>
    <row r="6259" spans="1:11" x14ac:dyDescent="0.3">
      <c r="A6259">
        <v>56603</v>
      </c>
      <c r="B6259" t="s">
        <v>5057</v>
      </c>
      <c r="C6259" t="s">
        <v>8</v>
      </c>
      <c r="D6259" t="s">
        <v>13</v>
      </c>
      <c r="E6259" t="str">
        <f>IF(Statistics_xlsx___Sheet1[[#This Row],[event_name]]="-","Male",Statistics_xlsx___Sheet1[[#This Row],[event_name]])</f>
        <v>Female</v>
      </c>
      <c r="F6259" t="s">
        <v>10</v>
      </c>
      <c r="G6259" t="s">
        <v>30</v>
      </c>
      <c r="H6259" t="str">
        <f>IF(Statistics_xlsx___Sheet1[[#This Row],[Post Name]]="-",IF(G6260=0,G6258,G6260),Statistics_xlsx___Sheet1[[#This Row],[Post Name]])</f>
        <v>b9</v>
      </c>
      <c r="I6259">
        <v>54973</v>
      </c>
      <c r="J6259">
        <f>IF(Statistics_xlsx___Sheet1[[#This Row],[Offered Salary]]&lt;=0,AVERAGE($I$2:$I$7166),Statistics_xlsx___Sheet1[[#This Row],[Offered Salary]])</f>
        <v>54973</v>
      </c>
      <c r="K6259" t="b">
        <f>OR((Statistics_xlsx___Sheet1[[#This Row],[updated offered salary]]&lt;$N$39),(Statistics_xlsx___Sheet1[[#This Row],[updated offered salary]]&gt;$N$40))</f>
        <v>0</v>
      </c>
    </row>
    <row r="6260" spans="1:11" x14ac:dyDescent="0.3">
      <c r="A6260">
        <v>997569</v>
      </c>
      <c r="B6260" t="s">
        <v>5058</v>
      </c>
      <c r="C6260" t="s">
        <v>8</v>
      </c>
      <c r="D6260" t="s">
        <v>13</v>
      </c>
      <c r="E6260" t="str">
        <f>IF(Statistics_xlsx___Sheet1[[#This Row],[event_name]]="-","Male",Statistics_xlsx___Sheet1[[#This Row],[event_name]])</f>
        <v>Female</v>
      </c>
      <c r="F6260" t="s">
        <v>86</v>
      </c>
      <c r="G6260" t="s">
        <v>36</v>
      </c>
      <c r="H6260" t="str">
        <f>IF(Statistics_xlsx___Sheet1[[#This Row],[Post Name]]="-",IF(G6261=0,G6259,G6261),Statistics_xlsx___Sheet1[[#This Row],[Post Name]])</f>
        <v>i5</v>
      </c>
      <c r="I6260">
        <v>68698</v>
      </c>
      <c r="J6260">
        <f>IF(Statistics_xlsx___Sheet1[[#This Row],[Offered Salary]]&lt;=0,AVERAGE($I$2:$I$7166),Statistics_xlsx___Sheet1[[#This Row],[Offered Salary]])</f>
        <v>68698</v>
      </c>
      <c r="K6260" t="b">
        <f>OR((Statistics_xlsx___Sheet1[[#This Row],[updated offered salary]]&lt;$N$39),(Statistics_xlsx___Sheet1[[#This Row],[updated offered salary]]&gt;$N$40))</f>
        <v>0</v>
      </c>
    </row>
    <row r="6261" spans="1:11" x14ac:dyDescent="0.3">
      <c r="A6261">
        <v>573927</v>
      </c>
      <c r="B6261" t="s">
        <v>5059</v>
      </c>
      <c r="C6261" t="s">
        <v>8</v>
      </c>
      <c r="D6261" t="s">
        <v>9</v>
      </c>
      <c r="E6261" t="str">
        <f>IF(Statistics_xlsx___Sheet1[[#This Row],[event_name]]="-","Male",Statistics_xlsx___Sheet1[[#This Row],[event_name]])</f>
        <v>Male</v>
      </c>
      <c r="F6261" t="s">
        <v>166</v>
      </c>
      <c r="G6261" t="s">
        <v>14</v>
      </c>
      <c r="H6261" t="str">
        <f>IF(Statistics_xlsx___Sheet1[[#This Row],[Post Name]]="-",IF(G6262=0,G6260,G6262),Statistics_xlsx___Sheet1[[#This Row],[Post Name]])</f>
        <v>c5</v>
      </c>
      <c r="I6261">
        <v>32801</v>
      </c>
      <c r="J6261">
        <f>IF(Statistics_xlsx___Sheet1[[#This Row],[Offered Salary]]&lt;=0,AVERAGE($I$2:$I$7166),Statistics_xlsx___Sheet1[[#This Row],[Offered Salary]])</f>
        <v>32801</v>
      </c>
      <c r="K6261" t="b">
        <f>OR((Statistics_xlsx___Sheet1[[#This Row],[updated offered salary]]&lt;$N$39),(Statistics_xlsx___Sheet1[[#This Row],[updated offered salary]]&gt;$N$40))</f>
        <v>0</v>
      </c>
    </row>
    <row r="6262" spans="1:11" x14ac:dyDescent="0.3">
      <c r="A6262">
        <v>611822</v>
      </c>
      <c r="B6262" t="s">
        <v>5060</v>
      </c>
      <c r="C6262" t="s">
        <v>8</v>
      </c>
      <c r="D6262" t="s">
        <v>13</v>
      </c>
      <c r="E6262" t="str">
        <f>IF(Statistics_xlsx___Sheet1[[#This Row],[event_name]]="-","Male",Statistics_xlsx___Sheet1[[#This Row],[event_name]])</f>
        <v>Female</v>
      </c>
      <c r="F6262" t="s">
        <v>17</v>
      </c>
      <c r="G6262" t="s">
        <v>24</v>
      </c>
      <c r="H6262" t="str">
        <f>IF(Statistics_xlsx___Sheet1[[#This Row],[Post Name]]="-",IF(G6263=0,G6261,G6263),Statistics_xlsx___Sheet1[[#This Row],[Post Name]])</f>
        <v>i7</v>
      </c>
      <c r="I6262">
        <v>48568</v>
      </c>
      <c r="J6262">
        <f>IF(Statistics_xlsx___Sheet1[[#This Row],[Offered Salary]]&lt;=0,AVERAGE($I$2:$I$7166),Statistics_xlsx___Sheet1[[#This Row],[Offered Salary]])</f>
        <v>48568</v>
      </c>
      <c r="K6262" t="b">
        <f>OR((Statistics_xlsx___Sheet1[[#This Row],[updated offered salary]]&lt;$N$39),(Statistics_xlsx___Sheet1[[#This Row],[updated offered salary]]&gt;$N$40))</f>
        <v>0</v>
      </c>
    </row>
    <row r="6263" spans="1:11" x14ac:dyDescent="0.3">
      <c r="A6263">
        <v>867708</v>
      </c>
      <c r="B6263" t="s">
        <v>5061</v>
      </c>
      <c r="C6263" t="s">
        <v>8</v>
      </c>
      <c r="D6263" t="s">
        <v>9</v>
      </c>
      <c r="E6263" t="str">
        <f>IF(Statistics_xlsx___Sheet1[[#This Row],[event_name]]="-","Male",Statistics_xlsx___Sheet1[[#This Row],[event_name]])</f>
        <v>Male</v>
      </c>
      <c r="F6263" t="s">
        <v>17</v>
      </c>
      <c r="G6263" t="s">
        <v>24</v>
      </c>
      <c r="H6263" t="str">
        <f>IF(Statistics_xlsx___Sheet1[[#This Row],[Post Name]]="-",IF(G6264=0,G6262,G6264),Statistics_xlsx___Sheet1[[#This Row],[Post Name]])</f>
        <v>i7</v>
      </c>
      <c r="I6263">
        <v>82325</v>
      </c>
      <c r="J6263">
        <f>IF(Statistics_xlsx___Sheet1[[#This Row],[Offered Salary]]&lt;=0,AVERAGE($I$2:$I$7166),Statistics_xlsx___Sheet1[[#This Row],[Offered Salary]])</f>
        <v>82325</v>
      </c>
      <c r="K6263" t="b">
        <f>OR((Statistics_xlsx___Sheet1[[#This Row],[updated offered salary]]&lt;$N$39),(Statistics_xlsx___Sheet1[[#This Row],[updated offered salary]]&gt;$N$40))</f>
        <v>0</v>
      </c>
    </row>
    <row r="6264" spans="1:11" x14ac:dyDescent="0.3">
      <c r="A6264">
        <v>199470</v>
      </c>
      <c r="B6264" t="s">
        <v>5062</v>
      </c>
      <c r="C6264" t="s">
        <v>8</v>
      </c>
      <c r="D6264" t="s">
        <v>9</v>
      </c>
      <c r="E6264" t="str">
        <f>IF(Statistics_xlsx___Sheet1[[#This Row],[event_name]]="-","Male",Statistics_xlsx___Sheet1[[#This Row],[event_name]])</f>
        <v>Male</v>
      </c>
      <c r="F6264" t="s">
        <v>17</v>
      </c>
      <c r="G6264" t="s">
        <v>14</v>
      </c>
      <c r="H6264" t="str">
        <f>IF(Statistics_xlsx___Sheet1[[#This Row],[Post Name]]="-",IF(G6265=0,G6263,G6265),Statistics_xlsx___Sheet1[[#This Row],[Post Name]])</f>
        <v>c5</v>
      </c>
      <c r="I6264">
        <v>97038</v>
      </c>
      <c r="J6264">
        <f>IF(Statistics_xlsx___Sheet1[[#This Row],[Offered Salary]]&lt;=0,AVERAGE($I$2:$I$7166),Statistics_xlsx___Sheet1[[#This Row],[Offered Salary]])</f>
        <v>97038</v>
      </c>
      <c r="K6264" t="b">
        <f>OR((Statistics_xlsx___Sheet1[[#This Row],[updated offered salary]]&lt;$N$39),(Statistics_xlsx___Sheet1[[#This Row],[updated offered salary]]&gt;$N$40))</f>
        <v>0</v>
      </c>
    </row>
    <row r="6265" spans="1:11" x14ac:dyDescent="0.3">
      <c r="A6265">
        <v>539550</v>
      </c>
      <c r="B6265" t="s">
        <v>5063</v>
      </c>
      <c r="C6265" t="s">
        <v>8</v>
      </c>
      <c r="D6265" t="s">
        <v>9</v>
      </c>
      <c r="E6265" t="str">
        <f>IF(Statistics_xlsx___Sheet1[[#This Row],[event_name]]="-","Male",Statistics_xlsx___Sheet1[[#This Row],[event_name]])</f>
        <v>Male</v>
      </c>
      <c r="F6265" t="s">
        <v>17</v>
      </c>
      <c r="G6265" t="s">
        <v>14</v>
      </c>
      <c r="H6265" t="str">
        <f>IF(Statistics_xlsx___Sheet1[[#This Row],[Post Name]]="-",IF(G6266=0,G6264,G6266),Statistics_xlsx___Sheet1[[#This Row],[Post Name]])</f>
        <v>c5</v>
      </c>
      <c r="I6265">
        <v>72434</v>
      </c>
      <c r="J6265">
        <f>IF(Statistics_xlsx___Sheet1[[#This Row],[Offered Salary]]&lt;=0,AVERAGE($I$2:$I$7166),Statistics_xlsx___Sheet1[[#This Row],[Offered Salary]])</f>
        <v>72434</v>
      </c>
      <c r="K6265" t="b">
        <f>OR((Statistics_xlsx___Sheet1[[#This Row],[updated offered salary]]&lt;$N$39),(Statistics_xlsx___Sheet1[[#This Row],[updated offered salary]]&gt;$N$40))</f>
        <v>0</v>
      </c>
    </row>
    <row r="6266" spans="1:11" x14ac:dyDescent="0.3">
      <c r="A6266">
        <v>613607</v>
      </c>
      <c r="B6266" t="s">
        <v>5064</v>
      </c>
      <c r="C6266" t="s">
        <v>8</v>
      </c>
      <c r="D6266" t="s">
        <v>9</v>
      </c>
      <c r="E6266" t="str">
        <f>IF(Statistics_xlsx___Sheet1[[#This Row],[event_name]]="-","Male",Statistics_xlsx___Sheet1[[#This Row],[event_name]])</f>
        <v>Male</v>
      </c>
      <c r="F6266" t="s">
        <v>17</v>
      </c>
      <c r="G6266" t="s">
        <v>14</v>
      </c>
      <c r="H6266" t="str">
        <f>IF(Statistics_xlsx___Sheet1[[#This Row],[Post Name]]="-",IF(G6267=0,G6265,G6267),Statistics_xlsx___Sheet1[[#This Row],[Post Name]])</f>
        <v>c5</v>
      </c>
      <c r="I6266">
        <v>22161</v>
      </c>
      <c r="J6266">
        <f>IF(Statistics_xlsx___Sheet1[[#This Row],[Offered Salary]]&lt;=0,AVERAGE($I$2:$I$7166),Statistics_xlsx___Sheet1[[#This Row],[Offered Salary]])</f>
        <v>22161</v>
      </c>
      <c r="K6266" t="b">
        <f>OR((Statistics_xlsx___Sheet1[[#This Row],[updated offered salary]]&lt;$N$39),(Statistics_xlsx___Sheet1[[#This Row],[updated offered salary]]&gt;$N$40))</f>
        <v>0</v>
      </c>
    </row>
    <row r="6267" spans="1:11" x14ac:dyDescent="0.3">
      <c r="A6267">
        <v>68275</v>
      </c>
      <c r="B6267" t="s">
        <v>5065</v>
      </c>
      <c r="C6267" t="s">
        <v>8</v>
      </c>
      <c r="D6267" t="s">
        <v>42</v>
      </c>
      <c r="E6267" t="str">
        <f>IF(Statistics_xlsx___Sheet1[[#This Row],[event_name]]="-","Male",Statistics_xlsx___Sheet1[[#This Row],[event_name]])</f>
        <v>Don’t want to say</v>
      </c>
      <c r="F6267" t="s">
        <v>17</v>
      </c>
      <c r="G6267" t="s">
        <v>14</v>
      </c>
      <c r="H6267" t="str">
        <f>IF(Statistics_xlsx___Sheet1[[#This Row],[Post Name]]="-",IF(G6268=0,G6266,G6268),Statistics_xlsx___Sheet1[[#This Row],[Post Name]])</f>
        <v>c5</v>
      </c>
      <c r="I6267">
        <v>10759</v>
      </c>
      <c r="J6267">
        <f>IF(Statistics_xlsx___Sheet1[[#This Row],[Offered Salary]]&lt;=0,AVERAGE($I$2:$I$7166),Statistics_xlsx___Sheet1[[#This Row],[Offered Salary]])</f>
        <v>10759</v>
      </c>
      <c r="K6267" t="b">
        <f>OR((Statistics_xlsx___Sheet1[[#This Row],[updated offered salary]]&lt;$N$39),(Statistics_xlsx___Sheet1[[#This Row],[updated offered salary]]&gt;$N$40))</f>
        <v>0</v>
      </c>
    </row>
    <row r="6268" spans="1:11" x14ac:dyDescent="0.3">
      <c r="A6268">
        <v>873486</v>
      </c>
      <c r="B6268" t="s">
        <v>5066</v>
      </c>
      <c r="C6268" t="s">
        <v>8</v>
      </c>
      <c r="D6268" t="s">
        <v>13</v>
      </c>
      <c r="E6268" t="str">
        <f>IF(Statistics_xlsx___Sheet1[[#This Row],[event_name]]="-","Male",Statistics_xlsx___Sheet1[[#This Row],[event_name]])</f>
        <v>Female</v>
      </c>
      <c r="F6268" t="s">
        <v>10</v>
      </c>
      <c r="G6268" t="s">
        <v>345</v>
      </c>
      <c r="H6268" t="str">
        <f>IF(Statistics_xlsx___Sheet1[[#This Row],[Post Name]]="-",IF(G6269=0,G6267,G6269),Statistics_xlsx___Sheet1[[#This Row],[Post Name]])</f>
        <v>c9</v>
      </c>
      <c r="I6268">
        <v>33189</v>
      </c>
      <c r="J6268">
        <f>IF(Statistics_xlsx___Sheet1[[#This Row],[Offered Salary]]&lt;=0,AVERAGE($I$2:$I$7166),Statistics_xlsx___Sheet1[[#This Row],[Offered Salary]])</f>
        <v>33189</v>
      </c>
      <c r="K6268" t="b">
        <f>OR((Statistics_xlsx___Sheet1[[#This Row],[updated offered salary]]&lt;$N$39),(Statistics_xlsx___Sheet1[[#This Row],[updated offered salary]]&gt;$N$40))</f>
        <v>0</v>
      </c>
    </row>
    <row r="6269" spans="1:11" x14ac:dyDescent="0.3">
      <c r="A6269">
        <v>594223</v>
      </c>
      <c r="B6269" t="s">
        <v>5066</v>
      </c>
      <c r="C6269" t="s">
        <v>8</v>
      </c>
      <c r="D6269" t="s">
        <v>9</v>
      </c>
      <c r="E6269" t="str">
        <f>IF(Statistics_xlsx___Sheet1[[#This Row],[event_name]]="-","Male",Statistics_xlsx___Sheet1[[#This Row],[event_name]])</f>
        <v>Male</v>
      </c>
      <c r="F6269" t="s">
        <v>10</v>
      </c>
      <c r="G6269" t="s">
        <v>345</v>
      </c>
      <c r="H6269" t="str">
        <f>IF(Statistics_xlsx___Sheet1[[#This Row],[Post Name]]="-",IF(G6270=0,G6268,G6270),Statistics_xlsx___Sheet1[[#This Row],[Post Name]])</f>
        <v>c9</v>
      </c>
      <c r="I6269">
        <v>7867</v>
      </c>
      <c r="J6269">
        <f>IF(Statistics_xlsx___Sheet1[[#This Row],[Offered Salary]]&lt;=0,AVERAGE($I$2:$I$7166),Statistics_xlsx___Sheet1[[#This Row],[Offered Salary]])</f>
        <v>7867</v>
      </c>
      <c r="K6269" t="b">
        <f>OR((Statistics_xlsx___Sheet1[[#This Row],[updated offered salary]]&lt;$N$39),(Statistics_xlsx___Sheet1[[#This Row],[updated offered salary]]&gt;$N$40))</f>
        <v>0</v>
      </c>
    </row>
    <row r="6270" spans="1:11" x14ac:dyDescent="0.3">
      <c r="A6270">
        <v>120522</v>
      </c>
      <c r="B6270" t="s">
        <v>5067</v>
      </c>
      <c r="C6270" t="s">
        <v>8</v>
      </c>
      <c r="D6270" t="s">
        <v>13</v>
      </c>
      <c r="E6270" t="str">
        <f>IF(Statistics_xlsx___Sheet1[[#This Row],[event_name]]="-","Male",Statistics_xlsx___Sheet1[[#This Row],[event_name]])</f>
        <v>Female</v>
      </c>
      <c r="F6270" t="s">
        <v>17</v>
      </c>
      <c r="G6270" t="s">
        <v>345</v>
      </c>
      <c r="H6270" t="str">
        <f>IF(Statistics_xlsx___Sheet1[[#This Row],[Post Name]]="-",IF(G6271=0,G6269,G6271),Statistics_xlsx___Sheet1[[#This Row],[Post Name]])</f>
        <v>c9</v>
      </c>
      <c r="I6270">
        <v>54630</v>
      </c>
      <c r="J6270">
        <f>IF(Statistics_xlsx___Sheet1[[#This Row],[Offered Salary]]&lt;=0,AVERAGE($I$2:$I$7166),Statistics_xlsx___Sheet1[[#This Row],[Offered Salary]])</f>
        <v>54630</v>
      </c>
      <c r="K6270" t="b">
        <f>OR((Statistics_xlsx___Sheet1[[#This Row],[updated offered salary]]&lt;$N$39),(Statistics_xlsx___Sheet1[[#This Row],[updated offered salary]]&gt;$N$40))</f>
        <v>0</v>
      </c>
    </row>
    <row r="6271" spans="1:11" x14ac:dyDescent="0.3">
      <c r="A6271">
        <v>725449</v>
      </c>
      <c r="B6271" t="s">
        <v>5068</v>
      </c>
      <c r="C6271" t="s">
        <v>8</v>
      </c>
      <c r="D6271" t="s">
        <v>9</v>
      </c>
      <c r="E6271" t="str">
        <f>IF(Statistics_xlsx___Sheet1[[#This Row],[event_name]]="-","Male",Statistics_xlsx___Sheet1[[#This Row],[event_name]])</f>
        <v>Male</v>
      </c>
      <c r="F6271" t="s">
        <v>17</v>
      </c>
      <c r="G6271" t="s">
        <v>345</v>
      </c>
      <c r="H6271" t="str">
        <f>IF(Statistics_xlsx___Sheet1[[#This Row],[Post Name]]="-",IF(G6272=0,G6270,G6272),Statistics_xlsx___Sheet1[[#This Row],[Post Name]])</f>
        <v>c9</v>
      </c>
      <c r="I6271">
        <v>15033</v>
      </c>
      <c r="J6271">
        <f>IF(Statistics_xlsx___Sheet1[[#This Row],[Offered Salary]]&lt;=0,AVERAGE($I$2:$I$7166),Statistics_xlsx___Sheet1[[#This Row],[Offered Salary]])</f>
        <v>15033</v>
      </c>
      <c r="K6271" t="b">
        <f>OR((Statistics_xlsx___Sheet1[[#This Row],[updated offered salary]]&lt;$N$39),(Statistics_xlsx___Sheet1[[#This Row],[updated offered salary]]&gt;$N$40))</f>
        <v>0</v>
      </c>
    </row>
    <row r="6272" spans="1:11" x14ac:dyDescent="0.3">
      <c r="A6272">
        <v>784107</v>
      </c>
      <c r="B6272" t="s">
        <v>5069</v>
      </c>
      <c r="C6272" t="s">
        <v>8</v>
      </c>
      <c r="D6272" t="s">
        <v>9</v>
      </c>
      <c r="E6272" t="str">
        <f>IF(Statistics_xlsx___Sheet1[[#This Row],[event_name]]="-","Male",Statistics_xlsx___Sheet1[[#This Row],[event_name]])</f>
        <v>Male</v>
      </c>
      <c r="F6272" t="s">
        <v>17</v>
      </c>
      <c r="G6272" t="s">
        <v>345</v>
      </c>
      <c r="H6272" t="str">
        <f>IF(Statistics_xlsx___Sheet1[[#This Row],[Post Name]]="-",IF(G6273=0,G6271,G6273),Statistics_xlsx___Sheet1[[#This Row],[Post Name]])</f>
        <v>c9</v>
      </c>
      <c r="I6272">
        <v>1027</v>
      </c>
      <c r="J6272">
        <f>IF(Statistics_xlsx___Sheet1[[#This Row],[Offered Salary]]&lt;=0,AVERAGE($I$2:$I$7166),Statistics_xlsx___Sheet1[[#This Row],[Offered Salary]])</f>
        <v>1027</v>
      </c>
      <c r="K6272" t="b">
        <f>OR((Statistics_xlsx___Sheet1[[#This Row],[updated offered salary]]&lt;$N$39),(Statistics_xlsx___Sheet1[[#This Row],[updated offered salary]]&gt;$N$40))</f>
        <v>0</v>
      </c>
    </row>
    <row r="6273" spans="1:11" x14ac:dyDescent="0.3">
      <c r="A6273">
        <v>386548</v>
      </c>
      <c r="B6273" t="s">
        <v>5070</v>
      </c>
      <c r="C6273" t="s">
        <v>8</v>
      </c>
      <c r="D6273" t="s">
        <v>9</v>
      </c>
      <c r="E6273" t="str">
        <f>IF(Statistics_xlsx___Sheet1[[#This Row],[event_name]]="-","Male",Statistics_xlsx___Sheet1[[#This Row],[event_name]])</f>
        <v>Male</v>
      </c>
      <c r="F6273" t="s">
        <v>17</v>
      </c>
      <c r="G6273" t="s">
        <v>345</v>
      </c>
      <c r="H6273" t="str">
        <f>IF(Statistics_xlsx___Sheet1[[#This Row],[Post Name]]="-",IF(G6274=0,G6272,G6274),Statistics_xlsx___Sheet1[[#This Row],[Post Name]])</f>
        <v>c9</v>
      </c>
      <c r="I6273">
        <v>43552</v>
      </c>
      <c r="J6273">
        <f>IF(Statistics_xlsx___Sheet1[[#This Row],[Offered Salary]]&lt;=0,AVERAGE($I$2:$I$7166),Statistics_xlsx___Sheet1[[#This Row],[Offered Salary]])</f>
        <v>43552</v>
      </c>
      <c r="K6273" t="b">
        <f>OR((Statistics_xlsx___Sheet1[[#This Row],[updated offered salary]]&lt;$N$39),(Statistics_xlsx___Sheet1[[#This Row],[updated offered salary]]&gt;$N$40))</f>
        <v>0</v>
      </c>
    </row>
    <row r="6274" spans="1:11" x14ac:dyDescent="0.3">
      <c r="A6274">
        <v>821333</v>
      </c>
      <c r="B6274" t="s">
        <v>5071</v>
      </c>
      <c r="C6274" t="s">
        <v>8</v>
      </c>
      <c r="D6274" t="s">
        <v>13</v>
      </c>
      <c r="E6274" t="str">
        <f>IF(Statistics_xlsx___Sheet1[[#This Row],[event_name]]="-","Male",Statistics_xlsx___Sheet1[[#This Row],[event_name]])</f>
        <v>Female</v>
      </c>
      <c r="F6274" t="s">
        <v>17</v>
      </c>
      <c r="G6274" t="s">
        <v>345</v>
      </c>
      <c r="H6274" t="str">
        <f>IF(Statistics_xlsx___Sheet1[[#This Row],[Post Name]]="-",IF(G6275=0,G6273,G6275),Statistics_xlsx___Sheet1[[#This Row],[Post Name]])</f>
        <v>c9</v>
      </c>
      <c r="I6274">
        <v>26094</v>
      </c>
      <c r="J6274">
        <f>IF(Statistics_xlsx___Sheet1[[#This Row],[Offered Salary]]&lt;=0,AVERAGE($I$2:$I$7166),Statistics_xlsx___Sheet1[[#This Row],[Offered Salary]])</f>
        <v>26094</v>
      </c>
      <c r="K6274" t="b">
        <f>OR((Statistics_xlsx___Sheet1[[#This Row],[updated offered salary]]&lt;$N$39),(Statistics_xlsx___Sheet1[[#This Row],[updated offered salary]]&gt;$N$40))</f>
        <v>0</v>
      </c>
    </row>
    <row r="6275" spans="1:11" x14ac:dyDescent="0.3">
      <c r="A6275">
        <v>129183</v>
      </c>
      <c r="B6275" t="s">
        <v>5072</v>
      </c>
      <c r="C6275" t="s">
        <v>8</v>
      </c>
      <c r="D6275" t="s">
        <v>9</v>
      </c>
      <c r="E6275" t="str">
        <f>IF(Statistics_xlsx___Sheet1[[#This Row],[event_name]]="-","Male",Statistics_xlsx___Sheet1[[#This Row],[event_name]])</f>
        <v>Male</v>
      </c>
      <c r="F6275" t="s">
        <v>17</v>
      </c>
      <c r="G6275" t="s">
        <v>345</v>
      </c>
      <c r="H6275" t="str">
        <f>IF(Statistics_xlsx___Sheet1[[#This Row],[Post Name]]="-",IF(G6276=0,G6274,G6276),Statistics_xlsx___Sheet1[[#This Row],[Post Name]])</f>
        <v>c9</v>
      </c>
      <c r="I6275">
        <v>83823</v>
      </c>
      <c r="J6275">
        <f>IF(Statistics_xlsx___Sheet1[[#This Row],[Offered Salary]]&lt;=0,AVERAGE($I$2:$I$7166),Statistics_xlsx___Sheet1[[#This Row],[Offered Salary]])</f>
        <v>83823</v>
      </c>
      <c r="K6275" t="b">
        <f>OR((Statistics_xlsx___Sheet1[[#This Row],[updated offered salary]]&lt;$N$39),(Statistics_xlsx___Sheet1[[#This Row],[updated offered salary]]&gt;$N$40))</f>
        <v>0</v>
      </c>
    </row>
    <row r="6276" spans="1:11" x14ac:dyDescent="0.3">
      <c r="A6276">
        <v>432912</v>
      </c>
      <c r="B6276" t="s">
        <v>5073</v>
      </c>
      <c r="C6276" t="s">
        <v>8</v>
      </c>
      <c r="D6276" t="s">
        <v>13</v>
      </c>
      <c r="E6276" t="str">
        <f>IF(Statistics_xlsx___Sheet1[[#This Row],[event_name]]="-","Male",Statistics_xlsx___Sheet1[[#This Row],[event_name]])</f>
        <v>Female</v>
      </c>
      <c r="F6276" t="s">
        <v>17</v>
      </c>
      <c r="G6276" t="s">
        <v>345</v>
      </c>
      <c r="H6276" t="str">
        <f>IF(Statistics_xlsx___Sheet1[[#This Row],[Post Name]]="-",IF(G6277=0,G6275,G6277),Statistics_xlsx___Sheet1[[#This Row],[Post Name]])</f>
        <v>c9</v>
      </c>
      <c r="I6276">
        <v>2249</v>
      </c>
      <c r="J6276">
        <f>IF(Statistics_xlsx___Sheet1[[#This Row],[Offered Salary]]&lt;=0,AVERAGE($I$2:$I$7166),Statistics_xlsx___Sheet1[[#This Row],[Offered Salary]])</f>
        <v>2249</v>
      </c>
      <c r="K6276" t="b">
        <f>OR((Statistics_xlsx___Sheet1[[#This Row],[updated offered salary]]&lt;$N$39),(Statistics_xlsx___Sheet1[[#This Row],[updated offered salary]]&gt;$N$40))</f>
        <v>0</v>
      </c>
    </row>
    <row r="6277" spans="1:11" x14ac:dyDescent="0.3">
      <c r="A6277">
        <v>860739</v>
      </c>
      <c r="B6277" t="s">
        <v>5074</v>
      </c>
      <c r="C6277" t="s">
        <v>15</v>
      </c>
      <c r="D6277" t="s">
        <v>9</v>
      </c>
      <c r="E6277" t="str">
        <f>IF(Statistics_xlsx___Sheet1[[#This Row],[event_name]]="-","Male",Statistics_xlsx___Sheet1[[#This Row],[event_name]])</f>
        <v>Male</v>
      </c>
      <c r="F6277" t="s">
        <v>17</v>
      </c>
      <c r="G6277" t="s">
        <v>36</v>
      </c>
      <c r="H6277" t="str">
        <f>IF(Statistics_xlsx___Sheet1[[#This Row],[Post Name]]="-",IF(G6278=0,G6276,G6278),Statistics_xlsx___Sheet1[[#This Row],[Post Name]])</f>
        <v>i5</v>
      </c>
      <c r="I6277">
        <v>56613</v>
      </c>
      <c r="J6277">
        <f>IF(Statistics_xlsx___Sheet1[[#This Row],[Offered Salary]]&lt;=0,AVERAGE($I$2:$I$7166),Statistics_xlsx___Sheet1[[#This Row],[Offered Salary]])</f>
        <v>56613</v>
      </c>
      <c r="K6277" t="b">
        <f>OR((Statistics_xlsx___Sheet1[[#This Row],[updated offered salary]]&lt;$N$39),(Statistics_xlsx___Sheet1[[#This Row],[updated offered salary]]&gt;$N$40))</f>
        <v>0</v>
      </c>
    </row>
    <row r="6278" spans="1:11" x14ac:dyDescent="0.3">
      <c r="A6278">
        <v>950373</v>
      </c>
      <c r="B6278" t="s">
        <v>5075</v>
      </c>
      <c r="C6278" t="s">
        <v>8</v>
      </c>
      <c r="D6278" t="s">
        <v>13</v>
      </c>
      <c r="E6278" t="str">
        <f>IF(Statistics_xlsx___Sheet1[[#This Row],[event_name]]="-","Male",Statistics_xlsx___Sheet1[[#This Row],[event_name]])</f>
        <v>Female</v>
      </c>
      <c r="F6278" t="s">
        <v>17</v>
      </c>
      <c r="G6278" t="s">
        <v>345</v>
      </c>
      <c r="H6278" t="str">
        <f>IF(Statistics_xlsx___Sheet1[[#This Row],[Post Name]]="-",IF(G6279=0,G6277,G6279),Statistics_xlsx___Sheet1[[#This Row],[Post Name]])</f>
        <v>c9</v>
      </c>
      <c r="I6278">
        <v>72516</v>
      </c>
      <c r="J6278">
        <f>IF(Statistics_xlsx___Sheet1[[#This Row],[Offered Salary]]&lt;=0,AVERAGE($I$2:$I$7166),Statistics_xlsx___Sheet1[[#This Row],[Offered Salary]])</f>
        <v>72516</v>
      </c>
      <c r="K6278" t="b">
        <f>OR((Statistics_xlsx___Sheet1[[#This Row],[updated offered salary]]&lt;$N$39),(Statistics_xlsx___Sheet1[[#This Row],[updated offered salary]]&gt;$N$40))</f>
        <v>0</v>
      </c>
    </row>
    <row r="6279" spans="1:11" x14ac:dyDescent="0.3">
      <c r="A6279">
        <v>544751</v>
      </c>
      <c r="B6279" t="s">
        <v>5076</v>
      </c>
      <c r="C6279" t="s">
        <v>8</v>
      </c>
      <c r="D6279" t="s">
        <v>9</v>
      </c>
      <c r="E6279" t="str">
        <f>IF(Statistics_xlsx___Sheet1[[#This Row],[event_name]]="-","Male",Statistics_xlsx___Sheet1[[#This Row],[event_name]])</f>
        <v>Male</v>
      </c>
      <c r="F6279" t="s">
        <v>52</v>
      </c>
      <c r="G6279" t="s">
        <v>30</v>
      </c>
      <c r="H6279" t="str">
        <f>IF(Statistics_xlsx___Sheet1[[#This Row],[Post Name]]="-",IF(G6280=0,G6278,G6280),Statistics_xlsx___Sheet1[[#This Row],[Post Name]])</f>
        <v>b9</v>
      </c>
      <c r="I6279">
        <v>91106</v>
      </c>
      <c r="J6279">
        <f>IF(Statistics_xlsx___Sheet1[[#This Row],[Offered Salary]]&lt;=0,AVERAGE($I$2:$I$7166),Statistics_xlsx___Sheet1[[#This Row],[Offered Salary]])</f>
        <v>91106</v>
      </c>
      <c r="K6279" t="b">
        <f>OR((Statistics_xlsx___Sheet1[[#This Row],[updated offered salary]]&lt;$N$39),(Statistics_xlsx___Sheet1[[#This Row],[updated offered salary]]&gt;$N$40))</f>
        <v>0</v>
      </c>
    </row>
    <row r="6280" spans="1:11" x14ac:dyDescent="0.3">
      <c r="A6280">
        <v>856292</v>
      </c>
      <c r="B6280" t="s">
        <v>5077</v>
      </c>
      <c r="C6280" t="s">
        <v>8</v>
      </c>
      <c r="D6280" t="s">
        <v>9</v>
      </c>
      <c r="E6280" t="str">
        <f>IF(Statistics_xlsx___Sheet1[[#This Row],[event_name]]="-","Male",Statistics_xlsx___Sheet1[[#This Row],[event_name]])</f>
        <v>Male</v>
      </c>
      <c r="F6280" t="s">
        <v>52</v>
      </c>
      <c r="G6280" t="s">
        <v>30</v>
      </c>
      <c r="H6280" t="str">
        <f>IF(Statistics_xlsx___Sheet1[[#This Row],[Post Name]]="-",IF(G6281=0,G6279,G6281),Statistics_xlsx___Sheet1[[#This Row],[Post Name]])</f>
        <v>b9</v>
      </c>
      <c r="I6280">
        <v>50920</v>
      </c>
      <c r="J6280">
        <f>IF(Statistics_xlsx___Sheet1[[#This Row],[Offered Salary]]&lt;=0,AVERAGE($I$2:$I$7166),Statistics_xlsx___Sheet1[[#This Row],[Offered Salary]])</f>
        <v>50920</v>
      </c>
      <c r="K6280" t="b">
        <f>OR((Statistics_xlsx___Sheet1[[#This Row],[updated offered salary]]&lt;$N$39),(Statistics_xlsx___Sheet1[[#This Row],[updated offered salary]]&gt;$N$40))</f>
        <v>0</v>
      </c>
    </row>
    <row r="6281" spans="1:11" x14ac:dyDescent="0.3">
      <c r="A6281">
        <v>437124</v>
      </c>
      <c r="B6281" t="s">
        <v>5078</v>
      </c>
      <c r="C6281" t="s">
        <v>8</v>
      </c>
      <c r="D6281" t="s">
        <v>9</v>
      </c>
      <c r="E6281" t="str">
        <f>IF(Statistics_xlsx___Sheet1[[#This Row],[event_name]]="-","Male",Statistics_xlsx___Sheet1[[#This Row],[event_name]])</f>
        <v>Male</v>
      </c>
      <c r="F6281" t="s">
        <v>17</v>
      </c>
      <c r="G6281" t="s">
        <v>345</v>
      </c>
      <c r="H6281" t="str">
        <f>IF(Statistics_xlsx___Sheet1[[#This Row],[Post Name]]="-",IF(G6282=0,G6280,G6282),Statistics_xlsx___Sheet1[[#This Row],[Post Name]])</f>
        <v>c9</v>
      </c>
      <c r="I6281">
        <v>41249</v>
      </c>
      <c r="J6281">
        <f>IF(Statistics_xlsx___Sheet1[[#This Row],[Offered Salary]]&lt;=0,AVERAGE($I$2:$I$7166),Statistics_xlsx___Sheet1[[#This Row],[Offered Salary]])</f>
        <v>41249</v>
      </c>
      <c r="K6281" t="b">
        <f>OR((Statistics_xlsx___Sheet1[[#This Row],[updated offered salary]]&lt;$N$39),(Statistics_xlsx___Sheet1[[#This Row],[updated offered salary]]&gt;$N$40))</f>
        <v>0</v>
      </c>
    </row>
    <row r="6282" spans="1:11" x14ac:dyDescent="0.3">
      <c r="A6282">
        <v>302597</v>
      </c>
      <c r="B6282" t="s">
        <v>5079</v>
      </c>
      <c r="C6282" t="s">
        <v>8</v>
      </c>
      <c r="D6282" t="s">
        <v>9</v>
      </c>
      <c r="E6282" t="str">
        <f>IF(Statistics_xlsx___Sheet1[[#This Row],[event_name]]="-","Male",Statistics_xlsx___Sheet1[[#This Row],[event_name]])</f>
        <v>Male</v>
      </c>
      <c r="F6282" t="s">
        <v>10</v>
      </c>
      <c r="G6282" t="s">
        <v>36</v>
      </c>
      <c r="H6282" t="str">
        <f>IF(Statistics_xlsx___Sheet1[[#This Row],[Post Name]]="-",IF(G6283=0,G6281,G6283),Statistics_xlsx___Sheet1[[#This Row],[Post Name]])</f>
        <v>i5</v>
      </c>
      <c r="I6282">
        <v>41967</v>
      </c>
      <c r="J6282">
        <f>IF(Statistics_xlsx___Sheet1[[#This Row],[Offered Salary]]&lt;=0,AVERAGE($I$2:$I$7166),Statistics_xlsx___Sheet1[[#This Row],[Offered Salary]])</f>
        <v>41967</v>
      </c>
      <c r="K6282" t="b">
        <f>OR((Statistics_xlsx___Sheet1[[#This Row],[updated offered salary]]&lt;$N$39),(Statistics_xlsx___Sheet1[[#This Row],[updated offered salary]]&gt;$N$40))</f>
        <v>0</v>
      </c>
    </row>
    <row r="6283" spans="1:11" x14ac:dyDescent="0.3">
      <c r="A6283">
        <v>274323</v>
      </c>
      <c r="B6283" t="s">
        <v>5080</v>
      </c>
      <c r="C6283" t="s">
        <v>8</v>
      </c>
      <c r="D6283" t="s">
        <v>13</v>
      </c>
      <c r="E6283" t="str">
        <f>IF(Statistics_xlsx___Sheet1[[#This Row],[event_name]]="-","Male",Statistics_xlsx___Sheet1[[#This Row],[event_name]])</f>
        <v>Female</v>
      </c>
      <c r="F6283" t="s">
        <v>10</v>
      </c>
      <c r="G6283" t="s">
        <v>36</v>
      </c>
      <c r="H6283" t="str">
        <f>IF(Statistics_xlsx___Sheet1[[#This Row],[Post Name]]="-",IF(G6284=0,G6282,G6284),Statistics_xlsx___Sheet1[[#This Row],[Post Name]])</f>
        <v>i5</v>
      </c>
      <c r="I6283">
        <v>52881</v>
      </c>
      <c r="J6283">
        <f>IF(Statistics_xlsx___Sheet1[[#This Row],[Offered Salary]]&lt;=0,AVERAGE($I$2:$I$7166),Statistics_xlsx___Sheet1[[#This Row],[Offered Salary]])</f>
        <v>52881</v>
      </c>
      <c r="K6283" t="b">
        <f>OR((Statistics_xlsx___Sheet1[[#This Row],[updated offered salary]]&lt;$N$39),(Statistics_xlsx___Sheet1[[#This Row],[updated offered salary]]&gt;$N$40))</f>
        <v>0</v>
      </c>
    </row>
    <row r="6284" spans="1:11" x14ac:dyDescent="0.3">
      <c r="A6284">
        <v>679821</v>
      </c>
      <c r="B6284" t="s">
        <v>5081</v>
      </c>
      <c r="C6284" t="s">
        <v>8</v>
      </c>
      <c r="D6284" t="s">
        <v>9</v>
      </c>
      <c r="E6284" t="str">
        <f>IF(Statistics_xlsx___Sheet1[[#This Row],[event_name]]="-","Male",Statistics_xlsx___Sheet1[[#This Row],[event_name]])</f>
        <v>Male</v>
      </c>
      <c r="F6284" t="s">
        <v>17</v>
      </c>
      <c r="G6284" t="s">
        <v>36</v>
      </c>
      <c r="H6284" t="str">
        <f>IF(Statistics_xlsx___Sheet1[[#This Row],[Post Name]]="-",IF(G6285=0,G6283,G6285),Statistics_xlsx___Sheet1[[#This Row],[Post Name]])</f>
        <v>i5</v>
      </c>
      <c r="I6284">
        <v>10400</v>
      </c>
      <c r="J6284">
        <f>IF(Statistics_xlsx___Sheet1[[#This Row],[Offered Salary]]&lt;=0,AVERAGE($I$2:$I$7166),Statistics_xlsx___Sheet1[[#This Row],[Offered Salary]])</f>
        <v>10400</v>
      </c>
      <c r="K6284" t="b">
        <f>OR((Statistics_xlsx___Sheet1[[#This Row],[updated offered salary]]&lt;$N$39),(Statistics_xlsx___Sheet1[[#This Row],[updated offered salary]]&gt;$N$40))</f>
        <v>0</v>
      </c>
    </row>
    <row r="6285" spans="1:11" x14ac:dyDescent="0.3">
      <c r="A6285">
        <v>953504</v>
      </c>
      <c r="B6285" t="s">
        <v>5082</v>
      </c>
      <c r="C6285" t="s">
        <v>8</v>
      </c>
      <c r="D6285" t="s">
        <v>9</v>
      </c>
      <c r="E6285" t="str">
        <f>IF(Statistics_xlsx___Sheet1[[#This Row],[event_name]]="-","Male",Statistics_xlsx___Sheet1[[#This Row],[event_name]])</f>
        <v>Male</v>
      </c>
      <c r="F6285" t="s">
        <v>17</v>
      </c>
      <c r="G6285" t="s">
        <v>36</v>
      </c>
      <c r="H6285" t="str">
        <f>IF(Statistics_xlsx___Sheet1[[#This Row],[Post Name]]="-",IF(G6286=0,G6284,G6286),Statistics_xlsx___Sheet1[[#This Row],[Post Name]])</f>
        <v>i5</v>
      </c>
      <c r="I6285">
        <v>13658</v>
      </c>
      <c r="J6285">
        <f>IF(Statistics_xlsx___Sheet1[[#This Row],[Offered Salary]]&lt;=0,AVERAGE($I$2:$I$7166),Statistics_xlsx___Sheet1[[#This Row],[Offered Salary]])</f>
        <v>13658</v>
      </c>
      <c r="K6285" t="b">
        <f>OR((Statistics_xlsx___Sheet1[[#This Row],[updated offered salary]]&lt;$N$39),(Statistics_xlsx___Sheet1[[#This Row],[updated offered salary]]&gt;$N$40))</f>
        <v>0</v>
      </c>
    </row>
    <row r="6286" spans="1:11" x14ac:dyDescent="0.3">
      <c r="A6286">
        <v>313431</v>
      </c>
      <c r="B6286" t="s">
        <v>5082</v>
      </c>
      <c r="C6286" t="s">
        <v>8</v>
      </c>
      <c r="D6286" t="s">
        <v>9</v>
      </c>
      <c r="E6286" t="str">
        <f>IF(Statistics_xlsx___Sheet1[[#This Row],[event_name]]="-","Male",Statistics_xlsx___Sheet1[[#This Row],[event_name]])</f>
        <v>Male</v>
      </c>
      <c r="F6286" t="s">
        <v>17</v>
      </c>
      <c r="G6286" t="s">
        <v>36</v>
      </c>
      <c r="H6286" t="str">
        <f>IF(Statistics_xlsx___Sheet1[[#This Row],[Post Name]]="-",IF(G6287=0,G6285,G6287),Statistics_xlsx___Sheet1[[#This Row],[Post Name]])</f>
        <v>i5</v>
      </c>
      <c r="I6286">
        <v>45800</v>
      </c>
      <c r="J6286">
        <f>IF(Statistics_xlsx___Sheet1[[#This Row],[Offered Salary]]&lt;=0,AVERAGE($I$2:$I$7166),Statistics_xlsx___Sheet1[[#This Row],[Offered Salary]])</f>
        <v>45800</v>
      </c>
      <c r="K6286" t="b">
        <f>OR((Statistics_xlsx___Sheet1[[#This Row],[updated offered salary]]&lt;$N$39),(Statistics_xlsx___Sheet1[[#This Row],[updated offered salary]]&gt;$N$40))</f>
        <v>0</v>
      </c>
    </row>
    <row r="6287" spans="1:11" x14ac:dyDescent="0.3">
      <c r="A6287">
        <v>735524</v>
      </c>
      <c r="B6287" t="s">
        <v>5083</v>
      </c>
      <c r="C6287" t="s">
        <v>8</v>
      </c>
      <c r="D6287" t="s">
        <v>42</v>
      </c>
      <c r="E6287" t="str">
        <f>IF(Statistics_xlsx___Sheet1[[#This Row],[event_name]]="-","Male",Statistics_xlsx___Sheet1[[#This Row],[event_name]])</f>
        <v>Don’t want to say</v>
      </c>
      <c r="F6287" t="s">
        <v>17</v>
      </c>
      <c r="G6287" t="s">
        <v>36</v>
      </c>
      <c r="H6287" t="str">
        <f>IF(Statistics_xlsx___Sheet1[[#This Row],[Post Name]]="-",IF(G6288=0,G6286,G6288),Statistics_xlsx___Sheet1[[#This Row],[Post Name]])</f>
        <v>i5</v>
      </c>
      <c r="I6287">
        <v>66299</v>
      </c>
      <c r="J6287">
        <f>IF(Statistics_xlsx___Sheet1[[#This Row],[Offered Salary]]&lt;=0,AVERAGE($I$2:$I$7166),Statistics_xlsx___Sheet1[[#This Row],[Offered Salary]])</f>
        <v>66299</v>
      </c>
      <c r="K6287" t="b">
        <f>OR((Statistics_xlsx___Sheet1[[#This Row],[updated offered salary]]&lt;$N$39),(Statistics_xlsx___Sheet1[[#This Row],[updated offered salary]]&gt;$N$40))</f>
        <v>0</v>
      </c>
    </row>
    <row r="6288" spans="1:11" x14ac:dyDescent="0.3">
      <c r="A6288">
        <v>891269</v>
      </c>
      <c r="B6288" t="s">
        <v>5084</v>
      </c>
      <c r="C6288" t="s">
        <v>8</v>
      </c>
      <c r="D6288" t="s">
        <v>42</v>
      </c>
      <c r="E6288" t="str">
        <f>IF(Statistics_xlsx___Sheet1[[#This Row],[event_name]]="-","Male",Statistics_xlsx___Sheet1[[#This Row],[event_name]])</f>
        <v>Don’t want to say</v>
      </c>
      <c r="F6288" t="s">
        <v>17</v>
      </c>
      <c r="G6288" t="s">
        <v>36</v>
      </c>
      <c r="H6288" t="str">
        <f>IF(Statistics_xlsx___Sheet1[[#This Row],[Post Name]]="-",IF(G6289=0,G6287,G6289),Statistics_xlsx___Sheet1[[#This Row],[Post Name]])</f>
        <v>i5</v>
      </c>
      <c r="I6288">
        <v>76257</v>
      </c>
      <c r="J6288">
        <f>IF(Statistics_xlsx___Sheet1[[#This Row],[Offered Salary]]&lt;=0,AVERAGE($I$2:$I$7166),Statistics_xlsx___Sheet1[[#This Row],[Offered Salary]])</f>
        <v>76257</v>
      </c>
      <c r="K6288" t="b">
        <f>OR((Statistics_xlsx___Sheet1[[#This Row],[updated offered salary]]&lt;$N$39),(Statistics_xlsx___Sheet1[[#This Row],[updated offered salary]]&gt;$N$40))</f>
        <v>0</v>
      </c>
    </row>
    <row r="6289" spans="1:11" x14ac:dyDescent="0.3">
      <c r="A6289">
        <v>840666</v>
      </c>
      <c r="B6289" t="s">
        <v>5085</v>
      </c>
      <c r="C6289" t="s">
        <v>8</v>
      </c>
      <c r="D6289" t="s">
        <v>13</v>
      </c>
      <c r="E6289" t="str">
        <f>IF(Statistics_xlsx___Sheet1[[#This Row],[event_name]]="-","Male",Statistics_xlsx___Sheet1[[#This Row],[event_name]])</f>
        <v>Female</v>
      </c>
      <c r="F6289" t="s">
        <v>10</v>
      </c>
      <c r="G6289" t="s">
        <v>14</v>
      </c>
      <c r="H6289" t="str">
        <f>IF(Statistics_xlsx___Sheet1[[#This Row],[Post Name]]="-",IF(G6290=0,G6288,G6290),Statistics_xlsx___Sheet1[[#This Row],[Post Name]])</f>
        <v>c5</v>
      </c>
      <c r="I6289">
        <v>9239</v>
      </c>
      <c r="J6289">
        <f>IF(Statistics_xlsx___Sheet1[[#This Row],[Offered Salary]]&lt;=0,AVERAGE($I$2:$I$7166),Statistics_xlsx___Sheet1[[#This Row],[Offered Salary]])</f>
        <v>9239</v>
      </c>
      <c r="K6289" t="b">
        <f>OR((Statistics_xlsx___Sheet1[[#This Row],[updated offered salary]]&lt;$N$39),(Statistics_xlsx___Sheet1[[#This Row],[updated offered salary]]&gt;$N$40))</f>
        <v>0</v>
      </c>
    </row>
    <row r="6290" spans="1:11" x14ac:dyDescent="0.3">
      <c r="A6290">
        <v>80191</v>
      </c>
      <c r="B6290" t="s">
        <v>5086</v>
      </c>
      <c r="C6290" t="s">
        <v>8</v>
      </c>
      <c r="D6290" t="s">
        <v>9</v>
      </c>
      <c r="E6290" t="str">
        <f>IF(Statistics_xlsx___Sheet1[[#This Row],[event_name]]="-","Male",Statistics_xlsx___Sheet1[[#This Row],[event_name]])</f>
        <v>Male</v>
      </c>
      <c r="F6290" t="s">
        <v>10</v>
      </c>
      <c r="G6290" t="s">
        <v>14</v>
      </c>
      <c r="H6290" t="str">
        <f>IF(Statistics_xlsx___Sheet1[[#This Row],[Post Name]]="-",IF(G6291=0,G6289,G6291),Statistics_xlsx___Sheet1[[#This Row],[Post Name]])</f>
        <v>c5</v>
      </c>
      <c r="I6290">
        <v>24611</v>
      </c>
      <c r="J6290">
        <f>IF(Statistics_xlsx___Sheet1[[#This Row],[Offered Salary]]&lt;=0,AVERAGE($I$2:$I$7166),Statistics_xlsx___Sheet1[[#This Row],[Offered Salary]])</f>
        <v>24611</v>
      </c>
      <c r="K6290" t="b">
        <f>OR((Statistics_xlsx___Sheet1[[#This Row],[updated offered salary]]&lt;$N$39),(Statistics_xlsx___Sheet1[[#This Row],[updated offered salary]]&gt;$N$40))</f>
        <v>0</v>
      </c>
    </row>
    <row r="6291" spans="1:11" x14ac:dyDescent="0.3">
      <c r="A6291">
        <v>659053</v>
      </c>
      <c r="B6291" t="s">
        <v>5085</v>
      </c>
      <c r="C6291" t="s">
        <v>8</v>
      </c>
      <c r="D6291" t="s">
        <v>42</v>
      </c>
      <c r="E6291" t="str">
        <f>IF(Statistics_xlsx___Sheet1[[#This Row],[event_name]]="-","Male",Statistics_xlsx___Sheet1[[#This Row],[event_name]])</f>
        <v>Don’t want to say</v>
      </c>
      <c r="F6291" t="s">
        <v>10</v>
      </c>
      <c r="G6291" t="s">
        <v>14</v>
      </c>
      <c r="H6291" t="str">
        <f>IF(Statistics_xlsx___Sheet1[[#This Row],[Post Name]]="-",IF(G6292=0,G6290,G6292),Statistics_xlsx___Sheet1[[#This Row],[Post Name]])</f>
        <v>c5</v>
      </c>
      <c r="I6291">
        <v>33063</v>
      </c>
      <c r="J6291">
        <f>IF(Statistics_xlsx___Sheet1[[#This Row],[Offered Salary]]&lt;=0,AVERAGE($I$2:$I$7166),Statistics_xlsx___Sheet1[[#This Row],[Offered Salary]])</f>
        <v>33063</v>
      </c>
      <c r="K6291" t="b">
        <f>OR((Statistics_xlsx___Sheet1[[#This Row],[updated offered salary]]&lt;$N$39),(Statistics_xlsx___Sheet1[[#This Row],[updated offered salary]]&gt;$N$40))</f>
        <v>0</v>
      </c>
    </row>
    <row r="6292" spans="1:11" x14ac:dyDescent="0.3">
      <c r="A6292">
        <v>816349</v>
      </c>
      <c r="B6292" t="s">
        <v>5087</v>
      </c>
      <c r="C6292" t="s">
        <v>15</v>
      </c>
      <c r="D6292" t="s">
        <v>13</v>
      </c>
      <c r="E6292" t="str">
        <f>IF(Statistics_xlsx___Sheet1[[#This Row],[event_name]]="-","Male",Statistics_xlsx___Sheet1[[#This Row],[event_name]])</f>
        <v>Female</v>
      </c>
      <c r="F6292" t="s">
        <v>10</v>
      </c>
      <c r="G6292" t="s">
        <v>14</v>
      </c>
      <c r="H6292" t="str">
        <f>IF(Statistics_xlsx___Sheet1[[#This Row],[Post Name]]="-",IF(G6293=0,G6291,G6293),Statistics_xlsx___Sheet1[[#This Row],[Post Name]])</f>
        <v>c5</v>
      </c>
      <c r="I6292">
        <v>56818</v>
      </c>
      <c r="J6292">
        <f>IF(Statistics_xlsx___Sheet1[[#This Row],[Offered Salary]]&lt;=0,AVERAGE($I$2:$I$7166),Statistics_xlsx___Sheet1[[#This Row],[Offered Salary]])</f>
        <v>56818</v>
      </c>
      <c r="K6292" t="b">
        <f>OR((Statistics_xlsx___Sheet1[[#This Row],[updated offered salary]]&lt;$N$39),(Statistics_xlsx___Sheet1[[#This Row],[updated offered salary]]&gt;$N$40))</f>
        <v>0</v>
      </c>
    </row>
    <row r="6293" spans="1:11" x14ac:dyDescent="0.3">
      <c r="A6293">
        <v>622545</v>
      </c>
      <c r="B6293" t="s">
        <v>1743</v>
      </c>
      <c r="C6293" t="s">
        <v>8</v>
      </c>
      <c r="D6293" t="s">
        <v>13</v>
      </c>
      <c r="E6293" t="str">
        <f>IF(Statistics_xlsx___Sheet1[[#This Row],[event_name]]="-","Male",Statistics_xlsx___Sheet1[[#This Row],[event_name]])</f>
        <v>Female</v>
      </c>
      <c r="F6293" t="s">
        <v>10</v>
      </c>
      <c r="G6293" t="s">
        <v>14</v>
      </c>
      <c r="H6293" t="str">
        <f>IF(Statistics_xlsx___Sheet1[[#This Row],[Post Name]]="-",IF(G6294=0,G6292,G6294),Statistics_xlsx___Sheet1[[#This Row],[Post Name]])</f>
        <v>c5</v>
      </c>
      <c r="I6293">
        <v>83249</v>
      </c>
      <c r="J6293">
        <f>IF(Statistics_xlsx___Sheet1[[#This Row],[Offered Salary]]&lt;=0,AVERAGE($I$2:$I$7166),Statistics_xlsx___Sheet1[[#This Row],[Offered Salary]])</f>
        <v>83249</v>
      </c>
      <c r="K6293" t="b">
        <f>OR((Statistics_xlsx___Sheet1[[#This Row],[updated offered salary]]&lt;$N$39),(Statistics_xlsx___Sheet1[[#This Row],[updated offered salary]]&gt;$N$40))</f>
        <v>0</v>
      </c>
    </row>
    <row r="6294" spans="1:11" x14ac:dyDescent="0.3">
      <c r="A6294">
        <v>216559</v>
      </c>
      <c r="B6294" t="s">
        <v>1788</v>
      </c>
      <c r="C6294" t="s">
        <v>8</v>
      </c>
      <c r="D6294" t="s">
        <v>13</v>
      </c>
      <c r="E6294" t="str">
        <f>IF(Statistics_xlsx___Sheet1[[#This Row],[event_name]]="-","Male",Statistics_xlsx___Sheet1[[#This Row],[event_name]])</f>
        <v>Female</v>
      </c>
      <c r="F6294" t="s">
        <v>10</v>
      </c>
      <c r="G6294" t="s">
        <v>14</v>
      </c>
      <c r="H6294" t="str">
        <f>IF(Statistics_xlsx___Sheet1[[#This Row],[Post Name]]="-",IF(G6295=0,G6293,G6295),Statistics_xlsx___Sheet1[[#This Row],[Post Name]])</f>
        <v>c5</v>
      </c>
      <c r="I6294">
        <v>81440</v>
      </c>
      <c r="J6294">
        <f>IF(Statistics_xlsx___Sheet1[[#This Row],[Offered Salary]]&lt;=0,AVERAGE($I$2:$I$7166),Statistics_xlsx___Sheet1[[#This Row],[Offered Salary]])</f>
        <v>81440</v>
      </c>
      <c r="K6294" t="b">
        <f>OR((Statistics_xlsx___Sheet1[[#This Row],[updated offered salary]]&lt;$N$39),(Statistics_xlsx___Sheet1[[#This Row],[updated offered salary]]&gt;$N$40))</f>
        <v>0</v>
      </c>
    </row>
    <row r="6295" spans="1:11" x14ac:dyDescent="0.3">
      <c r="A6295">
        <v>80631</v>
      </c>
      <c r="B6295" t="s">
        <v>5088</v>
      </c>
      <c r="C6295" t="s">
        <v>8</v>
      </c>
      <c r="D6295" t="s">
        <v>9</v>
      </c>
      <c r="E6295" t="str">
        <f>IF(Statistics_xlsx___Sheet1[[#This Row],[event_name]]="-","Male",Statistics_xlsx___Sheet1[[#This Row],[event_name]])</f>
        <v>Male</v>
      </c>
      <c r="F6295" t="s">
        <v>17</v>
      </c>
      <c r="G6295" t="s">
        <v>345</v>
      </c>
      <c r="H6295" t="str">
        <f>IF(Statistics_xlsx___Sheet1[[#This Row],[Post Name]]="-",IF(G6296=0,G6294,G6296),Statistics_xlsx___Sheet1[[#This Row],[Post Name]])</f>
        <v>c9</v>
      </c>
      <c r="I6295">
        <v>19001</v>
      </c>
      <c r="J6295">
        <f>IF(Statistics_xlsx___Sheet1[[#This Row],[Offered Salary]]&lt;=0,AVERAGE($I$2:$I$7166),Statistics_xlsx___Sheet1[[#This Row],[Offered Salary]])</f>
        <v>19001</v>
      </c>
      <c r="K6295" t="b">
        <f>OR((Statistics_xlsx___Sheet1[[#This Row],[updated offered salary]]&lt;$N$39),(Statistics_xlsx___Sheet1[[#This Row],[updated offered salary]]&gt;$N$40))</f>
        <v>0</v>
      </c>
    </row>
    <row r="6296" spans="1:11" x14ac:dyDescent="0.3">
      <c r="A6296">
        <v>959607</v>
      </c>
      <c r="B6296" t="s">
        <v>5089</v>
      </c>
      <c r="C6296" t="s">
        <v>8</v>
      </c>
      <c r="D6296" t="s">
        <v>9</v>
      </c>
      <c r="E6296" t="str">
        <f>IF(Statistics_xlsx___Sheet1[[#This Row],[event_name]]="-","Male",Statistics_xlsx___Sheet1[[#This Row],[event_name]])</f>
        <v>Male</v>
      </c>
      <c r="F6296" t="s">
        <v>17</v>
      </c>
      <c r="G6296" t="s">
        <v>345</v>
      </c>
      <c r="H6296" t="str">
        <f>IF(Statistics_xlsx___Sheet1[[#This Row],[Post Name]]="-",IF(G6297=0,G6295,G6297),Statistics_xlsx___Sheet1[[#This Row],[Post Name]])</f>
        <v>c9</v>
      </c>
      <c r="I6296">
        <v>54297</v>
      </c>
      <c r="J6296">
        <f>IF(Statistics_xlsx___Sheet1[[#This Row],[Offered Salary]]&lt;=0,AVERAGE($I$2:$I$7166),Statistics_xlsx___Sheet1[[#This Row],[Offered Salary]])</f>
        <v>54297</v>
      </c>
      <c r="K6296" t="b">
        <f>OR((Statistics_xlsx___Sheet1[[#This Row],[updated offered salary]]&lt;$N$39),(Statistics_xlsx___Sheet1[[#This Row],[updated offered salary]]&gt;$N$40))</f>
        <v>0</v>
      </c>
    </row>
    <row r="6297" spans="1:11" x14ac:dyDescent="0.3">
      <c r="A6297">
        <v>284374</v>
      </c>
      <c r="B6297" t="s">
        <v>5090</v>
      </c>
      <c r="C6297" t="s">
        <v>8</v>
      </c>
      <c r="D6297" t="s">
        <v>9</v>
      </c>
      <c r="E6297" t="str">
        <f>IF(Statistics_xlsx___Sheet1[[#This Row],[event_name]]="-","Male",Statistics_xlsx___Sheet1[[#This Row],[event_name]])</f>
        <v>Male</v>
      </c>
      <c r="F6297" t="s">
        <v>17</v>
      </c>
      <c r="G6297" t="s">
        <v>345</v>
      </c>
      <c r="H6297" t="str">
        <f>IF(Statistics_xlsx___Sheet1[[#This Row],[Post Name]]="-",IF(G6298=0,G6296,G6298),Statistics_xlsx___Sheet1[[#This Row],[Post Name]])</f>
        <v>c9</v>
      </c>
      <c r="I6297">
        <v>15605</v>
      </c>
      <c r="J6297">
        <f>IF(Statistics_xlsx___Sheet1[[#This Row],[Offered Salary]]&lt;=0,AVERAGE($I$2:$I$7166),Statistics_xlsx___Sheet1[[#This Row],[Offered Salary]])</f>
        <v>15605</v>
      </c>
      <c r="K6297" t="b">
        <f>OR((Statistics_xlsx___Sheet1[[#This Row],[updated offered salary]]&lt;$N$39),(Statistics_xlsx___Sheet1[[#This Row],[updated offered salary]]&gt;$N$40))</f>
        <v>0</v>
      </c>
    </row>
    <row r="6298" spans="1:11" x14ac:dyDescent="0.3">
      <c r="A6298">
        <v>834943</v>
      </c>
      <c r="B6298" t="s">
        <v>5091</v>
      </c>
      <c r="C6298" t="s">
        <v>8</v>
      </c>
      <c r="D6298" t="s">
        <v>13</v>
      </c>
      <c r="E6298" t="str">
        <f>IF(Statistics_xlsx___Sheet1[[#This Row],[event_name]]="-","Male",Statistics_xlsx___Sheet1[[#This Row],[event_name]])</f>
        <v>Female</v>
      </c>
      <c r="F6298" t="s">
        <v>17</v>
      </c>
      <c r="G6298" t="s">
        <v>345</v>
      </c>
      <c r="H6298" t="str">
        <f>IF(Statistics_xlsx___Sheet1[[#This Row],[Post Name]]="-",IF(G6299=0,G6297,G6299),Statistics_xlsx___Sheet1[[#This Row],[Post Name]])</f>
        <v>c9</v>
      </c>
      <c r="I6298">
        <v>79647</v>
      </c>
      <c r="J6298">
        <f>IF(Statistics_xlsx___Sheet1[[#This Row],[Offered Salary]]&lt;=0,AVERAGE($I$2:$I$7166),Statistics_xlsx___Sheet1[[#This Row],[Offered Salary]])</f>
        <v>79647</v>
      </c>
      <c r="K6298" t="b">
        <f>OR((Statistics_xlsx___Sheet1[[#This Row],[updated offered salary]]&lt;$N$39),(Statistics_xlsx___Sheet1[[#This Row],[updated offered salary]]&gt;$N$40))</f>
        <v>0</v>
      </c>
    </row>
    <row r="6299" spans="1:11" x14ac:dyDescent="0.3">
      <c r="A6299">
        <v>332598</v>
      </c>
      <c r="B6299" t="s">
        <v>5092</v>
      </c>
      <c r="C6299" t="s">
        <v>8</v>
      </c>
      <c r="D6299" t="s">
        <v>9</v>
      </c>
      <c r="E6299" t="str">
        <f>IF(Statistics_xlsx___Sheet1[[#This Row],[event_name]]="-","Male",Statistics_xlsx___Sheet1[[#This Row],[event_name]])</f>
        <v>Male</v>
      </c>
      <c r="F6299" t="s">
        <v>17</v>
      </c>
      <c r="G6299" t="s">
        <v>345</v>
      </c>
      <c r="H6299" t="str">
        <f>IF(Statistics_xlsx___Sheet1[[#This Row],[Post Name]]="-",IF(G6300=0,G6298,G6300),Statistics_xlsx___Sheet1[[#This Row],[Post Name]])</f>
        <v>c9</v>
      </c>
      <c r="I6299">
        <v>45687</v>
      </c>
      <c r="J6299">
        <f>IF(Statistics_xlsx___Sheet1[[#This Row],[Offered Salary]]&lt;=0,AVERAGE($I$2:$I$7166),Statistics_xlsx___Sheet1[[#This Row],[Offered Salary]])</f>
        <v>45687</v>
      </c>
      <c r="K6299" t="b">
        <f>OR((Statistics_xlsx___Sheet1[[#This Row],[updated offered salary]]&lt;$N$39),(Statistics_xlsx___Sheet1[[#This Row],[updated offered salary]]&gt;$N$40))</f>
        <v>0</v>
      </c>
    </row>
    <row r="6300" spans="1:11" x14ac:dyDescent="0.3">
      <c r="A6300">
        <v>194021</v>
      </c>
      <c r="B6300" t="s">
        <v>5093</v>
      </c>
      <c r="C6300" t="s">
        <v>8</v>
      </c>
      <c r="D6300" t="s">
        <v>13</v>
      </c>
      <c r="E6300" t="str">
        <f>IF(Statistics_xlsx___Sheet1[[#This Row],[event_name]]="-","Male",Statistics_xlsx___Sheet1[[#This Row],[event_name]])</f>
        <v>Female</v>
      </c>
      <c r="F6300" t="s">
        <v>113</v>
      </c>
      <c r="G6300" t="s">
        <v>39</v>
      </c>
      <c r="H6300" t="str">
        <f>IF(Statistics_xlsx___Sheet1[[#This Row],[Post Name]]="-",IF(G6301=0,G6299,G6301),Statistics_xlsx___Sheet1[[#This Row],[Post Name]])</f>
        <v>i1</v>
      </c>
      <c r="I6300">
        <v>96469</v>
      </c>
      <c r="J6300">
        <f>IF(Statistics_xlsx___Sheet1[[#This Row],[Offered Salary]]&lt;=0,AVERAGE($I$2:$I$7166),Statistics_xlsx___Sheet1[[#This Row],[Offered Salary]])</f>
        <v>96469</v>
      </c>
      <c r="K6300" t="b">
        <f>OR((Statistics_xlsx___Sheet1[[#This Row],[updated offered salary]]&lt;$N$39),(Statistics_xlsx___Sheet1[[#This Row],[updated offered salary]]&gt;$N$40))</f>
        <v>0</v>
      </c>
    </row>
    <row r="6301" spans="1:11" x14ac:dyDescent="0.3">
      <c r="A6301">
        <v>104148</v>
      </c>
      <c r="B6301" t="s">
        <v>2916</v>
      </c>
      <c r="C6301" t="s">
        <v>8</v>
      </c>
      <c r="D6301" t="s">
        <v>13</v>
      </c>
      <c r="E6301" t="str">
        <f>IF(Statistics_xlsx___Sheet1[[#This Row],[event_name]]="-","Male",Statistics_xlsx___Sheet1[[#This Row],[event_name]])</f>
        <v>Female</v>
      </c>
      <c r="F6301" t="s">
        <v>10</v>
      </c>
      <c r="G6301" t="s">
        <v>36</v>
      </c>
      <c r="H6301" t="str">
        <f>IF(Statistics_xlsx___Sheet1[[#This Row],[Post Name]]="-",IF(G6302=0,G6300,G6302),Statistics_xlsx___Sheet1[[#This Row],[Post Name]])</f>
        <v>i5</v>
      </c>
      <c r="I6301">
        <v>76769</v>
      </c>
      <c r="J6301">
        <f>IF(Statistics_xlsx___Sheet1[[#This Row],[Offered Salary]]&lt;=0,AVERAGE($I$2:$I$7166),Statistics_xlsx___Sheet1[[#This Row],[Offered Salary]])</f>
        <v>76769</v>
      </c>
      <c r="K6301" t="b">
        <f>OR((Statistics_xlsx___Sheet1[[#This Row],[updated offered salary]]&lt;$N$39),(Statistics_xlsx___Sheet1[[#This Row],[updated offered salary]]&gt;$N$40))</f>
        <v>0</v>
      </c>
    </row>
    <row r="6302" spans="1:11" x14ac:dyDescent="0.3">
      <c r="A6302">
        <v>914348</v>
      </c>
      <c r="B6302" t="s">
        <v>5094</v>
      </c>
      <c r="C6302" t="s">
        <v>8</v>
      </c>
      <c r="D6302" t="s">
        <v>9</v>
      </c>
      <c r="E6302" t="str">
        <f>IF(Statistics_xlsx___Sheet1[[#This Row],[event_name]]="-","Male",Statistics_xlsx___Sheet1[[#This Row],[event_name]])</f>
        <v>Male</v>
      </c>
      <c r="F6302" t="s">
        <v>10</v>
      </c>
      <c r="G6302" t="s">
        <v>345</v>
      </c>
      <c r="H6302" t="str">
        <f>IF(Statistics_xlsx___Sheet1[[#This Row],[Post Name]]="-",IF(G6303=0,G6301,G6303),Statistics_xlsx___Sheet1[[#This Row],[Post Name]])</f>
        <v>c9</v>
      </c>
      <c r="I6302">
        <v>65430</v>
      </c>
      <c r="J6302">
        <f>IF(Statistics_xlsx___Sheet1[[#This Row],[Offered Salary]]&lt;=0,AVERAGE($I$2:$I$7166),Statistics_xlsx___Sheet1[[#This Row],[Offered Salary]])</f>
        <v>65430</v>
      </c>
      <c r="K6302" t="b">
        <f>OR((Statistics_xlsx___Sheet1[[#This Row],[updated offered salary]]&lt;$N$39),(Statistics_xlsx___Sheet1[[#This Row],[updated offered salary]]&gt;$N$40))</f>
        <v>0</v>
      </c>
    </row>
    <row r="6303" spans="1:11" x14ac:dyDescent="0.3">
      <c r="A6303">
        <v>278247</v>
      </c>
      <c r="B6303" t="s">
        <v>5095</v>
      </c>
      <c r="C6303" t="s">
        <v>15</v>
      </c>
      <c r="D6303" t="s">
        <v>9</v>
      </c>
      <c r="E6303" t="str">
        <f>IF(Statistics_xlsx___Sheet1[[#This Row],[event_name]]="-","Male",Statistics_xlsx___Sheet1[[#This Row],[event_name]])</f>
        <v>Male</v>
      </c>
      <c r="F6303" t="s">
        <v>10</v>
      </c>
      <c r="G6303" t="s">
        <v>345</v>
      </c>
      <c r="H6303" t="str">
        <f>IF(Statistics_xlsx___Sheet1[[#This Row],[Post Name]]="-",IF(G6304=0,G6302,G6304),Statistics_xlsx___Sheet1[[#This Row],[Post Name]])</f>
        <v>c9</v>
      </c>
      <c r="I6303">
        <v>37637</v>
      </c>
      <c r="J6303">
        <f>IF(Statistics_xlsx___Sheet1[[#This Row],[Offered Salary]]&lt;=0,AVERAGE($I$2:$I$7166),Statistics_xlsx___Sheet1[[#This Row],[Offered Salary]])</f>
        <v>37637</v>
      </c>
      <c r="K6303" t="b">
        <f>OR((Statistics_xlsx___Sheet1[[#This Row],[updated offered salary]]&lt;$N$39),(Statistics_xlsx___Sheet1[[#This Row],[updated offered salary]]&gt;$N$40))</f>
        <v>0</v>
      </c>
    </row>
    <row r="6304" spans="1:11" x14ac:dyDescent="0.3">
      <c r="A6304">
        <v>933819</v>
      </c>
      <c r="B6304" t="s">
        <v>5096</v>
      </c>
      <c r="C6304" t="s">
        <v>8</v>
      </c>
      <c r="D6304" t="s">
        <v>9</v>
      </c>
      <c r="E6304" t="str">
        <f>IF(Statistics_xlsx___Sheet1[[#This Row],[event_name]]="-","Male",Statistics_xlsx___Sheet1[[#This Row],[event_name]])</f>
        <v>Male</v>
      </c>
      <c r="F6304" t="s">
        <v>10</v>
      </c>
      <c r="G6304" t="s">
        <v>345</v>
      </c>
      <c r="H6304" t="str">
        <f>IF(Statistics_xlsx___Sheet1[[#This Row],[Post Name]]="-",IF(G6305=0,G6303,G6305),Statistics_xlsx___Sheet1[[#This Row],[Post Name]])</f>
        <v>c9</v>
      </c>
      <c r="I6304">
        <v>39190</v>
      </c>
      <c r="J6304">
        <f>IF(Statistics_xlsx___Sheet1[[#This Row],[Offered Salary]]&lt;=0,AVERAGE($I$2:$I$7166),Statistics_xlsx___Sheet1[[#This Row],[Offered Salary]])</f>
        <v>39190</v>
      </c>
      <c r="K6304" t="b">
        <f>OR((Statistics_xlsx___Sheet1[[#This Row],[updated offered salary]]&lt;$N$39),(Statistics_xlsx___Sheet1[[#This Row],[updated offered salary]]&gt;$N$40))</f>
        <v>0</v>
      </c>
    </row>
    <row r="6305" spans="1:11" x14ac:dyDescent="0.3">
      <c r="A6305">
        <v>428392</v>
      </c>
      <c r="B6305" t="s">
        <v>5097</v>
      </c>
      <c r="C6305" t="s">
        <v>8</v>
      </c>
      <c r="D6305" t="s">
        <v>9</v>
      </c>
      <c r="E6305" t="str">
        <f>IF(Statistics_xlsx___Sheet1[[#This Row],[event_name]]="-","Male",Statistics_xlsx___Sheet1[[#This Row],[event_name]])</f>
        <v>Male</v>
      </c>
      <c r="F6305" t="s">
        <v>10</v>
      </c>
      <c r="G6305" t="s">
        <v>345</v>
      </c>
      <c r="H6305" t="str">
        <f>IF(Statistics_xlsx___Sheet1[[#This Row],[Post Name]]="-",IF(G6306=0,G6304,G6306),Statistics_xlsx___Sheet1[[#This Row],[Post Name]])</f>
        <v>c9</v>
      </c>
      <c r="I6305">
        <v>24547</v>
      </c>
      <c r="J6305">
        <f>IF(Statistics_xlsx___Sheet1[[#This Row],[Offered Salary]]&lt;=0,AVERAGE($I$2:$I$7166),Statistics_xlsx___Sheet1[[#This Row],[Offered Salary]])</f>
        <v>24547</v>
      </c>
      <c r="K6305" t="b">
        <f>OR((Statistics_xlsx___Sheet1[[#This Row],[updated offered salary]]&lt;$N$39),(Statistics_xlsx___Sheet1[[#This Row],[updated offered salary]]&gt;$N$40))</f>
        <v>0</v>
      </c>
    </row>
    <row r="6306" spans="1:11" x14ac:dyDescent="0.3">
      <c r="A6306">
        <v>569483</v>
      </c>
      <c r="B6306" t="s">
        <v>5098</v>
      </c>
      <c r="C6306" t="s">
        <v>15</v>
      </c>
      <c r="D6306" t="s">
        <v>9</v>
      </c>
      <c r="E6306" t="str">
        <f>IF(Statistics_xlsx___Sheet1[[#This Row],[event_name]]="-","Male",Statistics_xlsx___Sheet1[[#This Row],[event_name]])</f>
        <v>Male</v>
      </c>
      <c r="F6306" t="s">
        <v>10</v>
      </c>
      <c r="G6306" t="s">
        <v>345</v>
      </c>
      <c r="H6306" t="str">
        <f>IF(Statistics_xlsx___Sheet1[[#This Row],[Post Name]]="-",IF(G6307=0,G6305,G6307),Statistics_xlsx___Sheet1[[#This Row],[Post Name]])</f>
        <v>c9</v>
      </c>
      <c r="I6306">
        <v>53272</v>
      </c>
      <c r="J6306">
        <f>IF(Statistics_xlsx___Sheet1[[#This Row],[Offered Salary]]&lt;=0,AVERAGE($I$2:$I$7166),Statistics_xlsx___Sheet1[[#This Row],[Offered Salary]])</f>
        <v>53272</v>
      </c>
      <c r="K6306" t="b">
        <f>OR((Statistics_xlsx___Sheet1[[#This Row],[updated offered salary]]&lt;$N$39),(Statistics_xlsx___Sheet1[[#This Row],[updated offered salary]]&gt;$N$40))</f>
        <v>0</v>
      </c>
    </row>
    <row r="6307" spans="1:11" x14ac:dyDescent="0.3">
      <c r="A6307">
        <v>349379</v>
      </c>
      <c r="B6307" t="s">
        <v>5099</v>
      </c>
      <c r="C6307" t="s">
        <v>8</v>
      </c>
      <c r="D6307" t="s">
        <v>13</v>
      </c>
      <c r="E6307" t="str">
        <f>IF(Statistics_xlsx___Sheet1[[#This Row],[event_name]]="-","Male",Statistics_xlsx___Sheet1[[#This Row],[event_name]])</f>
        <v>Female</v>
      </c>
      <c r="F6307" t="s">
        <v>10</v>
      </c>
      <c r="G6307" t="s">
        <v>345</v>
      </c>
      <c r="H6307" t="str">
        <f>IF(Statistics_xlsx___Sheet1[[#This Row],[Post Name]]="-",IF(G6308=0,G6306,G6308),Statistics_xlsx___Sheet1[[#This Row],[Post Name]])</f>
        <v>c9</v>
      </c>
      <c r="I6307">
        <v>30754</v>
      </c>
      <c r="J6307">
        <f>IF(Statistics_xlsx___Sheet1[[#This Row],[Offered Salary]]&lt;=0,AVERAGE($I$2:$I$7166),Statistics_xlsx___Sheet1[[#This Row],[Offered Salary]])</f>
        <v>30754</v>
      </c>
      <c r="K6307" t="b">
        <f>OR((Statistics_xlsx___Sheet1[[#This Row],[updated offered salary]]&lt;$N$39),(Statistics_xlsx___Sheet1[[#This Row],[updated offered salary]]&gt;$N$40))</f>
        <v>0</v>
      </c>
    </row>
    <row r="6308" spans="1:11" x14ac:dyDescent="0.3">
      <c r="A6308">
        <v>342597</v>
      </c>
      <c r="B6308" t="s">
        <v>5100</v>
      </c>
      <c r="C6308" t="s">
        <v>15</v>
      </c>
      <c r="D6308" t="s">
        <v>9</v>
      </c>
      <c r="E6308" t="str">
        <f>IF(Statistics_xlsx___Sheet1[[#This Row],[event_name]]="-","Male",Statistics_xlsx___Sheet1[[#This Row],[event_name]])</f>
        <v>Male</v>
      </c>
      <c r="F6308" t="s">
        <v>10</v>
      </c>
      <c r="G6308" t="s">
        <v>14</v>
      </c>
      <c r="H6308" t="str">
        <f>IF(Statistics_xlsx___Sheet1[[#This Row],[Post Name]]="-",IF(G6309=0,G6307,G6309),Statistics_xlsx___Sheet1[[#This Row],[Post Name]])</f>
        <v>c5</v>
      </c>
      <c r="I6308">
        <v>15538</v>
      </c>
      <c r="J6308">
        <f>IF(Statistics_xlsx___Sheet1[[#This Row],[Offered Salary]]&lt;=0,AVERAGE($I$2:$I$7166),Statistics_xlsx___Sheet1[[#This Row],[Offered Salary]])</f>
        <v>15538</v>
      </c>
      <c r="K6308" t="b">
        <f>OR((Statistics_xlsx___Sheet1[[#This Row],[updated offered salary]]&lt;$N$39),(Statistics_xlsx___Sheet1[[#This Row],[updated offered salary]]&gt;$N$40))</f>
        <v>0</v>
      </c>
    </row>
    <row r="6309" spans="1:11" x14ac:dyDescent="0.3">
      <c r="A6309">
        <v>99001</v>
      </c>
      <c r="B6309" t="s">
        <v>5101</v>
      </c>
      <c r="C6309" t="s">
        <v>8</v>
      </c>
      <c r="D6309" t="s">
        <v>13</v>
      </c>
      <c r="E6309" t="str">
        <f>IF(Statistics_xlsx___Sheet1[[#This Row],[event_name]]="-","Male",Statistics_xlsx___Sheet1[[#This Row],[event_name]])</f>
        <v>Female</v>
      </c>
      <c r="F6309" t="s">
        <v>10</v>
      </c>
      <c r="G6309" t="s">
        <v>14</v>
      </c>
      <c r="H6309" t="str">
        <f>IF(Statistics_xlsx___Sheet1[[#This Row],[Post Name]]="-",IF(G6310=0,G6308,G6310),Statistics_xlsx___Sheet1[[#This Row],[Post Name]])</f>
        <v>c5</v>
      </c>
      <c r="I6309">
        <v>91005</v>
      </c>
      <c r="J6309">
        <f>IF(Statistics_xlsx___Sheet1[[#This Row],[Offered Salary]]&lt;=0,AVERAGE($I$2:$I$7166),Statistics_xlsx___Sheet1[[#This Row],[Offered Salary]])</f>
        <v>91005</v>
      </c>
      <c r="K6309" t="b">
        <f>OR((Statistics_xlsx___Sheet1[[#This Row],[updated offered salary]]&lt;$N$39),(Statistics_xlsx___Sheet1[[#This Row],[updated offered salary]]&gt;$N$40))</f>
        <v>0</v>
      </c>
    </row>
    <row r="6310" spans="1:11" x14ac:dyDescent="0.3">
      <c r="A6310">
        <v>807834</v>
      </c>
      <c r="B6310" t="s">
        <v>5102</v>
      </c>
      <c r="C6310" t="s">
        <v>8</v>
      </c>
      <c r="D6310" t="s">
        <v>9</v>
      </c>
      <c r="E6310" t="str">
        <f>IF(Statistics_xlsx___Sheet1[[#This Row],[event_name]]="-","Male",Statistics_xlsx___Sheet1[[#This Row],[event_name]])</f>
        <v>Male</v>
      </c>
      <c r="F6310" t="s">
        <v>10</v>
      </c>
      <c r="G6310" t="s">
        <v>345</v>
      </c>
      <c r="H6310" t="str">
        <f>IF(Statistics_xlsx___Sheet1[[#This Row],[Post Name]]="-",IF(G6311=0,G6309,G6311),Statistics_xlsx___Sheet1[[#This Row],[Post Name]])</f>
        <v>c9</v>
      </c>
      <c r="I6310">
        <v>76171</v>
      </c>
      <c r="J6310">
        <f>IF(Statistics_xlsx___Sheet1[[#This Row],[Offered Salary]]&lt;=0,AVERAGE($I$2:$I$7166),Statistics_xlsx___Sheet1[[#This Row],[Offered Salary]])</f>
        <v>76171</v>
      </c>
      <c r="K6310" t="b">
        <f>OR((Statistics_xlsx___Sheet1[[#This Row],[updated offered salary]]&lt;$N$39),(Statistics_xlsx___Sheet1[[#This Row],[updated offered salary]]&gt;$N$40))</f>
        <v>0</v>
      </c>
    </row>
    <row r="6311" spans="1:11" x14ac:dyDescent="0.3">
      <c r="A6311">
        <v>754473</v>
      </c>
      <c r="B6311" t="s">
        <v>1807</v>
      </c>
      <c r="C6311" t="s">
        <v>15</v>
      </c>
      <c r="D6311" t="s">
        <v>9</v>
      </c>
      <c r="E6311" t="str">
        <f>IF(Statistics_xlsx___Sheet1[[#This Row],[event_name]]="-","Male",Statistics_xlsx___Sheet1[[#This Row],[event_name]])</f>
        <v>Male</v>
      </c>
      <c r="F6311" t="s">
        <v>10</v>
      </c>
      <c r="G6311" t="s">
        <v>345</v>
      </c>
      <c r="H6311" t="str">
        <f>IF(Statistics_xlsx___Sheet1[[#This Row],[Post Name]]="-",IF(G6312=0,G6310,G6312),Statistics_xlsx___Sheet1[[#This Row],[Post Name]])</f>
        <v>c9</v>
      </c>
      <c r="I6311">
        <v>47499</v>
      </c>
      <c r="J6311">
        <f>IF(Statistics_xlsx___Sheet1[[#This Row],[Offered Salary]]&lt;=0,AVERAGE($I$2:$I$7166),Statistics_xlsx___Sheet1[[#This Row],[Offered Salary]])</f>
        <v>47499</v>
      </c>
      <c r="K6311" t="b">
        <f>OR((Statistics_xlsx___Sheet1[[#This Row],[updated offered salary]]&lt;$N$39),(Statistics_xlsx___Sheet1[[#This Row],[updated offered salary]]&gt;$N$40))</f>
        <v>0</v>
      </c>
    </row>
    <row r="6312" spans="1:11" x14ac:dyDescent="0.3">
      <c r="A6312">
        <v>386141</v>
      </c>
      <c r="B6312" t="s">
        <v>5103</v>
      </c>
      <c r="C6312" t="s">
        <v>15</v>
      </c>
      <c r="D6312" t="s">
        <v>9</v>
      </c>
      <c r="E6312" t="str">
        <f>IF(Statistics_xlsx___Sheet1[[#This Row],[event_name]]="-","Male",Statistics_xlsx___Sheet1[[#This Row],[event_name]])</f>
        <v>Male</v>
      </c>
      <c r="F6312" t="s">
        <v>10</v>
      </c>
      <c r="G6312" t="s">
        <v>345</v>
      </c>
      <c r="H6312" t="str">
        <f>IF(Statistics_xlsx___Sheet1[[#This Row],[Post Name]]="-",IF(G6313=0,G6311,G6313),Statistics_xlsx___Sheet1[[#This Row],[Post Name]])</f>
        <v>c9</v>
      </c>
      <c r="I6312">
        <v>67655</v>
      </c>
      <c r="J6312">
        <f>IF(Statistics_xlsx___Sheet1[[#This Row],[Offered Salary]]&lt;=0,AVERAGE($I$2:$I$7166),Statistics_xlsx___Sheet1[[#This Row],[Offered Salary]])</f>
        <v>67655</v>
      </c>
      <c r="K6312" t="b">
        <f>OR((Statistics_xlsx___Sheet1[[#This Row],[updated offered salary]]&lt;$N$39),(Statistics_xlsx___Sheet1[[#This Row],[updated offered salary]]&gt;$N$40))</f>
        <v>0</v>
      </c>
    </row>
    <row r="6313" spans="1:11" x14ac:dyDescent="0.3">
      <c r="A6313">
        <v>747091</v>
      </c>
      <c r="B6313" t="s">
        <v>5104</v>
      </c>
      <c r="C6313" t="s">
        <v>8</v>
      </c>
      <c r="D6313" t="s">
        <v>13</v>
      </c>
      <c r="E6313" t="str">
        <f>IF(Statistics_xlsx___Sheet1[[#This Row],[event_name]]="-","Male",Statistics_xlsx___Sheet1[[#This Row],[event_name]])</f>
        <v>Female</v>
      </c>
      <c r="F6313" t="s">
        <v>10</v>
      </c>
      <c r="G6313" t="s">
        <v>345</v>
      </c>
      <c r="H6313" t="str">
        <f>IF(Statistics_xlsx___Sheet1[[#This Row],[Post Name]]="-",IF(G6314=0,G6312,G6314),Statistics_xlsx___Sheet1[[#This Row],[Post Name]])</f>
        <v>c9</v>
      </c>
      <c r="I6313">
        <v>89188</v>
      </c>
      <c r="J6313">
        <f>IF(Statistics_xlsx___Sheet1[[#This Row],[Offered Salary]]&lt;=0,AVERAGE($I$2:$I$7166),Statistics_xlsx___Sheet1[[#This Row],[Offered Salary]])</f>
        <v>89188</v>
      </c>
      <c r="K6313" t="b">
        <f>OR((Statistics_xlsx___Sheet1[[#This Row],[updated offered salary]]&lt;$N$39),(Statistics_xlsx___Sheet1[[#This Row],[updated offered salary]]&gt;$N$40))</f>
        <v>0</v>
      </c>
    </row>
    <row r="6314" spans="1:11" x14ac:dyDescent="0.3">
      <c r="A6314">
        <v>407569</v>
      </c>
      <c r="B6314" t="s">
        <v>5105</v>
      </c>
      <c r="C6314" t="s">
        <v>8</v>
      </c>
      <c r="D6314" t="s">
        <v>13</v>
      </c>
      <c r="E6314" t="str">
        <f>IF(Statistics_xlsx___Sheet1[[#This Row],[event_name]]="-","Male",Statistics_xlsx___Sheet1[[#This Row],[event_name]])</f>
        <v>Female</v>
      </c>
      <c r="F6314" t="s">
        <v>10</v>
      </c>
      <c r="G6314" t="s">
        <v>345</v>
      </c>
      <c r="H6314" t="str">
        <f>IF(Statistics_xlsx___Sheet1[[#This Row],[Post Name]]="-",IF(G6315=0,G6313,G6315),Statistics_xlsx___Sheet1[[#This Row],[Post Name]])</f>
        <v>c9</v>
      </c>
      <c r="I6314">
        <v>56937</v>
      </c>
      <c r="J6314">
        <f>IF(Statistics_xlsx___Sheet1[[#This Row],[Offered Salary]]&lt;=0,AVERAGE($I$2:$I$7166),Statistics_xlsx___Sheet1[[#This Row],[Offered Salary]])</f>
        <v>56937</v>
      </c>
      <c r="K6314" t="b">
        <f>OR((Statistics_xlsx___Sheet1[[#This Row],[updated offered salary]]&lt;$N$39),(Statistics_xlsx___Sheet1[[#This Row],[updated offered salary]]&gt;$N$40))</f>
        <v>0</v>
      </c>
    </row>
    <row r="6315" spans="1:11" x14ac:dyDescent="0.3">
      <c r="A6315">
        <v>152476</v>
      </c>
      <c r="B6315" t="s">
        <v>1533</v>
      </c>
      <c r="C6315" t="s">
        <v>15</v>
      </c>
      <c r="D6315" t="s">
        <v>9</v>
      </c>
      <c r="E6315" t="str">
        <f>IF(Statistics_xlsx___Sheet1[[#This Row],[event_name]]="-","Male",Statistics_xlsx___Sheet1[[#This Row],[event_name]])</f>
        <v>Male</v>
      </c>
      <c r="F6315" t="s">
        <v>10</v>
      </c>
      <c r="G6315" t="s">
        <v>30</v>
      </c>
      <c r="H6315" t="str">
        <f>IF(Statistics_xlsx___Sheet1[[#This Row],[Post Name]]="-",IF(G6316=0,G6314,G6316),Statistics_xlsx___Sheet1[[#This Row],[Post Name]])</f>
        <v>b9</v>
      </c>
      <c r="I6315">
        <v>23516</v>
      </c>
      <c r="J6315">
        <f>IF(Statistics_xlsx___Sheet1[[#This Row],[Offered Salary]]&lt;=0,AVERAGE($I$2:$I$7166),Statistics_xlsx___Sheet1[[#This Row],[Offered Salary]])</f>
        <v>23516</v>
      </c>
      <c r="K6315" t="b">
        <f>OR((Statistics_xlsx___Sheet1[[#This Row],[updated offered salary]]&lt;$N$39),(Statistics_xlsx___Sheet1[[#This Row],[updated offered salary]]&gt;$N$40))</f>
        <v>0</v>
      </c>
    </row>
    <row r="6316" spans="1:11" x14ac:dyDescent="0.3">
      <c r="A6316">
        <v>882516</v>
      </c>
      <c r="B6316" t="s">
        <v>5106</v>
      </c>
      <c r="C6316" t="s">
        <v>8</v>
      </c>
      <c r="D6316" t="s">
        <v>9</v>
      </c>
      <c r="E6316" t="str">
        <f>IF(Statistics_xlsx___Sheet1[[#This Row],[event_name]]="-","Male",Statistics_xlsx___Sheet1[[#This Row],[event_name]])</f>
        <v>Male</v>
      </c>
      <c r="F6316" t="s">
        <v>10</v>
      </c>
      <c r="G6316" t="s">
        <v>30</v>
      </c>
      <c r="H6316" t="str">
        <f>IF(Statistics_xlsx___Sheet1[[#This Row],[Post Name]]="-",IF(G6317=0,G6315,G6317),Statistics_xlsx___Sheet1[[#This Row],[Post Name]])</f>
        <v>b9</v>
      </c>
      <c r="I6316">
        <v>81497</v>
      </c>
      <c r="J6316">
        <f>IF(Statistics_xlsx___Sheet1[[#This Row],[Offered Salary]]&lt;=0,AVERAGE($I$2:$I$7166),Statistics_xlsx___Sheet1[[#This Row],[Offered Salary]])</f>
        <v>81497</v>
      </c>
      <c r="K6316" t="b">
        <f>OR((Statistics_xlsx___Sheet1[[#This Row],[updated offered salary]]&lt;$N$39),(Statistics_xlsx___Sheet1[[#This Row],[updated offered salary]]&gt;$N$40))</f>
        <v>0</v>
      </c>
    </row>
    <row r="6317" spans="1:11" x14ac:dyDescent="0.3">
      <c r="A6317">
        <v>964616</v>
      </c>
      <c r="B6317" t="s">
        <v>5107</v>
      </c>
      <c r="C6317" t="s">
        <v>8</v>
      </c>
      <c r="D6317" t="s">
        <v>9</v>
      </c>
      <c r="E6317" t="str">
        <f>IF(Statistics_xlsx___Sheet1[[#This Row],[event_name]]="-","Male",Statistics_xlsx___Sheet1[[#This Row],[event_name]])</f>
        <v>Male</v>
      </c>
      <c r="F6317" t="s">
        <v>10</v>
      </c>
      <c r="G6317" t="s">
        <v>30</v>
      </c>
      <c r="H6317" t="str">
        <f>IF(Statistics_xlsx___Sheet1[[#This Row],[Post Name]]="-",IF(G6318=0,G6316,G6318),Statistics_xlsx___Sheet1[[#This Row],[Post Name]])</f>
        <v>b9</v>
      </c>
      <c r="I6317">
        <v>73705</v>
      </c>
      <c r="J6317">
        <f>IF(Statistics_xlsx___Sheet1[[#This Row],[Offered Salary]]&lt;=0,AVERAGE($I$2:$I$7166),Statistics_xlsx___Sheet1[[#This Row],[Offered Salary]])</f>
        <v>73705</v>
      </c>
      <c r="K6317" t="b">
        <f>OR((Statistics_xlsx___Sheet1[[#This Row],[updated offered salary]]&lt;$N$39),(Statistics_xlsx___Sheet1[[#This Row],[updated offered salary]]&gt;$N$40))</f>
        <v>0</v>
      </c>
    </row>
    <row r="6318" spans="1:11" x14ac:dyDescent="0.3">
      <c r="A6318">
        <v>139932</v>
      </c>
      <c r="B6318" t="s">
        <v>5108</v>
      </c>
      <c r="C6318" t="s">
        <v>8</v>
      </c>
      <c r="D6318" t="s">
        <v>9</v>
      </c>
      <c r="E6318" t="str">
        <f>IF(Statistics_xlsx___Sheet1[[#This Row],[event_name]]="-","Male",Statistics_xlsx___Sheet1[[#This Row],[event_name]])</f>
        <v>Male</v>
      </c>
      <c r="F6318" t="s">
        <v>10</v>
      </c>
      <c r="G6318" t="s">
        <v>30</v>
      </c>
      <c r="H6318" t="str">
        <f>IF(Statistics_xlsx___Sheet1[[#This Row],[Post Name]]="-",IF(G6319=0,G6317,G6319),Statistics_xlsx___Sheet1[[#This Row],[Post Name]])</f>
        <v>b9</v>
      </c>
      <c r="I6318">
        <v>11292</v>
      </c>
      <c r="J6318">
        <f>IF(Statistics_xlsx___Sheet1[[#This Row],[Offered Salary]]&lt;=0,AVERAGE($I$2:$I$7166),Statistics_xlsx___Sheet1[[#This Row],[Offered Salary]])</f>
        <v>11292</v>
      </c>
      <c r="K6318" t="b">
        <f>OR((Statistics_xlsx___Sheet1[[#This Row],[updated offered salary]]&lt;$N$39),(Statistics_xlsx___Sheet1[[#This Row],[updated offered salary]]&gt;$N$40))</f>
        <v>0</v>
      </c>
    </row>
    <row r="6319" spans="1:11" x14ac:dyDescent="0.3">
      <c r="A6319">
        <v>269036</v>
      </c>
      <c r="B6319" t="s">
        <v>5109</v>
      </c>
      <c r="C6319" t="s">
        <v>8</v>
      </c>
      <c r="D6319" t="s">
        <v>9</v>
      </c>
      <c r="E6319" t="str">
        <f>IF(Statistics_xlsx___Sheet1[[#This Row],[event_name]]="-","Male",Statistics_xlsx___Sheet1[[#This Row],[event_name]])</f>
        <v>Male</v>
      </c>
      <c r="F6319" t="s">
        <v>10</v>
      </c>
      <c r="G6319" t="s">
        <v>345</v>
      </c>
      <c r="H6319" t="str">
        <f>IF(Statistics_xlsx___Sheet1[[#This Row],[Post Name]]="-",IF(G6320=0,G6318,G6320),Statistics_xlsx___Sheet1[[#This Row],[Post Name]])</f>
        <v>c9</v>
      </c>
      <c r="I6319">
        <v>32743</v>
      </c>
      <c r="J6319">
        <f>IF(Statistics_xlsx___Sheet1[[#This Row],[Offered Salary]]&lt;=0,AVERAGE($I$2:$I$7166),Statistics_xlsx___Sheet1[[#This Row],[Offered Salary]])</f>
        <v>32743</v>
      </c>
      <c r="K6319" t="b">
        <f>OR((Statistics_xlsx___Sheet1[[#This Row],[updated offered salary]]&lt;$N$39),(Statistics_xlsx___Sheet1[[#This Row],[updated offered salary]]&gt;$N$40))</f>
        <v>0</v>
      </c>
    </row>
    <row r="6320" spans="1:11" x14ac:dyDescent="0.3">
      <c r="A6320">
        <v>924897</v>
      </c>
      <c r="B6320" t="s">
        <v>5110</v>
      </c>
      <c r="C6320" t="s">
        <v>8</v>
      </c>
      <c r="D6320" t="s">
        <v>9</v>
      </c>
      <c r="E6320" t="str">
        <f>IF(Statistics_xlsx___Sheet1[[#This Row],[event_name]]="-","Male",Statistics_xlsx___Sheet1[[#This Row],[event_name]])</f>
        <v>Male</v>
      </c>
      <c r="F6320" t="s">
        <v>10</v>
      </c>
      <c r="G6320" t="s">
        <v>345</v>
      </c>
      <c r="H6320" t="str">
        <f>IF(Statistics_xlsx___Sheet1[[#This Row],[Post Name]]="-",IF(G6321=0,G6319,G6321),Statistics_xlsx___Sheet1[[#This Row],[Post Name]])</f>
        <v>c9</v>
      </c>
      <c r="I6320">
        <v>59616</v>
      </c>
      <c r="J6320">
        <f>IF(Statistics_xlsx___Sheet1[[#This Row],[Offered Salary]]&lt;=0,AVERAGE($I$2:$I$7166),Statistics_xlsx___Sheet1[[#This Row],[Offered Salary]])</f>
        <v>59616</v>
      </c>
      <c r="K6320" t="b">
        <f>OR((Statistics_xlsx___Sheet1[[#This Row],[updated offered salary]]&lt;$N$39),(Statistics_xlsx___Sheet1[[#This Row],[updated offered salary]]&gt;$N$40))</f>
        <v>0</v>
      </c>
    </row>
    <row r="6321" spans="1:11" x14ac:dyDescent="0.3">
      <c r="A6321">
        <v>426029</v>
      </c>
      <c r="B6321" t="s">
        <v>5111</v>
      </c>
      <c r="C6321" t="s">
        <v>8</v>
      </c>
      <c r="D6321" t="s">
        <v>13</v>
      </c>
      <c r="E6321" t="str">
        <f>IF(Statistics_xlsx___Sheet1[[#This Row],[event_name]]="-","Male",Statistics_xlsx___Sheet1[[#This Row],[event_name]])</f>
        <v>Female</v>
      </c>
      <c r="F6321" t="s">
        <v>10</v>
      </c>
      <c r="G6321" t="s">
        <v>345</v>
      </c>
      <c r="H6321" t="str">
        <f>IF(Statistics_xlsx___Sheet1[[#This Row],[Post Name]]="-",IF(G6322=0,G6320,G6322),Statistics_xlsx___Sheet1[[#This Row],[Post Name]])</f>
        <v>c9</v>
      </c>
      <c r="I6321">
        <v>13347</v>
      </c>
      <c r="J6321">
        <f>IF(Statistics_xlsx___Sheet1[[#This Row],[Offered Salary]]&lt;=0,AVERAGE($I$2:$I$7166),Statistics_xlsx___Sheet1[[#This Row],[Offered Salary]])</f>
        <v>13347</v>
      </c>
      <c r="K6321" t="b">
        <f>OR((Statistics_xlsx___Sheet1[[#This Row],[updated offered salary]]&lt;$N$39),(Statistics_xlsx___Sheet1[[#This Row],[updated offered salary]]&gt;$N$40))</f>
        <v>0</v>
      </c>
    </row>
    <row r="6322" spans="1:11" x14ac:dyDescent="0.3">
      <c r="A6322">
        <v>242383</v>
      </c>
      <c r="B6322" t="s">
        <v>5111</v>
      </c>
      <c r="C6322" t="s">
        <v>8</v>
      </c>
      <c r="D6322" t="s">
        <v>9</v>
      </c>
      <c r="E6322" t="str">
        <f>IF(Statistics_xlsx___Sheet1[[#This Row],[event_name]]="-","Male",Statistics_xlsx___Sheet1[[#This Row],[event_name]])</f>
        <v>Male</v>
      </c>
      <c r="F6322" t="s">
        <v>10</v>
      </c>
      <c r="G6322" t="s">
        <v>345</v>
      </c>
      <c r="H6322" t="str">
        <f>IF(Statistics_xlsx___Sheet1[[#This Row],[Post Name]]="-",IF(G6323=0,G6321,G6323),Statistics_xlsx___Sheet1[[#This Row],[Post Name]])</f>
        <v>c9</v>
      </c>
      <c r="I6322">
        <v>36348</v>
      </c>
      <c r="J6322">
        <f>IF(Statistics_xlsx___Sheet1[[#This Row],[Offered Salary]]&lt;=0,AVERAGE($I$2:$I$7166),Statistics_xlsx___Sheet1[[#This Row],[Offered Salary]])</f>
        <v>36348</v>
      </c>
      <c r="K6322" t="b">
        <f>OR((Statistics_xlsx___Sheet1[[#This Row],[updated offered salary]]&lt;$N$39),(Statistics_xlsx___Sheet1[[#This Row],[updated offered salary]]&gt;$N$40))</f>
        <v>0</v>
      </c>
    </row>
    <row r="6323" spans="1:11" x14ac:dyDescent="0.3">
      <c r="A6323">
        <v>899150</v>
      </c>
      <c r="B6323" t="s">
        <v>5112</v>
      </c>
      <c r="C6323" t="s">
        <v>8</v>
      </c>
      <c r="D6323" t="s">
        <v>13</v>
      </c>
      <c r="E6323" t="str">
        <f>IF(Statistics_xlsx___Sheet1[[#This Row],[event_name]]="-","Male",Statistics_xlsx___Sheet1[[#This Row],[event_name]])</f>
        <v>Female</v>
      </c>
      <c r="F6323" t="s">
        <v>10</v>
      </c>
      <c r="G6323" t="s">
        <v>345</v>
      </c>
      <c r="H6323" t="str">
        <f>IF(Statistics_xlsx___Sheet1[[#This Row],[Post Name]]="-",IF(G6324=0,G6322,G6324),Statistics_xlsx___Sheet1[[#This Row],[Post Name]])</f>
        <v>c9</v>
      </c>
      <c r="I6323">
        <v>42654</v>
      </c>
      <c r="J6323">
        <f>IF(Statistics_xlsx___Sheet1[[#This Row],[Offered Salary]]&lt;=0,AVERAGE($I$2:$I$7166),Statistics_xlsx___Sheet1[[#This Row],[Offered Salary]])</f>
        <v>42654</v>
      </c>
      <c r="K6323" t="b">
        <f>OR((Statistics_xlsx___Sheet1[[#This Row],[updated offered salary]]&lt;$N$39),(Statistics_xlsx___Sheet1[[#This Row],[updated offered salary]]&gt;$N$40))</f>
        <v>0</v>
      </c>
    </row>
    <row r="6324" spans="1:11" x14ac:dyDescent="0.3">
      <c r="A6324">
        <v>573978</v>
      </c>
      <c r="B6324" t="s">
        <v>5113</v>
      </c>
      <c r="C6324" t="s">
        <v>8</v>
      </c>
      <c r="D6324" t="s">
        <v>13</v>
      </c>
      <c r="E6324" t="str">
        <f>IF(Statistics_xlsx___Sheet1[[#This Row],[event_name]]="-","Male",Statistics_xlsx___Sheet1[[#This Row],[event_name]])</f>
        <v>Female</v>
      </c>
      <c r="F6324" t="s">
        <v>10</v>
      </c>
      <c r="G6324" t="s">
        <v>345</v>
      </c>
      <c r="H6324" t="str">
        <f>IF(Statistics_xlsx___Sheet1[[#This Row],[Post Name]]="-",IF(G6325=0,G6323,G6325),Statistics_xlsx___Sheet1[[#This Row],[Post Name]])</f>
        <v>c9</v>
      </c>
      <c r="I6324">
        <v>90203</v>
      </c>
      <c r="J6324">
        <f>IF(Statistics_xlsx___Sheet1[[#This Row],[Offered Salary]]&lt;=0,AVERAGE($I$2:$I$7166),Statistics_xlsx___Sheet1[[#This Row],[Offered Salary]])</f>
        <v>90203</v>
      </c>
      <c r="K6324" t="b">
        <f>OR((Statistics_xlsx___Sheet1[[#This Row],[updated offered salary]]&lt;$N$39),(Statistics_xlsx___Sheet1[[#This Row],[updated offered salary]]&gt;$N$40))</f>
        <v>0</v>
      </c>
    </row>
    <row r="6325" spans="1:11" x14ac:dyDescent="0.3">
      <c r="A6325">
        <v>206593</v>
      </c>
      <c r="B6325" t="s">
        <v>5114</v>
      </c>
      <c r="C6325" t="s">
        <v>8</v>
      </c>
      <c r="D6325" t="s">
        <v>9</v>
      </c>
      <c r="E6325" t="str">
        <f>IF(Statistics_xlsx___Sheet1[[#This Row],[event_name]]="-","Male",Statistics_xlsx___Sheet1[[#This Row],[event_name]])</f>
        <v>Male</v>
      </c>
      <c r="F6325" t="s">
        <v>86</v>
      </c>
      <c r="G6325" t="s">
        <v>44</v>
      </c>
      <c r="H6325" t="str">
        <f>IF(Statistics_xlsx___Sheet1[[#This Row],[Post Name]]="-",IF(G6326=0,G6324,G6326),Statistics_xlsx___Sheet1[[#This Row],[Post Name]])</f>
        <v>i6</v>
      </c>
      <c r="I6325">
        <v>70239</v>
      </c>
      <c r="J6325">
        <f>IF(Statistics_xlsx___Sheet1[[#This Row],[Offered Salary]]&lt;=0,AVERAGE($I$2:$I$7166),Statistics_xlsx___Sheet1[[#This Row],[Offered Salary]])</f>
        <v>70239</v>
      </c>
      <c r="K6325" t="b">
        <f>OR((Statistics_xlsx___Sheet1[[#This Row],[updated offered salary]]&lt;$N$39),(Statistics_xlsx___Sheet1[[#This Row],[updated offered salary]]&gt;$N$40))</f>
        <v>0</v>
      </c>
    </row>
    <row r="6326" spans="1:11" x14ac:dyDescent="0.3">
      <c r="A6326">
        <v>955275</v>
      </c>
      <c r="B6326" t="s">
        <v>5115</v>
      </c>
      <c r="C6326" t="s">
        <v>8</v>
      </c>
      <c r="D6326" t="s">
        <v>9</v>
      </c>
      <c r="E6326" t="str">
        <f>IF(Statistics_xlsx___Sheet1[[#This Row],[event_name]]="-","Male",Statistics_xlsx___Sheet1[[#This Row],[event_name]])</f>
        <v>Male</v>
      </c>
      <c r="F6326" t="s">
        <v>86</v>
      </c>
      <c r="G6326" t="s">
        <v>44</v>
      </c>
      <c r="H6326" t="str">
        <f>IF(Statistics_xlsx___Sheet1[[#This Row],[Post Name]]="-",IF(G6327=0,G6325,G6327),Statistics_xlsx___Sheet1[[#This Row],[Post Name]])</f>
        <v>i6</v>
      </c>
      <c r="I6326">
        <v>14810</v>
      </c>
      <c r="J6326">
        <f>IF(Statistics_xlsx___Sheet1[[#This Row],[Offered Salary]]&lt;=0,AVERAGE($I$2:$I$7166),Statistics_xlsx___Sheet1[[#This Row],[Offered Salary]])</f>
        <v>14810</v>
      </c>
      <c r="K6326" t="b">
        <f>OR((Statistics_xlsx___Sheet1[[#This Row],[updated offered salary]]&lt;$N$39),(Statistics_xlsx___Sheet1[[#This Row],[updated offered salary]]&gt;$N$40))</f>
        <v>0</v>
      </c>
    </row>
    <row r="6327" spans="1:11" x14ac:dyDescent="0.3">
      <c r="A6327">
        <v>195343</v>
      </c>
      <c r="B6327" t="s">
        <v>5116</v>
      </c>
      <c r="C6327" t="s">
        <v>8</v>
      </c>
      <c r="D6327" t="s">
        <v>13</v>
      </c>
      <c r="E6327" t="str">
        <f>IF(Statistics_xlsx___Sheet1[[#This Row],[event_name]]="-","Male",Statistics_xlsx___Sheet1[[#This Row],[event_name]])</f>
        <v>Female</v>
      </c>
      <c r="F6327" t="s">
        <v>17</v>
      </c>
      <c r="G6327" t="s">
        <v>39</v>
      </c>
      <c r="H6327" t="str">
        <f>IF(Statistics_xlsx___Sheet1[[#This Row],[Post Name]]="-",IF(G6328=0,G6326,G6328),Statistics_xlsx___Sheet1[[#This Row],[Post Name]])</f>
        <v>i1</v>
      </c>
      <c r="I6327">
        <v>66540</v>
      </c>
      <c r="J6327">
        <f>IF(Statistics_xlsx___Sheet1[[#This Row],[Offered Salary]]&lt;=0,AVERAGE($I$2:$I$7166),Statistics_xlsx___Sheet1[[#This Row],[Offered Salary]])</f>
        <v>66540</v>
      </c>
      <c r="K6327" t="b">
        <f>OR((Statistics_xlsx___Sheet1[[#This Row],[updated offered salary]]&lt;$N$39),(Statistics_xlsx___Sheet1[[#This Row],[updated offered salary]]&gt;$N$40))</f>
        <v>0</v>
      </c>
    </row>
    <row r="6328" spans="1:11" x14ac:dyDescent="0.3">
      <c r="A6328">
        <v>411295</v>
      </c>
      <c r="B6328" t="s">
        <v>5117</v>
      </c>
      <c r="C6328" t="s">
        <v>8</v>
      </c>
      <c r="D6328" t="s">
        <v>22</v>
      </c>
      <c r="E6328" t="str">
        <f>IF(Statistics_xlsx___Sheet1[[#This Row],[event_name]]="-","Male",Statistics_xlsx___Sheet1[[#This Row],[event_name]])</f>
        <v>Male</v>
      </c>
      <c r="F6328" t="s">
        <v>17</v>
      </c>
      <c r="G6328" t="s">
        <v>39</v>
      </c>
      <c r="H6328" t="str">
        <f>IF(Statistics_xlsx___Sheet1[[#This Row],[Post Name]]="-",IF(G6329=0,G6327,G6329),Statistics_xlsx___Sheet1[[#This Row],[Post Name]])</f>
        <v>i1</v>
      </c>
      <c r="I6328">
        <v>98070</v>
      </c>
      <c r="J6328">
        <f>IF(Statistics_xlsx___Sheet1[[#This Row],[Offered Salary]]&lt;=0,AVERAGE($I$2:$I$7166),Statistics_xlsx___Sheet1[[#This Row],[Offered Salary]])</f>
        <v>98070</v>
      </c>
      <c r="K6328" t="b">
        <f>OR((Statistics_xlsx___Sheet1[[#This Row],[updated offered salary]]&lt;$N$39),(Statistics_xlsx___Sheet1[[#This Row],[updated offered salary]]&gt;$N$40))</f>
        <v>0</v>
      </c>
    </row>
    <row r="6329" spans="1:11" x14ac:dyDescent="0.3">
      <c r="A6329">
        <v>927062</v>
      </c>
      <c r="B6329" t="s">
        <v>5118</v>
      </c>
      <c r="C6329" t="s">
        <v>8</v>
      </c>
      <c r="D6329" t="s">
        <v>13</v>
      </c>
      <c r="E6329" t="str">
        <f>IF(Statistics_xlsx___Sheet1[[#This Row],[event_name]]="-","Male",Statistics_xlsx___Sheet1[[#This Row],[event_name]])</f>
        <v>Female</v>
      </c>
      <c r="F6329" t="s">
        <v>17</v>
      </c>
      <c r="G6329" t="s">
        <v>39</v>
      </c>
      <c r="H6329" t="str">
        <f>IF(Statistics_xlsx___Sheet1[[#This Row],[Post Name]]="-",IF(G6330=0,G6328,G6330),Statistics_xlsx___Sheet1[[#This Row],[Post Name]])</f>
        <v>i1</v>
      </c>
      <c r="I6329">
        <v>11124</v>
      </c>
      <c r="J6329">
        <f>IF(Statistics_xlsx___Sheet1[[#This Row],[Offered Salary]]&lt;=0,AVERAGE($I$2:$I$7166),Statistics_xlsx___Sheet1[[#This Row],[Offered Salary]])</f>
        <v>11124</v>
      </c>
      <c r="K6329" t="b">
        <f>OR((Statistics_xlsx___Sheet1[[#This Row],[updated offered salary]]&lt;$N$39),(Statistics_xlsx___Sheet1[[#This Row],[updated offered salary]]&gt;$N$40))</f>
        <v>0</v>
      </c>
    </row>
    <row r="6330" spans="1:11" x14ac:dyDescent="0.3">
      <c r="A6330">
        <v>462575</v>
      </c>
      <c r="B6330" t="s">
        <v>5119</v>
      </c>
      <c r="C6330" t="s">
        <v>8</v>
      </c>
      <c r="D6330" t="s">
        <v>9</v>
      </c>
      <c r="E6330" t="str">
        <f>IF(Statistics_xlsx___Sheet1[[#This Row],[event_name]]="-","Male",Statistics_xlsx___Sheet1[[#This Row],[event_name]])</f>
        <v>Male</v>
      </c>
      <c r="F6330" t="s">
        <v>17</v>
      </c>
      <c r="G6330" t="s">
        <v>39</v>
      </c>
      <c r="H6330" t="str">
        <f>IF(Statistics_xlsx___Sheet1[[#This Row],[Post Name]]="-",IF(G6331=0,G6329,G6331),Statistics_xlsx___Sheet1[[#This Row],[Post Name]])</f>
        <v>i1</v>
      </c>
      <c r="I6330">
        <v>18428</v>
      </c>
      <c r="J6330">
        <f>IF(Statistics_xlsx___Sheet1[[#This Row],[Offered Salary]]&lt;=0,AVERAGE($I$2:$I$7166),Statistics_xlsx___Sheet1[[#This Row],[Offered Salary]])</f>
        <v>18428</v>
      </c>
      <c r="K6330" t="b">
        <f>OR((Statistics_xlsx___Sheet1[[#This Row],[updated offered salary]]&lt;$N$39),(Statistics_xlsx___Sheet1[[#This Row],[updated offered salary]]&gt;$N$40))</f>
        <v>0</v>
      </c>
    </row>
    <row r="6331" spans="1:11" x14ac:dyDescent="0.3">
      <c r="A6331">
        <v>798002</v>
      </c>
      <c r="B6331" t="s">
        <v>5120</v>
      </c>
      <c r="C6331" t="s">
        <v>8</v>
      </c>
      <c r="D6331" t="s">
        <v>9</v>
      </c>
      <c r="E6331" t="str">
        <f>IF(Statistics_xlsx___Sheet1[[#This Row],[event_name]]="-","Male",Statistics_xlsx___Sheet1[[#This Row],[event_name]])</f>
        <v>Male</v>
      </c>
      <c r="F6331" t="s">
        <v>17</v>
      </c>
      <c r="G6331" t="s">
        <v>39</v>
      </c>
      <c r="H6331" t="str">
        <f>IF(Statistics_xlsx___Sheet1[[#This Row],[Post Name]]="-",IF(G6332=0,G6330,G6332),Statistics_xlsx___Sheet1[[#This Row],[Post Name]])</f>
        <v>i1</v>
      </c>
      <c r="I6331">
        <v>13714</v>
      </c>
      <c r="J6331">
        <f>IF(Statistics_xlsx___Sheet1[[#This Row],[Offered Salary]]&lt;=0,AVERAGE($I$2:$I$7166),Statistics_xlsx___Sheet1[[#This Row],[Offered Salary]])</f>
        <v>13714</v>
      </c>
      <c r="K6331" t="b">
        <f>OR((Statistics_xlsx___Sheet1[[#This Row],[updated offered salary]]&lt;$N$39),(Statistics_xlsx___Sheet1[[#This Row],[updated offered salary]]&gt;$N$40))</f>
        <v>0</v>
      </c>
    </row>
    <row r="6332" spans="1:11" x14ac:dyDescent="0.3">
      <c r="A6332">
        <v>370088</v>
      </c>
      <c r="B6332" t="s">
        <v>5121</v>
      </c>
      <c r="C6332" t="s">
        <v>15</v>
      </c>
      <c r="D6332" t="s">
        <v>9</v>
      </c>
      <c r="E6332" t="str">
        <f>IF(Statistics_xlsx___Sheet1[[#This Row],[event_name]]="-","Male",Statistics_xlsx___Sheet1[[#This Row],[event_name]])</f>
        <v>Male</v>
      </c>
      <c r="F6332" t="s">
        <v>10</v>
      </c>
      <c r="G6332" t="s">
        <v>36</v>
      </c>
      <c r="H6332" t="str">
        <f>IF(Statistics_xlsx___Sheet1[[#This Row],[Post Name]]="-",IF(G6333=0,G6331,G6333),Statistics_xlsx___Sheet1[[#This Row],[Post Name]])</f>
        <v>i5</v>
      </c>
      <c r="I6332">
        <v>25850</v>
      </c>
      <c r="J6332">
        <f>IF(Statistics_xlsx___Sheet1[[#This Row],[Offered Salary]]&lt;=0,AVERAGE($I$2:$I$7166),Statistics_xlsx___Sheet1[[#This Row],[Offered Salary]])</f>
        <v>25850</v>
      </c>
      <c r="K6332" t="b">
        <f>OR((Statistics_xlsx___Sheet1[[#This Row],[updated offered salary]]&lt;$N$39),(Statistics_xlsx___Sheet1[[#This Row],[updated offered salary]]&gt;$N$40))</f>
        <v>0</v>
      </c>
    </row>
    <row r="6333" spans="1:11" x14ac:dyDescent="0.3">
      <c r="A6333">
        <v>704987</v>
      </c>
      <c r="B6333" t="s">
        <v>5122</v>
      </c>
      <c r="C6333" t="s">
        <v>8</v>
      </c>
      <c r="D6333" t="s">
        <v>9</v>
      </c>
      <c r="E6333" t="str">
        <f>IF(Statistics_xlsx___Sheet1[[#This Row],[event_name]]="-","Male",Statistics_xlsx___Sheet1[[#This Row],[event_name]])</f>
        <v>Male</v>
      </c>
      <c r="F6333" t="s">
        <v>10</v>
      </c>
      <c r="G6333" t="s">
        <v>36</v>
      </c>
      <c r="H6333" t="str">
        <f>IF(Statistics_xlsx___Sheet1[[#This Row],[Post Name]]="-",IF(G6334=0,G6332,G6334),Statistics_xlsx___Sheet1[[#This Row],[Post Name]])</f>
        <v>i5</v>
      </c>
      <c r="I6333">
        <v>78918</v>
      </c>
      <c r="J6333">
        <f>IF(Statistics_xlsx___Sheet1[[#This Row],[Offered Salary]]&lt;=0,AVERAGE($I$2:$I$7166),Statistics_xlsx___Sheet1[[#This Row],[Offered Salary]])</f>
        <v>78918</v>
      </c>
      <c r="K6333" t="b">
        <f>OR((Statistics_xlsx___Sheet1[[#This Row],[updated offered salary]]&lt;$N$39),(Statistics_xlsx___Sheet1[[#This Row],[updated offered salary]]&gt;$N$40))</f>
        <v>0</v>
      </c>
    </row>
    <row r="6334" spans="1:11" x14ac:dyDescent="0.3">
      <c r="A6334">
        <v>818107</v>
      </c>
      <c r="B6334" t="s">
        <v>5122</v>
      </c>
      <c r="C6334" t="s">
        <v>8</v>
      </c>
      <c r="D6334" t="s">
        <v>13</v>
      </c>
      <c r="E6334" t="str">
        <f>IF(Statistics_xlsx___Sheet1[[#This Row],[event_name]]="-","Male",Statistics_xlsx___Sheet1[[#This Row],[event_name]])</f>
        <v>Female</v>
      </c>
      <c r="F6334" t="s">
        <v>10</v>
      </c>
      <c r="G6334" t="s">
        <v>36</v>
      </c>
      <c r="H6334" t="str">
        <f>IF(Statistics_xlsx___Sheet1[[#This Row],[Post Name]]="-",IF(G6335=0,G6333,G6335),Statistics_xlsx___Sheet1[[#This Row],[Post Name]])</f>
        <v>i5</v>
      </c>
      <c r="I6334">
        <v>40759</v>
      </c>
      <c r="J6334">
        <f>IF(Statistics_xlsx___Sheet1[[#This Row],[Offered Salary]]&lt;=0,AVERAGE($I$2:$I$7166),Statistics_xlsx___Sheet1[[#This Row],[Offered Salary]])</f>
        <v>40759</v>
      </c>
      <c r="K6334" t="b">
        <f>OR((Statistics_xlsx___Sheet1[[#This Row],[updated offered salary]]&lt;$N$39),(Statistics_xlsx___Sheet1[[#This Row],[updated offered salary]]&gt;$N$40))</f>
        <v>0</v>
      </c>
    </row>
    <row r="6335" spans="1:11" x14ac:dyDescent="0.3">
      <c r="A6335">
        <v>839005</v>
      </c>
      <c r="B6335" t="s">
        <v>5122</v>
      </c>
      <c r="C6335" t="s">
        <v>8</v>
      </c>
      <c r="D6335" t="s">
        <v>42</v>
      </c>
      <c r="E6335" t="str">
        <f>IF(Statistics_xlsx___Sheet1[[#This Row],[event_name]]="-","Male",Statistics_xlsx___Sheet1[[#This Row],[event_name]])</f>
        <v>Don’t want to say</v>
      </c>
      <c r="F6335" t="s">
        <v>10</v>
      </c>
      <c r="G6335" t="s">
        <v>36</v>
      </c>
      <c r="H6335" t="str">
        <f>IF(Statistics_xlsx___Sheet1[[#This Row],[Post Name]]="-",IF(G6336=0,G6334,G6336),Statistics_xlsx___Sheet1[[#This Row],[Post Name]])</f>
        <v>i5</v>
      </c>
      <c r="I6335">
        <v>52645</v>
      </c>
      <c r="J6335">
        <f>IF(Statistics_xlsx___Sheet1[[#This Row],[Offered Salary]]&lt;=0,AVERAGE($I$2:$I$7166),Statistics_xlsx___Sheet1[[#This Row],[Offered Salary]])</f>
        <v>52645</v>
      </c>
      <c r="K6335" t="b">
        <f>OR((Statistics_xlsx___Sheet1[[#This Row],[updated offered salary]]&lt;$N$39),(Statistics_xlsx___Sheet1[[#This Row],[updated offered salary]]&gt;$N$40))</f>
        <v>0</v>
      </c>
    </row>
    <row r="6336" spans="1:11" x14ac:dyDescent="0.3">
      <c r="A6336">
        <v>154483</v>
      </c>
      <c r="B6336" t="s">
        <v>5123</v>
      </c>
      <c r="C6336" t="s">
        <v>8</v>
      </c>
      <c r="D6336" t="s">
        <v>9</v>
      </c>
      <c r="E6336" t="str">
        <f>IF(Statistics_xlsx___Sheet1[[#This Row],[event_name]]="-","Male",Statistics_xlsx___Sheet1[[#This Row],[event_name]])</f>
        <v>Male</v>
      </c>
      <c r="F6336" t="s">
        <v>17</v>
      </c>
      <c r="G6336" t="s">
        <v>24</v>
      </c>
      <c r="H6336" t="str">
        <f>IF(Statistics_xlsx___Sheet1[[#This Row],[Post Name]]="-",IF(G6337=0,G6335,G6337),Statistics_xlsx___Sheet1[[#This Row],[Post Name]])</f>
        <v>i7</v>
      </c>
      <c r="I6336">
        <v>67602</v>
      </c>
      <c r="J6336">
        <f>IF(Statistics_xlsx___Sheet1[[#This Row],[Offered Salary]]&lt;=0,AVERAGE($I$2:$I$7166),Statistics_xlsx___Sheet1[[#This Row],[Offered Salary]])</f>
        <v>67602</v>
      </c>
      <c r="K6336" t="b">
        <f>OR((Statistics_xlsx___Sheet1[[#This Row],[updated offered salary]]&lt;$N$39),(Statistics_xlsx___Sheet1[[#This Row],[updated offered salary]]&gt;$N$40))</f>
        <v>0</v>
      </c>
    </row>
    <row r="6337" spans="1:11" x14ac:dyDescent="0.3">
      <c r="A6337">
        <v>943922</v>
      </c>
      <c r="B6337" t="s">
        <v>5124</v>
      </c>
      <c r="C6337" t="s">
        <v>8</v>
      </c>
      <c r="D6337" t="s">
        <v>9</v>
      </c>
      <c r="E6337" t="str">
        <f>IF(Statistics_xlsx___Sheet1[[#This Row],[event_name]]="-","Male",Statistics_xlsx___Sheet1[[#This Row],[event_name]])</f>
        <v>Male</v>
      </c>
      <c r="F6337" t="s">
        <v>17</v>
      </c>
      <c r="G6337" t="s">
        <v>24</v>
      </c>
      <c r="H6337" t="str">
        <f>IF(Statistics_xlsx___Sheet1[[#This Row],[Post Name]]="-",IF(G6338=0,G6336,G6338),Statistics_xlsx___Sheet1[[#This Row],[Post Name]])</f>
        <v>i7</v>
      </c>
      <c r="I6337">
        <v>1282</v>
      </c>
      <c r="J6337">
        <f>IF(Statistics_xlsx___Sheet1[[#This Row],[Offered Salary]]&lt;=0,AVERAGE($I$2:$I$7166),Statistics_xlsx___Sheet1[[#This Row],[Offered Salary]])</f>
        <v>1282</v>
      </c>
      <c r="K6337" t="b">
        <f>OR((Statistics_xlsx___Sheet1[[#This Row],[updated offered salary]]&lt;$N$39),(Statistics_xlsx___Sheet1[[#This Row],[updated offered salary]]&gt;$N$40))</f>
        <v>0</v>
      </c>
    </row>
    <row r="6338" spans="1:11" x14ac:dyDescent="0.3">
      <c r="A6338">
        <v>335959</v>
      </c>
      <c r="B6338" t="s">
        <v>5125</v>
      </c>
      <c r="C6338" t="s">
        <v>8</v>
      </c>
      <c r="D6338" t="s">
        <v>9</v>
      </c>
      <c r="E6338" t="str">
        <f>IF(Statistics_xlsx___Sheet1[[#This Row],[event_name]]="-","Male",Statistics_xlsx___Sheet1[[#This Row],[event_name]])</f>
        <v>Male</v>
      </c>
      <c r="F6338" t="s">
        <v>10</v>
      </c>
      <c r="G6338" t="s">
        <v>24</v>
      </c>
      <c r="H6338" t="str">
        <f>IF(Statistics_xlsx___Sheet1[[#This Row],[Post Name]]="-",IF(G6339=0,G6337,G6339),Statistics_xlsx___Sheet1[[#This Row],[Post Name]])</f>
        <v>i7</v>
      </c>
      <c r="I6338">
        <v>93852</v>
      </c>
      <c r="J6338">
        <f>IF(Statistics_xlsx___Sheet1[[#This Row],[Offered Salary]]&lt;=0,AVERAGE($I$2:$I$7166),Statistics_xlsx___Sheet1[[#This Row],[Offered Salary]])</f>
        <v>93852</v>
      </c>
      <c r="K6338" t="b">
        <f>OR((Statistics_xlsx___Sheet1[[#This Row],[updated offered salary]]&lt;$N$39),(Statistics_xlsx___Sheet1[[#This Row],[updated offered salary]]&gt;$N$40))</f>
        <v>0</v>
      </c>
    </row>
    <row r="6339" spans="1:11" x14ac:dyDescent="0.3">
      <c r="A6339">
        <v>253006</v>
      </c>
      <c r="B6339" t="s">
        <v>5126</v>
      </c>
      <c r="C6339" t="s">
        <v>8</v>
      </c>
      <c r="D6339" t="s">
        <v>9</v>
      </c>
      <c r="E6339" t="str">
        <f>IF(Statistics_xlsx___Sheet1[[#This Row],[event_name]]="-","Male",Statistics_xlsx___Sheet1[[#This Row],[event_name]])</f>
        <v>Male</v>
      </c>
      <c r="F6339" t="s">
        <v>69</v>
      </c>
      <c r="G6339" t="s">
        <v>14</v>
      </c>
      <c r="H6339" t="str">
        <f>IF(Statistics_xlsx___Sheet1[[#This Row],[Post Name]]="-",IF(G6340=0,G6338,G6340),Statistics_xlsx___Sheet1[[#This Row],[Post Name]])</f>
        <v>c5</v>
      </c>
      <c r="I6339">
        <v>40692</v>
      </c>
      <c r="J6339">
        <f>IF(Statistics_xlsx___Sheet1[[#This Row],[Offered Salary]]&lt;=0,AVERAGE($I$2:$I$7166),Statistics_xlsx___Sheet1[[#This Row],[Offered Salary]])</f>
        <v>40692</v>
      </c>
      <c r="K6339" t="b">
        <f>OR((Statistics_xlsx___Sheet1[[#This Row],[updated offered salary]]&lt;$N$39),(Statistics_xlsx___Sheet1[[#This Row],[updated offered salary]]&gt;$N$40))</f>
        <v>0</v>
      </c>
    </row>
    <row r="6340" spans="1:11" x14ac:dyDescent="0.3">
      <c r="A6340">
        <v>95442</v>
      </c>
      <c r="B6340" t="s">
        <v>5127</v>
      </c>
      <c r="C6340" t="s">
        <v>8</v>
      </c>
      <c r="D6340" t="s">
        <v>9</v>
      </c>
      <c r="E6340" t="str">
        <f>IF(Statistics_xlsx___Sheet1[[#This Row],[event_name]]="-","Male",Statistics_xlsx___Sheet1[[#This Row],[event_name]])</f>
        <v>Male</v>
      </c>
      <c r="F6340" t="s">
        <v>10</v>
      </c>
      <c r="G6340" t="s">
        <v>30</v>
      </c>
      <c r="H6340" t="str">
        <f>IF(Statistics_xlsx___Sheet1[[#This Row],[Post Name]]="-",IF(G6341=0,G6339,G6341),Statistics_xlsx___Sheet1[[#This Row],[Post Name]])</f>
        <v>b9</v>
      </c>
      <c r="I6340">
        <v>24829</v>
      </c>
      <c r="J6340">
        <f>IF(Statistics_xlsx___Sheet1[[#This Row],[Offered Salary]]&lt;=0,AVERAGE($I$2:$I$7166),Statistics_xlsx___Sheet1[[#This Row],[Offered Salary]])</f>
        <v>24829</v>
      </c>
      <c r="K6340" t="b">
        <f>OR((Statistics_xlsx___Sheet1[[#This Row],[updated offered salary]]&lt;$N$39),(Statistics_xlsx___Sheet1[[#This Row],[updated offered salary]]&gt;$N$40))</f>
        <v>0</v>
      </c>
    </row>
    <row r="6341" spans="1:11" x14ac:dyDescent="0.3">
      <c r="A6341">
        <v>284227</v>
      </c>
      <c r="B6341" t="s">
        <v>5128</v>
      </c>
      <c r="C6341" t="s">
        <v>8</v>
      </c>
      <c r="D6341" t="s">
        <v>13</v>
      </c>
      <c r="E6341" t="str">
        <f>IF(Statistics_xlsx___Sheet1[[#This Row],[event_name]]="-","Male",Statistics_xlsx___Sheet1[[#This Row],[event_name]])</f>
        <v>Female</v>
      </c>
      <c r="F6341" t="s">
        <v>10</v>
      </c>
      <c r="G6341" t="s">
        <v>30</v>
      </c>
      <c r="H6341" t="str">
        <f>IF(Statistics_xlsx___Sheet1[[#This Row],[Post Name]]="-",IF(G6342=0,G6340,G6342),Statistics_xlsx___Sheet1[[#This Row],[Post Name]])</f>
        <v>b9</v>
      </c>
      <c r="I6341">
        <v>16168</v>
      </c>
      <c r="J6341">
        <f>IF(Statistics_xlsx___Sheet1[[#This Row],[Offered Salary]]&lt;=0,AVERAGE($I$2:$I$7166),Statistics_xlsx___Sheet1[[#This Row],[Offered Salary]])</f>
        <v>16168</v>
      </c>
      <c r="K6341" t="b">
        <f>OR((Statistics_xlsx___Sheet1[[#This Row],[updated offered salary]]&lt;$N$39),(Statistics_xlsx___Sheet1[[#This Row],[updated offered salary]]&gt;$N$40))</f>
        <v>0</v>
      </c>
    </row>
    <row r="6342" spans="1:11" x14ac:dyDescent="0.3">
      <c r="A6342">
        <v>340030</v>
      </c>
      <c r="B6342" t="s">
        <v>5129</v>
      </c>
      <c r="C6342" t="s">
        <v>8</v>
      </c>
      <c r="D6342" t="s">
        <v>9</v>
      </c>
      <c r="E6342" t="str">
        <f>IF(Statistics_xlsx___Sheet1[[#This Row],[event_name]]="-","Male",Statistics_xlsx___Sheet1[[#This Row],[event_name]])</f>
        <v>Male</v>
      </c>
      <c r="F6342" t="s">
        <v>10</v>
      </c>
      <c r="G6342" t="s">
        <v>30</v>
      </c>
      <c r="H6342" t="str">
        <f>IF(Statistics_xlsx___Sheet1[[#This Row],[Post Name]]="-",IF(G6343=0,G6341,G6343),Statistics_xlsx___Sheet1[[#This Row],[Post Name]])</f>
        <v>b9</v>
      </c>
      <c r="I6342">
        <v>60454</v>
      </c>
      <c r="J6342">
        <f>IF(Statistics_xlsx___Sheet1[[#This Row],[Offered Salary]]&lt;=0,AVERAGE($I$2:$I$7166),Statistics_xlsx___Sheet1[[#This Row],[Offered Salary]])</f>
        <v>60454</v>
      </c>
      <c r="K6342" t="b">
        <f>OR((Statistics_xlsx___Sheet1[[#This Row],[updated offered salary]]&lt;$N$39),(Statistics_xlsx___Sheet1[[#This Row],[updated offered salary]]&gt;$N$40))</f>
        <v>0</v>
      </c>
    </row>
    <row r="6343" spans="1:11" x14ac:dyDescent="0.3">
      <c r="A6343">
        <v>613923</v>
      </c>
      <c r="B6343" t="s">
        <v>5130</v>
      </c>
      <c r="C6343" t="s">
        <v>15</v>
      </c>
      <c r="D6343" t="s">
        <v>9</v>
      </c>
      <c r="E6343" t="str">
        <f>IF(Statistics_xlsx___Sheet1[[#This Row],[event_name]]="-","Male",Statistics_xlsx___Sheet1[[#This Row],[event_name]])</f>
        <v>Male</v>
      </c>
      <c r="F6343" t="s">
        <v>17</v>
      </c>
      <c r="G6343" t="s">
        <v>345</v>
      </c>
      <c r="H6343" t="str">
        <f>IF(Statistics_xlsx___Sheet1[[#This Row],[Post Name]]="-",IF(G6344=0,G6342,G6344),Statistics_xlsx___Sheet1[[#This Row],[Post Name]])</f>
        <v>c9</v>
      </c>
      <c r="I6343">
        <v>70137</v>
      </c>
      <c r="J6343">
        <f>IF(Statistics_xlsx___Sheet1[[#This Row],[Offered Salary]]&lt;=0,AVERAGE($I$2:$I$7166),Statistics_xlsx___Sheet1[[#This Row],[Offered Salary]])</f>
        <v>70137</v>
      </c>
      <c r="K6343" t="b">
        <f>OR((Statistics_xlsx___Sheet1[[#This Row],[updated offered salary]]&lt;$N$39),(Statistics_xlsx___Sheet1[[#This Row],[updated offered salary]]&gt;$N$40))</f>
        <v>0</v>
      </c>
    </row>
    <row r="6344" spans="1:11" x14ac:dyDescent="0.3">
      <c r="A6344">
        <v>233335</v>
      </c>
      <c r="B6344" t="s">
        <v>5131</v>
      </c>
      <c r="C6344" t="s">
        <v>8</v>
      </c>
      <c r="D6344" t="s">
        <v>9</v>
      </c>
      <c r="E6344" t="str">
        <f>IF(Statistics_xlsx___Sheet1[[#This Row],[event_name]]="-","Male",Statistics_xlsx___Sheet1[[#This Row],[event_name]])</f>
        <v>Male</v>
      </c>
      <c r="F6344" t="s">
        <v>10</v>
      </c>
      <c r="G6344" t="s">
        <v>36</v>
      </c>
      <c r="H6344" t="str">
        <f>IF(Statistics_xlsx___Sheet1[[#This Row],[Post Name]]="-",IF(G6345=0,G6343,G6345),Statistics_xlsx___Sheet1[[#This Row],[Post Name]])</f>
        <v>i5</v>
      </c>
      <c r="I6344">
        <v>15998</v>
      </c>
      <c r="J6344">
        <f>IF(Statistics_xlsx___Sheet1[[#This Row],[Offered Salary]]&lt;=0,AVERAGE($I$2:$I$7166),Statistics_xlsx___Sheet1[[#This Row],[Offered Salary]])</f>
        <v>15998</v>
      </c>
      <c r="K6344" t="b">
        <f>OR((Statistics_xlsx___Sheet1[[#This Row],[updated offered salary]]&lt;$N$39),(Statistics_xlsx___Sheet1[[#This Row],[updated offered salary]]&gt;$N$40))</f>
        <v>0</v>
      </c>
    </row>
    <row r="6345" spans="1:11" x14ac:dyDescent="0.3">
      <c r="A6345">
        <v>670258</v>
      </c>
      <c r="B6345" t="s">
        <v>5132</v>
      </c>
      <c r="C6345" t="s">
        <v>8</v>
      </c>
      <c r="D6345" t="s">
        <v>13</v>
      </c>
      <c r="E6345" t="str">
        <f>IF(Statistics_xlsx___Sheet1[[#This Row],[event_name]]="-","Male",Statistics_xlsx___Sheet1[[#This Row],[event_name]])</f>
        <v>Female</v>
      </c>
      <c r="F6345" t="s">
        <v>17</v>
      </c>
      <c r="G6345" t="s">
        <v>11</v>
      </c>
      <c r="H6345" t="str">
        <f>IF(Statistics_xlsx___Sheet1[[#This Row],[Post Name]]="-",IF(G6346=0,G6344,G6346),Statistics_xlsx___Sheet1[[#This Row],[Post Name]])</f>
        <v>c8</v>
      </c>
      <c r="I6345">
        <v>30567</v>
      </c>
      <c r="J6345">
        <f>IF(Statistics_xlsx___Sheet1[[#This Row],[Offered Salary]]&lt;=0,AVERAGE($I$2:$I$7166),Statistics_xlsx___Sheet1[[#This Row],[Offered Salary]])</f>
        <v>30567</v>
      </c>
      <c r="K6345" t="b">
        <f>OR((Statistics_xlsx___Sheet1[[#This Row],[updated offered salary]]&lt;$N$39),(Statistics_xlsx___Sheet1[[#This Row],[updated offered salary]]&gt;$N$40))</f>
        <v>0</v>
      </c>
    </row>
    <row r="6346" spans="1:11" x14ac:dyDescent="0.3">
      <c r="A6346">
        <v>714579</v>
      </c>
      <c r="B6346" t="s">
        <v>5133</v>
      </c>
      <c r="C6346" t="s">
        <v>8</v>
      </c>
      <c r="D6346" t="s">
        <v>9</v>
      </c>
      <c r="E6346" t="str">
        <f>IF(Statistics_xlsx___Sheet1[[#This Row],[event_name]]="-","Male",Statistics_xlsx___Sheet1[[#This Row],[event_name]])</f>
        <v>Male</v>
      </c>
      <c r="F6346" t="s">
        <v>17</v>
      </c>
      <c r="G6346" t="s">
        <v>11</v>
      </c>
      <c r="H6346" t="str">
        <f>IF(Statistics_xlsx___Sheet1[[#This Row],[Post Name]]="-",IF(G6347=0,G6345,G6347),Statistics_xlsx___Sheet1[[#This Row],[Post Name]])</f>
        <v>c8</v>
      </c>
      <c r="I6346">
        <v>31784</v>
      </c>
      <c r="J6346">
        <f>IF(Statistics_xlsx___Sheet1[[#This Row],[Offered Salary]]&lt;=0,AVERAGE($I$2:$I$7166),Statistics_xlsx___Sheet1[[#This Row],[Offered Salary]])</f>
        <v>31784</v>
      </c>
      <c r="K6346" t="b">
        <f>OR((Statistics_xlsx___Sheet1[[#This Row],[updated offered salary]]&lt;$N$39),(Statistics_xlsx___Sheet1[[#This Row],[updated offered salary]]&gt;$N$40))</f>
        <v>0</v>
      </c>
    </row>
    <row r="6347" spans="1:11" x14ac:dyDescent="0.3">
      <c r="A6347">
        <v>428003</v>
      </c>
      <c r="B6347" t="s">
        <v>5134</v>
      </c>
      <c r="C6347" t="s">
        <v>8</v>
      </c>
      <c r="D6347" t="s">
        <v>9</v>
      </c>
      <c r="E6347" t="str">
        <f>IF(Statistics_xlsx___Sheet1[[#This Row],[event_name]]="-","Male",Statistics_xlsx___Sheet1[[#This Row],[event_name]])</f>
        <v>Male</v>
      </c>
      <c r="F6347" t="s">
        <v>10</v>
      </c>
      <c r="G6347" t="s">
        <v>14</v>
      </c>
      <c r="H6347" t="str">
        <f>IF(Statistics_xlsx___Sheet1[[#This Row],[Post Name]]="-",IF(G6348=0,G6346,G6348),Statistics_xlsx___Sheet1[[#This Row],[Post Name]])</f>
        <v>c5</v>
      </c>
      <c r="I6347">
        <v>16146</v>
      </c>
      <c r="J6347">
        <f>IF(Statistics_xlsx___Sheet1[[#This Row],[Offered Salary]]&lt;=0,AVERAGE($I$2:$I$7166),Statistics_xlsx___Sheet1[[#This Row],[Offered Salary]])</f>
        <v>16146</v>
      </c>
      <c r="K6347" t="b">
        <f>OR((Statistics_xlsx___Sheet1[[#This Row],[updated offered salary]]&lt;$N$39),(Statistics_xlsx___Sheet1[[#This Row],[updated offered salary]]&gt;$N$40))</f>
        <v>0</v>
      </c>
    </row>
    <row r="6348" spans="1:11" x14ac:dyDescent="0.3">
      <c r="A6348">
        <v>166730</v>
      </c>
      <c r="B6348" t="s">
        <v>5135</v>
      </c>
      <c r="C6348" t="s">
        <v>8</v>
      </c>
      <c r="D6348" t="s">
        <v>13</v>
      </c>
      <c r="E6348" t="str">
        <f>IF(Statistics_xlsx___Sheet1[[#This Row],[event_name]]="-","Male",Statistics_xlsx___Sheet1[[#This Row],[event_name]])</f>
        <v>Female</v>
      </c>
      <c r="F6348" t="s">
        <v>10</v>
      </c>
      <c r="G6348" t="s">
        <v>14</v>
      </c>
      <c r="H6348" t="str">
        <f>IF(Statistics_xlsx___Sheet1[[#This Row],[Post Name]]="-",IF(G6349=0,G6347,G6349),Statistics_xlsx___Sheet1[[#This Row],[Post Name]])</f>
        <v>c5</v>
      </c>
      <c r="I6348">
        <v>49047</v>
      </c>
      <c r="J6348">
        <f>IF(Statistics_xlsx___Sheet1[[#This Row],[Offered Salary]]&lt;=0,AVERAGE($I$2:$I$7166),Statistics_xlsx___Sheet1[[#This Row],[Offered Salary]])</f>
        <v>49047</v>
      </c>
      <c r="K6348" t="b">
        <f>OR((Statistics_xlsx___Sheet1[[#This Row],[updated offered salary]]&lt;$N$39),(Statistics_xlsx___Sheet1[[#This Row],[updated offered salary]]&gt;$N$40))</f>
        <v>0</v>
      </c>
    </row>
    <row r="6349" spans="1:11" x14ac:dyDescent="0.3">
      <c r="A6349">
        <v>393306</v>
      </c>
      <c r="B6349" t="s">
        <v>5136</v>
      </c>
      <c r="C6349" t="s">
        <v>8</v>
      </c>
      <c r="D6349" t="s">
        <v>13</v>
      </c>
      <c r="E6349" t="str">
        <f>IF(Statistics_xlsx___Sheet1[[#This Row],[event_name]]="-","Male",Statistics_xlsx___Sheet1[[#This Row],[event_name]])</f>
        <v>Female</v>
      </c>
      <c r="F6349" t="s">
        <v>10</v>
      </c>
      <c r="G6349" t="s">
        <v>14</v>
      </c>
      <c r="H6349" t="str">
        <f>IF(Statistics_xlsx___Sheet1[[#This Row],[Post Name]]="-",IF(G6350=0,G6348,G6350),Statistics_xlsx___Sheet1[[#This Row],[Post Name]])</f>
        <v>c5</v>
      </c>
      <c r="I6349">
        <v>86931</v>
      </c>
      <c r="J6349">
        <f>IF(Statistics_xlsx___Sheet1[[#This Row],[Offered Salary]]&lt;=0,AVERAGE($I$2:$I$7166),Statistics_xlsx___Sheet1[[#This Row],[Offered Salary]])</f>
        <v>86931</v>
      </c>
      <c r="K6349" t="b">
        <f>OR((Statistics_xlsx___Sheet1[[#This Row],[updated offered salary]]&lt;$N$39),(Statistics_xlsx___Sheet1[[#This Row],[updated offered salary]]&gt;$N$40))</f>
        <v>0</v>
      </c>
    </row>
    <row r="6350" spans="1:11" x14ac:dyDescent="0.3">
      <c r="A6350">
        <v>766601</v>
      </c>
      <c r="B6350" t="s">
        <v>5137</v>
      </c>
      <c r="C6350" t="s">
        <v>8</v>
      </c>
      <c r="D6350" t="s">
        <v>13</v>
      </c>
      <c r="E6350" t="str">
        <f>IF(Statistics_xlsx___Sheet1[[#This Row],[event_name]]="-","Male",Statistics_xlsx___Sheet1[[#This Row],[event_name]])</f>
        <v>Female</v>
      </c>
      <c r="F6350" t="s">
        <v>10</v>
      </c>
      <c r="G6350" t="s">
        <v>14</v>
      </c>
      <c r="H6350" t="str">
        <f>IF(Statistics_xlsx___Sheet1[[#This Row],[Post Name]]="-",IF(G6351=0,G6349,G6351),Statistics_xlsx___Sheet1[[#This Row],[Post Name]])</f>
        <v>c5</v>
      </c>
      <c r="I6350">
        <v>12777</v>
      </c>
      <c r="J6350">
        <f>IF(Statistics_xlsx___Sheet1[[#This Row],[Offered Salary]]&lt;=0,AVERAGE($I$2:$I$7166),Statistics_xlsx___Sheet1[[#This Row],[Offered Salary]])</f>
        <v>12777</v>
      </c>
      <c r="K6350" t="b">
        <f>OR((Statistics_xlsx___Sheet1[[#This Row],[updated offered salary]]&lt;$N$39),(Statistics_xlsx___Sheet1[[#This Row],[updated offered salary]]&gt;$N$40))</f>
        <v>0</v>
      </c>
    </row>
    <row r="6351" spans="1:11" x14ac:dyDescent="0.3">
      <c r="A6351">
        <v>205081</v>
      </c>
      <c r="B6351" t="s">
        <v>5138</v>
      </c>
      <c r="C6351" t="s">
        <v>8</v>
      </c>
      <c r="D6351" t="s">
        <v>13</v>
      </c>
      <c r="E6351" t="str">
        <f>IF(Statistics_xlsx___Sheet1[[#This Row],[event_name]]="-","Male",Statistics_xlsx___Sheet1[[#This Row],[event_name]])</f>
        <v>Female</v>
      </c>
      <c r="F6351" t="s">
        <v>10</v>
      </c>
      <c r="G6351" t="s">
        <v>14</v>
      </c>
      <c r="H6351" t="str">
        <f>IF(Statistics_xlsx___Sheet1[[#This Row],[Post Name]]="-",IF(G6352=0,G6350,G6352),Statistics_xlsx___Sheet1[[#This Row],[Post Name]])</f>
        <v>c5</v>
      </c>
      <c r="I6351">
        <v>63025</v>
      </c>
      <c r="J6351">
        <f>IF(Statistics_xlsx___Sheet1[[#This Row],[Offered Salary]]&lt;=0,AVERAGE($I$2:$I$7166),Statistics_xlsx___Sheet1[[#This Row],[Offered Salary]])</f>
        <v>63025</v>
      </c>
      <c r="K6351" t="b">
        <f>OR((Statistics_xlsx___Sheet1[[#This Row],[updated offered salary]]&lt;$N$39),(Statistics_xlsx___Sheet1[[#This Row],[updated offered salary]]&gt;$N$40))</f>
        <v>0</v>
      </c>
    </row>
    <row r="6352" spans="1:11" x14ac:dyDescent="0.3">
      <c r="A6352">
        <v>590033</v>
      </c>
      <c r="B6352" t="s">
        <v>5139</v>
      </c>
      <c r="C6352" t="s">
        <v>8</v>
      </c>
      <c r="D6352" t="s">
        <v>9</v>
      </c>
      <c r="E6352" t="str">
        <f>IF(Statistics_xlsx___Sheet1[[#This Row],[event_name]]="-","Male",Statistics_xlsx___Sheet1[[#This Row],[event_name]])</f>
        <v>Male</v>
      </c>
      <c r="F6352" t="s">
        <v>10</v>
      </c>
      <c r="G6352" t="s">
        <v>14</v>
      </c>
      <c r="H6352" t="str">
        <f>IF(Statistics_xlsx___Sheet1[[#This Row],[Post Name]]="-",IF(G6353=0,G6351,G6353),Statistics_xlsx___Sheet1[[#This Row],[Post Name]])</f>
        <v>c5</v>
      </c>
      <c r="I6352">
        <v>80132</v>
      </c>
      <c r="J6352">
        <f>IF(Statistics_xlsx___Sheet1[[#This Row],[Offered Salary]]&lt;=0,AVERAGE($I$2:$I$7166),Statistics_xlsx___Sheet1[[#This Row],[Offered Salary]])</f>
        <v>80132</v>
      </c>
      <c r="K6352" t="b">
        <f>OR((Statistics_xlsx___Sheet1[[#This Row],[updated offered salary]]&lt;$N$39),(Statistics_xlsx___Sheet1[[#This Row],[updated offered salary]]&gt;$N$40))</f>
        <v>0</v>
      </c>
    </row>
    <row r="6353" spans="1:11" x14ac:dyDescent="0.3">
      <c r="A6353">
        <v>600601</v>
      </c>
      <c r="B6353" t="s">
        <v>5140</v>
      </c>
      <c r="C6353" t="s">
        <v>8</v>
      </c>
      <c r="D6353" t="s">
        <v>9</v>
      </c>
      <c r="E6353" t="str">
        <f>IF(Statistics_xlsx___Sheet1[[#This Row],[event_name]]="-","Male",Statistics_xlsx___Sheet1[[#This Row],[event_name]])</f>
        <v>Male</v>
      </c>
      <c r="F6353" t="s">
        <v>10</v>
      </c>
      <c r="G6353" t="s">
        <v>14</v>
      </c>
      <c r="H6353" t="str">
        <f>IF(Statistics_xlsx___Sheet1[[#This Row],[Post Name]]="-",IF(G6354=0,G6352,G6354),Statistics_xlsx___Sheet1[[#This Row],[Post Name]])</f>
        <v>c5</v>
      </c>
      <c r="I6353">
        <v>66395</v>
      </c>
      <c r="J6353">
        <f>IF(Statistics_xlsx___Sheet1[[#This Row],[Offered Salary]]&lt;=0,AVERAGE($I$2:$I$7166),Statistics_xlsx___Sheet1[[#This Row],[Offered Salary]])</f>
        <v>66395</v>
      </c>
      <c r="K6353" t="b">
        <f>OR((Statistics_xlsx___Sheet1[[#This Row],[updated offered salary]]&lt;$N$39),(Statistics_xlsx___Sheet1[[#This Row],[updated offered salary]]&gt;$N$40))</f>
        <v>0</v>
      </c>
    </row>
    <row r="6354" spans="1:11" x14ac:dyDescent="0.3">
      <c r="A6354">
        <v>654314</v>
      </c>
      <c r="B6354" t="s">
        <v>5141</v>
      </c>
      <c r="C6354" t="s">
        <v>8</v>
      </c>
      <c r="D6354" t="s">
        <v>13</v>
      </c>
      <c r="E6354" t="str">
        <f>IF(Statistics_xlsx___Sheet1[[#This Row],[event_name]]="-","Male",Statistics_xlsx___Sheet1[[#This Row],[event_name]])</f>
        <v>Female</v>
      </c>
      <c r="F6354" t="s">
        <v>10</v>
      </c>
      <c r="G6354" t="s">
        <v>14</v>
      </c>
      <c r="H6354" t="str">
        <f>IF(Statistics_xlsx___Sheet1[[#This Row],[Post Name]]="-",IF(G6355=0,G6353,G6355),Statistics_xlsx___Sheet1[[#This Row],[Post Name]])</f>
        <v>c5</v>
      </c>
      <c r="I6354">
        <v>96192</v>
      </c>
      <c r="J6354">
        <f>IF(Statistics_xlsx___Sheet1[[#This Row],[Offered Salary]]&lt;=0,AVERAGE($I$2:$I$7166),Statistics_xlsx___Sheet1[[#This Row],[Offered Salary]])</f>
        <v>96192</v>
      </c>
      <c r="K6354" t="b">
        <f>OR((Statistics_xlsx___Sheet1[[#This Row],[updated offered salary]]&lt;$N$39),(Statistics_xlsx___Sheet1[[#This Row],[updated offered salary]]&gt;$N$40))</f>
        <v>0</v>
      </c>
    </row>
    <row r="6355" spans="1:11" x14ac:dyDescent="0.3">
      <c r="A6355">
        <v>861346</v>
      </c>
      <c r="B6355" t="s">
        <v>5142</v>
      </c>
      <c r="C6355" t="s">
        <v>8</v>
      </c>
      <c r="D6355" t="s">
        <v>9</v>
      </c>
      <c r="E6355" t="str">
        <f>IF(Statistics_xlsx___Sheet1[[#This Row],[event_name]]="-","Male",Statistics_xlsx___Sheet1[[#This Row],[event_name]])</f>
        <v>Male</v>
      </c>
      <c r="F6355" t="s">
        <v>10</v>
      </c>
      <c r="G6355" t="s">
        <v>14</v>
      </c>
      <c r="H6355" t="str">
        <f>IF(Statistics_xlsx___Sheet1[[#This Row],[Post Name]]="-",IF(G6356=0,G6354,G6356),Statistics_xlsx___Sheet1[[#This Row],[Post Name]])</f>
        <v>c5</v>
      </c>
      <c r="I6355">
        <v>24321</v>
      </c>
      <c r="J6355">
        <f>IF(Statistics_xlsx___Sheet1[[#This Row],[Offered Salary]]&lt;=0,AVERAGE($I$2:$I$7166),Statistics_xlsx___Sheet1[[#This Row],[Offered Salary]])</f>
        <v>24321</v>
      </c>
      <c r="K6355" t="b">
        <f>OR((Statistics_xlsx___Sheet1[[#This Row],[updated offered salary]]&lt;$N$39),(Statistics_xlsx___Sheet1[[#This Row],[updated offered salary]]&gt;$N$40))</f>
        <v>0</v>
      </c>
    </row>
    <row r="6356" spans="1:11" x14ac:dyDescent="0.3">
      <c r="A6356">
        <v>461784</v>
      </c>
      <c r="B6356" t="s">
        <v>5143</v>
      </c>
      <c r="C6356" t="s">
        <v>8</v>
      </c>
      <c r="D6356" t="s">
        <v>9</v>
      </c>
      <c r="E6356" t="str">
        <f>IF(Statistics_xlsx___Sheet1[[#This Row],[event_name]]="-","Male",Statistics_xlsx___Sheet1[[#This Row],[event_name]])</f>
        <v>Male</v>
      </c>
      <c r="F6356" t="s">
        <v>17</v>
      </c>
      <c r="G6356" t="s">
        <v>14</v>
      </c>
      <c r="H6356" t="str">
        <f>IF(Statistics_xlsx___Sheet1[[#This Row],[Post Name]]="-",IF(G6357=0,G6355,G6357),Statistics_xlsx___Sheet1[[#This Row],[Post Name]])</f>
        <v>c5</v>
      </c>
      <c r="I6356">
        <v>51887</v>
      </c>
      <c r="J6356">
        <f>IF(Statistics_xlsx___Sheet1[[#This Row],[Offered Salary]]&lt;=0,AVERAGE($I$2:$I$7166),Statistics_xlsx___Sheet1[[#This Row],[Offered Salary]])</f>
        <v>51887</v>
      </c>
      <c r="K6356" t="b">
        <f>OR((Statistics_xlsx___Sheet1[[#This Row],[updated offered salary]]&lt;$N$39),(Statistics_xlsx___Sheet1[[#This Row],[updated offered salary]]&gt;$N$40))</f>
        <v>0</v>
      </c>
    </row>
    <row r="6357" spans="1:11" x14ac:dyDescent="0.3">
      <c r="A6357">
        <v>648830</v>
      </c>
      <c r="B6357" t="s">
        <v>5144</v>
      </c>
      <c r="C6357" t="s">
        <v>8</v>
      </c>
      <c r="D6357" t="s">
        <v>9</v>
      </c>
      <c r="E6357" t="str">
        <f>IF(Statistics_xlsx___Sheet1[[#This Row],[event_name]]="-","Male",Statistics_xlsx___Sheet1[[#This Row],[event_name]])</f>
        <v>Male</v>
      </c>
      <c r="F6357" t="s">
        <v>52</v>
      </c>
      <c r="G6357" t="s">
        <v>14</v>
      </c>
      <c r="H6357" t="str">
        <f>IF(Statistics_xlsx___Sheet1[[#This Row],[Post Name]]="-",IF(G6358=0,G6356,G6358),Statistics_xlsx___Sheet1[[#This Row],[Post Name]])</f>
        <v>c5</v>
      </c>
      <c r="I6357">
        <v>3733</v>
      </c>
      <c r="J6357">
        <f>IF(Statistics_xlsx___Sheet1[[#This Row],[Offered Salary]]&lt;=0,AVERAGE($I$2:$I$7166),Statistics_xlsx___Sheet1[[#This Row],[Offered Salary]])</f>
        <v>3733</v>
      </c>
      <c r="K6357" t="b">
        <f>OR((Statistics_xlsx___Sheet1[[#This Row],[updated offered salary]]&lt;$N$39),(Statistics_xlsx___Sheet1[[#This Row],[updated offered salary]]&gt;$N$40))</f>
        <v>0</v>
      </c>
    </row>
    <row r="6358" spans="1:11" x14ac:dyDescent="0.3">
      <c r="A6358">
        <v>278190</v>
      </c>
      <c r="B6358" t="s">
        <v>5145</v>
      </c>
      <c r="C6358" t="s">
        <v>8</v>
      </c>
      <c r="D6358" t="s">
        <v>9</v>
      </c>
      <c r="E6358" t="str">
        <f>IF(Statistics_xlsx___Sheet1[[#This Row],[event_name]]="-","Male",Statistics_xlsx___Sheet1[[#This Row],[event_name]])</f>
        <v>Male</v>
      </c>
      <c r="F6358" t="s">
        <v>52</v>
      </c>
      <c r="G6358" t="s">
        <v>14</v>
      </c>
      <c r="H6358" t="str">
        <f>IF(Statistics_xlsx___Sheet1[[#This Row],[Post Name]]="-",IF(G6359=0,G6357,G6359),Statistics_xlsx___Sheet1[[#This Row],[Post Name]])</f>
        <v>c5</v>
      </c>
      <c r="I6358">
        <v>72534</v>
      </c>
      <c r="J6358">
        <f>IF(Statistics_xlsx___Sheet1[[#This Row],[Offered Salary]]&lt;=0,AVERAGE($I$2:$I$7166),Statistics_xlsx___Sheet1[[#This Row],[Offered Salary]])</f>
        <v>72534</v>
      </c>
      <c r="K6358" t="b">
        <f>OR((Statistics_xlsx___Sheet1[[#This Row],[updated offered salary]]&lt;$N$39),(Statistics_xlsx___Sheet1[[#This Row],[updated offered salary]]&gt;$N$40))</f>
        <v>0</v>
      </c>
    </row>
    <row r="6359" spans="1:11" x14ac:dyDescent="0.3">
      <c r="A6359">
        <v>947445</v>
      </c>
      <c r="B6359" t="s">
        <v>5146</v>
      </c>
      <c r="C6359" t="s">
        <v>8</v>
      </c>
      <c r="D6359" t="s">
        <v>9</v>
      </c>
      <c r="E6359" t="str">
        <f>IF(Statistics_xlsx___Sheet1[[#This Row],[event_name]]="-","Male",Statistics_xlsx___Sheet1[[#This Row],[event_name]])</f>
        <v>Male</v>
      </c>
      <c r="F6359" t="s">
        <v>17</v>
      </c>
      <c r="G6359" t="s">
        <v>345</v>
      </c>
      <c r="H6359" t="str">
        <f>IF(Statistics_xlsx___Sheet1[[#This Row],[Post Name]]="-",IF(G6360=0,G6358,G6360),Statistics_xlsx___Sheet1[[#This Row],[Post Name]])</f>
        <v>c9</v>
      </c>
      <c r="I6359">
        <v>66288</v>
      </c>
      <c r="J6359">
        <f>IF(Statistics_xlsx___Sheet1[[#This Row],[Offered Salary]]&lt;=0,AVERAGE($I$2:$I$7166),Statistics_xlsx___Sheet1[[#This Row],[Offered Salary]])</f>
        <v>66288</v>
      </c>
      <c r="K6359" t="b">
        <f>OR((Statistics_xlsx___Sheet1[[#This Row],[updated offered salary]]&lt;$N$39),(Statistics_xlsx___Sheet1[[#This Row],[updated offered salary]]&gt;$N$40))</f>
        <v>0</v>
      </c>
    </row>
    <row r="6360" spans="1:11" x14ac:dyDescent="0.3">
      <c r="A6360">
        <v>524355</v>
      </c>
      <c r="B6360" t="s">
        <v>5147</v>
      </c>
      <c r="C6360" t="s">
        <v>8</v>
      </c>
      <c r="D6360" t="s">
        <v>9</v>
      </c>
      <c r="E6360" t="str">
        <f>IF(Statistics_xlsx___Sheet1[[#This Row],[event_name]]="-","Male",Statistics_xlsx___Sheet1[[#This Row],[event_name]])</f>
        <v>Male</v>
      </c>
      <c r="F6360" t="s">
        <v>21</v>
      </c>
      <c r="G6360" t="s">
        <v>36</v>
      </c>
      <c r="H6360" t="str">
        <f>IF(Statistics_xlsx___Sheet1[[#This Row],[Post Name]]="-",IF(G6361=0,G6359,G6361),Statistics_xlsx___Sheet1[[#This Row],[Post Name]])</f>
        <v>i5</v>
      </c>
      <c r="I6360">
        <v>82115</v>
      </c>
      <c r="J6360">
        <f>IF(Statistics_xlsx___Sheet1[[#This Row],[Offered Salary]]&lt;=0,AVERAGE($I$2:$I$7166),Statistics_xlsx___Sheet1[[#This Row],[Offered Salary]])</f>
        <v>82115</v>
      </c>
      <c r="K6360" t="b">
        <f>OR((Statistics_xlsx___Sheet1[[#This Row],[updated offered salary]]&lt;$N$39),(Statistics_xlsx___Sheet1[[#This Row],[updated offered salary]]&gt;$N$40))</f>
        <v>0</v>
      </c>
    </row>
    <row r="6361" spans="1:11" x14ac:dyDescent="0.3">
      <c r="A6361">
        <v>546318</v>
      </c>
      <c r="B6361" t="s">
        <v>5148</v>
      </c>
      <c r="C6361" t="s">
        <v>8</v>
      </c>
      <c r="D6361" t="s">
        <v>9</v>
      </c>
      <c r="E6361" t="str">
        <f>IF(Statistics_xlsx___Sheet1[[#This Row],[event_name]]="-","Male",Statistics_xlsx___Sheet1[[#This Row],[event_name]])</f>
        <v>Male</v>
      </c>
      <c r="F6361" t="s">
        <v>17</v>
      </c>
      <c r="G6361" t="s">
        <v>36</v>
      </c>
      <c r="H6361" t="str">
        <f>IF(Statistics_xlsx___Sheet1[[#This Row],[Post Name]]="-",IF(G6362=0,G6360,G6362),Statistics_xlsx___Sheet1[[#This Row],[Post Name]])</f>
        <v>i5</v>
      </c>
      <c r="I6361">
        <v>65881</v>
      </c>
      <c r="J6361">
        <f>IF(Statistics_xlsx___Sheet1[[#This Row],[Offered Salary]]&lt;=0,AVERAGE($I$2:$I$7166),Statistics_xlsx___Sheet1[[#This Row],[Offered Salary]])</f>
        <v>65881</v>
      </c>
      <c r="K6361" t="b">
        <f>OR((Statistics_xlsx___Sheet1[[#This Row],[updated offered salary]]&lt;$N$39),(Statistics_xlsx___Sheet1[[#This Row],[updated offered salary]]&gt;$N$40))</f>
        <v>0</v>
      </c>
    </row>
    <row r="6362" spans="1:11" x14ac:dyDescent="0.3">
      <c r="A6362">
        <v>55540</v>
      </c>
      <c r="B6362" t="s">
        <v>5149</v>
      </c>
      <c r="C6362" t="s">
        <v>8</v>
      </c>
      <c r="D6362" t="s">
        <v>9</v>
      </c>
      <c r="E6362" t="str">
        <f>IF(Statistics_xlsx___Sheet1[[#This Row],[event_name]]="-","Male",Statistics_xlsx___Sheet1[[#This Row],[event_name]])</f>
        <v>Male</v>
      </c>
      <c r="F6362" t="s">
        <v>17</v>
      </c>
      <c r="G6362" t="s">
        <v>36</v>
      </c>
      <c r="H6362" t="str">
        <f>IF(Statistics_xlsx___Sheet1[[#This Row],[Post Name]]="-",IF(G6363=0,G6361,G6363),Statistics_xlsx___Sheet1[[#This Row],[Post Name]])</f>
        <v>i5</v>
      </c>
      <c r="I6362">
        <v>85386</v>
      </c>
      <c r="J6362">
        <f>IF(Statistics_xlsx___Sheet1[[#This Row],[Offered Salary]]&lt;=0,AVERAGE($I$2:$I$7166),Statistics_xlsx___Sheet1[[#This Row],[Offered Salary]])</f>
        <v>85386</v>
      </c>
      <c r="K6362" t="b">
        <f>OR((Statistics_xlsx___Sheet1[[#This Row],[updated offered salary]]&lt;$N$39),(Statistics_xlsx___Sheet1[[#This Row],[updated offered salary]]&gt;$N$40))</f>
        <v>0</v>
      </c>
    </row>
    <row r="6363" spans="1:11" x14ac:dyDescent="0.3">
      <c r="A6363">
        <v>985010</v>
      </c>
      <c r="B6363" t="s">
        <v>5149</v>
      </c>
      <c r="C6363" t="s">
        <v>8</v>
      </c>
      <c r="D6363" t="s">
        <v>13</v>
      </c>
      <c r="E6363" t="str">
        <f>IF(Statistics_xlsx___Sheet1[[#This Row],[event_name]]="-","Male",Statistics_xlsx___Sheet1[[#This Row],[event_name]])</f>
        <v>Female</v>
      </c>
      <c r="F6363" t="s">
        <v>17</v>
      </c>
      <c r="G6363" t="s">
        <v>36</v>
      </c>
      <c r="H6363" t="str">
        <f>IF(Statistics_xlsx___Sheet1[[#This Row],[Post Name]]="-",IF(G6364=0,G6362,G6364),Statistics_xlsx___Sheet1[[#This Row],[Post Name]])</f>
        <v>i5</v>
      </c>
      <c r="I6363">
        <v>10527</v>
      </c>
      <c r="J6363">
        <f>IF(Statistics_xlsx___Sheet1[[#This Row],[Offered Salary]]&lt;=0,AVERAGE($I$2:$I$7166),Statistics_xlsx___Sheet1[[#This Row],[Offered Salary]])</f>
        <v>10527</v>
      </c>
      <c r="K6363" t="b">
        <f>OR((Statistics_xlsx___Sheet1[[#This Row],[updated offered salary]]&lt;$N$39),(Statistics_xlsx___Sheet1[[#This Row],[updated offered salary]]&gt;$N$40))</f>
        <v>0</v>
      </c>
    </row>
    <row r="6364" spans="1:11" x14ac:dyDescent="0.3">
      <c r="A6364">
        <v>199723</v>
      </c>
      <c r="B6364" t="s">
        <v>5150</v>
      </c>
      <c r="C6364" t="s">
        <v>8</v>
      </c>
      <c r="D6364" t="s">
        <v>9</v>
      </c>
      <c r="E6364" t="str">
        <f>IF(Statistics_xlsx___Sheet1[[#This Row],[event_name]]="-","Male",Statistics_xlsx___Sheet1[[#This Row],[event_name]])</f>
        <v>Male</v>
      </c>
      <c r="F6364" t="s">
        <v>17</v>
      </c>
      <c r="G6364" t="s">
        <v>36</v>
      </c>
      <c r="H6364" t="str">
        <f>IF(Statistics_xlsx___Sheet1[[#This Row],[Post Name]]="-",IF(G6365=0,G6363,G6365),Statistics_xlsx___Sheet1[[#This Row],[Post Name]])</f>
        <v>i5</v>
      </c>
      <c r="I6364">
        <v>88305</v>
      </c>
      <c r="J6364">
        <f>IF(Statistics_xlsx___Sheet1[[#This Row],[Offered Salary]]&lt;=0,AVERAGE($I$2:$I$7166),Statistics_xlsx___Sheet1[[#This Row],[Offered Salary]])</f>
        <v>88305</v>
      </c>
      <c r="K6364" t="b">
        <f>OR((Statistics_xlsx___Sheet1[[#This Row],[updated offered salary]]&lt;$N$39),(Statistics_xlsx___Sheet1[[#This Row],[updated offered salary]]&gt;$N$40))</f>
        <v>0</v>
      </c>
    </row>
    <row r="6365" spans="1:11" x14ac:dyDescent="0.3">
      <c r="A6365">
        <v>490261</v>
      </c>
      <c r="B6365" t="s">
        <v>5151</v>
      </c>
      <c r="C6365" t="s">
        <v>8</v>
      </c>
      <c r="D6365" t="s">
        <v>13</v>
      </c>
      <c r="E6365" t="str">
        <f>IF(Statistics_xlsx___Sheet1[[#This Row],[event_name]]="-","Male",Statistics_xlsx___Sheet1[[#This Row],[event_name]])</f>
        <v>Female</v>
      </c>
      <c r="F6365" t="s">
        <v>10</v>
      </c>
      <c r="G6365" t="s">
        <v>14</v>
      </c>
      <c r="H6365" t="str">
        <f>IF(Statistics_xlsx___Sheet1[[#This Row],[Post Name]]="-",IF(G6366=0,G6364,G6366),Statistics_xlsx___Sheet1[[#This Row],[Post Name]])</f>
        <v>c5</v>
      </c>
      <c r="I6365">
        <v>92225</v>
      </c>
      <c r="J6365">
        <f>IF(Statistics_xlsx___Sheet1[[#This Row],[Offered Salary]]&lt;=0,AVERAGE($I$2:$I$7166),Statistics_xlsx___Sheet1[[#This Row],[Offered Salary]])</f>
        <v>92225</v>
      </c>
      <c r="K6365" t="b">
        <f>OR((Statistics_xlsx___Sheet1[[#This Row],[updated offered salary]]&lt;$N$39),(Statistics_xlsx___Sheet1[[#This Row],[updated offered salary]]&gt;$N$40))</f>
        <v>0</v>
      </c>
    </row>
    <row r="6366" spans="1:11" x14ac:dyDescent="0.3">
      <c r="A6366">
        <v>304067</v>
      </c>
      <c r="B6366" t="s">
        <v>5152</v>
      </c>
      <c r="C6366" t="s">
        <v>8</v>
      </c>
      <c r="D6366" t="s">
        <v>13</v>
      </c>
      <c r="E6366" t="str">
        <f>IF(Statistics_xlsx___Sheet1[[#This Row],[event_name]]="-","Male",Statistics_xlsx___Sheet1[[#This Row],[event_name]])</f>
        <v>Female</v>
      </c>
      <c r="F6366" t="s">
        <v>10</v>
      </c>
      <c r="G6366" t="s">
        <v>24</v>
      </c>
      <c r="H6366" t="str">
        <f>IF(Statistics_xlsx___Sheet1[[#This Row],[Post Name]]="-",IF(G6367=0,G6365,G6367),Statistics_xlsx___Sheet1[[#This Row],[Post Name]])</f>
        <v>i7</v>
      </c>
      <c r="I6366">
        <v>32807</v>
      </c>
      <c r="J6366">
        <f>IF(Statistics_xlsx___Sheet1[[#This Row],[Offered Salary]]&lt;=0,AVERAGE($I$2:$I$7166),Statistics_xlsx___Sheet1[[#This Row],[Offered Salary]])</f>
        <v>32807</v>
      </c>
      <c r="K6366" t="b">
        <f>OR((Statistics_xlsx___Sheet1[[#This Row],[updated offered salary]]&lt;$N$39),(Statistics_xlsx___Sheet1[[#This Row],[updated offered salary]]&gt;$N$40))</f>
        <v>0</v>
      </c>
    </row>
    <row r="6367" spans="1:11" x14ac:dyDescent="0.3">
      <c r="A6367">
        <v>318093</v>
      </c>
      <c r="B6367" t="s">
        <v>5153</v>
      </c>
      <c r="C6367" t="s">
        <v>8</v>
      </c>
      <c r="D6367" t="s">
        <v>9</v>
      </c>
      <c r="E6367" t="str">
        <f>IF(Statistics_xlsx___Sheet1[[#This Row],[event_name]]="-","Male",Statistics_xlsx___Sheet1[[#This Row],[event_name]])</f>
        <v>Male</v>
      </c>
      <c r="F6367" t="s">
        <v>17</v>
      </c>
      <c r="G6367" t="s">
        <v>36</v>
      </c>
      <c r="H6367" t="str">
        <f>IF(Statistics_xlsx___Sheet1[[#This Row],[Post Name]]="-",IF(G6368=0,G6366,G6368),Statistics_xlsx___Sheet1[[#This Row],[Post Name]])</f>
        <v>i5</v>
      </c>
      <c r="I6367">
        <v>28028</v>
      </c>
      <c r="J6367">
        <f>IF(Statistics_xlsx___Sheet1[[#This Row],[Offered Salary]]&lt;=0,AVERAGE($I$2:$I$7166),Statistics_xlsx___Sheet1[[#This Row],[Offered Salary]])</f>
        <v>28028</v>
      </c>
      <c r="K6367" t="b">
        <f>OR((Statistics_xlsx___Sheet1[[#This Row],[updated offered salary]]&lt;$N$39),(Statistics_xlsx___Sheet1[[#This Row],[updated offered salary]]&gt;$N$40))</f>
        <v>0</v>
      </c>
    </row>
    <row r="6368" spans="1:11" x14ac:dyDescent="0.3">
      <c r="A6368">
        <v>523093</v>
      </c>
      <c r="B6368" t="s">
        <v>5154</v>
      </c>
      <c r="C6368" t="s">
        <v>8</v>
      </c>
      <c r="D6368" t="s">
        <v>9</v>
      </c>
      <c r="E6368" t="str">
        <f>IF(Statistics_xlsx___Sheet1[[#This Row],[event_name]]="-","Male",Statistics_xlsx___Sheet1[[#This Row],[event_name]])</f>
        <v>Male</v>
      </c>
      <c r="F6368" t="s">
        <v>17</v>
      </c>
      <c r="G6368" t="s">
        <v>36</v>
      </c>
      <c r="H6368" t="str">
        <f>IF(Statistics_xlsx___Sheet1[[#This Row],[Post Name]]="-",IF(G6369=0,G6367,G6369),Statistics_xlsx___Sheet1[[#This Row],[Post Name]])</f>
        <v>i5</v>
      </c>
      <c r="I6368">
        <v>45999</v>
      </c>
      <c r="J6368">
        <f>IF(Statistics_xlsx___Sheet1[[#This Row],[Offered Salary]]&lt;=0,AVERAGE($I$2:$I$7166),Statistics_xlsx___Sheet1[[#This Row],[Offered Salary]])</f>
        <v>45999</v>
      </c>
      <c r="K6368" t="b">
        <f>OR((Statistics_xlsx___Sheet1[[#This Row],[updated offered salary]]&lt;$N$39),(Statistics_xlsx___Sheet1[[#This Row],[updated offered salary]]&gt;$N$40))</f>
        <v>0</v>
      </c>
    </row>
    <row r="6369" spans="1:11" x14ac:dyDescent="0.3">
      <c r="A6369">
        <v>637940</v>
      </c>
      <c r="B6369" t="s">
        <v>5155</v>
      </c>
      <c r="C6369" t="s">
        <v>15</v>
      </c>
      <c r="D6369" t="s">
        <v>9</v>
      </c>
      <c r="E6369" t="str">
        <f>IF(Statistics_xlsx___Sheet1[[#This Row],[event_name]]="-","Male",Statistics_xlsx___Sheet1[[#This Row],[event_name]])</f>
        <v>Male</v>
      </c>
      <c r="F6369" t="s">
        <v>10</v>
      </c>
      <c r="G6369" t="s">
        <v>14</v>
      </c>
      <c r="H6369" t="str">
        <f>IF(Statistics_xlsx___Sheet1[[#This Row],[Post Name]]="-",IF(G6370=0,G6368,G6370),Statistics_xlsx___Sheet1[[#This Row],[Post Name]])</f>
        <v>c5</v>
      </c>
      <c r="I6369">
        <v>52985</v>
      </c>
      <c r="J6369">
        <f>IF(Statistics_xlsx___Sheet1[[#This Row],[Offered Salary]]&lt;=0,AVERAGE($I$2:$I$7166),Statistics_xlsx___Sheet1[[#This Row],[Offered Salary]])</f>
        <v>52985</v>
      </c>
      <c r="K6369" t="b">
        <f>OR((Statistics_xlsx___Sheet1[[#This Row],[updated offered salary]]&lt;$N$39),(Statistics_xlsx___Sheet1[[#This Row],[updated offered salary]]&gt;$N$40))</f>
        <v>0</v>
      </c>
    </row>
    <row r="6370" spans="1:11" x14ac:dyDescent="0.3">
      <c r="A6370">
        <v>492638</v>
      </c>
      <c r="B6370" t="s">
        <v>5156</v>
      </c>
      <c r="C6370" t="s">
        <v>8</v>
      </c>
      <c r="D6370" t="s">
        <v>9</v>
      </c>
      <c r="E6370" t="str">
        <f>IF(Statistics_xlsx___Sheet1[[#This Row],[event_name]]="-","Male",Statistics_xlsx___Sheet1[[#This Row],[event_name]])</f>
        <v>Male</v>
      </c>
      <c r="F6370" t="s">
        <v>10</v>
      </c>
      <c r="G6370" t="s">
        <v>14</v>
      </c>
      <c r="H6370" t="str">
        <f>IF(Statistics_xlsx___Sheet1[[#This Row],[Post Name]]="-",IF(G6371=0,G6369,G6371),Statistics_xlsx___Sheet1[[#This Row],[Post Name]])</f>
        <v>c5</v>
      </c>
      <c r="I6370">
        <v>86944</v>
      </c>
      <c r="J6370">
        <f>IF(Statistics_xlsx___Sheet1[[#This Row],[Offered Salary]]&lt;=0,AVERAGE($I$2:$I$7166),Statistics_xlsx___Sheet1[[#This Row],[Offered Salary]])</f>
        <v>86944</v>
      </c>
      <c r="K6370" t="b">
        <f>OR((Statistics_xlsx___Sheet1[[#This Row],[updated offered salary]]&lt;$N$39),(Statistics_xlsx___Sheet1[[#This Row],[updated offered salary]]&gt;$N$40))</f>
        <v>0</v>
      </c>
    </row>
    <row r="6371" spans="1:11" x14ac:dyDescent="0.3">
      <c r="A6371">
        <v>819274</v>
      </c>
      <c r="B6371" t="s">
        <v>5157</v>
      </c>
      <c r="C6371" t="s">
        <v>8</v>
      </c>
      <c r="D6371" t="s">
        <v>9</v>
      </c>
      <c r="E6371" t="str">
        <f>IF(Statistics_xlsx___Sheet1[[#This Row],[event_name]]="-","Male",Statistics_xlsx___Sheet1[[#This Row],[event_name]])</f>
        <v>Male</v>
      </c>
      <c r="F6371" t="s">
        <v>17</v>
      </c>
      <c r="G6371" t="s">
        <v>14</v>
      </c>
      <c r="H6371" t="str">
        <f>IF(Statistics_xlsx___Sheet1[[#This Row],[Post Name]]="-",IF(G6372=0,G6370,G6372),Statistics_xlsx___Sheet1[[#This Row],[Post Name]])</f>
        <v>c5</v>
      </c>
      <c r="I6371">
        <v>19525</v>
      </c>
      <c r="J6371">
        <f>IF(Statistics_xlsx___Sheet1[[#This Row],[Offered Salary]]&lt;=0,AVERAGE($I$2:$I$7166),Statistics_xlsx___Sheet1[[#This Row],[Offered Salary]])</f>
        <v>19525</v>
      </c>
      <c r="K6371" t="b">
        <f>OR((Statistics_xlsx___Sheet1[[#This Row],[updated offered salary]]&lt;$N$39),(Statistics_xlsx___Sheet1[[#This Row],[updated offered salary]]&gt;$N$40))</f>
        <v>0</v>
      </c>
    </row>
    <row r="6372" spans="1:11" x14ac:dyDescent="0.3">
      <c r="A6372">
        <v>421386</v>
      </c>
      <c r="B6372" t="s">
        <v>5158</v>
      </c>
      <c r="C6372" t="s">
        <v>8</v>
      </c>
      <c r="D6372" t="s">
        <v>13</v>
      </c>
      <c r="E6372" t="str">
        <f>IF(Statistics_xlsx___Sheet1[[#This Row],[event_name]]="-","Male",Statistics_xlsx___Sheet1[[#This Row],[event_name]])</f>
        <v>Female</v>
      </c>
      <c r="F6372" t="s">
        <v>17</v>
      </c>
      <c r="G6372" t="s">
        <v>14</v>
      </c>
      <c r="H6372" t="str">
        <f>IF(Statistics_xlsx___Sheet1[[#This Row],[Post Name]]="-",IF(G6373=0,G6371,G6373),Statistics_xlsx___Sheet1[[#This Row],[Post Name]])</f>
        <v>c5</v>
      </c>
      <c r="I6372">
        <v>40852</v>
      </c>
      <c r="J6372">
        <f>IF(Statistics_xlsx___Sheet1[[#This Row],[Offered Salary]]&lt;=0,AVERAGE($I$2:$I$7166),Statistics_xlsx___Sheet1[[#This Row],[Offered Salary]])</f>
        <v>40852</v>
      </c>
      <c r="K6372" t="b">
        <f>OR((Statistics_xlsx___Sheet1[[#This Row],[updated offered salary]]&lt;$N$39),(Statistics_xlsx___Sheet1[[#This Row],[updated offered salary]]&gt;$N$40))</f>
        <v>0</v>
      </c>
    </row>
    <row r="6373" spans="1:11" x14ac:dyDescent="0.3">
      <c r="A6373">
        <v>13735</v>
      </c>
      <c r="B6373" t="s">
        <v>5159</v>
      </c>
      <c r="C6373" t="s">
        <v>8</v>
      </c>
      <c r="D6373" t="s">
        <v>9</v>
      </c>
      <c r="E6373" t="str">
        <f>IF(Statistics_xlsx___Sheet1[[#This Row],[event_name]]="-","Male",Statistics_xlsx___Sheet1[[#This Row],[event_name]])</f>
        <v>Male</v>
      </c>
      <c r="F6373" t="s">
        <v>17</v>
      </c>
      <c r="G6373" t="s">
        <v>345</v>
      </c>
      <c r="H6373" t="str">
        <f>IF(Statistics_xlsx___Sheet1[[#This Row],[Post Name]]="-",IF(G6374=0,G6372,G6374),Statistics_xlsx___Sheet1[[#This Row],[Post Name]])</f>
        <v>c9</v>
      </c>
      <c r="I6373">
        <v>14881</v>
      </c>
      <c r="J6373">
        <f>IF(Statistics_xlsx___Sheet1[[#This Row],[Offered Salary]]&lt;=0,AVERAGE($I$2:$I$7166),Statistics_xlsx___Sheet1[[#This Row],[Offered Salary]])</f>
        <v>14881</v>
      </c>
      <c r="K6373" t="b">
        <f>OR((Statistics_xlsx___Sheet1[[#This Row],[updated offered salary]]&lt;$N$39),(Statistics_xlsx___Sheet1[[#This Row],[updated offered salary]]&gt;$N$40))</f>
        <v>0</v>
      </c>
    </row>
    <row r="6374" spans="1:11" x14ac:dyDescent="0.3">
      <c r="A6374">
        <v>616356</v>
      </c>
      <c r="B6374" t="s">
        <v>5160</v>
      </c>
      <c r="C6374" t="s">
        <v>8</v>
      </c>
      <c r="D6374" t="s">
        <v>13</v>
      </c>
      <c r="E6374" t="str">
        <f>IF(Statistics_xlsx___Sheet1[[#This Row],[event_name]]="-","Male",Statistics_xlsx___Sheet1[[#This Row],[event_name]])</f>
        <v>Female</v>
      </c>
      <c r="F6374" t="s">
        <v>17</v>
      </c>
      <c r="G6374" t="s">
        <v>345</v>
      </c>
      <c r="H6374" t="str">
        <f>IF(Statistics_xlsx___Sheet1[[#This Row],[Post Name]]="-",IF(G6375=0,G6373,G6375),Statistics_xlsx___Sheet1[[#This Row],[Post Name]])</f>
        <v>c9</v>
      </c>
      <c r="I6374">
        <v>6949</v>
      </c>
      <c r="J6374">
        <f>IF(Statistics_xlsx___Sheet1[[#This Row],[Offered Salary]]&lt;=0,AVERAGE($I$2:$I$7166),Statistics_xlsx___Sheet1[[#This Row],[Offered Salary]])</f>
        <v>6949</v>
      </c>
      <c r="K6374" t="b">
        <f>OR((Statistics_xlsx___Sheet1[[#This Row],[updated offered salary]]&lt;$N$39),(Statistics_xlsx___Sheet1[[#This Row],[updated offered salary]]&gt;$N$40))</f>
        <v>0</v>
      </c>
    </row>
    <row r="6375" spans="1:11" x14ac:dyDescent="0.3">
      <c r="A6375">
        <v>53065</v>
      </c>
      <c r="B6375" t="s">
        <v>5161</v>
      </c>
      <c r="C6375" t="s">
        <v>8</v>
      </c>
      <c r="D6375" t="s">
        <v>9</v>
      </c>
      <c r="E6375" t="str">
        <f>IF(Statistics_xlsx___Sheet1[[#This Row],[event_name]]="-","Male",Statistics_xlsx___Sheet1[[#This Row],[event_name]])</f>
        <v>Male</v>
      </c>
      <c r="F6375" t="s">
        <v>17</v>
      </c>
      <c r="G6375" t="s">
        <v>345</v>
      </c>
      <c r="H6375" t="str">
        <f>IF(Statistics_xlsx___Sheet1[[#This Row],[Post Name]]="-",IF(G6376=0,G6374,G6376),Statistics_xlsx___Sheet1[[#This Row],[Post Name]])</f>
        <v>c9</v>
      </c>
      <c r="I6375">
        <v>35111</v>
      </c>
      <c r="J6375">
        <f>IF(Statistics_xlsx___Sheet1[[#This Row],[Offered Salary]]&lt;=0,AVERAGE($I$2:$I$7166),Statistics_xlsx___Sheet1[[#This Row],[Offered Salary]])</f>
        <v>35111</v>
      </c>
      <c r="K6375" t="b">
        <f>OR((Statistics_xlsx___Sheet1[[#This Row],[updated offered salary]]&lt;$N$39),(Statistics_xlsx___Sheet1[[#This Row],[updated offered salary]]&gt;$N$40))</f>
        <v>0</v>
      </c>
    </row>
    <row r="6376" spans="1:11" x14ac:dyDescent="0.3">
      <c r="A6376">
        <v>383237</v>
      </c>
      <c r="B6376" t="s">
        <v>5160</v>
      </c>
      <c r="C6376" t="s">
        <v>8</v>
      </c>
      <c r="D6376" t="s">
        <v>13</v>
      </c>
      <c r="E6376" t="str">
        <f>IF(Statistics_xlsx___Sheet1[[#This Row],[event_name]]="-","Male",Statistics_xlsx___Sheet1[[#This Row],[event_name]])</f>
        <v>Female</v>
      </c>
      <c r="F6376" t="s">
        <v>17</v>
      </c>
      <c r="G6376" t="s">
        <v>345</v>
      </c>
      <c r="H6376" t="str">
        <f>IF(Statistics_xlsx___Sheet1[[#This Row],[Post Name]]="-",IF(G6377=0,G6375,G6377),Statistics_xlsx___Sheet1[[#This Row],[Post Name]])</f>
        <v>c9</v>
      </c>
      <c r="I6376">
        <v>12081</v>
      </c>
      <c r="J6376">
        <f>IF(Statistics_xlsx___Sheet1[[#This Row],[Offered Salary]]&lt;=0,AVERAGE($I$2:$I$7166),Statistics_xlsx___Sheet1[[#This Row],[Offered Salary]])</f>
        <v>12081</v>
      </c>
      <c r="K6376" t="b">
        <f>OR((Statistics_xlsx___Sheet1[[#This Row],[updated offered salary]]&lt;$N$39),(Statistics_xlsx___Sheet1[[#This Row],[updated offered salary]]&gt;$N$40))</f>
        <v>0</v>
      </c>
    </row>
    <row r="6377" spans="1:11" x14ac:dyDescent="0.3">
      <c r="A6377">
        <v>706241</v>
      </c>
      <c r="B6377" t="s">
        <v>5161</v>
      </c>
      <c r="C6377" t="s">
        <v>8</v>
      </c>
      <c r="D6377" t="s">
        <v>13</v>
      </c>
      <c r="E6377" t="str">
        <f>IF(Statistics_xlsx___Sheet1[[#This Row],[event_name]]="-","Male",Statistics_xlsx___Sheet1[[#This Row],[event_name]])</f>
        <v>Female</v>
      </c>
      <c r="F6377" t="s">
        <v>17</v>
      </c>
      <c r="G6377" t="s">
        <v>345</v>
      </c>
      <c r="H6377" t="str">
        <f>IF(Statistics_xlsx___Sheet1[[#This Row],[Post Name]]="-",IF(G6378=0,G6376,G6378),Statistics_xlsx___Sheet1[[#This Row],[Post Name]])</f>
        <v>c9</v>
      </c>
      <c r="I6377">
        <v>36774</v>
      </c>
      <c r="J6377">
        <f>IF(Statistics_xlsx___Sheet1[[#This Row],[Offered Salary]]&lt;=0,AVERAGE($I$2:$I$7166),Statistics_xlsx___Sheet1[[#This Row],[Offered Salary]])</f>
        <v>36774</v>
      </c>
      <c r="K6377" t="b">
        <f>OR((Statistics_xlsx___Sheet1[[#This Row],[updated offered salary]]&lt;$N$39),(Statistics_xlsx___Sheet1[[#This Row],[updated offered salary]]&gt;$N$40))</f>
        <v>0</v>
      </c>
    </row>
    <row r="6378" spans="1:11" x14ac:dyDescent="0.3">
      <c r="A6378">
        <v>569075</v>
      </c>
      <c r="B6378" t="s">
        <v>5162</v>
      </c>
      <c r="C6378" t="s">
        <v>8</v>
      </c>
      <c r="D6378" t="s">
        <v>13</v>
      </c>
      <c r="E6378" t="str">
        <f>IF(Statistics_xlsx___Sheet1[[#This Row],[event_name]]="-","Male",Statistics_xlsx___Sheet1[[#This Row],[event_name]])</f>
        <v>Female</v>
      </c>
      <c r="F6378" t="s">
        <v>17</v>
      </c>
      <c r="G6378" t="s">
        <v>345</v>
      </c>
      <c r="H6378" t="str">
        <f>IF(Statistics_xlsx___Sheet1[[#This Row],[Post Name]]="-",IF(G6379=0,G6377,G6379),Statistics_xlsx___Sheet1[[#This Row],[Post Name]])</f>
        <v>c9</v>
      </c>
      <c r="I6378">
        <v>95509</v>
      </c>
      <c r="J6378">
        <f>IF(Statistics_xlsx___Sheet1[[#This Row],[Offered Salary]]&lt;=0,AVERAGE($I$2:$I$7166),Statistics_xlsx___Sheet1[[#This Row],[Offered Salary]])</f>
        <v>95509</v>
      </c>
      <c r="K6378" t="b">
        <f>OR((Statistics_xlsx___Sheet1[[#This Row],[updated offered salary]]&lt;$N$39),(Statistics_xlsx___Sheet1[[#This Row],[updated offered salary]]&gt;$N$40))</f>
        <v>0</v>
      </c>
    </row>
    <row r="6379" spans="1:11" x14ac:dyDescent="0.3">
      <c r="A6379">
        <v>662219</v>
      </c>
      <c r="B6379" t="s">
        <v>5163</v>
      </c>
      <c r="C6379" t="s">
        <v>8</v>
      </c>
      <c r="D6379" t="s">
        <v>13</v>
      </c>
      <c r="E6379" t="str">
        <f>IF(Statistics_xlsx___Sheet1[[#This Row],[event_name]]="-","Male",Statistics_xlsx___Sheet1[[#This Row],[event_name]])</f>
        <v>Female</v>
      </c>
      <c r="F6379" t="s">
        <v>17</v>
      </c>
      <c r="G6379" t="s">
        <v>345</v>
      </c>
      <c r="H6379" t="str">
        <f>IF(Statistics_xlsx___Sheet1[[#This Row],[Post Name]]="-",IF(G6380=0,G6378,G6380),Statistics_xlsx___Sheet1[[#This Row],[Post Name]])</f>
        <v>c9</v>
      </c>
      <c r="I6379">
        <v>72425</v>
      </c>
      <c r="J6379">
        <f>IF(Statistics_xlsx___Sheet1[[#This Row],[Offered Salary]]&lt;=0,AVERAGE($I$2:$I$7166),Statistics_xlsx___Sheet1[[#This Row],[Offered Salary]])</f>
        <v>72425</v>
      </c>
      <c r="K6379" t="b">
        <f>OR((Statistics_xlsx___Sheet1[[#This Row],[updated offered salary]]&lt;$N$39),(Statistics_xlsx___Sheet1[[#This Row],[updated offered salary]]&gt;$N$40))</f>
        <v>0</v>
      </c>
    </row>
    <row r="6380" spans="1:11" x14ac:dyDescent="0.3">
      <c r="A6380">
        <v>168115</v>
      </c>
      <c r="B6380" t="s">
        <v>5164</v>
      </c>
      <c r="C6380" t="s">
        <v>8</v>
      </c>
      <c r="D6380" t="s">
        <v>13</v>
      </c>
      <c r="E6380" t="str">
        <f>IF(Statistics_xlsx___Sheet1[[#This Row],[event_name]]="-","Male",Statistics_xlsx___Sheet1[[#This Row],[event_name]])</f>
        <v>Female</v>
      </c>
      <c r="F6380" t="s">
        <v>10</v>
      </c>
      <c r="G6380" t="s">
        <v>24</v>
      </c>
      <c r="H6380" t="str">
        <f>IF(Statistics_xlsx___Sheet1[[#This Row],[Post Name]]="-",IF(G6381=0,G6379,G6381),Statistics_xlsx___Sheet1[[#This Row],[Post Name]])</f>
        <v>i7</v>
      </c>
      <c r="I6380">
        <v>3183</v>
      </c>
      <c r="J6380">
        <f>IF(Statistics_xlsx___Sheet1[[#This Row],[Offered Salary]]&lt;=0,AVERAGE($I$2:$I$7166),Statistics_xlsx___Sheet1[[#This Row],[Offered Salary]])</f>
        <v>3183</v>
      </c>
      <c r="K6380" t="b">
        <f>OR((Statistics_xlsx___Sheet1[[#This Row],[updated offered salary]]&lt;$N$39),(Statistics_xlsx___Sheet1[[#This Row],[updated offered salary]]&gt;$N$40))</f>
        <v>0</v>
      </c>
    </row>
    <row r="6381" spans="1:11" x14ac:dyDescent="0.3">
      <c r="A6381">
        <v>182618</v>
      </c>
      <c r="B6381" t="s">
        <v>5165</v>
      </c>
      <c r="C6381" t="s">
        <v>8</v>
      </c>
      <c r="D6381" t="s">
        <v>13</v>
      </c>
      <c r="E6381" t="str">
        <f>IF(Statistics_xlsx___Sheet1[[#This Row],[event_name]]="-","Male",Statistics_xlsx___Sheet1[[#This Row],[event_name]])</f>
        <v>Female</v>
      </c>
      <c r="F6381" t="s">
        <v>10</v>
      </c>
      <c r="G6381" t="s">
        <v>24</v>
      </c>
      <c r="H6381" t="str">
        <f>IF(Statistics_xlsx___Sheet1[[#This Row],[Post Name]]="-",IF(G6382=0,G6380,G6382),Statistics_xlsx___Sheet1[[#This Row],[Post Name]])</f>
        <v>i7</v>
      </c>
      <c r="I6381">
        <v>20389</v>
      </c>
      <c r="J6381">
        <f>IF(Statistics_xlsx___Sheet1[[#This Row],[Offered Salary]]&lt;=0,AVERAGE($I$2:$I$7166),Statistics_xlsx___Sheet1[[#This Row],[Offered Salary]])</f>
        <v>20389</v>
      </c>
      <c r="K6381" t="b">
        <f>OR((Statistics_xlsx___Sheet1[[#This Row],[updated offered salary]]&lt;$N$39),(Statistics_xlsx___Sheet1[[#This Row],[updated offered salary]]&gt;$N$40))</f>
        <v>0</v>
      </c>
    </row>
    <row r="6382" spans="1:11" x14ac:dyDescent="0.3">
      <c r="A6382">
        <v>234055</v>
      </c>
      <c r="B6382" t="s">
        <v>5165</v>
      </c>
      <c r="C6382" t="s">
        <v>8</v>
      </c>
      <c r="D6382" t="s">
        <v>9</v>
      </c>
      <c r="E6382" t="str">
        <f>IF(Statistics_xlsx___Sheet1[[#This Row],[event_name]]="-","Male",Statistics_xlsx___Sheet1[[#This Row],[event_name]])</f>
        <v>Male</v>
      </c>
      <c r="F6382" t="s">
        <v>10</v>
      </c>
      <c r="G6382" t="s">
        <v>24</v>
      </c>
      <c r="H6382" t="str">
        <f>IF(Statistics_xlsx___Sheet1[[#This Row],[Post Name]]="-",IF(G6383=0,G6381,G6383),Statistics_xlsx___Sheet1[[#This Row],[Post Name]])</f>
        <v>i7</v>
      </c>
      <c r="I6382">
        <v>13109</v>
      </c>
      <c r="J6382">
        <f>IF(Statistics_xlsx___Sheet1[[#This Row],[Offered Salary]]&lt;=0,AVERAGE($I$2:$I$7166),Statistics_xlsx___Sheet1[[#This Row],[Offered Salary]])</f>
        <v>13109</v>
      </c>
      <c r="K6382" t="b">
        <f>OR((Statistics_xlsx___Sheet1[[#This Row],[updated offered salary]]&lt;$N$39),(Statistics_xlsx___Sheet1[[#This Row],[updated offered salary]]&gt;$N$40))</f>
        <v>0</v>
      </c>
    </row>
    <row r="6383" spans="1:11" x14ac:dyDescent="0.3">
      <c r="A6383">
        <v>653501</v>
      </c>
      <c r="B6383" t="s">
        <v>5166</v>
      </c>
      <c r="C6383" t="s">
        <v>8</v>
      </c>
      <c r="D6383" t="s">
        <v>9</v>
      </c>
      <c r="E6383" t="str">
        <f>IF(Statistics_xlsx___Sheet1[[#This Row],[event_name]]="-","Male",Statistics_xlsx___Sheet1[[#This Row],[event_name]])</f>
        <v>Male</v>
      </c>
      <c r="F6383" t="s">
        <v>10</v>
      </c>
      <c r="G6383" t="s">
        <v>24</v>
      </c>
      <c r="H6383" t="str">
        <f>IF(Statistics_xlsx___Sheet1[[#This Row],[Post Name]]="-",IF(G6384=0,G6382,G6384),Statistics_xlsx___Sheet1[[#This Row],[Post Name]])</f>
        <v>i7</v>
      </c>
      <c r="I6383">
        <v>91531</v>
      </c>
      <c r="J6383">
        <f>IF(Statistics_xlsx___Sheet1[[#This Row],[Offered Salary]]&lt;=0,AVERAGE($I$2:$I$7166),Statistics_xlsx___Sheet1[[#This Row],[Offered Salary]])</f>
        <v>91531</v>
      </c>
      <c r="K6383" t="b">
        <f>OR((Statistics_xlsx___Sheet1[[#This Row],[updated offered salary]]&lt;$N$39),(Statistics_xlsx___Sheet1[[#This Row],[updated offered salary]]&gt;$N$40))</f>
        <v>0</v>
      </c>
    </row>
    <row r="6384" spans="1:11" x14ac:dyDescent="0.3">
      <c r="A6384">
        <v>44559</v>
      </c>
      <c r="B6384" t="s">
        <v>5167</v>
      </c>
      <c r="C6384" t="s">
        <v>15</v>
      </c>
      <c r="D6384" t="s">
        <v>9</v>
      </c>
      <c r="E6384" t="str">
        <f>IF(Statistics_xlsx___Sheet1[[#This Row],[event_name]]="-","Male",Statistics_xlsx___Sheet1[[#This Row],[event_name]])</f>
        <v>Male</v>
      </c>
      <c r="F6384" t="s">
        <v>10</v>
      </c>
      <c r="G6384" t="s">
        <v>24</v>
      </c>
      <c r="H6384" t="str">
        <f>IF(Statistics_xlsx___Sheet1[[#This Row],[Post Name]]="-",IF(G6385=0,G6383,G6385),Statistics_xlsx___Sheet1[[#This Row],[Post Name]])</f>
        <v>i7</v>
      </c>
      <c r="I6384">
        <v>96738</v>
      </c>
      <c r="J6384">
        <f>IF(Statistics_xlsx___Sheet1[[#This Row],[Offered Salary]]&lt;=0,AVERAGE($I$2:$I$7166),Statistics_xlsx___Sheet1[[#This Row],[Offered Salary]])</f>
        <v>96738</v>
      </c>
      <c r="K6384" t="b">
        <f>OR((Statistics_xlsx___Sheet1[[#This Row],[updated offered salary]]&lt;$N$39),(Statistics_xlsx___Sheet1[[#This Row],[updated offered salary]]&gt;$N$40))</f>
        <v>0</v>
      </c>
    </row>
    <row r="6385" spans="1:11" x14ac:dyDescent="0.3">
      <c r="A6385">
        <v>629522</v>
      </c>
      <c r="B6385" t="s">
        <v>5168</v>
      </c>
      <c r="C6385" t="s">
        <v>8</v>
      </c>
      <c r="D6385" t="s">
        <v>9</v>
      </c>
      <c r="E6385" t="str">
        <f>IF(Statistics_xlsx___Sheet1[[#This Row],[event_name]]="-","Male",Statistics_xlsx___Sheet1[[#This Row],[event_name]])</f>
        <v>Male</v>
      </c>
      <c r="F6385" t="s">
        <v>10</v>
      </c>
      <c r="G6385" t="s">
        <v>24</v>
      </c>
      <c r="H6385" t="str">
        <f>IF(Statistics_xlsx___Sheet1[[#This Row],[Post Name]]="-",IF(G6386=0,G6384,G6386),Statistics_xlsx___Sheet1[[#This Row],[Post Name]])</f>
        <v>i7</v>
      </c>
      <c r="I6385">
        <v>35998</v>
      </c>
      <c r="J6385">
        <f>IF(Statistics_xlsx___Sheet1[[#This Row],[Offered Salary]]&lt;=0,AVERAGE($I$2:$I$7166),Statistics_xlsx___Sheet1[[#This Row],[Offered Salary]])</f>
        <v>35998</v>
      </c>
      <c r="K6385" t="b">
        <f>OR((Statistics_xlsx___Sheet1[[#This Row],[updated offered salary]]&lt;$N$39),(Statistics_xlsx___Sheet1[[#This Row],[updated offered salary]]&gt;$N$40))</f>
        <v>0</v>
      </c>
    </row>
    <row r="6386" spans="1:11" x14ac:dyDescent="0.3">
      <c r="A6386">
        <v>814130</v>
      </c>
      <c r="B6386" t="s">
        <v>5169</v>
      </c>
      <c r="C6386" t="s">
        <v>15</v>
      </c>
      <c r="D6386" t="s">
        <v>13</v>
      </c>
      <c r="E6386" t="str">
        <f>IF(Statistics_xlsx___Sheet1[[#This Row],[event_name]]="-","Male",Statistics_xlsx___Sheet1[[#This Row],[event_name]])</f>
        <v>Female</v>
      </c>
      <c r="F6386" t="s">
        <v>17</v>
      </c>
      <c r="G6386" t="s">
        <v>345</v>
      </c>
      <c r="H6386" t="str">
        <f>IF(Statistics_xlsx___Sheet1[[#This Row],[Post Name]]="-",IF(G6387=0,G6385,G6387),Statistics_xlsx___Sheet1[[#This Row],[Post Name]])</f>
        <v>c9</v>
      </c>
      <c r="I6386">
        <v>93726</v>
      </c>
      <c r="J6386">
        <f>IF(Statistics_xlsx___Sheet1[[#This Row],[Offered Salary]]&lt;=0,AVERAGE($I$2:$I$7166),Statistics_xlsx___Sheet1[[#This Row],[Offered Salary]])</f>
        <v>93726</v>
      </c>
      <c r="K6386" t="b">
        <f>OR((Statistics_xlsx___Sheet1[[#This Row],[updated offered salary]]&lt;$N$39),(Statistics_xlsx___Sheet1[[#This Row],[updated offered salary]]&gt;$N$40))</f>
        <v>0</v>
      </c>
    </row>
    <row r="6387" spans="1:11" x14ac:dyDescent="0.3">
      <c r="A6387">
        <v>17432</v>
      </c>
      <c r="B6387" t="s">
        <v>5170</v>
      </c>
      <c r="C6387" t="s">
        <v>8</v>
      </c>
      <c r="D6387" t="s">
        <v>9</v>
      </c>
      <c r="E6387" t="str">
        <f>IF(Statistics_xlsx___Sheet1[[#This Row],[event_name]]="-","Male",Statistics_xlsx___Sheet1[[#This Row],[event_name]])</f>
        <v>Male</v>
      </c>
      <c r="F6387" t="s">
        <v>17</v>
      </c>
      <c r="G6387" t="s">
        <v>345</v>
      </c>
      <c r="H6387" t="str">
        <f>IF(Statistics_xlsx___Sheet1[[#This Row],[Post Name]]="-",IF(G6388=0,G6386,G6388),Statistics_xlsx___Sheet1[[#This Row],[Post Name]])</f>
        <v>c9</v>
      </c>
      <c r="I6387">
        <v>95140</v>
      </c>
      <c r="J6387">
        <f>IF(Statistics_xlsx___Sheet1[[#This Row],[Offered Salary]]&lt;=0,AVERAGE($I$2:$I$7166),Statistics_xlsx___Sheet1[[#This Row],[Offered Salary]])</f>
        <v>95140</v>
      </c>
      <c r="K6387" t="b">
        <f>OR((Statistics_xlsx___Sheet1[[#This Row],[updated offered salary]]&lt;$N$39),(Statistics_xlsx___Sheet1[[#This Row],[updated offered salary]]&gt;$N$40))</f>
        <v>0</v>
      </c>
    </row>
    <row r="6388" spans="1:11" x14ac:dyDescent="0.3">
      <c r="A6388">
        <v>339628</v>
      </c>
      <c r="B6388" t="s">
        <v>5171</v>
      </c>
      <c r="C6388" t="s">
        <v>8</v>
      </c>
      <c r="D6388" t="s">
        <v>9</v>
      </c>
      <c r="E6388" t="str">
        <f>IF(Statistics_xlsx___Sheet1[[#This Row],[event_name]]="-","Male",Statistics_xlsx___Sheet1[[#This Row],[event_name]])</f>
        <v>Male</v>
      </c>
      <c r="F6388" t="s">
        <v>10</v>
      </c>
      <c r="G6388" t="s">
        <v>14</v>
      </c>
      <c r="H6388" t="str">
        <f>IF(Statistics_xlsx___Sheet1[[#This Row],[Post Name]]="-",IF(G6389=0,G6387,G6389),Statistics_xlsx___Sheet1[[#This Row],[Post Name]])</f>
        <v>c5</v>
      </c>
      <c r="I6388">
        <v>41408</v>
      </c>
      <c r="J6388">
        <f>IF(Statistics_xlsx___Sheet1[[#This Row],[Offered Salary]]&lt;=0,AVERAGE($I$2:$I$7166),Statistics_xlsx___Sheet1[[#This Row],[Offered Salary]])</f>
        <v>41408</v>
      </c>
      <c r="K6388" t="b">
        <f>OR((Statistics_xlsx___Sheet1[[#This Row],[updated offered salary]]&lt;$N$39),(Statistics_xlsx___Sheet1[[#This Row],[updated offered salary]]&gt;$N$40))</f>
        <v>0</v>
      </c>
    </row>
    <row r="6389" spans="1:11" x14ac:dyDescent="0.3">
      <c r="A6389">
        <v>73232</v>
      </c>
      <c r="B6389" t="s">
        <v>5172</v>
      </c>
      <c r="C6389" t="s">
        <v>8</v>
      </c>
      <c r="D6389" t="s">
        <v>9</v>
      </c>
      <c r="E6389" t="str">
        <f>IF(Statistics_xlsx___Sheet1[[#This Row],[event_name]]="-","Male",Statistics_xlsx___Sheet1[[#This Row],[event_name]])</f>
        <v>Male</v>
      </c>
      <c r="F6389" t="s">
        <v>10</v>
      </c>
      <c r="G6389" t="s">
        <v>14</v>
      </c>
      <c r="H6389" t="str">
        <f>IF(Statistics_xlsx___Sheet1[[#This Row],[Post Name]]="-",IF(G6390=0,G6388,G6390),Statistics_xlsx___Sheet1[[#This Row],[Post Name]])</f>
        <v>c5</v>
      </c>
      <c r="I6389">
        <v>56962</v>
      </c>
      <c r="J6389">
        <f>IF(Statistics_xlsx___Sheet1[[#This Row],[Offered Salary]]&lt;=0,AVERAGE($I$2:$I$7166),Statistics_xlsx___Sheet1[[#This Row],[Offered Salary]])</f>
        <v>56962</v>
      </c>
      <c r="K6389" t="b">
        <f>OR((Statistics_xlsx___Sheet1[[#This Row],[updated offered salary]]&lt;$N$39),(Statistics_xlsx___Sheet1[[#This Row],[updated offered salary]]&gt;$N$40))</f>
        <v>0</v>
      </c>
    </row>
    <row r="6390" spans="1:11" x14ac:dyDescent="0.3">
      <c r="A6390">
        <v>156292</v>
      </c>
      <c r="B6390" t="s">
        <v>5173</v>
      </c>
      <c r="C6390" t="s">
        <v>8</v>
      </c>
      <c r="D6390" t="s">
        <v>9</v>
      </c>
      <c r="E6390" t="str">
        <f>IF(Statistics_xlsx___Sheet1[[#This Row],[event_name]]="-","Male",Statistics_xlsx___Sheet1[[#This Row],[event_name]])</f>
        <v>Male</v>
      </c>
      <c r="F6390" t="s">
        <v>69</v>
      </c>
      <c r="G6390" t="s">
        <v>30</v>
      </c>
      <c r="H6390" t="str">
        <f>IF(Statistics_xlsx___Sheet1[[#This Row],[Post Name]]="-",IF(G6391=0,G6389,G6391),Statistics_xlsx___Sheet1[[#This Row],[Post Name]])</f>
        <v>b9</v>
      </c>
      <c r="I6390">
        <v>77565</v>
      </c>
      <c r="J6390">
        <f>IF(Statistics_xlsx___Sheet1[[#This Row],[Offered Salary]]&lt;=0,AVERAGE($I$2:$I$7166),Statistics_xlsx___Sheet1[[#This Row],[Offered Salary]])</f>
        <v>77565</v>
      </c>
      <c r="K6390" t="b">
        <f>OR((Statistics_xlsx___Sheet1[[#This Row],[updated offered salary]]&lt;$N$39),(Statistics_xlsx___Sheet1[[#This Row],[updated offered salary]]&gt;$N$40))</f>
        <v>0</v>
      </c>
    </row>
    <row r="6391" spans="1:11" x14ac:dyDescent="0.3">
      <c r="A6391">
        <v>476027</v>
      </c>
      <c r="B6391" t="s">
        <v>5174</v>
      </c>
      <c r="C6391" t="s">
        <v>8</v>
      </c>
      <c r="D6391" t="s">
        <v>13</v>
      </c>
      <c r="E6391" t="str">
        <f>IF(Statistics_xlsx___Sheet1[[#This Row],[event_name]]="-","Male",Statistics_xlsx___Sheet1[[#This Row],[event_name]])</f>
        <v>Female</v>
      </c>
      <c r="F6391" t="s">
        <v>69</v>
      </c>
      <c r="G6391" t="s">
        <v>30</v>
      </c>
      <c r="H6391" t="str">
        <f>IF(Statistics_xlsx___Sheet1[[#This Row],[Post Name]]="-",IF(G6392=0,G6390,G6392),Statistics_xlsx___Sheet1[[#This Row],[Post Name]])</f>
        <v>b9</v>
      </c>
      <c r="I6391">
        <v>92403</v>
      </c>
      <c r="J6391">
        <f>IF(Statistics_xlsx___Sheet1[[#This Row],[Offered Salary]]&lt;=0,AVERAGE($I$2:$I$7166),Statistics_xlsx___Sheet1[[#This Row],[Offered Salary]])</f>
        <v>92403</v>
      </c>
      <c r="K6391" t="b">
        <f>OR((Statistics_xlsx___Sheet1[[#This Row],[updated offered salary]]&lt;$N$39),(Statistics_xlsx___Sheet1[[#This Row],[updated offered salary]]&gt;$N$40))</f>
        <v>0</v>
      </c>
    </row>
    <row r="6392" spans="1:11" x14ac:dyDescent="0.3">
      <c r="A6392">
        <v>933790</v>
      </c>
      <c r="B6392" t="s">
        <v>5175</v>
      </c>
      <c r="C6392" t="s">
        <v>8</v>
      </c>
      <c r="D6392" t="s">
        <v>13</v>
      </c>
      <c r="E6392" t="str">
        <f>IF(Statistics_xlsx___Sheet1[[#This Row],[event_name]]="-","Male",Statistics_xlsx___Sheet1[[#This Row],[event_name]])</f>
        <v>Female</v>
      </c>
      <c r="F6392" t="s">
        <v>17</v>
      </c>
      <c r="G6392" t="s">
        <v>345</v>
      </c>
      <c r="H6392" t="str">
        <f>IF(Statistics_xlsx___Sheet1[[#This Row],[Post Name]]="-",IF(G6393=0,G6391,G6393),Statistics_xlsx___Sheet1[[#This Row],[Post Name]])</f>
        <v>c9</v>
      </c>
      <c r="I6392">
        <v>11580</v>
      </c>
      <c r="J6392">
        <f>IF(Statistics_xlsx___Sheet1[[#This Row],[Offered Salary]]&lt;=0,AVERAGE($I$2:$I$7166),Statistics_xlsx___Sheet1[[#This Row],[Offered Salary]])</f>
        <v>11580</v>
      </c>
      <c r="K6392" t="b">
        <f>OR((Statistics_xlsx___Sheet1[[#This Row],[updated offered salary]]&lt;$N$39),(Statistics_xlsx___Sheet1[[#This Row],[updated offered salary]]&gt;$N$40))</f>
        <v>0</v>
      </c>
    </row>
    <row r="6393" spans="1:11" x14ac:dyDescent="0.3">
      <c r="A6393">
        <v>182794</v>
      </c>
      <c r="B6393" t="s">
        <v>5176</v>
      </c>
      <c r="C6393" t="s">
        <v>8</v>
      </c>
      <c r="D6393" t="s">
        <v>13</v>
      </c>
      <c r="E6393" t="str">
        <f>IF(Statistics_xlsx___Sheet1[[#This Row],[event_name]]="-","Male",Statistics_xlsx___Sheet1[[#This Row],[event_name]])</f>
        <v>Female</v>
      </c>
      <c r="F6393" t="s">
        <v>17</v>
      </c>
      <c r="G6393" t="s">
        <v>44</v>
      </c>
      <c r="H6393" t="str">
        <f>IF(Statistics_xlsx___Sheet1[[#This Row],[Post Name]]="-",IF(G6394=0,G6392,G6394),Statistics_xlsx___Sheet1[[#This Row],[Post Name]])</f>
        <v>i6</v>
      </c>
      <c r="I6393">
        <v>80811</v>
      </c>
      <c r="J6393">
        <f>IF(Statistics_xlsx___Sheet1[[#This Row],[Offered Salary]]&lt;=0,AVERAGE($I$2:$I$7166),Statistics_xlsx___Sheet1[[#This Row],[Offered Salary]])</f>
        <v>80811</v>
      </c>
      <c r="K6393" t="b">
        <f>OR((Statistics_xlsx___Sheet1[[#This Row],[updated offered salary]]&lt;$N$39),(Statistics_xlsx___Sheet1[[#This Row],[updated offered salary]]&gt;$N$40))</f>
        <v>0</v>
      </c>
    </row>
    <row r="6394" spans="1:11" x14ac:dyDescent="0.3">
      <c r="A6394">
        <v>485625</v>
      </c>
      <c r="B6394" t="s">
        <v>5177</v>
      </c>
      <c r="C6394" t="s">
        <v>8</v>
      </c>
      <c r="D6394" t="s">
        <v>9</v>
      </c>
      <c r="E6394" t="str">
        <f>IF(Statistics_xlsx___Sheet1[[#This Row],[event_name]]="-","Male",Statistics_xlsx___Sheet1[[#This Row],[event_name]])</f>
        <v>Male</v>
      </c>
      <c r="F6394" t="s">
        <v>69</v>
      </c>
      <c r="G6394" t="s">
        <v>345</v>
      </c>
      <c r="H6394" t="str">
        <f>IF(Statistics_xlsx___Sheet1[[#This Row],[Post Name]]="-",IF(G6395=0,G6393,G6395),Statistics_xlsx___Sheet1[[#This Row],[Post Name]])</f>
        <v>c9</v>
      </c>
      <c r="I6394">
        <v>62722</v>
      </c>
      <c r="J6394">
        <f>IF(Statistics_xlsx___Sheet1[[#This Row],[Offered Salary]]&lt;=0,AVERAGE($I$2:$I$7166),Statistics_xlsx___Sheet1[[#This Row],[Offered Salary]])</f>
        <v>62722</v>
      </c>
      <c r="K6394" t="b">
        <f>OR((Statistics_xlsx___Sheet1[[#This Row],[updated offered salary]]&lt;$N$39),(Statistics_xlsx___Sheet1[[#This Row],[updated offered salary]]&gt;$N$40))</f>
        <v>0</v>
      </c>
    </row>
    <row r="6395" spans="1:11" x14ac:dyDescent="0.3">
      <c r="A6395">
        <v>990300</v>
      </c>
      <c r="B6395" t="s">
        <v>5178</v>
      </c>
      <c r="C6395" t="s">
        <v>8</v>
      </c>
      <c r="D6395" t="s">
        <v>9</v>
      </c>
      <c r="E6395" t="str">
        <f>IF(Statistics_xlsx___Sheet1[[#This Row],[event_name]]="-","Male",Statistics_xlsx___Sheet1[[#This Row],[event_name]])</f>
        <v>Male</v>
      </c>
      <c r="F6395" t="s">
        <v>69</v>
      </c>
      <c r="G6395" t="s">
        <v>345</v>
      </c>
      <c r="H6395" t="str">
        <f>IF(Statistics_xlsx___Sheet1[[#This Row],[Post Name]]="-",IF(G6396=0,G6394,G6396),Statistics_xlsx___Sheet1[[#This Row],[Post Name]])</f>
        <v>c9</v>
      </c>
      <c r="I6395">
        <v>18892</v>
      </c>
      <c r="J6395">
        <f>IF(Statistics_xlsx___Sheet1[[#This Row],[Offered Salary]]&lt;=0,AVERAGE($I$2:$I$7166),Statistics_xlsx___Sheet1[[#This Row],[Offered Salary]])</f>
        <v>18892</v>
      </c>
      <c r="K6395" t="b">
        <f>OR((Statistics_xlsx___Sheet1[[#This Row],[updated offered salary]]&lt;$N$39),(Statistics_xlsx___Sheet1[[#This Row],[updated offered salary]]&gt;$N$40))</f>
        <v>0</v>
      </c>
    </row>
    <row r="6396" spans="1:11" x14ac:dyDescent="0.3">
      <c r="A6396">
        <v>409594</v>
      </c>
      <c r="B6396" t="s">
        <v>5179</v>
      </c>
      <c r="C6396" t="s">
        <v>8</v>
      </c>
      <c r="D6396" t="s">
        <v>13</v>
      </c>
      <c r="E6396" t="str">
        <f>IF(Statistics_xlsx___Sheet1[[#This Row],[event_name]]="-","Male",Statistics_xlsx___Sheet1[[#This Row],[event_name]])</f>
        <v>Female</v>
      </c>
      <c r="F6396" t="s">
        <v>17</v>
      </c>
      <c r="G6396" t="s">
        <v>39</v>
      </c>
      <c r="H6396" t="str">
        <f>IF(Statistics_xlsx___Sheet1[[#This Row],[Post Name]]="-",IF(G6397=0,G6395,G6397),Statistics_xlsx___Sheet1[[#This Row],[Post Name]])</f>
        <v>i1</v>
      </c>
      <c r="I6396">
        <v>7677</v>
      </c>
      <c r="J6396">
        <f>IF(Statistics_xlsx___Sheet1[[#This Row],[Offered Salary]]&lt;=0,AVERAGE($I$2:$I$7166),Statistics_xlsx___Sheet1[[#This Row],[Offered Salary]])</f>
        <v>7677</v>
      </c>
      <c r="K6396" t="b">
        <f>OR((Statistics_xlsx___Sheet1[[#This Row],[updated offered salary]]&lt;$N$39),(Statistics_xlsx___Sheet1[[#This Row],[updated offered salary]]&gt;$N$40))</f>
        <v>0</v>
      </c>
    </row>
    <row r="6397" spans="1:11" x14ac:dyDescent="0.3">
      <c r="A6397">
        <v>264149</v>
      </c>
      <c r="B6397" t="s">
        <v>5180</v>
      </c>
      <c r="C6397" t="s">
        <v>8</v>
      </c>
      <c r="D6397" t="s">
        <v>13</v>
      </c>
      <c r="E6397" t="str">
        <f>IF(Statistics_xlsx___Sheet1[[#This Row],[event_name]]="-","Male",Statistics_xlsx___Sheet1[[#This Row],[event_name]])</f>
        <v>Female</v>
      </c>
      <c r="F6397" t="s">
        <v>17</v>
      </c>
      <c r="G6397" t="s">
        <v>39</v>
      </c>
      <c r="H6397" t="str">
        <f>IF(Statistics_xlsx___Sheet1[[#This Row],[Post Name]]="-",IF(G6398=0,G6396,G6398),Statistics_xlsx___Sheet1[[#This Row],[Post Name]])</f>
        <v>i1</v>
      </c>
      <c r="I6397">
        <v>44771</v>
      </c>
      <c r="J6397">
        <f>IF(Statistics_xlsx___Sheet1[[#This Row],[Offered Salary]]&lt;=0,AVERAGE($I$2:$I$7166),Statistics_xlsx___Sheet1[[#This Row],[Offered Salary]])</f>
        <v>44771</v>
      </c>
      <c r="K6397" t="b">
        <f>OR((Statistics_xlsx___Sheet1[[#This Row],[updated offered salary]]&lt;$N$39),(Statistics_xlsx___Sheet1[[#This Row],[updated offered salary]]&gt;$N$40))</f>
        <v>0</v>
      </c>
    </row>
    <row r="6398" spans="1:11" x14ac:dyDescent="0.3">
      <c r="A6398">
        <v>900985</v>
      </c>
      <c r="B6398" t="s">
        <v>5181</v>
      </c>
      <c r="C6398" t="s">
        <v>15</v>
      </c>
      <c r="D6398" t="s">
        <v>9</v>
      </c>
      <c r="E6398" t="str">
        <f>IF(Statistics_xlsx___Sheet1[[#This Row],[event_name]]="-","Male",Statistics_xlsx___Sheet1[[#This Row],[event_name]])</f>
        <v>Male</v>
      </c>
      <c r="F6398" t="s">
        <v>17</v>
      </c>
      <c r="G6398" t="s">
        <v>39</v>
      </c>
      <c r="H6398" t="str">
        <f>IF(Statistics_xlsx___Sheet1[[#This Row],[Post Name]]="-",IF(G6399=0,G6397,G6399),Statistics_xlsx___Sheet1[[#This Row],[Post Name]])</f>
        <v>i1</v>
      </c>
      <c r="I6398">
        <v>80150</v>
      </c>
      <c r="J6398">
        <f>IF(Statistics_xlsx___Sheet1[[#This Row],[Offered Salary]]&lt;=0,AVERAGE($I$2:$I$7166),Statistics_xlsx___Sheet1[[#This Row],[Offered Salary]])</f>
        <v>80150</v>
      </c>
      <c r="K6398" t="b">
        <f>OR((Statistics_xlsx___Sheet1[[#This Row],[updated offered salary]]&lt;$N$39),(Statistics_xlsx___Sheet1[[#This Row],[updated offered salary]]&gt;$N$40))</f>
        <v>0</v>
      </c>
    </row>
    <row r="6399" spans="1:11" x14ac:dyDescent="0.3">
      <c r="A6399">
        <v>226172</v>
      </c>
      <c r="B6399" t="s">
        <v>5182</v>
      </c>
      <c r="C6399" t="s">
        <v>8</v>
      </c>
      <c r="D6399" t="s">
        <v>9</v>
      </c>
      <c r="E6399" t="str">
        <f>IF(Statistics_xlsx___Sheet1[[#This Row],[event_name]]="-","Male",Statistics_xlsx___Sheet1[[#This Row],[event_name]])</f>
        <v>Male</v>
      </c>
      <c r="F6399" t="s">
        <v>17</v>
      </c>
      <c r="G6399" t="s">
        <v>39</v>
      </c>
      <c r="H6399" t="str">
        <f>IF(Statistics_xlsx___Sheet1[[#This Row],[Post Name]]="-",IF(G6400=0,G6398,G6400),Statistics_xlsx___Sheet1[[#This Row],[Post Name]])</f>
        <v>i1</v>
      </c>
      <c r="I6399">
        <v>5779</v>
      </c>
      <c r="J6399">
        <f>IF(Statistics_xlsx___Sheet1[[#This Row],[Offered Salary]]&lt;=0,AVERAGE($I$2:$I$7166),Statistics_xlsx___Sheet1[[#This Row],[Offered Salary]])</f>
        <v>5779</v>
      </c>
      <c r="K6399" t="b">
        <f>OR((Statistics_xlsx___Sheet1[[#This Row],[updated offered salary]]&lt;$N$39),(Statistics_xlsx___Sheet1[[#This Row],[updated offered salary]]&gt;$N$40))</f>
        <v>0</v>
      </c>
    </row>
    <row r="6400" spans="1:11" x14ac:dyDescent="0.3">
      <c r="A6400">
        <v>98591</v>
      </c>
      <c r="B6400" t="s">
        <v>5183</v>
      </c>
      <c r="C6400" t="s">
        <v>8</v>
      </c>
      <c r="D6400" t="s">
        <v>9</v>
      </c>
      <c r="E6400" t="str">
        <f>IF(Statistics_xlsx___Sheet1[[#This Row],[event_name]]="-","Male",Statistics_xlsx___Sheet1[[#This Row],[event_name]])</f>
        <v>Male</v>
      </c>
      <c r="F6400" t="s">
        <v>17</v>
      </c>
      <c r="G6400" t="s">
        <v>39</v>
      </c>
      <c r="H6400" t="str">
        <f>IF(Statistics_xlsx___Sheet1[[#This Row],[Post Name]]="-",IF(G6401=0,G6399,G6401),Statistics_xlsx___Sheet1[[#This Row],[Post Name]])</f>
        <v>i1</v>
      </c>
      <c r="I6400">
        <v>51692</v>
      </c>
      <c r="J6400">
        <f>IF(Statistics_xlsx___Sheet1[[#This Row],[Offered Salary]]&lt;=0,AVERAGE($I$2:$I$7166),Statistics_xlsx___Sheet1[[#This Row],[Offered Salary]])</f>
        <v>51692</v>
      </c>
      <c r="K6400" t="b">
        <f>OR((Statistics_xlsx___Sheet1[[#This Row],[updated offered salary]]&lt;$N$39),(Statistics_xlsx___Sheet1[[#This Row],[updated offered salary]]&gt;$N$40))</f>
        <v>0</v>
      </c>
    </row>
    <row r="6401" spans="1:11" x14ac:dyDescent="0.3">
      <c r="A6401">
        <v>634304</v>
      </c>
      <c r="B6401" t="s">
        <v>5184</v>
      </c>
      <c r="C6401" t="s">
        <v>8</v>
      </c>
      <c r="D6401" t="s">
        <v>13</v>
      </c>
      <c r="E6401" t="str">
        <f>IF(Statistics_xlsx___Sheet1[[#This Row],[event_name]]="-","Male",Statistics_xlsx___Sheet1[[#This Row],[event_name]])</f>
        <v>Female</v>
      </c>
      <c r="F6401" t="s">
        <v>17</v>
      </c>
      <c r="G6401" t="s">
        <v>39</v>
      </c>
      <c r="H6401" t="str">
        <f>IF(Statistics_xlsx___Sheet1[[#This Row],[Post Name]]="-",IF(G6402=0,G6400,G6402),Statistics_xlsx___Sheet1[[#This Row],[Post Name]])</f>
        <v>i1</v>
      </c>
      <c r="I6401">
        <v>66637</v>
      </c>
      <c r="J6401">
        <f>IF(Statistics_xlsx___Sheet1[[#This Row],[Offered Salary]]&lt;=0,AVERAGE($I$2:$I$7166),Statistics_xlsx___Sheet1[[#This Row],[Offered Salary]])</f>
        <v>66637</v>
      </c>
      <c r="K6401" t="b">
        <f>OR((Statistics_xlsx___Sheet1[[#This Row],[updated offered salary]]&lt;$N$39),(Statistics_xlsx___Sheet1[[#This Row],[updated offered salary]]&gt;$N$40))</f>
        <v>0</v>
      </c>
    </row>
    <row r="6402" spans="1:11" x14ac:dyDescent="0.3">
      <c r="A6402">
        <v>596133</v>
      </c>
      <c r="B6402" t="s">
        <v>5185</v>
      </c>
      <c r="C6402" t="s">
        <v>8</v>
      </c>
      <c r="D6402" t="s">
        <v>9</v>
      </c>
      <c r="E6402" t="str">
        <f>IF(Statistics_xlsx___Sheet1[[#This Row],[event_name]]="-","Male",Statistics_xlsx___Sheet1[[#This Row],[event_name]])</f>
        <v>Male</v>
      </c>
      <c r="F6402" t="s">
        <v>17</v>
      </c>
      <c r="G6402" t="s">
        <v>39</v>
      </c>
      <c r="H6402" t="str">
        <f>IF(Statistics_xlsx___Sheet1[[#This Row],[Post Name]]="-",IF(G6403=0,G6401,G6403),Statistics_xlsx___Sheet1[[#This Row],[Post Name]])</f>
        <v>i1</v>
      </c>
      <c r="I6402">
        <v>94111</v>
      </c>
      <c r="J6402">
        <f>IF(Statistics_xlsx___Sheet1[[#This Row],[Offered Salary]]&lt;=0,AVERAGE($I$2:$I$7166),Statistics_xlsx___Sheet1[[#This Row],[Offered Salary]])</f>
        <v>94111</v>
      </c>
      <c r="K6402" t="b">
        <f>OR((Statistics_xlsx___Sheet1[[#This Row],[updated offered salary]]&lt;$N$39),(Statistics_xlsx___Sheet1[[#This Row],[updated offered salary]]&gt;$N$40))</f>
        <v>0</v>
      </c>
    </row>
    <row r="6403" spans="1:11" x14ac:dyDescent="0.3">
      <c r="A6403">
        <v>633529</v>
      </c>
      <c r="B6403" t="s">
        <v>5186</v>
      </c>
      <c r="C6403" t="s">
        <v>8</v>
      </c>
      <c r="D6403" t="s">
        <v>9</v>
      </c>
      <c r="E6403" t="str">
        <f>IF(Statistics_xlsx___Sheet1[[#This Row],[event_name]]="-","Male",Statistics_xlsx___Sheet1[[#This Row],[event_name]])</f>
        <v>Male</v>
      </c>
      <c r="F6403" t="s">
        <v>17</v>
      </c>
      <c r="G6403" t="s">
        <v>39</v>
      </c>
      <c r="H6403" t="str">
        <f>IF(Statistics_xlsx___Sheet1[[#This Row],[Post Name]]="-",IF(G6404=0,G6402,G6404),Statistics_xlsx___Sheet1[[#This Row],[Post Name]])</f>
        <v>i1</v>
      </c>
      <c r="I6403">
        <v>5060</v>
      </c>
      <c r="J6403">
        <f>IF(Statistics_xlsx___Sheet1[[#This Row],[Offered Salary]]&lt;=0,AVERAGE($I$2:$I$7166),Statistics_xlsx___Sheet1[[#This Row],[Offered Salary]])</f>
        <v>5060</v>
      </c>
      <c r="K6403" t="b">
        <f>OR((Statistics_xlsx___Sheet1[[#This Row],[updated offered salary]]&lt;$N$39),(Statistics_xlsx___Sheet1[[#This Row],[updated offered salary]]&gt;$N$40))</f>
        <v>0</v>
      </c>
    </row>
    <row r="6404" spans="1:11" x14ac:dyDescent="0.3">
      <c r="A6404">
        <v>157199</v>
      </c>
      <c r="B6404" t="s">
        <v>5187</v>
      </c>
      <c r="C6404" t="s">
        <v>15</v>
      </c>
      <c r="D6404" t="s">
        <v>13</v>
      </c>
      <c r="E6404" t="str">
        <f>IF(Statistics_xlsx___Sheet1[[#This Row],[event_name]]="-","Male",Statistics_xlsx___Sheet1[[#This Row],[event_name]])</f>
        <v>Female</v>
      </c>
      <c r="F6404" t="s">
        <v>17</v>
      </c>
      <c r="G6404" t="s">
        <v>39</v>
      </c>
      <c r="H6404" t="str">
        <f>IF(Statistics_xlsx___Sheet1[[#This Row],[Post Name]]="-",IF(G6405=0,G6403,G6405),Statistics_xlsx___Sheet1[[#This Row],[Post Name]])</f>
        <v>i1</v>
      </c>
      <c r="I6404">
        <v>71820</v>
      </c>
      <c r="J6404">
        <f>IF(Statistics_xlsx___Sheet1[[#This Row],[Offered Salary]]&lt;=0,AVERAGE($I$2:$I$7166),Statistics_xlsx___Sheet1[[#This Row],[Offered Salary]])</f>
        <v>71820</v>
      </c>
      <c r="K6404" t="b">
        <f>OR((Statistics_xlsx___Sheet1[[#This Row],[updated offered salary]]&lt;$N$39),(Statistics_xlsx___Sheet1[[#This Row],[updated offered salary]]&gt;$N$40))</f>
        <v>0</v>
      </c>
    </row>
    <row r="6405" spans="1:11" x14ac:dyDescent="0.3">
      <c r="A6405">
        <v>706520</v>
      </c>
      <c r="B6405" t="s">
        <v>5188</v>
      </c>
      <c r="C6405" t="s">
        <v>8</v>
      </c>
      <c r="D6405" t="s">
        <v>9</v>
      </c>
      <c r="E6405" t="str">
        <f>IF(Statistics_xlsx___Sheet1[[#This Row],[event_name]]="-","Male",Statistics_xlsx___Sheet1[[#This Row],[event_name]])</f>
        <v>Male</v>
      </c>
      <c r="F6405" t="s">
        <v>17</v>
      </c>
      <c r="G6405" t="s">
        <v>39</v>
      </c>
      <c r="H6405" t="str">
        <f>IF(Statistics_xlsx___Sheet1[[#This Row],[Post Name]]="-",IF(G6406=0,G6404,G6406),Statistics_xlsx___Sheet1[[#This Row],[Post Name]])</f>
        <v>i1</v>
      </c>
      <c r="I6405">
        <v>26938</v>
      </c>
      <c r="J6405">
        <f>IF(Statistics_xlsx___Sheet1[[#This Row],[Offered Salary]]&lt;=0,AVERAGE($I$2:$I$7166),Statistics_xlsx___Sheet1[[#This Row],[Offered Salary]])</f>
        <v>26938</v>
      </c>
      <c r="K6405" t="b">
        <f>OR((Statistics_xlsx___Sheet1[[#This Row],[updated offered salary]]&lt;$N$39),(Statistics_xlsx___Sheet1[[#This Row],[updated offered salary]]&gt;$N$40))</f>
        <v>0</v>
      </c>
    </row>
    <row r="6406" spans="1:11" x14ac:dyDescent="0.3">
      <c r="A6406">
        <v>374727</v>
      </c>
      <c r="B6406" t="s">
        <v>5189</v>
      </c>
      <c r="C6406" t="s">
        <v>8</v>
      </c>
      <c r="D6406" t="s">
        <v>13</v>
      </c>
      <c r="E6406" t="str">
        <f>IF(Statistics_xlsx___Sheet1[[#This Row],[event_name]]="-","Male",Statistics_xlsx___Sheet1[[#This Row],[event_name]])</f>
        <v>Female</v>
      </c>
      <c r="F6406" t="s">
        <v>17</v>
      </c>
      <c r="G6406" t="s">
        <v>39</v>
      </c>
      <c r="H6406" t="str">
        <f>IF(Statistics_xlsx___Sheet1[[#This Row],[Post Name]]="-",IF(G6407=0,G6405,G6407),Statistics_xlsx___Sheet1[[#This Row],[Post Name]])</f>
        <v>i1</v>
      </c>
      <c r="I6406">
        <v>76349</v>
      </c>
      <c r="J6406">
        <f>IF(Statistics_xlsx___Sheet1[[#This Row],[Offered Salary]]&lt;=0,AVERAGE($I$2:$I$7166),Statistics_xlsx___Sheet1[[#This Row],[Offered Salary]])</f>
        <v>76349</v>
      </c>
      <c r="K6406" t="b">
        <f>OR((Statistics_xlsx___Sheet1[[#This Row],[updated offered salary]]&lt;$N$39),(Statistics_xlsx___Sheet1[[#This Row],[updated offered salary]]&gt;$N$40))</f>
        <v>0</v>
      </c>
    </row>
    <row r="6407" spans="1:11" x14ac:dyDescent="0.3">
      <c r="A6407">
        <v>124229</v>
      </c>
      <c r="B6407" t="s">
        <v>5190</v>
      </c>
      <c r="C6407" t="s">
        <v>15</v>
      </c>
      <c r="D6407" t="s">
        <v>13</v>
      </c>
      <c r="E6407" t="str">
        <f>IF(Statistics_xlsx___Sheet1[[#This Row],[event_name]]="-","Male",Statistics_xlsx___Sheet1[[#This Row],[event_name]])</f>
        <v>Female</v>
      </c>
      <c r="F6407" t="s">
        <v>17</v>
      </c>
      <c r="G6407" t="s">
        <v>39</v>
      </c>
      <c r="H6407" t="str">
        <f>IF(Statistics_xlsx___Sheet1[[#This Row],[Post Name]]="-",IF(G6408=0,G6406,G6408),Statistics_xlsx___Sheet1[[#This Row],[Post Name]])</f>
        <v>i1</v>
      </c>
      <c r="I6407">
        <v>4671</v>
      </c>
      <c r="J6407">
        <f>IF(Statistics_xlsx___Sheet1[[#This Row],[Offered Salary]]&lt;=0,AVERAGE($I$2:$I$7166),Statistics_xlsx___Sheet1[[#This Row],[Offered Salary]])</f>
        <v>4671</v>
      </c>
      <c r="K6407" t="b">
        <f>OR((Statistics_xlsx___Sheet1[[#This Row],[updated offered salary]]&lt;$N$39),(Statistics_xlsx___Sheet1[[#This Row],[updated offered salary]]&gt;$N$40))</f>
        <v>0</v>
      </c>
    </row>
    <row r="6408" spans="1:11" x14ac:dyDescent="0.3">
      <c r="A6408">
        <v>501695</v>
      </c>
      <c r="B6408" t="s">
        <v>5191</v>
      </c>
      <c r="C6408" t="s">
        <v>8</v>
      </c>
      <c r="D6408" t="s">
        <v>9</v>
      </c>
      <c r="E6408" t="str">
        <f>IF(Statistics_xlsx___Sheet1[[#This Row],[event_name]]="-","Male",Statistics_xlsx___Sheet1[[#This Row],[event_name]])</f>
        <v>Male</v>
      </c>
      <c r="F6408" t="s">
        <v>17</v>
      </c>
      <c r="G6408" t="s">
        <v>44</v>
      </c>
      <c r="H6408" t="str">
        <f>IF(Statistics_xlsx___Sheet1[[#This Row],[Post Name]]="-",IF(G6409=0,G6407,G6409),Statistics_xlsx___Sheet1[[#This Row],[Post Name]])</f>
        <v>i6</v>
      </c>
      <c r="I6408">
        <v>24715</v>
      </c>
      <c r="J6408">
        <f>IF(Statistics_xlsx___Sheet1[[#This Row],[Offered Salary]]&lt;=0,AVERAGE($I$2:$I$7166),Statistics_xlsx___Sheet1[[#This Row],[Offered Salary]])</f>
        <v>24715</v>
      </c>
      <c r="K6408" t="b">
        <f>OR((Statistics_xlsx___Sheet1[[#This Row],[updated offered salary]]&lt;$N$39),(Statistics_xlsx___Sheet1[[#This Row],[updated offered salary]]&gt;$N$40))</f>
        <v>0</v>
      </c>
    </row>
    <row r="6409" spans="1:11" x14ac:dyDescent="0.3">
      <c r="A6409">
        <v>535309</v>
      </c>
      <c r="B6409" t="s">
        <v>1774</v>
      </c>
      <c r="C6409" t="s">
        <v>8</v>
      </c>
      <c r="D6409" t="s">
        <v>9</v>
      </c>
      <c r="E6409" t="str">
        <f>IF(Statistics_xlsx___Sheet1[[#This Row],[event_name]]="-","Male",Statistics_xlsx___Sheet1[[#This Row],[event_name]])</f>
        <v>Male</v>
      </c>
      <c r="F6409" t="s">
        <v>21</v>
      </c>
      <c r="G6409" t="s">
        <v>345</v>
      </c>
      <c r="H6409" t="str">
        <f>IF(Statistics_xlsx___Sheet1[[#This Row],[Post Name]]="-",IF(G6410=0,G6408,G6410),Statistics_xlsx___Sheet1[[#This Row],[Post Name]])</f>
        <v>c9</v>
      </c>
      <c r="I6409">
        <v>45460</v>
      </c>
      <c r="J6409">
        <f>IF(Statistics_xlsx___Sheet1[[#This Row],[Offered Salary]]&lt;=0,AVERAGE($I$2:$I$7166),Statistics_xlsx___Sheet1[[#This Row],[Offered Salary]])</f>
        <v>45460</v>
      </c>
      <c r="K6409" t="b">
        <f>OR((Statistics_xlsx___Sheet1[[#This Row],[updated offered salary]]&lt;$N$39),(Statistics_xlsx___Sheet1[[#This Row],[updated offered salary]]&gt;$N$40))</f>
        <v>0</v>
      </c>
    </row>
    <row r="6410" spans="1:11" x14ac:dyDescent="0.3">
      <c r="A6410">
        <v>285768</v>
      </c>
      <c r="B6410" t="s">
        <v>5192</v>
      </c>
      <c r="C6410" t="s">
        <v>8</v>
      </c>
      <c r="D6410" t="s">
        <v>13</v>
      </c>
      <c r="E6410" t="str">
        <f>IF(Statistics_xlsx___Sheet1[[#This Row],[event_name]]="-","Male",Statistics_xlsx___Sheet1[[#This Row],[event_name]])</f>
        <v>Female</v>
      </c>
      <c r="F6410" t="s">
        <v>21</v>
      </c>
      <c r="G6410" t="s">
        <v>345</v>
      </c>
      <c r="H6410" t="str">
        <f>IF(Statistics_xlsx___Sheet1[[#This Row],[Post Name]]="-",IF(G6411=0,G6409,G6411),Statistics_xlsx___Sheet1[[#This Row],[Post Name]])</f>
        <v>c9</v>
      </c>
      <c r="I6410">
        <v>91750</v>
      </c>
      <c r="J6410">
        <f>IF(Statistics_xlsx___Sheet1[[#This Row],[Offered Salary]]&lt;=0,AVERAGE($I$2:$I$7166),Statistics_xlsx___Sheet1[[#This Row],[Offered Salary]])</f>
        <v>91750</v>
      </c>
      <c r="K6410" t="b">
        <f>OR((Statistics_xlsx___Sheet1[[#This Row],[updated offered salary]]&lt;$N$39),(Statistics_xlsx___Sheet1[[#This Row],[updated offered salary]]&gt;$N$40))</f>
        <v>0</v>
      </c>
    </row>
    <row r="6411" spans="1:11" x14ac:dyDescent="0.3">
      <c r="A6411">
        <v>415316</v>
      </c>
      <c r="B6411" t="s">
        <v>5193</v>
      </c>
      <c r="C6411" t="s">
        <v>8</v>
      </c>
      <c r="D6411" t="s">
        <v>9</v>
      </c>
      <c r="E6411" t="str">
        <f>IF(Statistics_xlsx___Sheet1[[#This Row],[event_name]]="-","Male",Statistics_xlsx___Sheet1[[#This Row],[event_name]])</f>
        <v>Male</v>
      </c>
      <c r="F6411" t="s">
        <v>86</v>
      </c>
      <c r="G6411" t="s">
        <v>39</v>
      </c>
      <c r="H6411" t="str">
        <f>IF(Statistics_xlsx___Sheet1[[#This Row],[Post Name]]="-",IF(G6412=0,G6410,G6412),Statistics_xlsx___Sheet1[[#This Row],[Post Name]])</f>
        <v>i1</v>
      </c>
      <c r="I6411">
        <v>35569</v>
      </c>
      <c r="J6411">
        <f>IF(Statistics_xlsx___Sheet1[[#This Row],[Offered Salary]]&lt;=0,AVERAGE($I$2:$I$7166),Statistics_xlsx___Sheet1[[#This Row],[Offered Salary]])</f>
        <v>35569</v>
      </c>
      <c r="K6411" t="b">
        <f>OR((Statistics_xlsx___Sheet1[[#This Row],[updated offered salary]]&lt;$N$39),(Statistics_xlsx___Sheet1[[#This Row],[updated offered salary]]&gt;$N$40))</f>
        <v>0</v>
      </c>
    </row>
    <row r="6412" spans="1:11" x14ac:dyDescent="0.3">
      <c r="A6412">
        <v>612639</v>
      </c>
      <c r="B6412" t="s">
        <v>5193</v>
      </c>
      <c r="C6412" t="s">
        <v>8</v>
      </c>
      <c r="D6412" t="s">
        <v>9</v>
      </c>
      <c r="E6412" t="str">
        <f>IF(Statistics_xlsx___Sheet1[[#This Row],[event_name]]="-","Male",Statistics_xlsx___Sheet1[[#This Row],[event_name]])</f>
        <v>Male</v>
      </c>
      <c r="F6412" t="s">
        <v>86</v>
      </c>
      <c r="G6412" t="s">
        <v>39</v>
      </c>
      <c r="H6412" t="str">
        <f>IF(Statistics_xlsx___Sheet1[[#This Row],[Post Name]]="-",IF(G6413=0,G6411,G6413),Statistics_xlsx___Sheet1[[#This Row],[Post Name]])</f>
        <v>i1</v>
      </c>
      <c r="I6412">
        <v>96769</v>
      </c>
      <c r="J6412">
        <f>IF(Statistics_xlsx___Sheet1[[#This Row],[Offered Salary]]&lt;=0,AVERAGE($I$2:$I$7166),Statistics_xlsx___Sheet1[[#This Row],[Offered Salary]])</f>
        <v>96769</v>
      </c>
      <c r="K6412" t="b">
        <f>OR((Statistics_xlsx___Sheet1[[#This Row],[updated offered salary]]&lt;$N$39),(Statistics_xlsx___Sheet1[[#This Row],[updated offered salary]]&gt;$N$40))</f>
        <v>0</v>
      </c>
    </row>
    <row r="6413" spans="1:11" x14ac:dyDescent="0.3">
      <c r="A6413">
        <v>941062</v>
      </c>
      <c r="B6413" t="s">
        <v>5194</v>
      </c>
      <c r="C6413" t="s">
        <v>8</v>
      </c>
      <c r="D6413" t="s">
        <v>9</v>
      </c>
      <c r="E6413" t="str">
        <f>IF(Statistics_xlsx___Sheet1[[#This Row],[event_name]]="-","Male",Statistics_xlsx___Sheet1[[#This Row],[event_name]])</f>
        <v>Male</v>
      </c>
      <c r="F6413" t="s">
        <v>86</v>
      </c>
      <c r="G6413" t="s">
        <v>39</v>
      </c>
      <c r="H6413" t="str">
        <f>IF(Statistics_xlsx___Sheet1[[#This Row],[Post Name]]="-",IF(G6414=0,G6412,G6414),Statistics_xlsx___Sheet1[[#This Row],[Post Name]])</f>
        <v>i1</v>
      </c>
      <c r="I6413">
        <v>14743</v>
      </c>
      <c r="J6413">
        <f>IF(Statistics_xlsx___Sheet1[[#This Row],[Offered Salary]]&lt;=0,AVERAGE($I$2:$I$7166),Statistics_xlsx___Sheet1[[#This Row],[Offered Salary]])</f>
        <v>14743</v>
      </c>
      <c r="K6413" t="b">
        <f>OR((Statistics_xlsx___Sheet1[[#This Row],[updated offered salary]]&lt;$N$39),(Statistics_xlsx___Sheet1[[#This Row],[updated offered salary]]&gt;$N$40))</f>
        <v>0</v>
      </c>
    </row>
    <row r="6414" spans="1:11" x14ac:dyDescent="0.3">
      <c r="A6414">
        <v>574048</v>
      </c>
      <c r="B6414" t="s">
        <v>5195</v>
      </c>
      <c r="C6414" t="s">
        <v>8</v>
      </c>
      <c r="D6414" t="s">
        <v>9</v>
      </c>
      <c r="E6414" t="str">
        <f>IF(Statistics_xlsx___Sheet1[[#This Row],[event_name]]="-","Male",Statistics_xlsx___Sheet1[[#This Row],[event_name]])</f>
        <v>Male</v>
      </c>
      <c r="F6414" t="s">
        <v>10</v>
      </c>
      <c r="G6414" t="s">
        <v>14</v>
      </c>
      <c r="H6414" t="str">
        <f>IF(Statistics_xlsx___Sheet1[[#This Row],[Post Name]]="-",IF(G6415=0,G6413,G6415),Statistics_xlsx___Sheet1[[#This Row],[Post Name]])</f>
        <v>c5</v>
      </c>
      <c r="I6414">
        <v>77512</v>
      </c>
      <c r="J6414">
        <f>IF(Statistics_xlsx___Sheet1[[#This Row],[Offered Salary]]&lt;=0,AVERAGE($I$2:$I$7166),Statistics_xlsx___Sheet1[[#This Row],[Offered Salary]])</f>
        <v>77512</v>
      </c>
      <c r="K6414" t="b">
        <f>OR((Statistics_xlsx___Sheet1[[#This Row],[updated offered salary]]&lt;$N$39),(Statistics_xlsx___Sheet1[[#This Row],[updated offered salary]]&gt;$N$40))</f>
        <v>0</v>
      </c>
    </row>
    <row r="6415" spans="1:11" x14ac:dyDescent="0.3">
      <c r="A6415">
        <v>472996</v>
      </c>
      <c r="B6415" t="s">
        <v>5196</v>
      </c>
      <c r="C6415" t="s">
        <v>8</v>
      </c>
      <c r="D6415" t="s">
        <v>9</v>
      </c>
      <c r="E6415" t="str">
        <f>IF(Statistics_xlsx___Sheet1[[#This Row],[event_name]]="-","Male",Statistics_xlsx___Sheet1[[#This Row],[event_name]])</f>
        <v>Male</v>
      </c>
      <c r="F6415" t="s">
        <v>10</v>
      </c>
      <c r="G6415" t="s">
        <v>14</v>
      </c>
      <c r="H6415" t="str">
        <f>IF(Statistics_xlsx___Sheet1[[#This Row],[Post Name]]="-",IF(G6416=0,G6414,G6416),Statistics_xlsx___Sheet1[[#This Row],[Post Name]])</f>
        <v>c5</v>
      </c>
      <c r="I6415">
        <v>48927</v>
      </c>
      <c r="J6415">
        <f>IF(Statistics_xlsx___Sheet1[[#This Row],[Offered Salary]]&lt;=0,AVERAGE($I$2:$I$7166),Statistics_xlsx___Sheet1[[#This Row],[Offered Salary]])</f>
        <v>48927</v>
      </c>
      <c r="K6415" t="b">
        <f>OR((Statistics_xlsx___Sheet1[[#This Row],[updated offered salary]]&lt;$N$39),(Statistics_xlsx___Sheet1[[#This Row],[updated offered salary]]&gt;$N$40))</f>
        <v>0</v>
      </c>
    </row>
    <row r="6416" spans="1:11" x14ac:dyDescent="0.3">
      <c r="A6416">
        <v>383550</v>
      </c>
      <c r="B6416" t="s">
        <v>5197</v>
      </c>
      <c r="C6416" t="s">
        <v>15</v>
      </c>
      <c r="D6416" t="s">
        <v>13</v>
      </c>
      <c r="E6416" t="str">
        <f>IF(Statistics_xlsx___Sheet1[[#This Row],[event_name]]="-","Male",Statistics_xlsx___Sheet1[[#This Row],[event_name]])</f>
        <v>Female</v>
      </c>
      <c r="F6416" t="s">
        <v>113</v>
      </c>
      <c r="G6416" t="s">
        <v>345</v>
      </c>
      <c r="H6416" t="str">
        <f>IF(Statistics_xlsx___Sheet1[[#This Row],[Post Name]]="-",IF(G6417=0,G6415,G6417),Statistics_xlsx___Sheet1[[#This Row],[Post Name]])</f>
        <v>c9</v>
      </c>
      <c r="I6416">
        <v>97065</v>
      </c>
      <c r="J6416">
        <f>IF(Statistics_xlsx___Sheet1[[#This Row],[Offered Salary]]&lt;=0,AVERAGE($I$2:$I$7166),Statistics_xlsx___Sheet1[[#This Row],[Offered Salary]])</f>
        <v>97065</v>
      </c>
      <c r="K6416" t="b">
        <f>OR((Statistics_xlsx___Sheet1[[#This Row],[updated offered salary]]&lt;$N$39),(Statistics_xlsx___Sheet1[[#This Row],[updated offered salary]]&gt;$N$40))</f>
        <v>0</v>
      </c>
    </row>
    <row r="6417" spans="1:11" x14ac:dyDescent="0.3">
      <c r="A6417">
        <v>178003</v>
      </c>
      <c r="B6417" t="s">
        <v>5198</v>
      </c>
      <c r="C6417" t="s">
        <v>8</v>
      </c>
      <c r="D6417" t="s">
        <v>13</v>
      </c>
      <c r="E6417" t="str">
        <f>IF(Statistics_xlsx___Sheet1[[#This Row],[event_name]]="-","Male",Statistics_xlsx___Sheet1[[#This Row],[event_name]])</f>
        <v>Female</v>
      </c>
      <c r="F6417" t="s">
        <v>113</v>
      </c>
      <c r="G6417" t="s">
        <v>345</v>
      </c>
      <c r="H6417" t="str">
        <f>IF(Statistics_xlsx___Sheet1[[#This Row],[Post Name]]="-",IF(G6418=0,G6416,G6418),Statistics_xlsx___Sheet1[[#This Row],[Post Name]])</f>
        <v>c9</v>
      </c>
      <c r="I6417">
        <v>75118</v>
      </c>
      <c r="J6417">
        <f>IF(Statistics_xlsx___Sheet1[[#This Row],[Offered Salary]]&lt;=0,AVERAGE($I$2:$I$7166),Statistics_xlsx___Sheet1[[#This Row],[Offered Salary]])</f>
        <v>75118</v>
      </c>
      <c r="K6417" t="b">
        <f>OR((Statistics_xlsx___Sheet1[[#This Row],[updated offered salary]]&lt;$N$39),(Statistics_xlsx___Sheet1[[#This Row],[updated offered salary]]&gt;$N$40))</f>
        <v>0</v>
      </c>
    </row>
    <row r="6418" spans="1:11" x14ac:dyDescent="0.3">
      <c r="A6418">
        <v>82813</v>
      </c>
      <c r="B6418" t="s">
        <v>5199</v>
      </c>
      <c r="C6418" t="s">
        <v>15</v>
      </c>
      <c r="D6418" t="s">
        <v>9</v>
      </c>
      <c r="E6418" t="str">
        <f>IF(Statistics_xlsx___Sheet1[[#This Row],[event_name]]="-","Male",Statistics_xlsx___Sheet1[[#This Row],[event_name]])</f>
        <v>Male</v>
      </c>
      <c r="F6418" t="s">
        <v>86</v>
      </c>
      <c r="G6418" t="s">
        <v>36</v>
      </c>
      <c r="H6418" t="str">
        <f>IF(Statistics_xlsx___Sheet1[[#This Row],[Post Name]]="-",IF(G6419=0,G6417,G6419),Statistics_xlsx___Sheet1[[#This Row],[Post Name]])</f>
        <v>i5</v>
      </c>
      <c r="I6418">
        <v>6268</v>
      </c>
      <c r="J6418">
        <f>IF(Statistics_xlsx___Sheet1[[#This Row],[Offered Salary]]&lt;=0,AVERAGE($I$2:$I$7166),Statistics_xlsx___Sheet1[[#This Row],[Offered Salary]])</f>
        <v>6268</v>
      </c>
      <c r="K6418" t="b">
        <f>OR((Statistics_xlsx___Sheet1[[#This Row],[updated offered salary]]&lt;$N$39),(Statistics_xlsx___Sheet1[[#This Row],[updated offered salary]]&gt;$N$40))</f>
        <v>0</v>
      </c>
    </row>
    <row r="6419" spans="1:11" x14ac:dyDescent="0.3">
      <c r="A6419">
        <v>66238</v>
      </c>
      <c r="B6419" t="s">
        <v>5200</v>
      </c>
      <c r="C6419" t="s">
        <v>8</v>
      </c>
      <c r="D6419" t="s">
        <v>13</v>
      </c>
      <c r="E6419" t="str">
        <f>IF(Statistics_xlsx___Sheet1[[#This Row],[event_name]]="-","Male",Statistics_xlsx___Sheet1[[#This Row],[event_name]])</f>
        <v>Female</v>
      </c>
      <c r="F6419" t="s">
        <v>86</v>
      </c>
      <c r="G6419" t="s">
        <v>36</v>
      </c>
      <c r="H6419" t="str">
        <f>IF(Statistics_xlsx___Sheet1[[#This Row],[Post Name]]="-",IF(G6420=0,G6418,G6420),Statistics_xlsx___Sheet1[[#This Row],[Post Name]])</f>
        <v>i5</v>
      </c>
      <c r="I6419">
        <v>89311</v>
      </c>
      <c r="J6419">
        <f>IF(Statistics_xlsx___Sheet1[[#This Row],[Offered Salary]]&lt;=0,AVERAGE($I$2:$I$7166),Statistics_xlsx___Sheet1[[#This Row],[Offered Salary]])</f>
        <v>89311</v>
      </c>
      <c r="K6419" t="b">
        <f>OR((Statistics_xlsx___Sheet1[[#This Row],[updated offered salary]]&lt;$N$39),(Statistics_xlsx___Sheet1[[#This Row],[updated offered salary]]&gt;$N$40))</f>
        <v>0</v>
      </c>
    </row>
    <row r="6420" spans="1:11" x14ac:dyDescent="0.3">
      <c r="A6420">
        <v>961835</v>
      </c>
      <c r="B6420" t="s">
        <v>5201</v>
      </c>
      <c r="C6420" t="s">
        <v>8</v>
      </c>
      <c r="D6420" t="s">
        <v>9</v>
      </c>
      <c r="E6420" t="str">
        <f>IF(Statistics_xlsx___Sheet1[[#This Row],[event_name]]="-","Male",Statistics_xlsx___Sheet1[[#This Row],[event_name]])</f>
        <v>Male</v>
      </c>
      <c r="F6420" t="s">
        <v>17</v>
      </c>
      <c r="G6420" t="s">
        <v>345</v>
      </c>
      <c r="H6420" t="str">
        <f>IF(Statistics_xlsx___Sheet1[[#This Row],[Post Name]]="-",IF(G6421=0,G6419,G6421),Statistics_xlsx___Sheet1[[#This Row],[Post Name]])</f>
        <v>c9</v>
      </c>
      <c r="I6420">
        <v>22738</v>
      </c>
      <c r="J6420">
        <f>IF(Statistics_xlsx___Sheet1[[#This Row],[Offered Salary]]&lt;=0,AVERAGE($I$2:$I$7166),Statistics_xlsx___Sheet1[[#This Row],[Offered Salary]])</f>
        <v>22738</v>
      </c>
      <c r="K6420" t="b">
        <f>OR((Statistics_xlsx___Sheet1[[#This Row],[updated offered salary]]&lt;$N$39),(Statistics_xlsx___Sheet1[[#This Row],[updated offered salary]]&gt;$N$40))</f>
        <v>0</v>
      </c>
    </row>
    <row r="6421" spans="1:11" x14ac:dyDescent="0.3">
      <c r="A6421">
        <v>475558</v>
      </c>
      <c r="B6421" t="s">
        <v>5202</v>
      </c>
      <c r="C6421" t="s">
        <v>8</v>
      </c>
      <c r="D6421" t="s">
        <v>13</v>
      </c>
      <c r="E6421" t="str">
        <f>IF(Statistics_xlsx___Sheet1[[#This Row],[event_name]]="-","Male",Statistics_xlsx___Sheet1[[#This Row],[event_name]])</f>
        <v>Female</v>
      </c>
      <c r="F6421" t="s">
        <v>17</v>
      </c>
      <c r="G6421" t="s">
        <v>345</v>
      </c>
      <c r="H6421" t="str">
        <f>IF(Statistics_xlsx___Sheet1[[#This Row],[Post Name]]="-",IF(G6422=0,G6420,G6422),Statistics_xlsx___Sheet1[[#This Row],[Post Name]])</f>
        <v>c9</v>
      </c>
      <c r="I6421">
        <v>66607</v>
      </c>
      <c r="J6421">
        <f>IF(Statistics_xlsx___Sheet1[[#This Row],[Offered Salary]]&lt;=0,AVERAGE($I$2:$I$7166),Statistics_xlsx___Sheet1[[#This Row],[Offered Salary]])</f>
        <v>66607</v>
      </c>
      <c r="K6421" t="b">
        <f>OR((Statistics_xlsx___Sheet1[[#This Row],[updated offered salary]]&lt;$N$39),(Statistics_xlsx___Sheet1[[#This Row],[updated offered salary]]&gt;$N$40))</f>
        <v>0</v>
      </c>
    </row>
    <row r="6422" spans="1:11" x14ac:dyDescent="0.3">
      <c r="A6422">
        <v>357832</v>
      </c>
      <c r="B6422" t="s">
        <v>5203</v>
      </c>
      <c r="C6422" t="s">
        <v>8</v>
      </c>
      <c r="D6422" t="s">
        <v>13</v>
      </c>
      <c r="E6422" t="str">
        <f>IF(Statistics_xlsx___Sheet1[[#This Row],[event_name]]="-","Male",Statistics_xlsx___Sheet1[[#This Row],[event_name]])</f>
        <v>Female</v>
      </c>
      <c r="F6422" t="s">
        <v>86</v>
      </c>
      <c r="G6422" t="s">
        <v>14</v>
      </c>
      <c r="H6422" t="str">
        <f>IF(Statistics_xlsx___Sheet1[[#This Row],[Post Name]]="-",IF(G6423=0,G6421,G6423),Statistics_xlsx___Sheet1[[#This Row],[Post Name]])</f>
        <v>c5</v>
      </c>
      <c r="I6422">
        <v>30964</v>
      </c>
      <c r="J6422">
        <f>IF(Statistics_xlsx___Sheet1[[#This Row],[Offered Salary]]&lt;=0,AVERAGE($I$2:$I$7166),Statistics_xlsx___Sheet1[[#This Row],[Offered Salary]])</f>
        <v>30964</v>
      </c>
      <c r="K6422" t="b">
        <f>OR((Statistics_xlsx___Sheet1[[#This Row],[updated offered salary]]&lt;$N$39),(Statistics_xlsx___Sheet1[[#This Row],[updated offered salary]]&gt;$N$40))</f>
        <v>0</v>
      </c>
    </row>
    <row r="6423" spans="1:11" x14ac:dyDescent="0.3">
      <c r="A6423">
        <v>926493</v>
      </c>
      <c r="B6423" t="s">
        <v>5204</v>
      </c>
      <c r="C6423" t="s">
        <v>8</v>
      </c>
      <c r="D6423" t="s">
        <v>42</v>
      </c>
      <c r="E6423" t="str">
        <f>IF(Statistics_xlsx___Sheet1[[#This Row],[event_name]]="-","Male",Statistics_xlsx___Sheet1[[#This Row],[event_name]])</f>
        <v>Don’t want to say</v>
      </c>
      <c r="F6423" t="s">
        <v>10</v>
      </c>
      <c r="G6423" t="s">
        <v>30</v>
      </c>
      <c r="H6423" t="str">
        <f>IF(Statistics_xlsx___Sheet1[[#This Row],[Post Name]]="-",IF(G6424=0,G6422,G6424),Statistics_xlsx___Sheet1[[#This Row],[Post Name]])</f>
        <v>b9</v>
      </c>
      <c r="I6423">
        <v>39650</v>
      </c>
      <c r="J6423">
        <f>IF(Statistics_xlsx___Sheet1[[#This Row],[Offered Salary]]&lt;=0,AVERAGE($I$2:$I$7166),Statistics_xlsx___Sheet1[[#This Row],[Offered Salary]])</f>
        <v>39650</v>
      </c>
      <c r="K6423" t="b">
        <f>OR((Statistics_xlsx___Sheet1[[#This Row],[updated offered salary]]&lt;$N$39),(Statistics_xlsx___Sheet1[[#This Row],[updated offered salary]]&gt;$N$40))</f>
        <v>0</v>
      </c>
    </row>
    <row r="6424" spans="1:11" x14ac:dyDescent="0.3">
      <c r="A6424">
        <v>589590</v>
      </c>
      <c r="B6424" t="s">
        <v>5205</v>
      </c>
      <c r="C6424" t="s">
        <v>8</v>
      </c>
      <c r="D6424" t="s">
        <v>9</v>
      </c>
      <c r="E6424" t="str">
        <f>IF(Statistics_xlsx___Sheet1[[#This Row],[event_name]]="-","Male",Statistics_xlsx___Sheet1[[#This Row],[event_name]])</f>
        <v>Male</v>
      </c>
      <c r="F6424" t="s">
        <v>69</v>
      </c>
      <c r="G6424" t="s">
        <v>14</v>
      </c>
      <c r="H6424" t="str">
        <f>IF(Statistics_xlsx___Sheet1[[#This Row],[Post Name]]="-",IF(G6425=0,G6423,G6425),Statistics_xlsx___Sheet1[[#This Row],[Post Name]])</f>
        <v>c5</v>
      </c>
      <c r="I6424">
        <v>63605</v>
      </c>
      <c r="J6424">
        <f>IF(Statistics_xlsx___Sheet1[[#This Row],[Offered Salary]]&lt;=0,AVERAGE($I$2:$I$7166),Statistics_xlsx___Sheet1[[#This Row],[Offered Salary]])</f>
        <v>63605</v>
      </c>
      <c r="K6424" t="b">
        <f>OR((Statistics_xlsx___Sheet1[[#This Row],[updated offered salary]]&lt;$N$39),(Statistics_xlsx___Sheet1[[#This Row],[updated offered salary]]&gt;$N$40))</f>
        <v>0</v>
      </c>
    </row>
    <row r="6425" spans="1:11" x14ac:dyDescent="0.3">
      <c r="A6425">
        <v>491765</v>
      </c>
      <c r="B6425" t="s">
        <v>5206</v>
      </c>
      <c r="C6425" t="s">
        <v>8</v>
      </c>
      <c r="D6425" t="s">
        <v>9</v>
      </c>
      <c r="E6425" t="str">
        <f>IF(Statistics_xlsx___Sheet1[[#This Row],[event_name]]="-","Male",Statistics_xlsx___Sheet1[[#This Row],[event_name]])</f>
        <v>Male</v>
      </c>
      <c r="F6425" t="s">
        <v>69</v>
      </c>
      <c r="G6425" t="s">
        <v>14</v>
      </c>
      <c r="H6425" t="str">
        <f>IF(Statistics_xlsx___Sheet1[[#This Row],[Post Name]]="-",IF(G6426=0,G6424,G6426),Statistics_xlsx___Sheet1[[#This Row],[Post Name]])</f>
        <v>c5</v>
      </c>
      <c r="I6425">
        <v>88348</v>
      </c>
      <c r="J6425">
        <f>IF(Statistics_xlsx___Sheet1[[#This Row],[Offered Salary]]&lt;=0,AVERAGE($I$2:$I$7166),Statistics_xlsx___Sheet1[[#This Row],[Offered Salary]])</f>
        <v>88348</v>
      </c>
      <c r="K6425" t="b">
        <f>OR((Statistics_xlsx___Sheet1[[#This Row],[updated offered salary]]&lt;$N$39),(Statistics_xlsx___Sheet1[[#This Row],[updated offered salary]]&gt;$N$40))</f>
        <v>0</v>
      </c>
    </row>
    <row r="6426" spans="1:11" x14ac:dyDescent="0.3">
      <c r="A6426">
        <v>125741</v>
      </c>
      <c r="B6426" t="s">
        <v>5207</v>
      </c>
      <c r="C6426" t="s">
        <v>8</v>
      </c>
      <c r="D6426" t="s">
        <v>9</v>
      </c>
      <c r="E6426" t="str">
        <f>IF(Statistics_xlsx___Sheet1[[#This Row],[event_name]]="-","Male",Statistics_xlsx___Sheet1[[#This Row],[event_name]])</f>
        <v>Male</v>
      </c>
      <c r="F6426" t="s">
        <v>69</v>
      </c>
      <c r="G6426" t="s">
        <v>14</v>
      </c>
      <c r="H6426" t="str">
        <f>IF(Statistics_xlsx___Sheet1[[#This Row],[Post Name]]="-",IF(G6427=0,G6425,G6427),Statistics_xlsx___Sheet1[[#This Row],[Post Name]])</f>
        <v>c5</v>
      </c>
      <c r="I6426">
        <v>77249</v>
      </c>
      <c r="J6426">
        <f>IF(Statistics_xlsx___Sheet1[[#This Row],[Offered Salary]]&lt;=0,AVERAGE($I$2:$I$7166),Statistics_xlsx___Sheet1[[#This Row],[Offered Salary]])</f>
        <v>77249</v>
      </c>
      <c r="K6426" t="b">
        <f>OR((Statistics_xlsx___Sheet1[[#This Row],[updated offered salary]]&lt;$N$39),(Statistics_xlsx___Sheet1[[#This Row],[updated offered salary]]&gt;$N$40))</f>
        <v>0</v>
      </c>
    </row>
    <row r="6427" spans="1:11" x14ac:dyDescent="0.3">
      <c r="A6427">
        <v>231591</v>
      </c>
      <c r="B6427" t="s">
        <v>5208</v>
      </c>
      <c r="C6427" t="s">
        <v>8</v>
      </c>
      <c r="D6427" t="s">
        <v>13</v>
      </c>
      <c r="E6427" t="str">
        <f>IF(Statistics_xlsx___Sheet1[[#This Row],[event_name]]="-","Male",Statistics_xlsx___Sheet1[[#This Row],[event_name]])</f>
        <v>Female</v>
      </c>
      <c r="F6427" t="s">
        <v>69</v>
      </c>
      <c r="G6427" t="s">
        <v>14</v>
      </c>
      <c r="H6427" t="str">
        <f>IF(Statistics_xlsx___Sheet1[[#This Row],[Post Name]]="-",IF(G6428=0,G6426,G6428),Statistics_xlsx___Sheet1[[#This Row],[Post Name]])</f>
        <v>c5</v>
      </c>
      <c r="I6427">
        <v>90088</v>
      </c>
      <c r="J6427">
        <f>IF(Statistics_xlsx___Sheet1[[#This Row],[Offered Salary]]&lt;=0,AVERAGE($I$2:$I$7166),Statistics_xlsx___Sheet1[[#This Row],[Offered Salary]])</f>
        <v>90088</v>
      </c>
      <c r="K6427" t="b">
        <f>OR((Statistics_xlsx___Sheet1[[#This Row],[updated offered salary]]&lt;$N$39),(Statistics_xlsx___Sheet1[[#This Row],[updated offered salary]]&gt;$N$40))</f>
        <v>0</v>
      </c>
    </row>
    <row r="6428" spans="1:11" x14ac:dyDescent="0.3">
      <c r="A6428">
        <v>839745</v>
      </c>
      <c r="B6428" t="s">
        <v>5209</v>
      </c>
      <c r="C6428" t="s">
        <v>15</v>
      </c>
      <c r="D6428" t="s">
        <v>9</v>
      </c>
      <c r="E6428" t="str">
        <f>IF(Statistics_xlsx___Sheet1[[#This Row],[event_name]]="-","Male",Statistics_xlsx___Sheet1[[#This Row],[event_name]])</f>
        <v>Male</v>
      </c>
      <c r="F6428" t="s">
        <v>10</v>
      </c>
      <c r="G6428" t="s">
        <v>14</v>
      </c>
      <c r="H6428" t="str">
        <f>IF(Statistics_xlsx___Sheet1[[#This Row],[Post Name]]="-",IF(G6429=0,G6427,G6429),Statistics_xlsx___Sheet1[[#This Row],[Post Name]])</f>
        <v>c5</v>
      </c>
      <c r="I6428">
        <v>50595</v>
      </c>
      <c r="J6428">
        <f>IF(Statistics_xlsx___Sheet1[[#This Row],[Offered Salary]]&lt;=0,AVERAGE($I$2:$I$7166),Statistics_xlsx___Sheet1[[#This Row],[Offered Salary]])</f>
        <v>50595</v>
      </c>
      <c r="K6428" t="b">
        <f>OR((Statistics_xlsx___Sheet1[[#This Row],[updated offered salary]]&lt;$N$39),(Statistics_xlsx___Sheet1[[#This Row],[updated offered salary]]&gt;$N$40))</f>
        <v>0</v>
      </c>
    </row>
    <row r="6429" spans="1:11" x14ac:dyDescent="0.3">
      <c r="A6429">
        <v>580404</v>
      </c>
      <c r="B6429" t="s">
        <v>5210</v>
      </c>
      <c r="C6429" t="s">
        <v>8</v>
      </c>
      <c r="D6429" t="s">
        <v>9</v>
      </c>
      <c r="E6429" t="str">
        <f>IF(Statistics_xlsx___Sheet1[[#This Row],[event_name]]="-","Male",Statistics_xlsx___Sheet1[[#This Row],[event_name]])</f>
        <v>Male</v>
      </c>
      <c r="F6429" t="s">
        <v>10</v>
      </c>
      <c r="G6429" t="s">
        <v>14</v>
      </c>
      <c r="H6429" t="str">
        <f>IF(Statistics_xlsx___Sheet1[[#This Row],[Post Name]]="-",IF(G6430=0,G6428,G6430),Statistics_xlsx___Sheet1[[#This Row],[Post Name]])</f>
        <v>c5</v>
      </c>
      <c r="I6429">
        <v>66946</v>
      </c>
      <c r="J6429">
        <f>IF(Statistics_xlsx___Sheet1[[#This Row],[Offered Salary]]&lt;=0,AVERAGE($I$2:$I$7166),Statistics_xlsx___Sheet1[[#This Row],[Offered Salary]])</f>
        <v>66946</v>
      </c>
      <c r="K6429" t="b">
        <f>OR((Statistics_xlsx___Sheet1[[#This Row],[updated offered salary]]&lt;$N$39),(Statistics_xlsx___Sheet1[[#This Row],[updated offered salary]]&gt;$N$40))</f>
        <v>0</v>
      </c>
    </row>
    <row r="6430" spans="1:11" x14ac:dyDescent="0.3">
      <c r="A6430">
        <v>793978</v>
      </c>
      <c r="B6430" t="s">
        <v>5211</v>
      </c>
      <c r="C6430" t="s">
        <v>8</v>
      </c>
      <c r="D6430" t="s">
        <v>9</v>
      </c>
      <c r="E6430" t="str">
        <f>IF(Statistics_xlsx___Sheet1[[#This Row],[event_name]]="-","Male",Statistics_xlsx___Sheet1[[#This Row],[event_name]])</f>
        <v>Male</v>
      </c>
      <c r="F6430" t="s">
        <v>10</v>
      </c>
      <c r="G6430" t="s">
        <v>44</v>
      </c>
      <c r="H6430" t="str">
        <f>IF(Statistics_xlsx___Sheet1[[#This Row],[Post Name]]="-",IF(G6431=0,G6429,G6431),Statistics_xlsx___Sheet1[[#This Row],[Post Name]])</f>
        <v>i6</v>
      </c>
      <c r="I6430">
        <v>14774</v>
      </c>
      <c r="J6430">
        <f>IF(Statistics_xlsx___Sheet1[[#This Row],[Offered Salary]]&lt;=0,AVERAGE($I$2:$I$7166),Statistics_xlsx___Sheet1[[#This Row],[Offered Salary]])</f>
        <v>14774</v>
      </c>
      <c r="K6430" t="b">
        <f>OR((Statistics_xlsx___Sheet1[[#This Row],[updated offered salary]]&lt;$N$39),(Statistics_xlsx___Sheet1[[#This Row],[updated offered salary]]&gt;$N$40))</f>
        <v>0</v>
      </c>
    </row>
    <row r="6431" spans="1:11" x14ac:dyDescent="0.3">
      <c r="A6431">
        <v>41617</v>
      </c>
      <c r="B6431" t="s">
        <v>5212</v>
      </c>
      <c r="C6431" t="s">
        <v>8</v>
      </c>
      <c r="D6431" t="s">
        <v>13</v>
      </c>
      <c r="E6431" t="str">
        <f>IF(Statistics_xlsx___Sheet1[[#This Row],[event_name]]="-","Male",Statistics_xlsx___Sheet1[[#This Row],[event_name]])</f>
        <v>Female</v>
      </c>
      <c r="F6431" t="s">
        <v>10</v>
      </c>
      <c r="G6431" t="s">
        <v>44</v>
      </c>
      <c r="H6431" t="str">
        <f>IF(Statistics_xlsx___Sheet1[[#This Row],[Post Name]]="-",IF(G6432=0,G6430,G6432),Statistics_xlsx___Sheet1[[#This Row],[Post Name]])</f>
        <v>i6</v>
      </c>
      <c r="I6431">
        <v>31427</v>
      </c>
      <c r="J6431">
        <f>IF(Statistics_xlsx___Sheet1[[#This Row],[Offered Salary]]&lt;=0,AVERAGE($I$2:$I$7166),Statistics_xlsx___Sheet1[[#This Row],[Offered Salary]])</f>
        <v>31427</v>
      </c>
      <c r="K6431" t="b">
        <f>OR((Statistics_xlsx___Sheet1[[#This Row],[updated offered salary]]&lt;$N$39),(Statistics_xlsx___Sheet1[[#This Row],[updated offered salary]]&gt;$N$40))</f>
        <v>0</v>
      </c>
    </row>
    <row r="6432" spans="1:11" x14ac:dyDescent="0.3">
      <c r="A6432">
        <v>808301</v>
      </c>
      <c r="B6432" t="s">
        <v>5212</v>
      </c>
      <c r="C6432" t="s">
        <v>8</v>
      </c>
      <c r="D6432" t="s">
        <v>9</v>
      </c>
      <c r="E6432" t="str">
        <f>IF(Statistics_xlsx___Sheet1[[#This Row],[event_name]]="-","Male",Statistics_xlsx___Sheet1[[#This Row],[event_name]])</f>
        <v>Male</v>
      </c>
      <c r="F6432" t="s">
        <v>10</v>
      </c>
      <c r="G6432" t="s">
        <v>44</v>
      </c>
      <c r="H6432" t="str">
        <f>IF(Statistics_xlsx___Sheet1[[#This Row],[Post Name]]="-",IF(G6433=0,G6431,G6433),Statistics_xlsx___Sheet1[[#This Row],[Post Name]])</f>
        <v>i6</v>
      </c>
      <c r="I6432">
        <v>49255</v>
      </c>
      <c r="J6432">
        <f>IF(Statistics_xlsx___Sheet1[[#This Row],[Offered Salary]]&lt;=0,AVERAGE($I$2:$I$7166),Statistics_xlsx___Sheet1[[#This Row],[Offered Salary]])</f>
        <v>49255</v>
      </c>
      <c r="K6432" t="b">
        <f>OR((Statistics_xlsx___Sheet1[[#This Row],[updated offered salary]]&lt;$N$39),(Statistics_xlsx___Sheet1[[#This Row],[updated offered salary]]&gt;$N$40))</f>
        <v>0</v>
      </c>
    </row>
    <row r="6433" spans="1:11" x14ac:dyDescent="0.3">
      <c r="A6433">
        <v>670769</v>
      </c>
      <c r="B6433" t="s">
        <v>161</v>
      </c>
      <c r="C6433" t="s">
        <v>15</v>
      </c>
      <c r="D6433" t="s">
        <v>9</v>
      </c>
      <c r="E6433" t="str">
        <f>IF(Statistics_xlsx___Sheet1[[#This Row],[event_name]]="-","Male",Statistics_xlsx___Sheet1[[#This Row],[event_name]])</f>
        <v>Male</v>
      </c>
      <c r="F6433" t="s">
        <v>17</v>
      </c>
      <c r="G6433" t="s">
        <v>24</v>
      </c>
      <c r="H6433" t="str">
        <f>IF(Statistics_xlsx___Sheet1[[#This Row],[Post Name]]="-",IF(G6434=0,G6432,G6434),Statistics_xlsx___Sheet1[[#This Row],[Post Name]])</f>
        <v>i7</v>
      </c>
      <c r="I6433">
        <v>96408</v>
      </c>
      <c r="J6433">
        <f>IF(Statistics_xlsx___Sheet1[[#This Row],[Offered Salary]]&lt;=0,AVERAGE($I$2:$I$7166),Statistics_xlsx___Sheet1[[#This Row],[Offered Salary]])</f>
        <v>96408</v>
      </c>
      <c r="K6433" t="b">
        <f>OR((Statistics_xlsx___Sheet1[[#This Row],[updated offered salary]]&lt;$N$39),(Statistics_xlsx___Sheet1[[#This Row],[updated offered salary]]&gt;$N$40))</f>
        <v>0</v>
      </c>
    </row>
    <row r="6434" spans="1:11" x14ac:dyDescent="0.3">
      <c r="A6434">
        <v>104740</v>
      </c>
      <c r="B6434" t="s">
        <v>5213</v>
      </c>
      <c r="C6434" t="s">
        <v>8</v>
      </c>
      <c r="D6434" t="s">
        <v>13</v>
      </c>
      <c r="E6434" t="str">
        <f>IF(Statistics_xlsx___Sheet1[[#This Row],[event_name]]="-","Male",Statistics_xlsx___Sheet1[[#This Row],[event_name]])</f>
        <v>Female</v>
      </c>
      <c r="F6434" t="s">
        <v>86</v>
      </c>
      <c r="G6434" t="s">
        <v>14</v>
      </c>
      <c r="H6434" t="str">
        <f>IF(Statistics_xlsx___Sheet1[[#This Row],[Post Name]]="-",IF(G6435=0,G6433,G6435),Statistics_xlsx___Sheet1[[#This Row],[Post Name]])</f>
        <v>c5</v>
      </c>
      <c r="I6434">
        <v>80114</v>
      </c>
      <c r="J6434">
        <f>IF(Statistics_xlsx___Sheet1[[#This Row],[Offered Salary]]&lt;=0,AVERAGE($I$2:$I$7166),Statistics_xlsx___Sheet1[[#This Row],[Offered Salary]])</f>
        <v>80114</v>
      </c>
      <c r="K6434" t="b">
        <f>OR((Statistics_xlsx___Sheet1[[#This Row],[updated offered salary]]&lt;$N$39),(Statistics_xlsx___Sheet1[[#This Row],[updated offered salary]]&gt;$N$40))</f>
        <v>0</v>
      </c>
    </row>
    <row r="6435" spans="1:11" x14ac:dyDescent="0.3">
      <c r="A6435">
        <v>490111</v>
      </c>
      <c r="B6435" t="s">
        <v>5214</v>
      </c>
      <c r="C6435" t="s">
        <v>8</v>
      </c>
      <c r="D6435" t="s">
        <v>13</v>
      </c>
      <c r="E6435" t="str">
        <f>IF(Statistics_xlsx___Sheet1[[#This Row],[event_name]]="-","Male",Statistics_xlsx___Sheet1[[#This Row],[event_name]])</f>
        <v>Female</v>
      </c>
      <c r="F6435" t="s">
        <v>86</v>
      </c>
      <c r="G6435" t="s">
        <v>14</v>
      </c>
      <c r="H6435" t="str">
        <f>IF(Statistics_xlsx___Sheet1[[#This Row],[Post Name]]="-",IF(G6436=0,G6434,G6436),Statistics_xlsx___Sheet1[[#This Row],[Post Name]])</f>
        <v>c5</v>
      </c>
      <c r="I6435">
        <v>99182</v>
      </c>
      <c r="J6435">
        <f>IF(Statistics_xlsx___Sheet1[[#This Row],[Offered Salary]]&lt;=0,AVERAGE($I$2:$I$7166),Statistics_xlsx___Sheet1[[#This Row],[Offered Salary]])</f>
        <v>99182</v>
      </c>
      <c r="K6435" t="b">
        <f>OR((Statistics_xlsx___Sheet1[[#This Row],[updated offered salary]]&lt;$N$39),(Statistics_xlsx___Sheet1[[#This Row],[updated offered salary]]&gt;$N$40))</f>
        <v>0</v>
      </c>
    </row>
    <row r="6436" spans="1:11" x14ac:dyDescent="0.3">
      <c r="A6436">
        <v>936781</v>
      </c>
      <c r="B6436" t="s">
        <v>5215</v>
      </c>
      <c r="C6436" t="s">
        <v>15</v>
      </c>
      <c r="D6436" t="s">
        <v>9</v>
      </c>
      <c r="E6436" t="str">
        <f>IF(Statistics_xlsx___Sheet1[[#This Row],[event_name]]="-","Male",Statistics_xlsx___Sheet1[[#This Row],[event_name]])</f>
        <v>Male</v>
      </c>
      <c r="F6436" t="s">
        <v>86</v>
      </c>
      <c r="G6436" t="s">
        <v>14</v>
      </c>
      <c r="H6436" t="str">
        <f>IF(Statistics_xlsx___Sheet1[[#This Row],[Post Name]]="-",IF(G6437=0,G6435,G6437),Statistics_xlsx___Sheet1[[#This Row],[Post Name]])</f>
        <v>c5</v>
      </c>
      <c r="I6436">
        <v>28495</v>
      </c>
      <c r="J6436">
        <f>IF(Statistics_xlsx___Sheet1[[#This Row],[Offered Salary]]&lt;=0,AVERAGE($I$2:$I$7166),Statistics_xlsx___Sheet1[[#This Row],[Offered Salary]])</f>
        <v>28495</v>
      </c>
      <c r="K6436" t="b">
        <f>OR((Statistics_xlsx___Sheet1[[#This Row],[updated offered salary]]&lt;$N$39),(Statistics_xlsx___Sheet1[[#This Row],[updated offered salary]]&gt;$N$40))</f>
        <v>0</v>
      </c>
    </row>
    <row r="6437" spans="1:11" x14ac:dyDescent="0.3">
      <c r="A6437">
        <v>467705</v>
      </c>
      <c r="B6437" t="s">
        <v>5216</v>
      </c>
      <c r="C6437" t="s">
        <v>8</v>
      </c>
      <c r="D6437" t="s">
        <v>13</v>
      </c>
      <c r="E6437" t="str">
        <f>IF(Statistics_xlsx___Sheet1[[#This Row],[event_name]]="-","Male",Statistics_xlsx___Sheet1[[#This Row],[event_name]])</f>
        <v>Female</v>
      </c>
      <c r="F6437" t="s">
        <v>33</v>
      </c>
      <c r="G6437" t="s">
        <v>14</v>
      </c>
      <c r="H6437" t="str">
        <f>IF(Statistics_xlsx___Sheet1[[#This Row],[Post Name]]="-",IF(G6438=0,G6436,G6438),Statistics_xlsx___Sheet1[[#This Row],[Post Name]])</f>
        <v>c5</v>
      </c>
      <c r="I6437">
        <v>56274</v>
      </c>
      <c r="J6437">
        <f>IF(Statistics_xlsx___Sheet1[[#This Row],[Offered Salary]]&lt;=0,AVERAGE($I$2:$I$7166),Statistics_xlsx___Sheet1[[#This Row],[Offered Salary]])</f>
        <v>56274</v>
      </c>
      <c r="K6437" t="b">
        <f>OR((Statistics_xlsx___Sheet1[[#This Row],[updated offered salary]]&lt;$N$39),(Statistics_xlsx___Sheet1[[#This Row],[updated offered salary]]&gt;$N$40))</f>
        <v>0</v>
      </c>
    </row>
    <row r="6438" spans="1:11" x14ac:dyDescent="0.3">
      <c r="A6438">
        <v>694601</v>
      </c>
      <c r="B6438" t="s">
        <v>5217</v>
      </c>
      <c r="C6438" t="s">
        <v>8</v>
      </c>
      <c r="D6438" t="s">
        <v>13</v>
      </c>
      <c r="E6438" t="str">
        <f>IF(Statistics_xlsx___Sheet1[[#This Row],[event_name]]="-","Male",Statistics_xlsx___Sheet1[[#This Row],[event_name]])</f>
        <v>Female</v>
      </c>
      <c r="F6438" t="s">
        <v>10</v>
      </c>
      <c r="G6438" t="s">
        <v>36</v>
      </c>
      <c r="H6438" t="str">
        <f>IF(Statistics_xlsx___Sheet1[[#This Row],[Post Name]]="-",IF(G6439=0,G6437,G6439),Statistics_xlsx___Sheet1[[#This Row],[Post Name]])</f>
        <v>i5</v>
      </c>
      <c r="I6438">
        <v>55832</v>
      </c>
      <c r="J6438">
        <f>IF(Statistics_xlsx___Sheet1[[#This Row],[Offered Salary]]&lt;=0,AVERAGE($I$2:$I$7166),Statistics_xlsx___Sheet1[[#This Row],[Offered Salary]])</f>
        <v>55832</v>
      </c>
      <c r="K6438" t="b">
        <f>OR((Statistics_xlsx___Sheet1[[#This Row],[updated offered salary]]&lt;$N$39),(Statistics_xlsx___Sheet1[[#This Row],[updated offered salary]]&gt;$N$40))</f>
        <v>0</v>
      </c>
    </row>
    <row r="6439" spans="1:11" x14ac:dyDescent="0.3">
      <c r="A6439">
        <v>138442</v>
      </c>
      <c r="B6439" t="s">
        <v>5218</v>
      </c>
      <c r="C6439" t="s">
        <v>8</v>
      </c>
      <c r="D6439" t="s">
        <v>9</v>
      </c>
      <c r="E6439" t="str">
        <f>IF(Statistics_xlsx___Sheet1[[#This Row],[event_name]]="-","Male",Statistics_xlsx___Sheet1[[#This Row],[event_name]])</f>
        <v>Male</v>
      </c>
      <c r="F6439" t="s">
        <v>17</v>
      </c>
      <c r="G6439" t="s">
        <v>14</v>
      </c>
      <c r="H6439" t="str">
        <f>IF(Statistics_xlsx___Sheet1[[#This Row],[Post Name]]="-",IF(G6440=0,G6438,G6440),Statistics_xlsx___Sheet1[[#This Row],[Post Name]])</f>
        <v>c5</v>
      </c>
      <c r="I6439">
        <v>17739</v>
      </c>
      <c r="J6439">
        <f>IF(Statistics_xlsx___Sheet1[[#This Row],[Offered Salary]]&lt;=0,AVERAGE($I$2:$I$7166),Statistics_xlsx___Sheet1[[#This Row],[Offered Salary]])</f>
        <v>17739</v>
      </c>
      <c r="K6439" t="b">
        <f>OR((Statistics_xlsx___Sheet1[[#This Row],[updated offered salary]]&lt;$N$39),(Statistics_xlsx___Sheet1[[#This Row],[updated offered salary]]&gt;$N$40))</f>
        <v>0</v>
      </c>
    </row>
    <row r="6440" spans="1:11" x14ac:dyDescent="0.3">
      <c r="A6440">
        <v>513209</v>
      </c>
      <c r="B6440" t="s">
        <v>5219</v>
      </c>
      <c r="C6440" t="s">
        <v>8</v>
      </c>
      <c r="D6440" t="s">
        <v>9</v>
      </c>
      <c r="E6440" t="str">
        <f>IF(Statistics_xlsx___Sheet1[[#This Row],[event_name]]="-","Male",Statistics_xlsx___Sheet1[[#This Row],[event_name]])</f>
        <v>Male</v>
      </c>
      <c r="F6440" t="s">
        <v>17</v>
      </c>
      <c r="G6440" t="s">
        <v>345</v>
      </c>
      <c r="H6440" t="str">
        <f>IF(Statistics_xlsx___Sheet1[[#This Row],[Post Name]]="-",IF(G6441=0,G6439,G6441),Statistics_xlsx___Sheet1[[#This Row],[Post Name]])</f>
        <v>c9</v>
      </c>
      <c r="I6440">
        <v>15455</v>
      </c>
      <c r="J6440">
        <f>IF(Statistics_xlsx___Sheet1[[#This Row],[Offered Salary]]&lt;=0,AVERAGE($I$2:$I$7166),Statistics_xlsx___Sheet1[[#This Row],[Offered Salary]])</f>
        <v>15455</v>
      </c>
      <c r="K6440" t="b">
        <f>OR((Statistics_xlsx___Sheet1[[#This Row],[updated offered salary]]&lt;$N$39),(Statistics_xlsx___Sheet1[[#This Row],[updated offered salary]]&gt;$N$40))</f>
        <v>0</v>
      </c>
    </row>
    <row r="6441" spans="1:11" x14ac:dyDescent="0.3">
      <c r="A6441">
        <v>899898</v>
      </c>
      <c r="B6441" t="s">
        <v>5220</v>
      </c>
      <c r="C6441" t="s">
        <v>15</v>
      </c>
      <c r="D6441" t="s">
        <v>9</v>
      </c>
      <c r="E6441" t="str">
        <f>IF(Statistics_xlsx___Sheet1[[#This Row],[event_name]]="-","Male",Statistics_xlsx___Sheet1[[#This Row],[event_name]])</f>
        <v>Male</v>
      </c>
      <c r="F6441" t="s">
        <v>17</v>
      </c>
      <c r="G6441" t="s">
        <v>345</v>
      </c>
      <c r="H6441" t="str">
        <f>IF(Statistics_xlsx___Sheet1[[#This Row],[Post Name]]="-",IF(G6442=0,G6440,G6442),Statistics_xlsx___Sheet1[[#This Row],[Post Name]])</f>
        <v>c9</v>
      </c>
      <c r="I6441">
        <v>22195</v>
      </c>
      <c r="J6441">
        <f>IF(Statistics_xlsx___Sheet1[[#This Row],[Offered Salary]]&lt;=0,AVERAGE($I$2:$I$7166),Statistics_xlsx___Sheet1[[#This Row],[Offered Salary]])</f>
        <v>22195</v>
      </c>
      <c r="K6441" t="b">
        <f>OR((Statistics_xlsx___Sheet1[[#This Row],[updated offered salary]]&lt;$N$39),(Statistics_xlsx___Sheet1[[#This Row],[updated offered salary]]&gt;$N$40))</f>
        <v>0</v>
      </c>
    </row>
    <row r="6442" spans="1:11" x14ac:dyDescent="0.3">
      <c r="A6442">
        <v>89237</v>
      </c>
      <c r="B6442" t="s">
        <v>5221</v>
      </c>
      <c r="C6442" t="s">
        <v>8</v>
      </c>
      <c r="D6442" t="s">
        <v>13</v>
      </c>
      <c r="E6442" t="str">
        <f>IF(Statistics_xlsx___Sheet1[[#This Row],[event_name]]="-","Male",Statistics_xlsx___Sheet1[[#This Row],[event_name]])</f>
        <v>Female</v>
      </c>
      <c r="F6442" t="s">
        <v>17</v>
      </c>
      <c r="G6442" t="s">
        <v>345</v>
      </c>
      <c r="H6442" t="str">
        <f>IF(Statistics_xlsx___Sheet1[[#This Row],[Post Name]]="-",IF(G6443=0,G6441,G6443),Statistics_xlsx___Sheet1[[#This Row],[Post Name]])</f>
        <v>c9</v>
      </c>
      <c r="I6442">
        <v>25541</v>
      </c>
      <c r="J6442">
        <f>IF(Statistics_xlsx___Sheet1[[#This Row],[Offered Salary]]&lt;=0,AVERAGE($I$2:$I$7166),Statistics_xlsx___Sheet1[[#This Row],[Offered Salary]])</f>
        <v>25541</v>
      </c>
      <c r="K6442" t="b">
        <f>OR((Statistics_xlsx___Sheet1[[#This Row],[updated offered salary]]&lt;$N$39),(Statistics_xlsx___Sheet1[[#This Row],[updated offered salary]]&gt;$N$40))</f>
        <v>0</v>
      </c>
    </row>
    <row r="6443" spans="1:11" x14ac:dyDescent="0.3">
      <c r="A6443">
        <v>765967</v>
      </c>
      <c r="B6443" t="s">
        <v>5221</v>
      </c>
      <c r="C6443" t="s">
        <v>8</v>
      </c>
      <c r="D6443" t="s">
        <v>13</v>
      </c>
      <c r="E6443" t="str">
        <f>IF(Statistics_xlsx___Sheet1[[#This Row],[event_name]]="-","Male",Statistics_xlsx___Sheet1[[#This Row],[event_name]])</f>
        <v>Female</v>
      </c>
      <c r="F6443" t="s">
        <v>17</v>
      </c>
      <c r="G6443" t="s">
        <v>345</v>
      </c>
      <c r="H6443" t="str">
        <f>IF(Statistics_xlsx___Sheet1[[#This Row],[Post Name]]="-",IF(G6444=0,G6442,G6444),Statistics_xlsx___Sheet1[[#This Row],[Post Name]])</f>
        <v>c9</v>
      </c>
      <c r="I6443">
        <v>47975</v>
      </c>
      <c r="J6443">
        <f>IF(Statistics_xlsx___Sheet1[[#This Row],[Offered Salary]]&lt;=0,AVERAGE($I$2:$I$7166),Statistics_xlsx___Sheet1[[#This Row],[Offered Salary]])</f>
        <v>47975</v>
      </c>
      <c r="K6443" t="b">
        <f>OR((Statistics_xlsx___Sheet1[[#This Row],[updated offered salary]]&lt;$N$39),(Statistics_xlsx___Sheet1[[#This Row],[updated offered salary]]&gt;$N$40))</f>
        <v>0</v>
      </c>
    </row>
    <row r="6444" spans="1:11" x14ac:dyDescent="0.3">
      <c r="A6444">
        <v>898625</v>
      </c>
      <c r="B6444" t="s">
        <v>5221</v>
      </c>
      <c r="C6444" t="s">
        <v>8</v>
      </c>
      <c r="D6444" t="s">
        <v>9</v>
      </c>
      <c r="E6444" t="str">
        <f>IF(Statistics_xlsx___Sheet1[[#This Row],[event_name]]="-","Male",Statistics_xlsx___Sheet1[[#This Row],[event_name]])</f>
        <v>Male</v>
      </c>
      <c r="F6444" t="s">
        <v>17</v>
      </c>
      <c r="G6444" t="s">
        <v>345</v>
      </c>
      <c r="H6444" t="str">
        <f>IF(Statistics_xlsx___Sheet1[[#This Row],[Post Name]]="-",IF(G6445=0,G6443,G6445),Statistics_xlsx___Sheet1[[#This Row],[Post Name]])</f>
        <v>c9</v>
      </c>
      <c r="I6444">
        <v>80321</v>
      </c>
      <c r="J6444">
        <f>IF(Statistics_xlsx___Sheet1[[#This Row],[Offered Salary]]&lt;=0,AVERAGE($I$2:$I$7166),Statistics_xlsx___Sheet1[[#This Row],[Offered Salary]])</f>
        <v>80321</v>
      </c>
      <c r="K6444" t="b">
        <f>OR((Statistics_xlsx___Sheet1[[#This Row],[updated offered salary]]&lt;$N$39),(Statistics_xlsx___Sheet1[[#This Row],[updated offered salary]]&gt;$N$40))</f>
        <v>0</v>
      </c>
    </row>
    <row r="6445" spans="1:11" x14ac:dyDescent="0.3">
      <c r="A6445">
        <v>406137</v>
      </c>
      <c r="B6445" t="s">
        <v>5222</v>
      </c>
      <c r="C6445" t="s">
        <v>8</v>
      </c>
      <c r="D6445" t="s">
        <v>13</v>
      </c>
      <c r="E6445" t="str">
        <f>IF(Statistics_xlsx___Sheet1[[#This Row],[event_name]]="-","Male",Statistics_xlsx___Sheet1[[#This Row],[event_name]])</f>
        <v>Female</v>
      </c>
      <c r="F6445" t="s">
        <v>17</v>
      </c>
      <c r="G6445" t="s">
        <v>345</v>
      </c>
      <c r="H6445" t="str">
        <f>IF(Statistics_xlsx___Sheet1[[#This Row],[Post Name]]="-",IF(G6446=0,G6444,G6446),Statistics_xlsx___Sheet1[[#This Row],[Post Name]])</f>
        <v>c9</v>
      </c>
      <c r="I6445">
        <v>60566</v>
      </c>
      <c r="J6445">
        <f>IF(Statistics_xlsx___Sheet1[[#This Row],[Offered Salary]]&lt;=0,AVERAGE($I$2:$I$7166),Statistics_xlsx___Sheet1[[#This Row],[Offered Salary]])</f>
        <v>60566</v>
      </c>
      <c r="K6445" t="b">
        <f>OR((Statistics_xlsx___Sheet1[[#This Row],[updated offered salary]]&lt;$N$39),(Statistics_xlsx___Sheet1[[#This Row],[updated offered salary]]&gt;$N$40))</f>
        <v>0</v>
      </c>
    </row>
    <row r="6446" spans="1:11" x14ac:dyDescent="0.3">
      <c r="A6446">
        <v>663061</v>
      </c>
      <c r="B6446" t="s">
        <v>5223</v>
      </c>
      <c r="C6446" t="s">
        <v>8</v>
      </c>
      <c r="D6446" t="s">
        <v>9</v>
      </c>
      <c r="E6446" t="str">
        <f>IF(Statistics_xlsx___Sheet1[[#This Row],[event_name]]="-","Male",Statistics_xlsx___Sheet1[[#This Row],[event_name]])</f>
        <v>Male</v>
      </c>
      <c r="F6446" t="s">
        <v>21</v>
      </c>
      <c r="G6446" t="s">
        <v>14</v>
      </c>
      <c r="H6446" t="str">
        <f>IF(Statistics_xlsx___Sheet1[[#This Row],[Post Name]]="-",IF(G6447=0,G6445,G6447),Statistics_xlsx___Sheet1[[#This Row],[Post Name]])</f>
        <v>c5</v>
      </c>
      <c r="I6446">
        <v>4832</v>
      </c>
      <c r="J6446">
        <f>IF(Statistics_xlsx___Sheet1[[#This Row],[Offered Salary]]&lt;=0,AVERAGE($I$2:$I$7166),Statistics_xlsx___Sheet1[[#This Row],[Offered Salary]])</f>
        <v>4832</v>
      </c>
      <c r="K6446" t="b">
        <f>OR((Statistics_xlsx___Sheet1[[#This Row],[updated offered salary]]&lt;$N$39),(Statistics_xlsx___Sheet1[[#This Row],[updated offered salary]]&gt;$N$40))</f>
        <v>0</v>
      </c>
    </row>
    <row r="6447" spans="1:11" x14ac:dyDescent="0.3">
      <c r="A6447">
        <v>95781</v>
      </c>
      <c r="B6447" t="s">
        <v>3576</v>
      </c>
      <c r="C6447" t="s">
        <v>15</v>
      </c>
      <c r="D6447" t="s">
        <v>9</v>
      </c>
      <c r="E6447" t="str">
        <f>IF(Statistics_xlsx___Sheet1[[#This Row],[event_name]]="-","Male",Statistics_xlsx___Sheet1[[#This Row],[event_name]])</f>
        <v>Male</v>
      </c>
      <c r="F6447" t="s">
        <v>21</v>
      </c>
      <c r="G6447" t="s">
        <v>14</v>
      </c>
      <c r="H6447" t="str">
        <f>IF(Statistics_xlsx___Sheet1[[#This Row],[Post Name]]="-",IF(G6448=0,G6446,G6448),Statistics_xlsx___Sheet1[[#This Row],[Post Name]])</f>
        <v>c5</v>
      </c>
      <c r="I6447">
        <v>9509</v>
      </c>
      <c r="J6447">
        <f>IF(Statistics_xlsx___Sheet1[[#This Row],[Offered Salary]]&lt;=0,AVERAGE($I$2:$I$7166),Statistics_xlsx___Sheet1[[#This Row],[Offered Salary]])</f>
        <v>9509</v>
      </c>
      <c r="K6447" t="b">
        <f>OR((Statistics_xlsx___Sheet1[[#This Row],[updated offered salary]]&lt;$N$39),(Statistics_xlsx___Sheet1[[#This Row],[updated offered salary]]&gt;$N$40))</f>
        <v>0</v>
      </c>
    </row>
    <row r="6448" spans="1:11" x14ac:dyDescent="0.3">
      <c r="A6448">
        <v>529892</v>
      </c>
      <c r="B6448" t="s">
        <v>5224</v>
      </c>
      <c r="C6448" t="s">
        <v>8</v>
      </c>
      <c r="D6448" t="s">
        <v>13</v>
      </c>
      <c r="E6448" t="str">
        <f>IF(Statistics_xlsx___Sheet1[[#This Row],[event_name]]="-","Male",Statistics_xlsx___Sheet1[[#This Row],[event_name]])</f>
        <v>Female</v>
      </c>
      <c r="F6448" t="s">
        <v>21</v>
      </c>
      <c r="G6448" t="s">
        <v>14</v>
      </c>
      <c r="H6448" t="str">
        <f>IF(Statistics_xlsx___Sheet1[[#This Row],[Post Name]]="-",IF(G6449=0,G6447,G6449),Statistics_xlsx___Sheet1[[#This Row],[Post Name]])</f>
        <v>c5</v>
      </c>
      <c r="I6448">
        <v>61668</v>
      </c>
      <c r="J6448">
        <f>IF(Statistics_xlsx___Sheet1[[#This Row],[Offered Salary]]&lt;=0,AVERAGE($I$2:$I$7166),Statistics_xlsx___Sheet1[[#This Row],[Offered Salary]])</f>
        <v>61668</v>
      </c>
      <c r="K6448" t="b">
        <f>OR((Statistics_xlsx___Sheet1[[#This Row],[updated offered salary]]&lt;$N$39),(Statistics_xlsx___Sheet1[[#This Row],[updated offered salary]]&gt;$N$40))</f>
        <v>0</v>
      </c>
    </row>
    <row r="6449" spans="1:11" x14ac:dyDescent="0.3">
      <c r="A6449">
        <v>122616</v>
      </c>
      <c r="B6449" t="s">
        <v>5225</v>
      </c>
      <c r="C6449" t="s">
        <v>8</v>
      </c>
      <c r="D6449" t="s">
        <v>13</v>
      </c>
      <c r="E6449" t="str">
        <f>IF(Statistics_xlsx___Sheet1[[#This Row],[event_name]]="-","Male",Statistics_xlsx___Sheet1[[#This Row],[event_name]])</f>
        <v>Female</v>
      </c>
      <c r="F6449" t="s">
        <v>17</v>
      </c>
      <c r="G6449" t="s">
        <v>44</v>
      </c>
      <c r="H6449" t="str">
        <f>IF(Statistics_xlsx___Sheet1[[#This Row],[Post Name]]="-",IF(G6450=0,G6448,G6450),Statistics_xlsx___Sheet1[[#This Row],[Post Name]])</f>
        <v>i6</v>
      </c>
      <c r="I6449">
        <v>24253</v>
      </c>
      <c r="J6449">
        <f>IF(Statistics_xlsx___Sheet1[[#This Row],[Offered Salary]]&lt;=0,AVERAGE($I$2:$I$7166),Statistics_xlsx___Sheet1[[#This Row],[Offered Salary]])</f>
        <v>24253</v>
      </c>
      <c r="K6449" t="b">
        <f>OR((Statistics_xlsx___Sheet1[[#This Row],[updated offered salary]]&lt;$N$39),(Statistics_xlsx___Sheet1[[#This Row],[updated offered salary]]&gt;$N$40))</f>
        <v>0</v>
      </c>
    </row>
    <row r="6450" spans="1:11" x14ac:dyDescent="0.3">
      <c r="A6450">
        <v>612557</v>
      </c>
      <c r="B6450" t="s">
        <v>4832</v>
      </c>
      <c r="C6450" t="s">
        <v>15</v>
      </c>
      <c r="D6450" t="s">
        <v>13</v>
      </c>
      <c r="E6450" t="str">
        <f>IF(Statistics_xlsx___Sheet1[[#This Row],[event_name]]="-","Male",Statistics_xlsx___Sheet1[[#This Row],[event_name]])</f>
        <v>Female</v>
      </c>
      <c r="F6450" t="s">
        <v>17</v>
      </c>
      <c r="G6450" t="s">
        <v>44</v>
      </c>
      <c r="H6450" t="str">
        <f>IF(Statistics_xlsx___Sheet1[[#This Row],[Post Name]]="-",IF(G6451=0,G6449,G6451),Statistics_xlsx___Sheet1[[#This Row],[Post Name]])</f>
        <v>i6</v>
      </c>
      <c r="I6450">
        <v>21426</v>
      </c>
      <c r="J6450">
        <f>IF(Statistics_xlsx___Sheet1[[#This Row],[Offered Salary]]&lt;=0,AVERAGE($I$2:$I$7166),Statistics_xlsx___Sheet1[[#This Row],[Offered Salary]])</f>
        <v>21426</v>
      </c>
      <c r="K6450" t="b">
        <f>OR((Statistics_xlsx___Sheet1[[#This Row],[updated offered salary]]&lt;$N$39),(Statistics_xlsx___Sheet1[[#This Row],[updated offered salary]]&gt;$N$40))</f>
        <v>0</v>
      </c>
    </row>
    <row r="6451" spans="1:11" x14ac:dyDescent="0.3">
      <c r="A6451">
        <v>570911</v>
      </c>
      <c r="B6451" t="s">
        <v>5226</v>
      </c>
      <c r="C6451" t="s">
        <v>8</v>
      </c>
      <c r="D6451" t="s">
        <v>9</v>
      </c>
      <c r="E6451" t="str">
        <f>IF(Statistics_xlsx___Sheet1[[#This Row],[event_name]]="-","Male",Statistics_xlsx___Sheet1[[#This Row],[event_name]])</f>
        <v>Male</v>
      </c>
      <c r="F6451" t="s">
        <v>17</v>
      </c>
      <c r="G6451" t="s">
        <v>24</v>
      </c>
      <c r="H6451" t="str">
        <f>IF(Statistics_xlsx___Sheet1[[#This Row],[Post Name]]="-",IF(G6452=0,G6450,G6452),Statistics_xlsx___Sheet1[[#This Row],[Post Name]])</f>
        <v>i7</v>
      </c>
      <c r="I6451">
        <v>74831</v>
      </c>
      <c r="J6451">
        <f>IF(Statistics_xlsx___Sheet1[[#This Row],[Offered Salary]]&lt;=0,AVERAGE($I$2:$I$7166),Statistics_xlsx___Sheet1[[#This Row],[Offered Salary]])</f>
        <v>74831</v>
      </c>
      <c r="K6451" t="b">
        <f>OR((Statistics_xlsx___Sheet1[[#This Row],[updated offered salary]]&lt;$N$39),(Statistics_xlsx___Sheet1[[#This Row],[updated offered salary]]&gt;$N$40))</f>
        <v>0</v>
      </c>
    </row>
    <row r="6452" spans="1:11" x14ac:dyDescent="0.3">
      <c r="A6452">
        <v>898509</v>
      </c>
      <c r="B6452" t="s">
        <v>5227</v>
      </c>
      <c r="C6452" t="s">
        <v>8</v>
      </c>
      <c r="D6452" t="s">
        <v>9</v>
      </c>
      <c r="E6452" t="str">
        <f>IF(Statistics_xlsx___Sheet1[[#This Row],[event_name]]="-","Male",Statistics_xlsx___Sheet1[[#This Row],[event_name]])</f>
        <v>Male</v>
      </c>
      <c r="F6452" t="s">
        <v>17</v>
      </c>
      <c r="G6452" t="s">
        <v>24</v>
      </c>
      <c r="H6452" t="str">
        <f>IF(Statistics_xlsx___Sheet1[[#This Row],[Post Name]]="-",IF(G6453=0,G6451,G6453),Statistics_xlsx___Sheet1[[#This Row],[Post Name]])</f>
        <v>i7</v>
      </c>
      <c r="I6452">
        <v>54528</v>
      </c>
      <c r="J6452">
        <f>IF(Statistics_xlsx___Sheet1[[#This Row],[Offered Salary]]&lt;=0,AVERAGE($I$2:$I$7166),Statistics_xlsx___Sheet1[[#This Row],[Offered Salary]])</f>
        <v>54528</v>
      </c>
      <c r="K6452" t="b">
        <f>OR((Statistics_xlsx___Sheet1[[#This Row],[updated offered salary]]&lt;$N$39),(Statistics_xlsx___Sheet1[[#This Row],[updated offered salary]]&gt;$N$40))</f>
        <v>0</v>
      </c>
    </row>
    <row r="6453" spans="1:11" x14ac:dyDescent="0.3">
      <c r="A6453">
        <v>50750</v>
      </c>
      <c r="B6453" t="s">
        <v>5228</v>
      </c>
      <c r="C6453" t="s">
        <v>8</v>
      </c>
      <c r="D6453" t="s">
        <v>42</v>
      </c>
      <c r="E6453" t="str">
        <f>IF(Statistics_xlsx___Sheet1[[#This Row],[event_name]]="-","Male",Statistics_xlsx___Sheet1[[#This Row],[event_name]])</f>
        <v>Don’t want to say</v>
      </c>
      <c r="F6453" t="s">
        <v>17</v>
      </c>
      <c r="G6453" t="s">
        <v>24</v>
      </c>
      <c r="H6453" t="str">
        <f>IF(Statistics_xlsx___Sheet1[[#This Row],[Post Name]]="-",IF(G6454=0,G6452,G6454),Statistics_xlsx___Sheet1[[#This Row],[Post Name]])</f>
        <v>i7</v>
      </c>
      <c r="I6453">
        <v>87106</v>
      </c>
      <c r="J6453">
        <f>IF(Statistics_xlsx___Sheet1[[#This Row],[Offered Salary]]&lt;=0,AVERAGE($I$2:$I$7166),Statistics_xlsx___Sheet1[[#This Row],[Offered Salary]])</f>
        <v>87106</v>
      </c>
      <c r="K6453" t="b">
        <f>OR((Statistics_xlsx___Sheet1[[#This Row],[updated offered salary]]&lt;$N$39),(Statistics_xlsx___Sheet1[[#This Row],[updated offered salary]]&gt;$N$40))</f>
        <v>0</v>
      </c>
    </row>
    <row r="6454" spans="1:11" x14ac:dyDescent="0.3">
      <c r="A6454">
        <v>796688</v>
      </c>
      <c r="B6454" t="s">
        <v>5229</v>
      </c>
      <c r="C6454" t="s">
        <v>8</v>
      </c>
      <c r="D6454" t="s">
        <v>9</v>
      </c>
      <c r="E6454" t="str">
        <f>IF(Statistics_xlsx___Sheet1[[#This Row],[event_name]]="-","Male",Statistics_xlsx___Sheet1[[#This Row],[event_name]])</f>
        <v>Male</v>
      </c>
      <c r="F6454" t="s">
        <v>17</v>
      </c>
      <c r="G6454" t="s">
        <v>24</v>
      </c>
      <c r="H6454" t="str">
        <f>IF(Statistics_xlsx___Sheet1[[#This Row],[Post Name]]="-",IF(G6455=0,G6453,G6455),Statistics_xlsx___Sheet1[[#This Row],[Post Name]])</f>
        <v>i7</v>
      </c>
      <c r="I6454">
        <v>93276</v>
      </c>
      <c r="J6454">
        <f>IF(Statistics_xlsx___Sheet1[[#This Row],[Offered Salary]]&lt;=0,AVERAGE($I$2:$I$7166),Statistics_xlsx___Sheet1[[#This Row],[Offered Salary]])</f>
        <v>93276</v>
      </c>
      <c r="K6454" t="b">
        <f>OR((Statistics_xlsx___Sheet1[[#This Row],[updated offered salary]]&lt;$N$39),(Statistics_xlsx___Sheet1[[#This Row],[updated offered salary]]&gt;$N$40))</f>
        <v>0</v>
      </c>
    </row>
    <row r="6455" spans="1:11" x14ac:dyDescent="0.3">
      <c r="A6455">
        <v>763318</v>
      </c>
      <c r="B6455" t="s">
        <v>5230</v>
      </c>
      <c r="C6455" t="s">
        <v>8</v>
      </c>
      <c r="D6455" t="s">
        <v>42</v>
      </c>
      <c r="E6455" t="str">
        <f>IF(Statistics_xlsx___Sheet1[[#This Row],[event_name]]="-","Male",Statistics_xlsx___Sheet1[[#This Row],[event_name]])</f>
        <v>Don’t want to say</v>
      </c>
      <c r="F6455" t="s">
        <v>17</v>
      </c>
      <c r="G6455" t="s">
        <v>24</v>
      </c>
      <c r="H6455" t="str">
        <f>IF(Statistics_xlsx___Sheet1[[#This Row],[Post Name]]="-",IF(G6456=0,G6454,G6456),Statistics_xlsx___Sheet1[[#This Row],[Post Name]])</f>
        <v>i7</v>
      </c>
      <c r="I6455">
        <v>7574</v>
      </c>
      <c r="J6455">
        <f>IF(Statistics_xlsx___Sheet1[[#This Row],[Offered Salary]]&lt;=0,AVERAGE($I$2:$I$7166),Statistics_xlsx___Sheet1[[#This Row],[Offered Salary]])</f>
        <v>7574</v>
      </c>
      <c r="K6455" t="b">
        <f>OR((Statistics_xlsx___Sheet1[[#This Row],[updated offered salary]]&lt;$N$39),(Statistics_xlsx___Sheet1[[#This Row],[updated offered salary]]&gt;$N$40))</f>
        <v>0</v>
      </c>
    </row>
    <row r="6456" spans="1:11" x14ac:dyDescent="0.3">
      <c r="A6456">
        <v>449477</v>
      </c>
      <c r="B6456" t="s">
        <v>5231</v>
      </c>
      <c r="C6456" t="s">
        <v>8</v>
      </c>
      <c r="D6456" t="s">
        <v>13</v>
      </c>
      <c r="E6456" t="str">
        <f>IF(Statistics_xlsx___Sheet1[[#This Row],[event_name]]="-","Male",Statistics_xlsx___Sheet1[[#This Row],[event_name]])</f>
        <v>Female</v>
      </c>
      <c r="F6456" t="s">
        <v>17</v>
      </c>
      <c r="G6456" t="s">
        <v>44</v>
      </c>
      <c r="H6456" t="str">
        <f>IF(Statistics_xlsx___Sheet1[[#This Row],[Post Name]]="-",IF(G6457=0,G6455,G6457),Statistics_xlsx___Sheet1[[#This Row],[Post Name]])</f>
        <v>i6</v>
      </c>
      <c r="I6456">
        <v>73254</v>
      </c>
      <c r="J6456">
        <f>IF(Statistics_xlsx___Sheet1[[#This Row],[Offered Salary]]&lt;=0,AVERAGE($I$2:$I$7166),Statistics_xlsx___Sheet1[[#This Row],[Offered Salary]])</f>
        <v>73254</v>
      </c>
      <c r="K6456" t="b">
        <f>OR((Statistics_xlsx___Sheet1[[#This Row],[updated offered salary]]&lt;$N$39),(Statistics_xlsx___Sheet1[[#This Row],[updated offered salary]]&gt;$N$40))</f>
        <v>0</v>
      </c>
    </row>
    <row r="6457" spans="1:11" x14ac:dyDescent="0.3">
      <c r="A6457">
        <v>256812</v>
      </c>
      <c r="B6457" t="s">
        <v>5232</v>
      </c>
      <c r="C6457" t="s">
        <v>15</v>
      </c>
      <c r="D6457" t="s">
        <v>13</v>
      </c>
      <c r="E6457" t="str">
        <f>IF(Statistics_xlsx___Sheet1[[#This Row],[event_name]]="-","Male",Statistics_xlsx___Sheet1[[#This Row],[event_name]])</f>
        <v>Female</v>
      </c>
      <c r="F6457" t="s">
        <v>17</v>
      </c>
      <c r="G6457" t="s">
        <v>44</v>
      </c>
      <c r="H6457" t="str">
        <f>IF(Statistics_xlsx___Sheet1[[#This Row],[Post Name]]="-",IF(G6458=0,G6456,G6458),Statistics_xlsx___Sheet1[[#This Row],[Post Name]])</f>
        <v>i6</v>
      </c>
      <c r="I6457">
        <v>23808</v>
      </c>
      <c r="J6457">
        <f>IF(Statistics_xlsx___Sheet1[[#This Row],[Offered Salary]]&lt;=0,AVERAGE($I$2:$I$7166),Statistics_xlsx___Sheet1[[#This Row],[Offered Salary]])</f>
        <v>23808</v>
      </c>
      <c r="K6457" t="b">
        <f>OR((Statistics_xlsx___Sheet1[[#This Row],[updated offered salary]]&lt;$N$39),(Statistics_xlsx___Sheet1[[#This Row],[updated offered salary]]&gt;$N$40))</f>
        <v>0</v>
      </c>
    </row>
    <row r="6458" spans="1:11" x14ac:dyDescent="0.3">
      <c r="A6458">
        <v>300620</v>
      </c>
      <c r="B6458" t="s">
        <v>5233</v>
      </c>
      <c r="C6458" t="s">
        <v>8</v>
      </c>
      <c r="D6458" t="s">
        <v>13</v>
      </c>
      <c r="E6458" t="str">
        <f>IF(Statistics_xlsx___Sheet1[[#This Row],[event_name]]="-","Male",Statistics_xlsx___Sheet1[[#This Row],[event_name]])</f>
        <v>Female</v>
      </c>
      <c r="F6458" t="s">
        <v>17</v>
      </c>
      <c r="G6458" t="s">
        <v>44</v>
      </c>
      <c r="H6458" t="str">
        <f>IF(Statistics_xlsx___Sheet1[[#This Row],[Post Name]]="-",IF(G6459=0,G6457,G6459),Statistics_xlsx___Sheet1[[#This Row],[Post Name]])</f>
        <v>i6</v>
      </c>
      <c r="I6458">
        <v>97566</v>
      </c>
      <c r="J6458">
        <f>IF(Statistics_xlsx___Sheet1[[#This Row],[Offered Salary]]&lt;=0,AVERAGE($I$2:$I$7166),Statistics_xlsx___Sheet1[[#This Row],[Offered Salary]])</f>
        <v>97566</v>
      </c>
      <c r="K6458" t="b">
        <f>OR((Statistics_xlsx___Sheet1[[#This Row],[updated offered salary]]&lt;$N$39),(Statistics_xlsx___Sheet1[[#This Row],[updated offered salary]]&gt;$N$40))</f>
        <v>0</v>
      </c>
    </row>
    <row r="6459" spans="1:11" x14ac:dyDescent="0.3">
      <c r="A6459">
        <v>641318</v>
      </c>
      <c r="B6459" t="s">
        <v>5234</v>
      </c>
      <c r="C6459" t="s">
        <v>8</v>
      </c>
      <c r="D6459" t="s">
        <v>9</v>
      </c>
      <c r="E6459" t="str">
        <f>IF(Statistics_xlsx___Sheet1[[#This Row],[event_name]]="-","Male",Statistics_xlsx___Sheet1[[#This Row],[event_name]])</f>
        <v>Male</v>
      </c>
      <c r="F6459" t="s">
        <v>17</v>
      </c>
      <c r="G6459" t="s">
        <v>30</v>
      </c>
      <c r="H6459" t="str">
        <f>IF(Statistics_xlsx___Sheet1[[#This Row],[Post Name]]="-",IF(G6460=0,G6458,G6460),Statistics_xlsx___Sheet1[[#This Row],[Post Name]])</f>
        <v>b9</v>
      </c>
      <c r="I6459">
        <v>8293</v>
      </c>
      <c r="J6459">
        <f>IF(Statistics_xlsx___Sheet1[[#This Row],[Offered Salary]]&lt;=0,AVERAGE($I$2:$I$7166),Statistics_xlsx___Sheet1[[#This Row],[Offered Salary]])</f>
        <v>8293</v>
      </c>
      <c r="K6459" t="b">
        <f>OR((Statistics_xlsx___Sheet1[[#This Row],[updated offered salary]]&lt;$N$39),(Statistics_xlsx___Sheet1[[#This Row],[updated offered salary]]&gt;$N$40))</f>
        <v>0</v>
      </c>
    </row>
    <row r="6460" spans="1:11" x14ac:dyDescent="0.3">
      <c r="A6460">
        <v>680766</v>
      </c>
      <c r="B6460" t="s">
        <v>5235</v>
      </c>
      <c r="C6460" t="s">
        <v>8</v>
      </c>
      <c r="D6460" t="s">
        <v>42</v>
      </c>
      <c r="E6460" t="str">
        <f>IF(Statistics_xlsx___Sheet1[[#This Row],[event_name]]="-","Male",Statistics_xlsx___Sheet1[[#This Row],[event_name]])</f>
        <v>Don’t want to say</v>
      </c>
      <c r="F6460" t="s">
        <v>17</v>
      </c>
      <c r="G6460" t="s">
        <v>30</v>
      </c>
      <c r="H6460" t="str">
        <f>IF(Statistics_xlsx___Sheet1[[#This Row],[Post Name]]="-",IF(G6461=0,G6459,G6461),Statistics_xlsx___Sheet1[[#This Row],[Post Name]])</f>
        <v>b9</v>
      </c>
      <c r="I6460">
        <v>77991</v>
      </c>
      <c r="J6460">
        <f>IF(Statistics_xlsx___Sheet1[[#This Row],[Offered Salary]]&lt;=0,AVERAGE($I$2:$I$7166),Statistics_xlsx___Sheet1[[#This Row],[Offered Salary]])</f>
        <v>77991</v>
      </c>
      <c r="K6460" t="b">
        <f>OR((Statistics_xlsx___Sheet1[[#This Row],[updated offered salary]]&lt;$N$39),(Statistics_xlsx___Sheet1[[#This Row],[updated offered salary]]&gt;$N$40))</f>
        <v>0</v>
      </c>
    </row>
    <row r="6461" spans="1:11" x14ac:dyDescent="0.3">
      <c r="A6461">
        <v>549596</v>
      </c>
      <c r="B6461" t="s">
        <v>5234</v>
      </c>
      <c r="C6461" t="s">
        <v>15</v>
      </c>
      <c r="D6461" t="s">
        <v>42</v>
      </c>
      <c r="E6461" t="str">
        <f>IF(Statistics_xlsx___Sheet1[[#This Row],[event_name]]="-","Male",Statistics_xlsx___Sheet1[[#This Row],[event_name]])</f>
        <v>Don’t want to say</v>
      </c>
      <c r="F6461" t="s">
        <v>17</v>
      </c>
      <c r="G6461" t="s">
        <v>30</v>
      </c>
      <c r="H6461" t="str">
        <f>IF(Statistics_xlsx___Sheet1[[#This Row],[Post Name]]="-",IF(G6462=0,G6460,G6462),Statistics_xlsx___Sheet1[[#This Row],[Post Name]])</f>
        <v>b9</v>
      </c>
      <c r="I6461">
        <v>42428</v>
      </c>
      <c r="J6461">
        <f>IF(Statistics_xlsx___Sheet1[[#This Row],[Offered Salary]]&lt;=0,AVERAGE($I$2:$I$7166),Statistics_xlsx___Sheet1[[#This Row],[Offered Salary]])</f>
        <v>42428</v>
      </c>
      <c r="K6461" t="b">
        <f>OR((Statistics_xlsx___Sheet1[[#This Row],[updated offered salary]]&lt;$N$39),(Statistics_xlsx___Sheet1[[#This Row],[updated offered salary]]&gt;$N$40))</f>
        <v>0</v>
      </c>
    </row>
    <row r="6462" spans="1:11" x14ac:dyDescent="0.3">
      <c r="A6462">
        <v>786441</v>
      </c>
      <c r="B6462" t="s">
        <v>5236</v>
      </c>
      <c r="C6462" t="s">
        <v>8</v>
      </c>
      <c r="D6462" t="s">
        <v>9</v>
      </c>
      <c r="E6462" t="str">
        <f>IF(Statistics_xlsx___Sheet1[[#This Row],[event_name]]="-","Male",Statistics_xlsx___Sheet1[[#This Row],[event_name]])</f>
        <v>Male</v>
      </c>
      <c r="F6462" t="s">
        <v>17</v>
      </c>
      <c r="G6462" t="s">
        <v>44</v>
      </c>
      <c r="H6462" t="str">
        <f>IF(Statistics_xlsx___Sheet1[[#This Row],[Post Name]]="-",IF(G6463=0,G6461,G6463),Statistics_xlsx___Sheet1[[#This Row],[Post Name]])</f>
        <v>i6</v>
      </c>
      <c r="I6462">
        <v>94835</v>
      </c>
      <c r="J6462">
        <f>IF(Statistics_xlsx___Sheet1[[#This Row],[Offered Salary]]&lt;=0,AVERAGE($I$2:$I$7166),Statistics_xlsx___Sheet1[[#This Row],[Offered Salary]])</f>
        <v>94835</v>
      </c>
      <c r="K6462" t="b">
        <f>OR((Statistics_xlsx___Sheet1[[#This Row],[updated offered salary]]&lt;$N$39),(Statistics_xlsx___Sheet1[[#This Row],[updated offered salary]]&gt;$N$40))</f>
        <v>0</v>
      </c>
    </row>
    <row r="6463" spans="1:11" x14ac:dyDescent="0.3">
      <c r="A6463">
        <v>861278</v>
      </c>
      <c r="B6463" t="s">
        <v>5237</v>
      </c>
      <c r="C6463" t="s">
        <v>8</v>
      </c>
      <c r="D6463" t="s">
        <v>9</v>
      </c>
      <c r="E6463" t="str">
        <f>IF(Statistics_xlsx___Sheet1[[#This Row],[event_name]]="-","Male",Statistics_xlsx___Sheet1[[#This Row],[event_name]])</f>
        <v>Male</v>
      </c>
      <c r="F6463" t="s">
        <v>17</v>
      </c>
      <c r="G6463" t="s">
        <v>30</v>
      </c>
      <c r="H6463" t="str">
        <f>IF(Statistics_xlsx___Sheet1[[#This Row],[Post Name]]="-",IF(G6464=0,G6462,G6464),Statistics_xlsx___Sheet1[[#This Row],[Post Name]])</f>
        <v>b9</v>
      </c>
      <c r="I6463">
        <v>96288</v>
      </c>
      <c r="J6463">
        <f>IF(Statistics_xlsx___Sheet1[[#This Row],[Offered Salary]]&lt;=0,AVERAGE($I$2:$I$7166),Statistics_xlsx___Sheet1[[#This Row],[Offered Salary]])</f>
        <v>96288</v>
      </c>
      <c r="K6463" t="b">
        <f>OR((Statistics_xlsx___Sheet1[[#This Row],[updated offered salary]]&lt;$N$39),(Statistics_xlsx___Sheet1[[#This Row],[updated offered salary]]&gt;$N$40))</f>
        <v>0</v>
      </c>
    </row>
    <row r="6464" spans="1:11" x14ac:dyDescent="0.3">
      <c r="A6464">
        <v>130036</v>
      </c>
      <c r="B6464" t="s">
        <v>5237</v>
      </c>
      <c r="C6464" t="s">
        <v>8</v>
      </c>
      <c r="D6464" t="s">
        <v>42</v>
      </c>
      <c r="E6464" t="str">
        <f>IF(Statistics_xlsx___Sheet1[[#This Row],[event_name]]="-","Male",Statistics_xlsx___Sheet1[[#This Row],[event_name]])</f>
        <v>Don’t want to say</v>
      </c>
      <c r="F6464" t="s">
        <v>17</v>
      </c>
      <c r="G6464" t="s">
        <v>30</v>
      </c>
      <c r="H6464" t="str">
        <f>IF(Statistics_xlsx___Sheet1[[#This Row],[Post Name]]="-",IF(G6465=0,G6463,G6465),Statistics_xlsx___Sheet1[[#This Row],[Post Name]])</f>
        <v>b9</v>
      </c>
      <c r="I6464">
        <v>65617</v>
      </c>
      <c r="J6464">
        <f>IF(Statistics_xlsx___Sheet1[[#This Row],[Offered Salary]]&lt;=0,AVERAGE($I$2:$I$7166),Statistics_xlsx___Sheet1[[#This Row],[Offered Salary]])</f>
        <v>65617</v>
      </c>
      <c r="K6464" t="b">
        <f>OR((Statistics_xlsx___Sheet1[[#This Row],[updated offered salary]]&lt;$N$39),(Statistics_xlsx___Sheet1[[#This Row],[updated offered salary]]&gt;$N$40))</f>
        <v>0</v>
      </c>
    </row>
    <row r="6465" spans="1:11" x14ac:dyDescent="0.3">
      <c r="A6465">
        <v>15328</v>
      </c>
      <c r="B6465" t="s">
        <v>5238</v>
      </c>
      <c r="C6465" t="s">
        <v>8</v>
      </c>
      <c r="D6465" t="s">
        <v>9</v>
      </c>
      <c r="E6465" t="str">
        <f>IF(Statistics_xlsx___Sheet1[[#This Row],[event_name]]="-","Male",Statistics_xlsx___Sheet1[[#This Row],[event_name]])</f>
        <v>Male</v>
      </c>
      <c r="F6465" t="s">
        <v>17</v>
      </c>
      <c r="G6465" t="s">
        <v>24</v>
      </c>
      <c r="H6465" t="str">
        <f>IF(Statistics_xlsx___Sheet1[[#This Row],[Post Name]]="-",IF(G6466=0,G6464,G6466),Statistics_xlsx___Sheet1[[#This Row],[Post Name]])</f>
        <v>i7</v>
      </c>
      <c r="I6465">
        <v>58002</v>
      </c>
      <c r="J6465">
        <f>IF(Statistics_xlsx___Sheet1[[#This Row],[Offered Salary]]&lt;=0,AVERAGE($I$2:$I$7166),Statistics_xlsx___Sheet1[[#This Row],[Offered Salary]])</f>
        <v>58002</v>
      </c>
      <c r="K6465" t="b">
        <f>OR((Statistics_xlsx___Sheet1[[#This Row],[updated offered salary]]&lt;$N$39),(Statistics_xlsx___Sheet1[[#This Row],[updated offered salary]]&gt;$N$40))</f>
        <v>0</v>
      </c>
    </row>
    <row r="6466" spans="1:11" x14ac:dyDescent="0.3">
      <c r="A6466">
        <v>668740</v>
      </c>
      <c r="B6466" t="s">
        <v>5239</v>
      </c>
      <c r="C6466" t="s">
        <v>8</v>
      </c>
      <c r="D6466" t="s">
        <v>13</v>
      </c>
      <c r="E6466" t="str">
        <f>IF(Statistics_xlsx___Sheet1[[#This Row],[event_name]]="-","Male",Statistics_xlsx___Sheet1[[#This Row],[event_name]])</f>
        <v>Female</v>
      </c>
      <c r="F6466" t="s">
        <v>33</v>
      </c>
      <c r="G6466" t="s">
        <v>14</v>
      </c>
      <c r="H6466" t="str">
        <f>IF(Statistics_xlsx___Sheet1[[#This Row],[Post Name]]="-",IF(G6467=0,G6465,G6467),Statistics_xlsx___Sheet1[[#This Row],[Post Name]])</f>
        <v>c5</v>
      </c>
      <c r="I6466">
        <v>78083</v>
      </c>
      <c r="J6466">
        <f>IF(Statistics_xlsx___Sheet1[[#This Row],[Offered Salary]]&lt;=0,AVERAGE($I$2:$I$7166),Statistics_xlsx___Sheet1[[#This Row],[Offered Salary]])</f>
        <v>78083</v>
      </c>
      <c r="K6466" t="b">
        <f>OR((Statistics_xlsx___Sheet1[[#This Row],[updated offered salary]]&lt;$N$39),(Statistics_xlsx___Sheet1[[#This Row],[updated offered salary]]&gt;$N$40))</f>
        <v>0</v>
      </c>
    </row>
    <row r="6467" spans="1:11" x14ac:dyDescent="0.3">
      <c r="A6467">
        <v>940627</v>
      </c>
      <c r="B6467" t="s">
        <v>5240</v>
      </c>
      <c r="C6467" t="s">
        <v>8</v>
      </c>
      <c r="D6467" t="s">
        <v>9</v>
      </c>
      <c r="E6467" t="str">
        <f>IF(Statistics_xlsx___Sheet1[[#This Row],[event_name]]="-","Male",Statistics_xlsx___Sheet1[[#This Row],[event_name]])</f>
        <v>Male</v>
      </c>
      <c r="F6467" t="s">
        <v>86</v>
      </c>
      <c r="G6467" t="s">
        <v>345</v>
      </c>
      <c r="H6467" t="str">
        <f>IF(Statistics_xlsx___Sheet1[[#This Row],[Post Name]]="-",IF(G6468=0,G6466,G6468),Statistics_xlsx___Sheet1[[#This Row],[Post Name]])</f>
        <v>c9</v>
      </c>
      <c r="I6467">
        <v>17062</v>
      </c>
      <c r="J6467">
        <f>IF(Statistics_xlsx___Sheet1[[#This Row],[Offered Salary]]&lt;=0,AVERAGE($I$2:$I$7166),Statistics_xlsx___Sheet1[[#This Row],[Offered Salary]])</f>
        <v>17062</v>
      </c>
      <c r="K6467" t="b">
        <f>OR((Statistics_xlsx___Sheet1[[#This Row],[updated offered salary]]&lt;$N$39),(Statistics_xlsx___Sheet1[[#This Row],[updated offered salary]]&gt;$N$40))</f>
        <v>0</v>
      </c>
    </row>
    <row r="6468" spans="1:11" x14ac:dyDescent="0.3">
      <c r="A6468">
        <v>478288</v>
      </c>
      <c r="B6468" t="s">
        <v>5241</v>
      </c>
      <c r="C6468" t="s">
        <v>8</v>
      </c>
      <c r="D6468" t="s">
        <v>9</v>
      </c>
      <c r="E6468" t="str">
        <f>IF(Statistics_xlsx___Sheet1[[#This Row],[event_name]]="-","Male",Statistics_xlsx___Sheet1[[#This Row],[event_name]])</f>
        <v>Male</v>
      </c>
      <c r="F6468" t="s">
        <v>17</v>
      </c>
      <c r="G6468" t="s">
        <v>345</v>
      </c>
      <c r="H6468" t="str">
        <f>IF(Statistics_xlsx___Sheet1[[#This Row],[Post Name]]="-",IF(G6469=0,G6467,G6469),Statistics_xlsx___Sheet1[[#This Row],[Post Name]])</f>
        <v>c9</v>
      </c>
      <c r="I6468">
        <v>94500</v>
      </c>
      <c r="J6468">
        <f>IF(Statistics_xlsx___Sheet1[[#This Row],[Offered Salary]]&lt;=0,AVERAGE($I$2:$I$7166),Statistics_xlsx___Sheet1[[#This Row],[Offered Salary]])</f>
        <v>94500</v>
      </c>
      <c r="K6468" t="b">
        <f>OR((Statistics_xlsx___Sheet1[[#This Row],[updated offered salary]]&lt;$N$39),(Statistics_xlsx___Sheet1[[#This Row],[updated offered salary]]&gt;$N$40))</f>
        <v>0</v>
      </c>
    </row>
    <row r="6469" spans="1:11" x14ac:dyDescent="0.3">
      <c r="A6469">
        <v>521610</v>
      </c>
      <c r="B6469" t="s">
        <v>5241</v>
      </c>
      <c r="C6469" t="s">
        <v>8</v>
      </c>
      <c r="D6469" t="s">
        <v>13</v>
      </c>
      <c r="E6469" t="str">
        <f>IF(Statistics_xlsx___Sheet1[[#This Row],[event_name]]="-","Male",Statistics_xlsx___Sheet1[[#This Row],[event_name]])</f>
        <v>Female</v>
      </c>
      <c r="F6469" t="s">
        <v>17</v>
      </c>
      <c r="G6469" t="s">
        <v>345</v>
      </c>
      <c r="H6469" t="str">
        <f>IF(Statistics_xlsx___Sheet1[[#This Row],[Post Name]]="-",IF(G6470=0,G6468,G6470),Statistics_xlsx___Sheet1[[#This Row],[Post Name]])</f>
        <v>c9</v>
      </c>
      <c r="I6469">
        <v>16175</v>
      </c>
      <c r="J6469">
        <f>IF(Statistics_xlsx___Sheet1[[#This Row],[Offered Salary]]&lt;=0,AVERAGE($I$2:$I$7166),Statistics_xlsx___Sheet1[[#This Row],[Offered Salary]])</f>
        <v>16175</v>
      </c>
      <c r="K6469" t="b">
        <f>OR((Statistics_xlsx___Sheet1[[#This Row],[updated offered salary]]&lt;$N$39),(Statistics_xlsx___Sheet1[[#This Row],[updated offered salary]]&gt;$N$40))</f>
        <v>0</v>
      </c>
    </row>
    <row r="6470" spans="1:11" x14ac:dyDescent="0.3">
      <c r="A6470">
        <v>349534</v>
      </c>
      <c r="B6470" t="s">
        <v>5242</v>
      </c>
      <c r="C6470" t="s">
        <v>8</v>
      </c>
      <c r="D6470" t="s">
        <v>9</v>
      </c>
      <c r="E6470" t="str">
        <f>IF(Statistics_xlsx___Sheet1[[#This Row],[event_name]]="-","Male",Statistics_xlsx___Sheet1[[#This Row],[event_name]])</f>
        <v>Male</v>
      </c>
      <c r="F6470" t="s">
        <v>10</v>
      </c>
      <c r="G6470" t="s">
        <v>345</v>
      </c>
      <c r="H6470" t="str">
        <f>IF(Statistics_xlsx___Sheet1[[#This Row],[Post Name]]="-",IF(G6471=0,G6469,G6471),Statistics_xlsx___Sheet1[[#This Row],[Post Name]])</f>
        <v>c9</v>
      </c>
      <c r="I6470">
        <v>19290</v>
      </c>
      <c r="J6470">
        <f>IF(Statistics_xlsx___Sheet1[[#This Row],[Offered Salary]]&lt;=0,AVERAGE($I$2:$I$7166),Statistics_xlsx___Sheet1[[#This Row],[Offered Salary]])</f>
        <v>19290</v>
      </c>
      <c r="K6470" t="b">
        <f>OR((Statistics_xlsx___Sheet1[[#This Row],[updated offered salary]]&lt;$N$39),(Statistics_xlsx___Sheet1[[#This Row],[updated offered salary]]&gt;$N$40))</f>
        <v>0</v>
      </c>
    </row>
    <row r="6471" spans="1:11" x14ac:dyDescent="0.3">
      <c r="A6471">
        <v>187100</v>
      </c>
      <c r="B6471" t="s">
        <v>5243</v>
      </c>
      <c r="C6471" t="s">
        <v>8</v>
      </c>
      <c r="D6471" t="s">
        <v>9</v>
      </c>
      <c r="E6471" t="str">
        <f>IF(Statistics_xlsx___Sheet1[[#This Row],[event_name]]="-","Male",Statistics_xlsx___Sheet1[[#This Row],[event_name]])</f>
        <v>Male</v>
      </c>
      <c r="F6471" t="s">
        <v>10</v>
      </c>
      <c r="G6471" t="s">
        <v>345</v>
      </c>
      <c r="H6471" t="str">
        <f>IF(Statistics_xlsx___Sheet1[[#This Row],[Post Name]]="-",IF(G6472=0,G6470,G6472),Statistics_xlsx___Sheet1[[#This Row],[Post Name]])</f>
        <v>c9</v>
      </c>
      <c r="I6471">
        <v>14042</v>
      </c>
      <c r="J6471">
        <f>IF(Statistics_xlsx___Sheet1[[#This Row],[Offered Salary]]&lt;=0,AVERAGE($I$2:$I$7166),Statistics_xlsx___Sheet1[[#This Row],[Offered Salary]])</f>
        <v>14042</v>
      </c>
      <c r="K6471" t="b">
        <f>OR((Statistics_xlsx___Sheet1[[#This Row],[updated offered salary]]&lt;$N$39),(Statistics_xlsx___Sheet1[[#This Row],[updated offered salary]]&gt;$N$40))</f>
        <v>0</v>
      </c>
    </row>
    <row r="6472" spans="1:11" x14ac:dyDescent="0.3">
      <c r="A6472">
        <v>376742</v>
      </c>
      <c r="B6472" t="s">
        <v>5244</v>
      </c>
      <c r="C6472" t="s">
        <v>8</v>
      </c>
      <c r="D6472" t="s">
        <v>13</v>
      </c>
      <c r="E6472" t="str">
        <f>IF(Statistics_xlsx___Sheet1[[#This Row],[event_name]]="-","Male",Statistics_xlsx___Sheet1[[#This Row],[event_name]])</f>
        <v>Female</v>
      </c>
      <c r="F6472" t="s">
        <v>52</v>
      </c>
      <c r="G6472" t="s">
        <v>36</v>
      </c>
      <c r="H6472" t="str">
        <f>IF(Statistics_xlsx___Sheet1[[#This Row],[Post Name]]="-",IF(G6473=0,G6471,G6473),Statistics_xlsx___Sheet1[[#This Row],[Post Name]])</f>
        <v>i5</v>
      </c>
      <c r="I6472">
        <v>16716</v>
      </c>
      <c r="J6472">
        <f>IF(Statistics_xlsx___Sheet1[[#This Row],[Offered Salary]]&lt;=0,AVERAGE($I$2:$I$7166),Statistics_xlsx___Sheet1[[#This Row],[Offered Salary]])</f>
        <v>16716</v>
      </c>
      <c r="K6472" t="b">
        <f>OR((Statistics_xlsx___Sheet1[[#This Row],[updated offered salary]]&lt;$N$39),(Statistics_xlsx___Sheet1[[#This Row],[updated offered salary]]&gt;$N$40))</f>
        <v>0</v>
      </c>
    </row>
    <row r="6473" spans="1:11" x14ac:dyDescent="0.3">
      <c r="A6473">
        <v>583650</v>
      </c>
      <c r="B6473" t="s">
        <v>5244</v>
      </c>
      <c r="C6473" t="s">
        <v>8</v>
      </c>
      <c r="D6473" t="s">
        <v>42</v>
      </c>
      <c r="E6473" t="str">
        <f>IF(Statistics_xlsx___Sheet1[[#This Row],[event_name]]="-","Male",Statistics_xlsx___Sheet1[[#This Row],[event_name]])</f>
        <v>Don’t want to say</v>
      </c>
      <c r="F6473" t="s">
        <v>52</v>
      </c>
      <c r="G6473" t="s">
        <v>36</v>
      </c>
      <c r="H6473" t="str">
        <f>IF(Statistics_xlsx___Sheet1[[#This Row],[Post Name]]="-",IF(G6474=0,G6472,G6474),Statistics_xlsx___Sheet1[[#This Row],[Post Name]])</f>
        <v>i5</v>
      </c>
      <c r="I6473">
        <v>17749</v>
      </c>
      <c r="J6473">
        <f>IF(Statistics_xlsx___Sheet1[[#This Row],[Offered Salary]]&lt;=0,AVERAGE($I$2:$I$7166),Statistics_xlsx___Sheet1[[#This Row],[Offered Salary]])</f>
        <v>17749</v>
      </c>
      <c r="K6473" t="b">
        <f>OR((Statistics_xlsx___Sheet1[[#This Row],[updated offered salary]]&lt;$N$39),(Statistics_xlsx___Sheet1[[#This Row],[updated offered salary]]&gt;$N$40))</f>
        <v>0</v>
      </c>
    </row>
    <row r="6474" spans="1:11" x14ac:dyDescent="0.3">
      <c r="A6474">
        <v>936363</v>
      </c>
      <c r="B6474" t="s">
        <v>5245</v>
      </c>
      <c r="C6474" t="s">
        <v>8</v>
      </c>
      <c r="D6474" t="s">
        <v>9</v>
      </c>
      <c r="E6474" t="str">
        <f>IF(Statistics_xlsx___Sheet1[[#This Row],[event_name]]="-","Male",Statistics_xlsx___Sheet1[[#This Row],[event_name]])</f>
        <v>Male</v>
      </c>
      <c r="F6474" t="s">
        <v>21</v>
      </c>
      <c r="G6474" t="s">
        <v>345</v>
      </c>
      <c r="H6474" t="str">
        <f>IF(Statistics_xlsx___Sheet1[[#This Row],[Post Name]]="-",IF(G6475=0,G6473,G6475),Statistics_xlsx___Sheet1[[#This Row],[Post Name]])</f>
        <v>c9</v>
      </c>
      <c r="I6474">
        <v>91384</v>
      </c>
      <c r="J6474">
        <f>IF(Statistics_xlsx___Sheet1[[#This Row],[Offered Salary]]&lt;=0,AVERAGE($I$2:$I$7166),Statistics_xlsx___Sheet1[[#This Row],[Offered Salary]])</f>
        <v>91384</v>
      </c>
      <c r="K6474" t="b">
        <f>OR((Statistics_xlsx___Sheet1[[#This Row],[updated offered salary]]&lt;$N$39),(Statistics_xlsx___Sheet1[[#This Row],[updated offered salary]]&gt;$N$40))</f>
        <v>0</v>
      </c>
    </row>
    <row r="6475" spans="1:11" x14ac:dyDescent="0.3">
      <c r="A6475">
        <v>622175</v>
      </c>
      <c r="B6475" t="s">
        <v>5246</v>
      </c>
      <c r="C6475" t="s">
        <v>8</v>
      </c>
      <c r="D6475" t="s">
        <v>13</v>
      </c>
      <c r="E6475" t="str">
        <f>IF(Statistics_xlsx___Sheet1[[#This Row],[event_name]]="-","Male",Statistics_xlsx___Sheet1[[#This Row],[event_name]])</f>
        <v>Female</v>
      </c>
      <c r="F6475" t="s">
        <v>21</v>
      </c>
      <c r="G6475" t="s">
        <v>345</v>
      </c>
      <c r="H6475" t="str">
        <f>IF(Statistics_xlsx___Sheet1[[#This Row],[Post Name]]="-",IF(G6476=0,G6474,G6476),Statistics_xlsx___Sheet1[[#This Row],[Post Name]])</f>
        <v>c9</v>
      </c>
      <c r="I6475">
        <v>98060</v>
      </c>
      <c r="J6475">
        <f>IF(Statistics_xlsx___Sheet1[[#This Row],[Offered Salary]]&lt;=0,AVERAGE($I$2:$I$7166),Statistics_xlsx___Sheet1[[#This Row],[Offered Salary]])</f>
        <v>98060</v>
      </c>
      <c r="K6475" t="b">
        <f>OR((Statistics_xlsx___Sheet1[[#This Row],[updated offered salary]]&lt;$N$39),(Statistics_xlsx___Sheet1[[#This Row],[updated offered salary]]&gt;$N$40))</f>
        <v>0</v>
      </c>
    </row>
    <row r="6476" spans="1:11" x14ac:dyDescent="0.3">
      <c r="A6476">
        <v>355899</v>
      </c>
      <c r="B6476" t="s">
        <v>5247</v>
      </c>
      <c r="C6476" t="s">
        <v>8</v>
      </c>
      <c r="D6476" t="s">
        <v>42</v>
      </c>
      <c r="E6476" t="str">
        <f>IF(Statistics_xlsx___Sheet1[[#This Row],[event_name]]="-","Male",Statistics_xlsx___Sheet1[[#This Row],[event_name]])</f>
        <v>Don’t want to say</v>
      </c>
      <c r="F6476" t="s">
        <v>21</v>
      </c>
      <c r="G6476" t="s">
        <v>345</v>
      </c>
      <c r="H6476" t="str">
        <f>IF(Statistics_xlsx___Sheet1[[#This Row],[Post Name]]="-",IF(G6477=0,G6475,G6477),Statistics_xlsx___Sheet1[[#This Row],[Post Name]])</f>
        <v>c9</v>
      </c>
      <c r="I6476">
        <v>94561</v>
      </c>
      <c r="J6476">
        <f>IF(Statistics_xlsx___Sheet1[[#This Row],[Offered Salary]]&lt;=0,AVERAGE($I$2:$I$7166),Statistics_xlsx___Sheet1[[#This Row],[Offered Salary]])</f>
        <v>94561</v>
      </c>
      <c r="K6476" t="b">
        <f>OR((Statistics_xlsx___Sheet1[[#This Row],[updated offered salary]]&lt;$N$39),(Statistics_xlsx___Sheet1[[#This Row],[updated offered salary]]&gt;$N$40))</f>
        <v>0</v>
      </c>
    </row>
    <row r="6477" spans="1:11" x14ac:dyDescent="0.3">
      <c r="A6477">
        <v>491578</v>
      </c>
      <c r="B6477" t="s">
        <v>5248</v>
      </c>
      <c r="C6477" t="s">
        <v>8</v>
      </c>
      <c r="D6477" t="s">
        <v>9</v>
      </c>
      <c r="E6477" t="str">
        <f>IF(Statistics_xlsx___Sheet1[[#This Row],[event_name]]="-","Male",Statistics_xlsx___Sheet1[[#This Row],[event_name]])</f>
        <v>Male</v>
      </c>
      <c r="F6477" t="s">
        <v>17</v>
      </c>
      <c r="G6477" t="s">
        <v>44</v>
      </c>
      <c r="H6477" t="str">
        <f>IF(Statistics_xlsx___Sheet1[[#This Row],[Post Name]]="-",IF(G6478=0,G6476,G6478),Statistics_xlsx___Sheet1[[#This Row],[Post Name]])</f>
        <v>i6</v>
      </c>
      <c r="I6477">
        <v>18307</v>
      </c>
      <c r="J6477">
        <f>IF(Statistics_xlsx___Sheet1[[#This Row],[Offered Salary]]&lt;=0,AVERAGE($I$2:$I$7166),Statistics_xlsx___Sheet1[[#This Row],[Offered Salary]])</f>
        <v>18307</v>
      </c>
      <c r="K6477" t="b">
        <f>OR((Statistics_xlsx___Sheet1[[#This Row],[updated offered salary]]&lt;$N$39),(Statistics_xlsx___Sheet1[[#This Row],[updated offered salary]]&gt;$N$40))</f>
        <v>0</v>
      </c>
    </row>
    <row r="6478" spans="1:11" x14ac:dyDescent="0.3">
      <c r="A6478">
        <v>970803</v>
      </c>
      <c r="B6478" t="s">
        <v>5249</v>
      </c>
      <c r="C6478" t="s">
        <v>8</v>
      </c>
      <c r="D6478" t="s">
        <v>13</v>
      </c>
      <c r="E6478" t="str">
        <f>IF(Statistics_xlsx___Sheet1[[#This Row],[event_name]]="-","Male",Statistics_xlsx___Sheet1[[#This Row],[event_name]])</f>
        <v>Female</v>
      </c>
      <c r="F6478" t="s">
        <v>17</v>
      </c>
      <c r="G6478" t="s">
        <v>44</v>
      </c>
      <c r="H6478" t="str">
        <f>IF(Statistics_xlsx___Sheet1[[#This Row],[Post Name]]="-",IF(G6479=0,G6477,G6479),Statistics_xlsx___Sheet1[[#This Row],[Post Name]])</f>
        <v>i6</v>
      </c>
      <c r="I6478">
        <v>41190</v>
      </c>
      <c r="J6478">
        <f>IF(Statistics_xlsx___Sheet1[[#This Row],[Offered Salary]]&lt;=0,AVERAGE($I$2:$I$7166),Statistics_xlsx___Sheet1[[#This Row],[Offered Salary]])</f>
        <v>41190</v>
      </c>
      <c r="K6478" t="b">
        <f>OR((Statistics_xlsx___Sheet1[[#This Row],[updated offered salary]]&lt;$N$39),(Statistics_xlsx___Sheet1[[#This Row],[updated offered salary]]&gt;$N$40))</f>
        <v>0</v>
      </c>
    </row>
    <row r="6479" spans="1:11" x14ac:dyDescent="0.3">
      <c r="A6479">
        <v>144099</v>
      </c>
      <c r="B6479" t="s">
        <v>5250</v>
      </c>
      <c r="C6479" t="s">
        <v>8</v>
      </c>
      <c r="D6479" t="s">
        <v>9</v>
      </c>
      <c r="E6479" t="str">
        <f>IF(Statistics_xlsx___Sheet1[[#This Row],[event_name]]="-","Male",Statistics_xlsx___Sheet1[[#This Row],[event_name]])</f>
        <v>Male</v>
      </c>
      <c r="F6479" t="s">
        <v>17</v>
      </c>
      <c r="G6479" t="s">
        <v>44</v>
      </c>
      <c r="H6479" t="str">
        <f>IF(Statistics_xlsx___Sheet1[[#This Row],[Post Name]]="-",IF(G6480=0,G6478,G6480),Statistics_xlsx___Sheet1[[#This Row],[Post Name]])</f>
        <v>i6</v>
      </c>
      <c r="I6479">
        <v>63663</v>
      </c>
      <c r="J6479">
        <f>IF(Statistics_xlsx___Sheet1[[#This Row],[Offered Salary]]&lt;=0,AVERAGE($I$2:$I$7166),Statistics_xlsx___Sheet1[[#This Row],[Offered Salary]])</f>
        <v>63663</v>
      </c>
      <c r="K6479" t="b">
        <f>OR((Statistics_xlsx___Sheet1[[#This Row],[updated offered salary]]&lt;$N$39),(Statistics_xlsx___Sheet1[[#This Row],[updated offered salary]]&gt;$N$40))</f>
        <v>0</v>
      </c>
    </row>
    <row r="6480" spans="1:11" x14ac:dyDescent="0.3">
      <c r="A6480">
        <v>839952</v>
      </c>
      <c r="B6480" t="s">
        <v>5251</v>
      </c>
      <c r="C6480" t="s">
        <v>8</v>
      </c>
      <c r="D6480" t="s">
        <v>9</v>
      </c>
      <c r="E6480" t="str">
        <f>IF(Statistics_xlsx___Sheet1[[#This Row],[event_name]]="-","Male",Statistics_xlsx___Sheet1[[#This Row],[event_name]])</f>
        <v>Male</v>
      </c>
      <c r="F6480" t="s">
        <v>52</v>
      </c>
      <c r="G6480" t="s">
        <v>345</v>
      </c>
      <c r="H6480" t="str">
        <f>IF(Statistics_xlsx___Sheet1[[#This Row],[Post Name]]="-",IF(G6481=0,G6479,G6481),Statistics_xlsx___Sheet1[[#This Row],[Post Name]])</f>
        <v>c9</v>
      </c>
      <c r="I6480">
        <v>93876</v>
      </c>
      <c r="J6480">
        <f>IF(Statistics_xlsx___Sheet1[[#This Row],[Offered Salary]]&lt;=0,AVERAGE($I$2:$I$7166),Statistics_xlsx___Sheet1[[#This Row],[Offered Salary]])</f>
        <v>93876</v>
      </c>
      <c r="K6480" t="b">
        <f>OR((Statistics_xlsx___Sheet1[[#This Row],[updated offered salary]]&lt;$N$39),(Statistics_xlsx___Sheet1[[#This Row],[updated offered salary]]&gt;$N$40))</f>
        <v>0</v>
      </c>
    </row>
    <row r="6481" spans="1:11" x14ac:dyDescent="0.3">
      <c r="A6481">
        <v>157701</v>
      </c>
      <c r="B6481" t="s">
        <v>5252</v>
      </c>
      <c r="C6481" t="s">
        <v>8</v>
      </c>
      <c r="D6481" t="s">
        <v>13</v>
      </c>
      <c r="E6481" t="str">
        <f>IF(Statistics_xlsx___Sheet1[[#This Row],[event_name]]="-","Male",Statistics_xlsx___Sheet1[[#This Row],[event_name]])</f>
        <v>Female</v>
      </c>
      <c r="F6481" t="s">
        <v>52</v>
      </c>
      <c r="G6481" t="s">
        <v>345</v>
      </c>
      <c r="H6481" t="str">
        <f>IF(Statistics_xlsx___Sheet1[[#This Row],[Post Name]]="-",IF(G6482=0,G6480,G6482),Statistics_xlsx___Sheet1[[#This Row],[Post Name]])</f>
        <v>c9</v>
      </c>
      <c r="I6481">
        <v>21921</v>
      </c>
      <c r="J6481">
        <f>IF(Statistics_xlsx___Sheet1[[#This Row],[Offered Salary]]&lt;=0,AVERAGE($I$2:$I$7166),Statistics_xlsx___Sheet1[[#This Row],[Offered Salary]])</f>
        <v>21921</v>
      </c>
      <c r="K6481" t="b">
        <f>OR((Statistics_xlsx___Sheet1[[#This Row],[updated offered salary]]&lt;$N$39),(Statistics_xlsx___Sheet1[[#This Row],[updated offered salary]]&gt;$N$40))</f>
        <v>0</v>
      </c>
    </row>
    <row r="6482" spans="1:11" x14ac:dyDescent="0.3">
      <c r="A6482">
        <v>78199</v>
      </c>
      <c r="B6482" t="s">
        <v>5253</v>
      </c>
      <c r="C6482" t="s">
        <v>8</v>
      </c>
      <c r="D6482" t="s">
        <v>9</v>
      </c>
      <c r="E6482" t="str">
        <f>IF(Statistics_xlsx___Sheet1[[#This Row],[event_name]]="-","Male",Statistics_xlsx___Sheet1[[#This Row],[event_name]])</f>
        <v>Male</v>
      </c>
      <c r="F6482" t="s">
        <v>52</v>
      </c>
      <c r="G6482" t="s">
        <v>345</v>
      </c>
      <c r="H6482" t="str">
        <f>IF(Statistics_xlsx___Sheet1[[#This Row],[Post Name]]="-",IF(G6483=0,G6481,G6483),Statistics_xlsx___Sheet1[[#This Row],[Post Name]])</f>
        <v>c9</v>
      </c>
      <c r="I6482">
        <v>77116</v>
      </c>
      <c r="J6482">
        <f>IF(Statistics_xlsx___Sheet1[[#This Row],[Offered Salary]]&lt;=0,AVERAGE($I$2:$I$7166),Statistics_xlsx___Sheet1[[#This Row],[Offered Salary]])</f>
        <v>77116</v>
      </c>
      <c r="K6482" t="b">
        <f>OR((Statistics_xlsx___Sheet1[[#This Row],[updated offered salary]]&lt;$N$39),(Statistics_xlsx___Sheet1[[#This Row],[updated offered salary]]&gt;$N$40))</f>
        <v>0</v>
      </c>
    </row>
    <row r="6483" spans="1:11" x14ac:dyDescent="0.3">
      <c r="A6483">
        <v>741202</v>
      </c>
      <c r="B6483" t="s">
        <v>5254</v>
      </c>
      <c r="C6483" t="s">
        <v>8</v>
      </c>
      <c r="D6483" t="s">
        <v>9</v>
      </c>
      <c r="E6483" t="str">
        <f>IF(Statistics_xlsx___Sheet1[[#This Row],[event_name]]="-","Male",Statistics_xlsx___Sheet1[[#This Row],[event_name]])</f>
        <v>Male</v>
      </c>
      <c r="F6483" t="s">
        <v>52</v>
      </c>
      <c r="G6483" t="s">
        <v>345</v>
      </c>
      <c r="H6483" t="str">
        <f>IF(Statistics_xlsx___Sheet1[[#This Row],[Post Name]]="-",IF(G6484=0,G6482,G6484),Statistics_xlsx___Sheet1[[#This Row],[Post Name]])</f>
        <v>c9</v>
      </c>
      <c r="I6483">
        <v>17999</v>
      </c>
      <c r="J6483">
        <f>IF(Statistics_xlsx___Sheet1[[#This Row],[Offered Salary]]&lt;=0,AVERAGE($I$2:$I$7166),Statistics_xlsx___Sheet1[[#This Row],[Offered Salary]])</f>
        <v>17999</v>
      </c>
      <c r="K6483" t="b">
        <f>OR((Statistics_xlsx___Sheet1[[#This Row],[updated offered salary]]&lt;$N$39),(Statistics_xlsx___Sheet1[[#This Row],[updated offered salary]]&gt;$N$40))</f>
        <v>0</v>
      </c>
    </row>
    <row r="6484" spans="1:11" x14ac:dyDescent="0.3">
      <c r="A6484">
        <v>200800</v>
      </c>
      <c r="B6484" t="s">
        <v>5255</v>
      </c>
      <c r="C6484" t="s">
        <v>8</v>
      </c>
      <c r="D6484" t="s">
        <v>9</v>
      </c>
      <c r="E6484" t="str">
        <f>IF(Statistics_xlsx___Sheet1[[#This Row],[event_name]]="-","Male",Statistics_xlsx___Sheet1[[#This Row],[event_name]])</f>
        <v>Male</v>
      </c>
      <c r="F6484" t="s">
        <v>52</v>
      </c>
      <c r="G6484" t="s">
        <v>345</v>
      </c>
      <c r="H6484" t="str">
        <f>IF(Statistics_xlsx___Sheet1[[#This Row],[Post Name]]="-",IF(G6485=0,G6483,G6485),Statistics_xlsx___Sheet1[[#This Row],[Post Name]])</f>
        <v>c9</v>
      </c>
      <c r="I6484">
        <v>48457</v>
      </c>
      <c r="J6484">
        <f>IF(Statistics_xlsx___Sheet1[[#This Row],[Offered Salary]]&lt;=0,AVERAGE($I$2:$I$7166),Statistics_xlsx___Sheet1[[#This Row],[Offered Salary]])</f>
        <v>48457</v>
      </c>
      <c r="K6484" t="b">
        <f>OR((Statistics_xlsx___Sheet1[[#This Row],[updated offered salary]]&lt;$N$39),(Statistics_xlsx___Sheet1[[#This Row],[updated offered salary]]&gt;$N$40))</f>
        <v>0</v>
      </c>
    </row>
    <row r="6485" spans="1:11" x14ac:dyDescent="0.3">
      <c r="A6485">
        <v>372302</v>
      </c>
      <c r="B6485" t="s">
        <v>2119</v>
      </c>
      <c r="C6485" t="s">
        <v>8</v>
      </c>
      <c r="D6485" t="s">
        <v>13</v>
      </c>
      <c r="E6485" t="str">
        <f>IF(Statistics_xlsx___Sheet1[[#This Row],[event_name]]="-","Male",Statistics_xlsx___Sheet1[[#This Row],[event_name]])</f>
        <v>Female</v>
      </c>
      <c r="F6485" t="s">
        <v>52</v>
      </c>
      <c r="G6485" t="s">
        <v>345</v>
      </c>
      <c r="H6485" t="str">
        <f>IF(Statistics_xlsx___Sheet1[[#This Row],[Post Name]]="-",IF(G6486=0,G6484,G6486),Statistics_xlsx___Sheet1[[#This Row],[Post Name]])</f>
        <v>c9</v>
      </c>
      <c r="I6485">
        <v>56446</v>
      </c>
      <c r="J6485">
        <f>IF(Statistics_xlsx___Sheet1[[#This Row],[Offered Salary]]&lt;=0,AVERAGE($I$2:$I$7166),Statistics_xlsx___Sheet1[[#This Row],[Offered Salary]])</f>
        <v>56446</v>
      </c>
      <c r="K6485" t="b">
        <f>OR((Statistics_xlsx___Sheet1[[#This Row],[updated offered salary]]&lt;$N$39),(Statistics_xlsx___Sheet1[[#This Row],[updated offered salary]]&gt;$N$40))</f>
        <v>0</v>
      </c>
    </row>
    <row r="6486" spans="1:11" x14ac:dyDescent="0.3">
      <c r="A6486">
        <v>160508</v>
      </c>
      <c r="B6486" t="s">
        <v>5256</v>
      </c>
      <c r="C6486" t="s">
        <v>8</v>
      </c>
      <c r="D6486" t="s">
        <v>13</v>
      </c>
      <c r="E6486" t="str">
        <f>IF(Statistics_xlsx___Sheet1[[#This Row],[event_name]]="-","Male",Statistics_xlsx___Sheet1[[#This Row],[event_name]])</f>
        <v>Female</v>
      </c>
      <c r="F6486" t="s">
        <v>52</v>
      </c>
      <c r="G6486" t="s">
        <v>345</v>
      </c>
      <c r="H6486" t="str">
        <f>IF(Statistics_xlsx___Sheet1[[#This Row],[Post Name]]="-",IF(G6487=0,G6485,G6487),Statistics_xlsx___Sheet1[[#This Row],[Post Name]])</f>
        <v>c9</v>
      </c>
      <c r="I6486">
        <v>18068</v>
      </c>
      <c r="J6486">
        <f>IF(Statistics_xlsx___Sheet1[[#This Row],[Offered Salary]]&lt;=0,AVERAGE($I$2:$I$7166),Statistics_xlsx___Sheet1[[#This Row],[Offered Salary]])</f>
        <v>18068</v>
      </c>
      <c r="K6486" t="b">
        <f>OR((Statistics_xlsx___Sheet1[[#This Row],[updated offered salary]]&lt;$N$39),(Statistics_xlsx___Sheet1[[#This Row],[updated offered salary]]&gt;$N$40))</f>
        <v>0</v>
      </c>
    </row>
    <row r="6487" spans="1:11" x14ac:dyDescent="0.3">
      <c r="A6487">
        <v>982486</v>
      </c>
      <c r="B6487" t="s">
        <v>5257</v>
      </c>
      <c r="C6487" t="s">
        <v>15</v>
      </c>
      <c r="D6487" t="s">
        <v>9</v>
      </c>
      <c r="E6487" t="str">
        <f>IF(Statistics_xlsx___Sheet1[[#This Row],[event_name]]="-","Male",Statistics_xlsx___Sheet1[[#This Row],[event_name]])</f>
        <v>Male</v>
      </c>
      <c r="F6487" t="s">
        <v>52</v>
      </c>
      <c r="G6487" t="s">
        <v>345</v>
      </c>
      <c r="H6487" t="str">
        <f>IF(Statistics_xlsx___Sheet1[[#This Row],[Post Name]]="-",IF(G6488=0,G6486,G6488),Statistics_xlsx___Sheet1[[#This Row],[Post Name]])</f>
        <v>c9</v>
      </c>
      <c r="I6487">
        <v>2050</v>
      </c>
      <c r="J6487">
        <f>IF(Statistics_xlsx___Sheet1[[#This Row],[Offered Salary]]&lt;=0,AVERAGE($I$2:$I$7166),Statistics_xlsx___Sheet1[[#This Row],[Offered Salary]])</f>
        <v>2050</v>
      </c>
      <c r="K6487" t="b">
        <f>OR((Statistics_xlsx___Sheet1[[#This Row],[updated offered salary]]&lt;$N$39),(Statistics_xlsx___Sheet1[[#This Row],[updated offered salary]]&gt;$N$40))</f>
        <v>0</v>
      </c>
    </row>
    <row r="6488" spans="1:11" x14ac:dyDescent="0.3">
      <c r="A6488">
        <v>673739</v>
      </c>
      <c r="B6488" t="s">
        <v>5258</v>
      </c>
      <c r="C6488" t="s">
        <v>8</v>
      </c>
      <c r="D6488" t="s">
        <v>9</v>
      </c>
      <c r="E6488" t="str">
        <f>IF(Statistics_xlsx___Sheet1[[#This Row],[event_name]]="-","Male",Statistics_xlsx___Sheet1[[#This Row],[event_name]])</f>
        <v>Male</v>
      </c>
      <c r="F6488" t="s">
        <v>17</v>
      </c>
      <c r="G6488" t="s">
        <v>24</v>
      </c>
      <c r="H6488" t="str">
        <f>IF(Statistics_xlsx___Sheet1[[#This Row],[Post Name]]="-",IF(G6489=0,G6487,G6489),Statistics_xlsx___Sheet1[[#This Row],[Post Name]])</f>
        <v>i7</v>
      </c>
      <c r="I6488">
        <v>11129</v>
      </c>
      <c r="J6488">
        <f>IF(Statistics_xlsx___Sheet1[[#This Row],[Offered Salary]]&lt;=0,AVERAGE($I$2:$I$7166),Statistics_xlsx___Sheet1[[#This Row],[Offered Salary]])</f>
        <v>11129</v>
      </c>
      <c r="K6488" t="b">
        <f>OR((Statistics_xlsx___Sheet1[[#This Row],[updated offered salary]]&lt;$N$39),(Statistics_xlsx___Sheet1[[#This Row],[updated offered salary]]&gt;$N$40))</f>
        <v>0</v>
      </c>
    </row>
    <row r="6489" spans="1:11" x14ac:dyDescent="0.3">
      <c r="A6489">
        <v>271994</v>
      </c>
      <c r="B6489" t="s">
        <v>5259</v>
      </c>
      <c r="C6489" t="s">
        <v>8</v>
      </c>
      <c r="D6489" t="s">
        <v>9</v>
      </c>
      <c r="E6489" t="str">
        <f>IF(Statistics_xlsx___Sheet1[[#This Row],[event_name]]="-","Male",Statistics_xlsx___Sheet1[[#This Row],[event_name]])</f>
        <v>Male</v>
      </c>
      <c r="F6489" t="s">
        <v>21</v>
      </c>
      <c r="G6489" t="s">
        <v>345</v>
      </c>
      <c r="H6489" t="str">
        <f>IF(Statistics_xlsx___Sheet1[[#This Row],[Post Name]]="-",IF(G6490=0,G6488,G6490),Statistics_xlsx___Sheet1[[#This Row],[Post Name]])</f>
        <v>c9</v>
      </c>
      <c r="I6489">
        <v>98352</v>
      </c>
      <c r="J6489">
        <f>IF(Statistics_xlsx___Sheet1[[#This Row],[Offered Salary]]&lt;=0,AVERAGE($I$2:$I$7166),Statistics_xlsx___Sheet1[[#This Row],[Offered Salary]])</f>
        <v>98352</v>
      </c>
      <c r="K6489" t="b">
        <f>OR((Statistics_xlsx___Sheet1[[#This Row],[updated offered salary]]&lt;$N$39),(Statistics_xlsx___Sheet1[[#This Row],[updated offered salary]]&gt;$N$40))</f>
        <v>0</v>
      </c>
    </row>
    <row r="6490" spans="1:11" x14ac:dyDescent="0.3">
      <c r="A6490">
        <v>228561</v>
      </c>
      <c r="B6490" t="s">
        <v>5260</v>
      </c>
      <c r="C6490" t="s">
        <v>8</v>
      </c>
      <c r="D6490" t="s">
        <v>42</v>
      </c>
      <c r="E6490" t="str">
        <f>IF(Statistics_xlsx___Sheet1[[#This Row],[event_name]]="-","Male",Statistics_xlsx___Sheet1[[#This Row],[event_name]])</f>
        <v>Don’t want to say</v>
      </c>
      <c r="F6490" t="s">
        <v>17</v>
      </c>
      <c r="G6490" t="s">
        <v>39</v>
      </c>
      <c r="H6490" t="str">
        <f>IF(Statistics_xlsx___Sheet1[[#This Row],[Post Name]]="-",IF(G6491=0,G6489,G6491),Statistics_xlsx___Sheet1[[#This Row],[Post Name]])</f>
        <v>i1</v>
      </c>
      <c r="I6490">
        <v>11292</v>
      </c>
      <c r="J6490">
        <f>IF(Statistics_xlsx___Sheet1[[#This Row],[Offered Salary]]&lt;=0,AVERAGE($I$2:$I$7166),Statistics_xlsx___Sheet1[[#This Row],[Offered Salary]])</f>
        <v>11292</v>
      </c>
      <c r="K6490" t="b">
        <f>OR((Statistics_xlsx___Sheet1[[#This Row],[updated offered salary]]&lt;$N$39),(Statistics_xlsx___Sheet1[[#This Row],[updated offered salary]]&gt;$N$40))</f>
        <v>0</v>
      </c>
    </row>
    <row r="6491" spans="1:11" x14ac:dyDescent="0.3">
      <c r="A6491">
        <v>754872</v>
      </c>
      <c r="B6491" t="s">
        <v>5261</v>
      </c>
      <c r="C6491" t="s">
        <v>8</v>
      </c>
      <c r="D6491" t="s">
        <v>13</v>
      </c>
      <c r="E6491" t="str">
        <f>IF(Statistics_xlsx___Sheet1[[#This Row],[event_name]]="-","Male",Statistics_xlsx___Sheet1[[#This Row],[event_name]])</f>
        <v>Female</v>
      </c>
      <c r="F6491" t="s">
        <v>17</v>
      </c>
      <c r="G6491" t="s">
        <v>39</v>
      </c>
      <c r="H6491" t="str">
        <f>IF(Statistics_xlsx___Sheet1[[#This Row],[Post Name]]="-",IF(G6492=0,G6490,G6492),Statistics_xlsx___Sheet1[[#This Row],[Post Name]])</f>
        <v>i1</v>
      </c>
      <c r="I6491">
        <v>32638</v>
      </c>
      <c r="J6491">
        <f>IF(Statistics_xlsx___Sheet1[[#This Row],[Offered Salary]]&lt;=0,AVERAGE($I$2:$I$7166),Statistics_xlsx___Sheet1[[#This Row],[Offered Salary]])</f>
        <v>32638</v>
      </c>
      <c r="K6491" t="b">
        <f>OR((Statistics_xlsx___Sheet1[[#This Row],[updated offered salary]]&lt;$N$39),(Statistics_xlsx___Sheet1[[#This Row],[updated offered salary]]&gt;$N$40))</f>
        <v>0</v>
      </c>
    </row>
    <row r="6492" spans="1:11" x14ac:dyDescent="0.3">
      <c r="A6492">
        <v>390532</v>
      </c>
      <c r="B6492" t="s">
        <v>5262</v>
      </c>
      <c r="C6492" t="s">
        <v>8</v>
      </c>
      <c r="D6492" t="s">
        <v>9</v>
      </c>
      <c r="E6492" t="str">
        <f>IF(Statistics_xlsx___Sheet1[[#This Row],[event_name]]="-","Male",Statistics_xlsx___Sheet1[[#This Row],[event_name]])</f>
        <v>Male</v>
      </c>
      <c r="F6492" t="s">
        <v>17</v>
      </c>
      <c r="G6492" t="s">
        <v>39</v>
      </c>
      <c r="H6492" t="str">
        <f>IF(Statistics_xlsx___Sheet1[[#This Row],[Post Name]]="-",IF(G6493=0,G6491,G6493),Statistics_xlsx___Sheet1[[#This Row],[Post Name]])</f>
        <v>i1</v>
      </c>
      <c r="I6492">
        <v>59708</v>
      </c>
      <c r="J6492">
        <f>IF(Statistics_xlsx___Sheet1[[#This Row],[Offered Salary]]&lt;=0,AVERAGE($I$2:$I$7166),Statistics_xlsx___Sheet1[[#This Row],[Offered Salary]])</f>
        <v>59708</v>
      </c>
      <c r="K6492" t="b">
        <f>OR((Statistics_xlsx___Sheet1[[#This Row],[updated offered salary]]&lt;$N$39),(Statistics_xlsx___Sheet1[[#This Row],[updated offered salary]]&gt;$N$40))</f>
        <v>0</v>
      </c>
    </row>
    <row r="6493" spans="1:11" x14ac:dyDescent="0.3">
      <c r="A6493">
        <v>834520</v>
      </c>
      <c r="B6493" t="s">
        <v>5262</v>
      </c>
      <c r="C6493" t="s">
        <v>8</v>
      </c>
      <c r="D6493" t="s">
        <v>13</v>
      </c>
      <c r="E6493" t="str">
        <f>IF(Statistics_xlsx___Sheet1[[#This Row],[event_name]]="-","Male",Statistics_xlsx___Sheet1[[#This Row],[event_name]])</f>
        <v>Female</v>
      </c>
      <c r="F6493" t="s">
        <v>17</v>
      </c>
      <c r="G6493" t="s">
        <v>39</v>
      </c>
      <c r="H6493" t="str">
        <f>IF(Statistics_xlsx___Sheet1[[#This Row],[Post Name]]="-",IF(G6494=0,G6492,G6494),Statistics_xlsx___Sheet1[[#This Row],[Post Name]])</f>
        <v>i1</v>
      </c>
      <c r="I6493">
        <v>71841</v>
      </c>
      <c r="J6493">
        <f>IF(Statistics_xlsx___Sheet1[[#This Row],[Offered Salary]]&lt;=0,AVERAGE($I$2:$I$7166),Statistics_xlsx___Sheet1[[#This Row],[Offered Salary]])</f>
        <v>71841</v>
      </c>
      <c r="K6493" t="b">
        <f>OR((Statistics_xlsx___Sheet1[[#This Row],[updated offered salary]]&lt;$N$39),(Statistics_xlsx___Sheet1[[#This Row],[updated offered salary]]&gt;$N$40))</f>
        <v>0</v>
      </c>
    </row>
    <row r="6494" spans="1:11" x14ac:dyDescent="0.3">
      <c r="A6494">
        <v>519957</v>
      </c>
      <c r="B6494" t="s">
        <v>5263</v>
      </c>
      <c r="C6494" t="s">
        <v>8</v>
      </c>
      <c r="D6494" t="s">
        <v>9</v>
      </c>
      <c r="E6494" t="str">
        <f>IF(Statistics_xlsx___Sheet1[[#This Row],[event_name]]="-","Male",Statistics_xlsx___Sheet1[[#This Row],[event_name]])</f>
        <v>Male</v>
      </c>
      <c r="F6494" t="s">
        <v>17</v>
      </c>
      <c r="G6494" t="s">
        <v>345</v>
      </c>
      <c r="H6494" t="str">
        <f>IF(Statistics_xlsx___Sheet1[[#This Row],[Post Name]]="-",IF(G6495=0,G6493,G6495),Statistics_xlsx___Sheet1[[#This Row],[Post Name]])</f>
        <v>c9</v>
      </c>
      <c r="I6494">
        <v>37753</v>
      </c>
      <c r="J6494">
        <f>IF(Statistics_xlsx___Sheet1[[#This Row],[Offered Salary]]&lt;=0,AVERAGE($I$2:$I$7166),Statistics_xlsx___Sheet1[[#This Row],[Offered Salary]])</f>
        <v>37753</v>
      </c>
      <c r="K6494" t="b">
        <f>OR((Statistics_xlsx___Sheet1[[#This Row],[updated offered salary]]&lt;$N$39),(Statistics_xlsx___Sheet1[[#This Row],[updated offered salary]]&gt;$N$40))</f>
        <v>0</v>
      </c>
    </row>
    <row r="6495" spans="1:11" x14ac:dyDescent="0.3">
      <c r="A6495">
        <v>911963</v>
      </c>
      <c r="B6495" t="s">
        <v>5264</v>
      </c>
      <c r="C6495" t="s">
        <v>15</v>
      </c>
      <c r="D6495" t="s">
        <v>9</v>
      </c>
      <c r="E6495" t="str">
        <f>IF(Statistics_xlsx___Sheet1[[#This Row],[event_name]]="-","Male",Statistics_xlsx___Sheet1[[#This Row],[event_name]])</f>
        <v>Male</v>
      </c>
      <c r="F6495" t="s">
        <v>17</v>
      </c>
      <c r="G6495" t="s">
        <v>345</v>
      </c>
      <c r="H6495" t="str">
        <f>IF(Statistics_xlsx___Sheet1[[#This Row],[Post Name]]="-",IF(G6496=0,G6494,G6496),Statistics_xlsx___Sheet1[[#This Row],[Post Name]])</f>
        <v>c9</v>
      </c>
      <c r="I6495">
        <v>31676</v>
      </c>
      <c r="J6495">
        <f>IF(Statistics_xlsx___Sheet1[[#This Row],[Offered Salary]]&lt;=0,AVERAGE($I$2:$I$7166),Statistics_xlsx___Sheet1[[#This Row],[Offered Salary]])</f>
        <v>31676</v>
      </c>
      <c r="K6495" t="b">
        <f>OR((Statistics_xlsx___Sheet1[[#This Row],[updated offered salary]]&lt;$N$39),(Statistics_xlsx___Sheet1[[#This Row],[updated offered salary]]&gt;$N$40))</f>
        <v>0</v>
      </c>
    </row>
    <row r="6496" spans="1:11" x14ac:dyDescent="0.3">
      <c r="A6496">
        <v>254555</v>
      </c>
      <c r="B6496" t="s">
        <v>5265</v>
      </c>
      <c r="C6496" t="s">
        <v>8</v>
      </c>
      <c r="D6496" t="s">
        <v>9</v>
      </c>
      <c r="E6496" t="str">
        <f>IF(Statistics_xlsx___Sheet1[[#This Row],[event_name]]="-","Male",Statistics_xlsx___Sheet1[[#This Row],[event_name]])</f>
        <v>Male</v>
      </c>
      <c r="F6496" t="s">
        <v>17</v>
      </c>
      <c r="G6496" t="s">
        <v>345</v>
      </c>
      <c r="H6496" t="str">
        <f>IF(Statistics_xlsx___Sheet1[[#This Row],[Post Name]]="-",IF(G6497=0,G6495,G6497),Statistics_xlsx___Sheet1[[#This Row],[Post Name]])</f>
        <v>c9</v>
      </c>
      <c r="I6496">
        <v>89012</v>
      </c>
      <c r="J6496">
        <f>IF(Statistics_xlsx___Sheet1[[#This Row],[Offered Salary]]&lt;=0,AVERAGE($I$2:$I$7166),Statistics_xlsx___Sheet1[[#This Row],[Offered Salary]])</f>
        <v>89012</v>
      </c>
      <c r="K6496" t="b">
        <f>OR((Statistics_xlsx___Sheet1[[#This Row],[updated offered salary]]&lt;$N$39),(Statistics_xlsx___Sheet1[[#This Row],[updated offered salary]]&gt;$N$40))</f>
        <v>0</v>
      </c>
    </row>
    <row r="6497" spans="1:11" x14ac:dyDescent="0.3">
      <c r="A6497">
        <v>104955</v>
      </c>
      <c r="B6497" t="s">
        <v>5266</v>
      </c>
      <c r="C6497" t="s">
        <v>8</v>
      </c>
      <c r="D6497" t="s">
        <v>13</v>
      </c>
      <c r="E6497" t="str">
        <f>IF(Statistics_xlsx___Sheet1[[#This Row],[event_name]]="-","Male",Statistics_xlsx___Sheet1[[#This Row],[event_name]])</f>
        <v>Female</v>
      </c>
      <c r="F6497" t="s">
        <v>86</v>
      </c>
      <c r="G6497" t="s">
        <v>36</v>
      </c>
      <c r="H6497" t="str">
        <f>IF(Statistics_xlsx___Sheet1[[#This Row],[Post Name]]="-",IF(G6498=0,G6496,G6498),Statistics_xlsx___Sheet1[[#This Row],[Post Name]])</f>
        <v>i5</v>
      </c>
      <c r="I6497">
        <v>20400</v>
      </c>
      <c r="J6497">
        <f>IF(Statistics_xlsx___Sheet1[[#This Row],[Offered Salary]]&lt;=0,AVERAGE($I$2:$I$7166),Statistics_xlsx___Sheet1[[#This Row],[Offered Salary]])</f>
        <v>20400</v>
      </c>
      <c r="K6497" t="b">
        <f>OR((Statistics_xlsx___Sheet1[[#This Row],[updated offered salary]]&lt;$N$39),(Statistics_xlsx___Sheet1[[#This Row],[updated offered salary]]&gt;$N$40))</f>
        <v>0</v>
      </c>
    </row>
    <row r="6498" spans="1:11" x14ac:dyDescent="0.3">
      <c r="A6498">
        <v>554676</v>
      </c>
      <c r="B6498" t="s">
        <v>5267</v>
      </c>
      <c r="C6498" t="s">
        <v>15</v>
      </c>
      <c r="D6498" t="s">
        <v>9</v>
      </c>
      <c r="E6498" t="str">
        <f>IF(Statistics_xlsx___Sheet1[[#This Row],[event_name]]="-","Male",Statistics_xlsx___Sheet1[[#This Row],[event_name]])</f>
        <v>Male</v>
      </c>
      <c r="F6498" t="s">
        <v>86</v>
      </c>
      <c r="G6498" t="s">
        <v>36</v>
      </c>
      <c r="H6498" t="str">
        <f>IF(Statistics_xlsx___Sheet1[[#This Row],[Post Name]]="-",IF(G6499=0,G6497,G6499),Statistics_xlsx___Sheet1[[#This Row],[Post Name]])</f>
        <v>i5</v>
      </c>
      <c r="I6498">
        <v>22162</v>
      </c>
      <c r="J6498">
        <f>IF(Statistics_xlsx___Sheet1[[#This Row],[Offered Salary]]&lt;=0,AVERAGE($I$2:$I$7166),Statistics_xlsx___Sheet1[[#This Row],[Offered Salary]])</f>
        <v>22162</v>
      </c>
      <c r="K6498" t="b">
        <f>OR((Statistics_xlsx___Sheet1[[#This Row],[updated offered salary]]&lt;$N$39),(Statistics_xlsx___Sheet1[[#This Row],[updated offered salary]]&gt;$N$40))</f>
        <v>0</v>
      </c>
    </row>
    <row r="6499" spans="1:11" x14ac:dyDescent="0.3">
      <c r="A6499">
        <v>744791</v>
      </c>
      <c r="B6499" t="s">
        <v>5268</v>
      </c>
      <c r="C6499" t="s">
        <v>15</v>
      </c>
      <c r="D6499" t="s">
        <v>13</v>
      </c>
      <c r="E6499" t="str">
        <f>IF(Statistics_xlsx___Sheet1[[#This Row],[event_name]]="-","Male",Statistics_xlsx___Sheet1[[#This Row],[event_name]])</f>
        <v>Female</v>
      </c>
      <c r="F6499" t="s">
        <v>86</v>
      </c>
      <c r="G6499" t="s">
        <v>24</v>
      </c>
      <c r="H6499" t="str">
        <f>IF(Statistics_xlsx___Sheet1[[#This Row],[Post Name]]="-",IF(G6500=0,G6498,G6500),Statistics_xlsx___Sheet1[[#This Row],[Post Name]])</f>
        <v>i7</v>
      </c>
      <c r="I6499">
        <v>95835</v>
      </c>
      <c r="J6499">
        <f>IF(Statistics_xlsx___Sheet1[[#This Row],[Offered Salary]]&lt;=0,AVERAGE($I$2:$I$7166),Statistics_xlsx___Sheet1[[#This Row],[Offered Salary]])</f>
        <v>95835</v>
      </c>
      <c r="K6499" t="b">
        <f>OR((Statistics_xlsx___Sheet1[[#This Row],[updated offered salary]]&lt;$N$39),(Statistics_xlsx___Sheet1[[#This Row],[updated offered salary]]&gt;$N$40))</f>
        <v>0</v>
      </c>
    </row>
    <row r="6500" spans="1:11" x14ac:dyDescent="0.3">
      <c r="A6500">
        <v>694395</v>
      </c>
      <c r="B6500" t="s">
        <v>5269</v>
      </c>
      <c r="C6500" t="s">
        <v>8</v>
      </c>
      <c r="D6500" t="s">
        <v>9</v>
      </c>
      <c r="E6500" t="str">
        <f>IF(Statistics_xlsx___Sheet1[[#This Row],[event_name]]="-","Male",Statistics_xlsx___Sheet1[[#This Row],[event_name]])</f>
        <v>Male</v>
      </c>
      <c r="F6500" t="s">
        <v>86</v>
      </c>
      <c r="G6500" t="s">
        <v>24</v>
      </c>
      <c r="H6500" t="str">
        <f>IF(Statistics_xlsx___Sheet1[[#This Row],[Post Name]]="-",IF(G6501=0,G6499,G6501),Statistics_xlsx___Sheet1[[#This Row],[Post Name]])</f>
        <v>i7</v>
      </c>
      <c r="I6500">
        <v>29981</v>
      </c>
      <c r="J6500">
        <f>IF(Statistics_xlsx___Sheet1[[#This Row],[Offered Salary]]&lt;=0,AVERAGE($I$2:$I$7166),Statistics_xlsx___Sheet1[[#This Row],[Offered Salary]])</f>
        <v>29981</v>
      </c>
      <c r="K6500" t="b">
        <f>OR((Statistics_xlsx___Sheet1[[#This Row],[updated offered salary]]&lt;$N$39),(Statistics_xlsx___Sheet1[[#This Row],[updated offered salary]]&gt;$N$40))</f>
        <v>0</v>
      </c>
    </row>
    <row r="6501" spans="1:11" x14ac:dyDescent="0.3">
      <c r="A6501">
        <v>548288</v>
      </c>
      <c r="B6501" t="s">
        <v>5270</v>
      </c>
      <c r="C6501" t="s">
        <v>8</v>
      </c>
      <c r="D6501" t="s">
        <v>9</v>
      </c>
      <c r="E6501" t="str">
        <f>IF(Statistics_xlsx___Sheet1[[#This Row],[event_name]]="-","Male",Statistics_xlsx___Sheet1[[#This Row],[event_name]])</f>
        <v>Male</v>
      </c>
      <c r="F6501" t="s">
        <v>21</v>
      </c>
      <c r="G6501" t="s">
        <v>345</v>
      </c>
      <c r="H6501" t="str">
        <f>IF(Statistics_xlsx___Sheet1[[#This Row],[Post Name]]="-",IF(G6502=0,G6500,G6502),Statistics_xlsx___Sheet1[[#This Row],[Post Name]])</f>
        <v>c9</v>
      </c>
      <c r="I6501">
        <v>46681</v>
      </c>
      <c r="J6501">
        <f>IF(Statistics_xlsx___Sheet1[[#This Row],[Offered Salary]]&lt;=0,AVERAGE($I$2:$I$7166),Statistics_xlsx___Sheet1[[#This Row],[Offered Salary]])</f>
        <v>46681</v>
      </c>
      <c r="K6501" t="b">
        <f>OR((Statistics_xlsx___Sheet1[[#This Row],[updated offered salary]]&lt;$N$39),(Statistics_xlsx___Sheet1[[#This Row],[updated offered salary]]&gt;$N$40))</f>
        <v>0</v>
      </c>
    </row>
    <row r="6502" spans="1:11" x14ac:dyDescent="0.3">
      <c r="A6502">
        <v>96249</v>
      </c>
      <c r="B6502" t="s">
        <v>5271</v>
      </c>
      <c r="C6502" t="s">
        <v>15</v>
      </c>
      <c r="D6502" t="s">
        <v>13</v>
      </c>
      <c r="E6502" t="str">
        <f>IF(Statistics_xlsx___Sheet1[[#This Row],[event_name]]="-","Male",Statistics_xlsx___Sheet1[[#This Row],[event_name]])</f>
        <v>Female</v>
      </c>
      <c r="F6502" t="s">
        <v>21</v>
      </c>
      <c r="G6502" t="s">
        <v>345</v>
      </c>
      <c r="H6502" t="str">
        <f>IF(Statistics_xlsx___Sheet1[[#This Row],[Post Name]]="-",IF(G6503=0,G6501,G6503),Statistics_xlsx___Sheet1[[#This Row],[Post Name]])</f>
        <v>c9</v>
      </c>
      <c r="I6502">
        <v>7906</v>
      </c>
      <c r="J6502">
        <f>IF(Statistics_xlsx___Sheet1[[#This Row],[Offered Salary]]&lt;=0,AVERAGE($I$2:$I$7166),Statistics_xlsx___Sheet1[[#This Row],[Offered Salary]])</f>
        <v>7906</v>
      </c>
      <c r="K6502" t="b">
        <f>OR((Statistics_xlsx___Sheet1[[#This Row],[updated offered salary]]&lt;$N$39),(Statistics_xlsx___Sheet1[[#This Row],[updated offered salary]]&gt;$N$40))</f>
        <v>0</v>
      </c>
    </row>
    <row r="6503" spans="1:11" x14ac:dyDescent="0.3">
      <c r="A6503">
        <v>63422</v>
      </c>
      <c r="B6503" t="s">
        <v>5272</v>
      </c>
      <c r="C6503" t="s">
        <v>8</v>
      </c>
      <c r="D6503" t="s">
        <v>9</v>
      </c>
      <c r="E6503" t="str">
        <f>IF(Statistics_xlsx___Sheet1[[#This Row],[event_name]]="-","Male",Statistics_xlsx___Sheet1[[#This Row],[event_name]])</f>
        <v>Male</v>
      </c>
      <c r="F6503" t="s">
        <v>10</v>
      </c>
      <c r="G6503" t="s">
        <v>345</v>
      </c>
      <c r="H6503" t="str">
        <f>IF(Statistics_xlsx___Sheet1[[#This Row],[Post Name]]="-",IF(G6504=0,G6502,G6504),Statistics_xlsx___Sheet1[[#This Row],[Post Name]])</f>
        <v>c9</v>
      </c>
      <c r="I6503">
        <v>84568</v>
      </c>
      <c r="J6503">
        <f>IF(Statistics_xlsx___Sheet1[[#This Row],[Offered Salary]]&lt;=0,AVERAGE($I$2:$I$7166),Statistics_xlsx___Sheet1[[#This Row],[Offered Salary]])</f>
        <v>84568</v>
      </c>
      <c r="K6503" t="b">
        <f>OR((Statistics_xlsx___Sheet1[[#This Row],[updated offered salary]]&lt;$N$39),(Statistics_xlsx___Sheet1[[#This Row],[updated offered salary]]&gt;$N$40))</f>
        <v>0</v>
      </c>
    </row>
    <row r="6504" spans="1:11" x14ac:dyDescent="0.3">
      <c r="A6504">
        <v>859898</v>
      </c>
      <c r="B6504" t="s">
        <v>5273</v>
      </c>
      <c r="C6504" t="s">
        <v>8</v>
      </c>
      <c r="D6504" t="s">
        <v>13</v>
      </c>
      <c r="E6504" t="str">
        <f>IF(Statistics_xlsx___Sheet1[[#This Row],[event_name]]="-","Male",Statistics_xlsx___Sheet1[[#This Row],[event_name]])</f>
        <v>Female</v>
      </c>
      <c r="F6504" t="s">
        <v>17</v>
      </c>
      <c r="G6504" t="s">
        <v>14</v>
      </c>
      <c r="H6504" t="str">
        <f>IF(Statistics_xlsx___Sheet1[[#This Row],[Post Name]]="-",IF(G6505=0,G6503,G6505),Statistics_xlsx___Sheet1[[#This Row],[Post Name]])</f>
        <v>c5</v>
      </c>
      <c r="I6504">
        <v>5828</v>
      </c>
      <c r="J6504">
        <f>IF(Statistics_xlsx___Sheet1[[#This Row],[Offered Salary]]&lt;=0,AVERAGE($I$2:$I$7166),Statistics_xlsx___Sheet1[[#This Row],[Offered Salary]])</f>
        <v>5828</v>
      </c>
      <c r="K6504" t="b">
        <f>OR((Statistics_xlsx___Sheet1[[#This Row],[updated offered salary]]&lt;$N$39),(Statistics_xlsx___Sheet1[[#This Row],[updated offered salary]]&gt;$N$40))</f>
        <v>0</v>
      </c>
    </row>
    <row r="6505" spans="1:11" x14ac:dyDescent="0.3">
      <c r="A6505">
        <v>643698</v>
      </c>
      <c r="B6505" t="s">
        <v>5274</v>
      </c>
      <c r="C6505" t="s">
        <v>8</v>
      </c>
      <c r="D6505" t="s">
        <v>9</v>
      </c>
      <c r="E6505" t="str">
        <f>IF(Statistics_xlsx___Sheet1[[#This Row],[event_name]]="-","Male",Statistics_xlsx___Sheet1[[#This Row],[event_name]])</f>
        <v>Male</v>
      </c>
      <c r="F6505" t="s">
        <v>21</v>
      </c>
      <c r="G6505" t="s">
        <v>345</v>
      </c>
      <c r="H6505" t="str">
        <f>IF(Statistics_xlsx___Sheet1[[#This Row],[Post Name]]="-",IF(G6506=0,G6504,G6506),Statistics_xlsx___Sheet1[[#This Row],[Post Name]])</f>
        <v>c9</v>
      </c>
      <c r="I6505">
        <v>3720</v>
      </c>
      <c r="J6505">
        <f>IF(Statistics_xlsx___Sheet1[[#This Row],[Offered Salary]]&lt;=0,AVERAGE($I$2:$I$7166),Statistics_xlsx___Sheet1[[#This Row],[Offered Salary]])</f>
        <v>3720</v>
      </c>
      <c r="K6505" t="b">
        <f>OR((Statistics_xlsx___Sheet1[[#This Row],[updated offered salary]]&lt;$N$39),(Statistics_xlsx___Sheet1[[#This Row],[updated offered salary]]&gt;$N$40))</f>
        <v>0</v>
      </c>
    </row>
    <row r="6506" spans="1:11" x14ac:dyDescent="0.3">
      <c r="A6506">
        <v>139170</v>
      </c>
      <c r="B6506" t="s">
        <v>5275</v>
      </c>
      <c r="C6506" t="s">
        <v>8</v>
      </c>
      <c r="D6506" t="s">
        <v>9</v>
      </c>
      <c r="E6506" t="str">
        <f>IF(Statistics_xlsx___Sheet1[[#This Row],[event_name]]="-","Male",Statistics_xlsx___Sheet1[[#This Row],[event_name]])</f>
        <v>Male</v>
      </c>
      <c r="F6506" t="s">
        <v>21</v>
      </c>
      <c r="G6506" t="s">
        <v>345</v>
      </c>
      <c r="H6506" t="str">
        <f>IF(Statistics_xlsx___Sheet1[[#This Row],[Post Name]]="-",IF(G6507=0,G6505,G6507),Statistics_xlsx___Sheet1[[#This Row],[Post Name]])</f>
        <v>c9</v>
      </c>
      <c r="I6506">
        <v>34032</v>
      </c>
      <c r="J6506">
        <f>IF(Statistics_xlsx___Sheet1[[#This Row],[Offered Salary]]&lt;=0,AVERAGE($I$2:$I$7166),Statistics_xlsx___Sheet1[[#This Row],[Offered Salary]])</f>
        <v>34032</v>
      </c>
      <c r="K6506" t="b">
        <f>OR((Statistics_xlsx___Sheet1[[#This Row],[updated offered salary]]&lt;$N$39),(Statistics_xlsx___Sheet1[[#This Row],[updated offered salary]]&gt;$N$40))</f>
        <v>0</v>
      </c>
    </row>
    <row r="6507" spans="1:11" x14ac:dyDescent="0.3">
      <c r="A6507">
        <v>633392</v>
      </c>
      <c r="B6507" t="s">
        <v>5276</v>
      </c>
      <c r="C6507" t="s">
        <v>8</v>
      </c>
      <c r="D6507" t="s">
        <v>9</v>
      </c>
      <c r="E6507" t="str">
        <f>IF(Statistics_xlsx___Sheet1[[#This Row],[event_name]]="-","Male",Statistics_xlsx___Sheet1[[#This Row],[event_name]])</f>
        <v>Male</v>
      </c>
      <c r="F6507" t="s">
        <v>21</v>
      </c>
      <c r="G6507" t="s">
        <v>345</v>
      </c>
      <c r="H6507" t="str">
        <f>IF(Statistics_xlsx___Sheet1[[#This Row],[Post Name]]="-",IF(G6508=0,G6506,G6508),Statistics_xlsx___Sheet1[[#This Row],[Post Name]])</f>
        <v>c9</v>
      </c>
      <c r="I6507">
        <v>63619</v>
      </c>
      <c r="J6507">
        <f>IF(Statistics_xlsx___Sheet1[[#This Row],[Offered Salary]]&lt;=0,AVERAGE($I$2:$I$7166),Statistics_xlsx___Sheet1[[#This Row],[Offered Salary]])</f>
        <v>63619</v>
      </c>
      <c r="K6507" t="b">
        <f>OR((Statistics_xlsx___Sheet1[[#This Row],[updated offered salary]]&lt;$N$39),(Statistics_xlsx___Sheet1[[#This Row],[updated offered salary]]&gt;$N$40))</f>
        <v>0</v>
      </c>
    </row>
    <row r="6508" spans="1:11" x14ac:dyDescent="0.3">
      <c r="A6508">
        <v>122829</v>
      </c>
      <c r="B6508" t="s">
        <v>5277</v>
      </c>
      <c r="C6508" t="s">
        <v>8</v>
      </c>
      <c r="D6508" t="s">
        <v>13</v>
      </c>
      <c r="E6508" t="str">
        <f>IF(Statistics_xlsx___Sheet1[[#This Row],[event_name]]="-","Male",Statistics_xlsx___Sheet1[[#This Row],[event_name]])</f>
        <v>Female</v>
      </c>
      <c r="F6508" t="s">
        <v>21</v>
      </c>
      <c r="G6508" t="s">
        <v>345</v>
      </c>
      <c r="H6508" t="str">
        <f>IF(Statistics_xlsx___Sheet1[[#This Row],[Post Name]]="-",IF(G6509=0,G6507,G6509),Statistics_xlsx___Sheet1[[#This Row],[Post Name]])</f>
        <v>c9</v>
      </c>
      <c r="I6508">
        <v>10952</v>
      </c>
      <c r="J6508">
        <f>IF(Statistics_xlsx___Sheet1[[#This Row],[Offered Salary]]&lt;=0,AVERAGE($I$2:$I$7166),Statistics_xlsx___Sheet1[[#This Row],[Offered Salary]])</f>
        <v>10952</v>
      </c>
      <c r="K6508" t="b">
        <f>OR((Statistics_xlsx___Sheet1[[#This Row],[updated offered salary]]&lt;$N$39),(Statistics_xlsx___Sheet1[[#This Row],[updated offered salary]]&gt;$N$40))</f>
        <v>0</v>
      </c>
    </row>
    <row r="6509" spans="1:11" x14ac:dyDescent="0.3">
      <c r="A6509">
        <v>986708</v>
      </c>
      <c r="B6509" t="s">
        <v>5278</v>
      </c>
      <c r="C6509" t="s">
        <v>8</v>
      </c>
      <c r="D6509" t="s">
        <v>9</v>
      </c>
      <c r="E6509" t="str">
        <f>IF(Statistics_xlsx___Sheet1[[#This Row],[event_name]]="-","Male",Statistics_xlsx___Sheet1[[#This Row],[event_name]])</f>
        <v>Male</v>
      </c>
      <c r="F6509" t="s">
        <v>21</v>
      </c>
      <c r="G6509" t="s">
        <v>345</v>
      </c>
      <c r="H6509" t="str">
        <f>IF(Statistics_xlsx___Sheet1[[#This Row],[Post Name]]="-",IF(G6510=0,G6508,G6510),Statistics_xlsx___Sheet1[[#This Row],[Post Name]])</f>
        <v>c9</v>
      </c>
      <c r="I6509">
        <v>65393</v>
      </c>
      <c r="J6509">
        <f>IF(Statistics_xlsx___Sheet1[[#This Row],[Offered Salary]]&lt;=0,AVERAGE($I$2:$I$7166),Statistics_xlsx___Sheet1[[#This Row],[Offered Salary]])</f>
        <v>65393</v>
      </c>
      <c r="K6509" t="b">
        <f>OR((Statistics_xlsx___Sheet1[[#This Row],[updated offered salary]]&lt;$N$39),(Statistics_xlsx___Sheet1[[#This Row],[updated offered salary]]&gt;$N$40))</f>
        <v>0</v>
      </c>
    </row>
    <row r="6510" spans="1:11" x14ac:dyDescent="0.3">
      <c r="A6510">
        <v>153345</v>
      </c>
      <c r="B6510" t="s">
        <v>5279</v>
      </c>
      <c r="C6510" t="s">
        <v>8</v>
      </c>
      <c r="D6510" t="s">
        <v>9</v>
      </c>
      <c r="E6510" t="str">
        <f>IF(Statistics_xlsx___Sheet1[[#This Row],[event_name]]="-","Male",Statistics_xlsx___Sheet1[[#This Row],[event_name]])</f>
        <v>Male</v>
      </c>
      <c r="F6510" t="s">
        <v>21</v>
      </c>
      <c r="G6510" t="s">
        <v>345</v>
      </c>
      <c r="H6510" t="str">
        <f>IF(Statistics_xlsx___Sheet1[[#This Row],[Post Name]]="-",IF(G6511=0,G6509,G6511),Statistics_xlsx___Sheet1[[#This Row],[Post Name]])</f>
        <v>c9</v>
      </c>
      <c r="I6510">
        <v>39891</v>
      </c>
      <c r="J6510">
        <f>IF(Statistics_xlsx___Sheet1[[#This Row],[Offered Salary]]&lt;=0,AVERAGE($I$2:$I$7166),Statistics_xlsx___Sheet1[[#This Row],[Offered Salary]])</f>
        <v>39891</v>
      </c>
      <c r="K6510" t="b">
        <f>OR((Statistics_xlsx___Sheet1[[#This Row],[updated offered salary]]&lt;$N$39),(Statistics_xlsx___Sheet1[[#This Row],[updated offered salary]]&gt;$N$40))</f>
        <v>0</v>
      </c>
    </row>
    <row r="6511" spans="1:11" x14ac:dyDescent="0.3">
      <c r="A6511">
        <v>804720</v>
      </c>
      <c r="B6511" t="s">
        <v>5280</v>
      </c>
      <c r="C6511" t="s">
        <v>8</v>
      </c>
      <c r="D6511" t="s">
        <v>9</v>
      </c>
      <c r="E6511" t="str">
        <f>IF(Statistics_xlsx___Sheet1[[#This Row],[event_name]]="-","Male",Statistics_xlsx___Sheet1[[#This Row],[event_name]])</f>
        <v>Male</v>
      </c>
      <c r="F6511" t="s">
        <v>17</v>
      </c>
      <c r="G6511" t="s">
        <v>14</v>
      </c>
      <c r="H6511" t="str">
        <f>IF(Statistics_xlsx___Sheet1[[#This Row],[Post Name]]="-",IF(G6512=0,G6510,G6512),Statistics_xlsx___Sheet1[[#This Row],[Post Name]])</f>
        <v>c5</v>
      </c>
      <c r="I6511">
        <v>54083</v>
      </c>
      <c r="J6511">
        <f>IF(Statistics_xlsx___Sheet1[[#This Row],[Offered Salary]]&lt;=0,AVERAGE($I$2:$I$7166),Statistics_xlsx___Sheet1[[#This Row],[Offered Salary]])</f>
        <v>54083</v>
      </c>
      <c r="K6511" t="b">
        <f>OR((Statistics_xlsx___Sheet1[[#This Row],[updated offered salary]]&lt;$N$39),(Statistics_xlsx___Sheet1[[#This Row],[updated offered salary]]&gt;$N$40))</f>
        <v>0</v>
      </c>
    </row>
    <row r="6512" spans="1:11" x14ac:dyDescent="0.3">
      <c r="A6512">
        <v>552148</v>
      </c>
      <c r="B6512" t="s">
        <v>5281</v>
      </c>
      <c r="C6512" t="s">
        <v>8</v>
      </c>
      <c r="D6512" t="s">
        <v>9</v>
      </c>
      <c r="E6512" t="str">
        <f>IF(Statistics_xlsx___Sheet1[[#This Row],[event_name]]="-","Male",Statistics_xlsx___Sheet1[[#This Row],[event_name]])</f>
        <v>Male</v>
      </c>
      <c r="F6512" t="s">
        <v>17</v>
      </c>
      <c r="G6512" t="s">
        <v>24</v>
      </c>
      <c r="H6512" t="str">
        <f>IF(Statistics_xlsx___Sheet1[[#This Row],[Post Name]]="-",IF(G6513=0,G6511,G6513),Statistics_xlsx___Sheet1[[#This Row],[Post Name]])</f>
        <v>i7</v>
      </c>
      <c r="I6512">
        <v>76633</v>
      </c>
      <c r="J6512">
        <f>IF(Statistics_xlsx___Sheet1[[#This Row],[Offered Salary]]&lt;=0,AVERAGE($I$2:$I$7166),Statistics_xlsx___Sheet1[[#This Row],[Offered Salary]])</f>
        <v>76633</v>
      </c>
      <c r="K6512" t="b">
        <f>OR((Statistics_xlsx___Sheet1[[#This Row],[updated offered salary]]&lt;$N$39),(Statistics_xlsx___Sheet1[[#This Row],[updated offered salary]]&gt;$N$40))</f>
        <v>0</v>
      </c>
    </row>
    <row r="6513" spans="1:11" x14ac:dyDescent="0.3">
      <c r="A6513">
        <v>377553</v>
      </c>
      <c r="B6513" t="s">
        <v>5282</v>
      </c>
      <c r="C6513" t="s">
        <v>8</v>
      </c>
      <c r="D6513" t="s">
        <v>9</v>
      </c>
      <c r="E6513" t="str">
        <f>IF(Statistics_xlsx___Sheet1[[#This Row],[event_name]]="-","Male",Statistics_xlsx___Sheet1[[#This Row],[event_name]])</f>
        <v>Male</v>
      </c>
      <c r="F6513" t="s">
        <v>17</v>
      </c>
      <c r="G6513" t="s">
        <v>14</v>
      </c>
      <c r="H6513" t="str">
        <f>IF(Statistics_xlsx___Sheet1[[#This Row],[Post Name]]="-",IF(G6514=0,G6512,G6514),Statistics_xlsx___Sheet1[[#This Row],[Post Name]])</f>
        <v>c5</v>
      </c>
      <c r="I6513">
        <v>38724</v>
      </c>
      <c r="J6513">
        <f>IF(Statistics_xlsx___Sheet1[[#This Row],[Offered Salary]]&lt;=0,AVERAGE($I$2:$I$7166),Statistics_xlsx___Sheet1[[#This Row],[Offered Salary]])</f>
        <v>38724</v>
      </c>
      <c r="K6513" t="b">
        <f>OR((Statistics_xlsx___Sheet1[[#This Row],[updated offered salary]]&lt;$N$39),(Statistics_xlsx___Sheet1[[#This Row],[updated offered salary]]&gt;$N$40))</f>
        <v>0</v>
      </c>
    </row>
    <row r="6514" spans="1:11" x14ac:dyDescent="0.3">
      <c r="A6514">
        <v>42048</v>
      </c>
      <c r="B6514" t="s">
        <v>5283</v>
      </c>
      <c r="C6514" t="s">
        <v>8</v>
      </c>
      <c r="D6514" t="s">
        <v>9</v>
      </c>
      <c r="E6514" t="str">
        <f>IF(Statistics_xlsx___Sheet1[[#This Row],[event_name]]="-","Male",Statistics_xlsx___Sheet1[[#This Row],[event_name]])</f>
        <v>Male</v>
      </c>
      <c r="F6514" t="s">
        <v>10</v>
      </c>
      <c r="G6514" t="s">
        <v>11</v>
      </c>
      <c r="H6514" t="str">
        <f>IF(Statistics_xlsx___Sheet1[[#This Row],[Post Name]]="-",IF(G6515=0,G6513,G6515),Statistics_xlsx___Sheet1[[#This Row],[Post Name]])</f>
        <v>c8</v>
      </c>
      <c r="I6514">
        <v>22471</v>
      </c>
      <c r="J6514">
        <f>IF(Statistics_xlsx___Sheet1[[#This Row],[Offered Salary]]&lt;=0,AVERAGE($I$2:$I$7166),Statistics_xlsx___Sheet1[[#This Row],[Offered Salary]])</f>
        <v>22471</v>
      </c>
      <c r="K6514" t="b">
        <f>OR((Statistics_xlsx___Sheet1[[#This Row],[updated offered salary]]&lt;$N$39),(Statistics_xlsx___Sheet1[[#This Row],[updated offered salary]]&gt;$N$40))</f>
        <v>0</v>
      </c>
    </row>
    <row r="6515" spans="1:11" x14ac:dyDescent="0.3">
      <c r="A6515">
        <v>873584</v>
      </c>
      <c r="B6515" t="s">
        <v>5284</v>
      </c>
      <c r="C6515" t="s">
        <v>15</v>
      </c>
      <c r="D6515" t="s">
        <v>9</v>
      </c>
      <c r="E6515" t="str">
        <f>IF(Statistics_xlsx___Sheet1[[#This Row],[event_name]]="-","Male",Statistics_xlsx___Sheet1[[#This Row],[event_name]])</f>
        <v>Male</v>
      </c>
      <c r="F6515" t="s">
        <v>17</v>
      </c>
      <c r="G6515" t="s">
        <v>345</v>
      </c>
      <c r="H6515" t="str">
        <f>IF(Statistics_xlsx___Sheet1[[#This Row],[Post Name]]="-",IF(G6516=0,G6514,G6516),Statistics_xlsx___Sheet1[[#This Row],[Post Name]])</f>
        <v>c9</v>
      </c>
      <c r="I6515">
        <v>60292</v>
      </c>
      <c r="J6515">
        <f>IF(Statistics_xlsx___Sheet1[[#This Row],[Offered Salary]]&lt;=0,AVERAGE($I$2:$I$7166),Statistics_xlsx___Sheet1[[#This Row],[Offered Salary]])</f>
        <v>60292</v>
      </c>
      <c r="K6515" t="b">
        <f>OR((Statistics_xlsx___Sheet1[[#This Row],[updated offered salary]]&lt;$N$39),(Statistics_xlsx___Sheet1[[#This Row],[updated offered salary]]&gt;$N$40))</f>
        <v>0</v>
      </c>
    </row>
    <row r="6516" spans="1:11" x14ac:dyDescent="0.3">
      <c r="A6516">
        <v>488044</v>
      </c>
      <c r="B6516" t="s">
        <v>5285</v>
      </c>
      <c r="C6516" t="s">
        <v>8</v>
      </c>
      <c r="D6516" t="s">
        <v>9</v>
      </c>
      <c r="E6516" t="str">
        <f>IF(Statistics_xlsx___Sheet1[[#This Row],[event_name]]="-","Male",Statistics_xlsx___Sheet1[[#This Row],[event_name]])</f>
        <v>Male</v>
      </c>
      <c r="F6516" t="s">
        <v>21</v>
      </c>
      <c r="G6516" t="s">
        <v>14</v>
      </c>
      <c r="H6516" t="str">
        <f>IF(Statistics_xlsx___Sheet1[[#This Row],[Post Name]]="-",IF(G6517=0,G6515,G6517),Statistics_xlsx___Sheet1[[#This Row],[Post Name]])</f>
        <v>c5</v>
      </c>
      <c r="I6516">
        <v>55980</v>
      </c>
      <c r="J6516">
        <f>IF(Statistics_xlsx___Sheet1[[#This Row],[Offered Salary]]&lt;=0,AVERAGE($I$2:$I$7166),Statistics_xlsx___Sheet1[[#This Row],[Offered Salary]])</f>
        <v>55980</v>
      </c>
      <c r="K6516" t="b">
        <f>OR((Statistics_xlsx___Sheet1[[#This Row],[updated offered salary]]&lt;$N$39),(Statistics_xlsx___Sheet1[[#This Row],[updated offered salary]]&gt;$N$40))</f>
        <v>0</v>
      </c>
    </row>
    <row r="6517" spans="1:11" x14ac:dyDescent="0.3">
      <c r="A6517">
        <v>227171</v>
      </c>
      <c r="B6517" t="s">
        <v>5286</v>
      </c>
      <c r="C6517" t="s">
        <v>15</v>
      </c>
      <c r="D6517" t="s">
        <v>13</v>
      </c>
      <c r="E6517" t="str">
        <f>IF(Statistics_xlsx___Sheet1[[#This Row],[event_name]]="-","Male",Statistics_xlsx___Sheet1[[#This Row],[event_name]])</f>
        <v>Female</v>
      </c>
      <c r="F6517" t="s">
        <v>21</v>
      </c>
      <c r="G6517" t="s">
        <v>14</v>
      </c>
      <c r="H6517" t="str">
        <f>IF(Statistics_xlsx___Sheet1[[#This Row],[Post Name]]="-",IF(G6518=0,G6516,G6518),Statistics_xlsx___Sheet1[[#This Row],[Post Name]])</f>
        <v>c5</v>
      </c>
      <c r="I6517">
        <v>27608</v>
      </c>
      <c r="J6517">
        <f>IF(Statistics_xlsx___Sheet1[[#This Row],[Offered Salary]]&lt;=0,AVERAGE($I$2:$I$7166),Statistics_xlsx___Sheet1[[#This Row],[Offered Salary]])</f>
        <v>27608</v>
      </c>
      <c r="K6517" t="b">
        <f>OR((Statistics_xlsx___Sheet1[[#This Row],[updated offered salary]]&lt;$N$39),(Statistics_xlsx___Sheet1[[#This Row],[updated offered salary]]&gt;$N$40))</f>
        <v>0</v>
      </c>
    </row>
    <row r="6518" spans="1:11" x14ac:dyDescent="0.3">
      <c r="A6518">
        <v>139333</v>
      </c>
      <c r="B6518" t="s">
        <v>2721</v>
      </c>
      <c r="C6518" t="s">
        <v>15</v>
      </c>
      <c r="D6518" t="s">
        <v>9</v>
      </c>
      <c r="E6518" t="str">
        <f>IF(Statistics_xlsx___Sheet1[[#This Row],[event_name]]="-","Male",Statistics_xlsx___Sheet1[[#This Row],[event_name]])</f>
        <v>Male</v>
      </c>
      <c r="F6518" t="s">
        <v>10</v>
      </c>
      <c r="G6518" t="s">
        <v>14</v>
      </c>
      <c r="H6518" t="str">
        <f>IF(Statistics_xlsx___Sheet1[[#This Row],[Post Name]]="-",IF(G6519=0,G6517,G6519),Statistics_xlsx___Sheet1[[#This Row],[Post Name]])</f>
        <v>c5</v>
      </c>
      <c r="I6518">
        <v>32700</v>
      </c>
      <c r="J6518">
        <f>IF(Statistics_xlsx___Sheet1[[#This Row],[Offered Salary]]&lt;=0,AVERAGE($I$2:$I$7166),Statistics_xlsx___Sheet1[[#This Row],[Offered Salary]])</f>
        <v>32700</v>
      </c>
      <c r="K6518" t="b">
        <f>OR((Statistics_xlsx___Sheet1[[#This Row],[updated offered salary]]&lt;$N$39),(Statistics_xlsx___Sheet1[[#This Row],[updated offered salary]]&gt;$N$40))</f>
        <v>0</v>
      </c>
    </row>
    <row r="6519" spans="1:11" x14ac:dyDescent="0.3">
      <c r="A6519">
        <v>105911</v>
      </c>
      <c r="B6519" t="s">
        <v>5287</v>
      </c>
      <c r="C6519" t="s">
        <v>8</v>
      </c>
      <c r="D6519" t="s">
        <v>9</v>
      </c>
      <c r="E6519" t="str">
        <f>IF(Statistics_xlsx___Sheet1[[#This Row],[event_name]]="-","Male",Statistics_xlsx___Sheet1[[#This Row],[event_name]])</f>
        <v>Male</v>
      </c>
      <c r="F6519" t="s">
        <v>10</v>
      </c>
      <c r="G6519" t="s">
        <v>14</v>
      </c>
      <c r="H6519" t="str">
        <f>IF(Statistics_xlsx___Sheet1[[#This Row],[Post Name]]="-",IF(G6520=0,G6518,G6520),Statistics_xlsx___Sheet1[[#This Row],[Post Name]])</f>
        <v>c5</v>
      </c>
      <c r="I6519">
        <v>97989</v>
      </c>
      <c r="J6519">
        <f>IF(Statistics_xlsx___Sheet1[[#This Row],[Offered Salary]]&lt;=0,AVERAGE($I$2:$I$7166),Statistics_xlsx___Sheet1[[#This Row],[Offered Salary]])</f>
        <v>97989</v>
      </c>
      <c r="K6519" t="b">
        <f>OR((Statistics_xlsx___Sheet1[[#This Row],[updated offered salary]]&lt;$N$39),(Statistics_xlsx___Sheet1[[#This Row],[updated offered salary]]&gt;$N$40))</f>
        <v>0</v>
      </c>
    </row>
    <row r="6520" spans="1:11" x14ac:dyDescent="0.3">
      <c r="A6520">
        <v>541487</v>
      </c>
      <c r="B6520" t="s">
        <v>5288</v>
      </c>
      <c r="C6520" t="s">
        <v>8</v>
      </c>
      <c r="D6520" t="s">
        <v>9</v>
      </c>
      <c r="E6520" t="str">
        <f>IF(Statistics_xlsx___Sheet1[[#This Row],[event_name]]="-","Male",Statistics_xlsx___Sheet1[[#This Row],[event_name]])</f>
        <v>Male</v>
      </c>
      <c r="F6520" t="s">
        <v>17</v>
      </c>
      <c r="G6520" t="s">
        <v>36</v>
      </c>
      <c r="H6520" t="str">
        <f>IF(Statistics_xlsx___Sheet1[[#This Row],[Post Name]]="-",IF(G6521=0,G6519,G6521),Statistics_xlsx___Sheet1[[#This Row],[Post Name]])</f>
        <v>i5</v>
      </c>
      <c r="I6520">
        <v>55349</v>
      </c>
      <c r="J6520">
        <f>IF(Statistics_xlsx___Sheet1[[#This Row],[Offered Salary]]&lt;=0,AVERAGE($I$2:$I$7166),Statistics_xlsx___Sheet1[[#This Row],[Offered Salary]])</f>
        <v>55349</v>
      </c>
      <c r="K6520" t="b">
        <f>OR((Statistics_xlsx___Sheet1[[#This Row],[updated offered salary]]&lt;$N$39),(Statistics_xlsx___Sheet1[[#This Row],[updated offered salary]]&gt;$N$40))</f>
        <v>0</v>
      </c>
    </row>
    <row r="6521" spans="1:11" x14ac:dyDescent="0.3">
      <c r="A6521">
        <v>598820</v>
      </c>
      <c r="B6521" t="s">
        <v>5289</v>
      </c>
      <c r="C6521" t="s">
        <v>8</v>
      </c>
      <c r="D6521" t="s">
        <v>9</v>
      </c>
      <c r="E6521" t="str">
        <f>IF(Statistics_xlsx___Sheet1[[#This Row],[event_name]]="-","Male",Statistics_xlsx___Sheet1[[#This Row],[event_name]])</f>
        <v>Male</v>
      </c>
      <c r="F6521" t="s">
        <v>17</v>
      </c>
      <c r="G6521" t="s">
        <v>36</v>
      </c>
      <c r="H6521" t="str">
        <f>IF(Statistics_xlsx___Sheet1[[#This Row],[Post Name]]="-",IF(G6522=0,G6520,G6522),Statistics_xlsx___Sheet1[[#This Row],[Post Name]])</f>
        <v>i5</v>
      </c>
      <c r="I6521">
        <v>6160</v>
      </c>
      <c r="J6521">
        <f>IF(Statistics_xlsx___Sheet1[[#This Row],[Offered Salary]]&lt;=0,AVERAGE($I$2:$I$7166),Statistics_xlsx___Sheet1[[#This Row],[Offered Salary]])</f>
        <v>6160</v>
      </c>
      <c r="K6521" t="b">
        <f>OR((Statistics_xlsx___Sheet1[[#This Row],[updated offered salary]]&lt;$N$39),(Statistics_xlsx___Sheet1[[#This Row],[updated offered salary]]&gt;$N$40))</f>
        <v>0</v>
      </c>
    </row>
    <row r="6522" spans="1:11" x14ac:dyDescent="0.3">
      <c r="A6522">
        <v>573243</v>
      </c>
      <c r="B6522" t="s">
        <v>5289</v>
      </c>
      <c r="C6522" t="s">
        <v>8</v>
      </c>
      <c r="D6522" t="s">
        <v>42</v>
      </c>
      <c r="E6522" t="str">
        <f>IF(Statistics_xlsx___Sheet1[[#This Row],[event_name]]="-","Male",Statistics_xlsx___Sheet1[[#This Row],[event_name]])</f>
        <v>Don’t want to say</v>
      </c>
      <c r="F6522" t="s">
        <v>17</v>
      </c>
      <c r="G6522" t="s">
        <v>36</v>
      </c>
      <c r="H6522" t="str">
        <f>IF(Statistics_xlsx___Sheet1[[#This Row],[Post Name]]="-",IF(G6523=0,G6521,G6523),Statistics_xlsx___Sheet1[[#This Row],[Post Name]])</f>
        <v>i5</v>
      </c>
      <c r="I6522">
        <v>31096</v>
      </c>
      <c r="J6522">
        <f>IF(Statistics_xlsx___Sheet1[[#This Row],[Offered Salary]]&lt;=0,AVERAGE($I$2:$I$7166),Statistics_xlsx___Sheet1[[#This Row],[Offered Salary]])</f>
        <v>31096</v>
      </c>
      <c r="K6522" t="b">
        <f>OR((Statistics_xlsx___Sheet1[[#This Row],[updated offered salary]]&lt;$N$39),(Statistics_xlsx___Sheet1[[#This Row],[updated offered salary]]&gt;$N$40))</f>
        <v>0</v>
      </c>
    </row>
    <row r="6523" spans="1:11" x14ac:dyDescent="0.3">
      <c r="A6523">
        <v>58738</v>
      </c>
      <c r="B6523" t="s">
        <v>5290</v>
      </c>
      <c r="C6523" t="s">
        <v>8</v>
      </c>
      <c r="D6523" t="s">
        <v>9</v>
      </c>
      <c r="E6523" t="str">
        <f>IF(Statistics_xlsx___Sheet1[[#This Row],[event_name]]="-","Male",Statistics_xlsx___Sheet1[[#This Row],[event_name]])</f>
        <v>Male</v>
      </c>
      <c r="F6523" t="s">
        <v>17</v>
      </c>
      <c r="G6523" t="s">
        <v>14</v>
      </c>
      <c r="H6523" t="str">
        <f>IF(Statistics_xlsx___Sheet1[[#This Row],[Post Name]]="-",IF(G6524=0,G6522,G6524),Statistics_xlsx___Sheet1[[#This Row],[Post Name]])</f>
        <v>c5</v>
      </c>
      <c r="I6523">
        <v>88127</v>
      </c>
      <c r="J6523">
        <f>IF(Statistics_xlsx___Sheet1[[#This Row],[Offered Salary]]&lt;=0,AVERAGE($I$2:$I$7166),Statistics_xlsx___Sheet1[[#This Row],[Offered Salary]])</f>
        <v>88127</v>
      </c>
      <c r="K6523" t="b">
        <f>OR((Statistics_xlsx___Sheet1[[#This Row],[updated offered salary]]&lt;$N$39),(Statistics_xlsx___Sheet1[[#This Row],[updated offered salary]]&gt;$N$40))</f>
        <v>0</v>
      </c>
    </row>
    <row r="6524" spans="1:11" x14ac:dyDescent="0.3">
      <c r="A6524">
        <v>180462</v>
      </c>
      <c r="B6524" t="s">
        <v>5291</v>
      </c>
      <c r="C6524" t="s">
        <v>8</v>
      </c>
      <c r="D6524" t="s">
        <v>9</v>
      </c>
      <c r="E6524" t="str">
        <f>IF(Statistics_xlsx___Sheet1[[#This Row],[event_name]]="-","Male",Statistics_xlsx___Sheet1[[#This Row],[event_name]])</f>
        <v>Male</v>
      </c>
      <c r="F6524" t="s">
        <v>17</v>
      </c>
      <c r="G6524" t="s">
        <v>14</v>
      </c>
      <c r="H6524" t="str">
        <f>IF(Statistics_xlsx___Sheet1[[#This Row],[Post Name]]="-",IF(G6525=0,G6523,G6525),Statistics_xlsx___Sheet1[[#This Row],[Post Name]])</f>
        <v>c5</v>
      </c>
      <c r="I6524">
        <v>26653</v>
      </c>
      <c r="J6524">
        <f>IF(Statistics_xlsx___Sheet1[[#This Row],[Offered Salary]]&lt;=0,AVERAGE($I$2:$I$7166),Statistics_xlsx___Sheet1[[#This Row],[Offered Salary]])</f>
        <v>26653</v>
      </c>
      <c r="K6524" t="b">
        <f>OR((Statistics_xlsx___Sheet1[[#This Row],[updated offered salary]]&lt;$N$39),(Statistics_xlsx___Sheet1[[#This Row],[updated offered salary]]&gt;$N$40))</f>
        <v>0</v>
      </c>
    </row>
    <row r="6525" spans="1:11" x14ac:dyDescent="0.3">
      <c r="A6525">
        <v>78171</v>
      </c>
      <c r="B6525" t="s">
        <v>5292</v>
      </c>
      <c r="C6525" t="s">
        <v>8</v>
      </c>
      <c r="D6525" t="s">
        <v>9</v>
      </c>
      <c r="E6525" t="str">
        <f>IF(Statistics_xlsx___Sheet1[[#This Row],[event_name]]="-","Male",Statistics_xlsx___Sheet1[[#This Row],[event_name]])</f>
        <v>Male</v>
      </c>
      <c r="F6525" t="s">
        <v>17</v>
      </c>
      <c r="G6525" t="s">
        <v>14</v>
      </c>
      <c r="H6525" t="str">
        <f>IF(Statistics_xlsx___Sheet1[[#This Row],[Post Name]]="-",IF(G6526=0,G6524,G6526),Statistics_xlsx___Sheet1[[#This Row],[Post Name]])</f>
        <v>c5</v>
      </c>
      <c r="I6525">
        <v>50528</v>
      </c>
      <c r="J6525">
        <f>IF(Statistics_xlsx___Sheet1[[#This Row],[Offered Salary]]&lt;=0,AVERAGE($I$2:$I$7166),Statistics_xlsx___Sheet1[[#This Row],[Offered Salary]])</f>
        <v>50528</v>
      </c>
      <c r="K6525" t="b">
        <f>OR((Statistics_xlsx___Sheet1[[#This Row],[updated offered salary]]&lt;$N$39),(Statistics_xlsx___Sheet1[[#This Row],[updated offered salary]]&gt;$N$40))</f>
        <v>0</v>
      </c>
    </row>
    <row r="6526" spans="1:11" x14ac:dyDescent="0.3">
      <c r="A6526">
        <v>98812</v>
      </c>
      <c r="B6526" t="s">
        <v>5293</v>
      </c>
      <c r="C6526" t="s">
        <v>8</v>
      </c>
      <c r="D6526" t="s">
        <v>9</v>
      </c>
      <c r="E6526" t="str">
        <f>IF(Statistics_xlsx___Sheet1[[#This Row],[event_name]]="-","Male",Statistics_xlsx___Sheet1[[#This Row],[event_name]])</f>
        <v>Male</v>
      </c>
      <c r="F6526" t="s">
        <v>17</v>
      </c>
      <c r="G6526" t="s">
        <v>44</v>
      </c>
      <c r="H6526" t="str">
        <f>IF(Statistics_xlsx___Sheet1[[#This Row],[Post Name]]="-",IF(G6527=0,G6525,G6527),Statistics_xlsx___Sheet1[[#This Row],[Post Name]])</f>
        <v>i6</v>
      </c>
      <c r="I6526">
        <v>33374</v>
      </c>
      <c r="J6526">
        <f>IF(Statistics_xlsx___Sheet1[[#This Row],[Offered Salary]]&lt;=0,AVERAGE($I$2:$I$7166),Statistics_xlsx___Sheet1[[#This Row],[Offered Salary]])</f>
        <v>33374</v>
      </c>
      <c r="K6526" t="b">
        <f>OR((Statistics_xlsx___Sheet1[[#This Row],[updated offered salary]]&lt;$N$39),(Statistics_xlsx___Sheet1[[#This Row],[updated offered salary]]&gt;$N$40))</f>
        <v>0</v>
      </c>
    </row>
    <row r="6527" spans="1:11" x14ac:dyDescent="0.3">
      <c r="A6527">
        <v>229281</v>
      </c>
      <c r="B6527" t="s">
        <v>5294</v>
      </c>
      <c r="C6527" t="s">
        <v>8</v>
      </c>
      <c r="D6527" t="s">
        <v>9</v>
      </c>
      <c r="E6527" t="str">
        <f>IF(Statistics_xlsx___Sheet1[[#This Row],[event_name]]="-","Male",Statistics_xlsx___Sheet1[[#This Row],[event_name]])</f>
        <v>Male</v>
      </c>
      <c r="F6527" t="s">
        <v>17</v>
      </c>
      <c r="G6527" t="s">
        <v>44</v>
      </c>
      <c r="H6527" t="str">
        <f>IF(Statistics_xlsx___Sheet1[[#This Row],[Post Name]]="-",IF(G6528=0,G6526,G6528),Statistics_xlsx___Sheet1[[#This Row],[Post Name]])</f>
        <v>i6</v>
      </c>
      <c r="I6527">
        <v>92128</v>
      </c>
      <c r="J6527">
        <f>IF(Statistics_xlsx___Sheet1[[#This Row],[Offered Salary]]&lt;=0,AVERAGE($I$2:$I$7166),Statistics_xlsx___Sheet1[[#This Row],[Offered Salary]])</f>
        <v>92128</v>
      </c>
      <c r="K6527" t="b">
        <f>OR((Statistics_xlsx___Sheet1[[#This Row],[updated offered salary]]&lt;$N$39),(Statistics_xlsx___Sheet1[[#This Row],[updated offered salary]]&gt;$N$40))</f>
        <v>0</v>
      </c>
    </row>
    <row r="6528" spans="1:11" x14ac:dyDescent="0.3">
      <c r="A6528">
        <v>605724</v>
      </c>
      <c r="B6528" t="s">
        <v>5295</v>
      </c>
      <c r="C6528" t="s">
        <v>8</v>
      </c>
      <c r="D6528" t="s">
        <v>13</v>
      </c>
      <c r="E6528" t="str">
        <f>IF(Statistics_xlsx___Sheet1[[#This Row],[event_name]]="-","Male",Statistics_xlsx___Sheet1[[#This Row],[event_name]])</f>
        <v>Female</v>
      </c>
      <c r="F6528" t="s">
        <v>17</v>
      </c>
      <c r="G6528" t="s">
        <v>44</v>
      </c>
      <c r="H6528" t="str">
        <f>IF(Statistics_xlsx___Sheet1[[#This Row],[Post Name]]="-",IF(G6529=0,G6527,G6529),Statistics_xlsx___Sheet1[[#This Row],[Post Name]])</f>
        <v>i6</v>
      </c>
      <c r="I6528">
        <v>45685</v>
      </c>
      <c r="J6528">
        <f>IF(Statistics_xlsx___Sheet1[[#This Row],[Offered Salary]]&lt;=0,AVERAGE($I$2:$I$7166),Statistics_xlsx___Sheet1[[#This Row],[Offered Salary]])</f>
        <v>45685</v>
      </c>
      <c r="K6528" t="b">
        <f>OR((Statistics_xlsx___Sheet1[[#This Row],[updated offered salary]]&lt;$N$39),(Statistics_xlsx___Sheet1[[#This Row],[updated offered salary]]&gt;$N$40))</f>
        <v>0</v>
      </c>
    </row>
    <row r="6529" spans="1:11" x14ac:dyDescent="0.3">
      <c r="A6529">
        <v>850187</v>
      </c>
      <c r="B6529" t="s">
        <v>5296</v>
      </c>
      <c r="C6529" t="s">
        <v>8</v>
      </c>
      <c r="D6529" t="s">
        <v>13</v>
      </c>
      <c r="E6529" t="str">
        <f>IF(Statistics_xlsx___Sheet1[[#This Row],[event_name]]="-","Male",Statistics_xlsx___Sheet1[[#This Row],[event_name]])</f>
        <v>Female</v>
      </c>
      <c r="F6529" t="s">
        <v>17</v>
      </c>
      <c r="G6529" t="s">
        <v>345</v>
      </c>
      <c r="H6529" t="str">
        <f>IF(Statistics_xlsx___Sheet1[[#This Row],[Post Name]]="-",IF(G6530=0,G6528,G6530),Statistics_xlsx___Sheet1[[#This Row],[Post Name]])</f>
        <v>c9</v>
      </c>
      <c r="I6529">
        <v>51950</v>
      </c>
      <c r="J6529">
        <f>IF(Statistics_xlsx___Sheet1[[#This Row],[Offered Salary]]&lt;=0,AVERAGE($I$2:$I$7166),Statistics_xlsx___Sheet1[[#This Row],[Offered Salary]])</f>
        <v>51950</v>
      </c>
      <c r="K6529" t="b">
        <f>OR((Statistics_xlsx___Sheet1[[#This Row],[updated offered salary]]&lt;$N$39),(Statistics_xlsx___Sheet1[[#This Row],[updated offered salary]]&gt;$N$40))</f>
        <v>0</v>
      </c>
    </row>
    <row r="6530" spans="1:11" x14ac:dyDescent="0.3">
      <c r="A6530">
        <v>383151</v>
      </c>
      <c r="B6530" t="s">
        <v>5297</v>
      </c>
      <c r="C6530" t="s">
        <v>15</v>
      </c>
      <c r="D6530" t="s">
        <v>13</v>
      </c>
      <c r="E6530" t="str">
        <f>IF(Statistics_xlsx___Sheet1[[#This Row],[event_name]]="-","Male",Statistics_xlsx___Sheet1[[#This Row],[event_name]])</f>
        <v>Female</v>
      </c>
      <c r="F6530" t="s">
        <v>17</v>
      </c>
      <c r="G6530" t="s">
        <v>24</v>
      </c>
      <c r="H6530" t="str">
        <f>IF(Statistics_xlsx___Sheet1[[#This Row],[Post Name]]="-",IF(G6531=0,G6529,G6531),Statistics_xlsx___Sheet1[[#This Row],[Post Name]])</f>
        <v>i7</v>
      </c>
      <c r="I6530">
        <v>10720</v>
      </c>
      <c r="J6530">
        <f>IF(Statistics_xlsx___Sheet1[[#This Row],[Offered Salary]]&lt;=0,AVERAGE($I$2:$I$7166),Statistics_xlsx___Sheet1[[#This Row],[Offered Salary]])</f>
        <v>10720</v>
      </c>
      <c r="K6530" t="b">
        <f>OR((Statistics_xlsx___Sheet1[[#This Row],[updated offered salary]]&lt;$N$39),(Statistics_xlsx___Sheet1[[#This Row],[updated offered salary]]&gt;$N$40))</f>
        <v>0</v>
      </c>
    </row>
    <row r="6531" spans="1:11" x14ac:dyDescent="0.3">
      <c r="A6531">
        <v>754910</v>
      </c>
      <c r="B6531" t="s">
        <v>5298</v>
      </c>
      <c r="C6531" t="s">
        <v>8</v>
      </c>
      <c r="D6531" t="s">
        <v>9</v>
      </c>
      <c r="E6531" t="str">
        <f>IF(Statistics_xlsx___Sheet1[[#This Row],[event_name]]="-","Male",Statistics_xlsx___Sheet1[[#This Row],[event_name]])</f>
        <v>Male</v>
      </c>
      <c r="F6531" t="s">
        <v>86</v>
      </c>
      <c r="G6531" t="s">
        <v>30</v>
      </c>
      <c r="H6531" t="str">
        <f>IF(Statistics_xlsx___Sheet1[[#This Row],[Post Name]]="-",IF(G6532=0,G6530,G6532),Statistics_xlsx___Sheet1[[#This Row],[Post Name]])</f>
        <v>b9</v>
      </c>
      <c r="I6531">
        <v>52785</v>
      </c>
      <c r="J6531">
        <f>IF(Statistics_xlsx___Sheet1[[#This Row],[Offered Salary]]&lt;=0,AVERAGE($I$2:$I$7166),Statistics_xlsx___Sheet1[[#This Row],[Offered Salary]])</f>
        <v>52785</v>
      </c>
      <c r="K6531" t="b">
        <f>OR((Statistics_xlsx___Sheet1[[#This Row],[updated offered salary]]&lt;$N$39),(Statistics_xlsx___Sheet1[[#This Row],[updated offered salary]]&gt;$N$40))</f>
        <v>0</v>
      </c>
    </row>
    <row r="6532" spans="1:11" x14ac:dyDescent="0.3">
      <c r="A6532">
        <v>810502</v>
      </c>
      <c r="B6532" t="s">
        <v>5299</v>
      </c>
      <c r="C6532" t="s">
        <v>15</v>
      </c>
      <c r="D6532" t="s">
        <v>9</v>
      </c>
      <c r="E6532" t="str">
        <f>IF(Statistics_xlsx___Sheet1[[#This Row],[event_name]]="-","Male",Statistics_xlsx___Sheet1[[#This Row],[event_name]])</f>
        <v>Male</v>
      </c>
      <c r="F6532" t="s">
        <v>86</v>
      </c>
      <c r="G6532" t="s">
        <v>30</v>
      </c>
      <c r="H6532" t="str">
        <f>IF(Statistics_xlsx___Sheet1[[#This Row],[Post Name]]="-",IF(G6533=0,G6531,G6533),Statistics_xlsx___Sheet1[[#This Row],[Post Name]])</f>
        <v>b9</v>
      </c>
      <c r="I6532">
        <v>4581</v>
      </c>
      <c r="J6532">
        <f>IF(Statistics_xlsx___Sheet1[[#This Row],[Offered Salary]]&lt;=0,AVERAGE($I$2:$I$7166),Statistics_xlsx___Sheet1[[#This Row],[Offered Salary]])</f>
        <v>4581</v>
      </c>
      <c r="K6532" t="b">
        <f>OR((Statistics_xlsx___Sheet1[[#This Row],[updated offered salary]]&lt;$N$39),(Statistics_xlsx___Sheet1[[#This Row],[updated offered salary]]&gt;$N$40))</f>
        <v>0</v>
      </c>
    </row>
    <row r="6533" spans="1:11" x14ac:dyDescent="0.3">
      <c r="A6533">
        <v>139791</v>
      </c>
      <c r="B6533" t="s">
        <v>5300</v>
      </c>
      <c r="C6533" t="s">
        <v>8</v>
      </c>
      <c r="D6533" t="s">
        <v>9</v>
      </c>
      <c r="E6533" t="str">
        <f>IF(Statistics_xlsx___Sheet1[[#This Row],[event_name]]="-","Male",Statistics_xlsx___Sheet1[[#This Row],[event_name]])</f>
        <v>Male</v>
      </c>
      <c r="F6533" t="s">
        <v>86</v>
      </c>
      <c r="G6533" t="s">
        <v>30</v>
      </c>
      <c r="H6533" t="str">
        <f>IF(Statistics_xlsx___Sheet1[[#This Row],[Post Name]]="-",IF(G6534=0,G6532,G6534),Statistics_xlsx___Sheet1[[#This Row],[Post Name]])</f>
        <v>b9</v>
      </c>
      <c r="I6533">
        <v>2054</v>
      </c>
      <c r="J6533">
        <f>IF(Statistics_xlsx___Sheet1[[#This Row],[Offered Salary]]&lt;=0,AVERAGE($I$2:$I$7166),Statistics_xlsx___Sheet1[[#This Row],[Offered Salary]])</f>
        <v>2054</v>
      </c>
      <c r="K6533" t="b">
        <f>OR((Statistics_xlsx___Sheet1[[#This Row],[updated offered salary]]&lt;$N$39),(Statistics_xlsx___Sheet1[[#This Row],[updated offered salary]]&gt;$N$40))</f>
        <v>0</v>
      </c>
    </row>
    <row r="6534" spans="1:11" x14ac:dyDescent="0.3">
      <c r="A6534">
        <v>947700</v>
      </c>
      <c r="B6534" t="s">
        <v>1770</v>
      </c>
      <c r="C6534" t="s">
        <v>15</v>
      </c>
      <c r="D6534" t="s">
        <v>13</v>
      </c>
      <c r="E6534" t="str">
        <f>IF(Statistics_xlsx___Sheet1[[#This Row],[event_name]]="-","Male",Statistics_xlsx___Sheet1[[#This Row],[event_name]])</f>
        <v>Female</v>
      </c>
      <c r="F6534" t="s">
        <v>86</v>
      </c>
      <c r="G6534" t="s">
        <v>30</v>
      </c>
      <c r="H6534" t="str">
        <f>IF(Statistics_xlsx___Sheet1[[#This Row],[Post Name]]="-",IF(G6535=0,G6533,G6535),Statistics_xlsx___Sheet1[[#This Row],[Post Name]])</f>
        <v>b9</v>
      </c>
      <c r="I6534">
        <v>67723</v>
      </c>
      <c r="J6534">
        <f>IF(Statistics_xlsx___Sheet1[[#This Row],[Offered Salary]]&lt;=0,AVERAGE($I$2:$I$7166),Statistics_xlsx___Sheet1[[#This Row],[Offered Salary]])</f>
        <v>67723</v>
      </c>
      <c r="K6534" t="b">
        <f>OR((Statistics_xlsx___Sheet1[[#This Row],[updated offered salary]]&lt;$N$39),(Statistics_xlsx___Sheet1[[#This Row],[updated offered salary]]&gt;$N$40))</f>
        <v>0</v>
      </c>
    </row>
    <row r="6535" spans="1:11" x14ac:dyDescent="0.3">
      <c r="A6535">
        <v>387882</v>
      </c>
      <c r="B6535" t="s">
        <v>5301</v>
      </c>
      <c r="C6535" t="s">
        <v>15</v>
      </c>
      <c r="D6535" t="s">
        <v>9</v>
      </c>
      <c r="E6535" t="str">
        <f>IF(Statistics_xlsx___Sheet1[[#This Row],[event_name]]="-","Male",Statistics_xlsx___Sheet1[[#This Row],[event_name]])</f>
        <v>Male</v>
      </c>
      <c r="F6535" t="s">
        <v>86</v>
      </c>
      <c r="G6535" t="s">
        <v>30</v>
      </c>
      <c r="H6535" t="str">
        <f>IF(Statistics_xlsx___Sheet1[[#This Row],[Post Name]]="-",IF(G6536=0,G6534,G6536),Statistics_xlsx___Sheet1[[#This Row],[Post Name]])</f>
        <v>b9</v>
      </c>
      <c r="I6535">
        <v>45682</v>
      </c>
      <c r="J6535">
        <f>IF(Statistics_xlsx___Sheet1[[#This Row],[Offered Salary]]&lt;=0,AVERAGE($I$2:$I$7166),Statistics_xlsx___Sheet1[[#This Row],[Offered Salary]])</f>
        <v>45682</v>
      </c>
      <c r="K6535" t="b">
        <f>OR((Statistics_xlsx___Sheet1[[#This Row],[updated offered salary]]&lt;$N$39),(Statistics_xlsx___Sheet1[[#This Row],[updated offered salary]]&gt;$N$40))</f>
        <v>0</v>
      </c>
    </row>
    <row r="6536" spans="1:11" x14ac:dyDescent="0.3">
      <c r="A6536">
        <v>868702</v>
      </c>
      <c r="B6536" t="s">
        <v>5302</v>
      </c>
      <c r="C6536" t="s">
        <v>8</v>
      </c>
      <c r="D6536" t="s">
        <v>9</v>
      </c>
      <c r="E6536" t="str">
        <f>IF(Statistics_xlsx___Sheet1[[#This Row],[event_name]]="-","Male",Statistics_xlsx___Sheet1[[#This Row],[event_name]])</f>
        <v>Male</v>
      </c>
      <c r="F6536" t="s">
        <v>17</v>
      </c>
      <c r="G6536" t="s">
        <v>44</v>
      </c>
      <c r="H6536" t="str">
        <f>IF(Statistics_xlsx___Sheet1[[#This Row],[Post Name]]="-",IF(G6537=0,G6535,G6537),Statistics_xlsx___Sheet1[[#This Row],[Post Name]])</f>
        <v>i6</v>
      </c>
      <c r="I6536">
        <v>97360</v>
      </c>
      <c r="J6536">
        <f>IF(Statistics_xlsx___Sheet1[[#This Row],[Offered Salary]]&lt;=0,AVERAGE($I$2:$I$7166),Statistics_xlsx___Sheet1[[#This Row],[Offered Salary]])</f>
        <v>97360</v>
      </c>
      <c r="K6536" t="b">
        <f>OR((Statistics_xlsx___Sheet1[[#This Row],[updated offered salary]]&lt;$N$39),(Statistics_xlsx___Sheet1[[#This Row],[updated offered salary]]&gt;$N$40))</f>
        <v>0</v>
      </c>
    </row>
    <row r="6537" spans="1:11" x14ac:dyDescent="0.3">
      <c r="A6537">
        <v>377101</v>
      </c>
      <c r="B6537" t="s">
        <v>4253</v>
      </c>
      <c r="C6537" t="s">
        <v>8</v>
      </c>
      <c r="D6537" t="s">
        <v>9</v>
      </c>
      <c r="E6537" t="str">
        <f>IF(Statistics_xlsx___Sheet1[[#This Row],[event_name]]="-","Male",Statistics_xlsx___Sheet1[[#This Row],[event_name]])</f>
        <v>Male</v>
      </c>
      <c r="F6537" t="s">
        <v>17</v>
      </c>
      <c r="G6537" t="s">
        <v>30</v>
      </c>
      <c r="H6537" t="str">
        <f>IF(Statistics_xlsx___Sheet1[[#This Row],[Post Name]]="-",IF(G6538=0,G6536,G6538),Statistics_xlsx___Sheet1[[#This Row],[Post Name]])</f>
        <v>b9</v>
      </c>
      <c r="I6537">
        <v>62901</v>
      </c>
      <c r="J6537">
        <f>IF(Statistics_xlsx___Sheet1[[#This Row],[Offered Salary]]&lt;=0,AVERAGE($I$2:$I$7166),Statistics_xlsx___Sheet1[[#This Row],[Offered Salary]])</f>
        <v>62901</v>
      </c>
      <c r="K6537" t="b">
        <f>OR((Statistics_xlsx___Sheet1[[#This Row],[updated offered salary]]&lt;$N$39),(Statistics_xlsx___Sheet1[[#This Row],[updated offered salary]]&gt;$N$40))</f>
        <v>0</v>
      </c>
    </row>
    <row r="6538" spans="1:11" x14ac:dyDescent="0.3">
      <c r="A6538">
        <v>189306</v>
      </c>
      <c r="B6538" t="s">
        <v>5303</v>
      </c>
      <c r="C6538" t="s">
        <v>15</v>
      </c>
      <c r="D6538" t="s">
        <v>9</v>
      </c>
      <c r="E6538" t="str">
        <f>IF(Statistics_xlsx___Sheet1[[#This Row],[event_name]]="-","Male",Statistics_xlsx___Sheet1[[#This Row],[event_name]])</f>
        <v>Male</v>
      </c>
      <c r="F6538" t="s">
        <v>10</v>
      </c>
      <c r="G6538" t="s">
        <v>24</v>
      </c>
      <c r="H6538" t="str">
        <f>IF(Statistics_xlsx___Sheet1[[#This Row],[Post Name]]="-",IF(G6539=0,G6537,G6539),Statistics_xlsx___Sheet1[[#This Row],[Post Name]])</f>
        <v>i7</v>
      </c>
      <c r="I6538">
        <v>75037</v>
      </c>
      <c r="J6538">
        <f>IF(Statistics_xlsx___Sheet1[[#This Row],[Offered Salary]]&lt;=0,AVERAGE($I$2:$I$7166),Statistics_xlsx___Sheet1[[#This Row],[Offered Salary]])</f>
        <v>75037</v>
      </c>
      <c r="K6538" t="b">
        <f>OR((Statistics_xlsx___Sheet1[[#This Row],[updated offered salary]]&lt;$N$39),(Statistics_xlsx___Sheet1[[#This Row],[updated offered salary]]&gt;$N$40))</f>
        <v>0</v>
      </c>
    </row>
    <row r="6539" spans="1:11" x14ac:dyDescent="0.3">
      <c r="A6539">
        <v>735490</v>
      </c>
      <c r="B6539" t="s">
        <v>2958</v>
      </c>
      <c r="C6539" t="s">
        <v>8</v>
      </c>
      <c r="D6539" t="s">
        <v>9</v>
      </c>
      <c r="E6539" t="str">
        <f>IF(Statistics_xlsx___Sheet1[[#This Row],[event_name]]="-","Male",Statistics_xlsx___Sheet1[[#This Row],[event_name]])</f>
        <v>Male</v>
      </c>
      <c r="F6539" t="s">
        <v>10</v>
      </c>
      <c r="G6539" t="s">
        <v>24</v>
      </c>
      <c r="H6539" t="str">
        <f>IF(Statistics_xlsx___Sheet1[[#This Row],[Post Name]]="-",IF(G6540=0,G6538,G6540),Statistics_xlsx___Sheet1[[#This Row],[Post Name]])</f>
        <v>i7</v>
      </c>
      <c r="I6539">
        <v>26928</v>
      </c>
      <c r="J6539">
        <f>IF(Statistics_xlsx___Sheet1[[#This Row],[Offered Salary]]&lt;=0,AVERAGE($I$2:$I$7166),Statistics_xlsx___Sheet1[[#This Row],[Offered Salary]])</f>
        <v>26928</v>
      </c>
      <c r="K6539" t="b">
        <f>OR((Statistics_xlsx___Sheet1[[#This Row],[updated offered salary]]&lt;$N$39),(Statistics_xlsx___Sheet1[[#This Row],[updated offered salary]]&gt;$N$40))</f>
        <v>0</v>
      </c>
    </row>
    <row r="6540" spans="1:11" x14ac:dyDescent="0.3">
      <c r="A6540">
        <v>303254</v>
      </c>
      <c r="B6540" t="s">
        <v>2960</v>
      </c>
      <c r="C6540" t="s">
        <v>8</v>
      </c>
      <c r="D6540" t="s">
        <v>13</v>
      </c>
      <c r="E6540" t="str">
        <f>IF(Statistics_xlsx___Sheet1[[#This Row],[event_name]]="-","Male",Statistics_xlsx___Sheet1[[#This Row],[event_name]])</f>
        <v>Female</v>
      </c>
      <c r="F6540" t="s">
        <v>10</v>
      </c>
      <c r="G6540" t="s">
        <v>24</v>
      </c>
      <c r="H6540" t="str">
        <f>IF(Statistics_xlsx___Sheet1[[#This Row],[Post Name]]="-",IF(G6541=0,G6539,G6541),Statistics_xlsx___Sheet1[[#This Row],[Post Name]])</f>
        <v>i7</v>
      </c>
      <c r="I6540">
        <v>24335</v>
      </c>
      <c r="J6540">
        <f>IF(Statistics_xlsx___Sheet1[[#This Row],[Offered Salary]]&lt;=0,AVERAGE($I$2:$I$7166),Statistics_xlsx___Sheet1[[#This Row],[Offered Salary]])</f>
        <v>24335</v>
      </c>
      <c r="K6540" t="b">
        <f>OR((Statistics_xlsx___Sheet1[[#This Row],[updated offered salary]]&lt;$N$39),(Statistics_xlsx___Sheet1[[#This Row],[updated offered salary]]&gt;$N$40))</f>
        <v>0</v>
      </c>
    </row>
    <row r="6541" spans="1:11" x14ac:dyDescent="0.3">
      <c r="A6541">
        <v>763925</v>
      </c>
      <c r="B6541" t="s">
        <v>5304</v>
      </c>
      <c r="C6541" t="s">
        <v>8</v>
      </c>
      <c r="D6541" t="s">
        <v>9</v>
      </c>
      <c r="E6541" t="str">
        <f>IF(Statistics_xlsx___Sheet1[[#This Row],[event_name]]="-","Male",Statistics_xlsx___Sheet1[[#This Row],[event_name]])</f>
        <v>Male</v>
      </c>
      <c r="F6541" t="s">
        <v>10</v>
      </c>
      <c r="G6541" t="s">
        <v>24</v>
      </c>
      <c r="H6541" t="str">
        <f>IF(Statistics_xlsx___Sheet1[[#This Row],[Post Name]]="-",IF(G6542=0,G6540,G6542),Statistics_xlsx___Sheet1[[#This Row],[Post Name]])</f>
        <v>i7</v>
      </c>
      <c r="I6541">
        <v>48477</v>
      </c>
      <c r="J6541">
        <f>IF(Statistics_xlsx___Sheet1[[#This Row],[Offered Salary]]&lt;=0,AVERAGE($I$2:$I$7166),Statistics_xlsx___Sheet1[[#This Row],[Offered Salary]])</f>
        <v>48477</v>
      </c>
      <c r="K6541" t="b">
        <f>OR((Statistics_xlsx___Sheet1[[#This Row],[updated offered salary]]&lt;$N$39),(Statistics_xlsx___Sheet1[[#This Row],[updated offered salary]]&gt;$N$40))</f>
        <v>0</v>
      </c>
    </row>
    <row r="6542" spans="1:11" x14ac:dyDescent="0.3">
      <c r="A6542">
        <v>635420</v>
      </c>
      <c r="B6542" t="s">
        <v>5305</v>
      </c>
      <c r="C6542" t="s">
        <v>8</v>
      </c>
      <c r="D6542" t="s">
        <v>9</v>
      </c>
      <c r="E6542" t="str">
        <f>IF(Statistics_xlsx___Sheet1[[#This Row],[event_name]]="-","Male",Statistics_xlsx___Sheet1[[#This Row],[event_name]])</f>
        <v>Male</v>
      </c>
      <c r="F6542" t="s">
        <v>10</v>
      </c>
      <c r="G6542" t="s">
        <v>24</v>
      </c>
      <c r="H6542" t="str">
        <f>IF(Statistics_xlsx___Sheet1[[#This Row],[Post Name]]="-",IF(G6543=0,G6541,G6543),Statistics_xlsx___Sheet1[[#This Row],[Post Name]])</f>
        <v>i7</v>
      </c>
      <c r="I6542">
        <v>19213</v>
      </c>
      <c r="J6542">
        <f>IF(Statistics_xlsx___Sheet1[[#This Row],[Offered Salary]]&lt;=0,AVERAGE($I$2:$I$7166),Statistics_xlsx___Sheet1[[#This Row],[Offered Salary]])</f>
        <v>19213</v>
      </c>
      <c r="K6542" t="b">
        <f>OR((Statistics_xlsx___Sheet1[[#This Row],[updated offered salary]]&lt;$N$39),(Statistics_xlsx___Sheet1[[#This Row],[updated offered salary]]&gt;$N$40))</f>
        <v>0</v>
      </c>
    </row>
    <row r="6543" spans="1:11" x14ac:dyDescent="0.3">
      <c r="A6543">
        <v>158853</v>
      </c>
      <c r="B6543" t="s">
        <v>5305</v>
      </c>
      <c r="C6543" t="s">
        <v>8</v>
      </c>
      <c r="D6543" t="s">
        <v>9</v>
      </c>
      <c r="E6543" t="str">
        <f>IF(Statistics_xlsx___Sheet1[[#This Row],[event_name]]="-","Male",Statistics_xlsx___Sheet1[[#This Row],[event_name]])</f>
        <v>Male</v>
      </c>
      <c r="F6543" t="s">
        <v>10</v>
      </c>
      <c r="G6543" t="s">
        <v>24</v>
      </c>
      <c r="H6543" t="str">
        <f>IF(Statistics_xlsx___Sheet1[[#This Row],[Post Name]]="-",IF(G6544=0,G6542,G6544),Statistics_xlsx___Sheet1[[#This Row],[Post Name]])</f>
        <v>i7</v>
      </c>
      <c r="I6543">
        <v>59832</v>
      </c>
      <c r="J6543">
        <f>IF(Statistics_xlsx___Sheet1[[#This Row],[Offered Salary]]&lt;=0,AVERAGE($I$2:$I$7166),Statistics_xlsx___Sheet1[[#This Row],[Offered Salary]])</f>
        <v>59832</v>
      </c>
      <c r="K6543" t="b">
        <f>OR((Statistics_xlsx___Sheet1[[#This Row],[updated offered salary]]&lt;$N$39),(Statistics_xlsx___Sheet1[[#This Row],[updated offered salary]]&gt;$N$40))</f>
        <v>0</v>
      </c>
    </row>
    <row r="6544" spans="1:11" x14ac:dyDescent="0.3">
      <c r="A6544">
        <v>640143</v>
      </c>
      <c r="B6544" t="s">
        <v>5306</v>
      </c>
      <c r="C6544" t="s">
        <v>8</v>
      </c>
      <c r="D6544" t="s">
        <v>9</v>
      </c>
      <c r="E6544" t="str">
        <f>IF(Statistics_xlsx___Sheet1[[#This Row],[event_name]]="-","Male",Statistics_xlsx___Sheet1[[#This Row],[event_name]])</f>
        <v>Male</v>
      </c>
      <c r="F6544" t="s">
        <v>10</v>
      </c>
      <c r="G6544" t="s">
        <v>24</v>
      </c>
      <c r="H6544" t="str">
        <f>IF(Statistics_xlsx___Sheet1[[#This Row],[Post Name]]="-",IF(G6545=0,G6543,G6545),Statistics_xlsx___Sheet1[[#This Row],[Post Name]])</f>
        <v>i7</v>
      </c>
      <c r="I6544">
        <v>76659</v>
      </c>
      <c r="J6544">
        <f>IF(Statistics_xlsx___Sheet1[[#This Row],[Offered Salary]]&lt;=0,AVERAGE($I$2:$I$7166),Statistics_xlsx___Sheet1[[#This Row],[Offered Salary]])</f>
        <v>76659</v>
      </c>
      <c r="K6544" t="b">
        <f>OR((Statistics_xlsx___Sheet1[[#This Row],[updated offered salary]]&lt;$N$39),(Statistics_xlsx___Sheet1[[#This Row],[updated offered salary]]&gt;$N$40))</f>
        <v>0</v>
      </c>
    </row>
    <row r="6545" spans="1:11" x14ac:dyDescent="0.3">
      <c r="A6545">
        <v>324302</v>
      </c>
      <c r="B6545" t="s">
        <v>5307</v>
      </c>
      <c r="C6545" t="s">
        <v>15</v>
      </c>
      <c r="D6545" t="s">
        <v>9</v>
      </c>
      <c r="E6545" t="str">
        <f>IF(Statistics_xlsx___Sheet1[[#This Row],[event_name]]="-","Male",Statistics_xlsx___Sheet1[[#This Row],[event_name]])</f>
        <v>Male</v>
      </c>
      <c r="F6545" t="s">
        <v>10</v>
      </c>
      <c r="G6545" t="s">
        <v>24</v>
      </c>
      <c r="H6545" t="str">
        <f>IF(Statistics_xlsx___Sheet1[[#This Row],[Post Name]]="-",IF(G6546=0,G6544,G6546),Statistics_xlsx___Sheet1[[#This Row],[Post Name]])</f>
        <v>i7</v>
      </c>
      <c r="I6545">
        <v>53622</v>
      </c>
      <c r="J6545">
        <f>IF(Statistics_xlsx___Sheet1[[#This Row],[Offered Salary]]&lt;=0,AVERAGE($I$2:$I$7166),Statistics_xlsx___Sheet1[[#This Row],[Offered Salary]])</f>
        <v>53622</v>
      </c>
      <c r="K6545" t="b">
        <f>OR((Statistics_xlsx___Sheet1[[#This Row],[updated offered salary]]&lt;$N$39),(Statistics_xlsx___Sheet1[[#This Row],[updated offered salary]]&gt;$N$40))</f>
        <v>0</v>
      </c>
    </row>
    <row r="6546" spans="1:11" x14ac:dyDescent="0.3">
      <c r="A6546">
        <v>509365</v>
      </c>
      <c r="B6546" t="s">
        <v>5308</v>
      </c>
      <c r="C6546" t="s">
        <v>8</v>
      </c>
      <c r="D6546" t="s">
        <v>13</v>
      </c>
      <c r="E6546" t="str">
        <f>IF(Statistics_xlsx___Sheet1[[#This Row],[event_name]]="-","Male",Statistics_xlsx___Sheet1[[#This Row],[event_name]])</f>
        <v>Female</v>
      </c>
      <c r="F6546" t="s">
        <v>10</v>
      </c>
      <c r="G6546" t="s">
        <v>24</v>
      </c>
      <c r="H6546" t="str">
        <f>IF(Statistics_xlsx___Sheet1[[#This Row],[Post Name]]="-",IF(G6547=0,G6545,G6547),Statistics_xlsx___Sheet1[[#This Row],[Post Name]])</f>
        <v>i7</v>
      </c>
      <c r="I6546">
        <v>60466</v>
      </c>
      <c r="J6546">
        <f>IF(Statistics_xlsx___Sheet1[[#This Row],[Offered Salary]]&lt;=0,AVERAGE($I$2:$I$7166),Statistics_xlsx___Sheet1[[#This Row],[Offered Salary]])</f>
        <v>60466</v>
      </c>
      <c r="K6546" t="b">
        <f>OR((Statistics_xlsx___Sheet1[[#This Row],[updated offered salary]]&lt;$N$39),(Statistics_xlsx___Sheet1[[#This Row],[updated offered salary]]&gt;$N$40))</f>
        <v>0</v>
      </c>
    </row>
    <row r="6547" spans="1:11" x14ac:dyDescent="0.3">
      <c r="A6547">
        <v>462340</v>
      </c>
      <c r="B6547" t="s">
        <v>5309</v>
      </c>
      <c r="C6547" t="s">
        <v>8</v>
      </c>
      <c r="D6547" t="s">
        <v>13</v>
      </c>
      <c r="E6547" t="str">
        <f>IF(Statistics_xlsx___Sheet1[[#This Row],[event_name]]="-","Male",Statistics_xlsx___Sheet1[[#This Row],[event_name]])</f>
        <v>Female</v>
      </c>
      <c r="F6547" t="s">
        <v>10</v>
      </c>
      <c r="G6547" t="s">
        <v>24</v>
      </c>
      <c r="H6547" t="str">
        <f>IF(Statistics_xlsx___Sheet1[[#This Row],[Post Name]]="-",IF(G6548=0,G6546,G6548),Statistics_xlsx___Sheet1[[#This Row],[Post Name]])</f>
        <v>i7</v>
      </c>
      <c r="I6547">
        <v>64551</v>
      </c>
      <c r="J6547">
        <f>IF(Statistics_xlsx___Sheet1[[#This Row],[Offered Salary]]&lt;=0,AVERAGE($I$2:$I$7166),Statistics_xlsx___Sheet1[[#This Row],[Offered Salary]])</f>
        <v>64551</v>
      </c>
      <c r="K6547" t="b">
        <f>OR((Statistics_xlsx___Sheet1[[#This Row],[updated offered salary]]&lt;$N$39),(Statistics_xlsx___Sheet1[[#This Row],[updated offered salary]]&gt;$N$40))</f>
        <v>0</v>
      </c>
    </row>
    <row r="6548" spans="1:11" x14ac:dyDescent="0.3">
      <c r="A6548">
        <v>32662</v>
      </c>
      <c r="B6548" t="s">
        <v>4411</v>
      </c>
      <c r="C6548" t="s">
        <v>15</v>
      </c>
      <c r="D6548" t="s">
        <v>9</v>
      </c>
      <c r="E6548" t="str">
        <f>IF(Statistics_xlsx___Sheet1[[#This Row],[event_name]]="-","Male",Statistics_xlsx___Sheet1[[#This Row],[event_name]])</f>
        <v>Male</v>
      </c>
      <c r="F6548" t="s">
        <v>10</v>
      </c>
      <c r="G6548" t="s">
        <v>24</v>
      </c>
      <c r="H6548" t="str">
        <f>IF(Statistics_xlsx___Sheet1[[#This Row],[Post Name]]="-",IF(G6549=0,G6547,G6549),Statistics_xlsx___Sheet1[[#This Row],[Post Name]])</f>
        <v>i7</v>
      </c>
      <c r="I6548">
        <v>28767</v>
      </c>
      <c r="J6548">
        <f>IF(Statistics_xlsx___Sheet1[[#This Row],[Offered Salary]]&lt;=0,AVERAGE($I$2:$I$7166),Statistics_xlsx___Sheet1[[#This Row],[Offered Salary]])</f>
        <v>28767</v>
      </c>
      <c r="K6548" t="b">
        <f>OR((Statistics_xlsx___Sheet1[[#This Row],[updated offered salary]]&lt;$N$39),(Statistics_xlsx___Sheet1[[#This Row],[updated offered salary]]&gt;$N$40))</f>
        <v>0</v>
      </c>
    </row>
    <row r="6549" spans="1:11" x14ac:dyDescent="0.3">
      <c r="A6549">
        <v>783121</v>
      </c>
      <c r="B6549" t="s">
        <v>5310</v>
      </c>
      <c r="C6549" t="s">
        <v>8</v>
      </c>
      <c r="D6549" t="s">
        <v>13</v>
      </c>
      <c r="E6549" t="str">
        <f>IF(Statistics_xlsx___Sheet1[[#This Row],[event_name]]="-","Male",Statistics_xlsx___Sheet1[[#This Row],[event_name]])</f>
        <v>Female</v>
      </c>
      <c r="F6549" t="s">
        <v>10</v>
      </c>
      <c r="G6549" t="s">
        <v>24</v>
      </c>
      <c r="H6549" t="str">
        <f>IF(Statistics_xlsx___Sheet1[[#This Row],[Post Name]]="-",IF(G6550=0,G6548,G6550),Statistics_xlsx___Sheet1[[#This Row],[Post Name]])</f>
        <v>i7</v>
      </c>
      <c r="I6549">
        <v>62106</v>
      </c>
      <c r="J6549">
        <f>IF(Statistics_xlsx___Sheet1[[#This Row],[Offered Salary]]&lt;=0,AVERAGE($I$2:$I$7166),Statistics_xlsx___Sheet1[[#This Row],[Offered Salary]])</f>
        <v>62106</v>
      </c>
      <c r="K6549" t="b">
        <f>OR((Statistics_xlsx___Sheet1[[#This Row],[updated offered salary]]&lt;$N$39),(Statistics_xlsx___Sheet1[[#This Row],[updated offered salary]]&gt;$N$40))</f>
        <v>0</v>
      </c>
    </row>
    <row r="6550" spans="1:11" x14ac:dyDescent="0.3">
      <c r="A6550">
        <v>144353</v>
      </c>
      <c r="B6550" t="s">
        <v>5311</v>
      </c>
      <c r="C6550" t="s">
        <v>8</v>
      </c>
      <c r="D6550" t="s">
        <v>13</v>
      </c>
      <c r="E6550" t="str">
        <f>IF(Statistics_xlsx___Sheet1[[#This Row],[event_name]]="-","Male",Statistics_xlsx___Sheet1[[#This Row],[event_name]])</f>
        <v>Female</v>
      </c>
      <c r="F6550" t="s">
        <v>10</v>
      </c>
      <c r="G6550" t="s">
        <v>24</v>
      </c>
      <c r="H6550" t="str">
        <f>IF(Statistics_xlsx___Sheet1[[#This Row],[Post Name]]="-",IF(G6551=0,G6549,G6551),Statistics_xlsx___Sheet1[[#This Row],[Post Name]])</f>
        <v>i7</v>
      </c>
      <c r="I6550">
        <v>65990</v>
      </c>
      <c r="J6550">
        <f>IF(Statistics_xlsx___Sheet1[[#This Row],[Offered Salary]]&lt;=0,AVERAGE($I$2:$I$7166),Statistics_xlsx___Sheet1[[#This Row],[Offered Salary]])</f>
        <v>65990</v>
      </c>
      <c r="K6550" t="b">
        <f>OR((Statistics_xlsx___Sheet1[[#This Row],[updated offered salary]]&lt;$N$39),(Statistics_xlsx___Sheet1[[#This Row],[updated offered salary]]&gt;$N$40))</f>
        <v>0</v>
      </c>
    </row>
    <row r="6551" spans="1:11" x14ac:dyDescent="0.3">
      <c r="A6551">
        <v>543156</v>
      </c>
      <c r="B6551" t="s">
        <v>5312</v>
      </c>
      <c r="C6551" t="s">
        <v>8</v>
      </c>
      <c r="D6551" t="s">
        <v>42</v>
      </c>
      <c r="E6551" t="str">
        <f>IF(Statistics_xlsx___Sheet1[[#This Row],[event_name]]="-","Male",Statistics_xlsx___Sheet1[[#This Row],[event_name]])</f>
        <v>Don’t want to say</v>
      </c>
      <c r="F6551" t="s">
        <v>10</v>
      </c>
      <c r="G6551" t="s">
        <v>24</v>
      </c>
      <c r="H6551" t="str">
        <f>IF(Statistics_xlsx___Sheet1[[#This Row],[Post Name]]="-",IF(G6552=0,G6550,G6552),Statistics_xlsx___Sheet1[[#This Row],[Post Name]])</f>
        <v>i7</v>
      </c>
      <c r="I6551">
        <v>65092</v>
      </c>
      <c r="J6551">
        <f>IF(Statistics_xlsx___Sheet1[[#This Row],[Offered Salary]]&lt;=0,AVERAGE($I$2:$I$7166),Statistics_xlsx___Sheet1[[#This Row],[Offered Salary]])</f>
        <v>65092</v>
      </c>
      <c r="K6551" t="b">
        <f>OR((Statistics_xlsx___Sheet1[[#This Row],[updated offered salary]]&lt;$N$39),(Statistics_xlsx___Sheet1[[#This Row],[updated offered salary]]&gt;$N$40))</f>
        <v>0</v>
      </c>
    </row>
    <row r="6552" spans="1:11" x14ac:dyDescent="0.3">
      <c r="A6552">
        <v>457575</v>
      </c>
      <c r="B6552" t="s">
        <v>5313</v>
      </c>
      <c r="C6552" t="s">
        <v>8</v>
      </c>
      <c r="D6552" t="s">
        <v>9</v>
      </c>
      <c r="E6552" t="str">
        <f>IF(Statistics_xlsx___Sheet1[[#This Row],[event_name]]="-","Male",Statistics_xlsx___Sheet1[[#This Row],[event_name]])</f>
        <v>Male</v>
      </c>
      <c r="F6552" t="s">
        <v>17</v>
      </c>
      <c r="G6552" t="s">
        <v>36</v>
      </c>
      <c r="H6552" t="str">
        <f>IF(Statistics_xlsx___Sheet1[[#This Row],[Post Name]]="-",IF(G6553=0,G6551,G6553),Statistics_xlsx___Sheet1[[#This Row],[Post Name]])</f>
        <v>i5</v>
      </c>
      <c r="I6552">
        <v>19335</v>
      </c>
      <c r="J6552">
        <f>IF(Statistics_xlsx___Sheet1[[#This Row],[Offered Salary]]&lt;=0,AVERAGE($I$2:$I$7166),Statistics_xlsx___Sheet1[[#This Row],[Offered Salary]])</f>
        <v>19335</v>
      </c>
      <c r="K6552" t="b">
        <f>OR((Statistics_xlsx___Sheet1[[#This Row],[updated offered salary]]&lt;$N$39),(Statistics_xlsx___Sheet1[[#This Row],[updated offered salary]]&gt;$N$40))</f>
        <v>0</v>
      </c>
    </row>
    <row r="6553" spans="1:11" x14ac:dyDescent="0.3">
      <c r="A6553">
        <v>214571</v>
      </c>
      <c r="B6553" t="s">
        <v>5314</v>
      </c>
      <c r="C6553" t="s">
        <v>8</v>
      </c>
      <c r="D6553" t="s">
        <v>9</v>
      </c>
      <c r="E6553" t="str">
        <f>IF(Statistics_xlsx___Sheet1[[#This Row],[event_name]]="-","Male",Statistics_xlsx___Sheet1[[#This Row],[event_name]])</f>
        <v>Male</v>
      </c>
      <c r="F6553" t="s">
        <v>17</v>
      </c>
      <c r="G6553" t="s">
        <v>36</v>
      </c>
      <c r="H6553" t="str">
        <f>IF(Statistics_xlsx___Sheet1[[#This Row],[Post Name]]="-",IF(G6554=0,G6552,G6554),Statistics_xlsx___Sheet1[[#This Row],[Post Name]])</f>
        <v>i5</v>
      </c>
      <c r="I6553">
        <v>10624</v>
      </c>
      <c r="J6553">
        <f>IF(Statistics_xlsx___Sheet1[[#This Row],[Offered Salary]]&lt;=0,AVERAGE($I$2:$I$7166),Statistics_xlsx___Sheet1[[#This Row],[Offered Salary]])</f>
        <v>10624</v>
      </c>
      <c r="K6553" t="b">
        <f>OR((Statistics_xlsx___Sheet1[[#This Row],[updated offered salary]]&lt;$N$39),(Statistics_xlsx___Sheet1[[#This Row],[updated offered salary]]&gt;$N$40))</f>
        <v>0</v>
      </c>
    </row>
    <row r="6554" spans="1:11" x14ac:dyDescent="0.3">
      <c r="A6554">
        <v>80607</v>
      </c>
      <c r="B6554" t="s">
        <v>5315</v>
      </c>
      <c r="C6554" t="s">
        <v>8</v>
      </c>
      <c r="D6554" t="s">
        <v>9</v>
      </c>
      <c r="E6554" t="str">
        <f>IF(Statistics_xlsx___Sheet1[[#This Row],[event_name]]="-","Male",Statistics_xlsx___Sheet1[[#This Row],[event_name]])</f>
        <v>Male</v>
      </c>
      <c r="F6554" t="s">
        <v>86</v>
      </c>
      <c r="G6554" t="s">
        <v>14</v>
      </c>
      <c r="H6554" t="str">
        <f>IF(Statistics_xlsx___Sheet1[[#This Row],[Post Name]]="-",IF(G6555=0,G6553,G6555),Statistics_xlsx___Sheet1[[#This Row],[Post Name]])</f>
        <v>c5</v>
      </c>
      <c r="I6554">
        <v>43276</v>
      </c>
      <c r="J6554">
        <f>IF(Statistics_xlsx___Sheet1[[#This Row],[Offered Salary]]&lt;=0,AVERAGE($I$2:$I$7166),Statistics_xlsx___Sheet1[[#This Row],[Offered Salary]])</f>
        <v>43276</v>
      </c>
      <c r="K6554" t="b">
        <f>OR((Statistics_xlsx___Sheet1[[#This Row],[updated offered salary]]&lt;$N$39),(Statistics_xlsx___Sheet1[[#This Row],[updated offered salary]]&gt;$N$40))</f>
        <v>0</v>
      </c>
    </row>
    <row r="6555" spans="1:11" x14ac:dyDescent="0.3">
      <c r="A6555">
        <v>552133</v>
      </c>
      <c r="B6555" t="s">
        <v>5316</v>
      </c>
      <c r="C6555" t="s">
        <v>8</v>
      </c>
      <c r="D6555" t="s">
        <v>9</v>
      </c>
      <c r="E6555" t="str">
        <f>IF(Statistics_xlsx___Sheet1[[#This Row],[event_name]]="-","Male",Statistics_xlsx___Sheet1[[#This Row],[event_name]])</f>
        <v>Male</v>
      </c>
      <c r="F6555" t="s">
        <v>86</v>
      </c>
      <c r="G6555" t="s">
        <v>14</v>
      </c>
      <c r="H6555" t="str">
        <f>IF(Statistics_xlsx___Sheet1[[#This Row],[Post Name]]="-",IF(G6556=0,G6554,G6556),Statistics_xlsx___Sheet1[[#This Row],[Post Name]])</f>
        <v>c5</v>
      </c>
      <c r="I6555">
        <v>88279</v>
      </c>
      <c r="J6555">
        <f>IF(Statistics_xlsx___Sheet1[[#This Row],[Offered Salary]]&lt;=0,AVERAGE($I$2:$I$7166),Statistics_xlsx___Sheet1[[#This Row],[Offered Salary]])</f>
        <v>88279</v>
      </c>
      <c r="K6555" t="b">
        <f>OR((Statistics_xlsx___Sheet1[[#This Row],[updated offered salary]]&lt;$N$39),(Statistics_xlsx___Sheet1[[#This Row],[updated offered salary]]&gt;$N$40))</f>
        <v>0</v>
      </c>
    </row>
    <row r="6556" spans="1:11" x14ac:dyDescent="0.3">
      <c r="A6556">
        <v>38154</v>
      </c>
      <c r="B6556" t="s">
        <v>5317</v>
      </c>
      <c r="C6556" t="s">
        <v>8</v>
      </c>
      <c r="D6556" t="s">
        <v>9</v>
      </c>
      <c r="E6556" t="str">
        <f>IF(Statistics_xlsx___Sheet1[[#This Row],[event_name]]="-","Male",Statistics_xlsx___Sheet1[[#This Row],[event_name]])</f>
        <v>Male</v>
      </c>
      <c r="F6556" t="s">
        <v>86</v>
      </c>
      <c r="G6556" t="s">
        <v>14</v>
      </c>
      <c r="H6556" t="str">
        <f>IF(Statistics_xlsx___Sheet1[[#This Row],[Post Name]]="-",IF(G6557=0,G6555,G6557),Statistics_xlsx___Sheet1[[#This Row],[Post Name]])</f>
        <v>c5</v>
      </c>
      <c r="I6556">
        <v>38926</v>
      </c>
      <c r="J6556">
        <f>IF(Statistics_xlsx___Sheet1[[#This Row],[Offered Salary]]&lt;=0,AVERAGE($I$2:$I$7166),Statistics_xlsx___Sheet1[[#This Row],[Offered Salary]])</f>
        <v>38926</v>
      </c>
      <c r="K6556" t="b">
        <f>OR((Statistics_xlsx___Sheet1[[#This Row],[updated offered salary]]&lt;$N$39),(Statistics_xlsx___Sheet1[[#This Row],[updated offered salary]]&gt;$N$40))</f>
        <v>0</v>
      </c>
    </row>
    <row r="6557" spans="1:11" x14ac:dyDescent="0.3">
      <c r="A6557">
        <v>696666</v>
      </c>
      <c r="B6557" t="s">
        <v>5318</v>
      </c>
      <c r="C6557" t="s">
        <v>8</v>
      </c>
      <c r="D6557" t="s">
        <v>13</v>
      </c>
      <c r="E6557" t="str">
        <f>IF(Statistics_xlsx___Sheet1[[#This Row],[event_name]]="-","Male",Statistics_xlsx___Sheet1[[#This Row],[event_name]])</f>
        <v>Female</v>
      </c>
      <c r="F6557" t="s">
        <v>86</v>
      </c>
      <c r="G6557" t="s">
        <v>14</v>
      </c>
      <c r="H6557" t="str">
        <f>IF(Statistics_xlsx___Sheet1[[#This Row],[Post Name]]="-",IF(G6558=0,G6556,G6558),Statistics_xlsx___Sheet1[[#This Row],[Post Name]])</f>
        <v>c5</v>
      </c>
      <c r="I6557">
        <v>10168</v>
      </c>
      <c r="J6557">
        <f>IF(Statistics_xlsx___Sheet1[[#This Row],[Offered Salary]]&lt;=0,AVERAGE($I$2:$I$7166),Statistics_xlsx___Sheet1[[#This Row],[Offered Salary]])</f>
        <v>10168</v>
      </c>
      <c r="K6557" t="b">
        <f>OR((Statistics_xlsx___Sheet1[[#This Row],[updated offered salary]]&lt;$N$39),(Statistics_xlsx___Sheet1[[#This Row],[updated offered salary]]&gt;$N$40))</f>
        <v>0</v>
      </c>
    </row>
    <row r="6558" spans="1:11" x14ac:dyDescent="0.3">
      <c r="A6558">
        <v>314635</v>
      </c>
      <c r="B6558" t="s">
        <v>5319</v>
      </c>
      <c r="C6558" t="s">
        <v>8</v>
      </c>
      <c r="D6558" t="s">
        <v>9</v>
      </c>
      <c r="E6558" t="str">
        <f>IF(Statistics_xlsx___Sheet1[[#This Row],[event_name]]="-","Male",Statistics_xlsx___Sheet1[[#This Row],[event_name]])</f>
        <v>Male</v>
      </c>
      <c r="F6558" t="s">
        <v>86</v>
      </c>
      <c r="G6558" t="s">
        <v>14</v>
      </c>
      <c r="H6558" t="str">
        <f>IF(Statistics_xlsx___Sheet1[[#This Row],[Post Name]]="-",IF(G6559=0,G6557,G6559),Statistics_xlsx___Sheet1[[#This Row],[Post Name]])</f>
        <v>c5</v>
      </c>
      <c r="I6558">
        <v>12939</v>
      </c>
      <c r="J6558">
        <f>IF(Statistics_xlsx___Sheet1[[#This Row],[Offered Salary]]&lt;=0,AVERAGE($I$2:$I$7166),Statistics_xlsx___Sheet1[[#This Row],[Offered Salary]])</f>
        <v>12939</v>
      </c>
      <c r="K6558" t="b">
        <f>OR((Statistics_xlsx___Sheet1[[#This Row],[updated offered salary]]&lt;$N$39),(Statistics_xlsx___Sheet1[[#This Row],[updated offered salary]]&gt;$N$40))</f>
        <v>0</v>
      </c>
    </row>
    <row r="6559" spans="1:11" x14ac:dyDescent="0.3">
      <c r="A6559">
        <v>649189</v>
      </c>
      <c r="B6559" t="s">
        <v>5320</v>
      </c>
      <c r="C6559" t="s">
        <v>8</v>
      </c>
      <c r="D6559" t="s">
        <v>9</v>
      </c>
      <c r="E6559" t="str">
        <f>IF(Statistics_xlsx___Sheet1[[#This Row],[event_name]]="-","Male",Statistics_xlsx___Sheet1[[#This Row],[event_name]])</f>
        <v>Male</v>
      </c>
      <c r="F6559" t="s">
        <v>10</v>
      </c>
      <c r="G6559" t="s">
        <v>14</v>
      </c>
      <c r="H6559" t="str">
        <f>IF(Statistics_xlsx___Sheet1[[#This Row],[Post Name]]="-",IF(G6560=0,G6558,G6560),Statistics_xlsx___Sheet1[[#This Row],[Post Name]])</f>
        <v>c5</v>
      </c>
      <c r="I6559">
        <v>59004</v>
      </c>
      <c r="J6559">
        <f>IF(Statistics_xlsx___Sheet1[[#This Row],[Offered Salary]]&lt;=0,AVERAGE($I$2:$I$7166),Statistics_xlsx___Sheet1[[#This Row],[Offered Salary]])</f>
        <v>59004</v>
      </c>
      <c r="K6559" t="b">
        <f>OR((Statistics_xlsx___Sheet1[[#This Row],[updated offered salary]]&lt;$N$39),(Statistics_xlsx___Sheet1[[#This Row],[updated offered salary]]&gt;$N$40))</f>
        <v>0</v>
      </c>
    </row>
    <row r="6560" spans="1:11" x14ac:dyDescent="0.3">
      <c r="A6560">
        <v>331515</v>
      </c>
      <c r="B6560" t="s">
        <v>5321</v>
      </c>
      <c r="C6560" t="s">
        <v>15</v>
      </c>
      <c r="D6560" t="s">
        <v>13</v>
      </c>
      <c r="E6560" t="str">
        <f>IF(Statistics_xlsx___Sheet1[[#This Row],[event_name]]="-","Male",Statistics_xlsx___Sheet1[[#This Row],[event_name]])</f>
        <v>Female</v>
      </c>
      <c r="F6560" t="s">
        <v>10</v>
      </c>
      <c r="G6560" t="s">
        <v>14</v>
      </c>
      <c r="H6560" t="str">
        <f>IF(Statistics_xlsx___Sheet1[[#This Row],[Post Name]]="-",IF(G6561=0,G6559,G6561),Statistics_xlsx___Sheet1[[#This Row],[Post Name]])</f>
        <v>c5</v>
      </c>
      <c r="I6560">
        <v>6271</v>
      </c>
      <c r="J6560">
        <f>IF(Statistics_xlsx___Sheet1[[#This Row],[Offered Salary]]&lt;=0,AVERAGE($I$2:$I$7166),Statistics_xlsx___Sheet1[[#This Row],[Offered Salary]])</f>
        <v>6271</v>
      </c>
      <c r="K6560" t="b">
        <f>OR((Statistics_xlsx___Sheet1[[#This Row],[updated offered salary]]&lt;$N$39),(Statistics_xlsx___Sheet1[[#This Row],[updated offered salary]]&gt;$N$40))</f>
        <v>0</v>
      </c>
    </row>
    <row r="6561" spans="1:11" x14ac:dyDescent="0.3">
      <c r="A6561">
        <v>929708</v>
      </c>
      <c r="B6561" t="s">
        <v>2683</v>
      </c>
      <c r="C6561" t="s">
        <v>8</v>
      </c>
      <c r="D6561" t="s">
        <v>13</v>
      </c>
      <c r="E6561" t="str">
        <f>IF(Statistics_xlsx___Sheet1[[#This Row],[event_name]]="-","Male",Statistics_xlsx___Sheet1[[#This Row],[event_name]])</f>
        <v>Female</v>
      </c>
      <c r="F6561" t="s">
        <v>10</v>
      </c>
      <c r="G6561" t="s">
        <v>14</v>
      </c>
      <c r="H6561" t="str">
        <f>IF(Statistics_xlsx___Sheet1[[#This Row],[Post Name]]="-",IF(G6562=0,G6560,G6562),Statistics_xlsx___Sheet1[[#This Row],[Post Name]])</f>
        <v>c5</v>
      </c>
      <c r="I6561">
        <v>40563</v>
      </c>
      <c r="J6561">
        <f>IF(Statistics_xlsx___Sheet1[[#This Row],[Offered Salary]]&lt;=0,AVERAGE($I$2:$I$7166),Statistics_xlsx___Sheet1[[#This Row],[Offered Salary]])</f>
        <v>40563</v>
      </c>
      <c r="K6561" t="b">
        <f>OR((Statistics_xlsx___Sheet1[[#This Row],[updated offered salary]]&lt;$N$39),(Statistics_xlsx___Sheet1[[#This Row],[updated offered salary]]&gt;$N$40))</f>
        <v>0</v>
      </c>
    </row>
    <row r="6562" spans="1:11" x14ac:dyDescent="0.3">
      <c r="A6562">
        <v>349973</v>
      </c>
      <c r="B6562" t="s">
        <v>5322</v>
      </c>
      <c r="C6562" t="s">
        <v>8</v>
      </c>
      <c r="D6562" t="s">
        <v>9</v>
      </c>
      <c r="E6562" t="str">
        <f>IF(Statistics_xlsx___Sheet1[[#This Row],[event_name]]="-","Male",Statistics_xlsx___Sheet1[[#This Row],[event_name]])</f>
        <v>Male</v>
      </c>
      <c r="F6562" t="s">
        <v>10</v>
      </c>
      <c r="G6562" t="s">
        <v>14</v>
      </c>
      <c r="H6562" t="str">
        <f>IF(Statistics_xlsx___Sheet1[[#This Row],[Post Name]]="-",IF(G6563=0,G6561,G6563),Statistics_xlsx___Sheet1[[#This Row],[Post Name]])</f>
        <v>c5</v>
      </c>
      <c r="I6562">
        <v>25449</v>
      </c>
      <c r="J6562">
        <f>IF(Statistics_xlsx___Sheet1[[#This Row],[Offered Salary]]&lt;=0,AVERAGE($I$2:$I$7166),Statistics_xlsx___Sheet1[[#This Row],[Offered Salary]])</f>
        <v>25449</v>
      </c>
      <c r="K6562" t="b">
        <f>OR((Statistics_xlsx___Sheet1[[#This Row],[updated offered salary]]&lt;$N$39),(Statistics_xlsx___Sheet1[[#This Row],[updated offered salary]]&gt;$N$40))</f>
        <v>0</v>
      </c>
    </row>
    <row r="6563" spans="1:11" x14ac:dyDescent="0.3">
      <c r="A6563">
        <v>334051</v>
      </c>
      <c r="B6563" t="s">
        <v>5323</v>
      </c>
      <c r="C6563" t="s">
        <v>8</v>
      </c>
      <c r="D6563" t="s">
        <v>13</v>
      </c>
      <c r="E6563" t="str">
        <f>IF(Statistics_xlsx___Sheet1[[#This Row],[event_name]]="-","Male",Statistics_xlsx___Sheet1[[#This Row],[event_name]])</f>
        <v>Female</v>
      </c>
      <c r="F6563" t="s">
        <v>10</v>
      </c>
      <c r="G6563" t="s">
        <v>14</v>
      </c>
      <c r="H6563" t="str">
        <f>IF(Statistics_xlsx___Sheet1[[#This Row],[Post Name]]="-",IF(G6564=0,G6562,G6564),Statistics_xlsx___Sheet1[[#This Row],[Post Name]])</f>
        <v>c5</v>
      </c>
      <c r="I6563">
        <v>44372</v>
      </c>
      <c r="J6563">
        <f>IF(Statistics_xlsx___Sheet1[[#This Row],[Offered Salary]]&lt;=0,AVERAGE($I$2:$I$7166),Statistics_xlsx___Sheet1[[#This Row],[Offered Salary]])</f>
        <v>44372</v>
      </c>
      <c r="K6563" t="b">
        <f>OR((Statistics_xlsx___Sheet1[[#This Row],[updated offered salary]]&lt;$N$39),(Statistics_xlsx___Sheet1[[#This Row],[updated offered salary]]&gt;$N$40))</f>
        <v>0</v>
      </c>
    </row>
    <row r="6564" spans="1:11" x14ac:dyDescent="0.3">
      <c r="A6564">
        <v>624057</v>
      </c>
      <c r="B6564" t="s">
        <v>5324</v>
      </c>
      <c r="C6564" t="s">
        <v>8</v>
      </c>
      <c r="D6564" t="s">
        <v>42</v>
      </c>
      <c r="E6564" t="str">
        <f>IF(Statistics_xlsx___Sheet1[[#This Row],[event_name]]="-","Male",Statistics_xlsx___Sheet1[[#This Row],[event_name]])</f>
        <v>Don’t want to say</v>
      </c>
      <c r="F6564" t="s">
        <v>10</v>
      </c>
      <c r="G6564" t="s">
        <v>14</v>
      </c>
      <c r="H6564" t="str">
        <f>IF(Statistics_xlsx___Sheet1[[#This Row],[Post Name]]="-",IF(G6565=0,G6563,G6565),Statistics_xlsx___Sheet1[[#This Row],[Post Name]])</f>
        <v>c5</v>
      </c>
      <c r="I6564">
        <v>88147</v>
      </c>
      <c r="J6564">
        <f>IF(Statistics_xlsx___Sheet1[[#This Row],[Offered Salary]]&lt;=0,AVERAGE($I$2:$I$7166),Statistics_xlsx___Sheet1[[#This Row],[Offered Salary]])</f>
        <v>88147</v>
      </c>
      <c r="K6564" t="b">
        <f>OR((Statistics_xlsx___Sheet1[[#This Row],[updated offered salary]]&lt;$N$39),(Statistics_xlsx___Sheet1[[#This Row],[updated offered salary]]&gt;$N$40))</f>
        <v>0</v>
      </c>
    </row>
    <row r="6565" spans="1:11" x14ac:dyDescent="0.3">
      <c r="A6565">
        <v>616644</v>
      </c>
      <c r="B6565" t="s">
        <v>5325</v>
      </c>
      <c r="C6565" t="s">
        <v>8</v>
      </c>
      <c r="D6565" t="s">
        <v>9</v>
      </c>
      <c r="E6565" t="str">
        <f>IF(Statistics_xlsx___Sheet1[[#This Row],[event_name]]="-","Male",Statistics_xlsx___Sheet1[[#This Row],[event_name]])</f>
        <v>Male</v>
      </c>
      <c r="F6565" t="s">
        <v>10</v>
      </c>
      <c r="G6565" t="s">
        <v>14</v>
      </c>
      <c r="H6565" t="str">
        <f>IF(Statistics_xlsx___Sheet1[[#This Row],[Post Name]]="-",IF(G6566=0,G6564,G6566),Statistics_xlsx___Sheet1[[#This Row],[Post Name]])</f>
        <v>c5</v>
      </c>
      <c r="I6565">
        <v>94615</v>
      </c>
      <c r="J6565">
        <f>IF(Statistics_xlsx___Sheet1[[#This Row],[Offered Salary]]&lt;=0,AVERAGE($I$2:$I$7166),Statistics_xlsx___Sheet1[[#This Row],[Offered Salary]])</f>
        <v>94615</v>
      </c>
      <c r="K6565" t="b">
        <f>OR((Statistics_xlsx___Sheet1[[#This Row],[updated offered salary]]&lt;$N$39),(Statistics_xlsx___Sheet1[[#This Row],[updated offered salary]]&gt;$N$40))</f>
        <v>0</v>
      </c>
    </row>
    <row r="6566" spans="1:11" x14ac:dyDescent="0.3">
      <c r="A6566">
        <v>642318</v>
      </c>
      <c r="B6566" t="s">
        <v>5326</v>
      </c>
      <c r="C6566" t="s">
        <v>8</v>
      </c>
      <c r="D6566" t="s">
        <v>13</v>
      </c>
      <c r="E6566" t="str">
        <f>IF(Statistics_xlsx___Sheet1[[#This Row],[event_name]]="-","Male",Statistics_xlsx___Sheet1[[#This Row],[event_name]])</f>
        <v>Female</v>
      </c>
      <c r="F6566" t="s">
        <v>10</v>
      </c>
      <c r="G6566" t="s">
        <v>14</v>
      </c>
      <c r="H6566" t="str">
        <f>IF(Statistics_xlsx___Sheet1[[#This Row],[Post Name]]="-",IF(G6567=0,G6565,G6567),Statistics_xlsx___Sheet1[[#This Row],[Post Name]])</f>
        <v>c5</v>
      </c>
      <c r="I6566">
        <v>19308</v>
      </c>
      <c r="J6566">
        <f>IF(Statistics_xlsx___Sheet1[[#This Row],[Offered Salary]]&lt;=0,AVERAGE($I$2:$I$7166),Statistics_xlsx___Sheet1[[#This Row],[Offered Salary]])</f>
        <v>19308</v>
      </c>
      <c r="K6566" t="b">
        <f>OR((Statistics_xlsx___Sheet1[[#This Row],[updated offered salary]]&lt;$N$39),(Statistics_xlsx___Sheet1[[#This Row],[updated offered salary]]&gt;$N$40))</f>
        <v>0</v>
      </c>
    </row>
    <row r="6567" spans="1:11" x14ac:dyDescent="0.3">
      <c r="A6567">
        <v>335156</v>
      </c>
      <c r="B6567" t="s">
        <v>5327</v>
      </c>
      <c r="C6567" t="s">
        <v>8</v>
      </c>
      <c r="D6567" t="s">
        <v>9</v>
      </c>
      <c r="E6567" t="str">
        <f>IF(Statistics_xlsx___Sheet1[[#This Row],[event_name]]="-","Male",Statistics_xlsx___Sheet1[[#This Row],[event_name]])</f>
        <v>Male</v>
      </c>
      <c r="F6567" t="s">
        <v>10</v>
      </c>
      <c r="G6567" t="s">
        <v>14</v>
      </c>
      <c r="H6567" t="str">
        <f>IF(Statistics_xlsx___Sheet1[[#This Row],[Post Name]]="-",IF(G6568=0,G6566,G6568),Statistics_xlsx___Sheet1[[#This Row],[Post Name]])</f>
        <v>c5</v>
      </c>
      <c r="I6567">
        <v>94879</v>
      </c>
      <c r="J6567">
        <f>IF(Statistics_xlsx___Sheet1[[#This Row],[Offered Salary]]&lt;=0,AVERAGE($I$2:$I$7166),Statistics_xlsx___Sheet1[[#This Row],[Offered Salary]])</f>
        <v>94879</v>
      </c>
      <c r="K6567" t="b">
        <f>OR((Statistics_xlsx___Sheet1[[#This Row],[updated offered salary]]&lt;$N$39),(Statistics_xlsx___Sheet1[[#This Row],[updated offered salary]]&gt;$N$40))</f>
        <v>0</v>
      </c>
    </row>
    <row r="6568" spans="1:11" x14ac:dyDescent="0.3">
      <c r="A6568">
        <v>22679</v>
      </c>
      <c r="B6568" t="s">
        <v>5328</v>
      </c>
      <c r="C6568" t="s">
        <v>8</v>
      </c>
      <c r="D6568" t="s">
        <v>9</v>
      </c>
      <c r="E6568" t="str">
        <f>IF(Statistics_xlsx___Sheet1[[#This Row],[event_name]]="-","Male",Statistics_xlsx___Sheet1[[#This Row],[event_name]])</f>
        <v>Male</v>
      </c>
      <c r="F6568" t="s">
        <v>10</v>
      </c>
      <c r="G6568" t="s">
        <v>14</v>
      </c>
      <c r="H6568" t="str">
        <f>IF(Statistics_xlsx___Sheet1[[#This Row],[Post Name]]="-",IF(G6569=0,G6567,G6569),Statistics_xlsx___Sheet1[[#This Row],[Post Name]])</f>
        <v>c5</v>
      </c>
      <c r="I6568">
        <v>54776</v>
      </c>
      <c r="J6568">
        <f>IF(Statistics_xlsx___Sheet1[[#This Row],[Offered Salary]]&lt;=0,AVERAGE($I$2:$I$7166),Statistics_xlsx___Sheet1[[#This Row],[Offered Salary]])</f>
        <v>54776</v>
      </c>
      <c r="K6568" t="b">
        <f>OR((Statistics_xlsx___Sheet1[[#This Row],[updated offered salary]]&lt;$N$39),(Statistics_xlsx___Sheet1[[#This Row],[updated offered salary]]&gt;$N$40))</f>
        <v>0</v>
      </c>
    </row>
    <row r="6569" spans="1:11" x14ac:dyDescent="0.3">
      <c r="A6569">
        <v>438449</v>
      </c>
      <c r="B6569" t="s">
        <v>5329</v>
      </c>
      <c r="C6569" t="s">
        <v>8</v>
      </c>
      <c r="D6569" t="s">
        <v>9</v>
      </c>
      <c r="E6569" t="str">
        <f>IF(Statistics_xlsx___Sheet1[[#This Row],[event_name]]="-","Male",Statistics_xlsx___Sheet1[[#This Row],[event_name]])</f>
        <v>Male</v>
      </c>
      <c r="F6569" t="s">
        <v>10</v>
      </c>
      <c r="G6569" t="s">
        <v>24</v>
      </c>
      <c r="H6569" t="str">
        <f>IF(Statistics_xlsx___Sheet1[[#This Row],[Post Name]]="-",IF(G6570=0,G6568,G6570),Statistics_xlsx___Sheet1[[#This Row],[Post Name]])</f>
        <v>i7</v>
      </c>
      <c r="I6569">
        <v>91716</v>
      </c>
      <c r="J6569">
        <f>IF(Statistics_xlsx___Sheet1[[#This Row],[Offered Salary]]&lt;=0,AVERAGE($I$2:$I$7166),Statistics_xlsx___Sheet1[[#This Row],[Offered Salary]])</f>
        <v>91716</v>
      </c>
      <c r="K6569" t="b">
        <f>OR((Statistics_xlsx___Sheet1[[#This Row],[updated offered salary]]&lt;$N$39),(Statistics_xlsx___Sheet1[[#This Row],[updated offered salary]]&gt;$N$40))</f>
        <v>0</v>
      </c>
    </row>
    <row r="6570" spans="1:11" x14ac:dyDescent="0.3">
      <c r="A6570">
        <v>390555</v>
      </c>
      <c r="B6570" t="s">
        <v>5330</v>
      </c>
      <c r="C6570" t="s">
        <v>8</v>
      </c>
      <c r="D6570" t="s">
        <v>9</v>
      </c>
      <c r="E6570" t="str">
        <f>IF(Statistics_xlsx___Sheet1[[#This Row],[event_name]]="-","Male",Statistics_xlsx___Sheet1[[#This Row],[event_name]])</f>
        <v>Male</v>
      </c>
      <c r="F6570" t="s">
        <v>10</v>
      </c>
      <c r="G6570" t="s">
        <v>24</v>
      </c>
      <c r="H6570" t="str">
        <f>IF(Statistics_xlsx___Sheet1[[#This Row],[Post Name]]="-",IF(G6571=0,G6569,G6571),Statistics_xlsx___Sheet1[[#This Row],[Post Name]])</f>
        <v>i7</v>
      </c>
      <c r="I6570">
        <v>91334</v>
      </c>
      <c r="J6570">
        <f>IF(Statistics_xlsx___Sheet1[[#This Row],[Offered Salary]]&lt;=0,AVERAGE($I$2:$I$7166),Statistics_xlsx___Sheet1[[#This Row],[Offered Salary]])</f>
        <v>91334</v>
      </c>
      <c r="K6570" t="b">
        <f>OR((Statistics_xlsx___Sheet1[[#This Row],[updated offered salary]]&lt;$N$39),(Statistics_xlsx___Sheet1[[#This Row],[updated offered salary]]&gt;$N$40))</f>
        <v>0</v>
      </c>
    </row>
    <row r="6571" spans="1:11" x14ac:dyDescent="0.3">
      <c r="A6571">
        <v>827552</v>
      </c>
      <c r="B6571" t="s">
        <v>5331</v>
      </c>
      <c r="C6571" t="s">
        <v>8</v>
      </c>
      <c r="D6571" t="s">
        <v>13</v>
      </c>
      <c r="E6571" t="str">
        <f>IF(Statistics_xlsx___Sheet1[[#This Row],[event_name]]="-","Male",Statistics_xlsx___Sheet1[[#This Row],[event_name]])</f>
        <v>Female</v>
      </c>
      <c r="F6571" t="s">
        <v>21</v>
      </c>
      <c r="G6571" t="s">
        <v>14</v>
      </c>
      <c r="H6571" t="str">
        <f>IF(Statistics_xlsx___Sheet1[[#This Row],[Post Name]]="-",IF(G6572=0,G6570,G6572),Statistics_xlsx___Sheet1[[#This Row],[Post Name]])</f>
        <v>c5</v>
      </c>
      <c r="I6571">
        <v>15983</v>
      </c>
      <c r="J6571">
        <f>IF(Statistics_xlsx___Sheet1[[#This Row],[Offered Salary]]&lt;=0,AVERAGE($I$2:$I$7166),Statistics_xlsx___Sheet1[[#This Row],[Offered Salary]])</f>
        <v>15983</v>
      </c>
      <c r="K6571" t="b">
        <f>OR((Statistics_xlsx___Sheet1[[#This Row],[updated offered salary]]&lt;$N$39),(Statistics_xlsx___Sheet1[[#This Row],[updated offered salary]]&gt;$N$40))</f>
        <v>0</v>
      </c>
    </row>
    <row r="6572" spans="1:11" x14ac:dyDescent="0.3">
      <c r="A6572">
        <v>492781</v>
      </c>
      <c r="B6572" t="s">
        <v>5332</v>
      </c>
      <c r="C6572" t="s">
        <v>8</v>
      </c>
      <c r="D6572" t="s">
        <v>13</v>
      </c>
      <c r="E6572" t="str">
        <f>IF(Statistics_xlsx___Sheet1[[#This Row],[event_name]]="-","Male",Statistics_xlsx___Sheet1[[#This Row],[event_name]])</f>
        <v>Female</v>
      </c>
      <c r="F6572" t="s">
        <v>21</v>
      </c>
      <c r="G6572" t="s">
        <v>14</v>
      </c>
      <c r="H6572" t="str">
        <f>IF(Statistics_xlsx___Sheet1[[#This Row],[Post Name]]="-",IF(G6573=0,G6571,G6573),Statistics_xlsx___Sheet1[[#This Row],[Post Name]])</f>
        <v>c5</v>
      </c>
      <c r="I6572">
        <v>48821</v>
      </c>
      <c r="J6572">
        <f>IF(Statistics_xlsx___Sheet1[[#This Row],[Offered Salary]]&lt;=0,AVERAGE($I$2:$I$7166),Statistics_xlsx___Sheet1[[#This Row],[Offered Salary]])</f>
        <v>48821</v>
      </c>
      <c r="K6572" t="b">
        <f>OR((Statistics_xlsx___Sheet1[[#This Row],[updated offered salary]]&lt;$N$39),(Statistics_xlsx___Sheet1[[#This Row],[updated offered salary]]&gt;$N$40))</f>
        <v>0</v>
      </c>
    </row>
    <row r="6573" spans="1:11" x14ac:dyDescent="0.3">
      <c r="A6573">
        <v>540868</v>
      </c>
      <c r="B6573" t="s">
        <v>5333</v>
      </c>
      <c r="C6573" t="s">
        <v>8</v>
      </c>
      <c r="D6573" t="s">
        <v>9</v>
      </c>
      <c r="E6573" t="str">
        <f>IF(Statistics_xlsx___Sheet1[[#This Row],[event_name]]="-","Male",Statistics_xlsx___Sheet1[[#This Row],[event_name]])</f>
        <v>Male</v>
      </c>
      <c r="F6573" t="s">
        <v>10</v>
      </c>
      <c r="G6573" t="s">
        <v>14</v>
      </c>
      <c r="H6573" t="str">
        <f>IF(Statistics_xlsx___Sheet1[[#This Row],[Post Name]]="-",IF(G6574=0,G6572,G6574),Statistics_xlsx___Sheet1[[#This Row],[Post Name]])</f>
        <v>c5</v>
      </c>
      <c r="I6573">
        <v>28771</v>
      </c>
      <c r="J6573">
        <f>IF(Statistics_xlsx___Sheet1[[#This Row],[Offered Salary]]&lt;=0,AVERAGE($I$2:$I$7166),Statistics_xlsx___Sheet1[[#This Row],[Offered Salary]])</f>
        <v>28771</v>
      </c>
      <c r="K6573" t="b">
        <f>OR((Statistics_xlsx___Sheet1[[#This Row],[updated offered salary]]&lt;$N$39),(Statistics_xlsx___Sheet1[[#This Row],[updated offered salary]]&gt;$N$40))</f>
        <v>0</v>
      </c>
    </row>
    <row r="6574" spans="1:11" x14ac:dyDescent="0.3">
      <c r="A6574">
        <v>986280</v>
      </c>
      <c r="B6574" t="s">
        <v>5334</v>
      </c>
      <c r="C6574" t="s">
        <v>8</v>
      </c>
      <c r="D6574" t="s">
        <v>9</v>
      </c>
      <c r="E6574" t="str">
        <f>IF(Statistics_xlsx___Sheet1[[#This Row],[event_name]]="-","Male",Statistics_xlsx___Sheet1[[#This Row],[event_name]])</f>
        <v>Male</v>
      </c>
      <c r="F6574" t="s">
        <v>10</v>
      </c>
      <c r="G6574" t="s">
        <v>14</v>
      </c>
      <c r="H6574" t="str">
        <f>IF(Statistics_xlsx___Sheet1[[#This Row],[Post Name]]="-",IF(G6575=0,G6573,G6575),Statistics_xlsx___Sheet1[[#This Row],[Post Name]])</f>
        <v>c5</v>
      </c>
      <c r="I6574">
        <v>38156</v>
      </c>
      <c r="J6574">
        <f>IF(Statistics_xlsx___Sheet1[[#This Row],[Offered Salary]]&lt;=0,AVERAGE($I$2:$I$7166),Statistics_xlsx___Sheet1[[#This Row],[Offered Salary]])</f>
        <v>38156</v>
      </c>
      <c r="K6574" t="b">
        <f>OR((Statistics_xlsx___Sheet1[[#This Row],[updated offered salary]]&lt;$N$39),(Statistics_xlsx___Sheet1[[#This Row],[updated offered salary]]&gt;$N$40))</f>
        <v>0</v>
      </c>
    </row>
    <row r="6575" spans="1:11" x14ac:dyDescent="0.3">
      <c r="A6575">
        <v>326715</v>
      </c>
      <c r="B6575" t="s">
        <v>5335</v>
      </c>
      <c r="C6575" t="s">
        <v>8</v>
      </c>
      <c r="D6575" t="s">
        <v>9</v>
      </c>
      <c r="E6575" t="str">
        <f>IF(Statistics_xlsx___Sheet1[[#This Row],[event_name]]="-","Male",Statistics_xlsx___Sheet1[[#This Row],[event_name]])</f>
        <v>Male</v>
      </c>
      <c r="F6575" t="s">
        <v>10</v>
      </c>
      <c r="G6575" t="s">
        <v>14</v>
      </c>
      <c r="H6575" t="str">
        <f>IF(Statistics_xlsx___Sheet1[[#This Row],[Post Name]]="-",IF(G6576=0,G6574,G6576),Statistics_xlsx___Sheet1[[#This Row],[Post Name]])</f>
        <v>c5</v>
      </c>
      <c r="I6575">
        <v>8981</v>
      </c>
      <c r="J6575">
        <f>IF(Statistics_xlsx___Sheet1[[#This Row],[Offered Salary]]&lt;=0,AVERAGE($I$2:$I$7166),Statistics_xlsx___Sheet1[[#This Row],[Offered Salary]])</f>
        <v>8981</v>
      </c>
      <c r="K6575" t="b">
        <f>OR((Statistics_xlsx___Sheet1[[#This Row],[updated offered salary]]&lt;$N$39),(Statistics_xlsx___Sheet1[[#This Row],[updated offered salary]]&gt;$N$40))</f>
        <v>0</v>
      </c>
    </row>
    <row r="6576" spans="1:11" x14ac:dyDescent="0.3">
      <c r="A6576">
        <v>758888</v>
      </c>
      <c r="B6576" t="s">
        <v>5335</v>
      </c>
      <c r="C6576" t="s">
        <v>15</v>
      </c>
      <c r="D6576" t="s">
        <v>13</v>
      </c>
      <c r="E6576" t="str">
        <f>IF(Statistics_xlsx___Sheet1[[#This Row],[event_name]]="-","Male",Statistics_xlsx___Sheet1[[#This Row],[event_name]])</f>
        <v>Female</v>
      </c>
      <c r="F6576" t="s">
        <v>10</v>
      </c>
      <c r="G6576" t="s">
        <v>14</v>
      </c>
      <c r="H6576" t="str">
        <f>IF(Statistics_xlsx___Sheet1[[#This Row],[Post Name]]="-",IF(G6577=0,G6575,G6577),Statistics_xlsx___Sheet1[[#This Row],[Post Name]])</f>
        <v>c5</v>
      </c>
      <c r="I6576">
        <v>90068</v>
      </c>
      <c r="J6576">
        <f>IF(Statistics_xlsx___Sheet1[[#This Row],[Offered Salary]]&lt;=0,AVERAGE($I$2:$I$7166),Statistics_xlsx___Sheet1[[#This Row],[Offered Salary]])</f>
        <v>90068</v>
      </c>
      <c r="K6576" t="b">
        <f>OR((Statistics_xlsx___Sheet1[[#This Row],[updated offered salary]]&lt;$N$39),(Statistics_xlsx___Sheet1[[#This Row],[updated offered salary]]&gt;$N$40))</f>
        <v>0</v>
      </c>
    </row>
    <row r="6577" spans="1:11" x14ac:dyDescent="0.3">
      <c r="A6577">
        <v>482088</v>
      </c>
      <c r="B6577" t="s">
        <v>5336</v>
      </c>
      <c r="C6577" t="s">
        <v>8</v>
      </c>
      <c r="D6577" t="s">
        <v>13</v>
      </c>
      <c r="E6577" t="str">
        <f>IF(Statistics_xlsx___Sheet1[[#This Row],[event_name]]="-","Male",Statistics_xlsx___Sheet1[[#This Row],[event_name]])</f>
        <v>Female</v>
      </c>
      <c r="F6577" t="s">
        <v>10</v>
      </c>
      <c r="G6577" t="s">
        <v>14</v>
      </c>
      <c r="H6577" t="str">
        <f>IF(Statistics_xlsx___Sheet1[[#This Row],[Post Name]]="-",IF(G6578=0,G6576,G6578),Statistics_xlsx___Sheet1[[#This Row],[Post Name]])</f>
        <v>c5</v>
      </c>
      <c r="I6577">
        <v>5940</v>
      </c>
      <c r="J6577">
        <f>IF(Statistics_xlsx___Sheet1[[#This Row],[Offered Salary]]&lt;=0,AVERAGE($I$2:$I$7166),Statistics_xlsx___Sheet1[[#This Row],[Offered Salary]])</f>
        <v>5940</v>
      </c>
      <c r="K6577" t="b">
        <f>OR((Statistics_xlsx___Sheet1[[#This Row],[updated offered salary]]&lt;$N$39),(Statistics_xlsx___Sheet1[[#This Row],[updated offered salary]]&gt;$N$40))</f>
        <v>0</v>
      </c>
    </row>
    <row r="6578" spans="1:11" x14ac:dyDescent="0.3">
      <c r="A6578">
        <v>171561</v>
      </c>
      <c r="B6578" t="s">
        <v>5337</v>
      </c>
      <c r="C6578" t="s">
        <v>8</v>
      </c>
      <c r="D6578" t="s">
        <v>13</v>
      </c>
      <c r="E6578" t="str">
        <f>IF(Statistics_xlsx___Sheet1[[#This Row],[event_name]]="-","Male",Statistics_xlsx___Sheet1[[#This Row],[event_name]])</f>
        <v>Female</v>
      </c>
      <c r="F6578" t="s">
        <v>17</v>
      </c>
      <c r="G6578" t="s">
        <v>14</v>
      </c>
      <c r="H6578" t="str">
        <f>IF(Statistics_xlsx___Sheet1[[#This Row],[Post Name]]="-",IF(G6579=0,G6577,G6579),Statistics_xlsx___Sheet1[[#This Row],[Post Name]])</f>
        <v>c5</v>
      </c>
      <c r="I6578">
        <v>2752</v>
      </c>
      <c r="J6578">
        <f>IF(Statistics_xlsx___Sheet1[[#This Row],[Offered Salary]]&lt;=0,AVERAGE($I$2:$I$7166),Statistics_xlsx___Sheet1[[#This Row],[Offered Salary]])</f>
        <v>2752</v>
      </c>
      <c r="K6578" t="b">
        <f>OR((Statistics_xlsx___Sheet1[[#This Row],[updated offered salary]]&lt;$N$39),(Statistics_xlsx___Sheet1[[#This Row],[updated offered salary]]&gt;$N$40))</f>
        <v>0</v>
      </c>
    </row>
    <row r="6579" spans="1:11" x14ac:dyDescent="0.3">
      <c r="A6579">
        <v>399788</v>
      </c>
      <c r="B6579" t="s">
        <v>5338</v>
      </c>
      <c r="C6579" t="s">
        <v>8</v>
      </c>
      <c r="D6579" t="s">
        <v>9</v>
      </c>
      <c r="E6579" t="str">
        <f>IF(Statistics_xlsx___Sheet1[[#This Row],[event_name]]="-","Male",Statistics_xlsx___Sheet1[[#This Row],[event_name]])</f>
        <v>Male</v>
      </c>
      <c r="F6579" t="s">
        <v>17</v>
      </c>
      <c r="G6579" t="s">
        <v>14</v>
      </c>
      <c r="H6579" t="str">
        <f>IF(Statistics_xlsx___Sheet1[[#This Row],[Post Name]]="-",IF(G6580=0,G6578,G6580),Statistics_xlsx___Sheet1[[#This Row],[Post Name]])</f>
        <v>c5</v>
      </c>
      <c r="I6579">
        <v>15998</v>
      </c>
      <c r="J6579">
        <f>IF(Statistics_xlsx___Sheet1[[#This Row],[Offered Salary]]&lt;=0,AVERAGE($I$2:$I$7166),Statistics_xlsx___Sheet1[[#This Row],[Offered Salary]])</f>
        <v>15998</v>
      </c>
      <c r="K6579" t="b">
        <f>OR((Statistics_xlsx___Sheet1[[#This Row],[updated offered salary]]&lt;$N$39),(Statistics_xlsx___Sheet1[[#This Row],[updated offered salary]]&gt;$N$40))</f>
        <v>0</v>
      </c>
    </row>
    <row r="6580" spans="1:11" x14ac:dyDescent="0.3">
      <c r="A6580">
        <v>103419</v>
      </c>
      <c r="B6580" t="s">
        <v>5339</v>
      </c>
      <c r="C6580" t="s">
        <v>15</v>
      </c>
      <c r="D6580" t="s">
        <v>9</v>
      </c>
      <c r="E6580" t="str">
        <f>IF(Statistics_xlsx___Sheet1[[#This Row],[event_name]]="-","Male",Statistics_xlsx___Sheet1[[#This Row],[event_name]])</f>
        <v>Male</v>
      </c>
      <c r="F6580" t="s">
        <v>17</v>
      </c>
      <c r="G6580" t="s">
        <v>14</v>
      </c>
      <c r="H6580" t="str">
        <f>IF(Statistics_xlsx___Sheet1[[#This Row],[Post Name]]="-",IF(G6581=0,G6579,G6581),Statistics_xlsx___Sheet1[[#This Row],[Post Name]])</f>
        <v>c5</v>
      </c>
      <c r="I6580">
        <v>72806</v>
      </c>
      <c r="J6580">
        <f>IF(Statistics_xlsx___Sheet1[[#This Row],[Offered Salary]]&lt;=0,AVERAGE($I$2:$I$7166),Statistics_xlsx___Sheet1[[#This Row],[Offered Salary]])</f>
        <v>72806</v>
      </c>
      <c r="K6580" t="b">
        <f>OR((Statistics_xlsx___Sheet1[[#This Row],[updated offered salary]]&lt;$N$39),(Statistics_xlsx___Sheet1[[#This Row],[updated offered salary]]&gt;$N$40))</f>
        <v>0</v>
      </c>
    </row>
    <row r="6581" spans="1:11" x14ac:dyDescent="0.3">
      <c r="A6581">
        <v>448408</v>
      </c>
      <c r="B6581" t="s">
        <v>5340</v>
      </c>
      <c r="C6581" t="s">
        <v>8</v>
      </c>
      <c r="D6581" t="s">
        <v>9</v>
      </c>
      <c r="E6581" t="str">
        <f>IF(Statistics_xlsx___Sheet1[[#This Row],[event_name]]="-","Male",Statistics_xlsx___Sheet1[[#This Row],[event_name]])</f>
        <v>Male</v>
      </c>
      <c r="F6581" t="s">
        <v>10</v>
      </c>
      <c r="G6581" t="s">
        <v>24</v>
      </c>
      <c r="H6581" t="str">
        <f>IF(Statistics_xlsx___Sheet1[[#This Row],[Post Name]]="-",IF(G6582=0,G6580,G6582),Statistics_xlsx___Sheet1[[#This Row],[Post Name]])</f>
        <v>i7</v>
      </c>
      <c r="I6581">
        <v>32011</v>
      </c>
      <c r="J6581">
        <f>IF(Statistics_xlsx___Sheet1[[#This Row],[Offered Salary]]&lt;=0,AVERAGE($I$2:$I$7166),Statistics_xlsx___Sheet1[[#This Row],[Offered Salary]])</f>
        <v>32011</v>
      </c>
      <c r="K6581" t="b">
        <f>OR((Statistics_xlsx___Sheet1[[#This Row],[updated offered salary]]&lt;$N$39),(Statistics_xlsx___Sheet1[[#This Row],[updated offered salary]]&gt;$N$40))</f>
        <v>0</v>
      </c>
    </row>
    <row r="6582" spans="1:11" x14ac:dyDescent="0.3">
      <c r="A6582">
        <v>624246</v>
      </c>
      <c r="B6582" t="s">
        <v>5341</v>
      </c>
      <c r="C6582" t="s">
        <v>8</v>
      </c>
      <c r="D6582" t="s">
        <v>13</v>
      </c>
      <c r="E6582" t="str">
        <f>IF(Statistics_xlsx___Sheet1[[#This Row],[event_name]]="-","Male",Statistics_xlsx___Sheet1[[#This Row],[event_name]])</f>
        <v>Female</v>
      </c>
      <c r="F6582" t="s">
        <v>10</v>
      </c>
      <c r="G6582" t="s">
        <v>24</v>
      </c>
      <c r="H6582" t="str">
        <f>IF(Statistics_xlsx___Sheet1[[#This Row],[Post Name]]="-",IF(G6583=0,G6581,G6583),Statistics_xlsx___Sheet1[[#This Row],[Post Name]])</f>
        <v>i7</v>
      </c>
      <c r="I6582">
        <v>93101</v>
      </c>
      <c r="J6582">
        <f>IF(Statistics_xlsx___Sheet1[[#This Row],[Offered Salary]]&lt;=0,AVERAGE($I$2:$I$7166),Statistics_xlsx___Sheet1[[#This Row],[Offered Salary]])</f>
        <v>93101</v>
      </c>
      <c r="K6582" t="b">
        <f>OR((Statistics_xlsx___Sheet1[[#This Row],[updated offered salary]]&lt;$N$39),(Statistics_xlsx___Sheet1[[#This Row],[updated offered salary]]&gt;$N$40))</f>
        <v>0</v>
      </c>
    </row>
    <row r="6583" spans="1:11" x14ac:dyDescent="0.3">
      <c r="A6583">
        <v>543902</v>
      </c>
      <c r="B6583" t="s">
        <v>5341</v>
      </c>
      <c r="C6583" t="s">
        <v>8</v>
      </c>
      <c r="D6583" t="s">
        <v>9</v>
      </c>
      <c r="E6583" t="str">
        <f>IF(Statistics_xlsx___Sheet1[[#This Row],[event_name]]="-","Male",Statistics_xlsx___Sheet1[[#This Row],[event_name]])</f>
        <v>Male</v>
      </c>
      <c r="F6583" t="s">
        <v>10</v>
      </c>
      <c r="G6583" t="s">
        <v>24</v>
      </c>
      <c r="H6583" t="str">
        <f>IF(Statistics_xlsx___Sheet1[[#This Row],[Post Name]]="-",IF(G6584=0,G6582,G6584),Statistics_xlsx___Sheet1[[#This Row],[Post Name]])</f>
        <v>i7</v>
      </c>
      <c r="I6583">
        <v>16763</v>
      </c>
      <c r="J6583">
        <f>IF(Statistics_xlsx___Sheet1[[#This Row],[Offered Salary]]&lt;=0,AVERAGE($I$2:$I$7166),Statistics_xlsx___Sheet1[[#This Row],[Offered Salary]])</f>
        <v>16763</v>
      </c>
      <c r="K6583" t="b">
        <f>OR((Statistics_xlsx___Sheet1[[#This Row],[updated offered salary]]&lt;$N$39),(Statistics_xlsx___Sheet1[[#This Row],[updated offered salary]]&gt;$N$40))</f>
        <v>0</v>
      </c>
    </row>
    <row r="6584" spans="1:11" x14ac:dyDescent="0.3">
      <c r="A6584">
        <v>262588</v>
      </c>
      <c r="B6584" t="s">
        <v>5342</v>
      </c>
      <c r="C6584" t="s">
        <v>8</v>
      </c>
      <c r="D6584" t="s">
        <v>13</v>
      </c>
      <c r="E6584" t="str">
        <f>IF(Statistics_xlsx___Sheet1[[#This Row],[event_name]]="-","Male",Statistics_xlsx___Sheet1[[#This Row],[event_name]])</f>
        <v>Female</v>
      </c>
      <c r="F6584" t="s">
        <v>17</v>
      </c>
      <c r="G6584" t="s">
        <v>14</v>
      </c>
      <c r="H6584" t="str">
        <f>IF(Statistics_xlsx___Sheet1[[#This Row],[Post Name]]="-",IF(G6585=0,G6583,G6585),Statistics_xlsx___Sheet1[[#This Row],[Post Name]])</f>
        <v>c5</v>
      </c>
      <c r="I6584">
        <v>39578</v>
      </c>
      <c r="J6584">
        <f>IF(Statistics_xlsx___Sheet1[[#This Row],[Offered Salary]]&lt;=0,AVERAGE($I$2:$I$7166),Statistics_xlsx___Sheet1[[#This Row],[Offered Salary]])</f>
        <v>39578</v>
      </c>
      <c r="K6584" t="b">
        <f>OR((Statistics_xlsx___Sheet1[[#This Row],[updated offered salary]]&lt;$N$39),(Statistics_xlsx___Sheet1[[#This Row],[updated offered salary]]&gt;$N$40))</f>
        <v>0</v>
      </c>
    </row>
    <row r="6585" spans="1:11" x14ac:dyDescent="0.3">
      <c r="A6585">
        <v>156531</v>
      </c>
      <c r="B6585" t="s">
        <v>5343</v>
      </c>
      <c r="C6585" t="s">
        <v>8</v>
      </c>
      <c r="D6585" t="s">
        <v>9</v>
      </c>
      <c r="E6585" t="str">
        <f>IF(Statistics_xlsx___Sheet1[[#This Row],[event_name]]="-","Male",Statistics_xlsx___Sheet1[[#This Row],[event_name]])</f>
        <v>Male</v>
      </c>
      <c r="F6585" t="s">
        <v>17</v>
      </c>
      <c r="G6585" t="s">
        <v>14</v>
      </c>
      <c r="H6585" t="str">
        <f>IF(Statistics_xlsx___Sheet1[[#This Row],[Post Name]]="-",IF(G6586=0,G6584,G6586),Statistics_xlsx___Sheet1[[#This Row],[Post Name]])</f>
        <v>c5</v>
      </c>
      <c r="I6585">
        <v>55365</v>
      </c>
      <c r="J6585">
        <f>IF(Statistics_xlsx___Sheet1[[#This Row],[Offered Salary]]&lt;=0,AVERAGE($I$2:$I$7166),Statistics_xlsx___Sheet1[[#This Row],[Offered Salary]])</f>
        <v>55365</v>
      </c>
      <c r="K6585" t="b">
        <f>OR((Statistics_xlsx___Sheet1[[#This Row],[updated offered salary]]&lt;$N$39),(Statistics_xlsx___Sheet1[[#This Row],[updated offered salary]]&gt;$N$40))</f>
        <v>0</v>
      </c>
    </row>
    <row r="6586" spans="1:11" x14ac:dyDescent="0.3">
      <c r="A6586">
        <v>699289</v>
      </c>
      <c r="B6586" t="s">
        <v>5344</v>
      </c>
      <c r="C6586" t="s">
        <v>8</v>
      </c>
      <c r="D6586" t="s">
        <v>9</v>
      </c>
      <c r="E6586" t="str">
        <f>IF(Statistics_xlsx___Sheet1[[#This Row],[event_name]]="-","Male",Statistics_xlsx___Sheet1[[#This Row],[event_name]])</f>
        <v>Male</v>
      </c>
      <c r="F6586" t="s">
        <v>17</v>
      </c>
      <c r="G6586" t="s">
        <v>14</v>
      </c>
      <c r="H6586" t="str">
        <f>IF(Statistics_xlsx___Sheet1[[#This Row],[Post Name]]="-",IF(G6587=0,G6585,G6587),Statistics_xlsx___Sheet1[[#This Row],[Post Name]])</f>
        <v>c5</v>
      </c>
      <c r="I6586">
        <v>6551</v>
      </c>
      <c r="J6586">
        <f>IF(Statistics_xlsx___Sheet1[[#This Row],[Offered Salary]]&lt;=0,AVERAGE($I$2:$I$7166),Statistics_xlsx___Sheet1[[#This Row],[Offered Salary]])</f>
        <v>6551</v>
      </c>
      <c r="K6586" t="b">
        <f>OR((Statistics_xlsx___Sheet1[[#This Row],[updated offered salary]]&lt;$N$39),(Statistics_xlsx___Sheet1[[#This Row],[updated offered salary]]&gt;$N$40))</f>
        <v>0</v>
      </c>
    </row>
    <row r="6587" spans="1:11" x14ac:dyDescent="0.3">
      <c r="A6587">
        <v>474646</v>
      </c>
      <c r="B6587" t="s">
        <v>5345</v>
      </c>
      <c r="C6587" t="s">
        <v>8</v>
      </c>
      <c r="D6587" t="s">
        <v>9</v>
      </c>
      <c r="E6587" t="str">
        <f>IF(Statistics_xlsx___Sheet1[[#This Row],[event_name]]="-","Male",Statistics_xlsx___Sheet1[[#This Row],[event_name]])</f>
        <v>Male</v>
      </c>
      <c r="F6587" t="s">
        <v>166</v>
      </c>
      <c r="G6587" t="s">
        <v>36</v>
      </c>
      <c r="H6587" t="str">
        <f>IF(Statistics_xlsx___Sheet1[[#This Row],[Post Name]]="-",IF(G6588=0,G6586,G6588),Statistics_xlsx___Sheet1[[#This Row],[Post Name]])</f>
        <v>i5</v>
      </c>
      <c r="I6587">
        <v>26741</v>
      </c>
      <c r="J6587">
        <f>IF(Statistics_xlsx___Sheet1[[#This Row],[Offered Salary]]&lt;=0,AVERAGE($I$2:$I$7166),Statistics_xlsx___Sheet1[[#This Row],[Offered Salary]])</f>
        <v>26741</v>
      </c>
      <c r="K6587" t="b">
        <f>OR((Statistics_xlsx___Sheet1[[#This Row],[updated offered salary]]&lt;$N$39),(Statistics_xlsx___Sheet1[[#This Row],[updated offered salary]]&gt;$N$40))</f>
        <v>0</v>
      </c>
    </row>
    <row r="6588" spans="1:11" x14ac:dyDescent="0.3">
      <c r="A6588">
        <v>973186</v>
      </c>
      <c r="B6588" t="s">
        <v>5346</v>
      </c>
      <c r="C6588" t="s">
        <v>8</v>
      </c>
      <c r="D6588" t="s">
        <v>13</v>
      </c>
      <c r="E6588" t="str">
        <f>IF(Statistics_xlsx___Sheet1[[#This Row],[event_name]]="-","Male",Statistics_xlsx___Sheet1[[#This Row],[event_name]])</f>
        <v>Female</v>
      </c>
      <c r="F6588" t="s">
        <v>166</v>
      </c>
      <c r="G6588" t="s">
        <v>36</v>
      </c>
      <c r="H6588" t="str">
        <f>IF(Statistics_xlsx___Sheet1[[#This Row],[Post Name]]="-",IF(G6589=0,G6587,G6589),Statistics_xlsx___Sheet1[[#This Row],[Post Name]])</f>
        <v>i5</v>
      </c>
      <c r="I6588">
        <v>33792</v>
      </c>
      <c r="J6588">
        <f>IF(Statistics_xlsx___Sheet1[[#This Row],[Offered Salary]]&lt;=0,AVERAGE($I$2:$I$7166),Statistics_xlsx___Sheet1[[#This Row],[Offered Salary]])</f>
        <v>33792</v>
      </c>
      <c r="K6588" t="b">
        <f>OR((Statistics_xlsx___Sheet1[[#This Row],[updated offered salary]]&lt;$N$39),(Statistics_xlsx___Sheet1[[#This Row],[updated offered salary]]&gt;$N$40))</f>
        <v>0</v>
      </c>
    </row>
    <row r="6589" spans="1:11" x14ac:dyDescent="0.3">
      <c r="A6589">
        <v>184799</v>
      </c>
      <c r="B6589" t="s">
        <v>5347</v>
      </c>
      <c r="C6589" t="s">
        <v>8</v>
      </c>
      <c r="D6589" t="s">
        <v>13</v>
      </c>
      <c r="E6589" t="str">
        <f>IF(Statistics_xlsx___Sheet1[[#This Row],[event_name]]="-","Male",Statistics_xlsx___Sheet1[[#This Row],[event_name]])</f>
        <v>Female</v>
      </c>
      <c r="F6589" t="s">
        <v>166</v>
      </c>
      <c r="G6589" t="s">
        <v>11</v>
      </c>
      <c r="H6589" t="str">
        <f>IF(Statistics_xlsx___Sheet1[[#This Row],[Post Name]]="-",IF(G6590=0,G6588,G6590),Statistics_xlsx___Sheet1[[#This Row],[Post Name]])</f>
        <v>c8</v>
      </c>
      <c r="I6589">
        <v>34270</v>
      </c>
      <c r="J6589">
        <f>IF(Statistics_xlsx___Sheet1[[#This Row],[Offered Salary]]&lt;=0,AVERAGE($I$2:$I$7166),Statistics_xlsx___Sheet1[[#This Row],[Offered Salary]])</f>
        <v>34270</v>
      </c>
      <c r="K6589" t="b">
        <f>OR((Statistics_xlsx___Sheet1[[#This Row],[updated offered salary]]&lt;$N$39),(Statistics_xlsx___Sheet1[[#This Row],[updated offered salary]]&gt;$N$40))</f>
        <v>0</v>
      </c>
    </row>
    <row r="6590" spans="1:11" x14ac:dyDescent="0.3">
      <c r="A6590">
        <v>809548</v>
      </c>
      <c r="B6590" t="s">
        <v>5348</v>
      </c>
      <c r="C6590" t="s">
        <v>8</v>
      </c>
      <c r="D6590" t="s">
        <v>9</v>
      </c>
      <c r="E6590" t="str">
        <f>IF(Statistics_xlsx___Sheet1[[#This Row],[event_name]]="-","Male",Statistics_xlsx___Sheet1[[#This Row],[event_name]])</f>
        <v>Male</v>
      </c>
      <c r="F6590" t="s">
        <v>52</v>
      </c>
      <c r="G6590" t="s">
        <v>345</v>
      </c>
      <c r="H6590" t="str">
        <f>IF(Statistics_xlsx___Sheet1[[#This Row],[Post Name]]="-",IF(G6591=0,G6589,G6591),Statistics_xlsx___Sheet1[[#This Row],[Post Name]])</f>
        <v>c9</v>
      </c>
      <c r="I6590">
        <v>43171</v>
      </c>
      <c r="J6590">
        <f>IF(Statistics_xlsx___Sheet1[[#This Row],[Offered Salary]]&lt;=0,AVERAGE($I$2:$I$7166),Statistics_xlsx___Sheet1[[#This Row],[Offered Salary]])</f>
        <v>43171</v>
      </c>
      <c r="K6590" t="b">
        <f>OR((Statistics_xlsx___Sheet1[[#This Row],[updated offered salary]]&lt;$N$39),(Statistics_xlsx___Sheet1[[#This Row],[updated offered salary]]&gt;$N$40))</f>
        <v>0</v>
      </c>
    </row>
    <row r="6591" spans="1:11" x14ac:dyDescent="0.3">
      <c r="A6591">
        <v>287615</v>
      </c>
      <c r="B6591" t="s">
        <v>5349</v>
      </c>
      <c r="C6591" t="s">
        <v>8</v>
      </c>
      <c r="D6591" t="s">
        <v>42</v>
      </c>
      <c r="E6591" t="str">
        <f>IF(Statistics_xlsx___Sheet1[[#This Row],[event_name]]="-","Male",Statistics_xlsx___Sheet1[[#This Row],[event_name]])</f>
        <v>Don’t want to say</v>
      </c>
      <c r="F6591" t="s">
        <v>52</v>
      </c>
      <c r="G6591" t="s">
        <v>345</v>
      </c>
      <c r="H6591" t="str">
        <f>IF(Statistics_xlsx___Sheet1[[#This Row],[Post Name]]="-",IF(G6592=0,G6590,G6592),Statistics_xlsx___Sheet1[[#This Row],[Post Name]])</f>
        <v>c9</v>
      </c>
      <c r="I6591">
        <v>80434</v>
      </c>
      <c r="J6591">
        <f>IF(Statistics_xlsx___Sheet1[[#This Row],[Offered Salary]]&lt;=0,AVERAGE($I$2:$I$7166),Statistics_xlsx___Sheet1[[#This Row],[Offered Salary]])</f>
        <v>80434</v>
      </c>
      <c r="K6591" t="b">
        <f>OR((Statistics_xlsx___Sheet1[[#This Row],[updated offered salary]]&lt;$N$39),(Statistics_xlsx___Sheet1[[#This Row],[updated offered salary]]&gt;$N$40))</f>
        <v>0</v>
      </c>
    </row>
    <row r="6592" spans="1:11" x14ac:dyDescent="0.3">
      <c r="A6592">
        <v>408436</v>
      </c>
      <c r="B6592" t="s">
        <v>5350</v>
      </c>
      <c r="C6592" t="s">
        <v>8</v>
      </c>
      <c r="D6592" t="s">
        <v>42</v>
      </c>
      <c r="E6592" t="str">
        <f>IF(Statistics_xlsx___Sheet1[[#This Row],[event_name]]="-","Male",Statistics_xlsx___Sheet1[[#This Row],[event_name]])</f>
        <v>Don’t want to say</v>
      </c>
      <c r="F6592" t="s">
        <v>52</v>
      </c>
      <c r="G6592" t="s">
        <v>345</v>
      </c>
      <c r="H6592" t="str">
        <f>IF(Statistics_xlsx___Sheet1[[#This Row],[Post Name]]="-",IF(G6593=0,G6591,G6593),Statistics_xlsx___Sheet1[[#This Row],[Post Name]])</f>
        <v>c9</v>
      </c>
      <c r="I6592">
        <v>65183</v>
      </c>
      <c r="J6592">
        <f>IF(Statistics_xlsx___Sheet1[[#This Row],[Offered Salary]]&lt;=0,AVERAGE($I$2:$I$7166),Statistics_xlsx___Sheet1[[#This Row],[Offered Salary]])</f>
        <v>65183</v>
      </c>
      <c r="K6592" t="b">
        <f>OR((Statistics_xlsx___Sheet1[[#This Row],[updated offered salary]]&lt;$N$39),(Statistics_xlsx___Sheet1[[#This Row],[updated offered salary]]&gt;$N$40))</f>
        <v>0</v>
      </c>
    </row>
    <row r="6593" spans="1:11" x14ac:dyDescent="0.3">
      <c r="A6593">
        <v>589345</v>
      </c>
      <c r="B6593" t="s">
        <v>5351</v>
      </c>
      <c r="C6593" t="s">
        <v>8</v>
      </c>
      <c r="D6593" t="s">
        <v>9</v>
      </c>
      <c r="E6593" t="str">
        <f>IF(Statistics_xlsx___Sheet1[[#This Row],[event_name]]="-","Male",Statistics_xlsx___Sheet1[[#This Row],[event_name]])</f>
        <v>Male</v>
      </c>
      <c r="F6593" t="s">
        <v>10</v>
      </c>
      <c r="G6593" t="s">
        <v>11</v>
      </c>
      <c r="H6593" t="str">
        <f>IF(Statistics_xlsx___Sheet1[[#This Row],[Post Name]]="-",IF(G6594=0,G6592,G6594),Statistics_xlsx___Sheet1[[#This Row],[Post Name]])</f>
        <v>c8</v>
      </c>
      <c r="I6593">
        <v>81274</v>
      </c>
      <c r="J6593">
        <f>IF(Statistics_xlsx___Sheet1[[#This Row],[Offered Salary]]&lt;=0,AVERAGE($I$2:$I$7166),Statistics_xlsx___Sheet1[[#This Row],[Offered Salary]])</f>
        <v>81274</v>
      </c>
      <c r="K6593" t="b">
        <f>OR((Statistics_xlsx___Sheet1[[#This Row],[updated offered salary]]&lt;$N$39),(Statistics_xlsx___Sheet1[[#This Row],[updated offered salary]]&gt;$N$40))</f>
        <v>0</v>
      </c>
    </row>
    <row r="6594" spans="1:11" x14ac:dyDescent="0.3">
      <c r="A6594">
        <v>775750</v>
      </c>
      <c r="B6594" t="s">
        <v>5352</v>
      </c>
      <c r="C6594" t="s">
        <v>8</v>
      </c>
      <c r="D6594" t="s">
        <v>13</v>
      </c>
      <c r="E6594" t="str">
        <f>IF(Statistics_xlsx___Sheet1[[#This Row],[event_name]]="-","Male",Statistics_xlsx___Sheet1[[#This Row],[event_name]])</f>
        <v>Female</v>
      </c>
      <c r="F6594" t="s">
        <v>52</v>
      </c>
      <c r="G6594" t="s">
        <v>345</v>
      </c>
      <c r="H6594" t="str">
        <f>IF(Statistics_xlsx___Sheet1[[#This Row],[Post Name]]="-",IF(G6595=0,G6593,G6595),Statistics_xlsx___Sheet1[[#This Row],[Post Name]])</f>
        <v>c9</v>
      </c>
      <c r="I6594">
        <v>1352</v>
      </c>
      <c r="J6594">
        <f>IF(Statistics_xlsx___Sheet1[[#This Row],[Offered Salary]]&lt;=0,AVERAGE($I$2:$I$7166),Statistics_xlsx___Sheet1[[#This Row],[Offered Salary]])</f>
        <v>1352</v>
      </c>
      <c r="K6594" t="b">
        <f>OR((Statistics_xlsx___Sheet1[[#This Row],[updated offered salary]]&lt;$N$39),(Statistics_xlsx___Sheet1[[#This Row],[updated offered salary]]&gt;$N$40))</f>
        <v>0</v>
      </c>
    </row>
    <row r="6595" spans="1:11" x14ac:dyDescent="0.3">
      <c r="A6595">
        <v>436622</v>
      </c>
      <c r="B6595" t="s">
        <v>5353</v>
      </c>
      <c r="C6595" t="s">
        <v>8</v>
      </c>
      <c r="D6595" t="s">
        <v>9</v>
      </c>
      <c r="E6595" t="str">
        <f>IF(Statistics_xlsx___Sheet1[[#This Row],[event_name]]="-","Male",Statistics_xlsx___Sheet1[[#This Row],[event_name]])</f>
        <v>Male</v>
      </c>
      <c r="F6595" t="s">
        <v>52</v>
      </c>
      <c r="G6595" t="s">
        <v>345</v>
      </c>
      <c r="H6595" t="str">
        <f>IF(Statistics_xlsx___Sheet1[[#This Row],[Post Name]]="-",IF(G6596=0,G6594,G6596),Statistics_xlsx___Sheet1[[#This Row],[Post Name]])</f>
        <v>c9</v>
      </c>
      <c r="I6595">
        <v>15698</v>
      </c>
      <c r="J6595">
        <f>IF(Statistics_xlsx___Sheet1[[#This Row],[Offered Salary]]&lt;=0,AVERAGE($I$2:$I$7166),Statistics_xlsx___Sheet1[[#This Row],[Offered Salary]])</f>
        <v>15698</v>
      </c>
      <c r="K6595" t="b">
        <f>OR((Statistics_xlsx___Sheet1[[#This Row],[updated offered salary]]&lt;$N$39),(Statistics_xlsx___Sheet1[[#This Row],[updated offered salary]]&gt;$N$40))</f>
        <v>0</v>
      </c>
    </row>
    <row r="6596" spans="1:11" x14ac:dyDescent="0.3">
      <c r="A6596">
        <v>221001</v>
      </c>
      <c r="B6596" t="s">
        <v>5354</v>
      </c>
      <c r="C6596" t="s">
        <v>8</v>
      </c>
      <c r="D6596" t="s">
        <v>9</v>
      </c>
      <c r="E6596" t="str">
        <f>IF(Statistics_xlsx___Sheet1[[#This Row],[event_name]]="-","Male",Statistics_xlsx___Sheet1[[#This Row],[event_name]])</f>
        <v>Male</v>
      </c>
      <c r="F6596" t="s">
        <v>52</v>
      </c>
      <c r="G6596" t="s">
        <v>345</v>
      </c>
      <c r="H6596" t="str">
        <f>IF(Statistics_xlsx___Sheet1[[#This Row],[Post Name]]="-",IF(G6597=0,G6595,G6597),Statistics_xlsx___Sheet1[[#This Row],[Post Name]])</f>
        <v>c9</v>
      </c>
      <c r="I6596">
        <v>1666</v>
      </c>
      <c r="J6596">
        <f>IF(Statistics_xlsx___Sheet1[[#This Row],[Offered Salary]]&lt;=0,AVERAGE($I$2:$I$7166),Statistics_xlsx___Sheet1[[#This Row],[Offered Salary]])</f>
        <v>1666</v>
      </c>
      <c r="K6596" t="b">
        <f>OR((Statistics_xlsx___Sheet1[[#This Row],[updated offered salary]]&lt;$N$39),(Statistics_xlsx___Sheet1[[#This Row],[updated offered salary]]&gt;$N$40))</f>
        <v>0</v>
      </c>
    </row>
    <row r="6597" spans="1:11" x14ac:dyDescent="0.3">
      <c r="A6597">
        <v>653763</v>
      </c>
      <c r="B6597" t="s">
        <v>1277</v>
      </c>
      <c r="C6597" t="s">
        <v>8</v>
      </c>
      <c r="D6597" t="s">
        <v>13</v>
      </c>
      <c r="E6597" t="str">
        <f>IF(Statistics_xlsx___Sheet1[[#This Row],[event_name]]="-","Male",Statistics_xlsx___Sheet1[[#This Row],[event_name]])</f>
        <v>Female</v>
      </c>
      <c r="F6597" t="s">
        <v>17</v>
      </c>
      <c r="G6597" t="s">
        <v>39</v>
      </c>
      <c r="H6597" t="str">
        <f>IF(Statistics_xlsx___Sheet1[[#This Row],[Post Name]]="-",IF(G6598=0,G6596,G6598),Statistics_xlsx___Sheet1[[#This Row],[Post Name]])</f>
        <v>i1</v>
      </c>
      <c r="I6597">
        <v>29288</v>
      </c>
      <c r="J6597">
        <f>IF(Statistics_xlsx___Sheet1[[#This Row],[Offered Salary]]&lt;=0,AVERAGE($I$2:$I$7166),Statistics_xlsx___Sheet1[[#This Row],[Offered Salary]])</f>
        <v>29288</v>
      </c>
      <c r="K6597" t="b">
        <f>OR((Statistics_xlsx___Sheet1[[#This Row],[updated offered salary]]&lt;$N$39),(Statistics_xlsx___Sheet1[[#This Row],[updated offered salary]]&gt;$N$40))</f>
        <v>0</v>
      </c>
    </row>
    <row r="6598" spans="1:11" x14ac:dyDescent="0.3">
      <c r="A6598">
        <v>774639</v>
      </c>
      <c r="B6598" t="s">
        <v>1277</v>
      </c>
      <c r="C6598" t="s">
        <v>8</v>
      </c>
      <c r="D6598" t="s">
        <v>9</v>
      </c>
      <c r="E6598" t="str">
        <f>IF(Statistics_xlsx___Sheet1[[#This Row],[event_name]]="-","Male",Statistics_xlsx___Sheet1[[#This Row],[event_name]])</f>
        <v>Male</v>
      </c>
      <c r="F6598" t="s">
        <v>17</v>
      </c>
      <c r="G6598" t="s">
        <v>39</v>
      </c>
      <c r="H6598" t="str">
        <f>IF(Statistics_xlsx___Sheet1[[#This Row],[Post Name]]="-",IF(G6599=0,G6597,G6599),Statistics_xlsx___Sheet1[[#This Row],[Post Name]])</f>
        <v>i1</v>
      </c>
      <c r="I6598">
        <v>72311</v>
      </c>
      <c r="J6598">
        <f>IF(Statistics_xlsx___Sheet1[[#This Row],[Offered Salary]]&lt;=0,AVERAGE($I$2:$I$7166),Statistics_xlsx___Sheet1[[#This Row],[Offered Salary]])</f>
        <v>72311</v>
      </c>
      <c r="K6598" t="b">
        <f>OR((Statistics_xlsx___Sheet1[[#This Row],[updated offered salary]]&lt;$N$39),(Statistics_xlsx___Sheet1[[#This Row],[updated offered salary]]&gt;$N$40))</f>
        <v>0</v>
      </c>
    </row>
    <row r="6599" spans="1:11" x14ac:dyDescent="0.3">
      <c r="A6599">
        <v>763638</v>
      </c>
      <c r="B6599" t="s">
        <v>5355</v>
      </c>
      <c r="C6599" t="s">
        <v>8</v>
      </c>
      <c r="D6599" t="s">
        <v>9</v>
      </c>
      <c r="E6599" t="str">
        <f>IF(Statistics_xlsx___Sheet1[[#This Row],[event_name]]="-","Male",Statistics_xlsx___Sheet1[[#This Row],[event_name]])</f>
        <v>Male</v>
      </c>
      <c r="F6599" t="s">
        <v>17</v>
      </c>
      <c r="G6599" t="s">
        <v>39</v>
      </c>
      <c r="H6599" t="str">
        <f>IF(Statistics_xlsx___Sheet1[[#This Row],[Post Name]]="-",IF(G6600=0,G6598,G6600),Statistics_xlsx___Sheet1[[#This Row],[Post Name]])</f>
        <v>i1</v>
      </c>
      <c r="I6599">
        <v>84840</v>
      </c>
      <c r="J6599">
        <f>IF(Statistics_xlsx___Sheet1[[#This Row],[Offered Salary]]&lt;=0,AVERAGE($I$2:$I$7166),Statistics_xlsx___Sheet1[[#This Row],[Offered Salary]])</f>
        <v>84840</v>
      </c>
      <c r="K6599" t="b">
        <f>OR((Statistics_xlsx___Sheet1[[#This Row],[updated offered salary]]&lt;$N$39),(Statistics_xlsx___Sheet1[[#This Row],[updated offered salary]]&gt;$N$40))</f>
        <v>0</v>
      </c>
    </row>
    <row r="6600" spans="1:11" x14ac:dyDescent="0.3">
      <c r="A6600">
        <v>61035</v>
      </c>
      <c r="B6600" t="s">
        <v>5356</v>
      </c>
      <c r="C6600" t="s">
        <v>15</v>
      </c>
      <c r="D6600" t="s">
        <v>13</v>
      </c>
      <c r="E6600" t="str">
        <f>IF(Statistics_xlsx___Sheet1[[#This Row],[event_name]]="-","Male",Statistics_xlsx___Sheet1[[#This Row],[event_name]])</f>
        <v>Female</v>
      </c>
      <c r="F6600" t="s">
        <v>17</v>
      </c>
      <c r="G6600" t="s">
        <v>39</v>
      </c>
      <c r="H6600" t="str">
        <f>IF(Statistics_xlsx___Sheet1[[#This Row],[Post Name]]="-",IF(G6601=0,G6599,G6601),Statistics_xlsx___Sheet1[[#This Row],[Post Name]])</f>
        <v>i1</v>
      </c>
      <c r="I6600">
        <v>12060</v>
      </c>
      <c r="J6600">
        <f>IF(Statistics_xlsx___Sheet1[[#This Row],[Offered Salary]]&lt;=0,AVERAGE($I$2:$I$7166),Statistics_xlsx___Sheet1[[#This Row],[Offered Salary]])</f>
        <v>12060</v>
      </c>
      <c r="K6600" t="b">
        <f>OR((Statistics_xlsx___Sheet1[[#This Row],[updated offered salary]]&lt;$N$39),(Statistics_xlsx___Sheet1[[#This Row],[updated offered salary]]&gt;$N$40))</f>
        <v>0</v>
      </c>
    </row>
    <row r="6601" spans="1:11" x14ac:dyDescent="0.3">
      <c r="A6601">
        <v>144983</v>
      </c>
      <c r="B6601" t="s">
        <v>5357</v>
      </c>
      <c r="C6601" t="s">
        <v>8</v>
      </c>
      <c r="D6601" t="s">
        <v>9</v>
      </c>
      <c r="E6601" t="str">
        <f>IF(Statistics_xlsx___Sheet1[[#This Row],[event_name]]="-","Male",Statistics_xlsx___Sheet1[[#This Row],[event_name]])</f>
        <v>Male</v>
      </c>
      <c r="F6601" t="s">
        <v>17</v>
      </c>
      <c r="G6601" t="s">
        <v>39</v>
      </c>
      <c r="H6601" t="str">
        <f>IF(Statistics_xlsx___Sheet1[[#This Row],[Post Name]]="-",IF(G6602=0,G6600,G6602),Statistics_xlsx___Sheet1[[#This Row],[Post Name]])</f>
        <v>i1</v>
      </c>
      <c r="I6601">
        <v>45289</v>
      </c>
      <c r="J6601">
        <f>IF(Statistics_xlsx___Sheet1[[#This Row],[Offered Salary]]&lt;=0,AVERAGE($I$2:$I$7166),Statistics_xlsx___Sheet1[[#This Row],[Offered Salary]])</f>
        <v>45289</v>
      </c>
      <c r="K6601" t="b">
        <f>OR((Statistics_xlsx___Sheet1[[#This Row],[updated offered salary]]&lt;$N$39),(Statistics_xlsx___Sheet1[[#This Row],[updated offered salary]]&gt;$N$40))</f>
        <v>0</v>
      </c>
    </row>
    <row r="6602" spans="1:11" x14ac:dyDescent="0.3">
      <c r="A6602">
        <v>776206</v>
      </c>
      <c r="B6602" t="s">
        <v>5358</v>
      </c>
      <c r="C6602" t="s">
        <v>8</v>
      </c>
      <c r="D6602" t="s">
        <v>13</v>
      </c>
      <c r="E6602" t="str">
        <f>IF(Statistics_xlsx___Sheet1[[#This Row],[event_name]]="-","Male",Statistics_xlsx___Sheet1[[#This Row],[event_name]])</f>
        <v>Female</v>
      </c>
      <c r="F6602" t="s">
        <v>17</v>
      </c>
      <c r="G6602" t="s">
        <v>39</v>
      </c>
      <c r="H6602" t="str">
        <f>IF(Statistics_xlsx___Sheet1[[#This Row],[Post Name]]="-",IF(G6603=0,G6601,G6603),Statistics_xlsx___Sheet1[[#This Row],[Post Name]])</f>
        <v>i1</v>
      </c>
      <c r="I6602">
        <v>37431</v>
      </c>
      <c r="J6602">
        <f>IF(Statistics_xlsx___Sheet1[[#This Row],[Offered Salary]]&lt;=0,AVERAGE($I$2:$I$7166),Statistics_xlsx___Sheet1[[#This Row],[Offered Salary]])</f>
        <v>37431</v>
      </c>
      <c r="K6602" t="b">
        <f>OR((Statistics_xlsx___Sheet1[[#This Row],[updated offered salary]]&lt;$N$39),(Statistics_xlsx___Sheet1[[#This Row],[updated offered salary]]&gt;$N$40))</f>
        <v>0</v>
      </c>
    </row>
    <row r="6603" spans="1:11" x14ac:dyDescent="0.3">
      <c r="A6603">
        <v>513247</v>
      </c>
      <c r="B6603" t="s">
        <v>5359</v>
      </c>
      <c r="C6603" t="s">
        <v>8</v>
      </c>
      <c r="D6603" t="s">
        <v>9</v>
      </c>
      <c r="E6603" t="str">
        <f>IF(Statistics_xlsx___Sheet1[[#This Row],[event_name]]="-","Male",Statistics_xlsx___Sheet1[[#This Row],[event_name]])</f>
        <v>Male</v>
      </c>
      <c r="F6603" t="s">
        <v>17</v>
      </c>
      <c r="G6603" t="s">
        <v>39</v>
      </c>
      <c r="H6603" t="str">
        <f>IF(Statistics_xlsx___Sheet1[[#This Row],[Post Name]]="-",IF(G6604=0,G6602,G6604),Statistics_xlsx___Sheet1[[#This Row],[Post Name]])</f>
        <v>i1</v>
      </c>
      <c r="I6603">
        <v>50500</v>
      </c>
      <c r="J6603">
        <f>IF(Statistics_xlsx___Sheet1[[#This Row],[Offered Salary]]&lt;=0,AVERAGE($I$2:$I$7166),Statistics_xlsx___Sheet1[[#This Row],[Offered Salary]])</f>
        <v>50500</v>
      </c>
      <c r="K6603" t="b">
        <f>OR((Statistics_xlsx___Sheet1[[#This Row],[updated offered salary]]&lt;$N$39),(Statistics_xlsx___Sheet1[[#This Row],[updated offered salary]]&gt;$N$40))</f>
        <v>0</v>
      </c>
    </row>
    <row r="6604" spans="1:11" x14ac:dyDescent="0.3">
      <c r="A6604">
        <v>481085</v>
      </c>
      <c r="B6604" t="s">
        <v>5360</v>
      </c>
      <c r="C6604" t="s">
        <v>8</v>
      </c>
      <c r="D6604" t="s">
        <v>9</v>
      </c>
      <c r="E6604" t="str">
        <f>IF(Statistics_xlsx___Sheet1[[#This Row],[event_name]]="-","Male",Statistics_xlsx___Sheet1[[#This Row],[event_name]])</f>
        <v>Male</v>
      </c>
      <c r="F6604" t="s">
        <v>21</v>
      </c>
      <c r="G6604" t="s">
        <v>14</v>
      </c>
      <c r="H6604" t="str">
        <f>IF(Statistics_xlsx___Sheet1[[#This Row],[Post Name]]="-",IF(G6605=0,G6603,G6605),Statistics_xlsx___Sheet1[[#This Row],[Post Name]])</f>
        <v>c5</v>
      </c>
      <c r="I6604">
        <v>69080</v>
      </c>
      <c r="J6604">
        <f>IF(Statistics_xlsx___Sheet1[[#This Row],[Offered Salary]]&lt;=0,AVERAGE($I$2:$I$7166),Statistics_xlsx___Sheet1[[#This Row],[Offered Salary]])</f>
        <v>69080</v>
      </c>
      <c r="K6604" t="b">
        <f>OR((Statistics_xlsx___Sheet1[[#This Row],[updated offered salary]]&lt;$N$39),(Statistics_xlsx___Sheet1[[#This Row],[updated offered salary]]&gt;$N$40))</f>
        <v>0</v>
      </c>
    </row>
    <row r="6605" spans="1:11" x14ac:dyDescent="0.3">
      <c r="A6605">
        <v>66199</v>
      </c>
      <c r="B6605" t="s">
        <v>5361</v>
      </c>
      <c r="C6605" t="s">
        <v>8</v>
      </c>
      <c r="D6605" t="s">
        <v>13</v>
      </c>
      <c r="E6605" t="str">
        <f>IF(Statistics_xlsx___Sheet1[[#This Row],[event_name]]="-","Male",Statistics_xlsx___Sheet1[[#This Row],[event_name]])</f>
        <v>Female</v>
      </c>
      <c r="F6605" t="s">
        <v>21</v>
      </c>
      <c r="G6605" t="s">
        <v>14</v>
      </c>
      <c r="H6605" t="str">
        <f>IF(Statistics_xlsx___Sheet1[[#This Row],[Post Name]]="-",IF(G6606=0,G6604,G6606),Statistics_xlsx___Sheet1[[#This Row],[Post Name]])</f>
        <v>c5</v>
      </c>
      <c r="I6605">
        <v>68509</v>
      </c>
      <c r="J6605">
        <f>IF(Statistics_xlsx___Sheet1[[#This Row],[Offered Salary]]&lt;=0,AVERAGE($I$2:$I$7166),Statistics_xlsx___Sheet1[[#This Row],[Offered Salary]])</f>
        <v>68509</v>
      </c>
      <c r="K6605" t="b">
        <f>OR((Statistics_xlsx___Sheet1[[#This Row],[updated offered salary]]&lt;$N$39),(Statistics_xlsx___Sheet1[[#This Row],[updated offered salary]]&gt;$N$40))</f>
        <v>0</v>
      </c>
    </row>
    <row r="6606" spans="1:11" x14ac:dyDescent="0.3">
      <c r="A6606">
        <v>651652</v>
      </c>
      <c r="B6606" t="s">
        <v>5362</v>
      </c>
      <c r="C6606" t="s">
        <v>8</v>
      </c>
      <c r="D6606" t="s">
        <v>13</v>
      </c>
      <c r="E6606" t="str">
        <f>IF(Statistics_xlsx___Sheet1[[#This Row],[event_name]]="-","Male",Statistics_xlsx___Sheet1[[#This Row],[event_name]])</f>
        <v>Female</v>
      </c>
      <c r="F6606" t="s">
        <v>17</v>
      </c>
      <c r="G6606" t="s">
        <v>44</v>
      </c>
      <c r="H6606" t="str">
        <f>IF(Statistics_xlsx___Sheet1[[#This Row],[Post Name]]="-",IF(G6607=0,G6605,G6607),Statistics_xlsx___Sheet1[[#This Row],[Post Name]])</f>
        <v>i6</v>
      </c>
      <c r="I6606">
        <v>41011</v>
      </c>
      <c r="J6606">
        <f>IF(Statistics_xlsx___Sheet1[[#This Row],[Offered Salary]]&lt;=0,AVERAGE($I$2:$I$7166),Statistics_xlsx___Sheet1[[#This Row],[Offered Salary]])</f>
        <v>41011</v>
      </c>
      <c r="K6606" t="b">
        <f>OR((Statistics_xlsx___Sheet1[[#This Row],[updated offered salary]]&lt;$N$39),(Statistics_xlsx___Sheet1[[#This Row],[updated offered salary]]&gt;$N$40))</f>
        <v>0</v>
      </c>
    </row>
    <row r="6607" spans="1:11" x14ac:dyDescent="0.3">
      <c r="A6607">
        <v>29691</v>
      </c>
      <c r="B6607" t="s">
        <v>5363</v>
      </c>
      <c r="C6607" t="s">
        <v>8</v>
      </c>
      <c r="D6607" t="s">
        <v>9</v>
      </c>
      <c r="E6607" t="str">
        <f>IF(Statistics_xlsx___Sheet1[[#This Row],[event_name]]="-","Male",Statistics_xlsx___Sheet1[[#This Row],[event_name]])</f>
        <v>Male</v>
      </c>
      <c r="F6607" t="s">
        <v>21</v>
      </c>
      <c r="G6607" t="s">
        <v>24</v>
      </c>
      <c r="H6607" t="str">
        <f>IF(Statistics_xlsx___Sheet1[[#This Row],[Post Name]]="-",IF(G6608=0,G6606,G6608),Statistics_xlsx___Sheet1[[#This Row],[Post Name]])</f>
        <v>i7</v>
      </c>
      <c r="I6607">
        <v>10700</v>
      </c>
      <c r="J6607">
        <f>IF(Statistics_xlsx___Sheet1[[#This Row],[Offered Salary]]&lt;=0,AVERAGE($I$2:$I$7166),Statistics_xlsx___Sheet1[[#This Row],[Offered Salary]])</f>
        <v>10700</v>
      </c>
      <c r="K6607" t="b">
        <f>OR((Statistics_xlsx___Sheet1[[#This Row],[updated offered salary]]&lt;$N$39),(Statistics_xlsx___Sheet1[[#This Row],[updated offered salary]]&gt;$N$40))</f>
        <v>0</v>
      </c>
    </row>
    <row r="6608" spans="1:11" x14ac:dyDescent="0.3">
      <c r="A6608">
        <v>41350</v>
      </c>
      <c r="B6608" t="s">
        <v>5364</v>
      </c>
      <c r="C6608" t="s">
        <v>15</v>
      </c>
      <c r="D6608" t="s">
        <v>13</v>
      </c>
      <c r="E6608" t="str">
        <f>IF(Statistics_xlsx___Sheet1[[#This Row],[event_name]]="-","Male",Statistics_xlsx___Sheet1[[#This Row],[event_name]])</f>
        <v>Female</v>
      </c>
      <c r="F6608" t="s">
        <v>21</v>
      </c>
      <c r="G6608" t="s">
        <v>24</v>
      </c>
      <c r="H6608" t="str">
        <f>IF(Statistics_xlsx___Sheet1[[#This Row],[Post Name]]="-",IF(G6609=0,G6607,G6609),Statistics_xlsx___Sheet1[[#This Row],[Post Name]])</f>
        <v>i7</v>
      </c>
      <c r="I6608">
        <v>19018</v>
      </c>
      <c r="J6608">
        <f>IF(Statistics_xlsx___Sheet1[[#This Row],[Offered Salary]]&lt;=0,AVERAGE($I$2:$I$7166),Statistics_xlsx___Sheet1[[#This Row],[Offered Salary]])</f>
        <v>19018</v>
      </c>
      <c r="K6608" t="b">
        <f>OR((Statistics_xlsx___Sheet1[[#This Row],[updated offered salary]]&lt;$N$39),(Statistics_xlsx___Sheet1[[#This Row],[updated offered salary]]&gt;$N$40))</f>
        <v>0</v>
      </c>
    </row>
    <row r="6609" spans="1:11" x14ac:dyDescent="0.3">
      <c r="A6609">
        <v>297501</v>
      </c>
      <c r="B6609" t="s">
        <v>5365</v>
      </c>
      <c r="C6609" t="s">
        <v>8</v>
      </c>
      <c r="D6609" t="s">
        <v>13</v>
      </c>
      <c r="E6609" t="str">
        <f>IF(Statistics_xlsx___Sheet1[[#This Row],[event_name]]="-","Male",Statistics_xlsx___Sheet1[[#This Row],[event_name]])</f>
        <v>Female</v>
      </c>
      <c r="F6609" t="s">
        <v>33</v>
      </c>
      <c r="G6609" t="s">
        <v>36</v>
      </c>
      <c r="H6609" t="str">
        <f>IF(Statistics_xlsx___Sheet1[[#This Row],[Post Name]]="-",IF(G6610=0,G6608,G6610),Statistics_xlsx___Sheet1[[#This Row],[Post Name]])</f>
        <v>i5</v>
      </c>
      <c r="I6609">
        <v>39211</v>
      </c>
      <c r="J6609">
        <f>IF(Statistics_xlsx___Sheet1[[#This Row],[Offered Salary]]&lt;=0,AVERAGE($I$2:$I$7166),Statistics_xlsx___Sheet1[[#This Row],[Offered Salary]])</f>
        <v>39211</v>
      </c>
      <c r="K6609" t="b">
        <f>OR((Statistics_xlsx___Sheet1[[#This Row],[updated offered salary]]&lt;$N$39),(Statistics_xlsx___Sheet1[[#This Row],[updated offered salary]]&gt;$N$40))</f>
        <v>0</v>
      </c>
    </row>
    <row r="6610" spans="1:11" x14ac:dyDescent="0.3">
      <c r="A6610">
        <v>25669</v>
      </c>
      <c r="B6610" t="s">
        <v>5366</v>
      </c>
      <c r="C6610" t="s">
        <v>8</v>
      </c>
      <c r="D6610" t="s">
        <v>9</v>
      </c>
      <c r="E6610" t="str">
        <f>IF(Statistics_xlsx___Sheet1[[#This Row],[event_name]]="-","Male",Statistics_xlsx___Sheet1[[#This Row],[event_name]])</f>
        <v>Male</v>
      </c>
      <c r="F6610" t="s">
        <v>17</v>
      </c>
      <c r="G6610" t="s">
        <v>345</v>
      </c>
      <c r="H6610" t="str">
        <f>IF(Statistics_xlsx___Sheet1[[#This Row],[Post Name]]="-",IF(G6611=0,G6609,G6611),Statistics_xlsx___Sheet1[[#This Row],[Post Name]])</f>
        <v>c9</v>
      </c>
      <c r="I6610">
        <v>28175</v>
      </c>
      <c r="J6610">
        <f>IF(Statistics_xlsx___Sheet1[[#This Row],[Offered Salary]]&lt;=0,AVERAGE($I$2:$I$7166),Statistics_xlsx___Sheet1[[#This Row],[Offered Salary]])</f>
        <v>28175</v>
      </c>
      <c r="K6610" t="b">
        <f>OR((Statistics_xlsx___Sheet1[[#This Row],[updated offered salary]]&lt;$N$39),(Statistics_xlsx___Sheet1[[#This Row],[updated offered salary]]&gt;$N$40))</f>
        <v>0</v>
      </c>
    </row>
    <row r="6611" spans="1:11" x14ac:dyDescent="0.3">
      <c r="A6611">
        <v>419981</v>
      </c>
      <c r="B6611" t="s">
        <v>5367</v>
      </c>
      <c r="C6611" t="s">
        <v>15</v>
      </c>
      <c r="D6611" t="s">
        <v>13</v>
      </c>
      <c r="E6611" t="str">
        <f>IF(Statistics_xlsx___Sheet1[[#This Row],[event_name]]="-","Male",Statistics_xlsx___Sheet1[[#This Row],[event_name]])</f>
        <v>Female</v>
      </c>
      <c r="F6611" t="s">
        <v>17</v>
      </c>
      <c r="G6611" t="s">
        <v>345</v>
      </c>
      <c r="H6611" t="str">
        <f>IF(Statistics_xlsx___Sheet1[[#This Row],[Post Name]]="-",IF(G6612=0,G6610,G6612),Statistics_xlsx___Sheet1[[#This Row],[Post Name]])</f>
        <v>c9</v>
      </c>
      <c r="I6611">
        <v>19839</v>
      </c>
      <c r="J6611">
        <f>IF(Statistics_xlsx___Sheet1[[#This Row],[Offered Salary]]&lt;=0,AVERAGE($I$2:$I$7166),Statistics_xlsx___Sheet1[[#This Row],[Offered Salary]])</f>
        <v>19839</v>
      </c>
      <c r="K6611" t="b">
        <f>OR((Statistics_xlsx___Sheet1[[#This Row],[updated offered salary]]&lt;$N$39),(Statistics_xlsx___Sheet1[[#This Row],[updated offered salary]]&gt;$N$40))</f>
        <v>0</v>
      </c>
    </row>
    <row r="6612" spans="1:11" x14ac:dyDescent="0.3">
      <c r="A6612">
        <v>215367</v>
      </c>
      <c r="B6612" t="s">
        <v>5367</v>
      </c>
      <c r="C6612" t="s">
        <v>8</v>
      </c>
      <c r="D6612" t="s">
        <v>9</v>
      </c>
      <c r="E6612" t="str">
        <f>IF(Statistics_xlsx___Sheet1[[#This Row],[event_name]]="-","Male",Statistics_xlsx___Sheet1[[#This Row],[event_name]])</f>
        <v>Male</v>
      </c>
      <c r="F6612" t="s">
        <v>17</v>
      </c>
      <c r="G6612" t="s">
        <v>345</v>
      </c>
      <c r="H6612" t="str">
        <f>IF(Statistics_xlsx___Sheet1[[#This Row],[Post Name]]="-",IF(G6613=0,G6611,G6613),Statistics_xlsx___Sheet1[[#This Row],[Post Name]])</f>
        <v>c9</v>
      </c>
      <c r="I6612">
        <v>14446</v>
      </c>
      <c r="J6612">
        <f>IF(Statistics_xlsx___Sheet1[[#This Row],[Offered Salary]]&lt;=0,AVERAGE($I$2:$I$7166),Statistics_xlsx___Sheet1[[#This Row],[Offered Salary]])</f>
        <v>14446</v>
      </c>
      <c r="K6612" t="b">
        <f>OR((Statistics_xlsx___Sheet1[[#This Row],[updated offered salary]]&lt;$N$39),(Statistics_xlsx___Sheet1[[#This Row],[updated offered salary]]&gt;$N$40))</f>
        <v>0</v>
      </c>
    </row>
    <row r="6613" spans="1:11" x14ac:dyDescent="0.3">
      <c r="A6613">
        <v>821116</v>
      </c>
      <c r="B6613" t="s">
        <v>5368</v>
      </c>
      <c r="C6613" t="s">
        <v>8</v>
      </c>
      <c r="D6613" t="s">
        <v>9</v>
      </c>
      <c r="E6613" t="str">
        <f>IF(Statistics_xlsx___Sheet1[[#This Row],[event_name]]="-","Male",Statistics_xlsx___Sheet1[[#This Row],[event_name]])</f>
        <v>Male</v>
      </c>
      <c r="F6613" t="s">
        <v>17</v>
      </c>
      <c r="G6613" t="s">
        <v>345</v>
      </c>
      <c r="H6613" t="str">
        <f>IF(Statistics_xlsx___Sheet1[[#This Row],[Post Name]]="-",IF(G6614=0,G6612,G6614),Statistics_xlsx___Sheet1[[#This Row],[Post Name]])</f>
        <v>c9</v>
      </c>
      <c r="I6613">
        <v>73081</v>
      </c>
      <c r="J6613">
        <f>IF(Statistics_xlsx___Sheet1[[#This Row],[Offered Salary]]&lt;=0,AVERAGE($I$2:$I$7166),Statistics_xlsx___Sheet1[[#This Row],[Offered Salary]])</f>
        <v>73081</v>
      </c>
      <c r="K6613" t="b">
        <f>OR((Statistics_xlsx___Sheet1[[#This Row],[updated offered salary]]&lt;$N$39),(Statistics_xlsx___Sheet1[[#This Row],[updated offered salary]]&gt;$N$40))</f>
        <v>0</v>
      </c>
    </row>
    <row r="6614" spans="1:11" x14ac:dyDescent="0.3">
      <c r="A6614">
        <v>565374</v>
      </c>
      <c r="B6614" t="s">
        <v>3508</v>
      </c>
      <c r="C6614" t="s">
        <v>8</v>
      </c>
      <c r="D6614" t="s">
        <v>13</v>
      </c>
      <c r="E6614" t="str">
        <f>IF(Statistics_xlsx___Sheet1[[#This Row],[event_name]]="-","Male",Statistics_xlsx___Sheet1[[#This Row],[event_name]])</f>
        <v>Female</v>
      </c>
      <c r="F6614" t="s">
        <v>17</v>
      </c>
      <c r="G6614" t="s">
        <v>345</v>
      </c>
      <c r="H6614" t="str">
        <f>IF(Statistics_xlsx___Sheet1[[#This Row],[Post Name]]="-",IF(G6615=0,G6613,G6615),Statistics_xlsx___Sheet1[[#This Row],[Post Name]])</f>
        <v>c9</v>
      </c>
      <c r="I6614">
        <v>34329</v>
      </c>
      <c r="J6614">
        <f>IF(Statistics_xlsx___Sheet1[[#This Row],[Offered Salary]]&lt;=0,AVERAGE($I$2:$I$7166),Statistics_xlsx___Sheet1[[#This Row],[Offered Salary]])</f>
        <v>34329</v>
      </c>
      <c r="K6614" t="b">
        <f>OR((Statistics_xlsx___Sheet1[[#This Row],[updated offered salary]]&lt;$N$39),(Statistics_xlsx___Sheet1[[#This Row],[updated offered salary]]&gt;$N$40))</f>
        <v>0</v>
      </c>
    </row>
    <row r="6615" spans="1:11" x14ac:dyDescent="0.3">
      <c r="A6615">
        <v>745878</v>
      </c>
      <c r="B6615" t="s">
        <v>5369</v>
      </c>
      <c r="C6615" t="s">
        <v>8</v>
      </c>
      <c r="D6615" t="s">
        <v>13</v>
      </c>
      <c r="E6615" t="str">
        <f>IF(Statistics_xlsx___Sheet1[[#This Row],[event_name]]="-","Male",Statistics_xlsx___Sheet1[[#This Row],[event_name]])</f>
        <v>Female</v>
      </c>
      <c r="F6615" t="s">
        <v>17</v>
      </c>
      <c r="G6615" t="s">
        <v>345</v>
      </c>
      <c r="H6615" t="str">
        <f>IF(Statistics_xlsx___Sheet1[[#This Row],[Post Name]]="-",IF(G6616=0,G6614,G6616),Statistics_xlsx___Sheet1[[#This Row],[Post Name]])</f>
        <v>c9</v>
      </c>
      <c r="I6615">
        <v>48013</v>
      </c>
      <c r="J6615">
        <f>IF(Statistics_xlsx___Sheet1[[#This Row],[Offered Salary]]&lt;=0,AVERAGE($I$2:$I$7166),Statistics_xlsx___Sheet1[[#This Row],[Offered Salary]])</f>
        <v>48013</v>
      </c>
      <c r="K6615" t="b">
        <f>OR((Statistics_xlsx___Sheet1[[#This Row],[updated offered salary]]&lt;$N$39),(Statistics_xlsx___Sheet1[[#This Row],[updated offered salary]]&gt;$N$40))</f>
        <v>0</v>
      </c>
    </row>
    <row r="6616" spans="1:11" x14ac:dyDescent="0.3">
      <c r="A6616">
        <v>810787</v>
      </c>
      <c r="B6616" t="s">
        <v>5370</v>
      </c>
      <c r="C6616" t="s">
        <v>8</v>
      </c>
      <c r="D6616" t="s">
        <v>13</v>
      </c>
      <c r="E6616" t="str">
        <f>IF(Statistics_xlsx___Sheet1[[#This Row],[event_name]]="-","Male",Statistics_xlsx___Sheet1[[#This Row],[event_name]])</f>
        <v>Female</v>
      </c>
      <c r="F6616" t="s">
        <v>17</v>
      </c>
      <c r="G6616" t="s">
        <v>345</v>
      </c>
      <c r="H6616" t="str">
        <f>IF(Statistics_xlsx___Sheet1[[#This Row],[Post Name]]="-",IF(G6617=0,G6615,G6617),Statistics_xlsx___Sheet1[[#This Row],[Post Name]])</f>
        <v>c9</v>
      </c>
      <c r="I6616">
        <v>98990</v>
      </c>
      <c r="J6616">
        <f>IF(Statistics_xlsx___Sheet1[[#This Row],[Offered Salary]]&lt;=0,AVERAGE($I$2:$I$7166),Statistics_xlsx___Sheet1[[#This Row],[Offered Salary]])</f>
        <v>98990</v>
      </c>
      <c r="K6616" t="b">
        <f>OR((Statistics_xlsx___Sheet1[[#This Row],[updated offered salary]]&lt;$N$39),(Statistics_xlsx___Sheet1[[#This Row],[updated offered salary]]&gt;$N$40))</f>
        <v>0</v>
      </c>
    </row>
    <row r="6617" spans="1:11" x14ac:dyDescent="0.3">
      <c r="A6617">
        <v>624629</v>
      </c>
      <c r="B6617" t="s">
        <v>5371</v>
      </c>
      <c r="C6617" t="s">
        <v>8</v>
      </c>
      <c r="D6617" t="s">
        <v>13</v>
      </c>
      <c r="E6617" t="str">
        <f>IF(Statistics_xlsx___Sheet1[[#This Row],[event_name]]="-","Male",Statistics_xlsx___Sheet1[[#This Row],[event_name]])</f>
        <v>Female</v>
      </c>
      <c r="F6617" t="s">
        <v>17</v>
      </c>
      <c r="G6617" t="s">
        <v>345</v>
      </c>
      <c r="H6617" t="str">
        <f>IF(Statistics_xlsx___Sheet1[[#This Row],[Post Name]]="-",IF(G6618=0,G6616,G6618),Statistics_xlsx___Sheet1[[#This Row],[Post Name]])</f>
        <v>c9</v>
      </c>
      <c r="I6617">
        <v>19651</v>
      </c>
      <c r="J6617">
        <f>IF(Statistics_xlsx___Sheet1[[#This Row],[Offered Salary]]&lt;=0,AVERAGE($I$2:$I$7166),Statistics_xlsx___Sheet1[[#This Row],[Offered Salary]])</f>
        <v>19651</v>
      </c>
      <c r="K6617" t="b">
        <f>OR((Statistics_xlsx___Sheet1[[#This Row],[updated offered salary]]&lt;$N$39),(Statistics_xlsx___Sheet1[[#This Row],[updated offered salary]]&gt;$N$40))</f>
        <v>0</v>
      </c>
    </row>
    <row r="6618" spans="1:11" x14ac:dyDescent="0.3">
      <c r="A6618">
        <v>372939</v>
      </c>
      <c r="B6618" t="s">
        <v>5372</v>
      </c>
      <c r="C6618" t="s">
        <v>15</v>
      </c>
      <c r="D6618" t="s">
        <v>9</v>
      </c>
      <c r="E6618" t="str">
        <f>IF(Statistics_xlsx___Sheet1[[#This Row],[event_name]]="-","Male",Statistics_xlsx___Sheet1[[#This Row],[event_name]])</f>
        <v>Male</v>
      </c>
      <c r="F6618" t="s">
        <v>17</v>
      </c>
      <c r="G6618" t="s">
        <v>345</v>
      </c>
      <c r="H6618" t="str">
        <f>IF(Statistics_xlsx___Sheet1[[#This Row],[Post Name]]="-",IF(G6619=0,G6617,G6619),Statistics_xlsx___Sheet1[[#This Row],[Post Name]])</f>
        <v>c9</v>
      </c>
      <c r="I6618">
        <v>40581</v>
      </c>
      <c r="J6618">
        <f>IF(Statistics_xlsx___Sheet1[[#This Row],[Offered Salary]]&lt;=0,AVERAGE($I$2:$I$7166),Statistics_xlsx___Sheet1[[#This Row],[Offered Salary]])</f>
        <v>40581</v>
      </c>
      <c r="K6618" t="b">
        <f>OR((Statistics_xlsx___Sheet1[[#This Row],[updated offered salary]]&lt;$N$39),(Statistics_xlsx___Sheet1[[#This Row],[updated offered salary]]&gt;$N$40))</f>
        <v>0</v>
      </c>
    </row>
    <row r="6619" spans="1:11" x14ac:dyDescent="0.3">
      <c r="A6619">
        <v>621049</v>
      </c>
      <c r="B6619" t="s">
        <v>5373</v>
      </c>
      <c r="C6619" t="s">
        <v>8</v>
      </c>
      <c r="D6619" t="s">
        <v>9</v>
      </c>
      <c r="E6619" t="str">
        <f>IF(Statistics_xlsx___Sheet1[[#This Row],[event_name]]="-","Male",Statistics_xlsx___Sheet1[[#This Row],[event_name]])</f>
        <v>Male</v>
      </c>
      <c r="F6619" t="s">
        <v>17</v>
      </c>
      <c r="G6619" t="s">
        <v>345</v>
      </c>
      <c r="H6619" t="str">
        <f>IF(Statistics_xlsx___Sheet1[[#This Row],[Post Name]]="-",IF(G6620=0,G6618,G6620),Statistics_xlsx___Sheet1[[#This Row],[Post Name]])</f>
        <v>c9</v>
      </c>
      <c r="I6619">
        <v>27120</v>
      </c>
      <c r="J6619">
        <f>IF(Statistics_xlsx___Sheet1[[#This Row],[Offered Salary]]&lt;=0,AVERAGE($I$2:$I$7166),Statistics_xlsx___Sheet1[[#This Row],[Offered Salary]])</f>
        <v>27120</v>
      </c>
      <c r="K6619" t="b">
        <f>OR((Statistics_xlsx___Sheet1[[#This Row],[updated offered salary]]&lt;$N$39),(Statistics_xlsx___Sheet1[[#This Row],[updated offered salary]]&gt;$N$40))</f>
        <v>0</v>
      </c>
    </row>
    <row r="6620" spans="1:11" x14ac:dyDescent="0.3">
      <c r="A6620">
        <v>784361</v>
      </c>
      <c r="B6620" t="s">
        <v>5374</v>
      </c>
      <c r="C6620" t="s">
        <v>8</v>
      </c>
      <c r="D6620" t="s">
        <v>13</v>
      </c>
      <c r="E6620" t="str">
        <f>IF(Statistics_xlsx___Sheet1[[#This Row],[event_name]]="-","Male",Statistics_xlsx___Sheet1[[#This Row],[event_name]])</f>
        <v>Female</v>
      </c>
      <c r="F6620" t="s">
        <v>113</v>
      </c>
      <c r="G6620" t="s">
        <v>36</v>
      </c>
      <c r="H6620" t="str">
        <f>IF(Statistics_xlsx___Sheet1[[#This Row],[Post Name]]="-",IF(G6621=0,G6619,G6621),Statistics_xlsx___Sheet1[[#This Row],[Post Name]])</f>
        <v>i5</v>
      </c>
      <c r="I6620">
        <v>54258</v>
      </c>
      <c r="J6620">
        <f>IF(Statistics_xlsx___Sheet1[[#This Row],[Offered Salary]]&lt;=0,AVERAGE($I$2:$I$7166),Statistics_xlsx___Sheet1[[#This Row],[Offered Salary]])</f>
        <v>54258</v>
      </c>
      <c r="K6620" t="b">
        <f>OR((Statistics_xlsx___Sheet1[[#This Row],[updated offered salary]]&lt;$N$39),(Statistics_xlsx___Sheet1[[#This Row],[updated offered salary]]&gt;$N$40))</f>
        <v>0</v>
      </c>
    </row>
    <row r="6621" spans="1:11" x14ac:dyDescent="0.3">
      <c r="A6621">
        <v>317366</v>
      </c>
      <c r="B6621" t="s">
        <v>5375</v>
      </c>
      <c r="C6621" t="s">
        <v>8</v>
      </c>
      <c r="D6621" t="s">
        <v>13</v>
      </c>
      <c r="E6621" t="str">
        <f>IF(Statistics_xlsx___Sheet1[[#This Row],[event_name]]="-","Male",Statistics_xlsx___Sheet1[[#This Row],[event_name]])</f>
        <v>Female</v>
      </c>
      <c r="F6621" t="s">
        <v>113</v>
      </c>
      <c r="G6621" t="s">
        <v>36</v>
      </c>
      <c r="H6621" t="str">
        <f>IF(Statistics_xlsx___Sheet1[[#This Row],[Post Name]]="-",IF(G6622=0,G6620,G6622),Statistics_xlsx___Sheet1[[#This Row],[Post Name]])</f>
        <v>i5</v>
      </c>
      <c r="I6621">
        <v>20730</v>
      </c>
      <c r="J6621">
        <f>IF(Statistics_xlsx___Sheet1[[#This Row],[Offered Salary]]&lt;=0,AVERAGE($I$2:$I$7166),Statistics_xlsx___Sheet1[[#This Row],[Offered Salary]])</f>
        <v>20730</v>
      </c>
      <c r="K6621" t="b">
        <f>OR((Statistics_xlsx___Sheet1[[#This Row],[updated offered salary]]&lt;$N$39),(Statistics_xlsx___Sheet1[[#This Row],[updated offered salary]]&gt;$N$40))</f>
        <v>0</v>
      </c>
    </row>
    <row r="6622" spans="1:11" x14ac:dyDescent="0.3">
      <c r="A6622">
        <v>211433</v>
      </c>
      <c r="B6622" t="s">
        <v>5376</v>
      </c>
      <c r="C6622" t="s">
        <v>8</v>
      </c>
      <c r="D6622" t="s">
        <v>13</v>
      </c>
      <c r="E6622" t="str">
        <f>IF(Statistics_xlsx___Sheet1[[#This Row],[event_name]]="-","Male",Statistics_xlsx___Sheet1[[#This Row],[event_name]])</f>
        <v>Female</v>
      </c>
      <c r="F6622" t="s">
        <v>113</v>
      </c>
      <c r="G6622" t="s">
        <v>36</v>
      </c>
      <c r="H6622" t="str">
        <f>IF(Statistics_xlsx___Sheet1[[#This Row],[Post Name]]="-",IF(G6623=0,G6621,G6623),Statistics_xlsx___Sheet1[[#This Row],[Post Name]])</f>
        <v>i5</v>
      </c>
      <c r="I6622">
        <v>25467</v>
      </c>
      <c r="J6622">
        <f>IF(Statistics_xlsx___Sheet1[[#This Row],[Offered Salary]]&lt;=0,AVERAGE($I$2:$I$7166),Statistics_xlsx___Sheet1[[#This Row],[Offered Salary]])</f>
        <v>25467</v>
      </c>
      <c r="K6622" t="b">
        <f>OR((Statistics_xlsx___Sheet1[[#This Row],[updated offered salary]]&lt;$N$39),(Statistics_xlsx___Sheet1[[#This Row],[updated offered salary]]&gt;$N$40))</f>
        <v>0</v>
      </c>
    </row>
    <row r="6623" spans="1:11" x14ac:dyDescent="0.3">
      <c r="A6623">
        <v>771344</v>
      </c>
      <c r="B6623" t="s">
        <v>5377</v>
      </c>
      <c r="C6623" t="s">
        <v>8</v>
      </c>
      <c r="D6623" t="s">
        <v>13</v>
      </c>
      <c r="E6623" t="str">
        <f>IF(Statistics_xlsx___Sheet1[[#This Row],[event_name]]="-","Male",Statistics_xlsx___Sheet1[[#This Row],[event_name]])</f>
        <v>Female</v>
      </c>
      <c r="F6623" t="s">
        <v>113</v>
      </c>
      <c r="G6623" t="s">
        <v>36</v>
      </c>
      <c r="H6623" t="str">
        <f>IF(Statistics_xlsx___Sheet1[[#This Row],[Post Name]]="-",IF(G6624=0,G6622,G6624),Statistics_xlsx___Sheet1[[#This Row],[Post Name]])</f>
        <v>i5</v>
      </c>
      <c r="I6623">
        <v>29214</v>
      </c>
      <c r="J6623">
        <f>IF(Statistics_xlsx___Sheet1[[#This Row],[Offered Salary]]&lt;=0,AVERAGE($I$2:$I$7166),Statistics_xlsx___Sheet1[[#This Row],[Offered Salary]])</f>
        <v>29214</v>
      </c>
      <c r="K6623" t="b">
        <f>OR((Statistics_xlsx___Sheet1[[#This Row],[updated offered salary]]&lt;$N$39),(Statistics_xlsx___Sheet1[[#This Row],[updated offered salary]]&gt;$N$40))</f>
        <v>0</v>
      </c>
    </row>
    <row r="6624" spans="1:11" x14ac:dyDescent="0.3">
      <c r="A6624">
        <v>552304</v>
      </c>
      <c r="B6624" t="s">
        <v>5378</v>
      </c>
      <c r="C6624" t="s">
        <v>8</v>
      </c>
      <c r="D6624" t="s">
        <v>13</v>
      </c>
      <c r="E6624" t="str">
        <f>IF(Statistics_xlsx___Sheet1[[#This Row],[event_name]]="-","Male",Statistics_xlsx___Sheet1[[#This Row],[event_name]])</f>
        <v>Female</v>
      </c>
      <c r="F6624" t="s">
        <v>113</v>
      </c>
      <c r="G6624" t="s">
        <v>36</v>
      </c>
      <c r="H6624" t="str">
        <f>IF(Statistics_xlsx___Sheet1[[#This Row],[Post Name]]="-",IF(G6625=0,G6623,G6625),Statistics_xlsx___Sheet1[[#This Row],[Post Name]])</f>
        <v>i5</v>
      </c>
      <c r="I6624">
        <v>75164</v>
      </c>
      <c r="J6624">
        <f>IF(Statistics_xlsx___Sheet1[[#This Row],[Offered Salary]]&lt;=0,AVERAGE($I$2:$I$7166),Statistics_xlsx___Sheet1[[#This Row],[Offered Salary]])</f>
        <v>75164</v>
      </c>
      <c r="K6624" t="b">
        <f>OR((Statistics_xlsx___Sheet1[[#This Row],[updated offered salary]]&lt;$N$39),(Statistics_xlsx___Sheet1[[#This Row],[updated offered salary]]&gt;$N$40))</f>
        <v>0</v>
      </c>
    </row>
    <row r="6625" spans="1:11" x14ac:dyDescent="0.3">
      <c r="A6625">
        <v>907113</v>
      </c>
      <c r="B6625" t="s">
        <v>5379</v>
      </c>
      <c r="C6625" t="s">
        <v>15</v>
      </c>
      <c r="D6625" t="s">
        <v>13</v>
      </c>
      <c r="E6625" t="str">
        <f>IF(Statistics_xlsx___Sheet1[[#This Row],[event_name]]="-","Male",Statistics_xlsx___Sheet1[[#This Row],[event_name]])</f>
        <v>Female</v>
      </c>
      <c r="F6625" t="s">
        <v>113</v>
      </c>
      <c r="G6625" t="s">
        <v>36</v>
      </c>
      <c r="H6625" t="str">
        <f>IF(Statistics_xlsx___Sheet1[[#This Row],[Post Name]]="-",IF(G6626=0,G6624,G6626),Statistics_xlsx___Sheet1[[#This Row],[Post Name]])</f>
        <v>i5</v>
      </c>
      <c r="I6625">
        <v>52210</v>
      </c>
      <c r="J6625">
        <f>IF(Statistics_xlsx___Sheet1[[#This Row],[Offered Salary]]&lt;=0,AVERAGE($I$2:$I$7166),Statistics_xlsx___Sheet1[[#This Row],[Offered Salary]])</f>
        <v>52210</v>
      </c>
      <c r="K6625" t="b">
        <f>OR((Statistics_xlsx___Sheet1[[#This Row],[updated offered salary]]&lt;$N$39),(Statistics_xlsx___Sheet1[[#This Row],[updated offered salary]]&gt;$N$40))</f>
        <v>0</v>
      </c>
    </row>
    <row r="6626" spans="1:11" x14ac:dyDescent="0.3">
      <c r="A6626">
        <v>698890</v>
      </c>
      <c r="B6626" t="s">
        <v>5380</v>
      </c>
      <c r="C6626" t="s">
        <v>8</v>
      </c>
      <c r="D6626" t="s">
        <v>13</v>
      </c>
      <c r="E6626" t="str">
        <f>IF(Statistics_xlsx___Sheet1[[#This Row],[event_name]]="-","Male",Statistics_xlsx___Sheet1[[#This Row],[event_name]])</f>
        <v>Female</v>
      </c>
      <c r="F6626" t="s">
        <v>113</v>
      </c>
      <c r="G6626" t="s">
        <v>36</v>
      </c>
      <c r="H6626" t="str">
        <f>IF(Statistics_xlsx___Sheet1[[#This Row],[Post Name]]="-",IF(G6627=0,G6625,G6627),Statistics_xlsx___Sheet1[[#This Row],[Post Name]])</f>
        <v>i5</v>
      </c>
      <c r="I6626">
        <v>30117</v>
      </c>
      <c r="J6626">
        <f>IF(Statistics_xlsx___Sheet1[[#This Row],[Offered Salary]]&lt;=0,AVERAGE($I$2:$I$7166),Statistics_xlsx___Sheet1[[#This Row],[Offered Salary]])</f>
        <v>30117</v>
      </c>
      <c r="K6626" t="b">
        <f>OR((Statistics_xlsx___Sheet1[[#This Row],[updated offered salary]]&lt;$N$39),(Statistics_xlsx___Sheet1[[#This Row],[updated offered salary]]&gt;$N$40))</f>
        <v>0</v>
      </c>
    </row>
    <row r="6627" spans="1:11" x14ac:dyDescent="0.3">
      <c r="A6627">
        <v>674480</v>
      </c>
      <c r="B6627" t="s">
        <v>5381</v>
      </c>
      <c r="C6627" t="s">
        <v>8</v>
      </c>
      <c r="D6627" t="s">
        <v>13</v>
      </c>
      <c r="E6627" t="str">
        <f>IF(Statistics_xlsx___Sheet1[[#This Row],[event_name]]="-","Male",Statistics_xlsx___Sheet1[[#This Row],[event_name]])</f>
        <v>Female</v>
      </c>
      <c r="F6627" t="s">
        <v>113</v>
      </c>
      <c r="G6627" t="s">
        <v>36</v>
      </c>
      <c r="H6627" t="str">
        <f>IF(Statistics_xlsx___Sheet1[[#This Row],[Post Name]]="-",IF(G6628=0,G6626,G6628),Statistics_xlsx___Sheet1[[#This Row],[Post Name]])</f>
        <v>i5</v>
      </c>
      <c r="I6627">
        <v>98848</v>
      </c>
      <c r="J6627">
        <f>IF(Statistics_xlsx___Sheet1[[#This Row],[Offered Salary]]&lt;=0,AVERAGE($I$2:$I$7166),Statistics_xlsx___Sheet1[[#This Row],[Offered Salary]])</f>
        <v>98848</v>
      </c>
      <c r="K6627" t="b">
        <f>OR((Statistics_xlsx___Sheet1[[#This Row],[updated offered salary]]&lt;$N$39),(Statistics_xlsx___Sheet1[[#This Row],[updated offered salary]]&gt;$N$40))</f>
        <v>0</v>
      </c>
    </row>
    <row r="6628" spans="1:11" x14ac:dyDescent="0.3">
      <c r="A6628">
        <v>310212</v>
      </c>
      <c r="B6628" t="s">
        <v>5382</v>
      </c>
      <c r="C6628" t="s">
        <v>8</v>
      </c>
      <c r="D6628" t="s">
        <v>9</v>
      </c>
      <c r="E6628" t="str">
        <f>IF(Statistics_xlsx___Sheet1[[#This Row],[event_name]]="-","Male",Statistics_xlsx___Sheet1[[#This Row],[event_name]])</f>
        <v>Male</v>
      </c>
      <c r="F6628" t="s">
        <v>10</v>
      </c>
      <c r="G6628" t="s">
        <v>14</v>
      </c>
      <c r="H6628" t="str">
        <f>IF(Statistics_xlsx___Sheet1[[#This Row],[Post Name]]="-",IF(G6629=0,G6627,G6629),Statistics_xlsx___Sheet1[[#This Row],[Post Name]])</f>
        <v>c5</v>
      </c>
      <c r="I6628">
        <v>26175</v>
      </c>
      <c r="J6628">
        <f>IF(Statistics_xlsx___Sheet1[[#This Row],[Offered Salary]]&lt;=0,AVERAGE($I$2:$I$7166),Statistics_xlsx___Sheet1[[#This Row],[Offered Salary]])</f>
        <v>26175</v>
      </c>
      <c r="K6628" t="b">
        <f>OR((Statistics_xlsx___Sheet1[[#This Row],[updated offered salary]]&lt;$N$39),(Statistics_xlsx___Sheet1[[#This Row],[updated offered salary]]&gt;$N$40))</f>
        <v>0</v>
      </c>
    </row>
    <row r="6629" spans="1:11" x14ac:dyDescent="0.3">
      <c r="A6629">
        <v>393797</v>
      </c>
      <c r="B6629" t="s">
        <v>5383</v>
      </c>
      <c r="C6629" t="s">
        <v>8</v>
      </c>
      <c r="D6629" t="s">
        <v>9</v>
      </c>
      <c r="E6629" t="str">
        <f>IF(Statistics_xlsx___Sheet1[[#This Row],[event_name]]="-","Male",Statistics_xlsx___Sheet1[[#This Row],[event_name]])</f>
        <v>Male</v>
      </c>
      <c r="F6629" t="s">
        <v>21</v>
      </c>
      <c r="G6629" t="s">
        <v>30</v>
      </c>
      <c r="H6629" t="str">
        <f>IF(Statistics_xlsx___Sheet1[[#This Row],[Post Name]]="-",IF(G6630=0,G6628,G6630),Statistics_xlsx___Sheet1[[#This Row],[Post Name]])</f>
        <v>b9</v>
      </c>
      <c r="I6629">
        <v>96306</v>
      </c>
      <c r="J6629">
        <f>IF(Statistics_xlsx___Sheet1[[#This Row],[Offered Salary]]&lt;=0,AVERAGE($I$2:$I$7166),Statistics_xlsx___Sheet1[[#This Row],[Offered Salary]])</f>
        <v>96306</v>
      </c>
      <c r="K6629" t="b">
        <f>OR((Statistics_xlsx___Sheet1[[#This Row],[updated offered salary]]&lt;$N$39),(Statistics_xlsx___Sheet1[[#This Row],[updated offered salary]]&gt;$N$40))</f>
        <v>0</v>
      </c>
    </row>
    <row r="6630" spans="1:11" x14ac:dyDescent="0.3">
      <c r="A6630">
        <v>208336</v>
      </c>
      <c r="B6630" t="s">
        <v>5384</v>
      </c>
      <c r="C6630" t="s">
        <v>8</v>
      </c>
      <c r="D6630" t="s">
        <v>9</v>
      </c>
      <c r="E6630" t="str">
        <f>IF(Statistics_xlsx___Sheet1[[#This Row],[event_name]]="-","Male",Statistics_xlsx___Sheet1[[#This Row],[event_name]])</f>
        <v>Male</v>
      </c>
      <c r="F6630" t="s">
        <v>17</v>
      </c>
      <c r="G6630" t="s">
        <v>14</v>
      </c>
      <c r="H6630" t="str">
        <f>IF(Statistics_xlsx___Sheet1[[#This Row],[Post Name]]="-",IF(G6631=0,G6629,G6631),Statistics_xlsx___Sheet1[[#This Row],[Post Name]])</f>
        <v>c5</v>
      </c>
      <c r="I6630">
        <v>36862</v>
      </c>
      <c r="J6630">
        <f>IF(Statistics_xlsx___Sheet1[[#This Row],[Offered Salary]]&lt;=0,AVERAGE($I$2:$I$7166),Statistics_xlsx___Sheet1[[#This Row],[Offered Salary]])</f>
        <v>36862</v>
      </c>
      <c r="K6630" t="b">
        <f>OR((Statistics_xlsx___Sheet1[[#This Row],[updated offered salary]]&lt;$N$39),(Statistics_xlsx___Sheet1[[#This Row],[updated offered salary]]&gt;$N$40))</f>
        <v>0</v>
      </c>
    </row>
    <row r="6631" spans="1:11" x14ac:dyDescent="0.3">
      <c r="A6631">
        <v>421114</v>
      </c>
      <c r="B6631" t="s">
        <v>3224</v>
      </c>
      <c r="C6631" t="s">
        <v>8</v>
      </c>
      <c r="D6631" t="s">
        <v>13</v>
      </c>
      <c r="E6631" t="str">
        <f>IF(Statistics_xlsx___Sheet1[[#This Row],[event_name]]="-","Male",Statistics_xlsx___Sheet1[[#This Row],[event_name]])</f>
        <v>Female</v>
      </c>
      <c r="F6631" t="s">
        <v>10</v>
      </c>
      <c r="G6631" t="s">
        <v>11</v>
      </c>
      <c r="H6631" t="str">
        <f>IF(Statistics_xlsx___Sheet1[[#This Row],[Post Name]]="-",IF(G6632=0,G6630,G6632),Statistics_xlsx___Sheet1[[#This Row],[Post Name]])</f>
        <v>c8</v>
      </c>
      <c r="I6631">
        <v>30246</v>
      </c>
      <c r="J6631">
        <f>IF(Statistics_xlsx___Sheet1[[#This Row],[Offered Salary]]&lt;=0,AVERAGE($I$2:$I$7166),Statistics_xlsx___Sheet1[[#This Row],[Offered Salary]])</f>
        <v>30246</v>
      </c>
      <c r="K6631" t="b">
        <f>OR((Statistics_xlsx___Sheet1[[#This Row],[updated offered salary]]&lt;$N$39),(Statistics_xlsx___Sheet1[[#This Row],[updated offered salary]]&gt;$N$40))</f>
        <v>0</v>
      </c>
    </row>
    <row r="6632" spans="1:11" x14ac:dyDescent="0.3">
      <c r="A6632">
        <v>353328</v>
      </c>
      <c r="B6632" t="s">
        <v>5385</v>
      </c>
      <c r="C6632" t="s">
        <v>8</v>
      </c>
      <c r="D6632" t="s">
        <v>13</v>
      </c>
      <c r="E6632" t="str">
        <f>IF(Statistics_xlsx___Sheet1[[#This Row],[event_name]]="-","Male",Statistics_xlsx___Sheet1[[#This Row],[event_name]])</f>
        <v>Female</v>
      </c>
      <c r="F6632" t="s">
        <v>113</v>
      </c>
      <c r="G6632" t="s">
        <v>14</v>
      </c>
      <c r="H6632" t="str">
        <f>IF(Statistics_xlsx___Sheet1[[#This Row],[Post Name]]="-",IF(G6633=0,G6631,G6633),Statistics_xlsx___Sheet1[[#This Row],[Post Name]])</f>
        <v>c5</v>
      </c>
      <c r="I6632">
        <v>63454</v>
      </c>
      <c r="J6632">
        <f>IF(Statistics_xlsx___Sheet1[[#This Row],[Offered Salary]]&lt;=0,AVERAGE($I$2:$I$7166),Statistics_xlsx___Sheet1[[#This Row],[Offered Salary]])</f>
        <v>63454</v>
      </c>
      <c r="K6632" t="b">
        <f>OR((Statistics_xlsx___Sheet1[[#This Row],[updated offered salary]]&lt;$N$39),(Statistics_xlsx___Sheet1[[#This Row],[updated offered salary]]&gt;$N$40))</f>
        <v>0</v>
      </c>
    </row>
    <row r="6633" spans="1:11" x14ac:dyDescent="0.3">
      <c r="A6633">
        <v>265942</v>
      </c>
      <c r="B6633" t="s">
        <v>5386</v>
      </c>
      <c r="C6633" t="s">
        <v>8</v>
      </c>
      <c r="D6633" t="s">
        <v>13</v>
      </c>
      <c r="E6633" t="str">
        <f>IF(Statistics_xlsx___Sheet1[[#This Row],[event_name]]="-","Male",Statistics_xlsx___Sheet1[[#This Row],[event_name]])</f>
        <v>Female</v>
      </c>
      <c r="F6633" t="s">
        <v>113</v>
      </c>
      <c r="G6633" t="s">
        <v>14</v>
      </c>
      <c r="H6633" t="str">
        <f>IF(Statistics_xlsx___Sheet1[[#This Row],[Post Name]]="-",IF(G6634=0,G6632,G6634),Statistics_xlsx___Sheet1[[#This Row],[Post Name]])</f>
        <v>c5</v>
      </c>
      <c r="I6633">
        <v>85504</v>
      </c>
      <c r="J6633">
        <f>IF(Statistics_xlsx___Sheet1[[#This Row],[Offered Salary]]&lt;=0,AVERAGE($I$2:$I$7166),Statistics_xlsx___Sheet1[[#This Row],[Offered Salary]])</f>
        <v>85504</v>
      </c>
      <c r="K6633" t="b">
        <f>OR((Statistics_xlsx___Sheet1[[#This Row],[updated offered salary]]&lt;$N$39),(Statistics_xlsx___Sheet1[[#This Row],[updated offered salary]]&gt;$N$40))</f>
        <v>0</v>
      </c>
    </row>
    <row r="6634" spans="1:11" x14ac:dyDescent="0.3">
      <c r="A6634">
        <v>316119</v>
      </c>
      <c r="B6634" t="s">
        <v>4558</v>
      </c>
      <c r="C6634" t="s">
        <v>8</v>
      </c>
      <c r="D6634" t="s">
        <v>13</v>
      </c>
      <c r="E6634" t="str">
        <f>IF(Statistics_xlsx___Sheet1[[#This Row],[event_name]]="-","Male",Statistics_xlsx___Sheet1[[#This Row],[event_name]])</f>
        <v>Female</v>
      </c>
      <c r="F6634" t="s">
        <v>113</v>
      </c>
      <c r="G6634" t="s">
        <v>14</v>
      </c>
      <c r="H6634" t="str">
        <f>IF(Statistics_xlsx___Sheet1[[#This Row],[Post Name]]="-",IF(G6635=0,G6633,G6635),Statistics_xlsx___Sheet1[[#This Row],[Post Name]])</f>
        <v>c5</v>
      </c>
      <c r="I6634">
        <v>80425</v>
      </c>
      <c r="J6634">
        <f>IF(Statistics_xlsx___Sheet1[[#This Row],[Offered Salary]]&lt;=0,AVERAGE($I$2:$I$7166),Statistics_xlsx___Sheet1[[#This Row],[Offered Salary]])</f>
        <v>80425</v>
      </c>
      <c r="K6634" t="b">
        <f>OR((Statistics_xlsx___Sheet1[[#This Row],[updated offered salary]]&lt;$N$39),(Statistics_xlsx___Sheet1[[#This Row],[updated offered salary]]&gt;$N$40))</f>
        <v>0</v>
      </c>
    </row>
    <row r="6635" spans="1:11" x14ac:dyDescent="0.3">
      <c r="A6635">
        <v>696413</v>
      </c>
      <c r="B6635" t="s">
        <v>5387</v>
      </c>
      <c r="C6635" t="s">
        <v>8</v>
      </c>
      <c r="D6635" t="s">
        <v>13</v>
      </c>
      <c r="E6635" t="str">
        <f>IF(Statistics_xlsx___Sheet1[[#This Row],[event_name]]="-","Male",Statistics_xlsx___Sheet1[[#This Row],[event_name]])</f>
        <v>Female</v>
      </c>
      <c r="F6635" t="s">
        <v>10</v>
      </c>
      <c r="G6635" t="s">
        <v>345</v>
      </c>
      <c r="H6635" t="str">
        <f>IF(Statistics_xlsx___Sheet1[[#This Row],[Post Name]]="-",IF(G6636=0,G6634,G6636),Statistics_xlsx___Sheet1[[#This Row],[Post Name]])</f>
        <v>c9</v>
      </c>
      <c r="I6635">
        <v>63497</v>
      </c>
      <c r="J6635">
        <f>IF(Statistics_xlsx___Sheet1[[#This Row],[Offered Salary]]&lt;=0,AVERAGE($I$2:$I$7166),Statistics_xlsx___Sheet1[[#This Row],[Offered Salary]])</f>
        <v>63497</v>
      </c>
      <c r="K6635" t="b">
        <f>OR((Statistics_xlsx___Sheet1[[#This Row],[updated offered salary]]&lt;$N$39),(Statistics_xlsx___Sheet1[[#This Row],[updated offered salary]]&gt;$N$40))</f>
        <v>0</v>
      </c>
    </row>
    <row r="6636" spans="1:11" x14ac:dyDescent="0.3">
      <c r="A6636">
        <v>839393</v>
      </c>
      <c r="B6636" t="s">
        <v>5387</v>
      </c>
      <c r="C6636" t="s">
        <v>8</v>
      </c>
      <c r="D6636" t="s">
        <v>9</v>
      </c>
      <c r="E6636" t="str">
        <f>IF(Statistics_xlsx___Sheet1[[#This Row],[event_name]]="-","Male",Statistics_xlsx___Sheet1[[#This Row],[event_name]])</f>
        <v>Male</v>
      </c>
      <c r="F6636" t="s">
        <v>10</v>
      </c>
      <c r="G6636" t="s">
        <v>345</v>
      </c>
      <c r="H6636" t="str">
        <f>IF(Statistics_xlsx___Sheet1[[#This Row],[Post Name]]="-",IF(G6637=0,G6635,G6637),Statistics_xlsx___Sheet1[[#This Row],[Post Name]])</f>
        <v>c9</v>
      </c>
      <c r="I6636">
        <v>1537</v>
      </c>
      <c r="J6636">
        <f>IF(Statistics_xlsx___Sheet1[[#This Row],[Offered Salary]]&lt;=0,AVERAGE($I$2:$I$7166),Statistics_xlsx___Sheet1[[#This Row],[Offered Salary]])</f>
        <v>1537</v>
      </c>
      <c r="K6636" t="b">
        <f>OR((Statistics_xlsx___Sheet1[[#This Row],[updated offered salary]]&lt;$N$39),(Statistics_xlsx___Sheet1[[#This Row],[updated offered salary]]&gt;$N$40))</f>
        <v>0</v>
      </c>
    </row>
    <row r="6637" spans="1:11" x14ac:dyDescent="0.3">
      <c r="A6637">
        <v>457071</v>
      </c>
      <c r="B6637" t="s">
        <v>5388</v>
      </c>
      <c r="C6637" t="s">
        <v>8</v>
      </c>
      <c r="D6637" t="s">
        <v>42</v>
      </c>
      <c r="E6637" t="str">
        <f>IF(Statistics_xlsx___Sheet1[[#This Row],[event_name]]="-","Male",Statistics_xlsx___Sheet1[[#This Row],[event_name]])</f>
        <v>Don’t want to say</v>
      </c>
      <c r="F6637" t="s">
        <v>10</v>
      </c>
      <c r="G6637" t="s">
        <v>345</v>
      </c>
      <c r="H6637" t="str">
        <f>IF(Statistics_xlsx___Sheet1[[#This Row],[Post Name]]="-",IF(G6638=0,G6636,G6638),Statistics_xlsx___Sheet1[[#This Row],[Post Name]])</f>
        <v>c9</v>
      </c>
      <c r="I6637">
        <v>49520</v>
      </c>
      <c r="J6637">
        <f>IF(Statistics_xlsx___Sheet1[[#This Row],[Offered Salary]]&lt;=0,AVERAGE($I$2:$I$7166),Statistics_xlsx___Sheet1[[#This Row],[Offered Salary]])</f>
        <v>49520</v>
      </c>
      <c r="K6637" t="b">
        <f>OR((Statistics_xlsx___Sheet1[[#This Row],[updated offered salary]]&lt;$N$39),(Statistics_xlsx___Sheet1[[#This Row],[updated offered salary]]&gt;$N$40))</f>
        <v>0</v>
      </c>
    </row>
    <row r="6638" spans="1:11" x14ac:dyDescent="0.3">
      <c r="A6638">
        <v>491660</v>
      </c>
      <c r="B6638" t="s">
        <v>5389</v>
      </c>
      <c r="C6638" t="s">
        <v>8</v>
      </c>
      <c r="D6638" t="s">
        <v>9</v>
      </c>
      <c r="E6638" t="str">
        <f>IF(Statistics_xlsx___Sheet1[[#This Row],[event_name]]="-","Male",Statistics_xlsx___Sheet1[[#This Row],[event_name]])</f>
        <v>Male</v>
      </c>
      <c r="F6638" t="s">
        <v>10</v>
      </c>
      <c r="G6638" t="s">
        <v>345</v>
      </c>
      <c r="H6638" t="str">
        <f>IF(Statistics_xlsx___Sheet1[[#This Row],[Post Name]]="-",IF(G6639=0,G6637,G6639),Statistics_xlsx___Sheet1[[#This Row],[Post Name]])</f>
        <v>c9</v>
      </c>
      <c r="I6638">
        <v>20736</v>
      </c>
      <c r="J6638">
        <f>IF(Statistics_xlsx___Sheet1[[#This Row],[Offered Salary]]&lt;=0,AVERAGE($I$2:$I$7166),Statistics_xlsx___Sheet1[[#This Row],[Offered Salary]])</f>
        <v>20736</v>
      </c>
      <c r="K6638" t="b">
        <f>OR((Statistics_xlsx___Sheet1[[#This Row],[updated offered salary]]&lt;$N$39),(Statistics_xlsx___Sheet1[[#This Row],[updated offered salary]]&gt;$N$40))</f>
        <v>0</v>
      </c>
    </row>
    <row r="6639" spans="1:11" x14ac:dyDescent="0.3">
      <c r="A6639">
        <v>342183</v>
      </c>
      <c r="B6639" t="s">
        <v>5390</v>
      </c>
      <c r="C6639" t="s">
        <v>8</v>
      </c>
      <c r="D6639" t="s">
        <v>9</v>
      </c>
      <c r="E6639" t="str">
        <f>IF(Statistics_xlsx___Sheet1[[#This Row],[event_name]]="-","Male",Statistics_xlsx___Sheet1[[#This Row],[event_name]])</f>
        <v>Male</v>
      </c>
      <c r="F6639" t="s">
        <v>10</v>
      </c>
      <c r="G6639" t="s">
        <v>345</v>
      </c>
      <c r="H6639" t="str">
        <f>IF(Statistics_xlsx___Sheet1[[#This Row],[Post Name]]="-",IF(G6640=0,G6638,G6640),Statistics_xlsx___Sheet1[[#This Row],[Post Name]])</f>
        <v>c9</v>
      </c>
      <c r="I6639">
        <v>80343</v>
      </c>
      <c r="J6639">
        <f>IF(Statistics_xlsx___Sheet1[[#This Row],[Offered Salary]]&lt;=0,AVERAGE($I$2:$I$7166),Statistics_xlsx___Sheet1[[#This Row],[Offered Salary]])</f>
        <v>80343</v>
      </c>
      <c r="K6639" t="b">
        <f>OR((Statistics_xlsx___Sheet1[[#This Row],[updated offered salary]]&lt;$N$39),(Statistics_xlsx___Sheet1[[#This Row],[updated offered salary]]&gt;$N$40))</f>
        <v>0</v>
      </c>
    </row>
    <row r="6640" spans="1:11" x14ac:dyDescent="0.3">
      <c r="A6640">
        <v>678922</v>
      </c>
      <c r="B6640" t="s">
        <v>5391</v>
      </c>
      <c r="C6640" t="s">
        <v>8</v>
      </c>
      <c r="D6640" t="s">
        <v>9</v>
      </c>
      <c r="E6640" t="str">
        <f>IF(Statistics_xlsx___Sheet1[[#This Row],[event_name]]="-","Male",Statistics_xlsx___Sheet1[[#This Row],[event_name]])</f>
        <v>Male</v>
      </c>
      <c r="F6640" t="s">
        <v>10</v>
      </c>
      <c r="G6640" t="s">
        <v>345</v>
      </c>
      <c r="H6640" t="str">
        <f>IF(Statistics_xlsx___Sheet1[[#This Row],[Post Name]]="-",IF(G6641=0,G6639,G6641),Statistics_xlsx___Sheet1[[#This Row],[Post Name]])</f>
        <v>c9</v>
      </c>
      <c r="I6640">
        <v>3688</v>
      </c>
      <c r="J6640">
        <f>IF(Statistics_xlsx___Sheet1[[#This Row],[Offered Salary]]&lt;=0,AVERAGE($I$2:$I$7166),Statistics_xlsx___Sheet1[[#This Row],[Offered Salary]])</f>
        <v>3688</v>
      </c>
      <c r="K6640" t="b">
        <f>OR((Statistics_xlsx___Sheet1[[#This Row],[updated offered salary]]&lt;$N$39),(Statistics_xlsx___Sheet1[[#This Row],[updated offered salary]]&gt;$N$40))</f>
        <v>0</v>
      </c>
    </row>
    <row r="6641" spans="1:11" x14ac:dyDescent="0.3">
      <c r="A6641">
        <v>738001</v>
      </c>
      <c r="B6641" t="s">
        <v>5392</v>
      </c>
      <c r="C6641" t="s">
        <v>8</v>
      </c>
      <c r="D6641" t="s">
        <v>9</v>
      </c>
      <c r="E6641" t="str">
        <f>IF(Statistics_xlsx___Sheet1[[#This Row],[event_name]]="-","Male",Statistics_xlsx___Sheet1[[#This Row],[event_name]])</f>
        <v>Male</v>
      </c>
      <c r="F6641" t="s">
        <v>17</v>
      </c>
      <c r="G6641" t="s">
        <v>14</v>
      </c>
      <c r="H6641" t="str">
        <f>IF(Statistics_xlsx___Sheet1[[#This Row],[Post Name]]="-",IF(G6642=0,G6640,G6642),Statistics_xlsx___Sheet1[[#This Row],[Post Name]])</f>
        <v>c5</v>
      </c>
      <c r="I6641">
        <v>56881</v>
      </c>
      <c r="J6641">
        <f>IF(Statistics_xlsx___Sheet1[[#This Row],[Offered Salary]]&lt;=0,AVERAGE($I$2:$I$7166),Statistics_xlsx___Sheet1[[#This Row],[Offered Salary]])</f>
        <v>56881</v>
      </c>
      <c r="K6641" t="b">
        <f>OR((Statistics_xlsx___Sheet1[[#This Row],[updated offered salary]]&lt;$N$39),(Statistics_xlsx___Sheet1[[#This Row],[updated offered salary]]&gt;$N$40))</f>
        <v>0</v>
      </c>
    </row>
    <row r="6642" spans="1:11" x14ac:dyDescent="0.3">
      <c r="A6642">
        <v>891558</v>
      </c>
      <c r="B6642" t="s">
        <v>5393</v>
      </c>
      <c r="C6642" t="s">
        <v>8</v>
      </c>
      <c r="D6642" t="s">
        <v>9</v>
      </c>
      <c r="E6642" t="str">
        <f>IF(Statistics_xlsx___Sheet1[[#This Row],[event_name]]="-","Male",Statistics_xlsx___Sheet1[[#This Row],[event_name]])</f>
        <v>Male</v>
      </c>
      <c r="F6642" t="s">
        <v>17</v>
      </c>
      <c r="G6642" t="s">
        <v>14</v>
      </c>
      <c r="H6642" t="str">
        <f>IF(Statistics_xlsx___Sheet1[[#This Row],[Post Name]]="-",IF(G6643=0,G6641,G6643),Statistics_xlsx___Sheet1[[#This Row],[Post Name]])</f>
        <v>c5</v>
      </c>
      <c r="I6642">
        <v>94543</v>
      </c>
      <c r="J6642">
        <f>IF(Statistics_xlsx___Sheet1[[#This Row],[Offered Salary]]&lt;=0,AVERAGE($I$2:$I$7166),Statistics_xlsx___Sheet1[[#This Row],[Offered Salary]])</f>
        <v>94543</v>
      </c>
      <c r="K6642" t="b">
        <f>OR((Statistics_xlsx___Sheet1[[#This Row],[updated offered salary]]&lt;$N$39),(Statistics_xlsx___Sheet1[[#This Row],[updated offered salary]]&gt;$N$40))</f>
        <v>0</v>
      </c>
    </row>
    <row r="6643" spans="1:11" x14ac:dyDescent="0.3">
      <c r="A6643">
        <v>227116</v>
      </c>
      <c r="B6643" t="s">
        <v>5394</v>
      </c>
      <c r="C6643" t="s">
        <v>8</v>
      </c>
      <c r="D6643" t="s">
        <v>9</v>
      </c>
      <c r="E6643" t="str">
        <f>IF(Statistics_xlsx___Sheet1[[#This Row],[event_name]]="-","Male",Statistics_xlsx___Sheet1[[#This Row],[event_name]])</f>
        <v>Male</v>
      </c>
      <c r="F6643" t="s">
        <v>17</v>
      </c>
      <c r="G6643" t="s">
        <v>14</v>
      </c>
      <c r="H6643" t="str">
        <f>IF(Statistics_xlsx___Sheet1[[#This Row],[Post Name]]="-",IF(G6644=0,G6642,G6644),Statistics_xlsx___Sheet1[[#This Row],[Post Name]])</f>
        <v>c5</v>
      </c>
      <c r="I6643">
        <v>60609</v>
      </c>
      <c r="J6643">
        <f>IF(Statistics_xlsx___Sheet1[[#This Row],[Offered Salary]]&lt;=0,AVERAGE($I$2:$I$7166),Statistics_xlsx___Sheet1[[#This Row],[Offered Salary]])</f>
        <v>60609</v>
      </c>
      <c r="K6643" t="b">
        <f>OR((Statistics_xlsx___Sheet1[[#This Row],[updated offered salary]]&lt;$N$39),(Statistics_xlsx___Sheet1[[#This Row],[updated offered salary]]&gt;$N$40))</f>
        <v>0</v>
      </c>
    </row>
    <row r="6644" spans="1:11" x14ac:dyDescent="0.3">
      <c r="A6644">
        <v>848217</v>
      </c>
      <c r="B6644" t="s">
        <v>5395</v>
      </c>
      <c r="C6644" t="s">
        <v>8</v>
      </c>
      <c r="D6644" t="s">
        <v>9</v>
      </c>
      <c r="E6644" t="str">
        <f>IF(Statistics_xlsx___Sheet1[[#This Row],[event_name]]="-","Male",Statistics_xlsx___Sheet1[[#This Row],[event_name]])</f>
        <v>Male</v>
      </c>
      <c r="F6644" t="s">
        <v>21</v>
      </c>
      <c r="G6644" t="s">
        <v>345</v>
      </c>
      <c r="H6644" t="str">
        <f>IF(Statistics_xlsx___Sheet1[[#This Row],[Post Name]]="-",IF(G6645=0,G6643,G6645),Statistics_xlsx___Sheet1[[#This Row],[Post Name]])</f>
        <v>c9</v>
      </c>
      <c r="I6644">
        <v>25553</v>
      </c>
      <c r="J6644">
        <f>IF(Statistics_xlsx___Sheet1[[#This Row],[Offered Salary]]&lt;=0,AVERAGE($I$2:$I$7166),Statistics_xlsx___Sheet1[[#This Row],[Offered Salary]])</f>
        <v>25553</v>
      </c>
      <c r="K6644" t="b">
        <f>OR((Statistics_xlsx___Sheet1[[#This Row],[updated offered salary]]&lt;$N$39),(Statistics_xlsx___Sheet1[[#This Row],[updated offered salary]]&gt;$N$40))</f>
        <v>0</v>
      </c>
    </row>
    <row r="6645" spans="1:11" x14ac:dyDescent="0.3">
      <c r="A6645">
        <v>174164</v>
      </c>
      <c r="B6645" t="s">
        <v>5396</v>
      </c>
      <c r="C6645" t="s">
        <v>8</v>
      </c>
      <c r="D6645" t="s">
        <v>42</v>
      </c>
      <c r="E6645" t="str">
        <f>IF(Statistics_xlsx___Sheet1[[#This Row],[event_name]]="-","Male",Statistics_xlsx___Sheet1[[#This Row],[event_name]])</f>
        <v>Don’t want to say</v>
      </c>
      <c r="F6645" t="s">
        <v>21</v>
      </c>
      <c r="G6645" t="s">
        <v>345</v>
      </c>
      <c r="H6645" t="str">
        <f>IF(Statistics_xlsx___Sheet1[[#This Row],[Post Name]]="-",IF(G6646=0,G6644,G6646),Statistics_xlsx___Sheet1[[#This Row],[Post Name]])</f>
        <v>c9</v>
      </c>
      <c r="I6645">
        <v>18653</v>
      </c>
      <c r="J6645">
        <f>IF(Statistics_xlsx___Sheet1[[#This Row],[Offered Salary]]&lt;=0,AVERAGE($I$2:$I$7166),Statistics_xlsx___Sheet1[[#This Row],[Offered Salary]])</f>
        <v>18653</v>
      </c>
      <c r="K6645" t="b">
        <f>OR((Statistics_xlsx___Sheet1[[#This Row],[updated offered salary]]&lt;$N$39),(Statistics_xlsx___Sheet1[[#This Row],[updated offered salary]]&gt;$N$40))</f>
        <v>0</v>
      </c>
    </row>
    <row r="6646" spans="1:11" x14ac:dyDescent="0.3">
      <c r="A6646">
        <v>653149</v>
      </c>
      <c r="B6646" t="s">
        <v>5397</v>
      </c>
      <c r="C6646" t="s">
        <v>8</v>
      </c>
      <c r="D6646" t="s">
        <v>13</v>
      </c>
      <c r="E6646" t="str">
        <f>IF(Statistics_xlsx___Sheet1[[#This Row],[event_name]]="-","Male",Statistics_xlsx___Sheet1[[#This Row],[event_name]])</f>
        <v>Female</v>
      </c>
      <c r="F6646" t="s">
        <v>33</v>
      </c>
      <c r="G6646" t="s">
        <v>345</v>
      </c>
      <c r="H6646" t="str">
        <f>IF(Statistics_xlsx___Sheet1[[#This Row],[Post Name]]="-",IF(G6647=0,G6645,G6647),Statistics_xlsx___Sheet1[[#This Row],[Post Name]])</f>
        <v>c9</v>
      </c>
      <c r="I6646">
        <v>31116</v>
      </c>
      <c r="J6646">
        <f>IF(Statistics_xlsx___Sheet1[[#This Row],[Offered Salary]]&lt;=0,AVERAGE($I$2:$I$7166),Statistics_xlsx___Sheet1[[#This Row],[Offered Salary]])</f>
        <v>31116</v>
      </c>
      <c r="K6646" t="b">
        <f>OR((Statistics_xlsx___Sheet1[[#This Row],[updated offered salary]]&lt;$N$39),(Statistics_xlsx___Sheet1[[#This Row],[updated offered salary]]&gt;$N$40))</f>
        <v>0</v>
      </c>
    </row>
    <row r="6647" spans="1:11" x14ac:dyDescent="0.3">
      <c r="A6647">
        <v>631703</v>
      </c>
      <c r="B6647" t="s">
        <v>5398</v>
      </c>
      <c r="C6647" t="s">
        <v>8</v>
      </c>
      <c r="D6647" t="s">
        <v>13</v>
      </c>
      <c r="E6647" t="str">
        <f>IF(Statistics_xlsx___Sheet1[[#This Row],[event_name]]="-","Male",Statistics_xlsx___Sheet1[[#This Row],[event_name]])</f>
        <v>Female</v>
      </c>
      <c r="F6647" t="s">
        <v>33</v>
      </c>
      <c r="G6647" t="s">
        <v>345</v>
      </c>
      <c r="H6647" t="str">
        <f>IF(Statistics_xlsx___Sheet1[[#This Row],[Post Name]]="-",IF(G6648=0,G6646,G6648),Statistics_xlsx___Sheet1[[#This Row],[Post Name]])</f>
        <v>c9</v>
      </c>
      <c r="I6647">
        <v>88886</v>
      </c>
      <c r="J6647">
        <f>IF(Statistics_xlsx___Sheet1[[#This Row],[Offered Salary]]&lt;=0,AVERAGE($I$2:$I$7166),Statistics_xlsx___Sheet1[[#This Row],[Offered Salary]])</f>
        <v>88886</v>
      </c>
      <c r="K6647" t="b">
        <f>OR((Statistics_xlsx___Sheet1[[#This Row],[updated offered salary]]&lt;$N$39),(Statistics_xlsx___Sheet1[[#This Row],[updated offered salary]]&gt;$N$40))</f>
        <v>0</v>
      </c>
    </row>
    <row r="6648" spans="1:11" x14ac:dyDescent="0.3">
      <c r="A6648">
        <v>382379</v>
      </c>
      <c r="B6648" t="s">
        <v>4155</v>
      </c>
      <c r="C6648" t="s">
        <v>15</v>
      </c>
      <c r="D6648" t="s">
        <v>13</v>
      </c>
      <c r="E6648" t="str">
        <f>IF(Statistics_xlsx___Sheet1[[#This Row],[event_name]]="-","Male",Statistics_xlsx___Sheet1[[#This Row],[event_name]])</f>
        <v>Female</v>
      </c>
      <c r="F6648" t="s">
        <v>33</v>
      </c>
      <c r="G6648" t="s">
        <v>345</v>
      </c>
      <c r="H6648" t="str">
        <f>IF(Statistics_xlsx___Sheet1[[#This Row],[Post Name]]="-",IF(G6649=0,G6647,G6649),Statistics_xlsx___Sheet1[[#This Row],[Post Name]])</f>
        <v>c9</v>
      </c>
      <c r="I6648">
        <v>6989</v>
      </c>
      <c r="J6648">
        <f>IF(Statistics_xlsx___Sheet1[[#This Row],[Offered Salary]]&lt;=0,AVERAGE($I$2:$I$7166),Statistics_xlsx___Sheet1[[#This Row],[Offered Salary]])</f>
        <v>6989</v>
      </c>
      <c r="K6648" t="b">
        <f>OR((Statistics_xlsx___Sheet1[[#This Row],[updated offered salary]]&lt;$N$39),(Statistics_xlsx___Sheet1[[#This Row],[updated offered salary]]&gt;$N$40))</f>
        <v>0</v>
      </c>
    </row>
    <row r="6649" spans="1:11" x14ac:dyDescent="0.3">
      <c r="A6649">
        <v>257613</v>
      </c>
      <c r="B6649" t="s">
        <v>5399</v>
      </c>
      <c r="C6649" t="s">
        <v>8</v>
      </c>
      <c r="D6649" t="s">
        <v>13</v>
      </c>
      <c r="E6649" t="str">
        <f>IF(Statistics_xlsx___Sheet1[[#This Row],[event_name]]="-","Male",Statistics_xlsx___Sheet1[[#This Row],[event_name]])</f>
        <v>Female</v>
      </c>
      <c r="F6649" t="s">
        <v>33</v>
      </c>
      <c r="G6649" t="s">
        <v>345</v>
      </c>
      <c r="H6649" t="str">
        <f>IF(Statistics_xlsx___Sheet1[[#This Row],[Post Name]]="-",IF(G6650=0,G6648,G6650),Statistics_xlsx___Sheet1[[#This Row],[Post Name]])</f>
        <v>c9</v>
      </c>
      <c r="I6649">
        <v>90535</v>
      </c>
      <c r="J6649">
        <f>IF(Statistics_xlsx___Sheet1[[#This Row],[Offered Salary]]&lt;=0,AVERAGE($I$2:$I$7166),Statistics_xlsx___Sheet1[[#This Row],[Offered Salary]])</f>
        <v>90535</v>
      </c>
      <c r="K6649" t="b">
        <f>OR((Statistics_xlsx___Sheet1[[#This Row],[updated offered salary]]&lt;$N$39),(Statistics_xlsx___Sheet1[[#This Row],[updated offered salary]]&gt;$N$40))</f>
        <v>0</v>
      </c>
    </row>
    <row r="6650" spans="1:11" x14ac:dyDescent="0.3">
      <c r="A6650">
        <v>818110</v>
      </c>
      <c r="B6650" t="s">
        <v>5400</v>
      </c>
      <c r="C6650" t="s">
        <v>8</v>
      </c>
      <c r="D6650" t="s">
        <v>13</v>
      </c>
      <c r="E6650" t="str">
        <f>IF(Statistics_xlsx___Sheet1[[#This Row],[event_name]]="-","Male",Statistics_xlsx___Sheet1[[#This Row],[event_name]])</f>
        <v>Female</v>
      </c>
      <c r="F6650" t="s">
        <v>33</v>
      </c>
      <c r="G6650" t="s">
        <v>345</v>
      </c>
      <c r="H6650" t="str">
        <f>IF(Statistics_xlsx___Sheet1[[#This Row],[Post Name]]="-",IF(G6651=0,G6649,G6651),Statistics_xlsx___Sheet1[[#This Row],[Post Name]])</f>
        <v>c9</v>
      </c>
      <c r="I6650">
        <v>46825</v>
      </c>
      <c r="J6650">
        <f>IF(Statistics_xlsx___Sheet1[[#This Row],[Offered Salary]]&lt;=0,AVERAGE($I$2:$I$7166),Statistics_xlsx___Sheet1[[#This Row],[Offered Salary]])</f>
        <v>46825</v>
      </c>
      <c r="K6650" t="b">
        <f>OR((Statistics_xlsx___Sheet1[[#This Row],[updated offered salary]]&lt;$N$39),(Statistics_xlsx___Sheet1[[#This Row],[updated offered salary]]&gt;$N$40))</f>
        <v>0</v>
      </c>
    </row>
    <row r="6651" spans="1:11" x14ac:dyDescent="0.3">
      <c r="A6651">
        <v>294003</v>
      </c>
      <c r="B6651" t="s">
        <v>5401</v>
      </c>
      <c r="C6651" t="s">
        <v>8</v>
      </c>
      <c r="D6651" t="s">
        <v>13</v>
      </c>
      <c r="E6651" t="str">
        <f>IF(Statistics_xlsx___Sheet1[[#This Row],[event_name]]="-","Male",Statistics_xlsx___Sheet1[[#This Row],[event_name]])</f>
        <v>Female</v>
      </c>
      <c r="F6651" t="s">
        <v>33</v>
      </c>
      <c r="G6651" t="s">
        <v>14</v>
      </c>
      <c r="H6651" t="str">
        <f>IF(Statistics_xlsx___Sheet1[[#This Row],[Post Name]]="-",IF(G6652=0,G6650,G6652),Statistics_xlsx___Sheet1[[#This Row],[Post Name]])</f>
        <v>c5</v>
      </c>
      <c r="I6651">
        <v>2939</v>
      </c>
      <c r="J6651">
        <f>IF(Statistics_xlsx___Sheet1[[#This Row],[Offered Salary]]&lt;=0,AVERAGE($I$2:$I$7166),Statistics_xlsx___Sheet1[[#This Row],[Offered Salary]])</f>
        <v>2939</v>
      </c>
      <c r="K6651" t="b">
        <f>OR((Statistics_xlsx___Sheet1[[#This Row],[updated offered salary]]&lt;$N$39),(Statistics_xlsx___Sheet1[[#This Row],[updated offered salary]]&gt;$N$40))</f>
        <v>0</v>
      </c>
    </row>
    <row r="6652" spans="1:11" x14ac:dyDescent="0.3">
      <c r="A6652">
        <v>404097</v>
      </c>
      <c r="B6652" t="s">
        <v>5402</v>
      </c>
      <c r="C6652" t="s">
        <v>8</v>
      </c>
      <c r="D6652" t="s">
        <v>9</v>
      </c>
      <c r="E6652" t="str">
        <f>IF(Statistics_xlsx___Sheet1[[#This Row],[event_name]]="-","Male",Statistics_xlsx___Sheet1[[#This Row],[event_name]])</f>
        <v>Male</v>
      </c>
      <c r="F6652" t="s">
        <v>33</v>
      </c>
      <c r="G6652" t="s">
        <v>14</v>
      </c>
      <c r="H6652" t="str">
        <f>IF(Statistics_xlsx___Sheet1[[#This Row],[Post Name]]="-",IF(G6653=0,G6651,G6653),Statistics_xlsx___Sheet1[[#This Row],[Post Name]])</f>
        <v>c5</v>
      </c>
      <c r="I6652">
        <v>64122</v>
      </c>
      <c r="J6652">
        <f>IF(Statistics_xlsx___Sheet1[[#This Row],[Offered Salary]]&lt;=0,AVERAGE($I$2:$I$7166),Statistics_xlsx___Sheet1[[#This Row],[Offered Salary]])</f>
        <v>64122</v>
      </c>
      <c r="K6652" t="b">
        <f>OR((Statistics_xlsx___Sheet1[[#This Row],[updated offered salary]]&lt;$N$39),(Statistics_xlsx___Sheet1[[#This Row],[updated offered salary]]&gt;$N$40))</f>
        <v>0</v>
      </c>
    </row>
    <row r="6653" spans="1:11" x14ac:dyDescent="0.3">
      <c r="A6653">
        <v>569723</v>
      </c>
      <c r="B6653" t="s">
        <v>5403</v>
      </c>
      <c r="C6653" t="s">
        <v>8</v>
      </c>
      <c r="D6653" t="s">
        <v>9</v>
      </c>
      <c r="E6653" t="str">
        <f>IF(Statistics_xlsx___Sheet1[[#This Row],[event_name]]="-","Male",Statistics_xlsx___Sheet1[[#This Row],[event_name]])</f>
        <v>Male</v>
      </c>
      <c r="F6653" t="s">
        <v>21</v>
      </c>
      <c r="G6653" t="s">
        <v>30</v>
      </c>
      <c r="H6653" t="str">
        <f>IF(Statistics_xlsx___Sheet1[[#This Row],[Post Name]]="-",IF(G6654=0,G6652,G6654),Statistics_xlsx___Sheet1[[#This Row],[Post Name]])</f>
        <v>b9</v>
      </c>
      <c r="I6653">
        <v>86726</v>
      </c>
      <c r="J6653">
        <f>IF(Statistics_xlsx___Sheet1[[#This Row],[Offered Salary]]&lt;=0,AVERAGE($I$2:$I$7166),Statistics_xlsx___Sheet1[[#This Row],[Offered Salary]])</f>
        <v>86726</v>
      </c>
      <c r="K6653" t="b">
        <f>OR((Statistics_xlsx___Sheet1[[#This Row],[updated offered salary]]&lt;$N$39),(Statistics_xlsx___Sheet1[[#This Row],[updated offered salary]]&gt;$N$40))</f>
        <v>0</v>
      </c>
    </row>
    <row r="6654" spans="1:11" x14ac:dyDescent="0.3">
      <c r="A6654">
        <v>722315</v>
      </c>
      <c r="B6654" t="s">
        <v>5404</v>
      </c>
      <c r="C6654" t="s">
        <v>8</v>
      </c>
      <c r="D6654" t="s">
        <v>13</v>
      </c>
      <c r="E6654" t="str">
        <f>IF(Statistics_xlsx___Sheet1[[#This Row],[event_name]]="-","Male",Statistics_xlsx___Sheet1[[#This Row],[event_name]])</f>
        <v>Female</v>
      </c>
      <c r="F6654" t="s">
        <v>10</v>
      </c>
      <c r="G6654" t="s">
        <v>11</v>
      </c>
      <c r="H6654" t="str">
        <f>IF(Statistics_xlsx___Sheet1[[#This Row],[Post Name]]="-",IF(G6655=0,G6653,G6655),Statistics_xlsx___Sheet1[[#This Row],[Post Name]])</f>
        <v>c8</v>
      </c>
      <c r="I6654">
        <v>56422</v>
      </c>
      <c r="J6654">
        <f>IF(Statistics_xlsx___Sheet1[[#This Row],[Offered Salary]]&lt;=0,AVERAGE($I$2:$I$7166),Statistics_xlsx___Sheet1[[#This Row],[Offered Salary]])</f>
        <v>56422</v>
      </c>
      <c r="K6654" t="b">
        <f>OR((Statistics_xlsx___Sheet1[[#This Row],[updated offered salary]]&lt;$N$39),(Statistics_xlsx___Sheet1[[#This Row],[updated offered salary]]&gt;$N$40))</f>
        <v>0</v>
      </c>
    </row>
    <row r="6655" spans="1:11" x14ac:dyDescent="0.3">
      <c r="A6655">
        <v>119900</v>
      </c>
      <c r="B6655" t="s">
        <v>5405</v>
      </c>
      <c r="C6655" t="s">
        <v>15</v>
      </c>
      <c r="D6655" t="s">
        <v>13</v>
      </c>
      <c r="E6655" t="str">
        <f>IF(Statistics_xlsx___Sheet1[[#This Row],[event_name]]="-","Male",Statistics_xlsx___Sheet1[[#This Row],[event_name]])</f>
        <v>Female</v>
      </c>
      <c r="F6655" t="s">
        <v>10</v>
      </c>
      <c r="G6655" t="s">
        <v>11</v>
      </c>
      <c r="H6655" t="str">
        <f>IF(Statistics_xlsx___Sheet1[[#This Row],[Post Name]]="-",IF(G6656=0,G6654,G6656),Statistics_xlsx___Sheet1[[#This Row],[Post Name]])</f>
        <v>c8</v>
      </c>
      <c r="I6655">
        <v>11787</v>
      </c>
      <c r="J6655">
        <f>IF(Statistics_xlsx___Sheet1[[#This Row],[Offered Salary]]&lt;=0,AVERAGE($I$2:$I$7166),Statistics_xlsx___Sheet1[[#This Row],[Offered Salary]])</f>
        <v>11787</v>
      </c>
      <c r="K6655" t="b">
        <f>OR((Statistics_xlsx___Sheet1[[#This Row],[updated offered salary]]&lt;$N$39),(Statistics_xlsx___Sheet1[[#This Row],[updated offered salary]]&gt;$N$40))</f>
        <v>0</v>
      </c>
    </row>
    <row r="6656" spans="1:11" x14ac:dyDescent="0.3">
      <c r="A6656">
        <v>487617</v>
      </c>
      <c r="B6656" t="s">
        <v>5405</v>
      </c>
      <c r="C6656" t="s">
        <v>8</v>
      </c>
      <c r="D6656" t="s">
        <v>22</v>
      </c>
      <c r="E6656" t="str">
        <f>IF(Statistics_xlsx___Sheet1[[#This Row],[event_name]]="-","Male",Statistics_xlsx___Sheet1[[#This Row],[event_name]])</f>
        <v>Male</v>
      </c>
      <c r="F6656" t="s">
        <v>10</v>
      </c>
      <c r="G6656" t="s">
        <v>11</v>
      </c>
      <c r="H6656" t="str">
        <f>IF(Statistics_xlsx___Sheet1[[#This Row],[Post Name]]="-",IF(G6657=0,G6655,G6657),Statistics_xlsx___Sheet1[[#This Row],[Post Name]])</f>
        <v>c8</v>
      </c>
      <c r="I6656">
        <v>12470</v>
      </c>
      <c r="J6656">
        <f>IF(Statistics_xlsx___Sheet1[[#This Row],[Offered Salary]]&lt;=0,AVERAGE($I$2:$I$7166),Statistics_xlsx___Sheet1[[#This Row],[Offered Salary]])</f>
        <v>12470</v>
      </c>
      <c r="K6656" t="b">
        <f>OR((Statistics_xlsx___Sheet1[[#This Row],[updated offered salary]]&lt;$N$39),(Statistics_xlsx___Sheet1[[#This Row],[updated offered salary]]&gt;$N$40))</f>
        <v>0</v>
      </c>
    </row>
    <row r="6657" spans="1:11" x14ac:dyDescent="0.3">
      <c r="A6657">
        <v>497227</v>
      </c>
      <c r="B6657" t="s">
        <v>5406</v>
      </c>
      <c r="C6657" t="s">
        <v>8</v>
      </c>
      <c r="D6657" t="s">
        <v>9</v>
      </c>
      <c r="E6657" t="str">
        <f>IF(Statistics_xlsx___Sheet1[[#This Row],[event_name]]="-","Male",Statistics_xlsx___Sheet1[[#This Row],[event_name]])</f>
        <v>Male</v>
      </c>
      <c r="F6657" t="s">
        <v>17</v>
      </c>
      <c r="G6657" t="s">
        <v>30</v>
      </c>
      <c r="H6657" t="str">
        <f>IF(Statistics_xlsx___Sheet1[[#This Row],[Post Name]]="-",IF(G6658=0,G6656,G6658),Statistics_xlsx___Sheet1[[#This Row],[Post Name]])</f>
        <v>b9</v>
      </c>
      <c r="I6657">
        <v>98380</v>
      </c>
      <c r="J6657">
        <f>IF(Statistics_xlsx___Sheet1[[#This Row],[Offered Salary]]&lt;=0,AVERAGE($I$2:$I$7166),Statistics_xlsx___Sheet1[[#This Row],[Offered Salary]])</f>
        <v>98380</v>
      </c>
      <c r="K6657" t="b">
        <f>OR((Statistics_xlsx___Sheet1[[#This Row],[updated offered salary]]&lt;$N$39),(Statistics_xlsx___Sheet1[[#This Row],[updated offered salary]]&gt;$N$40))</f>
        <v>0</v>
      </c>
    </row>
    <row r="6658" spans="1:11" x14ac:dyDescent="0.3">
      <c r="A6658">
        <v>702864</v>
      </c>
      <c r="B6658" t="s">
        <v>5407</v>
      </c>
      <c r="C6658" t="s">
        <v>15</v>
      </c>
      <c r="D6658" t="s">
        <v>42</v>
      </c>
      <c r="E6658" t="str">
        <f>IF(Statistics_xlsx___Sheet1[[#This Row],[event_name]]="-","Male",Statistics_xlsx___Sheet1[[#This Row],[event_name]])</f>
        <v>Don’t want to say</v>
      </c>
      <c r="F6658" t="s">
        <v>17</v>
      </c>
      <c r="G6658" t="s">
        <v>30</v>
      </c>
      <c r="H6658" t="str">
        <f>IF(Statistics_xlsx___Sheet1[[#This Row],[Post Name]]="-",IF(G6659=0,G6657,G6659),Statistics_xlsx___Sheet1[[#This Row],[Post Name]])</f>
        <v>b9</v>
      </c>
      <c r="I6658">
        <v>5306</v>
      </c>
      <c r="J6658">
        <f>IF(Statistics_xlsx___Sheet1[[#This Row],[Offered Salary]]&lt;=0,AVERAGE($I$2:$I$7166),Statistics_xlsx___Sheet1[[#This Row],[Offered Salary]])</f>
        <v>5306</v>
      </c>
      <c r="K6658" t="b">
        <f>OR((Statistics_xlsx___Sheet1[[#This Row],[updated offered salary]]&lt;$N$39),(Statistics_xlsx___Sheet1[[#This Row],[updated offered salary]]&gt;$N$40))</f>
        <v>0</v>
      </c>
    </row>
    <row r="6659" spans="1:11" x14ac:dyDescent="0.3">
      <c r="A6659">
        <v>395332</v>
      </c>
      <c r="B6659" t="s">
        <v>5408</v>
      </c>
      <c r="C6659" t="s">
        <v>8</v>
      </c>
      <c r="D6659" t="s">
        <v>9</v>
      </c>
      <c r="E6659" t="str">
        <f>IF(Statistics_xlsx___Sheet1[[#This Row],[event_name]]="-","Male",Statistics_xlsx___Sheet1[[#This Row],[event_name]])</f>
        <v>Male</v>
      </c>
      <c r="F6659" t="s">
        <v>17</v>
      </c>
      <c r="G6659" t="s">
        <v>11</v>
      </c>
      <c r="H6659" t="str">
        <f>IF(Statistics_xlsx___Sheet1[[#This Row],[Post Name]]="-",IF(G6660=0,G6658,G6660),Statistics_xlsx___Sheet1[[#This Row],[Post Name]])</f>
        <v>c8</v>
      </c>
      <c r="I6659">
        <v>27105</v>
      </c>
      <c r="J6659">
        <f>IF(Statistics_xlsx___Sheet1[[#This Row],[Offered Salary]]&lt;=0,AVERAGE($I$2:$I$7166),Statistics_xlsx___Sheet1[[#This Row],[Offered Salary]])</f>
        <v>27105</v>
      </c>
      <c r="K6659" t="b">
        <f>OR((Statistics_xlsx___Sheet1[[#This Row],[updated offered salary]]&lt;$N$39),(Statistics_xlsx___Sheet1[[#This Row],[updated offered salary]]&gt;$N$40))</f>
        <v>0</v>
      </c>
    </row>
    <row r="6660" spans="1:11" x14ac:dyDescent="0.3">
      <c r="A6660">
        <v>445648</v>
      </c>
      <c r="B6660" t="s">
        <v>5408</v>
      </c>
      <c r="C6660" t="s">
        <v>8</v>
      </c>
      <c r="D6660" t="s">
        <v>13</v>
      </c>
      <c r="E6660" t="str">
        <f>IF(Statistics_xlsx___Sheet1[[#This Row],[event_name]]="-","Male",Statistics_xlsx___Sheet1[[#This Row],[event_name]])</f>
        <v>Female</v>
      </c>
      <c r="F6660" t="s">
        <v>17</v>
      </c>
      <c r="G6660" t="s">
        <v>11</v>
      </c>
      <c r="H6660" t="str">
        <f>IF(Statistics_xlsx___Sheet1[[#This Row],[Post Name]]="-",IF(G6661=0,G6659,G6661),Statistics_xlsx___Sheet1[[#This Row],[Post Name]])</f>
        <v>c8</v>
      </c>
      <c r="I6660">
        <v>97712</v>
      </c>
      <c r="J6660">
        <f>IF(Statistics_xlsx___Sheet1[[#This Row],[Offered Salary]]&lt;=0,AVERAGE($I$2:$I$7166),Statistics_xlsx___Sheet1[[#This Row],[Offered Salary]])</f>
        <v>97712</v>
      </c>
      <c r="K6660" t="b">
        <f>OR((Statistics_xlsx___Sheet1[[#This Row],[updated offered salary]]&lt;$N$39),(Statistics_xlsx___Sheet1[[#This Row],[updated offered salary]]&gt;$N$40))</f>
        <v>0</v>
      </c>
    </row>
    <row r="6661" spans="1:11" x14ac:dyDescent="0.3">
      <c r="A6661">
        <v>253111</v>
      </c>
      <c r="B6661" t="s">
        <v>5409</v>
      </c>
      <c r="C6661" t="s">
        <v>15</v>
      </c>
      <c r="D6661" t="s">
        <v>9</v>
      </c>
      <c r="E6661" t="str">
        <f>IF(Statistics_xlsx___Sheet1[[#This Row],[event_name]]="-","Male",Statistics_xlsx___Sheet1[[#This Row],[event_name]])</f>
        <v>Male</v>
      </c>
      <c r="F6661" t="s">
        <v>17</v>
      </c>
      <c r="G6661" t="s">
        <v>11</v>
      </c>
      <c r="H6661" t="str">
        <f>IF(Statistics_xlsx___Sheet1[[#This Row],[Post Name]]="-",IF(G6662=0,G6660,G6662),Statistics_xlsx___Sheet1[[#This Row],[Post Name]])</f>
        <v>c8</v>
      </c>
      <c r="I6661">
        <v>35504</v>
      </c>
      <c r="J6661">
        <f>IF(Statistics_xlsx___Sheet1[[#This Row],[Offered Salary]]&lt;=0,AVERAGE($I$2:$I$7166),Statistics_xlsx___Sheet1[[#This Row],[Offered Salary]])</f>
        <v>35504</v>
      </c>
      <c r="K6661" t="b">
        <f>OR((Statistics_xlsx___Sheet1[[#This Row],[updated offered salary]]&lt;$N$39),(Statistics_xlsx___Sheet1[[#This Row],[updated offered salary]]&gt;$N$40))</f>
        <v>0</v>
      </c>
    </row>
    <row r="6662" spans="1:11" x14ac:dyDescent="0.3">
      <c r="A6662">
        <v>67339</v>
      </c>
      <c r="B6662" t="s">
        <v>5410</v>
      </c>
      <c r="C6662" t="s">
        <v>8</v>
      </c>
      <c r="D6662" t="s">
        <v>13</v>
      </c>
      <c r="E6662" t="str">
        <f>IF(Statistics_xlsx___Sheet1[[#This Row],[event_name]]="-","Male",Statistics_xlsx___Sheet1[[#This Row],[event_name]])</f>
        <v>Female</v>
      </c>
      <c r="F6662" t="s">
        <v>17</v>
      </c>
      <c r="G6662" t="s">
        <v>14</v>
      </c>
      <c r="H6662" t="str">
        <f>IF(Statistics_xlsx___Sheet1[[#This Row],[Post Name]]="-",IF(G6663=0,G6661,G6663),Statistics_xlsx___Sheet1[[#This Row],[Post Name]])</f>
        <v>c5</v>
      </c>
      <c r="I6662">
        <v>50925</v>
      </c>
      <c r="J6662">
        <f>IF(Statistics_xlsx___Sheet1[[#This Row],[Offered Salary]]&lt;=0,AVERAGE($I$2:$I$7166),Statistics_xlsx___Sheet1[[#This Row],[Offered Salary]])</f>
        <v>50925</v>
      </c>
      <c r="K6662" t="b">
        <f>OR((Statistics_xlsx___Sheet1[[#This Row],[updated offered salary]]&lt;$N$39),(Statistics_xlsx___Sheet1[[#This Row],[updated offered salary]]&gt;$N$40))</f>
        <v>0</v>
      </c>
    </row>
    <row r="6663" spans="1:11" x14ac:dyDescent="0.3">
      <c r="A6663">
        <v>579038</v>
      </c>
      <c r="B6663" t="s">
        <v>5411</v>
      </c>
      <c r="C6663" t="s">
        <v>15</v>
      </c>
      <c r="D6663" t="s">
        <v>9</v>
      </c>
      <c r="E6663" t="str">
        <f>IF(Statistics_xlsx___Sheet1[[#This Row],[event_name]]="-","Male",Statistics_xlsx___Sheet1[[#This Row],[event_name]])</f>
        <v>Male</v>
      </c>
      <c r="F6663" t="s">
        <v>17</v>
      </c>
      <c r="G6663" t="s">
        <v>14</v>
      </c>
      <c r="H6663" t="str">
        <f>IF(Statistics_xlsx___Sheet1[[#This Row],[Post Name]]="-",IF(G6664=0,G6662,G6664),Statistics_xlsx___Sheet1[[#This Row],[Post Name]])</f>
        <v>c5</v>
      </c>
      <c r="I6663">
        <v>38706</v>
      </c>
      <c r="J6663">
        <f>IF(Statistics_xlsx___Sheet1[[#This Row],[Offered Salary]]&lt;=0,AVERAGE($I$2:$I$7166),Statistics_xlsx___Sheet1[[#This Row],[Offered Salary]])</f>
        <v>38706</v>
      </c>
      <c r="K6663" t="b">
        <f>OR((Statistics_xlsx___Sheet1[[#This Row],[updated offered salary]]&lt;$N$39),(Statistics_xlsx___Sheet1[[#This Row],[updated offered salary]]&gt;$N$40))</f>
        <v>0</v>
      </c>
    </row>
    <row r="6664" spans="1:11" x14ac:dyDescent="0.3">
      <c r="A6664">
        <v>488388</v>
      </c>
      <c r="B6664" t="s">
        <v>1734</v>
      </c>
      <c r="C6664" t="s">
        <v>15</v>
      </c>
      <c r="D6664" t="s">
        <v>13</v>
      </c>
      <c r="E6664" t="str">
        <f>IF(Statistics_xlsx___Sheet1[[#This Row],[event_name]]="-","Male",Statistics_xlsx___Sheet1[[#This Row],[event_name]])</f>
        <v>Female</v>
      </c>
      <c r="F6664" t="s">
        <v>86</v>
      </c>
      <c r="G6664" t="s">
        <v>345</v>
      </c>
      <c r="H6664" t="str">
        <f>IF(Statistics_xlsx___Sheet1[[#This Row],[Post Name]]="-",IF(G6665=0,G6663,G6665),Statistics_xlsx___Sheet1[[#This Row],[Post Name]])</f>
        <v>c9</v>
      </c>
      <c r="I6664">
        <v>70609</v>
      </c>
      <c r="J6664">
        <f>IF(Statistics_xlsx___Sheet1[[#This Row],[Offered Salary]]&lt;=0,AVERAGE($I$2:$I$7166),Statistics_xlsx___Sheet1[[#This Row],[Offered Salary]])</f>
        <v>70609</v>
      </c>
      <c r="K6664" t="b">
        <f>OR((Statistics_xlsx___Sheet1[[#This Row],[updated offered salary]]&lt;$N$39),(Statistics_xlsx___Sheet1[[#This Row],[updated offered salary]]&gt;$N$40))</f>
        <v>0</v>
      </c>
    </row>
    <row r="6665" spans="1:11" x14ac:dyDescent="0.3">
      <c r="A6665">
        <v>52355</v>
      </c>
      <c r="B6665" t="s">
        <v>5412</v>
      </c>
      <c r="C6665" t="s">
        <v>8</v>
      </c>
      <c r="D6665" t="s">
        <v>9</v>
      </c>
      <c r="E6665" t="str">
        <f>IF(Statistics_xlsx___Sheet1[[#This Row],[event_name]]="-","Male",Statistics_xlsx___Sheet1[[#This Row],[event_name]])</f>
        <v>Male</v>
      </c>
      <c r="F6665" t="s">
        <v>17</v>
      </c>
      <c r="G6665" t="s">
        <v>30</v>
      </c>
      <c r="H6665" t="str">
        <f>IF(Statistics_xlsx___Sheet1[[#This Row],[Post Name]]="-",IF(G6666=0,G6664,G6666),Statistics_xlsx___Sheet1[[#This Row],[Post Name]])</f>
        <v>b9</v>
      </c>
      <c r="I6665">
        <v>17672</v>
      </c>
      <c r="J6665">
        <f>IF(Statistics_xlsx___Sheet1[[#This Row],[Offered Salary]]&lt;=0,AVERAGE($I$2:$I$7166),Statistics_xlsx___Sheet1[[#This Row],[Offered Salary]])</f>
        <v>17672</v>
      </c>
      <c r="K6665" t="b">
        <f>OR((Statistics_xlsx___Sheet1[[#This Row],[updated offered salary]]&lt;$N$39),(Statistics_xlsx___Sheet1[[#This Row],[updated offered salary]]&gt;$N$40))</f>
        <v>0</v>
      </c>
    </row>
    <row r="6666" spans="1:11" x14ac:dyDescent="0.3">
      <c r="A6666">
        <v>617974</v>
      </c>
      <c r="B6666" t="s">
        <v>5413</v>
      </c>
      <c r="C6666" t="s">
        <v>15</v>
      </c>
      <c r="D6666" t="s">
        <v>13</v>
      </c>
      <c r="E6666" t="str">
        <f>IF(Statistics_xlsx___Sheet1[[#This Row],[event_name]]="-","Male",Statistics_xlsx___Sheet1[[#This Row],[event_name]])</f>
        <v>Female</v>
      </c>
      <c r="F6666" t="s">
        <v>17</v>
      </c>
      <c r="G6666" t="s">
        <v>30</v>
      </c>
      <c r="H6666" t="str">
        <f>IF(Statistics_xlsx___Sheet1[[#This Row],[Post Name]]="-",IF(G6667=0,G6665,G6667),Statistics_xlsx___Sheet1[[#This Row],[Post Name]])</f>
        <v>b9</v>
      </c>
      <c r="I6666">
        <v>30481</v>
      </c>
      <c r="J6666">
        <f>IF(Statistics_xlsx___Sheet1[[#This Row],[Offered Salary]]&lt;=0,AVERAGE($I$2:$I$7166),Statistics_xlsx___Sheet1[[#This Row],[Offered Salary]])</f>
        <v>30481</v>
      </c>
      <c r="K6666" t="b">
        <f>OR((Statistics_xlsx___Sheet1[[#This Row],[updated offered salary]]&lt;$N$39),(Statistics_xlsx___Sheet1[[#This Row],[updated offered salary]]&gt;$N$40))</f>
        <v>0</v>
      </c>
    </row>
    <row r="6667" spans="1:11" x14ac:dyDescent="0.3">
      <c r="A6667">
        <v>173134</v>
      </c>
      <c r="B6667" t="s">
        <v>5414</v>
      </c>
      <c r="C6667" t="s">
        <v>8</v>
      </c>
      <c r="D6667" t="s">
        <v>9</v>
      </c>
      <c r="E6667" t="str">
        <f>IF(Statistics_xlsx___Sheet1[[#This Row],[event_name]]="-","Male",Statistics_xlsx___Sheet1[[#This Row],[event_name]])</f>
        <v>Male</v>
      </c>
      <c r="F6667" t="s">
        <v>17</v>
      </c>
      <c r="G6667" t="s">
        <v>30</v>
      </c>
      <c r="H6667" t="str">
        <f>IF(Statistics_xlsx___Sheet1[[#This Row],[Post Name]]="-",IF(G6668=0,G6666,G6668),Statistics_xlsx___Sheet1[[#This Row],[Post Name]])</f>
        <v>b9</v>
      </c>
      <c r="I6667">
        <v>57532</v>
      </c>
      <c r="J6667">
        <f>IF(Statistics_xlsx___Sheet1[[#This Row],[Offered Salary]]&lt;=0,AVERAGE($I$2:$I$7166),Statistics_xlsx___Sheet1[[#This Row],[Offered Salary]])</f>
        <v>57532</v>
      </c>
      <c r="K6667" t="b">
        <f>OR((Statistics_xlsx___Sheet1[[#This Row],[updated offered salary]]&lt;$N$39),(Statistics_xlsx___Sheet1[[#This Row],[updated offered salary]]&gt;$N$40))</f>
        <v>0</v>
      </c>
    </row>
    <row r="6668" spans="1:11" x14ac:dyDescent="0.3">
      <c r="A6668">
        <v>792293</v>
      </c>
      <c r="B6668" t="s">
        <v>5412</v>
      </c>
      <c r="C6668" t="s">
        <v>8</v>
      </c>
      <c r="D6668" t="s">
        <v>42</v>
      </c>
      <c r="E6668" t="str">
        <f>IF(Statistics_xlsx___Sheet1[[#This Row],[event_name]]="-","Male",Statistics_xlsx___Sheet1[[#This Row],[event_name]])</f>
        <v>Don’t want to say</v>
      </c>
      <c r="F6668" t="s">
        <v>17</v>
      </c>
      <c r="G6668" t="s">
        <v>30</v>
      </c>
      <c r="H6668" t="str">
        <f>IF(Statistics_xlsx___Sheet1[[#This Row],[Post Name]]="-",IF(G6669=0,G6667,G6669),Statistics_xlsx___Sheet1[[#This Row],[Post Name]])</f>
        <v>b9</v>
      </c>
      <c r="I6668">
        <v>76814</v>
      </c>
      <c r="J6668">
        <f>IF(Statistics_xlsx___Sheet1[[#This Row],[Offered Salary]]&lt;=0,AVERAGE($I$2:$I$7166),Statistics_xlsx___Sheet1[[#This Row],[Offered Salary]])</f>
        <v>76814</v>
      </c>
      <c r="K6668" t="b">
        <f>OR((Statistics_xlsx___Sheet1[[#This Row],[updated offered salary]]&lt;$N$39),(Statistics_xlsx___Sheet1[[#This Row],[updated offered salary]]&gt;$N$40))</f>
        <v>0</v>
      </c>
    </row>
    <row r="6669" spans="1:11" x14ac:dyDescent="0.3">
      <c r="A6669">
        <v>997050</v>
      </c>
      <c r="B6669" t="s">
        <v>4002</v>
      </c>
      <c r="C6669" t="s">
        <v>8</v>
      </c>
      <c r="D6669" t="s">
        <v>9</v>
      </c>
      <c r="E6669" t="str">
        <f>IF(Statistics_xlsx___Sheet1[[#This Row],[event_name]]="-","Male",Statistics_xlsx___Sheet1[[#This Row],[event_name]])</f>
        <v>Male</v>
      </c>
      <c r="F6669" t="s">
        <v>17</v>
      </c>
      <c r="G6669" t="s">
        <v>14</v>
      </c>
      <c r="H6669" t="str">
        <f>IF(Statistics_xlsx___Sheet1[[#This Row],[Post Name]]="-",IF(G6670=0,G6668,G6670),Statistics_xlsx___Sheet1[[#This Row],[Post Name]])</f>
        <v>c5</v>
      </c>
      <c r="I6669">
        <v>98018</v>
      </c>
      <c r="J6669">
        <f>IF(Statistics_xlsx___Sheet1[[#This Row],[Offered Salary]]&lt;=0,AVERAGE($I$2:$I$7166),Statistics_xlsx___Sheet1[[#This Row],[Offered Salary]])</f>
        <v>98018</v>
      </c>
      <c r="K6669" t="b">
        <f>OR((Statistics_xlsx___Sheet1[[#This Row],[updated offered salary]]&lt;$N$39),(Statistics_xlsx___Sheet1[[#This Row],[updated offered salary]]&gt;$N$40))</f>
        <v>0</v>
      </c>
    </row>
    <row r="6670" spans="1:11" x14ac:dyDescent="0.3">
      <c r="A6670">
        <v>121699</v>
      </c>
      <c r="B6670" t="s">
        <v>5415</v>
      </c>
      <c r="C6670" t="s">
        <v>8</v>
      </c>
      <c r="D6670" t="s">
        <v>13</v>
      </c>
      <c r="E6670" t="str">
        <f>IF(Statistics_xlsx___Sheet1[[#This Row],[event_name]]="-","Male",Statistics_xlsx___Sheet1[[#This Row],[event_name]])</f>
        <v>Female</v>
      </c>
      <c r="F6670" t="s">
        <v>17</v>
      </c>
      <c r="G6670" t="s">
        <v>345</v>
      </c>
      <c r="H6670" t="str">
        <f>IF(Statistics_xlsx___Sheet1[[#This Row],[Post Name]]="-",IF(G6671=0,G6669,G6671),Statistics_xlsx___Sheet1[[#This Row],[Post Name]])</f>
        <v>c9</v>
      </c>
      <c r="I6670">
        <v>37155</v>
      </c>
      <c r="J6670">
        <f>IF(Statistics_xlsx___Sheet1[[#This Row],[Offered Salary]]&lt;=0,AVERAGE($I$2:$I$7166),Statistics_xlsx___Sheet1[[#This Row],[Offered Salary]])</f>
        <v>37155</v>
      </c>
      <c r="K6670" t="b">
        <f>OR((Statistics_xlsx___Sheet1[[#This Row],[updated offered salary]]&lt;$N$39),(Statistics_xlsx___Sheet1[[#This Row],[updated offered salary]]&gt;$N$40))</f>
        <v>0</v>
      </c>
    </row>
    <row r="6671" spans="1:11" x14ac:dyDescent="0.3">
      <c r="A6671">
        <v>202541</v>
      </c>
      <c r="B6671" t="s">
        <v>5416</v>
      </c>
      <c r="C6671" t="s">
        <v>8</v>
      </c>
      <c r="D6671" t="s">
        <v>9</v>
      </c>
      <c r="E6671" t="str">
        <f>IF(Statistics_xlsx___Sheet1[[#This Row],[event_name]]="-","Male",Statistics_xlsx___Sheet1[[#This Row],[event_name]])</f>
        <v>Male</v>
      </c>
      <c r="F6671" t="s">
        <v>10</v>
      </c>
      <c r="G6671" t="s">
        <v>14</v>
      </c>
      <c r="H6671" t="str">
        <f>IF(Statistics_xlsx___Sheet1[[#This Row],[Post Name]]="-",IF(G6672=0,G6670,G6672),Statistics_xlsx___Sheet1[[#This Row],[Post Name]])</f>
        <v>c5</v>
      </c>
      <c r="I6671">
        <v>17475</v>
      </c>
      <c r="J6671">
        <f>IF(Statistics_xlsx___Sheet1[[#This Row],[Offered Salary]]&lt;=0,AVERAGE($I$2:$I$7166),Statistics_xlsx___Sheet1[[#This Row],[Offered Salary]])</f>
        <v>17475</v>
      </c>
      <c r="K6671" t="b">
        <f>OR((Statistics_xlsx___Sheet1[[#This Row],[updated offered salary]]&lt;$N$39),(Statistics_xlsx___Sheet1[[#This Row],[updated offered salary]]&gt;$N$40))</f>
        <v>0</v>
      </c>
    </row>
    <row r="6672" spans="1:11" x14ac:dyDescent="0.3">
      <c r="A6672">
        <v>486166</v>
      </c>
      <c r="B6672" t="s">
        <v>5417</v>
      </c>
      <c r="C6672" t="s">
        <v>8</v>
      </c>
      <c r="D6672" t="s">
        <v>9</v>
      </c>
      <c r="E6672" t="str">
        <f>IF(Statistics_xlsx___Sheet1[[#This Row],[event_name]]="-","Male",Statistics_xlsx___Sheet1[[#This Row],[event_name]])</f>
        <v>Male</v>
      </c>
      <c r="F6672" t="s">
        <v>17</v>
      </c>
      <c r="G6672" t="s">
        <v>345</v>
      </c>
      <c r="H6672" t="str">
        <f>IF(Statistics_xlsx___Sheet1[[#This Row],[Post Name]]="-",IF(G6673=0,G6671,G6673),Statistics_xlsx___Sheet1[[#This Row],[Post Name]])</f>
        <v>c9</v>
      </c>
      <c r="I6672">
        <v>43159</v>
      </c>
      <c r="J6672">
        <f>IF(Statistics_xlsx___Sheet1[[#This Row],[Offered Salary]]&lt;=0,AVERAGE($I$2:$I$7166),Statistics_xlsx___Sheet1[[#This Row],[Offered Salary]])</f>
        <v>43159</v>
      </c>
      <c r="K6672" t="b">
        <f>OR((Statistics_xlsx___Sheet1[[#This Row],[updated offered salary]]&lt;$N$39),(Statistics_xlsx___Sheet1[[#This Row],[updated offered salary]]&gt;$N$40))</f>
        <v>0</v>
      </c>
    </row>
    <row r="6673" spans="1:11" x14ac:dyDescent="0.3">
      <c r="A6673">
        <v>88940</v>
      </c>
      <c r="B6673" t="s">
        <v>5418</v>
      </c>
      <c r="C6673" t="s">
        <v>8</v>
      </c>
      <c r="D6673" t="s">
        <v>9</v>
      </c>
      <c r="E6673" t="str">
        <f>IF(Statistics_xlsx___Sheet1[[#This Row],[event_name]]="-","Male",Statistics_xlsx___Sheet1[[#This Row],[event_name]])</f>
        <v>Male</v>
      </c>
      <c r="F6673" t="s">
        <v>17</v>
      </c>
      <c r="G6673" t="s">
        <v>345</v>
      </c>
      <c r="H6673" t="str">
        <f>IF(Statistics_xlsx___Sheet1[[#This Row],[Post Name]]="-",IF(G6674=0,G6672,G6674),Statistics_xlsx___Sheet1[[#This Row],[Post Name]])</f>
        <v>c9</v>
      </c>
      <c r="I6673">
        <v>60165</v>
      </c>
      <c r="J6673">
        <f>IF(Statistics_xlsx___Sheet1[[#This Row],[Offered Salary]]&lt;=0,AVERAGE($I$2:$I$7166),Statistics_xlsx___Sheet1[[#This Row],[Offered Salary]])</f>
        <v>60165</v>
      </c>
      <c r="K6673" t="b">
        <f>OR((Statistics_xlsx___Sheet1[[#This Row],[updated offered salary]]&lt;$N$39),(Statistics_xlsx___Sheet1[[#This Row],[updated offered salary]]&gt;$N$40))</f>
        <v>0</v>
      </c>
    </row>
    <row r="6674" spans="1:11" x14ac:dyDescent="0.3">
      <c r="A6674">
        <v>888007</v>
      </c>
      <c r="B6674" t="s">
        <v>5419</v>
      </c>
      <c r="C6674" t="s">
        <v>8</v>
      </c>
      <c r="D6674" t="s">
        <v>9</v>
      </c>
      <c r="E6674" t="str">
        <f>IF(Statistics_xlsx___Sheet1[[#This Row],[event_name]]="-","Male",Statistics_xlsx___Sheet1[[#This Row],[event_name]])</f>
        <v>Male</v>
      </c>
      <c r="F6674" t="s">
        <v>17</v>
      </c>
      <c r="G6674" t="s">
        <v>345</v>
      </c>
      <c r="H6674" t="str">
        <f>IF(Statistics_xlsx___Sheet1[[#This Row],[Post Name]]="-",IF(G6675=0,G6673,G6675),Statistics_xlsx___Sheet1[[#This Row],[Post Name]])</f>
        <v>c9</v>
      </c>
      <c r="I6674">
        <v>73820</v>
      </c>
      <c r="J6674">
        <f>IF(Statistics_xlsx___Sheet1[[#This Row],[Offered Salary]]&lt;=0,AVERAGE($I$2:$I$7166),Statistics_xlsx___Sheet1[[#This Row],[Offered Salary]])</f>
        <v>73820</v>
      </c>
      <c r="K6674" t="b">
        <f>OR((Statistics_xlsx___Sheet1[[#This Row],[updated offered salary]]&lt;$N$39),(Statistics_xlsx___Sheet1[[#This Row],[updated offered salary]]&gt;$N$40))</f>
        <v>0</v>
      </c>
    </row>
    <row r="6675" spans="1:11" x14ac:dyDescent="0.3">
      <c r="A6675">
        <v>542513</v>
      </c>
      <c r="B6675" t="s">
        <v>5420</v>
      </c>
      <c r="C6675" t="s">
        <v>8</v>
      </c>
      <c r="D6675" t="s">
        <v>9</v>
      </c>
      <c r="E6675" t="str">
        <f>IF(Statistics_xlsx___Sheet1[[#This Row],[event_name]]="-","Male",Statistics_xlsx___Sheet1[[#This Row],[event_name]])</f>
        <v>Male</v>
      </c>
      <c r="F6675" t="s">
        <v>17</v>
      </c>
      <c r="G6675" t="s">
        <v>345</v>
      </c>
      <c r="H6675" t="str">
        <f>IF(Statistics_xlsx___Sheet1[[#This Row],[Post Name]]="-",IF(G6676=0,G6674,G6676),Statistics_xlsx___Sheet1[[#This Row],[Post Name]])</f>
        <v>c9</v>
      </c>
      <c r="I6675">
        <v>89395</v>
      </c>
      <c r="J6675">
        <f>IF(Statistics_xlsx___Sheet1[[#This Row],[Offered Salary]]&lt;=0,AVERAGE($I$2:$I$7166),Statistics_xlsx___Sheet1[[#This Row],[Offered Salary]])</f>
        <v>89395</v>
      </c>
      <c r="K6675" t="b">
        <f>OR((Statistics_xlsx___Sheet1[[#This Row],[updated offered salary]]&lt;$N$39),(Statistics_xlsx___Sheet1[[#This Row],[updated offered salary]]&gt;$N$40))</f>
        <v>0</v>
      </c>
    </row>
    <row r="6676" spans="1:11" x14ac:dyDescent="0.3">
      <c r="A6676">
        <v>293701</v>
      </c>
      <c r="B6676" t="s">
        <v>5421</v>
      </c>
      <c r="C6676" t="s">
        <v>8</v>
      </c>
      <c r="D6676" t="s">
        <v>13</v>
      </c>
      <c r="E6676" t="str">
        <f>IF(Statistics_xlsx___Sheet1[[#This Row],[event_name]]="-","Male",Statistics_xlsx___Sheet1[[#This Row],[event_name]])</f>
        <v>Female</v>
      </c>
      <c r="F6676" t="s">
        <v>17</v>
      </c>
      <c r="G6676" t="s">
        <v>345</v>
      </c>
      <c r="H6676" t="str">
        <f>IF(Statistics_xlsx___Sheet1[[#This Row],[Post Name]]="-",IF(G6677=0,G6675,G6677),Statistics_xlsx___Sheet1[[#This Row],[Post Name]])</f>
        <v>c9</v>
      </c>
      <c r="I6676">
        <v>54346</v>
      </c>
      <c r="J6676">
        <f>IF(Statistics_xlsx___Sheet1[[#This Row],[Offered Salary]]&lt;=0,AVERAGE($I$2:$I$7166),Statistics_xlsx___Sheet1[[#This Row],[Offered Salary]])</f>
        <v>54346</v>
      </c>
      <c r="K6676" t="b">
        <f>OR((Statistics_xlsx___Sheet1[[#This Row],[updated offered salary]]&lt;$N$39),(Statistics_xlsx___Sheet1[[#This Row],[updated offered salary]]&gt;$N$40))</f>
        <v>0</v>
      </c>
    </row>
    <row r="6677" spans="1:11" x14ac:dyDescent="0.3">
      <c r="A6677">
        <v>967787</v>
      </c>
      <c r="B6677" t="s">
        <v>5422</v>
      </c>
      <c r="C6677" t="s">
        <v>8</v>
      </c>
      <c r="D6677" t="s">
        <v>9</v>
      </c>
      <c r="E6677" t="str">
        <f>IF(Statistics_xlsx___Sheet1[[#This Row],[event_name]]="-","Male",Statistics_xlsx___Sheet1[[#This Row],[event_name]])</f>
        <v>Male</v>
      </c>
      <c r="F6677" t="s">
        <v>17</v>
      </c>
      <c r="G6677" t="s">
        <v>345</v>
      </c>
      <c r="H6677" t="str">
        <f>IF(Statistics_xlsx___Sheet1[[#This Row],[Post Name]]="-",IF(G6678=0,G6676,G6678),Statistics_xlsx___Sheet1[[#This Row],[Post Name]])</f>
        <v>c9</v>
      </c>
      <c r="I6677">
        <v>71504</v>
      </c>
      <c r="J6677">
        <f>IF(Statistics_xlsx___Sheet1[[#This Row],[Offered Salary]]&lt;=0,AVERAGE($I$2:$I$7166),Statistics_xlsx___Sheet1[[#This Row],[Offered Salary]])</f>
        <v>71504</v>
      </c>
      <c r="K6677" t="b">
        <f>OR((Statistics_xlsx___Sheet1[[#This Row],[updated offered salary]]&lt;$N$39),(Statistics_xlsx___Sheet1[[#This Row],[updated offered salary]]&gt;$N$40))</f>
        <v>0</v>
      </c>
    </row>
    <row r="6678" spans="1:11" x14ac:dyDescent="0.3">
      <c r="A6678">
        <v>260987</v>
      </c>
      <c r="B6678" t="s">
        <v>5423</v>
      </c>
      <c r="C6678" t="s">
        <v>8</v>
      </c>
      <c r="D6678" t="s">
        <v>13</v>
      </c>
      <c r="E6678" t="str">
        <f>IF(Statistics_xlsx___Sheet1[[#This Row],[event_name]]="-","Male",Statistics_xlsx___Sheet1[[#This Row],[event_name]])</f>
        <v>Female</v>
      </c>
      <c r="F6678" t="s">
        <v>113</v>
      </c>
      <c r="G6678" t="s">
        <v>14</v>
      </c>
      <c r="H6678" t="str">
        <f>IF(Statistics_xlsx___Sheet1[[#This Row],[Post Name]]="-",IF(G6679=0,G6677,G6679),Statistics_xlsx___Sheet1[[#This Row],[Post Name]])</f>
        <v>c5</v>
      </c>
      <c r="I6678">
        <v>94768</v>
      </c>
      <c r="J6678">
        <f>IF(Statistics_xlsx___Sheet1[[#This Row],[Offered Salary]]&lt;=0,AVERAGE($I$2:$I$7166),Statistics_xlsx___Sheet1[[#This Row],[Offered Salary]])</f>
        <v>94768</v>
      </c>
      <c r="K6678" t="b">
        <f>OR((Statistics_xlsx___Sheet1[[#This Row],[updated offered salary]]&lt;$N$39),(Statistics_xlsx___Sheet1[[#This Row],[updated offered salary]]&gt;$N$40))</f>
        <v>0</v>
      </c>
    </row>
    <row r="6679" spans="1:11" x14ac:dyDescent="0.3">
      <c r="A6679">
        <v>96601</v>
      </c>
      <c r="B6679" t="s">
        <v>5424</v>
      </c>
      <c r="C6679" t="s">
        <v>8</v>
      </c>
      <c r="D6679" t="s">
        <v>9</v>
      </c>
      <c r="E6679" t="str">
        <f>IF(Statistics_xlsx___Sheet1[[#This Row],[event_name]]="-","Male",Statistics_xlsx___Sheet1[[#This Row],[event_name]])</f>
        <v>Male</v>
      </c>
      <c r="F6679" t="s">
        <v>33</v>
      </c>
      <c r="G6679" t="s">
        <v>345</v>
      </c>
      <c r="H6679" t="str">
        <f>IF(Statistics_xlsx___Sheet1[[#This Row],[Post Name]]="-",IF(G6680=0,G6678,G6680),Statistics_xlsx___Sheet1[[#This Row],[Post Name]])</f>
        <v>c9</v>
      </c>
      <c r="I6679">
        <v>22060</v>
      </c>
      <c r="J6679">
        <f>IF(Statistics_xlsx___Sheet1[[#This Row],[Offered Salary]]&lt;=0,AVERAGE($I$2:$I$7166),Statistics_xlsx___Sheet1[[#This Row],[Offered Salary]])</f>
        <v>22060</v>
      </c>
      <c r="K6679" t="b">
        <f>OR((Statistics_xlsx___Sheet1[[#This Row],[updated offered salary]]&lt;$N$39),(Statistics_xlsx___Sheet1[[#This Row],[updated offered salary]]&gt;$N$40))</f>
        <v>0</v>
      </c>
    </row>
    <row r="6680" spans="1:11" x14ac:dyDescent="0.3">
      <c r="A6680">
        <v>790303</v>
      </c>
      <c r="B6680" t="s">
        <v>5425</v>
      </c>
      <c r="C6680" t="s">
        <v>8</v>
      </c>
      <c r="D6680" t="s">
        <v>13</v>
      </c>
      <c r="E6680" t="str">
        <f>IF(Statistics_xlsx___Sheet1[[#This Row],[event_name]]="-","Male",Statistics_xlsx___Sheet1[[#This Row],[event_name]])</f>
        <v>Female</v>
      </c>
      <c r="F6680" t="s">
        <v>52</v>
      </c>
      <c r="G6680" t="s">
        <v>14</v>
      </c>
      <c r="H6680" t="str">
        <f>IF(Statistics_xlsx___Sheet1[[#This Row],[Post Name]]="-",IF(G6681=0,G6679,G6681),Statistics_xlsx___Sheet1[[#This Row],[Post Name]])</f>
        <v>c5</v>
      </c>
      <c r="I6680">
        <v>11677</v>
      </c>
      <c r="J6680">
        <f>IF(Statistics_xlsx___Sheet1[[#This Row],[Offered Salary]]&lt;=0,AVERAGE($I$2:$I$7166),Statistics_xlsx___Sheet1[[#This Row],[Offered Salary]])</f>
        <v>11677</v>
      </c>
      <c r="K6680" t="b">
        <f>OR((Statistics_xlsx___Sheet1[[#This Row],[updated offered salary]]&lt;$N$39),(Statistics_xlsx___Sheet1[[#This Row],[updated offered salary]]&gt;$N$40))</f>
        <v>0</v>
      </c>
    </row>
    <row r="6681" spans="1:11" x14ac:dyDescent="0.3">
      <c r="A6681">
        <v>671664</v>
      </c>
      <c r="B6681" t="s">
        <v>5426</v>
      </c>
      <c r="C6681" t="s">
        <v>8</v>
      </c>
      <c r="D6681" t="s">
        <v>9</v>
      </c>
      <c r="E6681" t="str">
        <f>IF(Statistics_xlsx___Sheet1[[#This Row],[event_name]]="-","Male",Statistics_xlsx___Sheet1[[#This Row],[event_name]])</f>
        <v>Male</v>
      </c>
      <c r="F6681" t="s">
        <v>17</v>
      </c>
      <c r="G6681" t="s">
        <v>11</v>
      </c>
      <c r="H6681" t="str">
        <f>IF(Statistics_xlsx___Sheet1[[#This Row],[Post Name]]="-",IF(G6682=0,G6680,G6682),Statistics_xlsx___Sheet1[[#This Row],[Post Name]])</f>
        <v>c8</v>
      </c>
      <c r="I6681">
        <v>33946</v>
      </c>
      <c r="J6681">
        <f>IF(Statistics_xlsx___Sheet1[[#This Row],[Offered Salary]]&lt;=0,AVERAGE($I$2:$I$7166),Statistics_xlsx___Sheet1[[#This Row],[Offered Salary]])</f>
        <v>33946</v>
      </c>
      <c r="K6681" t="b">
        <f>OR((Statistics_xlsx___Sheet1[[#This Row],[updated offered salary]]&lt;$N$39),(Statistics_xlsx___Sheet1[[#This Row],[updated offered salary]]&gt;$N$40))</f>
        <v>0</v>
      </c>
    </row>
    <row r="6682" spans="1:11" x14ac:dyDescent="0.3">
      <c r="A6682">
        <v>510970</v>
      </c>
      <c r="B6682" t="s">
        <v>5427</v>
      </c>
      <c r="C6682" t="s">
        <v>8</v>
      </c>
      <c r="D6682" t="s">
        <v>9</v>
      </c>
      <c r="E6682" t="str">
        <f>IF(Statistics_xlsx___Sheet1[[#This Row],[event_name]]="-","Male",Statistics_xlsx___Sheet1[[#This Row],[event_name]])</f>
        <v>Male</v>
      </c>
      <c r="F6682" t="s">
        <v>17</v>
      </c>
      <c r="G6682" t="s">
        <v>24</v>
      </c>
      <c r="H6682" t="str">
        <f>IF(Statistics_xlsx___Sheet1[[#This Row],[Post Name]]="-",IF(G6683=0,G6681,G6683),Statistics_xlsx___Sheet1[[#This Row],[Post Name]])</f>
        <v>i7</v>
      </c>
      <c r="I6682">
        <v>44686</v>
      </c>
      <c r="J6682">
        <f>IF(Statistics_xlsx___Sheet1[[#This Row],[Offered Salary]]&lt;=0,AVERAGE($I$2:$I$7166),Statistics_xlsx___Sheet1[[#This Row],[Offered Salary]])</f>
        <v>44686</v>
      </c>
      <c r="K6682" t="b">
        <f>OR((Statistics_xlsx___Sheet1[[#This Row],[updated offered salary]]&lt;$N$39),(Statistics_xlsx___Sheet1[[#This Row],[updated offered salary]]&gt;$N$40))</f>
        <v>0</v>
      </c>
    </row>
    <row r="6683" spans="1:11" x14ac:dyDescent="0.3">
      <c r="A6683">
        <v>257815</v>
      </c>
      <c r="B6683" t="s">
        <v>5428</v>
      </c>
      <c r="C6683" t="s">
        <v>8</v>
      </c>
      <c r="D6683" t="s">
        <v>42</v>
      </c>
      <c r="E6683" t="str">
        <f>IF(Statistics_xlsx___Sheet1[[#This Row],[event_name]]="-","Male",Statistics_xlsx___Sheet1[[#This Row],[event_name]])</f>
        <v>Don’t want to say</v>
      </c>
      <c r="F6683" t="s">
        <v>86</v>
      </c>
      <c r="G6683" t="s">
        <v>14</v>
      </c>
      <c r="H6683" t="str">
        <f>IF(Statistics_xlsx___Sheet1[[#This Row],[Post Name]]="-",IF(G6684=0,G6682,G6684),Statistics_xlsx___Sheet1[[#This Row],[Post Name]])</f>
        <v>c5</v>
      </c>
      <c r="I6683">
        <v>4338</v>
      </c>
      <c r="J6683">
        <f>IF(Statistics_xlsx___Sheet1[[#This Row],[Offered Salary]]&lt;=0,AVERAGE($I$2:$I$7166),Statistics_xlsx___Sheet1[[#This Row],[Offered Salary]])</f>
        <v>4338</v>
      </c>
      <c r="K6683" t="b">
        <f>OR((Statistics_xlsx___Sheet1[[#This Row],[updated offered salary]]&lt;$N$39),(Statistics_xlsx___Sheet1[[#This Row],[updated offered salary]]&gt;$N$40))</f>
        <v>0</v>
      </c>
    </row>
    <row r="6684" spans="1:11" x14ac:dyDescent="0.3">
      <c r="A6684">
        <v>465643</v>
      </c>
      <c r="B6684" t="s">
        <v>5429</v>
      </c>
      <c r="C6684" t="s">
        <v>8</v>
      </c>
      <c r="D6684" t="s">
        <v>13</v>
      </c>
      <c r="E6684" t="str">
        <f>IF(Statistics_xlsx___Sheet1[[#This Row],[event_name]]="-","Male",Statistics_xlsx___Sheet1[[#This Row],[event_name]])</f>
        <v>Female</v>
      </c>
      <c r="F6684" t="s">
        <v>17</v>
      </c>
      <c r="G6684" t="s">
        <v>14</v>
      </c>
      <c r="H6684" t="str">
        <f>IF(Statistics_xlsx___Sheet1[[#This Row],[Post Name]]="-",IF(G6685=0,G6683,G6685),Statistics_xlsx___Sheet1[[#This Row],[Post Name]])</f>
        <v>c5</v>
      </c>
      <c r="I6684">
        <v>8240</v>
      </c>
      <c r="J6684">
        <f>IF(Statistics_xlsx___Sheet1[[#This Row],[Offered Salary]]&lt;=0,AVERAGE($I$2:$I$7166),Statistics_xlsx___Sheet1[[#This Row],[Offered Salary]])</f>
        <v>8240</v>
      </c>
      <c r="K6684" t="b">
        <f>OR((Statistics_xlsx___Sheet1[[#This Row],[updated offered salary]]&lt;$N$39),(Statistics_xlsx___Sheet1[[#This Row],[updated offered salary]]&gt;$N$40))</f>
        <v>0</v>
      </c>
    </row>
    <row r="6685" spans="1:11" x14ac:dyDescent="0.3">
      <c r="A6685">
        <v>207123</v>
      </c>
      <c r="B6685" t="s">
        <v>5430</v>
      </c>
      <c r="C6685" t="s">
        <v>8</v>
      </c>
      <c r="D6685" t="s">
        <v>13</v>
      </c>
      <c r="E6685" t="str">
        <f>IF(Statistics_xlsx___Sheet1[[#This Row],[event_name]]="-","Male",Statistics_xlsx___Sheet1[[#This Row],[event_name]])</f>
        <v>Female</v>
      </c>
      <c r="F6685" t="s">
        <v>52</v>
      </c>
      <c r="G6685" t="s">
        <v>44</v>
      </c>
      <c r="H6685" t="str">
        <f>IF(Statistics_xlsx___Sheet1[[#This Row],[Post Name]]="-",IF(G6686=0,G6684,G6686),Statistics_xlsx___Sheet1[[#This Row],[Post Name]])</f>
        <v>i6</v>
      </c>
      <c r="I6685">
        <v>50682</v>
      </c>
      <c r="J6685">
        <f>IF(Statistics_xlsx___Sheet1[[#This Row],[Offered Salary]]&lt;=0,AVERAGE($I$2:$I$7166),Statistics_xlsx___Sheet1[[#This Row],[Offered Salary]])</f>
        <v>50682</v>
      </c>
      <c r="K6685" t="b">
        <f>OR((Statistics_xlsx___Sheet1[[#This Row],[updated offered salary]]&lt;$N$39),(Statistics_xlsx___Sheet1[[#This Row],[updated offered salary]]&gt;$N$40))</f>
        <v>0</v>
      </c>
    </row>
    <row r="6686" spans="1:11" x14ac:dyDescent="0.3">
      <c r="A6686">
        <v>752584</v>
      </c>
      <c r="B6686" t="s">
        <v>5431</v>
      </c>
      <c r="C6686" t="s">
        <v>15</v>
      </c>
      <c r="D6686" t="s">
        <v>9</v>
      </c>
      <c r="E6686" t="str">
        <f>IF(Statistics_xlsx___Sheet1[[#This Row],[event_name]]="-","Male",Statistics_xlsx___Sheet1[[#This Row],[event_name]])</f>
        <v>Male</v>
      </c>
      <c r="F6686" t="s">
        <v>52</v>
      </c>
      <c r="G6686" t="s">
        <v>44</v>
      </c>
      <c r="H6686" t="str">
        <f>IF(Statistics_xlsx___Sheet1[[#This Row],[Post Name]]="-",IF(G6687=0,G6685,G6687),Statistics_xlsx___Sheet1[[#This Row],[Post Name]])</f>
        <v>i6</v>
      </c>
      <c r="I6686">
        <v>35609</v>
      </c>
      <c r="J6686">
        <f>IF(Statistics_xlsx___Sheet1[[#This Row],[Offered Salary]]&lt;=0,AVERAGE($I$2:$I$7166),Statistics_xlsx___Sheet1[[#This Row],[Offered Salary]])</f>
        <v>35609</v>
      </c>
      <c r="K6686" t="b">
        <f>OR((Statistics_xlsx___Sheet1[[#This Row],[updated offered salary]]&lt;$N$39),(Statistics_xlsx___Sheet1[[#This Row],[updated offered salary]]&gt;$N$40))</f>
        <v>0</v>
      </c>
    </row>
    <row r="6687" spans="1:11" x14ac:dyDescent="0.3">
      <c r="A6687">
        <v>654389</v>
      </c>
      <c r="B6687" t="s">
        <v>5432</v>
      </c>
      <c r="C6687" t="s">
        <v>8</v>
      </c>
      <c r="D6687" t="s">
        <v>9</v>
      </c>
      <c r="E6687" t="str">
        <f>IF(Statistics_xlsx___Sheet1[[#This Row],[event_name]]="-","Male",Statistics_xlsx___Sheet1[[#This Row],[event_name]])</f>
        <v>Male</v>
      </c>
      <c r="F6687" t="s">
        <v>52</v>
      </c>
      <c r="G6687" t="s">
        <v>44</v>
      </c>
      <c r="H6687" t="str">
        <f>IF(Statistics_xlsx___Sheet1[[#This Row],[Post Name]]="-",IF(G6688=0,G6686,G6688),Statistics_xlsx___Sheet1[[#This Row],[Post Name]])</f>
        <v>i6</v>
      </c>
      <c r="I6687">
        <v>68448</v>
      </c>
      <c r="J6687">
        <f>IF(Statistics_xlsx___Sheet1[[#This Row],[Offered Salary]]&lt;=0,AVERAGE($I$2:$I$7166),Statistics_xlsx___Sheet1[[#This Row],[Offered Salary]])</f>
        <v>68448</v>
      </c>
      <c r="K6687" t="b">
        <f>OR((Statistics_xlsx___Sheet1[[#This Row],[updated offered salary]]&lt;$N$39),(Statistics_xlsx___Sheet1[[#This Row],[updated offered salary]]&gt;$N$40))</f>
        <v>0</v>
      </c>
    </row>
    <row r="6688" spans="1:11" x14ac:dyDescent="0.3">
      <c r="A6688">
        <v>833317</v>
      </c>
      <c r="B6688" t="s">
        <v>5433</v>
      </c>
      <c r="C6688" t="s">
        <v>8</v>
      </c>
      <c r="D6688" t="s">
        <v>9</v>
      </c>
      <c r="E6688" t="str">
        <f>IF(Statistics_xlsx___Sheet1[[#This Row],[event_name]]="-","Male",Statistics_xlsx___Sheet1[[#This Row],[event_name]])</f>
        <v>Male</v>
      </c>
      <c r="F6688" t="s">
        <v>52</v>
      </c>
      <c r="G6688" t="s">
        <v>44</v>
      </c>
      <c r="H6688" t="str">
        <f>IF(Statistics_xlsx___Sheet1[[#This Row],[Post Name]]="-",IF(G6689=0,G6687,G6689),Statistics_xlsx___Sheet1[[#This Row],[Post Name]])</f>
        <v>i6</v>
      </c>
      <c r="I6688">
        <v>35418</v>
      </c>
      <c r="J6688">
        <f>IF(Statistics_xlsx___Sheet1[[#This Row],[Offered Salary]]&lt;=0,AVERAGE($I$2:$I$7166),Statistics_xlsx___Sheet1[[#This Row],[Offered Salary]])</f>
        <v>35418</v>
      </c>
      <c r="K6688" t="b">
        <f>OR((Statistics_xlsx___Sheet1[[#This Row],[updated offered salary]]&lt;$N$39),(Statistics_xlsx___Sheet1[[#This Row],[updated offered salary]]&gt;$N$40))</f>
        <v>0</v>
      </c>
    </row>
    <row r="6689" spans="1:11" x14ac:dyDescent="0.3">
      <c r="A6689">
        <v>346496</v>
      </c>
      <c r="B6689" t="s">
        <v>3513</v>
      </c>
      <c r="C6689" t="s">
        <v>8</v>
      </c>
      <c r="D6689" t="s">
        <v>9</v>
      </c>
      <c r="E6689" t="str">
        <f>IF(Statistics_xlsx___Sheet1[[#This Row],[event_name]]="-","Male",Statistics_xlsx___Sheet1[[#This Row],[event_name]])</f>
        <v>Male</v>
      </c>
      <c r="F6689" t="s">
        <v>52</v>
      </c>
      <c r="G6689" t="s">
        <v>44</v>
      </c>
      <c r="H6689" t="str">
        <f>IF(Statistics_xlsx___Sheet1[[#This Row],[Post Name]]="-",IF(G6690=0,G6688,G6690),Statistics_xlsx___Sheet1[[#This Row],[Post Name]])</f>
        <v>i6</v>
      </c>
      <c r="I6689">
        <v>98295</v>
      </c>
      <c r="J6689">
        <f>IF(Statistics_xlsx___Sheet1[[#This Row],[Offered Salary]]&lt;=0,AVERAGE($I$2:$I$7166),Statistics_xlsx___Sheet1[[#This Row],[Offered Salary]])</f>
        <v>98295</v>
      </c>
      <c r="K6689" t="b">
        <f>OR((Statistics_xlsx___Sheet1[[#This Row],[updated offered salary]]&lt;$N$39),(Statistics_xlsx___Sheet1[[#This Row],[updated offered salary]]&gt;$N$40))</f>
        <v>0</v>
      </c>
    </row>
    <row r="6690" spans="1:11" x14ac:dyDescent="0.3">
      <c r="A6690">
        <v>511315</v>
      </c>
      <c r="B6690" t="s">
        <v>5434</v>
      </c>
      <c r="C6690" t="s">
        <v>8</v>
      </c>
      <c r="D6690" t="s">
        <v>13</v>
      </c>
      <c r="E6690" t="str">
        <f>IF(Statistics_xlsx___Sheet1[[#This Row],[event_name]]="-","Male",Statistics_xlsx___Sheet1[[#This Row],[event_name]])</f>
        <v>Female</v>
      </c>
      <c r="F6690" t="s">
        <v>52</v>
      </c>
      <c r="G6690" t="s">
        <v>44</v>
      </c>
      <c r="H6690" t="str">
        <f>IF(Statistics_xlsx___Sheet1[[#This Row],[Post Name]]="-",IF(G6691=0,G6689,G6691),Statistics_xlsx___Sheet1[[#This Row],[Post Name]])</f>
        <v>i6</v>
      </c>
      <c r="I6690">
        <v>38091</v>
      </c>
      <c r="J6690">
        <f>IF(Statistics_xlsx___Sheet1[[#This Row],[Offered Salary]]&lt;=0,AVERAGE($I$2:$I$7166),Statistics_xlsx___Sheet1[[#This Row],[Offered Salary]])</f>
        <v>38091</v>
      </c>
      <c r="K6690" t="b">
        <f>OR((Statistics_xlsx___Sheet1[[#This Row],[updated offered salary]]&lt;$N$39),(Statistics_xlsx___Sheet1[[#This Row],[updated offered salary]]&gt;$N$40))</f>
        <v>0</v>
      </c>
    </row>
    <row r="6691" spans="1:11" x14ac:dyDescent="0.3">
      <c r="A6691">
        <v>916734</v>
      </c>
      <c r="B6691" t="s">
        <v>5435</v>
      </c>
      <c r="C6691" t="s">
        <v>8</v>
      </c>
      <c r="D6691" t="s">
        <v>13</v>
      </c>
      <c r="E6691" t="str">
        <f>IF(Statistics_xlsx___Sheet1[[#This Row],[event_name]]="-","Male",Statistics_xlsx___Sheet1[[#This Row],[event_name]])</f>
        <v>Female</v>
      </c>
      <c r="F6691" t="s">
        <v>52</v>
      </c>
      <c r="G6691" t="s">
        <v>44</v>
      </c>
      <c r="H6691" t="str">
        <f>IF(Statistics_xlsx___Sheet1[[#This Row],[Post Name]]="-",IF(G6692=0,G6690,G6692),Statistics_xlsx___Sheet1[[#This Row],[Post Name]])</f>
        <v>i6</v>
      </c>
      <c r="I6691">
        <v>62598</v>
      </c>
      <c r="J6691">
        <f>IF(Statistics_xlsx___Sheet1[[#This Row],[Offered Salary]]&lt;=0,AVERAGE($I$2:$I$7166),Statistics_xlsx___Sheet1[[#This Row],[Offered Salary]])</f>
        <v>62598</v>
      </c>
      <c r="K6691" t="b">
        <f>OR((Statistics_xlsx___Sheet1[[#This Row],[updated offered salary]]&lt;$N$39),(Statistics_xlsx___Sheet1[[#This Row],[updated offered salary]]&gt;$N$40))</f>
        <v>0</v>
      </c>
    </row>
    <row r="6692" spans="1:11" x14ac:dyDescent="0.3">
      <c r="A6692">
        <v>623474</v>
      </c>
      <c r="B6692" t="s">
        <v>5436</v>
      </c>
      <c r="C6692" t="s">
        <v>8</v>
      </c>
      <c r="D6692" t="s">
        <v>13</v>
      </c>
      <c r="E6692" t="str">
        <f>IF(Statistics_xlsx___Sheet1[[#This Row],[event_name]]="-","Male",Statistics_xlsx___Sheet1[[#This Row],[event_name]])</f>
        <v>Female</v>
      </c>
      <c r="F6692" t="s">
        <v>17</v>
      </c>
      <c r="G6692" t="s">
        <v>44</v>
      </c>
      <c r="H6692" t="str">
        <f>IF(Statistics_xlsx___Sheet1[[#This Row],[Post Name]]="-",IF(G6693=0,G6691,G6693),Statistics_xlsx___Sheet1[[#This Row],[Post Name]])</f>
        <v>i6</v>
      </c>
      <c r="I6692">
        <v>51930</v>
      </c>
      <c r="J6692">
        <f>IF(Statistics_xlsx___Sheet1[[#This Row],[Offered Salary]]&lt;=0,AVERAGE($I$2:$I$7166),Statistics_xlsx___Sheet1[[#This Row],[Offered Salary]])</f>
        <v>51930</v>
      </c>
      <c r="K6692" t="b">
        <f>OR((Statistics_xlsx___Sheet1[[#This Row],[updated offered salary]]&lt;$N$39),(Statistics_xlsx___Sheet1[[#This Row],[updated offered salary]]&gt;$N$40))</f>
        <v>0</v>
      </c>
    </row>
    <row r="6693" spans="1:11" x14ac:dyDescent="0.3">
      <c r="A6693">
        <v>13981</v>
      </c>
      <c r="B6693" t="s">
        <v>5437</v>
      </c>
      <c r="C6693" t="s">
        <v>8</v>
      </c>
      <c r="D6693" t="s">
        <v>9</v>
      </c>
      <c r="E6693" t="str">
        <f>IF(Statistics_xlsx___Sheet1[[#This Row],[event_name]]="-","Male",Statistics_xlsx___Sheet1[[#This Row],[event_name]])</f>
        <v>Male</v>
      </c>
      <c r="F6693" t="s">
        <v>17</v>
      </c>
      <c r="G6693" t="s">
        <v>44</v>
      </c>
      <c r="H6693" t="str">
        <f>IF(Statistics_xlsx___Sheet1[[#This Row],[Post Name]]="-",IF(G6694=0,G6692,G6694),Statistics_xlsx___Sheet1[[#This Row],[Post Name]])</f>
        <v>i6</v>
      </c>
      <c r="I6693">
        <v>19537</v>
      </c>
      <c r="J6693">
        <f>IF(Statistics_xlsx___Sheet1[[#This Row],[Offered Salary]]&lt;=0,AVERAGE($I$2:$I$7166),Statistics_xlsx___Sheet1[[#This Row],[Offered Salary]])</f>
        <v>19537</v>
      </c>
      <c r="K6693" t="b">
        <f>OR((Statistics_xlsx___Sheet1[[#This Row],[updated offered salary]]&lt;$N$39),(Statistics_xlsx___Sheet1[[#This Row],[updated offered salary]]&gt;$N$40))</f>
        <v>0</v>
      </c>
    </row>
    <row r="6694" spans="1:11" x14ac:dyDescent="0.3">
      <c r="A6694">
        <v>573316</v>
      </c>
      <c r="B6694" t="s">
        <v>5438</v>
      </c>
      <c r="C6694" t="s">
        <v>8</v>
      </c>
      <c r="D6694" t="s">
        <v>13</v>
      </c>
      <c r="E6694" t="str">
        <f>IF(Statistics_xlsx___Sheet1[[#This Row],[event_name]]="-","Male",Statistics_xlsx___Sheet1[[#This Row],[event_name]])</f>
        <v>Female</v>
      </c>
      <c r="F6694" t="s">
        <v>21</v>
      </c>
      <c r="G6694" t="s">
        <v>14</v>
      </c>
      <c r="H6694" t="str">
        <f>IF(Statistics_xlsx___Sheet1[[#This Row],[Post Name]]="-",IF(G6695=0,G6693,G6695),Statistics_xlsx___Sheet1[[#This Row],[Post Name]])</f>
        <v>c5</v>
      </c>
      <c r="I6694">
        <v>45578</v>
      </c>
      <c r="J6694">
        <f>IF(Statistics_xlsx___Sheet1[[#This Row],[Offered Salary]]&lt;=0,AVERAGE($I$2:$I$7166),Statistics_xlsx___Sheet1[[#This Row],[Offered Salary]])</f>
        <v>45578</v>
      </c>
      <c r="K6694" t="b">
        <f>OR((Statistics_xlsx___Sheet1[[#This Row],[updated offered salary]]&lt;$N$39),(Statistics_xlsx___Sheet1[[#This Row],[updated offered salary]]&gt;$N$40))</f>
        <v>0</v>
      </c>
    </row>
    <row r="6695" spans="1:11" x14ac:dyDescent="0.3">
      <c r="A6695">
        <v>425172</v>
      </c>
      <c r="B6695" t="s">
        <v>5439</v>
      </c>
      <c r="C6695" t="s">
        <v>8</v>
      </c>
      <c r="D6695" t="s">
        <v>42</v>
      </c>
      <c r="E6695" t="str">
        <f>IF(Statistics_xlsx___Sheet1[[#This Row],[event_name]]="-","Male",Statistics_xlsx___Sheet1[[#This Row],[event_name]])</f>
        <v>Don’t want to say</v>
      </c>
      <c r="F6695" t="s">
        <v>21</v>
      </c>
      <c r="G6695" t="s">
        <v>14</v>
      </c>
      <c r="H6695" t="str">
        <f>IF(Statistics_xlsx___Sheet1[[#This Row],[Post Name]]="-",IF(G6696=0,G6694,G6696),Statistics_xlsx___Sheet1[[#This Row],[Post Name]])</f>
        <v>c5</v>
      </c>
      <c r="I6695">
        <v>57474</v>
      </c>
      <c r="J6695">
        <f>IF(Statistics_xlsx___Sheet1[[#This Row],[Offered Salary]]&lt;=0,AVERAGE($I$2:$I$7166),Statistics_xlsx___Sheet1[[#This Row],[Offered Salary]])</f>
        <v>57474</v>
      </c>
      <c r="K6695" t="b">
        <f>OR((Statistics_xlsx___Sheet1[[#This Row],[updated offered salary]]&lt;$N$39),(Statistics_xlsx___Sheet1[[#This Row],[updated offered salary]]&gt;$N$40))</f>
        <v>0</v>
      </c>
    </row>
    <row r="6696" spans="1:11" x14ac:dyDescent="0.3">
      <c r="A6696">
        <v>276411</v>
      </c>
      <c r="B6696" t="s">
        <v>5440</v>
      </c>
      <c r="C6696" t="s">
        <v>8</v>
      </c>
      <c r="D6696" t="s">
        <v>9</v>
      </c>
      <c r="E6696" t="str">
        <f>IF(Statistics_xlsx___Sheet1[[#This Row],[event_name]]="-","Male",Statistics_xlsx___Sheet1[[#This Row],[event_name]])</f>
        <v>Male</v>
      </c>
      <c r="F6696" t="s">
        <v>21</v>
      </c>
      <c r="G6696" t="s">
        <v>14</v>
      </c>
      <c r="H6696" t="str">
        <f>IF(Statistics_xlsx___Sheet1[[#This Row],[Post Name]]="-",IF(G6697=0,G6695,G6697),Statistics_xlsx___Sheet1[[#This Row],[Post Name]])</f>
        <v>c5</v>
      </c>
      <c r="I6696">
        <v>58403</v>
      </c>
      <c r="J6696">
        <f>IF(Statistics_xlsx___Sheet1[[#This Row],[Offered Salary]]&lt;=0,AVERAGE($I$2:$I$7166),Statistics_xlsx___Sheet1[[#This Row],[Offered Salary]])</f>
        <v>58403</v>
      </c>
      <c r="K6696" t="b">
        <f>OR((Statistics_xlsx___Sheet1[[#This Row],[updated offered salary]]&lt;$N$39),(Statistics_xlsx___Sheet1[[#This Row],[updated offered salary]]&gt;$N$40))</f>
        <v>0</v>
      </c>
    </row>
    <row r="6697" spans="1:11" x14ac:dyDescent="0.3">
      <c r="A6697">
        <v>526283</v>
      </c>
      <c r="B6697" t="s">
        <v>5441</v>
      </c>
      <c r="C6697" t="s">
        <v>8</v>
      </c>
      <c r="D6697" t="s">
        <v>9</v>
      </c>
      <c r="E6697" t="str">
        <f>IF(Statistics_xlsx___Sheet1[[#This Row],[event_name]]="-","Male",Statistics_xlsx___Sheet1[[#This Row],[event_name]])</f>
        <v>Male</v>
      </c>
      <c r="F6697" t="s">
        <v>52</v>
      </c>
      <c r="G6697" t="s">
        <v>39</v>
      </c>
      <c r="H6697" t="str">
        <f>IF(Statistics_xlsx___Sheet1[[#This Row],[Post Name]]="-",IF(G6698=0,G6696,G6698),Statistics_xlsx___Sheet1[[#This Row],[Post Name]])</f>
        <v>i1</v>
      </c>
      <c r="I6697">
        <v>38413</v>
      </c>
      <c r="J6697">
        <f>IF(Statistics_xlsx___Sheet1[[#This Row],[Offered Salary]]&lt;=0,AVERAGE($I$2:$I$7166),Statistics_xlsx___Sheet1[[#This Row],[Offered Salary]])</f>
        <v>38413</v>
      </c>
      <c r="K6697" t="b">
        <f>OR((Statistics_xlsx___Sheet1[[#This Row],[updated offered salary]]&lt;$N$39),(Statistics_xlsx___Sheet1[[#This Row],[updated offered salary]]&gt;$N$40))</f>
        <v>0</v>
      </c>
    </row>
    <row r="6698" spans="1:11" x14ac:dyDescent="0.3">
      <c r="A6698">
        <v>883322</v>
      </c>
      <c r="B6698" t="s">
        <v>5442</v>
      </c>
      <c r="C6698" t="s">
        <v>8</v>
      </c>
      <c r="D6698" t="s">
        <v>13</v>
      </c>
      <c r="E6698" t="str">
        <f>IF(Statistics_xlsx___Sheet1[[#This Row],[event_name]]="-","Male",Statistics_xlsx___Sheet1[[#This Row],[event_name]])</f>
        <v>Female</v>
      </c>
      <c r="F6698" t="s">
        <v>52</v>
      </c>
      <c r="G6698" t="s">
        <v>39</v>
      </c>
      <c r="H6698" t="str">
        <f>IF(Statistics_xlsx___Sheet1[[#This Row],[Post Name]]="-",IF(G6699=0,G6697,G6699),Statistics_xlsx___Sheet1[[#This Row],[Post Name]])</f>
        <v>i1</v>
      </c>
      <c r="I6698">
        <v>12065</v>
      </c>
      <c r="J6698">
        <f>IF(Statistics_xlsx___Sheet1[[#This Row],[Offered Salary]]&lt;=0,AVERAGE($I$2:$I$7166),Statistics_xlsx___Sheet1[[#This Row],[Offered Salary]])</f>
        <v>12065</v>
      </c>
      <c r="K6698" t="b">
        <f>OR((Statistics_xlsx___Sheet1[[#This Row],[updated offered salary]]&lt;$N$39),(Statistics_xlsx___Sheet1[[#This Row],[updated offered salary]]&gt;$N$40))</f>
        <v>0</v>
      </c>
    </row>
    <row r="6699" spans="1:11" x14ac:dyDescent="0.3">
      <c r="A6699">
        <v>123315</v>
      </c>
      <c r="B6699" t="s">
        <v>5443</v>
      </c>
      <c r="C6699" t="s">
        <v>8</v>
      </c>
      <c r="D6699" t="s">
        <v>9</v>
      </c>
      <c r="E6699" t="str">
        <f>IF(Statistics_xlsx___Sheet1[[#This Row],[event_name]]="-","Male",Statistics_xlsx___Sheet1[[#This Row],[event_name]])</f>
        <v>Male</v>
      </c>
      <c r="F6699" t="s">
        <v>52</v>
      </c>
      <c r="G6699" t="s">
        <v>39</v>
      </c>
      <c r="H6699" t="str">
        <f>IF(Statistics_xlsx___Sheet1[[#This Row],[Post Name]]="-",IF(G6700=0,G6698,G6700),Statistics_xlsx___Sheet1[[#This Row],[Post Name]])</f>
        <v>i1</v>
      </c>
      <c r="I6699">
        <v>99331</v>
      </c>
      <c r="J6699">
        <f>IF(Statistics_xlsx___Sheet1[[#This Row],[Offered Salary]]&lt;=0,AVERAGE($I$2:$I$7166),Statistics_xlsx___Sheet1[[#This Row],[Offered Salary]])</f>
        <v>99331</v>
      </c>
      <c r="K6699" t="b">
        <f>OR((Statistics_xlsx___Sheet1[[#This Row],[updated offered salary]]&lt;$N$39),(Statistics_xlsx___Sheet1[[#This Row],[updated offered salary]]&gt;$N$40))</f>
        <v>0</v>
      </c>
    </row>
    <row r="6700" spans="1:11" x14ac:dyDescent="0.3">
      <c r="A6700">
        <v>894740</v>
      </c>
      <c r="B6700" t="s">
        <v>5444</v>
      </c>
      <c r="C6700" t="s">
        <v>8</v>
      </c>
      <c r="D6700" t="s">
        <v>9</v>
      </c>
      <c r="E6700" t="str">
        <f>IF(Statistics_xlsx___Sheet1[[#This Row],[event_name]]="-","Male",Statistics_xlsx___Sheet1[[#This Row],[event_name]])</f>
        <v>Male</v>
      </c>
      <c r="F6700" t="s">
        <v>17</v>
      </c>
      <c r="G6700" t="s">
        <v>30</v>
      </c>
      <c r="H6700" t="str">
        <f>IF(Statistics_xlsx___Sheet1[[#This Row],[Post Name]]="-",IF(G6701=0,G6699,G6701),Statistics_xlsx___Sheet1[[#This Row],[Post Name]])</f>
        <v>b9</v>
      </c>
      <c r="I6700">
        <v>3138</v>
      </c>
      <c r="J6700">
        <f>IF(Statistics_xlsx___Sheet1[[#This Row],[Offered Salary]]&lt;=0,AVERAGE($I$2:$I$7166),Statistics_xlsx___Sheet1[[#This Row],[Offered Salary]])</f>
        <v>3138</v>
      </c>
      <c r="K6700" t="b">
        <f>OR((Statistics_xlsx___Sheet1[[#This Row],[updated offered salary]]&lt;$N$39),(Statistics_xlsx___Sheet1[[#This Row],[updated offered salary]]&gt;$N$40))</f>
        <v>0</v>
      </c>
    </row>
    <row r="6701" spans="1:11" x14ac:dyDescent="0.3">
      <c r="A6701">
        <v>942753</v>
      </c>
      <c r="B6701" t="s">
        <v>5445</v>
      </c>
      <c r="C6701" t="s">
        <v>8</v>
      </c>
      <c r="D6701" t="s">
        <v>13</v>
      </c>
      <c r="E6701" t="str">
        <f>IF(Statistics_xlsx___Sheet1[[#This Row],[event_name]]="-","Male",Statistics_xlsx___Sheet1[[#This Row],[event_name]])</f>
        <v>Female</v>
      </c>
      <c r="F6701" t="s">
        <v>17</v>
      </c>
      <c r="G6701" t="s">
        <v>30</v>
      </c>
      <c r="H6701" t="str">
        <f>IF(Statistics_xlsx___Sheet1[[#This Row],[Post Name]]="-",IF(G6702=0,G6700,G6702),Statistics_xlsx___Sheet1[[#This Row],[Post Name]])</f>
        <v>b9</v>
      </c>
      <c r="I6701">
        <v>48718</v>
      </c>
      <c r="J6701">
        <f>IF(Statistics_xlsx___Sheet1[[#This Row],[Offered Salary]]&lt;=0,AVERAGE($I$2:$I$7166),Statistics_xlsx___Sheet1[[#This Row],[Offered Salary]])</f>
        <v>48718</v>
      </c>
      <c r="K6701" t="b">
        <f>OR((Statistics_xlsx___Sheet1[[#This Row],[updated offered salary]]&lt;$N$39),(Statistics_xlsx___Sheet1[[#This Row],[updated offered salary]]&gt;$N$40))</f>
        <v>0</v>
      </c>
    </row>
    <row r="6702" spans="1:11" x14ac:dyDescent="0.3">
      <c r="A6702">
        <v>613831</v>
      </c>
      <c r="B6702" t="s">
        <v>5446</v>
      </c>
      <c r="C6702" t="s">
        <v>8</v>
      </c>
      <c r="D6702" t="s">
        <v>13</v>
      </c>
      <c r="E6702" t="str">
        <f>IF(Statistics_xlsx___Sheet1[[#This Row],[event_name]]="-","Male",Statistics_xlsx___Sheet1[[#This Row],[event_name]])</f>
        <v>Female</v>
      </c>
      <c r="F6702" t="s">
        <v>17</v>
      </c>
      <c r="G6702" t="s">
        <v>30</v>
      </c>
      <c r="H6702" t="str">
        <f>IF(Statistics_xlsx___Sheet1[[#This Row],[Post Name]]="-",IF(G6703=0,G6701,G6703),Statistics_xlsx___Sheet1[[#This Row],[Post Name]])</f>
        <v>b9</v>
      </c>
      <c r="I6702">
        <v>54821</v>
      </c>
      <c r="J6702">
        <f>IF(Statistics_xlsx___Sheet1[[#This Row],[Offered Salary]]&lt;=0,AVERAGE($I$2:$I$7166),Statistics_xlsx___Sheet1[[#This Row],[Offered Salary]])</f>
        <v>54821</v>
      </c>
      <c r="K6702" t="b">
        <f>OR((Statistics_xlsx___Sheet1[[#This Row],[updated offered salary]]&lt;$N$39),(Statistics_xlsx___Sheet1[[#This Row],[updated offered salary]]&gt;$N$40))</f>
        <v>0</v>
      </c>
    </row>
    <row r="6703" spans="1:11" x14ac:dyDescent="0.3">
      <c r="A6703">
        <v>471695</v>
      </c>
      <c r="B6703" t="s">
        <v>5447</v>
      </c>
      <c r="C6703" t="s">
        <v>8</v>
      </c>
      <c r="D6703" t="s">
        <v>13</v>
      </c>
      <c r="E6703" t="str">
        <f>IF(Statistics_xlsx___Sheet1[[#This Row],[event_name]]="-","Male",Statistics_xlsx___Sheet1[[#This Row],[event_name]])</f>
        <v>Female</v>
      </c>
      <c r="F6703" t="s">
        <v>17</v>
      </c>
      <c r="G6703" t="s">
        <v>30</v>
      </c>
      <c r="H6703" t="str">
        <f>IF(Statistics_xlsx___Sheet1[[#This Row],[Post Name]]="-",IF(G6704=0,G6702,G6704),Statistics_xlsx___Sheet1[[#This Row],[Post Name]])</f>
        <v>b9</v>
      </c>
      <c r="I6703">
        <v>47876</v>
      </c>
      <c r="J6703">
        <f>IF(Statistics_xlsx___Sheet1[[#This Row],[Offered Salary]]&lt;=0,AVERAGE($I$2:$I$7166),Statistics_xlsx___Sheet1[[#This Row],[Offered Salary]])</f>
        <v>47876</v>
      </c>
      <c r="K6703" t="b">
        <f>OR((Statistics_xlsx___Sheet1[[#This Row],[updated offered salary]]&lt;$N$39),(Statistics_xlsx___Sheet1[[#This Row],[updated offered salary]]&gt;$N$40))</f>
        <v>0</v>
      </c>
    </row>
    <row r="6704" spans="1:11" x14ac:dyDescent="0.3">
      <c r="A6704">
        <v>620292</v>
      </c>
      <c r="B6704" t="s">
        <v>5446</v>
      </c>
      <c r="C6704" t="s">
        <v>8</v>
      </c>
      <c r="D6704" t="s">
        <v>13</v>
      </c>
      <c r="E6704" t="str">
        <f>IF(Statistics_xlsx___Sheet1[[#This Row],[event_name]]="-","Male",Statistics_xlsx___Sheet1[[#This Row],[event_name]])</f>
        <v>Female</v>
      </c>
      <c r="F6704" t="s">
        <v>17</v>
      </c>
      <c r="G6704" t="s">
        <v>30</v>
      </c>
      <c r="H6704" t="str">
        <f>IF(Statistics_xlsx___Sheet1[[#This Row],[Post Name]]="-",IF(G6705=0,G6703,G6705),Statistics_xlsx___Sheet1[[#This Row],[Post Name]])</f>
        <v>b9</v>
      </c>
      <c r="I6704">
        <v>90453</v>
      </c>
      <c r="J6704">
        <f>IF(Statistics_xlsx___Sheet1[[#This Row],[Offered Salary]]&lt;=0,AVERAGE($I$2:$I$7166),Statistics_xlsx___Sheet1[[#This Row],[Offered Salary]])</f>
        <v>90453</v>
      </c>
      <c r="K6704" t="b">
        <f>OR((Statistics_xlsx___Sheet1[[#This Row],[updated offered salary]]&lt;$N$39),(Statistics_xlsx___Sheet1[[#This Row],[updated offered salary]]&gt;$N$40))</f>
        <v>0</v>
      </c>
    </row>
    <row r="6705" spans="1:11" x14ac:dyDescent="0.3">
      <c r="A6705">
        <v>455567</v>
      </c>
      <c r="B6705" t="s">
        <v>5448</v>
      </c>
      <c r="C6705" t="s">
        <v>8</v>
      </c>
      <c r="D6705" t="s">
        <v>9</v>
      </c>
      <c r="E6705" t="str">
        <f>IF(Statistics_xlsx___Sheet1[[#This Row],[event_name]]="-","Male",Statistics_xlsx___Sheet1[[#This Row],[event_name]])</f>
        <v>Male</v>
      </c>
      <c r="F6705" t="s">
        <v>17</v>
      </c>
      <c r="G6705" t="s">
        <v>14</v>
      </c>
      <c r="H6705" t="str">
        <f>IF(Statistics_xlsx___Sheet1[[#This Row],[Post Name]]="-",IF(G6706=0,G6704,G6706),Statistics_xlsx___Sheet1[[#This Row],[Post Name]])</f>
        <v>c5</v>
      </c>
      <c r="I6705">
        <v>12897</v>
      </c>
      <c r="J6705">
        <f>IF(Statistics_xlsx___Sheet1[[#This Row],[Offered Salary]]&lt;=0,AVERAGE($I$2:$I$7166),Statistics_xlsx___Sheet1[[#This Row],[Offered Salary]])</f>
        <v>12897</v>
      </c>
      <c r="K6705" t="b">
        <f>OR((Statistics_xlsx___Sheet1[[#This Row],[updated offered salary]]&lt;$N$39),(Statistics_xlsx___Sheet1[[#This Row],[updated offered salary]]&gt;$N$40))</f>
        <v>0</v>
      </c>
    </row>
    <row r="6706" spans="1:11" x14ac:dyDescent="0.3">
      <c r="A6706">
        <v>23486</v>
      </c>
      <c r="B6706" t="s">
        <v>5449</v>
      </c>
      <c r="C6706" t="s">
        <v>8</v>
      </c>
      <c r="D6706" t="s">
        <v>9</v>
      </c>
      <c r="E6706" t="str">
        <f>IF(Statistics_xlsx___Sheet1[[#This Row],[event_name]]="-","Male",Statistics_xlsx___Sheet1[[#This Row],[event_name]])</f>
        <v>Male</v>
      </c>
      <c r="F6706" t="s">
        <v>17</v>
      </c>
      <c r="G6706" t="s">
        <v>14</v>
      </c>
      <c r="H6706" t="str">
        <f>IF(Statistics_xlsx___Sheet1[[#This Row],[Post Name]]="-",IF(G6707=0,G6705,G6707),Statistics_xlsx___Sheet1[[#This Row],[Post Name]])</f>
        <v>c5</v>
      </c>
      <c r="I6706">
        <v>46842</v>
      </c>
      <c r="J6706">
        <f>IF(Statistics_xlsx___Sheet1[[#This Row],[Offered Salary]]&lt;=0,AVERAGE($I$2:$I$7166),Statistics_xlsx___Sheet1[[#This Row],[Offered Salary]])</f>
        <v>46842</v>
      </c>
      <c r="K6706" t="b">
        <f>OR((Statistics_xlsx___Sheet1[[#This Row],[updated offered salary]]&lt;$N$39),(Statistics_xlsx___Sheet1[[#This Row],[updated offered salary]]&gt;$N$40))</f>
        <v>0</v>
      </c>
    </row>
    <row r="6707" spans="1:11" x14ac:dyDescent="0.3">
      <c r="A6707">
        <v>551411</v>
      </c>
      <c r="B6707" t="s">
        <v>5450</v>
      </c>
      <c r="C6707" t="s">
        <v>8</v>
      </c>
      <c r="D6707" t="s">
        <v>9</v>
      </c>
      <c r="E6707" t="str">
        <f>IF(Statistics_xlsx___Sheet1[[#This Row],[event_name]]="-","Male",Statistics_xlsx___Sheet1[[#This Row],[event_name]])</f>
        <v>Male</v>
      </c>
      <c r="F6707" t="s">
        <v>17</v>
      </c>
      <c r="G6707" t="s">
        <v>39</v>
      </c>
      <c r="H6707" t="str">
        <f>IF(Statistics_xlsx___Sheet1[[#This Row],[Post Name]]="-",IF(G6708=0,G6706,G6708),Statistics_xlsx___Sheet1[[#This Row],[Post Name]])</f>
        <v>i1</v>
      </c>
      <c r="I6707">
        <v>94625</v>
      </c>
      <c r="J6707">
        <f>IF(Statistics_xlsx___Sheet1[[#This Row],[Offered Salary]]&lt;=0,AVERAGE($I$2:$I$7166),Statistics_xlsx___Sheet1[[#This Row],[Offered Salary]])</f>
        <v>94625</v>
      </c>
      <c r="K6707" t="b">
        <f>OR((Statistics_xlsx___Sheet1[[#This Row],[updated offered salary]]&lt;$N$39),(Statistics_xlsx___Sheet1[[#This Row],[updated offered salary]]&gt;$N$40))</f>
        <v>0</v>
      </c>
    </row>
    <row r="6708" spans="1:11" x14ac:dyDescent="0.3">
      <c r="A6708">
        <v>826335</v>
      </c>
      <c r="B6708" t="s">
        <v>5451</v>
      </c>
      <c r="C6708" t="s">
        <v>8</v>
      </c>
      <c r="D6708" t="s">
        <v>9</v>
      </c>
      <c r="E6708" t="str">
        <f>IF(Statistics_xlsx___Sheet1[[#This Row],[event_name]]="-","Male",Statistics_xlsx___Sheet1[[#This Row],[event_name]])</f>
        <v>Male</v>
      </c>
      <c r="F6708" t="s">
        <v>17</v>
      </c>
      <c r="G6708" t="s">
        <v>39</v>
      </c>
      <c r="H6708" t="str">
        <f>IF(Statistics_xlsx___Sheet1[[#This Row],[Post Name]]="-",IF(G6709=0,G6707,G6709),Statistics_xlsx___Sheet1[[#This Row],[Post Name]])</f>
        <v>i1</v>
      </c>
      <c r="I6708">
        <v>36904</v>
      </c>
      <c r="J6708">
        <f>IF(Statistics_xlsx___Sheet1[[#This Row],[Offered Salary]]&lt;=0,AVERAGE($I$2:$I$7166),Statistics_xlsx___Sheet1[[#This Row],[Offered Salary]])</f>
        <v>36904</v>
      </c>
      <c r="K6708" t="b">
        <f>OR((Statistics_xlsx___Sheet1[[#This Row],[updated offered salary]]&lt;$N$39),(Statistics_xlsx___Sheet1[[#This Row],[updated offered salary]]&gt;$N$40))</f>
        <v>0</v>
      </c>
    </row>
    <row r="6709" spans="1:11" x14ac:dyDescent="0.3">
      <c r="A6709">
        <v>540235</v>
      </c>
      <c r="B6709" t="s">
        <v>5452</v>
      </c>
      <c r="C6709" t="s">
        <v>8</v>
      </c>
      <c r="D6709" t="s">
        <v>9</v>
      </c>
      <c r="E6709" t="str">
        <f>IF(Statistics_xlsx___Sheet1[[#This Row],[event_name]]="-","Male",Statistics_xlsx___Sheet1[[#This Row],[event_name]])</f>
        <v>Male</v>
      </c>
      <c r="F6709" t="s">
        <v>17</v>
      </c>
      <c r="G6709" t="s">
        <v>39</v>
      </c>
      <c r="H6709" t="str">
        <f>IF(Statistics_xlsx___Sheet1[[#This Row],[Post Name]]="-",IF(G6710=0,G6708,G6710),Statistics_xlsx___Sheet1[[#This Row],[Post Name]])</f>
        <v>i1</v>
      </c>
      <c r="I6709">
        <v>33760</v>
      </c>
      <c r="J6709">
        <f>IF(Statistics_xlsx___Sheet1[[#This Row],[Offered Salary]]&lt;=0,AVERAGE($I$2:$I$7166),Statistics_xlsx___Sheet1[[#This Row],[Offered Salary]])</f>
        <v>33760</v>
      </c>
      <c r="K6709" t="b">
        <f>OR((Statistics_xlsx___Sheet1[[#This Row],[updated offered salary]]&lt;$N$39),(Statistics_xlsx___Sheet1[[#This Row],[updated offered salary]]&gt;$N$40))</f>
        <v>0</v>
      </c>
    </row>
    <row r="6710" spans="1:11" x14ac:dyDescent="0.3">
      <c r="A6710">
        <v>318071</v>
      </c>
      <c r="B6710" t="s">
        <v>5453</v>
      </c>
      <c r="C6710" t="s">
        <v>8</v>
      </c>
      <c r="D6710" t="s">
        <v>13</v>
      </c>
      <c r="E6710" t="str">
        <f>IF(Statistics_xlsx___Sheet1[[#This Row],[event_name]]="-","Male",Statistics_xlsx___Sheet1[[#This Row],[event_name]])</f>
        <v>Female</v>
      </c>
      <c r="F6710" t="s">
        <v>17</v>
      </c>
      <c r="G6710" t="s">
        <v>39</v>
      </c>
      <c r="H6710" t="str">
        <f>IF(Statistics_xlsx___Sheet1[[#This Row],[Post Name]]="-",IF(G6711=0,G6709,G6711),Statistics_xlsx___Sheet1[[#This Row],[Post Name]])</f>
        <v>i1</v>
      </c>
      <c r="I6710">
        <v>8454</v>
      </c>
      <c r="J6710">
        <f>IF(Statistics_xlsx___Sheet1[[#This Row],[Offered Salary]]&lt;=0,AVERAGE($I$2:$I$7166),Statistics_xlsx___Sheet1[[#This Row],[Offered Salary]])</f>
        <v>8454</v>
      </c>
      <c r="K6710" t="b">
        <f>OR((Statistics_xlsx___Sheet1[[#This Row],[updated offered salary]]&lt;$N$39),(Statistics_xlsx___Sheet1[[#This Row],[updated offered salary]]&gt;$N$40))</f>
        <v>0</v>
      </c>
    </row>
    <row r="6711" spans="1:11" x14ac:dyDescent="0.3">
      <c r="A6711">
        <v>911802</v>
      </c>
      <c r="B6711" t="s">
        <v>5454</v>
      </c>
      <c r="C6711" t="s">
        <v>8</v>
      </c>
      <c r="D6711" t="s">
        <v>9</v>
      </c>
      <c r="E6711" t="str">
        <f>IF(Statistics_xlsx___Sheet1[[#This Row],[event_name]]="-","Male",Statistics_xlsx___Sheet1[[#This Row],[event_name]])</f>
        <v>Male</v>
      </c>
      <c r="F6711" t="s">
        <v>17</v>
      </c>
      <c r="G6711" t="s">
        <v>39</v>
      </c>
      <c r="H6711" t="str">
        <f>IF(Statistics_xlsx___Sheet1[[#This Row],[Post Name]]="-",IF(G6712=0,G6710,G6712),Statistics_xlsx___Sheet1[[#This Row],[Post Name]])</f>
        <v>i1</v>
      </c>
      <c r="I6711">
        <v>7568</v>
      </c>
      <c r="J6711">
        <f>IF(Statistics_xlsx___Sheet1[[#This Row],[Offered Salary]]&lt;=0,AVERAGE($I$2:$I$7166),Statistics_xlsx___Sheet1[[#This Row],[Offered Salary]])</f>
        <v>7568</v>
      </c>
      <c r="K6711" t="b">
        <f>OR((Statistics_xlsx___Sheet1[[#This Row],[updated offered salary]]&lt;$N$39),(Statistics_xlsx___Sheet1[[#This Row],[updated offered salary]]&gt;$N$40))</f>
        <v>0</v>
      </c>
    </row>
    <row r="6712" spans="1:11" x14ac:dyDescent="0.3">
      <c r="A6712">
        <v>911477</v>
      </c>
      <c r="B6712" t="s">
        <v>5455</v>
      </c>
      <c r="C6712" t="s">
        <v>8</v>
      </c>
      <c r="D6712" t="s">
        <v>9</v>
      </c>
      <c r="E6712" t="str">
        <f>IF(Statistics_xlsx___Sheet1[[#This Row],[event_name]]="-","Male",Statistics_xlsx___Sheet1[[#This Row],[event_name]])</f>
        <v>Male</v>
      </c>
      <c r="F6712" t="s">
        <v>17</v>
      </c>
      <c r="G6712" t="s">
        <v>39</v>
      </c>
      <c r="H6712" t="str">
        <f>IF(Statistics_xlsx___Sheet1[[#This Row],[Post Name]]="-",IF(G6713=0,G6711,G6713),Statistics_xlsx___Sheet1[[#This Row],[Post Name]])</f>
        <v>i1</v>
      </c>
      <c r="I6712">
        <v>37212</v>
      </c>
      <c r="J6712">
        <f>IF(Statistics_xlsx___Sheet1[[#This Row],[Offered Salary]]&lt;=0,AVERAGE($I$2:$I$7166),Statistics_xlsx___Sheet1[[#This Row],[Offered Salary]])</f>
        <v>37212</v>
      </c>
      <c r="K6712" t="b">
        <f>OR((Statistics_xlsx___Sheet1[[#This Row],[updated offered salary]]&lt;$N$39),(Statistics_xlsx___Sheet1[[#This Row],[updated offered salary]]&gt;$N$40))</f>
        <v>0</v>
      </c>
    </row>
    <row r="6713" spans="1:11" x14ac:dyDescent="0.3">
      <c r="A6713">
        <v>484204</v>
      </c>
      <c r="B6713" t="s">
        <v>5456</v>
      </c>
      <c r="C6713" t="s">
        <v>15</v>
      </c>
      <c r="D6713" t="s">
        <v>9</v>
      </c>
      <c r="E6713" t="str">
        <f>IF(Statistics_xlsx___Sheet1[[#This Row],[event_name]]="-","Male",Statistics_xlsx___Sheet1[[#This Row],[event_name]])</f>
        <v>Male</v>
      </c>
      <c r="F6713" t="s">
        <v>17</v>
      </c>
      <c r="G6713" t="s">
        <v>39</v>
      </c>
      <c r="H6713" t="str">
        <f>IF(Statistics_xlsx___Sheet1[[#This Row],[Post Name]]="-",IF(G6714=0,G6712,G6714),Statistics_xlsx___Sheet1[[#This Row],[Post Name]])</f>
        <v>i1</v>
      </c>
      <c r="I6713">
        <v>35357</v>
      </c>
      <c r="J6713">
        <f>IF(Statistics_xlsx___Sheet1[[#This Row],[Offered Salary]]&lt;=0,AVERAGE($I$2:$I$7166),Statistics_xlsx___Sheet1[[#This Row],[Offered Salary]])</f>
        <v>35357</v>
      </c>
      <c r="K6713" t="b">
        <f>OR((Statistics_xlsx___Sheet1[[#This Row],[updated offered salary]]&lt;$N$39),(Statistics_xlsx___Sheet1[[#This Row],[updated offered salary]]&gt;$N$40))</f>
        <v>0</v>
      </c>
    </row>
    <row r="6714" spans="1:11" x14ac:dyDescent="0.3">
      <c r="A6714">
        <v>822268</v>
      </c>
      <c r="B6714" t="s">
        <v>5457</v>
      </c>
      <c r="C6714" t="s">
        <v>8</v>
      </c>
      <c r="D6714" t="s">
        <v>13</v>
      </c>
      <c r="E6714" t="str">
        <f>IF(Statistics_xlsx___Sheet1[[#This Row],[event_name]]="-","Male",Statistics_xlsx___Sheet1[[#This Row],[event_name]])</f>
        <v>Female</v>
      </c>
      <c r="F6714" t="s">
        <v>17</v>
      </c>
      <c r="G6714" t="s">
        <v>39</v>
      </c>
      <c r="H6714" t="str">
        <f>IF(Statistics_xlsx___Sheet1[[#This Row],[Post Name]]="-",IF(G6715=0,G6713,G6715),Statistics_xlsx___Sheet1[[#This Row],[Post Name]])</f>
        <v>i1</v>
      </c>
      <c r="I6714">
        <v>9158</v>
      </c>
      <c r="J6714">
        <f>IF(Statistics_xlsx___Sheet1[[#This Row],[Offered Salary]]&lt;=0,AVERAGE($I$2:$I$7166),Statistics_xlsx___Sheet1[[#This Row],[Offered Salary]])</f>
        <v>9158</v>
      </c>
      <c r="K6714" t="b">
        <f>OR((Statistics_xlsx___Sheet1[[#This Row],[updated offered salary]]&lt;$N$39),(Statistics_xlsx___Sheet1[[#This Row],[updated offered salary]]&gt;$N$40))</f>
        <v>0</v>
      </c>
    </row>
    <row r="6715" spans="1:11" x14ac:dyDescent="0.3">
      <c r="A6715">
        <v>486463</v>
      </c>
      <c r="B6715" t="s">
        <v>5458</v>
      </c>
      <c r="C6715" t="s">
        <v>8</v>
      </c>
      <c r="D6715" t="s">
        <v>9</v>
      </c>
      <c r="E6715" t="str">
        <f>IF(Statistics_xlsx___Sheet1[[#This Row],[event_name]]="-","Male",Statistics_xlsx___Sheet1[[#This Row],[event_name]])</f>
        <v>Male</v>
      </c>
      <c r="F6715" t="s">
        <v>10</v>
      </c>
      <c r="G6715" t="s">
        <v>24</v>
      </c>
      <c r="H6715" t="str">
        <f>IF(Statistics_xlsx___Sheet1[[#This Row],[Post Name]]="-",IF(G6716=0,G6714,G6716),Statistics_xlsx___Sheet1[[#This Row],[Post Name]])</f>
        <v>i7</v>
      </c>
      <c r="I6715">
        <v>28649</v>
      </c>
      <c r="J6715">
        <f>IF(Statistics_xlsx___Sheet1[[#This Row],[Offered Salary]]&lt;=0,AVERAGE($I$2:$I$7166),Statistics_xlsx___Sheet1[[#This Row],[Offered Salary]])</f>
        <v>28649</v>
      </c>
      <c r="K6715" t="b">
        <f>OR((Statistics_xlsx___Sheet1[[#This Row],[updated offered salary]]&lt;$N$39),(Statistics_xlsx___Sheet1[[#This Row],[updated offered salary]]&gt;$N$40))</f>
        <v>0</v>
      </c>
    </row>
    <row r="6716" spans="1:11" x14ac:dyDescent="0.3">
      <c r="A6716">
        <v>908229</v>
      </c>
      <c r="B6716" t="s">
        <v>5459</v>
      </c>
      <c r="C6716" t="s">
        <v>8</v>
      </c>
      <c r="D6716" t="s">
        <v>13</v>
      </c>
      <c r="E6716" t="str">
        <f>IF(Statistics_xlsx___Sheet1[[#This Row],[event_name]]="-","Male",Statistics_xlsx___Sheet1[[#This Row],[event_name]])</f>
        <v>Female</v>
      </c>
      <c r="F6716" t="s">
        <v>17</v>
      </c>
      <c r="G6716" t="s">
        <v>11</v>
      </c>
      <c r="H6716" t="str">
        <f>IF(Statistics_xlsx___Sheet1[[#This Row],[Post Name]]="-",IF(G6717=0,G6715,G6717),Statistics_xlsx___Sheet1[[#This Row],[Post Name]])</f>
        <v>c8</v>
      </c>
      <c r="I6716">
        <v>44700</v>
      </c>
      <c r="J6716">
        <f>IF(Statistics_xlsx___Sheet1[[#This Row],[Offered Salary]]&lt;=0,AVERAGE($I$2:$I$7166),Statistics_xlsx___Sheet1[[#This Row],[Offered Salary]])</f>
        <v>44700</v>
      </c>
      <c r="K6716" t="b">
        <f>OR((Statistics_xlsx___Sheet1[[#This Row],[updated offered salary]]&lt;$N$39),(Statistics_xlsx___Sheet1[[#This Row],[updated offered salary]]&gt;$N$40))</f>
        <v>0</v>
      </c>
    </row>
    <row r="6717" spans="1:11" x14ac:dyDescent="0.3">
      <c r="A6717">
        <v>754747</v>
      </c>
      <c r="B6717" t="s">
        <v>5460</v>
      </c>
      <c r="C6717" t="s">
        <v>8</v>
      </c>
      <c r="D6717" t="s">
        <v>9</v>
      </c>
      <c r="E6717" t="str">
        <f>IF(Statistics_xlsx___Sheet1[[#This Row],[event_name]]="-","Male",Statistics_xlsx___Sheet1[[#This Row],[event_name]])</f>
        <v>Male</v>
      </c>
      <c r="F6717" t="s">
        <v>17</v>
      </c>
      <c r="G6717" t="s">
        <v>345</v>
      </c>
      <c r="H6717" t="str">
        <f>IF(Statistics_xlsx___Sheet1[[#This Row],[Post Name]]="-",IF(G6718=0,G6716,G6718),Statistics_xlsx___Sheet1[[#This Row],[Post Name]])</f>
        <v>c9</v>
      </c>
      <c r="I6717">
        <v>79437</v>
      </c>
      <c r="J6717">
        <f>IF(Statistics_xlsx___Sheet1[[#This Row],[Offered Salary]]&lt;=0,AVERAGE($I$2:$I$7166),Statistics_xlsx___Sheet1[[#This Row],[Offered Salary]])</f>
        <v>79437</v>
      </c>
      <c r="K6717" t="b">
        <f>OR((Statistics_xlsx___Sheet1[[#This Row],[updated offered salary]]&lt;$N$39),(Statistics_xlsx___Sheet1[[#This Row],[updated offered salary]]&gt;$N$40))</f>
        <v>0</v>
      </c>
    </row>
    <row r="6718" spans="1:11" x14ac:dyDescent="0.3">
      <c r="A6718">
        <v>51463</v>
      </c>
      <c r="B6718" t="s">
        <v>5461</v>
      </c>
      <c r="C6718" t="s">
        <v>8</v>
      </c>
      <c r="D6718" t="s">
        <v>13</v>
      </c>
      <c r="E6718" t="str">
        <f>IF(Statistics_xlsx___Sheet1[[#This Row],[event_name]]="-","Male",Statistics_xlsx___Sheet1[[#This Row],[event_name]])</f>
        <v>Female</v>
      </c>
      <c r="F6718" t="s">
        <v>17</v>
      </c>
      <c r="G6718" t="s">
        <v>345</v>
      </c>
      <c r="H6718" t="str">
        <f>IF(Statistics_xlsx___Sheet1[[#This Row],[Post Name]]="-",IF(G6719=0,G6717,G6719),Statistics_xlsx___Sheet1[[#This Row],[Post Name]])</f>
        <v>c9</v>
      </c>
      <c r="I6718">
        <v>64370</v>
      </c>
      <c r="J6718">
        <f>IF(Statistics_xlsx___Sheet1[[#This Row],[Offered Salary]]&lt;=0,AVERAGE($I$2:$I$7166),Statistics_xlsx___Sheet1[[#This Row],[Offered Salary]])</f>
        <v>64370</v>
      </c>
      <c r="K6718" t="b">
        <f>OR((Statistics_xlsx___Sheet1[[#This Row],[updated offered salary]]&lt;$N$39),(Statistics_xlsx___Sheet1[[#This Row],[updated offered salary]]&gt;$N$40))</f>
        <v>0</v>
      </c>
    </row>
    <row r="6719" spans="1:11" x14ac:dyDescent="0.3">
      <c r="A6719">
        <v>311488</v>
      </c>
      <c r="B6719" t="s">
        <v>5462</v>
      </c>
      <c r="C6719" t="s">
        <v>8</v>
      </c>
      <c r="D6719" t="s">
        <v>9</v>
      </c>
      <c r="E6719" t="str">
        <f>IF(Statistics_xlsx___Sheet1[[#This Row],[event_name]]="-","Male",Statistics_xlsx___Sheet1[[#This Row],[event_name]])</f>
        <v>Male</v>
      </c>
      <c r="F6719" t="s">
        <v>52</v>
      </c>
      <c r="G6719" t="s">
        <v>11</v>
      </c>
      <c r="H6719" t="str">
        <f>IF(Statistics_xlsx___Sheet1[[#This Row],[Post Name]]="-",IF(G6720=0,G6718,G6720),Statistics_xlsx___Sheet1[[#This Row],[Post Name]])</f>
        <v>c8</v>
      </c>
      <c r="I6719">
        <v>12269</v>
      </c>
      <c r="J6719">
        <f>IF(Statistics_xlsx___Sheet1[[#This Row],[Offered Salary]]&lt;=0,AVERAGE($I$2:$I$7166),Statistics_xlsx___Sheet1[[#This Row],[Offered Salary]])</f>
        <v>12269</v>
      </c>
      <c r="K6719" t="b">
        <f>OR((Statistics_xlsx___Sheet1[[#This Row],[updated offered salary]]&lt;$N$39),(Statistics_xlsx___Sheet1[[#This Row],[updated offered salary]]&gt;$N$40))</f>
        <v>0</v>
      </c>
    </row>
    <row r="6720" spans="1:11" x14ac:dyDescent="0.3">
      <c r="A6720">
        <v>175095</v>
      </c>
      <c r="B6720" t="s">
        <v>5463</v>
      </c>
      <c r="C6720" t="s">
        <v>8</v>
      </c>
      <c r="D6720" t="s">
        <v>9</v>
      </c>
      <c r="E6720" t="str">
        <f>IF(Statistics_xlsx___Sheet1[[#This Row],[event_name]]="-","Male",Statistics_xlsx___Sheet1[[#This Row],[event_name]])</f>
        <v>Male</v>
      </c>
      <c r="F6720" t="s">
        <v>69</v>
      </c>
      <c r="G6720" t="s">
        <v>14</v>
      </c>
      <c r="H6720" t="str">
        <f>IF(Statistics_xlsx___Sheet1[[#This Row],[Post Name]]="-",IF(G6721=0,G6719,G6721),Statistics_xlsx___Sheet1[[#This Row],[Post Name]])</f>
        <v>c5</v>
      </c>
      <c r="I6720">
        <v>51976</v>
      </c>
      <c r="J6720">
        <f>IF(Statistics_xlsx___Sheet1[[#This Row],[Offered Salary]]&lt;=0,AVERAGE($I$2:$I$7166),Statistics_xlsx___Sheet1[[#This Row],[Offered Salary]])</f>
        <v>51976</v>
      </c>
      <c r="K6720" t="b">
        <f>OR((Statistics_xlsx___Sheet1[[#This Row],[updated offered salary]]&lt;$N$39),(Statistics_xlsx___Sheet1[[#This Row],[updated offered salary]]&gt;$N$40))</f>
        <v>0</v>
      </c>
    </row>
    <row r="6721" spans="1:11" x14ac:dyDescent="0.3">
      <c r="A6721">
        <v>855992</v>
      </c>
      <c r="B6721" t="s">
        <v>5464</v>
      </c>
      <c r="C6721" t="s">
        <v>8</v>
      </c>
      <c r="D6721" t="s">
        <v>9</v>
      </c>
      <c r="E6721" t="str">
        <f>IF(Statistics_xlsx___Sheet1[[#This Row],[event_name]]="-","Male",Statistics_xlsx___Sheet1[[#This Row],[event_name]])</f>
        <v>Male</v>
      </c>
      <c r="F6721" t="s">
        <v>10</v>
      </c>
      <c r="G6721" t="s">
        <v>345</v>
      </c>
      <c r="H6721" t="str">
        <f>IF(Statistics_xlsx___Sheet1[[#This Row],[Post Name]]="-",IF(G6722=0,G6720,G6722),Statistics_xlsx___Sheet1[[#This Row],[Post Name]])</f>
        <v>c9</v>
      </c>
      <c r="I6721">
        <v>90903</v>
      </c>
      <c r="J6721">
        <f>IF(Statistics_xlsx___Sheet1[[#This Row],[Offered Salary]]&lt;=0,AVERAGE($I$2:$I$7166),Statistics_xlsx___Sheet1[[#This Row],[Offered Salary]])</f>
        <v>90903</v>
      </c>
      <c r="K6721" t="b">
        <f>OR((Statistics_xlsx___Sheet1[[#This Row],[updated offered salary]]&lt;$N$39),(Statistics_xlsx___Sheet1[[#This Row],[updated offered salary]]&gt;$N$40))</f>
        <v>0</v>
      </c>
    </row>
    <row r="6722" spans="1:11" x14ac:dyDescent="0.3">
      <c r="A6722">
        <v>229817</v>
      </c>
      <c r="B6722" t="s">
        <v>5465</v>
      </c>
      <c r="C6722" t="s">
        <v>8</v>
      </c>
      <c r="D6722" t="s">
        <v>42</v>
      </c>
      <c r="E6722" t="str">
        <f>IF(Statistics_xlsx___Sheet1[[#This Row],[event_name]]="-","Male",Statistics_xlsx___Sheet1[[#This Row],[event_name]])</f>
        <v>Don’t want to say</v>
      </c>
      <c r="F6722" t="s">
        <v>10</v>
      </c>
      <c r="G6722" t="s">
        <v>345</v>
      </c>
      <c r="H6722" t="str">
        <f>IF(Statistics_xlsx___Sheet1[[#This Row],[Post Name]]="-",IF(G6723=0,G6721,G6723),Statistics_xlsx___Sheet1[[#This Row],[Post Name]])</f>
        <v>c9</v>
      </c>
      <c r="I6722">
        <v>76987</v>
      </c>
      <c r="J6722">
        <f>IF(Statistics_xlsx___Sheet1[[#This Row],[Offered Salary]]&lt;=0,AVERAGE($I$2:$I$7166),Statistics_xlsx___Sheet1[[#This Row],[Offered Salary]])</f>
        <v>76987</v>
      </c>
      <c r="K6722" t="b">
        <f>OR((Statistics_xlsx___Sheet1[[#This Row],[updated offered salary]]&lt;$N$39),(Statistics_xlsx___Sheet1[[#This Row],[updated offered salary]]&gt;$N$40))</f>
        <v>0</v>
      </c>
    </row>
    <row r="6723" spans="1:11" x14ac:dyDescent="0.3">
      <c r="A6723">
        <v>906695</v>
      </c>
      <c r="B6723" t="s">
        <v>5466</v>
      </c>
      <c r="C6723" t="s">
        <v>8</v>
      </c>
      <c r="D6723" t="s">
        <v>9</v>
      </c>
      <c r="E6723" t="str">
        <f>IF(Statistics_xlsx___Sheet1[[#This Row],[event_name]]="-","Male",Statistics_xlsx___Sheet1[[#This Row],[event_name]])</f>
        <v>Male</v>
      </c>
      <c r="F6723" t="s">
        <v>52</v>
      </c>
      <c r="G6723" t="s">
        <v>345</v>
      </c>
      <c r="H6723" t="str">
        <f>IF(Statistics_xlsx___Sheet1[[#This Row],[Post Name]]="-",IF(G6724=0,G6722,G6724),Statistics_xlsx___Sheet1[[#This Row],[Post Name]])</f>
        <v>c9</v>
      </c>
      <c r="I6723">
        <v>46388</v>
      </c>
      <c r="J6723">
        <f>IF(Statistics_xlsx___Sheet1[[#This Row],[Offered Salary]]&lt;=0,AVERAGE($I$2:$I$7166),Statistics_xlsx___Sheet1[[#This Row],[Offered Salary]])</f>
        <v>46388</v>
      </c>
      <c r="K6723" t="b">
        <f>OR((Statistics_xlsx___Sheet1[[#This Row],[updated offered salary]]&lt;$N$39),(Statistics_xlsx___Sheet1[[#This Row],[updated offered salary]]&gt;$N$40))</f>
        <v>0</v>
      </c>
    </row>
    <row r="6724" spans="1:11" x14ac:dyDescent="0.3">
      <c r="A6724">
        <v>846460</v>
      </c>
      <c r="B6724" t="s">
        <v>5467</v>
      </c>
      <c r="C6724" t="s">
        <v>8</v>
      </c>
      <c r="D6724" t="s">
        <v>9</v>
      </c>
      <c r="E6724" t="str">
        <f>IF(Statistics_xlsx___Sheet1[[#This Row],[event_name]]="-","Male",Statistics_xlsx___Sheet1[[#This Row],[event_name]])</f>
        <v>Male</v>
      </c>
      <c r="F6724" t="s">
        <v>52</v>
      </c>
      <c r="G6724" t="s">
        <v>345</v>
      </c>
      <c r="H6724" t="str">
        <f>IF(Statistics_xlsx___Sheet1[[#This Row],[Post Name]]="-",IF(G6725=0,G6723,G6725),Statistics_xlsx___Sheet1[[#This Row],[Post Name]])</f>
        <v>c9</v>
      </c>
      <c r="I6724">
        <v>91417</v>
      </c>
      <c r="J6724">
        <f>IF(Statistics_xlsx___Sheet1[[#This Row],[Offered Salary]]&lt;=0,AVERAGE($I$2:$I$7166),Statistics_xlsx___Sheet1[[#This Row],[Offered Salary]])</f>
        <v>91417</v>
      </c>
      <c r="K6724" t="b">
        <f>OR((Statistics_xlsx___Sheet1[[#This Row],[updated offered salary]]&lt;$N$39),(Statistics_xlsx___Sheet1[[#This Row],[updated offered salary]]&gt;$N$40))</f>
        <v>0</v>
      </c>
    </row>
    <row r="6725" spans="1:11" x14ac:dyDescent="0.3">
      <c r="A6725">
        <v>945509</v>
      </c>
      <c r="B6725" t="s">
        <v>5468</v>
      </c>
      <c r="C6725" t="s">
        <v>8</v>
      </c>
      <c r="D6725" t="s">
        <v>9</v>
      </c>
      <c r="E6725" t="str">
        <f>IF(Statistics_xlsx___Sheet1[[#This Row],[event_name]]="-","Male",Statistics_xlsx___Sheet1[[#This Row],[event_name]])</f>
        <v>Male</v>
      </c>
      <c r="F6725" t="s">
        <v>10</v>
      </c>
      <c r="G6725" t="s">
        <v>11</v>
      </c>
      <c r="H6725" t="str">
        <f>IF(Statistics_xlsx___Sheet1[[#This Row],[Post Name]]="-",IF(G6726=0,G6724,G6726),Statistics_xlsx___Sheet1[[#This Row],[Post Name]])</f>
        <v>c8</v>
      </c>
      <c r="I6725">
        <v>68728</v>
      </c>
      <c r="J6725">
        <f>IF(Statistics_xlsx___Sheet1[[#This Row],[Offered Salary]]&lt;=0,AVERAGE($I$2:$I$7166),Statistics_xlsx___Sheet1[[#This Row],[Offered Salary]])</f>
        <v>68728</v>
      </c>
      <c r="K6725" t="b">
        <f>OR((Statistics_xlsx___Sheet1[[#This Row],[updated offered salary]]&lt;$N$39),(Statistics_xlsx___Sheet1[[#This Row],[updated offered salary]]&gt;$N$40))</f>
        <v>0</v>
      </c>
    </row>
    <row r="6726" spans="1:11" x14ac:dyDescent="0.3">
      <c r="A6726">
        <v>187708</v>
      </c>
      <c r="B6726" t="s">
        <v>5469</v>
      </c>
      <c r="C6726" t="s">
        <v>8</v>
      </c>
      <c r="D6726" t="s">
        <v>9</v>
      </c>
      <c r="E6726" t="str">
        <f>IF(Statistics_xlsx___Sheet1[[#This Row],[event_name]]="-","Male",Statistics_xlsx___Sheet1[[#This Row],[event_name]])</f>
        <v>Male</v>
      </c>
      <c r="F6726" t="s">
        <v>17</v>
      </c>
      <c r="G6726" t="s">
        <v>14</v>
      </c>
      <c r="H6726" t="str">
        <f>IF(Statistics_xlsx___Sheet1[[#This Row],[Post Name]]="-",IF(G6727=0,G6725,G6727),Statistics_xlsx___Sheet1[[#This Row],[Post Name]])</f>
        <v>c5</v>
      </c>
      <c r="I6726">
        <v>33989</v>
      </c>
      <c r="J6726">
        <f>IF(Statistics_xlsx___Sheet1[[#This Row],[Offered Salary]]&lt;=0,AVERAGE($I$2:$I$7166),Statistics_xlsx___Sheet1[[#This Row],[Offered Salary]])</f>
        <v>33989</v>
      </c>
      <c r="K6726" t="b">
        <f>OR((Statistics_xlsx___Sheet1[[#This Row],[updated offered salary]]&lt;$N$39),(Statistics_xlsx___Sheet1[[#This Row],[updated offered salary]]&gt;$N$40))</f>
        <v>0</v>
      </c>
    </row>
    <row r="6727" spans="1:11" x14ac:dyDescent="0.3">
      <c r="A6727">
        <v>75450</v>
      </c>
      <c r="B6727" t="s">
        <v>5470</v>
      </c>
      <c r="C6727" t="s">
        <v>8</v>
      </c>
      <c r="D6727" t="s">
        <v>13</v>
      </c>
      <c r="E6727" t="str">
        <f>IF(Statistics_xlsx___Sheet1[[#This Row],[event_name]]="-","Male",Statistics_xlsx___Sheet1[[#This Row],[event_name]])</f>
        <v>Female</v>
      </c>
      <c r="F6727" t="s">
        <v>17</v>
      </c>
      <c r="G6727" t="s">
        <v>14</v>
      </c>
      <c r="H6727" t="str">
        <f>IF(Statistics_xlsx___Sheet1[[#This Row],[Post Name]]="-",IF(G6728=0,G6726,G6728),Statistics_xlsx___Sheet1[[#This Row],[Post Name]])</f>
        <v>c5</v>
      </c>
      <c r="I6727">
        <v>17165</v>
      </c>
      <c r="J6727">
        <f>IF(Statistics_xlsx___Sheet1[[#This Row],[Offered Salary]]&lt;=0,AVERAGE($I$2:$I$7166),Statistics_xlsx___Sheet1[[#This Row],[Offered Salary]])</f>
        <v>17165</v>
      </c>
      <c r="K6727" t="b">
        <f>OR((Statistics_xlsx___Sheet1[[#This Row],[updated offered salary]]&lt;$N$39),(Statistics_xlsx___Sheet1[[#This Row],[updated offered salary]]&gt;$N$40))</f>
        <v>0</v>
      </c>
    </row>
    <row r="6728" spans="1:11" x14ac:dyDescent="0.3">
      <c r="A6728">
        <v>415402</v>
      </c>
      <c r="B6728" t="s">
        <v>5471</v>
      </c>
      <c r="C6728" t="s">
        <v>15</v>
      </c>
      <c r="D6728" t="s">
        <v>13</v>
      </c>
      <c r="E6728" t="str">
        <f>IF(Statistics_xlsx___Sheet1[[#This Row],[event_name]]="-","Male",Statistics_xlsx___Sheet1[[#This Row],[event_name]])</f>
        <v>Female</v>
      </c>
      <c r="F6728" t="s">
        <v>17</v>
      </c>
      <c r="G6728" t="s">
        <v>14</v>
      </c>
      <c r="H6728" t="str">
        <f>IF(Statistics_xlsx___Sheet1[[#This Row],[Post Name]]="-",IF(G6729=0,G6727,G6729),Statistics_xlsx___Sheet1[[#This Row],[Post Name]])</f>
        <v>c5</v>
      </c>
      <c r="I6728">
        <v>45354</v>
      </c>
      <c r="J6728">
        <f>IF(Statistics_xlsx___Sheet1[[#This Row],[Offered Salary]]&lt;=0,AVERAGE($I$2:$I$7166),Statistics_xlsx___Sheet1[[#This Row],[Offered Salary]])</f>
        <v>45354</v>
      </c>
      <c r="K6728" t="b">
        <f>OR((Statistics_xlsx___Sheet1[[#This Row],[updated offered salary]]&lt;$N$39),(Statistics_xlsx___Sheet1[[#This Row],[updated offered salary]]&gt;$N$40))</f>
        <v>0</v>
      </c>
    </row>
    <row r="6729" spans="1:11" x14ac:dyDescent="0.3">
      <c r="A6729">
        <v>374158</v>
      </c>
      <c r="B6729" t="s">
        <v>5472</v>
      </c>
      <c r="C6729" t="s">
        <v>15</v>
      </c>
      <c r="D6729" t="s">
        <v>13</v>
      </c>
      <c r="E6729" t="str">
        <f>IF(Statistics_xlsx___Sheet1[[#This Row],[event_name]]="-","Male",Statistics_xlsx___Sheet1[[#This Row],[event_name]])</f>
        <v>Female</v>
      </c>
      <c r="F6729" t="s">
        <v>17</v>
      </c>
      <c r="G6729" t="s">
        <v>14</v>
      </c>
      <c r="H6729" t="str">
        <f>IF(Statistics_xlsx___Sheet1[[#This Row],[Post Name]]="-",IF(G6730=0,G6728,G6730),Statistics_xlsx___Sheet1[[#This Row],[Post Name]])</f>
        <v>c5</v>
      </c>
      <c r="I6729">
        <v>53502</v>
      </c>
      <c r="J6729">
        <f>IF(Statistics_xlsx___Sheet1[[#This Row],[Offered Salary]]&lt;=0,AVERAGE($I$2:$I$7166),Statistics_xlsx___Sheet1[[#This Row],[Offered Salary]])</f>
        <v>53502</v>
      </c>
      <c r="K6729" t="b">
        <f>OR((Statistics_xlsx___Sheet1[[#This Row],[updated offered salary]]&lt;$N$39),(Statistics_xlsx___Sheet1[[#This Row],[updated offered salary]]&gt;$N$40))</f>
        <v>0</v>
      </c>
    </row>
    <row r="6730" spans="1:11" x14ac:dyDescent="0.3">
      <c r="A6730">
        <v>183451</v>
      </c>
      <c r="B6730" t="s">
        <v>4060</v>
      </c>
      <c r="C6730" t="s">
        <v>8</v>
      </c>
      <c r="D6730" t="s">
        <v>9</v>
      </c>
      <c r="E6730" t="str">
        <f>IF(Statistics_xlsx___Sheet1[[#This Row],[event_name]]="-","Male",Statistics_xlsx___Sheet1[[#This Row],[event_name]])</f>
        <v>Male</v>
      </c>
      <c r="F6730" t="s">
        <v>10</v>
      </c>
      <c r="G6730" t="s">
        <v>30</v>
      </c>
      <c r="H6730" t="str">
        <f>IF(Statistics_xlsx___Sheet1[[#This Row],[Post Name]]="-",IF(G6731=0,G6729,G6731),Statistics_xlsx___Sheet1[[#This Row],[Post Name]])</f>
        <v>b9</v>
      </c>
      <c r="I6730">
        <v>9278</v>
      </c>
      <c r="J6730">
        <f>IF(Statistics_xlsx___Sheet1[[#This Row],[Offered Salary]]&lt;=0,AVERAGE($I$2:$I$7166),Statistics_xlsx___Sheet1[[#This Row],[Offered Salary]])</f>
        <v>9278</v>
      </c>
      <c r="K6730" t="b">
        <f>OR((Statistics_xlsx___Sheet1[[#This Row],[updated offered salary]]&lt;$N$39),(Statistics_xlsx___Sheet1[[#This Row],[updated offered salary]]&gt;$N$40))</f>
        <v>0</v>
      </c>
    </row>
    <row r="6731" spans="1:11" x14ac:dyDescent="0.3">
      <c r="A6731">
        <v>957861</v>
      </c>
      <c r="B6731" t="s">
        <v>5473</v>
      </c>
      <c r="C6731" t="s">
        <v>8</v>
      </c>
      <c r="D6731" t="s">
        <v>9</v>
      </c>
      <c r="E6731" t="str">
        <f>IF(Statistics_xlsx___Sheet1[[#This Row],[event_name]]="-","Male",Statistics_xlsx___Sheet1[[#This Row],[event_name]])</f>
        <v>Male</v>
      </c>
      <c r="F6731" t="s">
        <v>10</v>
      </c>
      <c r="G6731" t="s">
        <v>30</v>
      </c>
      <c r="H6731" t="str">
        <f>IF(Statistics_xlsx___Sheet1[[#This Row],[Post Name]]="-",IF(G6732=0,G6730,G6732),Statistics_xlsx___Sheet1[[#This Row],[Post Name]])</f>
        <v>b9</v>
      </c>
      <c r="I6731">
        <v>46236</v>
      </c>
      <c r="J6731">
        <f>IF(Statistics_xlsx___Sheet1[[#This Row],[Offered Salary]]&lt;=0,AVERAGE($I$2:$I$7166),Statistics_xlsx___Sheet1[[#This Row],[Offered Salary]])</f>
        <v>46236</v>
      </c>
      <c r="K6731" t="b">
        <f>OR((Statistics_xlsx___Sheet1[[#This Row],[updated offered salary]]&lt;$N$39),(Statistics_xlsx___Sheet1[[#This Row],[updated offered salary]]&gt;$N$40))</f>
        <v>0</v>
      </c>
    </row>
    <row r="6732" spans="1:11" x14ac:dyDescent="0.3">
      <c r="A6732">
        <v>561126</v>
      </c>
      <c r="B6732" t="s">
        <v>5474</v>
      </c>
      <c r="C6732" t="s">
        <v>8</v>
      </c>
      <c r="D6732" t="s">
        <v>9</v>
      </c>
      <c r="E6732" t="str">
        <f>IF(Statistics_xlsx___Sheet1[[#This Row],[event_name]]="-","Male",Statistics_xlsx___Sheet1[[#This Row],[event_name]])</f>
        <v>Male</v>
      </c>
      <c r="F6732" t="s">
        <v>10</v>
      </c>
      <c r="G6732" t="s">
        <v>30</v>
      </c>
      <c r="H6732" t="str">
        <f>IF(Statistics_xlsx___Sheet1[[#This Row],[Post Name]]="-",IF(G6733=0,G6731,G6733),Statistics_xlsx___Sheet1[[#This Row],[Post Name]])</f>
        <v>b9</v>
      </c>
      <c r="I6732">
        <v>22935</v>
      </c>
      <c r="J6732">
        <f>IF(Statistics_xlsx___Sheet1[[#This Row],[Offered Salary]]&lt;=0,AVERAGE($I$2:$I$7166),Statistics_xlsx___Sheet1[[#This Row],[Offered Salary]])</f>
        <v>22935</v>
      </c>
      <c r="K6732" t="b">
        <f>OR((Statistics_xlsx___Sheet1[[#This Row],[updated offered salary]]&lt;$N$39),(Statistics_xlsx___Sheet1[[#This Row],[updated offered salary]]&gt;$N$40))</f>
        <v>0</v>
      </c>
    </row>
    <row r="6733" spans="1:11" x14ac:dyDescent="0.3">
      <c r="A6733">
        <v>384750</v>
      </c>
      <c r="B6733" t="s">
        <v>5475</v>
      </c>
      <c r="C6733" t="s">
        <v>15</v>
      </c>
      <c r="D6733" t="s">
        <v>9</v>
      </c>
      <c r="E6733" t="str">
        <f>IF(Statistics_xlsx___Sheet1[[#This Row],[event_name]]="-","Male",Statistics_xlsx___Sheet1[[#This Row],[event_name]])</f>
        <v>Male</v>
      </c>
      <c r="F6733" t="s">
        <v>10</v>
      </c>
      <c r="G6733" t="s">
        <v>30</v>
      </c>
      <c r="H6733" t="str">
        <f>IF(Statistics_xlsx___Sheet1[[#This Row],[Post Name]]="-",IF(G6734=0,G6732,G6734),Statistics_xlsx___Sheet1[[#This Row],[Post Name]])</f>
        <v>b9</v>
      </c>
      <c r="I6733">
        <v>53899</v>
      </c>
      <c r="J6733">
        <f>IF(Statistics_xlsx___Sheet1[[#This Row],[Offered Salary]]&lt;=0,AVERAGE($I$2:$I$7166),Statistics_xlsx___Sheet1[[#This Row],[Offered Salary]])</f>
        <v>53899</v>
      </c>
      <c r="K6733" t="b">
        <f>OR((Statistics_xlsx___Sheet1[[#This Row],[updated offered salary]]&lt;$N$39),(Statistics_xlsx___Sheet1[[#This Row],[updated offered salary]]&gt;$N$40))</f>
        <v>0</v>
      </c>
    </row>
    <row r="6734" spans="1:11" x14ac:dyDescent="0.3">
      <c r="A6734">
        <v>401508</v>
      </c>
      <c r="B6734" t="s">
        <v>5476</v>
      </c>
      <c r="C6734" t="s">
        <v>8</v>
      </c>
      <c r="D6734" t="s">
        <v>9</v>
      </c>
      <c r="E6734" t="str">
        <f>IF(Statistics_xlsx___Sheet1[[#This Row],[event_name]]="-","Male",Statistics_xlsx___Sheet1[[#This Row],[event_name]])</f>
        <v>Male</v>
      </c>
      <c r="F6734" t="s">
        <v>17</v>
      </c>
      <c r="G6734" t="s">
        <v>30</v>
      </c>
      <c r="H6734" t="str">
        <f>IF(Statistics_xlsx___Sheet1[[#This Row],[Post Name]]="-",IF(G6735=0,G6733,G6735),Statistics_xlsx___Sheet1[[#This Row],[Post Name]])</f>
        <v>b9</v>
      </c>
      <c r="I6734">
        <v>55353</v>
      </c>
      <c r="J6734">
        <f>IF(Statistics_xlsx___Sheet1[[#This Row],[Offered Salary]]&lt;=0,AVERAGE($I$2:$I$7166),Statistics_xlsx___Sheet1[[#This Row],[Offered Salary]])</f>
        <v>55353</v>
      </c>
      <c r="K6734" t="b">
        <f>OR((Statistics_xlsx___Sheet1[[#This Row],[updated offered salary]]&lt;$N$39),(Statistics_xlsx___Sheet1[[#This Row],[updated offered salary]]&gt;$N$40))</f>
        <v>0</v>
      </c>
    </row>
    <row r="6735" spans="1:11" x14ac:dyDescent="0.3">
      <c r="A6735">
        <v>947251</v>
      </c>
      <c r="B6735" t="s">
        <v>5477</v>
      </c>
      <c r="C6735" t="s">
        <v>8</v>
      </c>
      <c r="D6735" t="s">
        <v>13</v>
      </c>
      <c r="E6735" t="str">
        <f>IF(Statistics_xlsx___Sheet1[[#This Row],[event_name]]="-","Male",Statistics_xlsx___Sheet1[[#This Row],[event_name]])</f>
        <v>Female</v>
      </c>
      <c r="F6735" t="s">
        <v>17</v>
      </c>
      <c r="G6735" t="s">
        <v>36</v>
      </c>
      <c r="H6735" t="str">
        <f>IF(Statistics_xlsx___Sheet1[[#This Row],[Post Name]]="-",IF(G6736=0,G6734,G6736),Statistics_xlsx___Sheet1[[#This Row],[Post Name]])</f>
        <v>i5</v>
      </c>
      <c r="I6735">
        <v>72477</v>
      </c>
      <c r="J6735">
        <f>IF(Statistics_xlsx___Sheet1[[#This Row],[Offered Salary]]&lt;=0,AVERAGE($I$2:$I$7166),Statistics_xlsx___Sheet1[[#This Row],[Offered Salary]])</f>
        <v>72477</v>
      </c>
      <c r="K6735" t="b">
        <f>OR((Statistics_xlsx___Sheet1[[#This Row],[updated offered salary]]&lt;$N$39),(Statistics_xlsx___Sheet1[[#This Row],[updated offered salary]]&gt;$N$40))</f>
        <v>0</v>
      </c>
    </row>
    <row r="6736" spans="1:11" x14ac:dyDescent="0.3">
      <c r="A6736">
        <v>800494</v>
      </c>
      <c r="B6736" t="s">
        <v>5478</v>
      </c>
      <c r="C6736" t="s">
        <v>8</v>
      </c>
      <c r="D6736" t="s">
        <v>13</v>
      </c>
      <c r="E6736" t="str">
        <f>IF(Statistics_xlsx___Sheet1[[#This Row],[event_name]]="-","Male",Statistics_xlsx___Sheet1[[#This Row],[event_name]])</f>
        <v>Female</v>
      </c>
      <c r="F6736" t="s">
        <v>17</v>
      </c>
      <c r="G6736" t="s">
        <v>36</v>
      </c>
      <c r="H6736" t="str">
        <f>IF(Statistics_xlsx___Sheet1[[#This Row],[Post Name]]="-",IF(G6737=0,G6735,G6737),Statistics_xlsx___Sheet1[[#This Row],[Post Name]])</f>
        <v>i5</v>
      </c>
      <c r="I6736">
        <v>77110</v>
      </c>
      <c r="J6736">
        <f>IF(Statistics_xlsx___Sheet1[[#This Row],[Offered Salary]]&lt;=0,AVERAGE($I$2:$I$7166),Statistics_xlsx___Sheet1[[#This Row],[Offered Salary]])</f>
        <v>77110</v>
      </c>
      <c r="K6736" t="b">
        <f>OR((Statistics_xlsx___Sheet1[[#This Row],[updated offered salary]]&lt;$N$39),(Statistics_xlsx___Sheet1[[#This Row],[updated offered salary]]&gt;$N$40))</f>
        <v>0</v>
      </c>
    </row>
    <row r="6737" spans="1:11" x14ac:dyDescent="0.3">
      <c r="A6737">
        <v>835229</v>
      </c>
      <c r="B6737" t="s">
        <v>5479</v>
      </c>
      <c r="C6737" t="s">
        <v>8</v>
      </c>
      <c r="D6737" t="s">
        <v>13</v>
      </c>
      <c r="E6737" t="str">
        <f>IF(Statistics_xlsx___Sheet1[[#This Row],[event_name]]="-","Male",Statistics_xlsx___Sheet1[[#This Row],[event_name]])</f>
        <v>Female</v>
      </c>
      <c r="F6737" t="s">
        <v>10</v>
      </c>
      <c r="G6737" t="s">
        <v>345</v>
      </c>
      <c r="H6737" t="str">
        <f>IF(Statistics_xlsx___Sheet1[[#This Row],[Post Name]]="-",IF(G6738=0,G6736,G6738),Statistics_xlsx___Sheet1[[#This Row],[Post Name]])</f>
        <v>c9</v>
      </c>
      <c r="I6737">
        <v>73989</v>
      </c>
      <c r="J6737">
        <f>IF(Statistics_xlsx___Sheet1[[#This Row],[Offered Salary]]&lt;=0,AVERAGE($I$2:$I$7166),Statistics_xlsx___Sheet1[[#This Row],[Offered Salary]])</f>
        <v>73989</v>
      </c>
      <c r="K6737" t="b">
        <f>OR((Statistics_xlsx___Sheet1[[#This Row],[updated offered salary]]&lt;$N$39),(Statistics_xlsx___Sheet1[[#This Row],[updated offered salary]]&gt;$N$40))</f>
        <v>0</v>
      </c>
    </row>
    <row r="6738" spans="1:11" x14ac:dyDescent="0.3">
      <c r="A6738">
        <v>678790</v>
      </c>
      <c r="B6738" t="s">
        <v>5480</v>
      </c>
      <c r="C6738" t="s">
        <v>8</v>
      </c>
      <c r="D6738" t="s">
        <v>9</v>
      </c>
      <c r="E6738" t="str">
        <f>IF(Statistics_xlsx___Sheet1[[#This Row],[event_name]]="-","Male",Statistics_xlsx___Sheet1[[#This Row],[event_name]])</f>
        <v>Male</v>
      </c>
      <c r="F6738" t="s">
        <v>10</v>
      </c>
      <c r="G6738" t="s">
        <v>345</v>
      </c>
      <c r="H6738" t="str">
        <f>IF(Statistics_xlsx___Sheet1[[#This Row],[Post Name]]="-",IF(G6739=0,G6737,G6739),Statistics_xlsx___Sheet1[[#This Row],[Post Name]])</f>
        <v>c9</v>
      </c>
      <c r="I6738">
        <v>78359</v>
      </c>
      <c r="J6738">
        <f>IF(Statistics_xlsx___Sheet1[[#This Row],[Offered Salary]]&lt;=0,AVERAGE($I$2:$I$7166),Statistics_xlsx___Sheet1[[#This Row],[Offered Salary]])</f>
        <v>78359</v>
      </c>
      <c r="K6738" t="b">
        <f>OR((Statistics_xlsx___Sheet1[[#This Row],[updated offered salary]]&lt;$N$39),(Statistics_xlsx___Sheet1[[#This Row],[updated offered salary]]&gt;$N$40))</f>
        <v>0</v>
      </c>
    </row>
    <row r="6739" spans="1:11" x14ac:dyDescent="0.3">
      <c r="A6739">
        <v>927124</v>
      </c>
      <c r="B6739" t="s">
        <v>5481</v>
      </c>
      <c r="C6739" t="s">
        <v>8</v>
      </c>
      <c r="D6739" t="s">
        <v>9</v>
      </c>
      <c r="E6739" t="str">
        <f>IF(Statistics_xlsx___Sheet1[[#This Row],[event_name]]="-","Male",Statistics_xlsx___Sheet1[[#This Row],[event_name]])</f>
        <v>Male</v>
      </c>
      <c r="F6739" t="s">
        <v>17</v>
      </c>
      <c r="G6739" t="s">
        <v>44</v>
      </c>
      <c r="H6739" t="str">
        <f>IF(Statistics_xlsx___Sheet1[[#This Row],[Post Name]]="-",IF(G6740=0,G6738,G6740),Statistics_xlsx___Sheet1[[#This Row],[Post Name]])</f>
        <v>i6</v>
      </c>
      <c r="I6739">
        <v>95976</v>
      </c>
      <c r="J6739">
        <f>IF(Statistics_xlsx___Sheet1[[#This Row],[Offered Salary]]&lt;=0,AVERAGE($I$2:$I$7166),Statistics_xlsx___Sheet1[[#This Row],[Offered Salary]])</f>
        <v>95976</v>
      </c>
      <c r="K6739" t="b">
        <f>OR((Statistics_xlsx___Sheet1[[#This Row],[updated offered salary]]&lt;$N$39),(Statistics_xlsx___Sheet1[[#This Row],[updated offered salary]]&gt;$N$40))</f>
        <v>0</v>
      </c>
    </row>
    <row r="6740" spans="1:11" x14ac:dyDescent="0.3">
      <c r="A6740">
        <v>232315</v>
      </c>
      <c r="B6740" t="s">
        <v>5482</v>
      </c>
      <c r="C6740" t="s">
        <v>8</v>
      </c>
      <c r="D6740" t="s">
        <v>9</v>
      </c>
      <c r="E6740" t="str">
        <f>IF(Statistics_xlsx___Sheet1[[#This Row],[event_name]]="-","Male",Statistics_xlsx___Sheet1[[#This Row],[event_name]])</f>
        <v>Male</v>
      </c>
      <c r="F6740" t="s">
        <v>17</v>
      </c>
      <c r="G6740" t="s">
        <v>44</v>
      </c>
      <c r="H6740" t="str">
        <f>IF(Statistics_xlsx___Sheet1[[#This Row],[Post Name]]="-",IF(G6741=0,G6739,G6741),Statistics_xlsx___Sheet1[[#This Row],[Post Name]])</f>
        <v>i6</v>
      </c>
      <c r="I6740">
        <v>8300</v>
      </c>
      <c r="J6740">
        <f>IF(Statistics_xlsx___Sheet1[[#This Row],[Offered Salary]]&lt;=0,AVERAGE($I$2:$I$7166),Statistics_xlsx___Sheet1[[#This Row],[Offered Salary]])</f>
        <v>8300</v>
      </c>
      <c r="K6740" t="b">
        <f>OR((Statistics_xlsx___Sheet1[[#This Row],[updated offered salary]]&lt;$N$39),(Statistics_xlsx___Sheet1[[#This Row],[updated offered salary]]&gt;$N$40))</f>
        <v>0</v>
      </c>
    </row>
    <row r="6741" spans="1:11" x14ac:dyDescent="0.3">
      <c r="A6741">
        <v>645912</v>
      </c>
      <c r="B6741" t="s">
        <v>5483</v>
      </c>
      <c r="C6741" t="s">
        <v>8</v>
      </c>
      <c r="D6741" t="s">
        <v>13</v>
      </c>
      <c r="E6741" t="str">
        <f>IF(Statistics_xlsx___Sheet1[[#This Row],[event_name]]="-","Male",Statistics_xlsx___Sheet1[[#This Row],[event_name]])</f>
        <v>Female</v>
      </c>
      <c r="F6741" t="s">
        <v>10</v>
      </c>
      <c r="G6741" t="s">
        <v>345</v>
      </c>
      <c r="H6741" t="str">
        <f>IF(Statistics_xlsx___Sheet1[[#This Row],[Post Name]]="-",IF(G6742=0,G6740,G6742),Statistics_xlsx___Sheet1[[#This Row],[Post Name]])</f>
        <v>c9</v>
      </c>
      <c r="I6741">
        <v>53778</v>
      </c>
      <c r="J6741">
        <f>IF(Statistics_xlsx___Sheet1[[#This Row],[Offered Salary]]&lt;=0,AVERAGE($I$2:$I$7166),Statistics_xlsx___Sheet1[[#This Row],[Offered Salary]])</f>
        <v>53778</v>
      </c>
      <c r="K6741" t="b">
        <f>OR((Statistics_xlsx___Sheet1[[#This Row],[updated offered salary]]&lt;$N$39),(Statistics_xlsx___Sheet1[[#This Row],[updated offered salary]]&gt;$N$40))</f>
        <v>0</v>
      </c>
    </row>
    <row r="6742" spans="1:11" x14ac:dyDescent="0.3">
      <c r="A6742">
        <v>249938</v>
      </c>
      <c r="B6742" t="s">
        <v>5484</v>
      </c>
      <c r="C6742" t="s">
        <v>8</v>
      </c>
      <c r="D6742" t="s">
        <v>9</v>
      </c>
      <c r="E6742" t="str">
        <f>IF(Statistics_xlsx___Sheet1[[#This Row],[event_name]]="-","Male",Statistics_xlsx___Sheet1[[#This Row],[event_name]])</f>
        <v>Male</v>
      </c>
      <c r="F6742" t="s">
        <v>10</v>
      </c>
      <c r="G6742" t="s">
        <v>345</v>
      </c>
      <c r="H6742" t="str">
        <f>IF(Statistics_xlsx___Sheet1[[#This Row],[Post Name]]="-",IF(G6743=0,G6741,G6743),Statistics_xlsx___Sheet1[[#This Row],[Post Name]])</f>
        <v>c9</v>
      </c>
      <c r="I6742">
        <v>4689</v>
      </c>
      <c r="J6742">
        <f>IF(Statistics_xlsx___Sheet1[[#This Row],[Offered Salary]]&lt;=0,AVERAGE($I$2:$I$7166),Statistics_xlsx___Sheet1[[#This Row],[Offered Salary]])</f>
        <v>4689</v>
      </c>
      <c r="K6742" t="b">
        <f>OR((Statistics_xlsx___Sheet1[[#This Row],[updated offered salary]]&lt;$N$39),(Statistics_xlsx___Sheet1[[#This Row],[updated offered salary]]&gt;$N$40))</f>
        <v>0</v>
      </c>
    </row>
    <row r="6743" spans="1:11" x14ac:dyDescent="0.3">
      <c r="A6743">
        <v>680388</v>
      </c>
      <c r="B6743" t="s">
        <v>5485</v>
      </c>
      <c r="C6743" t="s">
        <v>8</v>
      </c>
      <c r="D6743" t="s">
        <v>9</v>
      </c>
      <c r="E6743" t="str">
        <f>IF(Statistics_xlsx___Sheet1[[#This Row],[event_name]]="-","Male",Statistics_xlsx___Sheet1[[#This Row],[event_name]])</f>
        <v>Male</v>
      </c>
      <c r="F6743" t="s">
        <v>17</v>
      </c>
      <c r="G6743" t="s">
        <v>36</v>
      </c>
      <c r="H6743" t="str">
        <f>IF(Statistics_xlsx___Sheet1[[#This Row],[Post Name]]="-",IF(G6744=0,G6742,G6744),Statistics_xlsx___Sheet1[[#This Row],[Post Name]])</f>
        <v>i5</v>
      </c>
      <c r="I6743">
        <v>50984</v>
      </c>
      <c r="J6743">
        <f>IF(Statistics_xlsx___Sheet1[[#This Row],[Offered Salary]]&lt;=0,AVERAGE($I$2:$I$7166),Statistics_xlsx___Sheet1[[#This Row],[Offered Salary]])</f>
        <v>50984</v>
      </c>
      <c r="K6743" t="b">
        <f>OR((Statistics_xlsx___Sheet1[[#This Row],[updated offered salary]]&lt;$N$39),(Statistics_xlsx___Sheet1[[#This Row],[updated offered salary]]&gt;$N$40))</f>
        <v>0</v>
      </c>
    </row>
    <row r="6744" spans="1:11" x14ac:dyDescent="0.3">
      <c r="A6744">
        <v>970475</v>
      </c>
      <c r="B6744" t="s">
        <v>5486</v>
      </c>
      <c r="C6744" t="s">
        <v>15</v>
      </c>
      <c r="D6744" t="s">
        <v>9</v>
      </c>
      <c r="E6744" t="str">
        <f>IF(Statistics_xlsx___Sheet1[[#This Row],[event_name]]="-","Male",Statistics_xlsx___Sheet1[[#This Row],[event_name]])</f>
        <v>Male</v>
      </c>
      <c r="F6744" t="s">
        <v>17</v>
      </c>
      <c r="G6744" t="s">
        <v>36</v>
      </c>
      <c r="H6744" t="str">
        <f>IF(Statistics_xlsx___Sheet1[[#This Row],[Post Name]]="-",IF(G6745=0,G6743,G6745),Statistics_xlsx___Sheet1[[#This Row],[Post Name]])</f>
        <v>i5</v>
      </c>
      <c r="I6744">
        <v>31647</v>
      </c>
      <c r="J6744">
        <f>IF(Statistics_xlsx___Sheet1[[#This Row],[Offered Salary]]&lt;=0,AVERAGE($I$2:$I$7166),Statistics_xlsx___Sheet1[[#This Row],[Offered Salary]])</f>
        <v>31647</v>
      </c>
      <c r="K6744" t="b">
        <f>OR((Statistics_xlsx___Sheet1[[#This Row],[updated offered salary]]&lt;$N$39),(Statistics_xlsx___Sheet1[[#This Row],[updated offered salary]]&gt;$N$40))</f>
        <v>0</v>
      </c>
    </row>
    <row r="6745" spans="1:11" x14ac:dyDescent="0.3">
      <c r="A6745">
        <v>522630</v>
      </c>
      <c r="B6745" t="s">
        <v>5487</v>
      </c>
      <c r="C6745" t="s">
        <v>15</v>
      </c>
      <c r="D6745" t="s">
        <v>9</v>
      </c>
      <c r="E6745" t="str">
        <f>IF(Statistics_xlsx___Sheet1[[#This Row],[event_name]]="-","Male",Statistics_xlsx___Sheet1[[#This Row],[event_name]])</f>
        <v>Male</v>
      </c>
      <c r="F6745" t="s">
        <v>21</v>
      </c>
      <c r="G6745" t="s">
        <v>345</v>
      </c>
      <c r="H6745" t="str">
        <f>IF(Statistics_xlsx___Sheet1[[#This Row],[Post Name]]="-",IF(G6746=0,G6744,G6746),Statistics_xlsx___Sheet1[[#This Row],[Post Name]])</f>
        <v>c9</v>
      </c>
      <c r="I6745">
        <v>59321</v>
      </c>
      <c r="J6745">
        <f>IF(Statistics_xlsx___Sheet1[[#This Row],[Offered Salary]]&lt;=0,AVERAGE($I$2:$I$7166),Statistics_xlsx___Sheet1[[#This Row],[Offered Salary]])</f>
        <v>59321</v>
      </c>
      <c r="K6745" t="b">
        <f>OR((Statistics_xlsx___Sheet1[[#This Row],[updated offered salary]]&lt;$N$39),(Statistics_xlsx___Sheet1[[#This Row],[updated offered salary]]&gt;$N$40))</f>
        <v>0</v>
      </c>
    </row>
    <row r="6746" spans="1:11" x14ac:dyDescent="0.3">
      <c r="A6746">
        <v>379391</v>
      </c>
      <c r="B6746" t="s">
        <v>5488</v>
      </c>
      <c r="C6746" t="s">
        <v>8</v>
      </c>
      <c r="D6746" t="s">
        <v>9</v>
      </c>
      <c r="E6746" t="str">
        <f>IF(Statistics_xlsx___Sheet1[[#This Row],[event_name]]="-","Male",Statistics_xlsx___Sheet1[[#This Row],[event_name]])</f>
        <v>Male</v>
      </c>
      <c r="F6746" t="s">
        <v>21</v>
      </c>
      <c r="G6746" t="s">
        <v>345</v>
      </c>
      <c r="H6746" t="str">
        <f>IF(Statistics_xlsx___Sheet1[[#This Row],[Post Name]]="-",IF(G6747=0,G6745,G6747),Statistics_xlsx___Sheet1[[#This Row],[Post Name]])</f>
        <v>c9</v>
      </c>
      <c r="I6746">
        <v>80619</v>
      </c>
      <c r="J6746">
        <f>IF(Statistics_xlsx___Sheet1[[#This Row],[Offered Salary]]&lt;=0,AVERAGE($I$2:$I$7166),Statistics_xlsx___Sheet1[[#This Row],[Offered Salary]])</f>
        <v>80619</v>
      </c>
      <c r="K6746" t="b">
        <f>OR((Statistics_xlsx___Sheet1[[#This Row],[updated offered salary]]&lt;$N$39),(Statistics_xlsx___Sheet1[[#This Row],[updated offered salary]]&gt;$N$40))</f>
        <v>0</v>
      </c>
    </row>
    <row r="6747" spans="1:11" x14ac:dyDescent="0.3">
      <c r="A6747">
        <v>182272</v>
      </c>
      <c r="B6747" t="s">
        <v>5489</v>
      </c>
      <c r="C6747" t="s">
        <v>8</v>
      </c>
      <c r="D6747" t="s">
        <v>13</v>
      </c>
      <c r="E6747" t="str">
        <f>IF(Statistics_xlsx___Sheet1[[#This Row],[event_name]]="-","Male",Statistics_xlsx___Sheet1[[#This Row],[event_name]])</f>
        <v>Female</v>
      </c>
      <c r="F6747" t="s">
        <v>21</v>
      </c>
      <c r="G6747" t="s">
        <v>345</v>
      </c>
      <c r="H6747" t="str">
        <f>IF(Statistics_xlsx___Sheet1[[#This Row],[Post Name]]="-",IF(G6748=0,G6746,G6748),Statistics_xlsx___Sheet1[[#This Row],[Post Name]])</f>
        <v>c9</v>
      </c>
      <c r="I6747">
        <v>6932</v>
      </c>
      <c r="J6747">
        <f>IF(Statistics_xlsx___Sheet1[[#This Row],[Offered Salary]]&lt;=0,AVERAGE($I$2:$I$7166),Statistics_xlsx___Sheet1[[#This Row],[Offered Salary]])</f>
        <v>6932</v>
      </c>
      <c r="K6747" t="b">
        <f>OR((Statistics_xlsx___Sheet1[[#This Row],[updated offered salary]]&lt;$N$39),(Statistics_xlsx___Sheet1[[#This Row],[updated offered salary]]&gt;$N$40))</f>
        <v>0</v>
      </c>
    </row>
    <row r="6748" spans="1:11" x14ac:dyDescent="0.3">
      <c r="A6748">
        <v>489960</v>
      </c>
      <c r="B6748" t="s">
        <v>5490</v>
      </c>
      <c r="C6748" t="s">
        <v>8</v>
      </c>
      <c r="D6748" t="s">
        <v>42</v>
      </c>
      <c r="E6748" t="str">
        <f>IF(Statistics_xlsx___Sheet1[[#This Row],[event_name]]="-","Male",Statistics_xlsx___Sheet1[[#This Row],[event_name]])</f>
        <v>Don’t want to say</v>
      </c>
      <c r="F6748" t="s">
        <v>21</v>
      </c>
      <c r="G6748" t="s">
        <v>345</v>
      </c>
      <c r="H6748" t="str">
        <f>IF(Statistics_xlsx___Sheet1[[#This Row],[Post Name]]="-",IF(G6749=0,G6747,G6749),Statistics_xlsx___Sheet1[[#This Row],[Post Name]])</f>
        <v>c9</v>
      </c>
      <c r="I6748">
        <v>43920</v>
      </c>
      <c r="J6748">
        <f>IF(Statistics_xlsx___Sheet1[[#This Row],[Offered Salary]]&lt;=0,AVERAGE($I$2:$I$7166),Statistics_xlsx___Sheet1[[#This Row],[Offered Salary]])</f>
        <v>43920</v>
      </c>
      <c r="K6748" t="b">
        <f>OR((Statistics_xlsx___Sheet1[[#This Row],[updated offered salary]]&lt;$N$39),(Statistics_xlsx___Sheet1[[#This Row],[updated offered salary]]&gt;$N$40))</f>
        <v>0</v>
      </c>
    </row>
    <row r="6749" spans="1:11" x14ac:dyDescent="0.3">
      <c r="A6749">
        <v>695427</v>
      </c>
      <c r="B6749" t="s">
        <v>5491</v>
      </c>
      <c r="C6749" t="s">
        <v>8</v>
      </c>
      <c r="D6749" t="s">
        <v>9</v>
      </c>
      <c r="E6749" t="str">
        <f>IF(Statistics_xlsx___Sheet1[[#This Row],[event_name]]="-","Male",Statistics_xlsx___Sheet1[[#This Row],[event_name]])</f>
        <v>Male</v>
      </c>
      <c r="F6749" t="s">
        <v>17</v>
      </c>
      <c r="G6749" t="s">
        <v>24</v>
      </c>
      <c r="H6749" t="str">
        <f>IF(Statistics_xlsx___Sheet1[[#This Row],[Post Name]]="-",IF(G6750=0,G6748,G6750),Statistics_xlsx___Sheet1[[#This Row],[Post Name]])</f>
        <v>i7</v>
      </c>
      <c r="I6749">
        <v>90323</v>
      </c>
      <c r="J6749">
        <f>IF(Statistics_xlsx___Sheet1[[#This Row],[Offered Salary]]&lt;=0,AVERAGE($I$2:$I$7166),Statistics_xlsx___Sheet1[[#This Row],[Offered Salary]])</f>
        <v>90323</v>
      </c>
      <c r="K6749" t="b">
        <f>OR((Statistics_xlsx___Sheet1[[#This Row],[updated offered salary]]&lt;$N$39),(Statistics_xlsx___Sheet1[[#This Row],[updated offered salary]]&gt;$N$40))</f>
        <v>0</v>
      </c>
    </row>
    <row r="6750" spans="1:11" x14ac:dyDescent="0.3">
      <c r="A6750">
        <v>231247</v>
      </c>
      <c r="B6750" t="s">
        <v>5492</v>
      </c>
      <c r="C6750" t="s">
        <v>8</v>
      </c>
      <c r="D6750" t="s">
        <v>9</v>
      </c>
      <c r="E6750" t="str">
        <f>IF(Statistics_xlsx___Sheet1[[#This Row],[event_name]]="-","Male",Statistics_xlsx___Sheet1[[#This Row],[event_name]])</f>
        <v>Male</v>
      </c>
      <c r="F6750" t="s">
        <v>17</v>
      </c>
      <c r="G6750" t="s">
        <v>24</v>
      </c>
      <c r="H6750" t="str">
        <f>IF(Statistics_xlsx___Sheet1[[#This Row],[Post Name]]="-",IF(G6751=0,G6749,G6751),Statistics_xlsx___Sheet1[[#This Row],[Post Name]])</f>
        <v>i7</v>
      </c>
      <c r="I6750">
        <v>59167</v>
      </c>
      <c r="J6750">
        <f>IF(Statistics_xlsx___Sheet1[[#This Row],[Offered Salary]]&lt;=0,AVERAGE($I$2:$I$7166),Statistics_xlsx___Sheet1[[#This Row],[Offered Salary]])</f>
        <v>59167</v>
      </c>
      <c r="K6750" t="b">
        <f>OR((Statistics_xlsx___Sheet1[[#This Row],[updated offered salary]]&lt;$N$39),(Statistics_xlsx___Sheet1[[#This Row],[updated offered salary]]&gt;$N$40))</f>
        <v>0</v>
      </c>
    </row>
    <row r="6751" spans="1:11" x14ac:dyDescent="0.3">
      <c r="A6751">
        <v>481258</v>
      </c>
      <c r="B6751" t="s">
        <v>424</v>
      </c>
      <c r="C6751" t="s">
        <v>8</v>
      </c>
      <c r="D6751" t="s">
        <v>13</v>
      </c>
      <c r="E6751" t="str">
        <f>IF(Statistics_xlsx___Sheet1[[#This Row],[event_name]]="-","Male",Statistics_xlsx___Sheet1[[#This Row],[event_name]])</f>
        <v>Female</v>
      </c>
      <c r="F6751" t="s">
        <v>17</v>
      </c>
      <c r="G6751" t="s">
        <v>24</v>
      </c>
      <c r="H6751" t="str">
        <f>IF(Statistics_xlsx___Sheet1[[#This Row],[Post Name]]="-",IF(G6752=0,G6750,G6752),Statistics_xlsx___Sheet1[[#This Row],[Post Name]])</f>
        <v>i7</v>
      </c>
      <c r="I6751">
        <v>78543</v>
      </c>
      <c r="J6751">
        <f>IF(Statistics_xlsx___Sheet1[[#This Row],[Offered Salary]]&lt;=0,AVERAGE($I$2:$I$7166),Statistics_xlsx___Sheet1[[#This Row],[Offered Salary]])</f>
        <v>78543</v>
      </c>
      <c r="K6751" t="b">
        <f>OR((Statistics_xlsx___Sheet1[[#This Row],[updated offered salary]]&lt;$N$39),(Statistics_xlsx___Sheet1[[#This Row],[updated offered salary]]&gt;$N$40))</f>
        <v>0</v>
      </c>
    </row>
    <row r="6752" spans="1:11" x14ac:dyDescent="0.3">
      <c r="A6752">
        <v>162500</v>
      </c>
      <c r="B6752" t="s">
        <v>5493</v>
      </c>
      <c r="C6752" t="s">
        <v>8</v>
      </c>
      <c r="D6752" t="s">
        <v>9</v>
      </c>
      <c r="E6752" t="str">
        <f>IF(Statistics_xlsx___Sheet1[[#This Row],[event_name]]="-","Male",Statistics_xlsx___Sheet1[[#This Row],[event_name]])</f>
        <v>Male</v>
      </c>
      <c r="F6752" t="s">
        <v>52</v>
      </c>
      <c r="G6752" t="s">
        <v>345</v>
      </c>
      <c r="H6752" t="str">
        <f>IF(Statistics_xlsx___Sheet1[[#This Row],[Post Name]]="-",IF(G6753=0,G6751,G6753),Statistics_xlsx___Sheet1[[#This Row],[Post Name]])</f>
        <v>c9</v>
      </c>
      <c r="I6752">
        <v>61900</v>
      </c>
      <c r="J6752">
        <f>IF(Statistics_xlsx___Sheet1[[#This Row],[Offered Salary]]&lt;=0,AVERAGE($I$2:$I$7166),Statistics_xlsx___Sheet1[[#This Row],[Offered Salary]])</f>
        <v>61900</v>
      </c>
      <c r="K6752" t="b">
        <f>OR((Statistics_xlsx___Sheet1[[#This Row],[updated offered salary]]&lt;$N$39),(Statistics_xlsx___Sheet1[[#This Row],[updated offered salary]]&gt;$N$40))</f>
        <v>0</v>
      </c>
    </row>
    <row r="6753" spans="1:11" x14ac:dyDescent="0.3">
      <c r="A6753">
        <v>568407</v>
      </c>
      <c r="B6753" t="s">
        <v>5494</v>
      </c>
      <c r="C6753" t="s">
        <v>8</v>
      </c>
      <c r="D6753" t="s">
        <v>9</v>
      </c>
      <c r="E6753" t="str">
        <f>IF(Statistics_xlsx___Sheet1[[#This Row],[event_name]]="-","Male",Statistics_xlsx___Sheet1[[#This Row],[event_name]])</f>
        <v>Male</v>
      </c>
      <c r="F6753" t="s">
        <v>52</v>
      </c>
      <c r="G6753" t="s">
        <v>345</v>
      </c>
      <c r="H6753" t="str">
        <f>IF(Statistics_xlsx___Sheet1[[#This Row],[Post Name]]="-",IF(G6754=0,G6752,G6754),Statistics_xlsx___Sheet1[[#This Row],[Post Name]])</f>
        <v>c9</v>
      </c>
      <c r="I6753">
        <v>72899</v>
      </c>
      <c r="J6753">
        <f>IF(Statistics_xlsx___Sheet1[[#This Row],[Offered Salary]]&lt;=0,AVERAGE($I$2:$I$7166),Statistics_xlsx___Sheet1[[#This Row],[Offered Salary]])</f>
        <v>72899</v>
      </c>
      <c r="K6753" t="b">
        <f>OR((Statistics_xlsx___Sheet1[[#This Row],[updated offered salary]]&lt;$N$39),(Statistics_xlsx___Sheet1[[#This Row],[updated offered salary]]&gt;$N$40))</f>
        <v>0</v>
      </c>
    </row>
    <row r="6754" spans="1:11" x14ac:dyDescent="0.3">
      <c r="A6754">
        <v>394641</v>
      </c>
      <c r="B6754" t="s">
        <v>5495</v>
      </c>
      <c r="C6754" t="s">
        <v>8</v>
      </c>
      <c r="D6754" t="s">
        <v>9</v>
      </c>
      <c r="E6754" t="str">
        <f>IF(Statistics_xlsx___Sheet1[[#This Row],[event_name]]="-","Male",Statistics_xlsx___Sheet1[[#This Row],[event_name]])</f>
        <v>Male</v>
      </c>
      <c r="F6754" t="s">
        <v>33</v>
      </c>
      <c r="G6754" t="s">
        <v>345</v>
      </c>
      <c r="H6754" t="str">
        <f>IF(Statistics_xlsx___Sheet1[[#This Row],[Post Name]]="-",IF(G6755=0,G6753,G6755),Statistics_xlsx___Sheet1[[#This Row],[Post Name]])</f>
        <v>c9</v>
      </c>
      <c r="I6754">
        <v>25172</v>
      </c>
      <c r="J6754">
        <f>IF(Statistics_xlsx___Sheet1[[#This Row],[Offered Salary]]&lt;=0,AVERAGE($I$2:$I$7166),Statistics_xlsx___Sheet1[[#This Row],[Offered Salary]])</f>
        <v>25172</v>
      </c>
      <c r="K6754" t="b">
        <f>OR((Statistics_xlsx___Sheet1[[#This Row],[updated offered salary]]&lt;$N$39),(Statistics_xlsx___Sheet1[[#This Row],[updated offered salary]]&gt;$N$40))</f>
        <v>0</v>
      </c>
    </row>
    <row r="6755" spans="1:11" x14ac:dyDescent="0.3">
      <c r="A6755">
        <v>340584</v>
      </c>
      <c r="B6755" t="s">
        <v>800</v>
      </c>
      <c r="C6755" t="s">
        <v>15</v>
      </c>
      <c r="D6755" t="s">
        <v>13</v>
      </c>
      <c r="E6755" t="str">
        <f>IF(Statistics_xlsx___Sheet1[[#This Row],[event_name]]="-","Male",Statistics_xlsx___Sheet1[[#This Row],[event_name]])</f>
        <v>Female</v>
      </c>
      <c r="F6755" t="s">
        <v>17</v>
      </c>
      <c r="G6755" t="s">
        <v>36</v>
      </c>
      <c r="H6755" t="str">
        <f>IF(Statistics_xlsx___Sheet1[[#This Row],[Post Name]]="-",IF(G6756=0,G6754,G6756),Statistics_xlsx___Sheet1[[#This Row],[Post Name]])</f>
        <v>i5</v>
      </c>
      <c r="I6755">
        <v>97563</v>
      </c>
      <c r="J6755">
        <f>IF(Statistics_xlsx___Sheet1[[#This Row],[Offered Salary]]&lt;=0,AVERAGE($I$2:$I$7166),Statistics_xlsx___Sheet1[[#This Row],[Offered Salary]])</f>
        <v>97563</v>
      </c>
      <c r="K6755" t="b">
        <f>OR((Statistics_xlsx___Sheet1[[#This Row],[updated offered salary]]&lt;$N$39),(Statistics_xlsx___Sheet1[[#This Row],[updated offered salary]]&gt;$N$40))</f>
        <v>0</v>
      </c>
    </row>
    <row r="6756" spans="1:11" x14ac:dyDescent="0.3">
      <c r="A6756">
        <v>585873</v>
      </c>
      <c r="B6756" t="s">
        <v>5496</v>
      </c>
      <c r="C6756" t="s">
        <v>8</v>
      </c>
      <c r="D6756" t="s">
        <v>9</v>
      </c>
      <c r="E6756" t="str">
        <f>IF(Statistics_xlsx___Sheet1[[#This Row],[event_name]]="-","Male",Statistics_xlsx___Sheet1[[#This Row],[event_name]])</f>
        <v>Male</v>
      </c>
      <c r="F6756" t="s">
        <v>17</v>
      </c>
      <c r="G6756" t="s">
        <v>36</v>
      </c>
      <c r="H6756" t="str">
        <f>IF(Statistics_xlsx___Sheet1[[#This Row],[Post Name]]="-",IF(G6757=0,G6755,G6757),Statistics_xlsx___Sheet1[[#This Row],[Post Name]])</f>
        <v>i5</v>
      </c>
      <c r="I6756">
        <v>90457</v>
      </c>
      <c r="J6756">
        <f>IF(Statistics_xlsx___Sheet1[[#This Row],[Offered Salary]]&lt;=0,AVERAGE($I$2:$I$7166),Statistics_xlsx___Sheet1[[#This Row],[Offered Salary]])</f>
        <v>90457</v>
      </c>
      <c r="K6756" t="b">
        <f>OR((Statistics_xlsx___Sheet1[[#This Row],[updated offered salary]]&lt;$N$39),(Statistics_xlsx___Sheet1[[#This Row],[updated offered salary]]&gt;$N$40))</f>
        <v>0</v>
      </c>
    </row>
    <row r="6757" spans="1:11" x14ac:dyDescent="0.3">
      <c r="A6757">
        <v>495165</v>
      </c>
      <c r="B6757" t="s">
        <v>5497</v>
      </c>
      <c r="C6757" t="s">
        <v>8</v>
      </c>
      <c r="D6757" t="s">
        <v>9</v>
      </c>
      <c r="E6757" t="str">
        <f>IF(Statistics_xlsx___Sheet1[[#This Row],[event_name]]="-","Male",Statistics_xlsx___Sheet1[[#This Row],[event_name]])</f>
        <v>Male</v>
      </c>
      <c r="F6757" t="s">
        <v>17</v>
      </c>
      <c r="G6757" t="s">
        <v>36</v>
      </c>
      <c r="H6757" t="str">
        <f>IF(Statistics_xlsx___Sheet1[[#This Row],[Post Name]]="-",IF(G6758=0,G6756,G6758),Statistics_xlsx___Sheet1[[#This Row],[Post Name]])</f>
        <v>i5</v>
      </c>
      <c r="I6757">
        <v>98351</v>
      </c>
      <c r="J6757">
        <f>IF(Statistics_xlsx___Sheet1[[#This Row],[Offered Salary]]&lt;=0,AVERAGE($I$2:$I$7166),Statistics_xlsx___Sheet1[[#This Row],[Offered Salary]])</f>
        <v>98351</v>
      </c>
      <c r="K6757" t="b">
        <f>OR((Statistics_xlsx___Sheet1[[#This Row],[updated offered salary]]&lt;$N$39),(Statistics_xlsx___Sheet1[[#This Row],[updated offered salary]]&gt;$N$40))</f>
        <v>0</v>
      </c>
    </row>
    <row r="6758" spans="1:11" x14ac:dyDescent="0.3">
      <c r="A6758">
        <v>636825</v>
      </c>
      <c r="B6758" t="s">
        <v>5498</v>
      </c>
      <c r="C6758" t="s">
        <v>8</v>
      </c>
      <c r="D6758" t="s">
        <v>13</v>
      </c>
      <c r="E6758" t="str">
        <f>IF(Statistics_xlsx___Sheet1[[#This Row],[event_name]]="-","Male",Statistics_xlsx___Sheet1[[#This Row],[event_name]])</f>
        <v>Female</v>
      </c>
      <c r="F6758" t="s">
        <v>86</v>
      </c>
      <c r="G6758" t="s">
        <v>345</v>
      </c>
      <c r="H6758" t="str">
        <f>IF(Statistics_xlsx___Sheet1[[#This Row],[Post Name]]="-",IF(G6759=0,G6757,G6759),Statistics_xlsx___Sheet1[[#This Row],[Post Name]])</f>
        <v>c9</v>
      </c>
      <c r="I6758">
        <v>12051</v>
      </c>
      <c r="J6758">
        <f>IF(Statistics_xlsx___Sheet1[[#This Row],[Offered Salary]]&lt;=0,AVERAGE($I$2:$I$7166),Statistics_xlsx___Sheet1[[#This Row],[Offered Salary]])</f>
        <v>12051</v>
      </c>
      <c r="K6758" t="b">
        <f>OR((Statistics_xlsx___Sheet1[[#This Row],[updated offered salary]]&lt;$N$39),(Statistics_xlsx___Sheet1[[#This Row],[updated offered salary]]&gt;$N$40))</f>
        <v>0</v>
      </c>
    </row>
    <row r="6759" spans="1:11" x14ac:dyDescent="0.3">
      <c r="A6759">
        <v>193885</v>
      </c>
      <c r="B6759" t="s">
        <v>5499</v>
      </c>
      <c r="C6759" t="s">
        <v>15</v>
      </c>
      <c r="D6759" t="s">
        <v>13</v>
      </c>
      <c r="E6759" t="str">
        <f>IF(Statistics_xlsx___Sheet1[[#This Row],[event_name]]="-","Male",Statistics_xlsx___Sheet1[[#This Row],[event_name]])</f>
        <v>Female</v>
      </c>
      <c r="F6759" t="s">
        <v>17</v>
      </c>
      <c r="G6759" t="s">
        <v>345</v>
      </c>
      <c r="H6759" t="str">
        <f>IF(Statistics_xlsx___Sheet1[[#This Row],[Post Name]]="-",IF(G6760=0,G6758,G6760),Statistics_xlsx___Sheet1[[#This Row],[Post Name]])</f>
        <v>c9</v>
      </c>
      <c r="I6759">
        <v>69961</v>
      </c>
      <c r="J6759">
        <f>IF(Statistics_xlsx___Sheet1[[#This Row],[Offered Salary]]&lt;=0,AVERAGE($I$2:$I$7166),Statistics_xlsx___Sheet1[[#This Row],[Offered Salary]])</f>
        <v>69961</v>
      </c>
      <c r="K6759" t="b">
        <f>OR((Statistics_xlsx___Sheet1[[#This Row],[updated offered salary]]&lt;$N$39),(Statistics_xlsx___Sheet1[[#This Row],[updated offered salary]]&gt;$N$40))</f>
        <v>0</v>
      </c>
    </row>
    <row r="6760" spans="1:11" x14ac:dyDescent="0.3">
      <c r="A6760">
        <v>659746</v>
      </c>
      <c r="B6760" t="s">
        <v>5500</v>
      </c>
      <c r="C6760" t="s">
        <v>15</v>
      </c>
      <c r="D6760" t="s">
        <v>9</v>
      </c>
      <c r="E6760" t="str">
        <f>IF(Statistics_xlsx___Sheet1[[#This Row],[event_name]]="-","Male",Statistics_xlsx___Sheet1[[#This Row],[event_name]])</f>
        <v>Male</v>
      </c>
      <c r="F6760" t="s">
        <v>17</v>
      </c>
      <c r="G6760" t="s">
        <v>345</v>
      </c>
      <c r="H6760" t="str">
        <f>IF(Statistics_xlsx___Sheet1[[#This Row],[Post Name]]="-",IF(G6761=0,G6759,G6761),Statistics_xlsx___Sheet1[[#This Row],[Post Name]])</f>
        <v>c9</v>
      </c>
      <c r="I6760">
        <v>89486</v>
      </c>
      <c r="J6760">
        <f>IF(Statistics_xlsx___Sheet1[[#This Row],[Offered Salary]]&lt;=0,AVERAGE($I$2:$I$7166),Statistics_xlsx___Sheet1[[#This Row],[Offered Salary]])</f>
        <v>89486</v>
      </c>
      <c r="K6760" t="b">
        <f>OR((Statistics_xlsx___Sheet1[[#This Row],[updated offered salary]]&lt;$N$39),(Statistics_xlsx___Sheet1[[#This Row],[updated offered salary]]&gt;$N$40))</f>
        <v>0</v>
      </c>
    </row>
    <row r="6761" spans="1:11" x14ac:dyDescent="0.3">
      <c r="A6761">
        <v>874516</v>
      </c>
      <c r="B6761" t="s">
        <v>5501</v>
      </c>
      <c r="C6761" t="s">
        <v>8</v>
      </c>
      <c r="D6761" t="s">
        <v>13</v>
      </c>
      <c r="E6761" t="str">
        <f>IF(Statistics_xlsx___Sheet1[[#This Row],[event_name]]="-","Male",Statistics_xlsx___Sheet1[[#This Row],[event_name]])</f>
        <v>Female</v>
      </c>
      <c r="F6761" t="s">
        <v>17</v>
      </c>
      <c r="G6761" t="s">
        <v>345</v>
      </c>
      <c r="H6761" t="str">
        <f>IF(Statistics_xlsx___Sheet1[[#This Row],[Post Name]]="-",IF(G6762=0,G6760,G6762),Statistics_xlsx___Sheet1[[#This Row],[Post Name]])</f>
        <v>c9</v>
      </c>
      <c r="I6761">
        <v>92393</v>
      </c>
      <c r="J6761">
        <f>IF(Statistics_xlsx___Sheet1[[#This Row],[Offered Salary]]&lt;=0,AVERAGE($I$2:$I$7166),Statistics_xlsx___Sheet1[[#This Row],[Offered Salary]])</f>
        <v>92393</v>
      </c>
      <c r="K6761" t="b">
        <f>OR((Statistics_xlsx___Sheet1[[#This Row],[updated offered salary]]&lt;$N$39),(Statistics_xlsx___Sheet1[[#This Row],[updated offered salary]]&gt;$N$40))</f>
        <v>0</v>
      </c>
    </row>
    <row r="6762" spans="1:11" x14ac:dyDescent="0.3">
      <c r="A6762">
        <v>638114</v>
      </c>
      <c r="B6762" t="s">
        <v>5502</v>
      </c>
      <c r="C6762" t="s">
        <v>8</v>
      </c>
      <c r="D6762" t="s">
        <v>9</v>
      </c>
      <c r="E6762" t="str">
        <f>IF(Statistics_xlsx___Sheet1[[#This Row],[event_name]]="-","Male",Statistics_xlsx___Sheet1[[#This Row],[event_name]])</f>
        <v>Male</v>
      </c>
      <c r="F6762" t="s">
        <v>17</v>
      </c>
      <c r="G6762" t="s">
        <v>345</v>
      </c>
      <c r="H6762" t="str">
        <f>IF(Statistics_xlsx___Sheet1[[#This Row],[Post Name]]="-",IF(G6763=0,G6761,G6763),Statistics_xlsx___Sheet1[[#This Row],[Post Name]])</f>
        <v>c9</v>
      </c>
      <c r="I6762">
        <v>40974</v>
      </c>
      <c r="J6762">
        <f>IF(Statistics_xlsx___Sheet1[[#This Row],[Offered Salary]]&lt;=0,AVERAGE($I$2:$I$7166),Statistics_xlsx___Sheet1[[#This Row],[Offered Salary]])</f>
        <v>40974</v>
      </c>
      <c r="K6762" t="b">
        <f>OR((Statistics_xlsx___Sheet1[[#This Row],[updated offered salary]]&lt;$N$39),(Statistics_xlsx___Sheet1[[#This Row],[updated offered salary]]&gt;$N$40))</f>
        <v>0</v>
      </c>
    </row>
    <row r="6763" spans="1:11" x14ac:dyDescent="0.3">
      <c r="A6763">
        <v>974354</v>
      </c>
      <c r="B6763" t="s">
        <v>5503</v>
      </c>
      <c r="C6763" t="s">
        <v>8</v>
      </c>
      <c r="D6763" t="s">
        <v>9</v>
      </c>
      <c r="E6763" t="str">
        <f>IF(Statistics_xlsx___Sheet1[[#This Row],[event_name]]="-","Male",Statistics_xlsx___Sheet1[[#This Row],[event_name]])</f>
        <v>Male</v>
      </c>
      <c r="F6763" t="s">
        <v>17</v>
      </c>
      <c r="G6763" t="s">
        <v>345</v>
      </c>
      <c r="H6763" t="str">
        <f>IF(Statistics_xlsx___Sheet1[[#This Row],[Post Name]]="-",IF(G6764=0,G6762,G6764),Statistics_xlsx___Sheet1[[#This Row],[Post Name]])</f>
        <v>c9</v>
      </c>
      <c r="I6763">
        <v>55821</v>
      </c>
      <c r="J6763">
        <f>IF(Statistics_xlsx___Sheet1[[#This Row],[Offered Salary]]&lt;=0,AVERAGE($I$2:$I$7166),Statistics_xlsx___Sheet1[[#This Row],[Offered Salary]])</f>
        <v>55821</v>
      </c>
      <c r="K6763" t="b">
        <f>OR((Statistics_xlsx___Sheet1[[#This Row],[updated offered salary]]&lt;$N$39),(Statistics_xlsx___Sheet1[[#This Row],[updated offered salary]]&gt;$N$40))</f>
        <v>0</v>
      </c>
    </row>
    <row r="6764" spans="1:11" x14ac:dyDescent="0.3">
      <c r="A6764">
        <v>737274</v>
      </c>
      <c r="B6764" t="s">
        <v>5504</v>
      </c>
      <c r="C6764" t="s">
        <v>8</v>
      </c>
      <c r="D6764" t="s">
        <v>13</v>
      </c>
      <c r="E6764" t="str">
        <f>IF(Statistics_xlsx___Sheet1[[#This Row],[event_name]]="-","Male",Statistics_xlsx___Sheet1[[#This Row],[event_name]])</f>
        <v>Female</v>
      </c>
      <c r="F6764" t="s">
        <v>17</v>
      </c>
      <c r="G6764" t="s">
        <v>345</v>
      </c>
      <c r="H6764" t="str">
        <f>IF(Statistics_xlsx___Sheet1[[#This Row],[Post Name]]="-",IF(G6765=0,G6763,G6765),Statistics_xlsx___Sheet1[[#This Row],[Post Name]])</f>
        <v>c9</v>
      </c>
      <c r="I6764">
        <v>31854</v>
      </c>
      <c r="J6764">
        <f>IF(Statistics_xlsx___Sheet1[[#This Row],[Offered Salary]]&lt;=0,AVERAGE($I$2:$I$7166),Statistics_xlsx___Sheet1[[#This Row],[Offered Salary]])</f>
        <v>31854</v>
      </c>
      <c r="K6764" t="b">
        <f>OR((Statistics_xlsx___Sheet1[[#This Row],[updated offered salary]]&lt;$N$39),(Statistics_xlsx___Sheet1[[#This Row],[updated offered salary]]&gt;$N$40))</f>
        <v>0</v>
      </c>
    </row>
    <row r="6765" spans="1:11" x14ac:dyDescent="0.3">
      <c r="A6765">
        <v>935622</v>
      </c>
      <c r="B6765" t="s">
        <v>5505</v>
      </c>
      <c r="C6765" t="s">
        <v>8</v>
      </c>
      <c r="D6765" t="s">
        <v>9</v>
      </c>
      <c r="E6765" t="str">
        <f>IF(Statistics_xlsx___Sheet1[[#This Row],[event_name]]="-","Male",Statistics_xlsx___Sheet1[[#This Row],[event_name]])</f>
        <v>Male</v>
      </c>
      <c r="F6765" t="s">
        <v>17</v>
      </c>
      <c r="G6765" t="s">
        <v>345</v>
      </c>
      <c r="H6765" t="str">
        <f>IF(Statistics_xlsx___Sheet1[[#This Row],[Post Name]]="-",IF(G6766=0,G6764,G6766),Statistics_xlsx___Sheet1[[#This Row],[Post Name]])</f>
        <v>c9</v>
      </c>
      <c r="I6765">
        <v>73758</v>
      </c>
      <c r="J6765">
        <f>IF(Statistics_xlsx___Sheet1[[#This Row],[Offered Salary]]&lt;=0,AVERAGE($I$2:$I$7166),Statistics_xlsx___Sheet1[[#This Row],[Offered Salary]])</f>
        <v>73758</v>
      </c>
      <c r="K6765" t="b">
        <f>OR((Statistics_xlsx___Sheet1[[#This Row],[updated offered salary]]&lt;$N$39),(Statistics_xlsx___Sheet1[[#This Row],[updated offered salary]]&gt;$N$40))</f>
        <v>0</v>
      </c>
    </row>
    <row r="6766" spans="1:11" x14ac:dyDescent="0.3">
      <c r="A6766">
        <v>312884</v>
      </c>
      <c r="B6766" t="s">
        <v>5506</v>
      </c>
      <c r="C6766" t="s">
        <v>8</v>
      </c>
      <c r="D6766" t="s">
        <v>9</v>
      </c>
      <c r="E6766" t="str">
        <f>IF(Statistics_xlsx___Sheet1[[#This Row],[event_name]]="-","Male",Statistics_xlsx___Sheet1[[#This Row],[event_name]])</f>
        <v>Male</v>
      </c>
      <c r="F6766" t="s">
        <v>10</v>
      </c>
      <c r="G6766" t="s">
        <v>14</v>
      </c>
      <c r="H6766" t="str">
        <f>IF(Statistics_xlsx___Sheet1[[#This Row],[Post Name]]="-",IF(G6767=0,G6765,G6767),Statistics_xlsx___Sheet1[[#This Row],[Post Name]])</f>
        <v>c5</v>
      </c>
      <c r="I6766">
        <v>95550</v>
      </c>
      <c r="J6766">
        <f>IF(Statistics_xlsx___Sheet1[[#This Row],[Offered Salary]]&lt;=0,AVERAGE($I$2:$I$7166),Statistics_xlsx___Sheet1[[#This Row],[Offered Salary]])</f>
        <v>95550</v>
      </c>
      <c r="K6766" t="b">
        <f>OR((Statistics_xlsx___Sheet1[[#This Row],[updated offered salary]]&lt;$N$39),(Statistics_xlsx___Sheet1[[#This Row],[updated offered salary]]&gt;$N$40))</f>
        <v>0</v>
      </c>
    </row>
    <row r="6767" spans="1:11" x14ac:dyDescent="0.3">
      <c r="A6767">
        <v>520452</v>
      </c>
      <c r="B6767" t="s">
        <v>5507</v>
      </c>
      <c r="C6767" t="s">
        <v>8</v>
      </c>
      <c r="D6767" t="s">
        <v>13</v>
      </c>
      <c r="E6767" t="str">
        <f>IF(Statistics_xlsx___Sheet1[[#This Row],[event_name]]="-","Male",Statistics_xlsx___Sheet1[[#This Row],[event_name]])</f>
        <v>Female</v>
      </c>
      <c r="F6767" t="s">
        <v>10</v>
      </c>
      <c r="G6767" t="s">
        <v>14</v>
      </c>
      <c r="H6767" t="str">
        <f>IF(Statistics_xlsx___Sheet1[[#This Row],[Post Name]]="-",IF(G6768=0,G6766,G6768),Statistics_xlsx___Sheet1[[#This Row],[Post Name]])</f>
        <v>c5</v>
      </c>
      <c r="I6767">
        <v>91387</v>
      </c>
      <c r="J6767">
        <f>IF(Statistics_xlsx___Sheet1[[#This Row],[Offered Salary]]&lt;=0,AVERAGE($I$2:$I$7166),Statistics_xlsx___Sheet1[[#This Row],[Offered Salary]])</f>
        <v>91387</v>
      </c>
      <c r="K6767" t="b">
        <f>OR((Statistics_xlsx___Sheet1[[#This Row],[updated offered salary]]&lt;$N$39),(Statistics_xlsx___Sheet1[[#This Row],[updated offered salary]]&gt;$N$40))</f>
        <v>0</v>
      </c>
    </row>
    <row r="6768" spans="1:11" x14ac:dyDescent="0.3">
      <c r="A6768">
        <v>75320</v>
      </c>
      <c r="B6768" t="s">
        <v>5508</v>
      </c>
      <c r="C6768" t="s">
        <v>8</v>
      </c>
      <c r="D6768" t="s">
        <v>13</v>
      </c>
      <c r="E6768" t="str">
        <f>IF(Statistics_xlsx___Sheet1[[#This Row],[event_name]]="-","Male",Statistics_xlsx___Sheet1[[#This Row],[event_name]])</f>
        <v>Female</v>
      </c>
      <c r="F6768" t="s">
        <v>10</v>
      </c>
      <c r="G6768" t="s">
        <v>36</v>
      </c>
      <c r="H6768" t="str">
        <f>IF(Statistics_xlsx___Sheet1[[#This Row],[Post Name]]="-",IF(G6769=0,G6767,G6769),Statistics_xlsx___Sheet1[[#This Row],[Post Name]])</f>
        <v>i5</v>
      </c>
      <c r="I6768">
        <v>86754</v>
      </c>
      <c r="J6768">
        <f>IF(Statistics_xlsx___Sheet1[[#This Row],[Offered Salary]]&lt;=0,AVERAGE($I$2:$I$7166),Statistics_xlsx___Sheet1[[#This Row],[Offered Salary]])</f>
        <v>86754</v>
      </c>
      <c r="K6768" t="b">
        <f>OR((Statistics_xlsx___Sheet1[[#This Row],[updated offered salary]]&lt;$N$39),(Statistics_xlsx___Sheet1[[#This Row],[updated offered salary]]&gt;$N$40))</f>
        <v>0</v>
      </c>
    </row>
    <row r="6769" spans="1:11" x14ac:dyDescent="0.3">
      <c r="A6769">
        <v>357660</v>
      </c>
      <c r="B6769" t="s">
        <v>5509</v>
      </c>
      <c r="C6769" t="s">
        <v>8</v>
      </c>
      <c r="D6769" t="s">
        <v>9</v>
      </c>
      <c r="E6769" t="str">
        <f>IF(Statistics_xlsx___Sheet1[[#This Row],[event_name]]="-","Male",Statistics_xlsx___Sheet1[[#This Row],[event_name]])</f>
        <v>Male</v>
      </c>
      <c r="F6769" t="s">
        <v>10</v>
      </c>
      <c r="G6769" t="s">
        <v>36</v>
      </c>
      <c r="H6769" t="str">
        <f>IF(Statistics_xlsx___Sheet1[[#This Row],[Post Name]]="-",IF(G6770=0,G6768,G6770),Statistics_xlsx___Sheet1[[#This Row],[Post Name]])</f>
        <v>i5</v>
      </c>
      <c r="I6769">
        <v>32258</v>
      </c>
      <c r="J6769">
        <f>IF(Statistics_xlsx___Sheet1[[#This Row],[Offered Salary]]&lt;=0,AVERAGE($I$2:$I$7166),Statistics_xlsx___Sheet1[[#This Row],[Offered Salary]])</f>
        <v>32258</v>
      </c>
      <c r="K6769" t="b">
        <f>OR((Statistics_xlsx___Sheet1[[#This Row],[updated offered salary]]&lt;$N$39),(Statistics_xlsx___Sheet1[[#This Row],[updated offered salary]]&gt;$N$40))</f>
        <v>0</v>
      </c>
    </row>
    <row r="6770" spans="1:11" x14ac:dyDescent="0.3">
      <c r="A6770">
        <v>603116</v>
      </c>
      <c r="B6770" t="s">
        <v>5510</v>
      </c>
      <c r="C6770" t="s">
        <v>8</v>
      </c>
      <c r="D6770" t="s">
        <v>9</v>
      </c>
      <c r="E6770" t="str">
        <f>IF(Statistics_xlsx___Sheet1[[#This Row],[event_name]]="-","Male",Statistics_xlsx___Sheet1[[#This Row],[event_name]])</f>
        <v>Male</v>
      </c>
      <c r="F6770" t="s">
        <v>52</v>
      </c>
      <c r="G6770" t="s">
        <v>30</v>
      </c>
      <c r="H6770" t="str">
        <f>IF(Statistics_xlsx___Sheet1[[#This Row],[Post Name]]="-",IF(G6771=0,G6769,G6771),Statistics_xlsx___Sheet1[[#This Row],[Post Name]])</f>
        <v>b9</v>
      </c>
      <c r="I6770">
        <v>44583</v>
      </c>
      <c r="J6770">
        <f>IF(Statistics_xlsx___Sheet1[[#This Row],[Offered Salary]]&lt;=0,AVERAGE($I$2:$I$7166),Statistics_xlsx___Sheet1[[#This Row],[Offered Salary]])</f>
        <v>44583</v>
      </c>
      <c r="K6770" t="b">
        <f>OR((Statistics_xlsx___Sheet1[[#This Row],[updated offered salary]]&lt;$N$39),(Statistics_xlsx___Sheet1[[#This Row],[updated offered salary]]&gt;$N$40))</f>
        <v>0</v>
      </c>
    </row>
    <row r="6771" spans="1:11" x14ac:dyDescent="0.3">
      <c r="A6771">
        <v>334712</v>
      </c>
      <c r="B6771" t="s">
        <v>5511</v>
      </c>
      <c r="C6771" t="s">
        <v>15</v>
      </c>
      <c r="D6771" t="s">
        <v>9</v>
      </c>
      <c r="E6771" t="str">
        <f>IF(Statistics_xlsx___Sheet1[[#This Row],[event_name]]="-","Male",Statistics_xlsx___Sheet1[[#This Row],[event_name]])</f>
        <v>Male</v>
      </c>
      <c r="F6771" t="s">
        <v>52</v>
      </c>
      <c r="G6771" t="s">
        <v>30</v>
      </c>
      <c r="H6771" t="str">
        <f>IF(Statistics_xlsx___Sheet1[[#This Row],[Post Name]]="-",IF(G6772=0,G6770,G6772),Statistics_xlsx___Sheet1[[#This Row],[Post Name]])</f>
        <v>b9</v>
      </c>
      <c r="I6771">
        <v>65185</v>
      </c>
      <c r="J6771">
        <f>IF(Statistics_xlsx___Sheet1[[#This Row],[Offered Salary]]&lt;=0,AVERAGE($I$2:$I$7166),Statistics_xlsx___Sheet1[[#This Row],[Offered Salary]])</f>
        <v>65185</v>
      </c>
      <c r="K6771" t="b">
        <f>OR((Statistics_xlsx___Sheet1[[#This Row],[updated offered salary]]&lt;$N$39),(Statistics_xlsx___Sheet1[[#This Row],[updated offered salary]]&gt;$N$40))</f>
        <v>0</v>
      </c>
    </row>
    <row r="6772" spans="1:11" x14ac:dyDescent="0.3">
      <c r="A6772">
        <v>459090</v>
      </c>
      <c r="B6772" t="s">
        <v>5512</v>
      </c>
      <c r="C6772" t="s">
        <v>8</v>
      </c>
      <c r="D6772" t="s">
        <v>9</v>
      </c>
      <c r="E6772" t="str">
        <f>IF(Statistics_xlsx___Sheet1[[#This Row],[event_name]]="-","Male",Statistics_xlsx___Sheet1[[#This Row],[event_name]])</f>
        <v>Male</v>
      </c>
      <c r="F6772" t="s">
        <v>52</v>
      </c>
      <c r="G6772" t="s">
        <v>30</v>
      </c>
      <c r="H6772" t="str">
        <f>IF(Statistics_xlsx___Sheet1[[#This Row],[Post Name]]="-",IF(G6773=0,G6771,G6773),Statistics_xlsx___Sheet1[[#This Row],[Post Name]])</f>
        <v>b9</v>
      </c>
      <c r="I6772">
        <v>84065</v>
      </c>
      <c r="J6772">
        <f>IF(Statistics_xlsx___Sheet1[[#This Row],[Offered Salary]]&lt;=0,AVERAGE($I$2:$I$7166),Statistics_xlsx___Sheet1[[#This Row],[Offered Salary]])</f>
        <v>84065</v>
      </c>
      <c r="K6772" t="b">
        <f>OR((Statistics_xlsx___Sheet1[[#This Row],[updated offered salary]]&lt;$N$39),(Statistics_xlsx___Sheet1[[#This Row],[updated offered salary]]&gt;$N$40))</f>
        <v>0</v>
      </c>
    </row>
    <row r="6773" spans="1:11" x14ac:dyDescent="0.3">
      <c r="A6773">
        <v>790727</v>
      </c>
      <c r="B6773" t="s">
        <v>5513</v>
      </c>
      <c r="C6773" t="s">
        <v>8</v>
      </c>
      <c r="D6773" t="s">
        <v>13</v>
      </c>
      <c r="E6773" t="str">
        <f>IF(Statistics_xlsx___Sheet1[[#This Row],[event_name]]="-","Male",Statistics_xlsx___Sheet1[[#This Row],[event_name]])</f>
        <v>Female</v>
      </c>
      <c r="F6773" t="s">
        <v>52</v>
      </c>
      <c r="G6773" t="s">
        <v>30</v>
      </c>
      <c r="H6773" t="str">
        <f>IF(Statistics_xlsx___Sheet1[[#This Row],[Post Name]]="-",IF(G6774=0,G6772,G6774),Statistics_xlsx___Sheet1[[#This Row],[Post Name]])</f>
        <v>b9</v>
      </c>
      <c r="I6773">
        <v>18615</v>
      </c>
      <c r="J6773">
        <f>IF(Statistics_xlsx___Sheet1[[#This Row],[Offered Salary]]&lt;=0,AVERAGE($I$2:$I$7166),Statistics_xlsx___Sheet1[[#This Row],[Offered Salary]])</f>
        <v>18615</v>
      </c>
      <c r="K6773" t="b">
        <f>OR((Statistics_xlsx___Sheet1[[#This Row],[updated offered salary]]&lt;$N$39),(Statistics_xlsx___Sheet1[[#This Row],[updated offered salary]]&gt;$N$40))</f>
        <v>0</v>
      </c>
    </row>
    <row r="6774" spans="1:11" x14ac:dyDescent="0.3">
      <c r="A6774">
        <v>749336</v>
      </c>
      <c r="B6774" t="s">
        <v>5514</v>
      </c>
      <c r="C6774" t="s">
        <v>8</v>
      </c>
      <c r="D6774" t="s">
        <v>9</v>
      </c>
      <c r="E6774" t="str">
        <f>IF(Statistics_xlsx___Sheet1[[#This Row],[event_name]]="-","Male",Statistics_xlsx___Sheet1[[#This Row],[event_name]])</f>
        <v>Male</v>
      </c>
      <c r="F6774" t="s">
        <v>52</v>
      </c>
      <c r="G6774" t="s">
        <v>30</v>
      </c>
      <c r="H6774" t="str">
        <f>IF(Statistics_xlsx___Sheet1[[#This Row],[Post Name]]="-",IF(G6775=0,G6773,G6775),Statistics_xlsx___Sheet1[[#This Row],[Post Name]])</f>
        <v>b9</v>
      </c>
      <c r="I6774">
        <v>73876</v>
      </c>
      <c r="J6774">
        <f>IF(Statistics_xlsx___Sheet1[[#This Row],[Offered Salary]]&lt;=0,AVERAGE($I$2:$I$7166),Statistics_xlsx___Sheet1[[#This Row],[Offered Salary]])</f>
        <v>73876</v>
      </c>
      <c r="K6774" t="b">
        <f>OR((Statistics_xlsx___Sheet1[[#This Row],[updated offered salary]]&lt;$N$39),(Statistics_xlsx___Sheet1[[#This Row],[updated offered salary]]&gt;$N$40))</f>
        <v>0</v>
      </c>
    </row>
    <row r="6775" spans="1:11" x14ac:dyDescent="0.3">
      <c r="A6775">
        <v>782123</v>
      </c>
      <c r="B6775" t="s">
        <v>1557</v>
      </c>
      <c r="C6775" t="s">
        <v>8</v>
      </c>
      <c r="D6775" t="s">
        <v>9</v>
      </c>
      <c r="E6775" t="str">
        <f>IF(Statistics_xlsx___Sheet1[[#This Row],[event_name]]="-","Male",Statistics_xlsx___Sheet1[[#This Row],[event_name]])</f>
        <v>Male</v>
      </c>
      <c r="F6775" t="s">
        <v>52</v>
      </c>
      <c r="G6775" t="s">
        <v>30</v>
      </c>
      <c r="H6775" t="str">
        <f>IF(Statistics_xlsx___Sheet1[[#This Row],[Post Name]]="-",IF(G6776=0,G6774,G6776),Statistics_xlsx___Sheet1[[#This Row],[Post Name]])</f>
        <v>b9</v>
      </c>
      <c r="I6775">
        <v>35416</v>
      </c>
      <c r="J6775">
        <f>IF(Statistics_xlsx___Sheet1[[#This Row],[Offered Salary]]&lt;=0,AVERAGE($I$2:$I$7166),Statistics_xlsx___Sheet1[[#This Row],[Offered Salary]])</f>
        <v>35416</v>
      </c>
      <c r="K6775" t="b">
        <f>OR((Statistics_xlsx___Sheet1[[#This Row],[updated offered salary]]&lt;$N$39),(Statistics_xlsx___Sheet1[[#This Row],[updated offered salary]]&gt;$N$40))</f>
        <v>0</v>
      </c>
    </row>
    <row r="6776" spans="1:11" x14ac:dyDescent="0.3">
      <c r="A6776">
        <v>223060</v>
      </c>
      <c r="B6776" t="s">
        <v>5515</v>
      </c>
      <c r="C6776" t="s">
        <v>8</v>
      </c>
      <c r="D6776" t="s">
        <v>9</v>
      </c>
      <c r="E6776" t="str">
        <f>IF(Statistics_xlsx___Sheet1[[#This Row],[event_name]]="-","Male",Statistics_xlsx___Sheet1[[#This Row],[event_name]])</f>
        <v>Male</v>
      </c>
      <c r="F6776" t="s">
        <v>10</v>
      </c>
      <c r="G6776" t="s">
        <v>24</v>
      </c>
      <c r="H6776" t="str">
        <f>IF(Statistics_xlsx___Sheet1[[#This Row],[Post Name]]="-",IF(G6777=0,G6775,G6777),Statistics_xlsx___Sheet1[[#This Row],[Post Name]])</f>
        <v>i7</v>
      </c>
      <c r="I6776">
        <v>41485</v>
      </c>
      <c r="J6776">
        <f>IF(Statistics_xlsx___Sheet1[[#This Row],[Offered Salary]]&lt;=0,AVERAGE($I$2:$I$7166),Statistics_xlsx___Sheet1[[#This Row],[Offered Salary]])</f>
        <v>41485</v>
      </c>
      <c r="K6776" t="b">
        <f>OR((Statistics_xlsx___Sheet1[[#This Row],[updated offered salary]]&lt;$N$39),(Statistics_xlsx___Sheet1[[#This Row],[updated offered salary]]&gt;$N$40))</f>
        <v>0</v>
      </c>
    </row>
    <row r="6777" spans="1:11" x14ac:dyDescent="0.3">
      <c r="A6777">
        <v>255061</v>
      </c>
      <c r="B6777" t="s">
        <v>5516</v>
      </c>
      <c r="C6777" t="s">
        <v>15</v>
      </c>
      <c r="D6777" t="s">
        <v>13</v>
      </c>
      <c r="E6777" t="str">
        <f>IF(Statistics_xlsx___Sheet1[[#This Row],[event_name]]="-","Male",Statistics_xlsx___Sheet1[[#This Row],[event_name]])</f>
        <v>Female</v>
      </c>
      <c r="F6777" t="s">
        <v>10</v>
      </c>
      <c r="G6777" t="s">
        <v>11</v>
      </c>
      <c r="H6777" t="str">
        <f>IF(Statistics_xlsx___Sheet1[[#This Row],[Post Name]]="-",IF(G6778=0,G6776,G6778),Statistics_xlsx___Sheet1[[#This Row],[Post Name]])</f>
        <v>c8</v>
      </c>
      <c r="I6777">
        <v>78912</v>
      </c>
      <c r="J6777">
        <f>IF(Statistics_xlsx___Sheet1[[#This Row],[Offered Salary]]&lt;=0,AVERAGE($I$2:$I$7166),Statistics_xlsx___Sheet1[[#This Row],[Offered Salary]])</f>
        <v>78912</v>
      </c>
      <c r="K6777" t="b">
        <f>OR((Statistics_xlsx___Sheet1[[#This Row],[updated offered salary]]&lt;$N$39),(Statistics_xlsx___Sheet1[[#This Row],[updated offered salary]]&gt;$N$40))</f>
        <v>0</v>
      </c>
    </row>
    <row r="6778" spans="1:11" x14ac:dyDescent="0.3">
      <c r="A6778">
        <v>792720</v>
      </c>
      <c r="B6778" t="s">
        <v>5517</v>
      </c>
      <c r="C6778" t="s">
        <v>8</v>
      </c>
      <c r="D6778" t="s">
        <v>9</v>
      </c>
      <c r="E6778" t="str">
        <f>IF(Statistics_xlsx___Sheet1[[#This Row],[event_name]]="-","Male",Statistics_xlsx___Sheet1[[#This Row],[event_name]])</f>
        <v>Male</v>
      </c>
      <c r="F6778" t="s">
        <v>10</v>
      </c>
      <c r="G6778" t="s">
        <v>11</v>
      </c>
      <c r="H6778" t="str">
        <f>IF(Statistics_xlsx___Sheet1[[#This Row],[Post Name]]="-",IF(G6779=0,G6777,G6779),Statistics_xlsx___Sheet1[[#This Row],[Post Name]])</f>
        <v>c8</v>
      </c>
      <c r="I6778">
        <v>31304</v>
      </c>
      <c r="J6778">
        <f>IF(Statistics_xlsx___Sheet1[[#This Row],[Offered Salary]]&lt;=0,AVERAGE($I$2:$I$7166),Statistics_xlsx___Sheet1[[#This Row],[Offered Salary]])</f>
        <v>31304</v>
      </c>
      <c r="K6778" t="b">
        <f>OR((Statistics_xlsx___Sheet1[[#This Row],[updated offered salary]]&lt;$N$39),(Statistics_xlsx___Sheet1[[#This Row],[updated offered salary]]&gt;$N$40))</f>
        <v>0</v>
      </c>
    </row>
    <row r="6779" spans="1:11" x14ac:dyDescent="0.3">
      <c r="A6779">
        <v>857597</v>
      </c>
      <c r="B6779" t="s">
        <v>5517</v>
      </c>
      <c r="C6779" t="s">
        <v>8</v>
      </c>
      <c r="D6779" t="s">
        <v>13</v>
      </c>
      <c r="E6779" t="str">
        <f>IF(Statistics_xlsx___Sheet1[[#This Row],[event_name]]="-","Male",Statistics_xlsx___Sheet1[[#This Row],[event_name]])</f>
        <v>Female</v>
      </c>
      <c r="F6779" t="s">
        <v>10</v>
      </c>
      <c r="G6779" t="s">
        <v>11</v>
      </c>
      <c r="H6779" t="str">
        <f>IF(Statistics_xlsx___Sheet1[[#This Row],[Post Name]]="-",IF(G6780=0,G6778,G6780),Statistics_xlsx___Sheet1[[#This Row],[Post Name]])</f>
        <v>c8</v>
      </c>
      <c r="I6779">
        <v>86741</v>
      </c>
      <c r="J6779">
        <f>IF(Statistics_xlsx___Sheet1[[#This Row],[Offered Salary]]&lt;=0,AVERAGE($I$2:$I$7166),Statistics_xlsx___Sheet1[[#This Row],[Offered Salary]])</f>
        <v>86741</v>
      </c>
      <c r="K6779" t="b">
        <f>OR((Statistics_xlsx___Sheet1[[#This Row],[updated offered salary]]&lt;$N$39),(Statistics_xlsx___Sheet1[[#This Row],[updated offered salary]]&gt;$N$40))</f>
        <v>0</v>
      </c>
    </row>
    <row r="6780" spans="1:11" x14ac:dyDescent="0.3">
      <c r="A6780">
        <v>86704</v>
      </c>
      <c r="B6780" t="s">
        <v>5518</v>
      </c>
      <c r="C6780" t="s">
        <v>8</v>
      </c>
      <c r="D6780" t="s">
        <v>13</v>
      </c>
      <c r="E6780" t="str">
        <f>IF(Statistics_xlsx___Sheet1[[#This Row],[event_name]]="-","Male",Statistics_xlsx___Sheet1[[#This Row],[event_name]])</f>
        <v>Female</v>
      </c>
      <c r="F6780" t="s">
        <v>10</v>
      </c>
      <c r="G6780" t="s">
        <v>11</v>
      </c>
      <c r="H6780" t="str">
        <f>IF(Statistics_xlsx___Sheet1[[#This Row],[Post Name]]="-",IF(G6781=0,G6779,G6781),Statistics_xlsx___Sheet1[[#This Row],[Post Name]])</f>
        <v>c8</v>
      </c>
      <c r="I6780">
        <v>10814</v>
      </c>
      <c r="J6780">
        <f>IF(Statistics_xlsx___Sheet1[[#This Row],[Offered Salary]]&lt;=0,AVERAGE($I$2:$I$7166),Statistics_xlsx___Sheet1[[#This Row],[Offered Salary]])</f>
        <v>10814</v>
      </c>
      <c r="K6780" t="b">
        <f>OR((Statistics_xlsx___Sheet1[[#This Row],[updated offered salary]]&lt;$N$39),(Statistics_xlsx___Sheet1[[#This Row],[updated offered salary]]&gt;$N$40))</f>
        <v>0</v>
      </c>
    </row>
    <row r="6781" spans="1:11" x14ac:dyDescent="0.3">
      <c r="A6781">
        <v>405687</v>
      </c>
      <c r="B6781" t="s">
        <v>5519</v>
      </c>
      <c r="C6781" t="s">
        <v>8</v>
      </c>
      <c r="D6781" t="s">
        <v>9</v>
      </c>
      <c r="E6781" t="str">
        <f>IF(Statistics_xlsx___Sheet1[[#This Row],[event_name]]="-","Male",Statistics_xlsx___Sheet1[[#This Row],[event_name]])</f>
        <v>Male</v>
      </c>
      <c r="F6781" t="s">
        <v>10</v>
      </c>
      <c r="G6781" t="s">
        <v>11</v>
      </c>
      <c r="H6781" t="str">
        <f>IF(Statistics_xlsx___Sheet1[[#This Row],[Post Name]]="-",IF(G6782=0,G6780,G6782),Statistics_xlsx___Sheet1[[#This Row],[Post Name]])</f>
        <v>c8</v>
      </c>
      <c r="I6781">
        <v>81410</v>
      </c>
      <c r="J6781">
        <f>IF(Statistics_xlsx___Sheet1[[#This Row],[Offered Salary]]&lt;=0,AVERAGE($I$2:$I$7166),Statistics_xlsx___Sheet1[[#This Row],[Offered Salary]])</f>
        <v>81410</v>
      </c>
      <c r="K6781" t="b">
        <f>OR((Statistics_xlsx___Sheet1[[#This Row],[updated offered salary]]&lt;$N$39),(Statistics_xlsx___Sheet1[[#This Row],[updated offered salary]]&gt;$N$40))</f>
        <v>0</v>
      </c>
    </row>
    <row r="6782" spans="1:11" x14ac:dyDescent="0.3">
      <c r="A6782">
        <v>693654</v>
      </c>
      <c r="B6782" t="s">
        <v>5520</v>
      </c>
      <c r="C6782" t="s">
        <v>8</v>
      </c>
      <c r="D6782" t="s">
        <v>9</v>
      </c>
      <c r="E6782" t="str">
        <f>IF(Statistics_xlsx___Sheet1[[#This Row],[event_name]]="-","Male",Statistics_xlsx___Sheet1[[#This Row],[event_name]])</f>
        <v>Male</v>
      </c>
      <c r="F6782" t="s">
        <v>10</v>
      </c>
      <c r="G6782" t="s">
        <v>11</v>
      </c>
      <c r="H6782" t="str">
        <f>IF(Statistics_xlsx___Sheet1[[#This Row],[Post Name]]="-",IF(G6783=0,G6781,G6783),Statistics_xlsx___Sheet1[[#This Row],[Post Name]])</f>
        <v>c8</v>
      </c>
      <c r="I6782">
        <v>74739</v>
      </c>
      <c r="J6782">
        <f>IF(Statistics_xlsx___Sheet1[[#This Row],[Offered Salary]]&lt;=0,AVERAGE($I$2:$I$7166),Statistics_xlsx___Sheet1[[#This Row],[Offered Salary]])</f>
        <v>74739</v>
      </c>
      <c r="K6782" t="b">
        <f>OR((Statistics_xlsx___Sheet1[[#This Row],[updated offered salary]]&lt;$N$39),(Statistics_xlsx___Sheet1[[#This Row],[updated offered salary]]&gt;$N$40))</f>
        <v>0</v>
      </c>
    </row>
    <row r="6783" spans="1:11" x14ac:dyDescent="0.3">
      <c r="A6783">
        <v>230826</v>
      </c>
      <c r="B6783" t="s">
        <v>5521</v>
      </c>
      <c r="C6783" t="s">
        <v>8</v>
      </c>
      <c r="D6783" t="s">
        <v>9</v>
      </c>
      <c r="E6783" t="str">
        <f>IF(Statistics_xlsx___Sheet1[[#This Row],[event_name]]="-","Male",Statistics_xlsx___Sheet1[[#This Row],[event_name]])</f>
        <v>Male</v>
      </c>
      <c r="F6783" t="s">
        <v>69</v>
      </c>
      <c r="G6783" t="s">
        <v>14</v>
      </c>
      <c r="H6783" t="str">
        <f>IF(Statistics_xlsx___Sheet1[[#This Row],[Post Name]]="-",IF(G6784=0,G6782,G6784),Statistics_xlsx___Sheet1[[#This Row],[Post Name]])</f>
        <v>c5</v>
      </c>
      <c r="I6783">
        <v>53591</v>
      </c>
      <c r="J6783">
        <f>IF(Statistics_xlsx___Sheet1[[#This Row],[Offered Salary]]&lt;=0,AVERAGE($I$2:$I$7166),Statistics_xlsx___Sheet1[[#This Row],[Offered Salary]])</f>
        <v>53591</v>
      </c>
      <c r="K6783" t="b">
        <f>OR((Statistics_xlsx___Sheet1[[#This Row],[updated offered salary]]&lt;$N$39),(Statistics_xlsx___Sheet1[[#This Row],[updated offered salary]]&gt;$N$40))</f>
        <v>0</v>
      </c>
    </row>
    <row r="6784" spans="1:11" x14ac:dyDescent="0.3">
      <c r="A6784">
        <v>229281</v>
      </c>
      <c r="B6784" t="s">
        <v>5522</v>
      </c>
      <c r="C6784" t="s">
        <v>8</v>
      </c>
      <c r="D6784" t="s">
        <v>9</v>
      </c>
      <c r="E6784" t="str">
        <f>IF(Statistics_xlsx___Sheet1[[#This Row],[event_name]]="-","Male",Statistics_xlsx___Sheet1[[#This Row],[event_name]])</f>
        <v>Male</v>
      </c>
      <c r="F6784" t="s">
        <v>21</v>
      </c>
      <c r="G6784" t="s">
        <v>24</v>
      </c>
      <c r="H6784" t="str">
        <f>IF(Statistics_xlsx___Sheet1[[#This Row],[Post Name]]="-",IF(G6785=0,G6783,G6785),Statistics_xlsx___Sheet1[[#This Row],[Post Name]])</f>
        <v>i7</v>
      </c>
      <c r="I6784">
        <v>10461</v>
      </c>
      <c r="J6784">
        <f>IF(Statistics_xlsx___Sheet1[[#This Row],[Offered Salary]]&lt;=0,AVERAGE($I$2:$I$7166),Statistics_xlsx___Sheet1[[#This Row],[Offered Salary]])</f>
        <v>10461</v>
      </c>
      <c r="K6784" t="b">
        <f>OR((Statistics_xlsx___Sheet1[[#This Row],[updated offered salary]]&lt;$N$39),(Statistics_xlsx___Sheet1[[#This Row],[updated offered salary]]&gt;$N$40))</f>
        <v>0</v>
      </c>
    </row>
    <row r="6785" spans="1:11" x14ac:dyDescent="0.3">
      <c r="A6785">
        <v>971094</v>
      </c>
      <c r="B6785" t="s">
        <v>5523</v>
      </c>
      <c r="C6785" t="s">
        <v>8</v>
      </c>
      <c r="D6785" t="s">
        <v>13</v>
      </c>
      <c r="E6785" t="str">
        <f>IF(Statistics_xlsx___Sheet1[[#This Row],[event_name]]="-","Male",Statistics_xlsx___Sheet1[[#This Row],[event_name]])</f>
        <v>Female</v>
      </c>
      <c r="F6785" t="s">
        <v>21</v>
      </c>
      <c r="G6785" t="s">
        <v>24</v>
      </c>
      <c r="H6785" t="str">
        <f>IF(Statistics_xlsx___Sheet1[[#This Row],[Post Name]]="-",IF(G6786=0,G6784,G6786),Statistics_xlsx___Sheet1[[#This Row],[Post Name]])</f>
        <v>i7</v>
      </c>
      <c r="I6785">
        <v>95713</v>
      </c>
      <c r="J6785">
        <f>IF(Statistics_xlsx___Sheet1[[#This Row],[Offered Salary]]&lt;=0,AVERAGE($I$2:$I$7166),Statistics_xlsx___Sheet1[[#This Row],[Offered Salary]])</f>
        <v>95713</v>
      </c>
      <c r="K6785" t="b">
        <f>OR((Statistics_xlsx___Sheet1[[#This Row],[updated offered salary]]&lt;$N$39),(Statistics_xlsx___Sheet1[[#This Row],[updated offered salary]]&gt;$N$40))</f>
        <v>0</v>
      </c>
    </row>
    <row r="6786" spans="1:11" x14ac:dyDescent="0.3">
      <c r="A6786">
        <v>422942</v>
      </c>
      <c r="B6786" t="s">
        <v>5524</v>
      </c>
      <c r="C6786" t="s">
        <v>8</v>
      </c>
      <c r="D6786" t="s">
        <v>9</v>
      </c>
      <c r="E6786" t="str">
        <f>IF(Statistics_xlsx___Sheet1[[#This Row],[event_name]]="-","Male",Statistics_xlsx___Sheet1[[#This Row],[event_name]])</f>
        <v>Male</v>
      </c>
      <c r="F6786" t="s">
        <v>17</v>
      </c>
      <c r="G6786" t="s">
        <v>24</v>
      </c>
      <c r="H6786" t="str">
        <f>IF(Statistics_xlsx___Sheet1[[#This Row],[Post Name]]="-",IF(G6787=0,G6785,G6787),Statistics_xlsx___Sheet1[[#This Row],[Post Name]])</f>
        <v>i7</v>
      </c>
      <c r="I6786">
        <v>57973</v>
      </c>
      <c r="J6786">
        <f>IF(Statistics_xlsx___Sheet1[[#This Row],[Offered Salary]]&lt;=0,AVERAGE($I$2:$I$7166),Statistics_xlsx___Sheet1[[#This Row],[Offered Salary]])</f>
        <v>57973</v>
      </c>
      <c r="K6786" t="b">
        <f>OR((Statistics_xlsx___Sheet1[[#This Row],[updated offered salary]]&lt;$N$39),(Statistics_xlsx___Sheet1[[#This Row],[updated offered salary]]&gt;$N$40))</f>
        <v>0</v>
      </c>
    </row>
    <row r="6787" spans="1:11" x14ac:dyDescent="0.3">
      <c r="A6787">
        <v>799388</v>
      </c>
      <c r="B6787" t="s">
        <v>5525</v>
      </c>
      <c r="C6787" t="s">
        <v>8</v>
      </c>
      <c r="D6787" t="s">
        <v>9</v>
      </c>
      <c r="E6787" t="str">
        <f>IF(Statistics_xlsx___Sheet1[[#This Row],[event_name]]="-","Male",Statistics_xlsx___Sheet1[[#This Row],[event_name]])</f>
        <v>Male</v>
      </c>
      <c r="F6787" t="s">
        <v>17</v>
      </c>
      <c r="G6787" t="s">
        <v>24</v>
      </c>
      <c r="H6787" t="str">
        <f>IF(Statistics_xlsx___Sheet1[[#This Row],[Post Name]]="-",IF(G6788=0,G6786,G6788),Statistics_xlsx___Sheet1[[#This Row],[Post Name]])</f>
        <v>i7</v>
      </c>
      <c r="I6787">
        <v>89685</v>
      </c>
      <c r="J6787">
        <f>IF(Statistics_xlsx___Sheet1[[#This Row],[Offered Salary]]&lt;=0,AVERAGE($I$2:$I$7166),Statistics_xlsx___Sheet1[[#This Row],[Offered Salary]])</f>
        <v>89685</v>
      </c>
      <c r="K6787" t="b">
        <f>OR((Statistics_xlsx___Sheet1[[#This Row],[updated offered salary]]&lt;$N$39),(Statistics_xlsx___Sheet1[[#This Row],[updated offered salary]]&gt;$N$40))</f>
        <v>0</v>
      </c>
    </row>
    <row r="6788" spans="1:11" x14ac:dyDescent="0.3">
      <c r="A6788">
        <v>752774</v>
      </c>
      <c r="B6788" t="s">
        <v>5526</v>
      </c>
      <c r="C6788" t="s">
        <v>8</v>
      </c>
      <c r="D6788" t="s">
        <v>9</v>
      </c>
      <c r="E6788" t="str">
        <f>IF(Statistics_xlsx___Sheet1[[#This Row],[event_name]]="-","Male",Statistics_xlsx___Sheet1[[#This Row],[event_name]])</f>
        <v>Male</v>
      </c>
      <c r="F6788" t="s">
        <v>17</v>
      </c>
      <c r="G6788" t="s">
        <v>24</v>
      </c>
      <c r="H6788" t="str">
        <f>IF(Statistics_xlsx___Sheet1[[#This Row],[Post Name]]="-",IF(G6789=0,G6787,G6789),Statistics_xlsx___Sheet1[[#This Row],[Post Name]])</f>
        <v>i7</v>
      </c>
      <c r="I6788">
        <v>46769</v>
      </c>
      <c r="J6788">
        <f>IF(Statistics_xlsx___Sheet1[[#This Row],[Offered Salary]]&lt;=0,AVERAGE($I$2:$I$7166),Statistics_xlsx___Sheet1[[#This Row],[Offered Salary]])</f>
        <v>46769</v>
      </c>
      <c r="K6788" t="b">
        <f>OR((Statistics_xlsx___Sheet1[[#This Row],[updated offered salary]]&lt;$N$39),(Statistics_xlsx___Sheet1[[#This Row],[updated offered salary]]&gt;$N$40))</f>
        <v>0</v>
      </c>
    </row>
    <row r="6789" spans="1:11" x14ac:dyDescent="0.3">
      <c r="A6789">
        <v>155967</v>
      </c>
      <c r="B6789" t="s">
        <v>5527</v>
      </c>
      <c r="C6789" t="s">
        <v>8</v>
      </c>
      <c r="D6789" t="s">
        <v>9</v>
      </c>
      <c r="E6789" t="str">
        <f>IF(Statistics_xlsx___Sheet1[[#This Row],[event_name]]="-","Male",Statistics_xlsx___Sheet1[[#This Row],[event_name]])</f>
        <v>Male</v>
      </c>
      <c r="F6789" t="s">
        <v>17</v>
      </c>
      <c r="G6789" t="s">
        <v>24</v>
      </c>
      <c r="H6789" t="str">
        <f>IF(Statistics_xlsx___Sheet1[[#This Row],[Post Name]]="-",IF(G6790=0,G6788,G6790),Statistics_xlsx___Sheet1[[#This Row],[Post Name]])</f>
        <v>i7</v>
      </c>
      <c r="I6789">
        <v>79213</v>
      </c>
      <c r="J6789">
        <f>IF(Statistics_xlsx___Sheet1[[#This Row],[Offered Salary]]&lt;=0,AVERAGE($I$2:$I$7166),Statistics_xlsx___Sheet1[[#This Row],[Offered Salary]])</f>
        <v>79213</v>
      </c>
      <c r="K6789" t="b">
        <f>OR((Statistics_xlsx___Sheet1[[#This Row],[updated offered salary]]&lt;$N$39),(Statistics_xlsx___Sheet1[[#This Row],[updated offered salary]]&gt;$N$40))</f>
        <v>0</v>
      </c>
    </row>
    <row r="6790" spans="1:11" x14ac:dyDescent="0.3">
      <c r="A6790">
        <v>692637</v>
      </c>
      <c r="B6790" t="s">
        <v>5528</v>
      </c>
      <c r="C6790" t="s">
        <v>8</v>
      </c>
      <c r="D6790" t="s">
        <v>9</v>
      </c>
      <c r="E6790" t="str">
        <f>IF(Statistics_xlsx___Sheet1[[#This Row],[event_name]]="-","Male",Statistics_xlsx___Sheet1[[#This Row],[event_name]])</f>
        <v>Male</v>
      </c>
      <c r="F6790" t="s">
        <v>69</v>
      </c>
      <c r="G6790" t="s">
        <v>14</v>
      </c>
      <c r="H6790" t="str">
        <f>IF(Statistics_xlsx___Sheet1[[#This Row],[Post Name]]="-",IF(G6791=0,G6789,G6791),Statistics_xlsx___Sheet1[[#This Row],[Post Name]])</f>
        <v>c5</v>
      </c>
      <c r="I6790">
        <v>68826</v>
      </c>
      <c r="J6790">
        <f>IF(Statistics_xlsx___Sheet1[[#This Row],[Offered Salary]]&lt;=0,AVERAGE($I$2:$I$7166),Statistics_xlsx___Sheet1[[#This Row],[Offered Salary]])</f>
        <v>68826</v>
      </c>
      <c r="K6790" t="b">
        <f>OR((Statistics_xlsx___Sheet1[[#This Row],[updated offered salary]]&lt;$N$39),(Statistics_xlsx___Sheet1[[#This Row],[updated offered salary]]&gt;$N$40))</f>
        <v>0</v>
      </c>
    </row>
    <row r="6791" spans="1:11" x14ac:dyDescent="0.3">
      <c r="A6791">
        <v>893226</v>
      </c>
      <c r="B6791" t="s">
        <v>5528</v>
      </c>
      <c r="C6791" t="s">
        <v>8</v>
      </c>
      <c r="D6791" t="s">
        <v>13</v>
      </c>
      <c r="E6791" t="str">
        <f>IF(Statistics_xlsx___Sheet1[[#This Row],[event_name]]="-","Male",Statistics_xlsx___Sheet1[[#This Row],[event_name]])</f>
        <v>Female</v>
      </c>
      <c r="F6791" t="s">
        <v>69</v>
      </c>
      <c r="G6791" t="s">
        <v>14</v>
      </c>
      <c r="H6791" t="str">
        <f>IF(Statistics_xlsx___Sheet1[[#This Row],[Post Name]]="-",IF(G6792=0,G6790,G6792),Statistics_xlsx___Sheet1[[#This Row],[Post Name]])</f>
        <v>c5</v>
      </c>
      <c r="I6791">
        <v>31205</v>
      </c>
      <c r="J6791">
        <f>IF(Statistics_xlsx___Sheet1[[#This Row],[Offered Salary]]&lt;=0,AVERAGE($I$2:$I$7166),Statistics_xlsx___Sheet1[[#This Row],[Offered Salary]])</f>
        <v>31205</v>
      </c>
      <c r="K6791" t="b">
        <f>OR((Statistics_xlsx___Sheet1[[#This Row],[updated offered salary]]&lt;$N$39),(Statistics_xlsx___Sheet1[[#This Row],[updated offered salary]]&gt;$N$40))</f>
        <v>0</v>
      </c>
    </row>
    <row r="6792" spans="1:11" x14ac:dyDescent="0.3">
      <c r="A6792">
        <v>273820</v>
      </c>
      <c r="B6792" t="s">
        <v>5529</v>
      </c>
      <c r="C6792" t="s">
        <v>8</v>
      </c>
      <c r="D6792" t="s">
        <v>9</v>
      </c>
      <c r="E6792" t="str">
        <f>IF(Statistics_xlsx___Sheet1[[#This Row],[event_name]]="-","Male",Statistics_xlsx___Sheet1[[#This Row],[event_name]])</f>
        <v>Male</v>
      </c>
      <c r="F6792" t="s">
        <v>10</v>
      </c>
      <c r="G6792" t="s">
        <v>14</v>
      </c>
      <c r="H6792" t="str">
        <f>IF(Statistics_xlsx___Sheet1[[#This Row],[Post Name]]="-",IF(G6793=0,G6791,G6793),Statistics_xlsx___Sheet1[[#This Row],[Post Name]])</f>
        <v>c5</v>
      </c>
      <c r="I6792">
        <v>76605</v>
      </c>
      <c r="J6792">
        <f>IF(Statistics_xlsx___Sheet1[[#This Row],[Offered Salary]]&lt;=0,AVERAGE($I$2:$I$7166),Statistics_xlsx___Sheet1[[#This Row],[Offered Salary]])</f>
        <v>76605</v>
      </c>
      <c r="K6792" t="b">
        <f>OR((Statistics_xlsx___Sheet1[[#This Row],[updated offered salary]]&lt;$N$39),(Statistics_xlsx___Sheet1[[#This Row],[updated offered salary]]&gt;$N$40))</f>
        <v>0</v>
      </c>
    </row>
    <row r="6793" spans="1:11" x14ac:dyDescent="0.3">
      <c r="A6793">
        <v>64301</v>
      </c>
      <c r="B6793" t="s">
        <v>5530</v>
      </c>
      <c r="C6793" t="s">
        <v>8</v>
      </c>
      <c r="D6793" t="s">
        <v>9</v>
      </c>
      <c r="E6793" t="str">
        <f>IF(Statistics_xlsx___Sheet1[[#This Row],[event_name]]="-","Male",Statistics_xlsx___Sheet1[[#This Row],[event_name]])</f>
        <v>Male</v>
      </c>
      <c r="F6793" t="s">
        <v>10</v>
      </c>
      <c r="G6793" t="s">
        <v>14</v>
      </c>
      <c r="H6793" t="str">
        <f>IF(Statistics_xlsx___Sheet1[[#This Row],[Post Name]]="-",IF(G6794=0,G6792,G6794),Statistics_xlsx___Sheet1[[#This Row],[Post Name]])</f>
        <v>c5</v>
      </c>
      <c r="I6793">
        <v>38076</v>
      </c>
      <c r="J6793">
        <f>IF(Statistics_xlsx___Sheet1[[#This Row],[Offered Salary]]&lt;=0,AVERAGE($I$2:$I$7166),Statistics_xlsx___Sheet1[[#This Row],[Offered Salary]])</f>
        <v>38076</v>
      </c>
      <c r="K6793" t="b">
        <f>OR((Statistics_xlsx___Sheet1[[#This Row],[updated offered salary]]&lt;$N$39),(Statistics_xlsx___Sheet1[[#This Row],[updated offered salary]]&gt;$N$40))</f>
        <v>0</v>
      </c>
    </row>
    <row r="6794" spans="1:11" x14ac:dyDescent="0.3">
      <c r="A6794">
        <v>760667</v>
      </c>
      <c r="B6794" t="s">
        <v>5531</v>
      </c>
      <c r="C6794" t="s">
        <v>8</v>
      </c>
      <c r="D6794" t="s">
        <v>13</v>
      </c>
      <c r="E6794" t="str">
        <f>IF(Statistics_xlsx___Sheet1[[#This Row],[event_name]]="-","Male",Statistics_xlsx___Sheet1[[#This Row],[event_name]])</f>
        <v>Female</v>
      </c>
      <c r="F6794" t="s">
        <v>10</v>
      </c>
      <c r="G6794" t="s">
        <v>14</v>
      </c>
      <c r="H6794" t="str">
        <f>IF(Statistics_xlsx___Sheet1[[#This Row],[Post Name]]="-",IF(G6795=0,G6793,G6795),Statistics_xlsx___Sheet1[[#This Row],[Post Name]])</f>
        <v>c5</v>
      </c>
      <c r="I6794">
        <v>49134</v>
      </c>
      <c r="J6794">
        <f>IF(Statistics_xlsx___Sheet1[[#This Row],[Offered Salary]]&lt;=0,AVERAGE($I$2:$I$7166),Statistics_xlsx___Sheet1[[#This Row],[Offered Salary]])</f>
        <v>49134</v>
      </c>
      <c r="K6794" t="b">
        <f>OR((Statistics_xlsx___Sheet1[[#This Row],[updated offered salary]]&lt;$N$39),(Statistics_xlsx___Sheet1[[#This Row],[updated offered salary]]&gt;$N$40))</f>
        <v>0</v>
      </c>
    </row>
    <row r="6795" spans="1:11" x14ac:dyDescent="0.3">
      <c r="A6795">
        <v>574374</v>
      </c>
      <c r="B6795" t="s">
        <v>3709</v>
      </c>
      <c r="C6795" t="s">
        <v>8</v>
      </c>
      <c r="D6795" t="s">
        <v>9</v>
      </c>
      <c r="E6795" t="str">
        <f>IF(Statistics_xlsx___Sheet1[[#This Row],[event_name]]="-","Male",Statistics_xlsx___Sheet1[[#This Row],[event_name]])</f>
        <v>Male</v>
      </c>
      <c r="F6795" t="s">
        <v>10</v>
      </c>
      <c r="G6795" t="s">
        <v>14</v>
      </c>
      <c r="H6795" t="str">
        <f>IF(Statistics_xlsx___Sheet1[[#This Row],[Post Name]]="-",IF(G6796=0,G6794,G6796),Statistics_xlsx___Sheet1[[#This Row],[Post Name]])</f>
        <v>c5</v>
      </c>
      <c r="I6795">
        <v>54711</v>
      </c>
      <c r="J6795">
        <f>IF(Statistics_xlsx___Sheet1[[#This Row],[Offered Salary]]&lt;=0,AVERAGE($I$2:$I$7166),Statistics_xlsx___Sheet1[[#This Row],[Offered Salary]])</f>
        <v>54711</v>
      </c>
      <c r="K6795" t="b">
        <f>OR((Statistics_xlsx___Sheet1[[#This Row],[updated offered salary]]&lt;$N$39),(Statistics_xlsx___Sheet1[[#This Row],[updated offered salary]]&gt;$N$40))</f>
        <v>0</v>
      </c>
    </row>
    <row r="6796" spans="1:11" x14ac:dyDescent="0.3">
      <c r="A6796">
        <v>634386</v>
      </c>
      <c r="B6796" t="s">
        <v>5532</v>
      </c>
      <c r="C6796" t="s">
        <v>8</v>
      </c>
      <c r="D6796" t="s">
        <v>9</v>
      </c>
      <c r="E6796" t="str">
        <f>IF(Statistics_xlsx___Sheet1[[#This Row],[event_name]]="-","Male",Statistics_xlsx___Sheet1[[#This Row],[event_name]])</f>
        <v>Male</v>
      </c>
      <c r="F6796" t="s">
        <v>10</v>
      </c>
      <c r="G6796" t="s">
        <v>14</v>
      </c>
      <c r="H6796" t="str">
        <f>IF(Statistics_xlsx___Sheet1[[#This Row],[Post Name]]="-",IF(G6797=0,G6795,G6797),Statistics_xlsx___Sheet1[[#This Row],[Post Name]])</f>
        <v>c5</v>
      </c>
      <c r="I6796">
        <v>94007</v>
      </c>
      <c r="J6796">
        <f>IF(Statistics_xlsx___Sheet1[[#This Row],[Offered Salary]]&lt;=0,AVERAGE($I$2:$I$7166),Statistics_xlsx___Sheet1[[#This Row],[Offered Salary]])</f>
        <v>94007</v>
      </c>
      <c r="K6796" t="b">
        <f>OR((Statistics_xlsx___Sheet1[[#This Row],[updated offered salary]]&lt;$N$39),(Statistics_xlsx___Sheet1[[#This Row],[updated offered salary]]&gt;$N$40))</f>
        <v>0</v>
      </c>
    </row>
    <row r="6797" spans="1:11" x14ac:dyDescent="0.3">
      <c r="A6797">
        <v>836089</v>
      </c>
      <c r="B6797" t="s">
        <v>5533</v>
      </c>
      <c r="C6797" t="s">
        <v>8</v>
      </c>
      <c r="D6797" t="s">
        <v>9</v>
      </c>
      <c r="E6797" t="str">
        <f>IF(Statistics_xlsx___Sheet1[[#This Row],[event_name]]="-","Male",Statistics_xlsx___Sheet1[[#This Row],[event_name]])</f>
        <v>Male</v>
      </c>
      <c r="F6797" t="s">
        <v>21</v>
      </c>
      <c r="G6797" t="s">
        <v>36</v>
      </c>
      <c r="H6797" t="str">
        <f>IF(Statistics_xlsx___Sheet1[[#This Row],[Post Name]]="-",IF(G6798=0,G6796,G6798),Statistics_xlsx___Sheet1[[#This Row],[Post Name]])</f>
        <v>i5</v>
      </c>
      <c r="I6797">
        <v>27358</v>
      </c>
      <c r="J6797">
        <f>IF(Statistics_xlsx___Sheet1[[#This Row],[Offered Salary]]&lt;=0,AVERAGE($I$2:$I$7166),Statistics_xlsx___Sheet1[[#This Row],[Offered Salary]])</f>
        <v>27358</v>
      </c>
      <c r="K6797" t="b">
        <f>OR((Statistics_xlsx___Sheet1[[#This Row],[updated offered salary]]&lt;$N$39),(Statistics_xlsx___Sheet1[[#This Row],[updated offered salary]]&gt;$N$40))</f>
        <v>0</v>
      </c>
    </row>
    <row r="6798" spans="1:11" x14ac:dyDescent="0.3">
      <c r="A6798">
        <v>873507</v>
      </c>
      <c r="B6798" t="s">
        <v>5534</v>
      </c>
      <c r="C6798" t="s">
        <v>8</v>
      </c>
      <c r="D6798" t="s">
        <v>9</v>
      </c>
      <c r="E6798" t="str">
        <f>IF(Statistics_xlsx___Sheet1[[#This Row],[event_name]]="-","Male",Statistics_xlsx___Sheet1[[#This Row],[event_name]])</f>
        <v>Male</v>
      </c>
      <c r="F6798" t="s">
        <v>21</v>
      </c>
      <c r="G6798" t="s">
        <v>36</v>
      </c>
      <c r="H6798" t="str">
        <f>IF(Statistics_xlsx___Sheet1[[#This Row],[Post Name]]="-",IF(G6799=0,G6797,G6799),Statistics_xlsx___Sheet1[[#This Row],[Post Name]])</f>
        <v>i5</v>
      </c>
      <c r="I6798">
        <v>76732</v>
      </c>
      <c r="J6798">
        <f>IF(Statistics_xlsx___Sheet1[[#This Row],[Offered Salary]]&lt;=0,AVERAGE($I$2:$I$7166),Statistics_xlsx___Sheet1[[#This Row],[Offered Salary]])</f>
        <v>76732</v>
      </c>
      <c r="K6798" t="b">
        <f>OR((Statistics_xlsx___Sheet1[[#This Row],[updated offered salary]]&lt;$N$39),(Statistics_xlsx___Sheet1[[#This Row],[updated offered salary]]&gt;$N$40))</f>
        <v>0</v>
      </c>
    </row>
    <row r="6799" spans="1:11" x14ac:dyDescent="0.3">
      <c r="A6799">
        <v>949965</v>
      </c>
      <c r="B6799" t="s">
        <v>5534</v>
      </c>
      <c r="C6799" t="s">
        <v>8</v>
      </c>
      <c r="D6799" t="s">
        <v>9</v>
      </c>
      <c r="E6799" t="str">
        <f>IF(Statistics_xlsx___Sheet1[[#This Row],[event_name]]="-","Male",Statistics_xlsx___Sheet1[[#This Row],[event_name]])</f>
        <v>Male</v>
      </c>
      <c r="F6799" t="s">
        <v>21</v>
      </c>
      <c r="G6799" t="s">
        <v>36</v>
      </c>
      <c r="H6799" t="str">
        <f>IF(Statistics_xlsx___Sheet1[[#This Row],[Post Name]]="-",IF(G6800=0,G6798,G6800),Statistics_xlsx___Sheet1[[#This Row],[Post Name]])</f>
        <v>i5</v>
      </c>
      <c r="I6799">
        <v>87388</v>
      </c>
      <c r="J6799">
        <f>IF(Statistics_xlsx___Sheet1[[#This Row],[Offered Salary]]&lt;=0,AVERAGE($I$2:$I$7166),Statistics_xlsx___Sheet1[[#This Row],[Offered Salary]])</f>
        <v>87388</v>
      </c>
      <c r="K6799" t="b">
        <f>OR((Statistics_xlsx___Sheet1[[#This Row],[updated offered salary]]&lt;$N$39),(Statistics_xlsx___Sheet1[[#This Row],[updated offered salary]]&gt;$N$40))</f>
        <v>0</v>
      </c>
    </row>
    <row r="6800" spans="1:11" x14ac:dyDescent="0.3">
      <c r="A6800">
        <v>248804</v>
      </c>
      <c r="B6800" t="s">
        <v>5535</v>
      </c>
      <c r="C6800" t="s">
        <v>8</v>
      </c>
      <c r="D6800" t="s">
        <v>13</v>
      </c>
      <c r="E6800" t="str">
        <f>IF(Statistics_xlsx___Sheet1[[#This Row],[event_name]]="-","Male",Statistics_xlsx___Sheet1[[#This Row],[event_name]])</f>
        <v>Female</v>
      </c>
      <c r="F6800" t="s">
        <v>21</v>
      </c>
      <c r="G6800" t="s">
        <v>36</v>
      </c>
      <c r="H6800" t="str">
        <f>IF(Statistics_xlsx___Sheet1[[#This Row],[Post Name]]="-",IF(G6801=0,G6799,G6801),Statistics_xlsx___Sheet1[[#This Row],[Post Name]])</f>
        <v>i5</v>
      </c>
      <c r="I6800">
        <v>82436</v>
      </c>
      <c r="J6800">
        <f>IF(Statistics_xlsx___Sheet1[[#This Row],[Offered Salary]]&lt;=0,AVERAGE($I$2:$I$7166),Statistics_xlsx___Sheet1[[#This Row],[Offered Salary]])</f>
        <v>82436</v>
      </c>
      <c r="K6800" t="b">
        <f>OR((Statistics_xlsx___Sheet1[[#This Row],[updated offered salary]]&lt;$N$39),(Statistics_xlsx___Sheet1[[#This Row],[updated offered salary]]&gt;$N$40))</f>
        <v>0</v>
      </c>
    </row>
    <row r="6801" spans="1:11" x14ac:dyDescent="0.3">
      <c r="A6801">
        <v>374625</v>
      </c>
      <c r="B6801" t="s">
        <v>5536</v>
      </c>
      <c r="C6801" t="s">
        <v>8</v>
      </c>
      <c r="D6801" t="s">
        <v>13</v>
      </c>
      <c r="E6801" t="str">
        <f>IF(Statistics_xlsx___Sheet1[[#This Row],[event_name]]="-","Male",Statistics_xlsx___Sheet1[[#This Row],[event_name]])</f>
        <v>Female</v>
      </c>
      <c r="F6801" t="s">
        <v>52</v>
      </c>
      <c r="G6801" t="s">
        <v>36</v>
      </c>
      <c r="H6801" t="str">
        <f>IF(Statistics_xlsx___Sheet1[[#This Row],[Post Name]]="-",IF(G6802=0,G6800,G6802),Statistics_xlsx___Sheet1[[#This Row],[Post Name]])</f>
        <v>i5</v>
      </c>
      <c r="I6801">
        <v>85440</v>
      </c>
      <c r="J6801">
        <f>IF(Statistics_xlsx___Sheet1[[#This Row],[Offered Salary]]&lt;=0,AVERAGE($I$2:$I$7166),Statistics_xlsx___Sheet1[[#This Row],[Offered Salary]])</f>
        <v>85440</v>
      </c>
      <c r="K6801" t="b">
        <f>OR((Statistics_xlsx___Sheet1[[#This Row],[updated offered salary]]&lt;$N$39),(Statistics_xlsx___Sheet1[[#This Row],[updated offered salary]]&gt;$N$40))</f>
        <v>0</v>
      </c>
    </row>
    <row r="6802" spans="1:11" x14ac:dyDescent="0.3">
      <c r="A6802">
        <v>254790</v>
      </c>
      <c r="B6802" t="s">
        <v>5537</v>
      </c>
      <c r="C6802" t="s">
        <v>8</v>
      </c>
      <c r="D6802" t="s">
        <v>9</v>
      </c>
      <c r="E6802" t="str">
        <f>IF(Statistics_xlsx___Sheet1[[#This Row],[event_name]]="-","Male",Statistics_xlsx___Sheet1[[#This Row],[event_name]])</f>
        <v>Male</v>
      </c>
      <c r="F6802" t="s">
        <v>52</v>
      </c>
      <c r="G6802" t="s">
        <v>36</v>
      </c>
      <c r="H6802" t="str">
        <f>IF(Statistics_xlsx___Sheet1[[#This Row],[Post Name]]="-",IF(G6803=0,G6801,G6803),Statistics_xlsx___Sheet1[[#This Row],[Post Name]])</f>
        <v>i5</v>
      </c>
      <c r="I6802">
        <v>77581</v>
      </c>
      <c r="J6802">
        <f>IF(Statistics_xlsx___Sheet1[[#This Row],[Offered Salary]]&lt;=0,AVERAGE($I$2:$I$7166),Statistics_xlsx___Sheet1[[#This Row],[Offered Salary]])</f>
        <v>77581</v>
      </c>
      <c r="K6802" t="b">
        <f>OR((Statistics_xlsx___Sheet1[[#This Row],[updated offered salary]]&lt;$N$39),(Statistics_xlsx___Sheet1[[#This Row],[updated offered salary]]&gt;$N$40))</f>
        <v>0</v>
      </c>
    </row>
    <row r="6803" spans="1:11" x14ac:dyDescent="0.3">
      <c r="A6803">
        <v>892399</v>
      </c>
      <c r="B6803" t="s">
        <v>5538</v>
      </c>
      <c r="C6803" t="s">
        <v>8</v>
      </c>
      <c r="D6803" t="s">
        <v>9</v>
      </c>
      <c r="E6803" t="str">
        <f>IF(Statistics_xlsx___Sheet1[[#This Row],[event_name]]="-","Male",Statistics_xlsx___Sheet1[[#This Row],[event_name]])</f>
        <v>Male</v>
      </c>
      <c r="F6803" t="s">
        <v>17</v>
      </c>
      <c r="G6803" t="s">
        <v>345</v>
      </c>
      <c r="H6803" t="str">
        <f>IF(Statistics_xlsx___Sheet1[[#This Row],[Post Name]]="-",IF(G6804=0,G6802,G6804),Statistics_xlsx___Sheet1[[#This Row],[Post Name]])</f>
        <v>c9</v>
      </c>
      <c r="I6803">
        <v>79480</v>
      </c>
      <c r="J6803">
        <f>IF(Statistics_xlsx___Sheet1[[#This Row],[Offered Salary]]&lt;=0,AVERAGE($I$2:$I$7166),Statistics_xlsx___Sheet1[[#This Row],[Offered Salary]])</f>
        <v>79480</v>
      </c>
      <c r="K6803" t="b">
        <f>OR((Statistics_xlsx___Sheet1[[#This Row],[updated offered salary]]&lt;$N$39),(Statistics_xlsx___Sheet1[[#This Row],[updated offered salary]]&gt;$N$40))</f>
        <v>0</v>
      </c>
    </row>
    <row r="6804" spans="1:11" x14ac:dyDescent="0.3">
      <c r="A6804">
        <v>327160</v>
      </c>
      <c r="B6804" t="s">
        <v>5539</v>
      </c>
      <c r="C6804" t="s">
        <v>8</v>
      </c>
      <c r="D6804" t="s">
        <v>9</v>
      </c>
      <c r="E6804" t="str">
        <f>IF(Statistics_xlsx___Sheet1[[#This Row],[event_name]]="-","Male",Statistics_xlsx___Sheet1[[#This Row],[event_name]])</f>
        <v>Male</v>
      </c>
      <c r="F6804" t="s">
        <v>17</v>
      </c>
      <c r="G6804" t="s">
        <v>30</v>
      </c>
      <c r="H6804" t="str">
        <f>IF(Statistics_xlsx___Sheet1[[#This Row],[Post Name]]="-",IF(G6805=0,G6803,G6805),Statistics_xlsx___Sheet1[[#This Row],[Post Name]])</f>
        <v>b9</v>
      </c>
      <c r="I6804">
        <v>17191</v>
      </c>
      <c r="J6804">
        <f>IF(Statistics_xlsx___Sheet1[[#This Row],[Offered Salary]]&lt;=0,AVERAGE($I$2:$I$7166),Statistics_xlsx___Sheet1[[#This Row],[Offered Salary]])</f>
        <v>17191</v>
      </c>
      <c r="K6804" t="b">
        <f>OR((Statistics_xlsx___Sheet1[[#This Row],[updated offered salary]]&lt;$N$39),(Statistics_xlsx___Sheet1[[#This Row],[updated offered salary]]&gt;$N$40))</f>
        <v>0</v>
      </c>
    </row>
    <row r="6805" spans="1:11" x14ac:dyDescent="0.3">
      <c r="A6805">
        <v>795809</v>
      </c>
      <c r="B6805" t="s">
        <v>5540</v>
      </c>
      <c r="C6805" t="s">
        <v>15</v>
      </c>
      <c r="D6805" t="s">
        <v>9</v>
      </c>
      <c r="E6805" t="str">
        <f>IF(Statistics_xlsx___Sheet1[[#This Row],[event_name]]="-","Male",Statistics_xlsx___Sheet1[[#This Row],[event_name]])</f>
        <v>Male</v>
      </c>
      <c r="F6805" t="s">
        <v>17</v>
      </c>
      <c r="G6805" t="s">
        <v>30</v>
      </c>
      <c r="H6805" t="str">
        <f>IF(Statistics_xlsx___Sheet1[[#This Row],[Post Name]]="-",IF(G6806=0,G6804,G6806),Statistics_xlsx___Sheet1[[#This Row],[Post Name]])</f>
        <v>b9</v>
      </c>
      <c r="I6805">
        <v>45044</v>
      </c>
      <c r="J6805">
        <f>IF(Statistics_xlsx___Sheet1[[#This Row],[Offered Salary]]&lt;=0,AVERAGE($I$2:$I$7166),Statistics_xlsx___Sheet1[[#This Row],[Offered Salary]])</f>
        <v>45044</v>
      </c>
      <c r="K6805" t="b">
        <f>OR((Statistics_xlsx___Sheet1[[#This Row],[updated offered salary]]&lt;$N$39),(Statistics_xlsx___Sheet1[[#This Row],[updated offered salary]]&gt;$N$40))</f>
        <v>0</v>
      </c>
    </row>
    <row r="6806" spans="1:11" x14ac:dyDescent="0.3">
      <c r="A6806">
        <v>287756</v>
      </c>
      <c r="B6806" t="s">
        <v>5541</v>
      </c>
      <c r="C6806" t="s">
        <v>15</v>
      </c>
      <c r="D6806" t="s">
        <v>9</v>
      </c>
      <c r="E6806" t="str">
        <f>IF(Statistics_xlsx___Sheet1[[#This Row],[event_name]]="-","Male",Statistics_xlsx___Sheet1[[#This Row],[event_name]])</f>
        <v>Male</v>
      </c>
      <c r="F6806" t="s">
        <v>86</v>
      </c>
      <c r="G6806" t="s">
        <v>11</v>
      </c>
      <c r="H6806" t="str">
        <f>IF(Statistics_xlsx___Sheet1[[#This Row],[Post Name]]="-",IF(G6807=0,G6805,G6807),Statistics_xlsx___Sheet1[[#This Row],[Post Name]])</f>
        <v>c8</v>
      </c>
      <c r="I6806">
        <v>84336</v>
      </c>
      <c r="J6806">
        <f>IF(Statistics_xlsx___Sheet1[[#This Row],[Offered Salary]]&lt;=0,AVERAGE($I$2:$I$7166),Statistics_xlsx___Sheet1[[#This Row],[Offered Salary]])</f>
        <v>84336</v>
      </c>
      <c r="K6806" t="b">
        <f>OR((Statistics_xlsx___Sheet1[[#This Row],[updated offered salary]]&lt;$N$39),(Statistics_xlsx___Sheet1[[#This Row],[updated offered salary]]&gt;$N$40))</f>
        <v>0</v>
      </c>
    </row>
    <row r="6807" spans="1:11" x14ac:dyDescent="0.3">
      <c r="A6807">
        <v>288459</v>
      </c>
      <c r="B6807" t="s">
        <v>5542</v>
      </c>
      <c r="C6807" t="s">
        <v>8</v>
      </c>
      <c r="D6807" t="s">
        <v>13</v>
      </c>
      <c r="E6807" t="str">
        <f>IF(Statistics_xlsx___Sheet1[[#This Row],[event_name]]="-","Male",Statistics_xlsx___Sheet1[[#This Row],[event_name]])</f>
        <v>Female</v>
      </c>
      <c r="F6807" t="s">
        <v>86</v>
      </c>
      <c r="G6807" t="s">
        <v>11</v>
      </c>
      <c r="H6807" t="str">
        <f>IF(Statistics_xlsx___Sheet1[[#This Row],[Post Name]]="-",IF(G6808=0,G6806,G6808),Statistics_xlsx___Sheet1[[#This Row],[Post Name]])</f>
        <v>c8</v>
      </c>
      <c r="I6807">
        <v>54521</v>
      </c>
      <c r="J6807">
        <f>IF(Statistics_xlsx___Sheet1[[#This Row],[Offered Salary]]&lt;=0,AVERAGE($I$2:$I$7166),Statistics_xlsx___Sheet1[[#This Row],[Offered Salary]])</f>
        <v>54521</v>
      </c>
      <c r="K6807" t="b">
        <f>OR((Statistics_xlsx___Sheet1[[#This Row],[updated offered salary]]&lt;$N$39),(Statistics_xlsx___Sheet1[[#This Row],[updated offered salary]]&gt;$N$40))</f>
        <v>0</v>
      </c>
    </row>
    <row r="6808" spans="1:11" x14ac:dyDescent="0.3">
      <c r="A6808">
        <v>893314</v>
      </c>
      <c r="B6808" t="s">
        <v>5543</v>
      </c>
      <c r="C6808" t="s">
        <v>8</v>
      </c>
      <c r="D6808" t="s">
        <v>9</v>
      </c>
      <c r="E6808" t="str">
        <f>IF(Statistics_xlsx___Sheet1[[#This Row],[event_name]]="-","Male",Statistics_xlsx___Sheet1[[#This Row],[event_name]])</f>
        <v>Male</v>
      </c>
      <c r="F6808" t="s">
        <v>17</v>
      </c>
      <c r="G6808" t="s">
        <v>14</v>
      </c>
      <c r="H6808" t="str">
        <f>IF(Statistics_xlsx___Sheet1[[#This Row],[Post Name]]="-",IF(G6809=0,G6807,G6809),Statistics_xlsx___Sheet1[[#This Row],[Post Name]])</f>
        <v>c5</v>
      </c>
      <c r="I6808">
        <v>18647</v>
      </c>
      <c r="J6808">
        <f>IF(Statistics_xlsx___Sheet1[[#This Row],[Offered Salary]]&lt;=0,AVERAGE($I$2:$I$7166),Statistics_xlsx___Sheet1[[#This Row],[Offered Salary]])</f>
        <v>18647</v>
      </c>
      <c r="K6808" t="b">
        <f>OR((Statistics_xlsx___Sheet1[[#This Row],[updated offered salary]]&lt;$N$39),(Statistics_xlsx___Sheet1[[#This Row],[updated offered salary]]&gt;$N$40))</f>
        <v>0</v>
      </c>
    </row>
    <row r="6809" spans="1:11" x14ac:dyDescent="0.3">
      <c r="A6809">
        <v>620974</v>
      </c>
      <c r="B6809" t="s">
        <v>5544</v>
      </c>
      <c r="C6809" t="s">
        <v>8</v>
      </c>
      <c r="D6809" t="s">
        <v>13</v>
      </c>
      <c r="E6809" t="str">
        <f>IF(Statistics_xlsx___Sheet1[[#This Row],[event_name]]="-","Male",Statistics_xlsx___Sheet1[[#This Row],[event_name]])</f>
        <v>Female</v>
      </c>
      <c r="F6809" t="s">
        <v>17</v>
      </c>
      <c r="G6809" t="s">
        <v>14</v>
      </c>
      <c r="H6809" t="str">
        <f>IF(Statistics_xlsx___Sheet1[[#This Row],[Post Name]]="-",IF(G6810=0,G6808,G6810),Statistics_xlsx___Sheet1[[#This Row],[Post Name]])</f>
        <v>c5</v>
      </c>
      <c r="I6809">
        <v>22684</v>
      </c>
      <c r="J6809">
        <f>IF(Statistics_xlsx___Sheet1[[#This Row],[Offered Salary]]&lt;=0,AVERAGE($I$2:$I$7166),Statistics_xlsx___Sheet1[[#This Row],[Offered Salary]])</f>
        <v>22684</v>
      </c>
      <c r="K6809" t="b">
        <f>OR((Statistics_xlsx___Sheet1[[#This Row],[updated offered salary]]&lt;$N$39),(Statistics_xlsx___Sheet1[[#This Row],[updated offered salary]]&gt;$N$40))</f>
        <v>0</v>
      </c>
    </row>
    <row r="6810" spans="1:11" x14ac:dyDescent="0.3">
      <c r="A6810">
        <v>941893</v>
      </c>
      <c r="B6810" t="s">
        <v>5545</v>
      </c>
      <c r="C6810" t="s">
        <v>15</v>
      </c>
      <c r="D6810" t="s">
        <v>9</v>
      </c>
      <c r="E6810" t="str">
        <f>IF(Statistics_xlsx___Sheet1[[#This Row],[event_name]]="-","Male",Statistics_xlsx___Sheet1[[#This Row],[event_name]])</f>
        <v>Male</v>
      </c>
      <c r="F6810" t="s">
        <v>166</v>
      </c>
      <c r="G6810" t="s">
        <v>345</v>
      </c>
      <c r="H6810" t="str">
        <f>IF(Statistics_xlsx___Sheet1[[#This Row],[Post Name]]="-",IF(G6811=0,G6809,G6811),Statistics_xlsx___Sheet1[[#This Row],[Post Name]])</f>
        <v>c9</v>
      </c>
      <c r="I6810">
        <v>29414</v>
      </c>
      <c r="J6810">
        <f>IF(Statistics_xlsx___Sheet1[[#This Row],[Offered Salary]]&lt;=0,AVERAGE($I$2:$I$7166),Statistics_xlsx___Sheet1[[#This Row],[Offered Salary]])</f>
        <v>29414</v>
      </c>
      <c r="K6810" t="b">
        <f>OR((Statistics_xlsx___Sheet1[[#This Row],[updated offered salary]]&lt;$N$39),(Statistics_xlsx___Sheet1[[#This Row],[updated offered salary]]&gt;$N$40))</f>
        <v>0</v>
      </c>
    </row>
    <row r="6811" spans="1:11" x14ac:dyDescent="0.3">
      <c r="A6811">
        <v>129826</v>
      </c>
      <c r="B6811" t="s">
        <v>5546</v>
      </c>
      <c r="C6811" t="s">
        <v>8</v>
      </c>
      <c r="D6811" t="s">
        <v>13</v>
      </c>
      <c r="E6811" t="str">
        <f>IF(Statistics_xlsx___Sheet1[[#This Row],[event_name]]="-","Male",Statistics_xlsx___Sheet1[[#This Row],[event_name]])</f>
        <v>Female</v>
      </c>
      <c r="F6811" t="s">
        <v>166</v>
      </c>
      <c r="G6811" t="s">
        <v>345</v>
      </c>
      <c r="H6811" t="str">
        <f>IF(Statistics_xlsx___Sheet1[[#This Row],[Post Name]]="-",IF(G6812=0,G6810,G6812),Statistics_xlsx___Sheet1[[#This Row],[Post Name]])</f>
        <v>c9</v>
      </c>
      <c r="I6811">
        <v>24304</v>
      </c>
      <c r="J6811">
        <f>IF(Statistics_xlsx___Sheet1[[#This Row],[Offered Salary]]&lt;=0,AVERAGE($I$2:$I$7166),Statistics_xlsx___Sheet1[[#This Row],[Offered Salary]])</f>
        <v>24304</v>
      </c>
      <c r="K6811" t="b">
        <f>OR((Statistics_xlsx___Sheet1[[#This Row],[updated offered salary]]&lt;$N$39),(Statistics_xlsx___Sheet1[[#This Row],[updated offered salary]]&gt;$N$40))</f>
        <v>0</v>
      </c>
    </row>
    <row r="6812" spans="1:11" x14ac:dyDescent="0.3">
      <c r="A6812">
        <v>379629</v>
      </c>
      <c r="B6812" t="s">
        <v>5546</v>
      </c>
      <c r="C6812" t="s">
        <v>15</v>
      </c>
      <c r="D6812" t="s">
        <v>9</v>
      </c>
      <c r="E6812" t="str">
        <f>IF(Statistics_xlsx___Sheet1[[#This Row],[event_name]]="-","Male",Statistics_xlsx___Sheet1[[#This Row],[event_name]])</f>
        <v>Male</v>
      </c>
      <c r="F6812" t="s">
        <v>166</v>
      </c>
      <c r="G6812" t="s">
        <v>345</v>
      </c>
      <c r="H6812" t="str">
        <f>IF(Statistics_xlsx___Sheet1[[#This Row],[Post Name]]="-",IF(G6813=0,G6811,G6813),Statistics_xlsx___Sheet1[[#This Row],[Post Name]])</f>
        <v>c9</v>
      </c>
      <c r="I6812">
        <v>97432</v>
      </c>
      <c r="J6812">
        <f>IF(Statistics_xlsx___Sheet1[[#This Row],[Offered Salary]]&lt;=0,AVERAGE($I$2:$I$7166),Statistics_xlsx___Sheet1[[#This Row],[Offered Salary]])</f>
        <v>97432</v>
      </c>
      <c r="K6812" t="b">
        <f>OR((Statistics_xlsx___Sheet1[[#This Row],[updated offered salary]]&lt;$N$39),(Statistics_xlsx___Sheet1[[#This Row],[updated offered salary]]&gt;$N$40))</f>
        <v>0</v>
      </c>
    </row>
    <row r="6813" spans="1:11" x14ac:dyDescent="0.3">
      <c r="A6813">
        <v>800131</v>
      </c>
      <c r="B6813" t="s">
        <v>5547</v>
      </c>
      <c r="C6813" t="s">
        <v>8</v>
      </c>
      <c r="D6813" t="s">
        <v>13</v>
      </c>
      <c r="E6813" t="str">
        <f>IF(Statistics_xlsx___Sheet1[[#This Row],[event_name]]="-","Male",Statistics_xlsx___Sheet1[[#This Row],[event_name]])</f>
        <v>Female</v>
      </c>
      <c r="F6813" t="s">
        <v>10</v>
      </c>
      <c r="G6813" t="s">
        <v>24</v>
      </c>
      <c r="H6813" t="str">
        <f>IF(Statistics_xlsx___Sheet1[[#This Row],[Post Name]]="-",IF(G6814=0,G6812,G6814),Statistics_xlsx___Sheet1[[#This Row],[Post Name]])</f>
        <v>i7</v>
      </c>
      <c r="I6813">
        <v>23739</v>
      </c>
      <c r="J6813">
        <f>IF(Statistics_xlsx___Sheet1[[#This Row],[Offered Salary]]&lt;=0,AVERAGE($I$2:$I$7166),Statistics_xlsx___Sheet1[[#This Row],[Offered Salary]])</f>
        <v>23739</v>
      </c>
      <c r="K6813" t="b">
        <f>OR((Statistics_xlsx___Sheet1[[#This Row],[updated offered salary]]&lt;$N$39),(Statistics_xlsx___Sheet1[[#This Row],[updated offered salary]]&gt;$N$40))</f>
        <v>0</v>
      </c>
    </row>
    <row r="6814" spans="1:11" x14ac:dyDescent="0.3">
      <c r="A6814">
        <v>677760</v>
      </c>
      <c r="B6814" t="s">
        <v>5548</v>
      </c>
      <c r="C6814" t="s">
        <v>8</v>
      </c>
      <c r="D6814" t="s">
        <v>13</v>
      </c>
      <c r="E6814" t="str">
        <f>IF(Statistics_xlsx___Sheet1[[#This Row],[event_name]]="-","Male",Statistics_xlsx___Sheet1[[#This Row],[event_name]])</f>
        <v>Female</v>
      </c>
      <c r="F6814" t="s">
        <v>10</v>
      </c>
      <c r="G6814" t="s">
        <v>24</v>
      </c>
      <c r="H6814" t="str">
        <f>IF(Statistics_xlsx___Sheet1[[#This Row],[Post Name]]="-",IF(G6815=0,G6813,G6815),Statistics_xlsx___Sheet1[[#This Row],[Post Name]])</f>
        <v>i7</v>
      </c>
      <c r="I6814">
        <v>38600</v>
      </c>
      <c r="J6814">
        <f>IF(Statistics_xlsx___Sheet1[[#This Row],[Offered Salary]]&lt;=0,AVERAGE($I$2:$I$7166),Statistics_xlsx___Sheet1[[#This Row],[Offered Salary]])</f>
        <v>38600</v>
      </c>
      <c r="K6814" t="b">
        <f>OR((Statistics_xlsx___Sheet1[[#This Row],[updated offered salary]]&lt;$N$39),(Statistics_xlsx___Sheet1[[#This Row],[updated offered salary]]&gt;$N$40))</f>
        <v>0</v>
      </c>
    </row>
    <row r="6815" spans="1:11" x14ac:dyDescent="0.3">
      <c r="A6815">
        <v>545345</v>
      </c>
      <c r="B6815" t="s">
        <v>5549</v>
      </c>
      <c r="C6815" t="s">
        <v>8</v>
      </c>
      <c r="D6815" t="s">
        <v>9</v>
      </c>
      <c r="E6815" t="str">
        <f>IF(Statistics_xlsx___Sheet1[[#This Row],[event_name]]="-","Male",Statistics_xlsx___Sheet1[[#This Row],[event_name]])</f>
        <v>Male</v>
      </c>
      <c r="F6815" t="s">
        <v>113</v>
      </c>
      <c r="G6815" t="s">
        <v>36</v>
      </c>
      <c r="H6815" t="str">
        <f>IF(Statistics_xlsx___Sheet1[[#This Row],[Post Name]]="-",IF(G6816=0,G6814,G6816),Statistics_xlsx___Sheet1[[#This Row],[Post Name]])</f>
        <v>i5</v>
      </c>
      <c r="I6815">
        <v>88457</v>
      </c>
      <c r="J6815">
        <f>IF(Statistics_xlsx___Sheet1[[#This Row],[Offered Salary]]&lt;=0,AVERAGE($I$2:$I$7166),Statistics_xlsx___Sheet1[[#This Row],[Offered Salary]])</f>
        <v>88457</v>
      </c>
      <c r="K6815" t="b">
        <f>OR((Statistics_xlsx___Sheet1[[#This Row],[updated offered salary]]&lt;$N$39),(Statistics_xlsx___Sheet1[[#This Row],[updated offered salary]]&gt;$N$40))</f>
        <v>0</v>
      </c>
    </row>
    <row r="6816" spans="1:11" x14ac:dyDescent="0.3">
      <c r="A6816">
        <v>154197</v>
      </c>
      <c r="B6816" t="s">
        <v>2609</v>
      </c>
      <c r="C6816" t="s">
        <v>8</v>
      </c>
      <c r="D6816" t="s">
        <v>13</v>
      </c>
      <c r="E6816" t="str">
        <f>IF(Statistics_xlsx___Sheet1[[#This Row],[event_name]]="-","Male",Statistics_xlsx___Sheet1[[#This Row],[event_name]])</f>
        <v>Female</v>
      </c>
      <c r="F6816" t="s">
        <v>113</v>
      </c>
      <c r="G6816" t="s">
        <v>36</v>
      </c>
      <c r="H6816" t="str">
        <f>IF(Statistics_xlsx___Sheet1[[#This Row],[Post Name]]="-",IF(G6817=0,G6815,G6817),Statistics_xlsx___Sheet1[[#This Row],[Post Name]])</f>
        <v>i5</v>
      </c>
      <c r="I6816">
        <v>56819</v>
      </c>
      <c r="J6816">
        <f>IF(Statistics_xlsx___Sheet1[[#This Row],[Offered Salary]]&lt;=0,AVERAGE($I$2:$I$7166),Statistics_xlsx___Sheet1[[#This Row],[Offered Salary]])</f>
        <v>56819</v>
      </c>
      <c r="K6816" t="b">
        <f>OR((Statistics_xlsx___Sheet1[[#This Row],[updated offered salary]]&lt;$N$39),(Statistics_xlsx___Sheet1[[#This Row],[updated offered salary]]&gt;$N$40))</f>
        <v>0</v>
      </c>
    </row>
    <row r="6817" spans="1:11" x14ac:dyDescent="0.3">
      <c r="A6817">
        <v>153170</v>
      </c>
      <c r="B6817" t="s">
        <v>5550</v>
      </c>
      <c r="C6817" t="s">
        <v>8</v>
      </c>
      <c r="D6817" t="s">
        <v>9</v>
      </c>
      <c r="E6817" t="str">
        <f>IF(Statistics_xlsx___Sheet1[[#This Row],[event_name]]="-","Male",Statistics_xlsx___Sheet1[[#This Row],[event_name]])</f>
        <v>Male</v>
      </c>
      <c r="F6817" t="s">
        <v>113</v>
      </c>
      <c r="G6817" t="s">
        <v>36</v>
      </c>
      <c r="H6817" t="str">
        <f>IF(Statistics_xlsx___Sheet1[[#This Row],[Post Name]]="-",IF(G6818=0,G6816,G6818),Statistics_xlsx___Sheet1[[#This Row],[Post Name]])</f>
        <v>i5</v>
      </c>
      <c r="I6817">
        <v>79081</v>
      </c>
      <c r="J6817">
        <f>IF(Statistics_xlsx___Sheet1[[#This Row],[Offered Salary]]&lt;=0,AVERAGE($I$2:$I$7166),Statistics_xlsx___Sheet1[[#This Row],[Offered Salary]])</f>
        <v>79081</v>
      </c>
      <c r="K6817" t="b">
        <f>OR((Statistics_xlsx___Sheet1[[#This Row],[updated offered salary]]&lt;$N$39),(Statistics_xlsx___Sheet1[[#This Row],[updated offered salary]]&gt;$N$40))</f>
        <v>0</v>
      </c>
    </row>
    <row r="6818" spans="1:11" x14ac:dyDescent="0.3">
      <c r="A6818">
        <v>462209</v>
      </c>
      <c r="B6818" t="s">
        <v>5551</v>
      </c>
      <c r="C6818" t="s">
        <v>8</v>
      </c>
      <c r="D6818" t="s">
        <v>13</v>
      </c>
      <c r="E6818" t="str">
        <f>IF(Statistics_xlsx___Sheet1[[#This Row],[event_name]]="-","Male",Statistics_xlsx___Sheet1[[#This Row],[event_name]])</f>
        <v>Female</v>
      </c>
      <c r="F6818" t="s">
        <v>113</v>
      </c>
      <c r="G6818" t="s">
        <v>36</v>
      </c>
      <c r="H6818" t="str">
        <f>IF(Statistics_xlsx___Sheet1[[#This Row],[Post Name]]="-",IF(G6819=0,G6817,G6819),Statistics_xlsx___Sheet1[[#This Row],[Post Name]])</f>
        <v>i5</v>
      </c>
      <c r="I6818">
        <v>81726</v>
      </c>
      <c r="J6818">
        <f>IF(Statistics_xlsx___Sheet1[[#This Row],[Offered Salary]]&lt;=0,AVERAGE($I$2:$I$7166),Statistics_xlsx___Sheet1[[#This Row],[Offered Salary]])</f>
        <v>81726</v>
      </c>
      <c r="K6818" t="b">
        <f>OR((Statistics_xlsx___Sheet1[[#This Row],[updated offered salary]]&lt;$N$39),(Statistics_xlsx___Sheet1[[#This Row],[updated offered salary]]&gt;$N$40))</f>
        <v>0</v>
      </c>
    </row>
    <row r="6819" spans="1:11" x14ac:dyDescent="0.3">
      <c r="A6819">
        <v>359954</v>
      </c>
      <c r="B6819" t="s">
        <v>5552</v>
      </c>
      <c r="C6819" t="s">
        <v>8</v>
      </c>
      <c r="D6819" t="s">
        <v>13</v>
      </c>
      <c r="E6819" t="str">
        <f>IF(Statistics_xlsx___Sheet1[[#This Row],[event_name]]="-","Male",Statistics_xlsx___Sheet1[[#This Row],[event_name]])</f>
        <v>Female</v>
      </c>
      <c r="F6819" t="s">
        <v>113</v>
      </c>
      <c r="G6819" t="s">
        <v>36</v>
      </c>
      <c r="H6819" t="str">
        <f>IF(Statistics_xlsx___Sheet1[[#This Row],[Post Name]]="-",IF(G6820=0,G6818,G6820),Statistics_xlsx___Sheet1[[#This Row],[Post Name]])</f>
        <v>i5</v>
      </c>
      <c r="I6819">
        <v>3947</v>
      </c>
      <c r="J6819">
        <f>IF(Statistics_xlsx___Sheet1[[#This Row],[Offered Salary]]&lt;=0,AVERAGE($I$2:$I$7166),Statistics_xlsx___Sheet1[[#This Row],[Offered Salary]])</f>
        <v>3947</v>
      </c>
      <c r="K6819" t="b">
        <f>OR((Statistics_xlsx___Sheet1[[#This Row],[updated offered salary]]&lt;$N$39),(Statistics_xlsx___Sheet1[[#This Row],[updated offered salary]]&gt;$N$40))</f>
        <v>0</v>
      </c>
    </row>
    <row r="6820" spans="1:11" x14ac:dyDescent="0.3">
      <c r="A6820">
        <v>18808</v>
      </c>
      <c r="B6820" t="s">
        <v>5552</v>
      </c>
      <c r="C6820" t="s">
        <v>8</v>
      </c>
      <c r="D6820" t="s">
        <v>9</v>
      </c>
      <c r="E6820" t="str">
        <f>IF(Statistics_xlsx___Sheet1[[#This Row],[event_name]]="-","Male",Statistics_xlsx___Sheet1[[#This Row],[event_name]])</f>
        <v>Male</v>
      </c>
      <c r="F6820" t="s">
        <v>113</v>
      </c>
      <c r="G6820" t="s">
        <v>36</v>
      </c>
      <c r="H6820" t="str">
        <f>IF(Statistics_xlsx___Sheet1[[#This Row],[Post Name]]="-",IF(G6821=0,G6819,G6821),Statistics_xlsx___Sheet1[[#This Row],[Post Name]])</f>
        <v>i5</v>
      </c>
      <c r="I6820">
        <v>46160</v>
      </c>
      <c r="J6820">
        <f>IF(Statistics_xlsx___Sheet1[[#This Row],[Offered Salary]]&lt;=0,AVERAGE($I$2:$I$7166),Statistics_xlsx___Sheet1[[#This Row],[Offered Salary]])</f>
        <v>46160</v>
      </c>
      <c r="K6820" t="b">
        <f>OR((Statistics_xlsx___Sheet1[[#This Row],[updated offered salary]]&lt;$N$39),(Statistics_xlsx___Sheet1[[#This Row],[updated offered salary]]&gt;$N$40))</f>
        <v>0</v>
      </c>
    </row>
    <row r="6821" spans="1:11" x14ac:dyDescent="0.3">
      <c r="A6821">
        <v>103305</v>
      </c>
      <c r="B6821" t="s">
        <v>5553</v>
      </c>
      <c r="C6821" t="s">
        <v>8</v>
      </c>
      <c r="D6821" t="s">
        <v>9</v>
      </c>
      <c r="E6821" t="str">
        <f>IF(Statistics_xlsx___Sheet1[[#This Row],[event_name]]="-","Male",Statistics_xlsx___Sheet1[[#This Row],[event_name]])</f>
        <v>Male</v>
      </c>
      <c r="F6821" t="s">
        <v>113</v>
      </c>
      <c r="G6821" t="s">
        <v>36</v>
      </c>
      <c r="H6821" t="str">
        <f>IF(Statistics_xlsx___Sheet1[[#This Row],[Post Name]]="-",IF(G6822=0,G6820,G6822),Statistics_xlsx___Sheet1[[#This Row],[Post Name]])</f>
        <v>i5</v>
      </c>
      <c r="I6821">
        <v>95960</v>
      </c>
      <c r="J6821">
        <f>IF(Statistics_xlsx___Sheet1[[#This Row],[Offered Salary]]&lt;=0,AVERAGE($I$2:$I$7166),Statistics_xlsx___Sheet1[[#This Row],[Offered Salary]])</f>
        <v>95960</v>
      </c>
      <c r="K6821" t="b">
        <f>OR((Statistics_xlsx___Sheet1[[#This Row],[updated offered salary]]&lt;$N$39),(Statistics_xlsx___Sheet1[[#This Row],[updated offered salary]]&gt;$N$40))</f>
        <v>0</v>
      </c>
    </row>
    <row r="6822" spans="1:11" x14ac:dyDescent="0.3">
      <c r="A6822">
        <v>573332</v>
      </c>
      <c r="B6822" t="s">
        <v>5554</v>
      </c>
      <c r="C6822" t="s">
        <v>8</v>
      </c>
      <c r="D6822" t="s">
        <v>9</v>
      </c>
      <c r="E6822" t="str">
        <f>IF(Statistics_xlsx___Sheet1[[#This Row],[event_name]]="-","Male",Statistics_xlsx___Sheet1[[#This Row],[event_name]])</f>
        <v>Male</v>
      </c>
      <c r="F6822" t="s">
        <v>113</v>
      </c>
      <c r="G6822" t="s">
        <v>36</v>
      </c>
      <c r="H6822" t="str">
        <f>IF(Statistics_xlsx___Sheet1[[#This Row],[Post Name]]="-",IF(#REF!=0,G6821,#REF!),Statistics_xlsx___Sheet1[[#This Row],[Post Name]])</f>
        <v>i5</v>
      </c>
      <c r="I6822">
        <v>46109</v>
      </c>
      <c r="J6822">
        <f>IF(Statistics_xlsx___Sheet1[[#This Row],[Offered Salary]]&lt;=0,AVERAGE($I$2:$I$7166),Statistics_xlsx___Sheet1[[#This Row],[Offered Salary]])</f>
        <v>46109</v>
      </c>
      <c r="K6822" t="b">
        <f>OR((Statistics_xlsx___Sheet1[[#This Row],[updated offered salary]]&lt;$N$39),(Statistics_xlsx___Sheet1[[#This Row],[updated offered salary]]&gt;$N$40))</f>
        <v>0</v>
      </c>
    </row>
    <row r="6823" spans="1:11" x14ac:dyDescent="0.3">
      <c r="A6823">
        <v>709159</v>
      </c>
      <c r="B6823" t="s">
        <v>5555</v>
      </c>
      <c r="C6823" t="s">
        <v>8</v>
      </c>
      <c r="D6823" t="s">
        <v>13</v>
      </c>
      <c r="E6823" t="str">
        <f>IF(Statistics_xlsx___Sheet1[[#This Row],[event_name]]="-","Male",Statistics_xlsx___Sheet1[[#This Row],[event_name]])</f>
        <v>Female</v>
      </c>
      <c r="F6823" t="s">
        <v>86</v>
      </c>
      <c r="G6823" t="s">
        <v>24</v>
      </c>
      <c r="H6823" t="str">
        <f>IF(Statistics_xlsx___Sheet1[[#This Row],[Post Name]]="-",IF(G6824=0,#REF!,G6824),Statistics_xlsx___Sheet1[[#This Row],[Post Name]])</f>
        <v>i7</v>
      </c>
      <c r="I6823">
        <v>98589</v>
      </c>
      <c r="J6823">
        <f>IF(Statistics_xlsx___Sheet1[[#This Row],[Offered Salary]]&lt;=0,AVERAGE($I$2:$I$7166),Statistics_xlsx___Sheet1[[#This Row],[Offered Salary]])</f>
        <v>98589</v>
      </c>
      <c r="K6823" t="b">
        <f>OR((Statistics_xlsx___Sheet1[[#This Row],[updated offered salary]]&lt;$N$39),(Statistics_xlsx___Sheet1[[#This Row],[updated offered salary]]&gt;$N$40))</f>
        <v>0</v>
      </c>
    </row>
    <row r="6824" spans="1:11" x14ac:dyDescent="0.3">
      <c r="A6824">
        <v>952623</v>
      </c>
      <c r="B6824" t="s">
        <v>5556</v>
      </c>
      <c r="C6824" t="s">
        <v>8</v>
      </c>
      <c r="D6824" t="s">
        <v>9</v>
      </c>
      <c r="E6824" t="str">
        <f>IF(Statistics_xlsx___Sheet1[[#This Row],[event_name]]="-","Male",Statistics_xlsx___Sheet1[[#This Row],[event_name]])</f>
        <v>Male</v>
      </c>
      <c r="F6824" t="s">
        <v>86</v>
      </c>
      <c r="G6824" t="s">
        <v>24</v>
      </c>
      <c r="H6824" t="str">
        <f>IF(Statistics_xlsx___Sheet1[[#This Row],[Post Name]]="-",IF(G6825=0,G6823,G6825),Statistics_xlsx___Sheet1[[#This Row],[Post Name]])</f>
        <v>i7</v>
      </c>
      <c r="I6824">
        <v>72477</v>
      </c>
      <c r="J6824">
        <f>IF(Statistics_xlsx___Sheet1[[#This Row],[Offered Salary]]&lt;=0,AVERAGE($I$2:$I$7166),Statistics_xlsx___Sheet1[[#This Row],[Offered Salary]])</f>
        <v>72477</v>
      </c>
      <c r="K6824" t="b">
        <f>OR((Statistics_xlsx___Sheet1[[#This Row],[updated offered salary]]&lt;$N$39),(Statistics_xlsx___Sheet1[[#This Row],[updated offered salary]]&gt;$N$40))</f>
        <v>0</v>
      </c>
    </row>
    <row r="6825" spans="1:11" x14ac:dyDescent="0.3">
      <c r="A6825">
        <v>851730</v>
      </c>
      <c r="B6825" t="s">
        <v>4999</v>
      </c>
      <c r="C6825" t="s">
        <v>8</v>
      </c>
      <c r="D6825" t="s">
        <v>9</v>
      </c>
      <c r="E6825" t="str">
        <f>IF(Statistics_xlsx___Sheet1[[#This Row],[event_name]]="-","Male",Statistics_xlsx___Sheet1[[#This Row],[event_name]])</f>
        <v>Male</v>
      </c>
      <c r="F6825" t="s">
        <v>86</v>
      </c>
      <c r="G6825" t="s">
        <v>24</v>
      </c>
      <c r="H6825" t="str">
        <f>IF(Statistics_xlsx___Sheet1[[#This Row],[Post Name]]="-",IF(G6826=0,G6824,G6826),Statistics_xlsx___Sheet1[[#This Row],[Post Name]])</f>
        <v>i7</v>
      </c>
      <c r="I6825">
        <v>14815</v>
      </c>
      <c r="J6825">
        <f>IF(Statistics_xlsx___Sheet1[[#This Row],[Offered Salary]]&lt;=0,AVERAGE($I$2:$I$7166),Statistics_xlsx___Sheet1[[#This Row],[Offered Salary]])</f>
        <v>14815</v>
      </c>
      <c r="K6825" t="b">
        <f>OR((Statistics_xlsx___Sheet1[[#This Row],[updated offered salary]]&lt;$N$39),(Statistics_xlsx___Sheet1[[#This Row],[updated offered salary]]&gt;$N$40))</f>
        <v>0</v>
      </c>
    </row>
    <row r="6826" spans="1:11" x14ac:dyDescent="0.3">
      <c r="A6826">
        <v>412615</v>
      </c>
      <c r="B6826" t="s">
        <v>5000</v>
      </c>
      <c r="C6826" t="s">
        <v>8</v>
      </c>
      <c r="D6826" t="s">
        <v>13</v>
      </c>
      <c r="E6826" t="str">
        <f>IF(Statistics_xlsx___Sheet1[[#This Row],[event_name]]="-","Male",Statistics_xlsx___Sheet1[[#This Row],[event_name]])</f>
        <v>Female</v>
      </c>
      <c r="F6826" t="s">
        <v>86</v>
      </c>
      <c r="G6826" t="s">
        <v>24</v>
      </c>
      <c r="H6826" t="str">
        <f>IF(Statistics_xlsx___Sheet1[[#This Row],[Post Name]]="-",IF(G6827=0,G6825,G6827),Statistics_xlsx___Sheet1[[#This Row],[Post Name]])</f>
        <v>i7</v>
      </c>
      <c r="I6826">
        <v>19732</v>
      </c>
      <c r="J6826">
        <f>IF(Statistics_xlsx___Sheet1[[#This Row],[Offered Salary]]&lt;=0,AVERAGE($I$2:$I$7166),Statistics_xlsx___Sheet1[[#This Row],[Offered Salary]])</f>
        <v>19732</v>
      </c>
      <c r="K6826" t="b">
        <f>OR((Statistics_xlsx___Sheet1[[#This Row],[updated offered salary]]&lt;$N$39),(Statistics_xlsx___Sheet1[[#This Row],[updated offered salary]]&gt;$N$40))</f>
        <v>0</v>
      </c>
    </row>
    <row r="6827" spans="1:11" x14ac:dyDescent="0.3">
      <c r="A6827">
        <v>380221</v>
      </c>
      <c r="B6827" t="s">
        <v>5557</v>
      </c>
      <c r="C6827" t="s">
        <v>8</v>
      </c>
      <c r="D6827" t="s">
        <v>13</v>
      </c>
      <c r="E6827" t="str">
        <f>IF(Statistics_xlsx___Sheet1[[#This Row],[event_name]]="-","Male",Statistics_xlsx___Sheet1[[#This Row],[event_name]])</f>
        <v>Female</v>
      </c>
      <c r="F6827" t="s">
        <v>86</v>
      </c>
      <c r="G6827" t="s">
        <v>24</v>
      </c>
      <c r="H6827" t="str">
        <f>IF(Statistics_xlsx___Sheet1[[#This Row],[Post Name]]="-",IF(G6828=0,G6826,G6828),Statistics_xlsx___Sheet1[[#This Row],[Post Name]])</f>
        <v>i7</v>
      </c>
      <c r="I6827">
        <v>76350</v>
      </c>
      <c r="J6827">
        <f>IF(Statistics_xlsx___Sheet1[[#This Row],[Offered Salary]]&lt;=0,AVERAGE($I$2:$I$7166),Statistics_xlsx___Sheet1[[#This Row],[Offered Salary]])</f>
        <v>76350</v>
      </c>
      <c r="K6827" t="b">
        <f>OR((Statistics_xlsx___Sheet1[[#This Row],[updated offered salary]]&lt;$N$39),(Statistics_xlsx___Sheet1[[#This Row],[updated offered salary]]&gt;$N$40))</f>
        <v>0</v>
      </c>
    </row>
    <row r="6828" spans="1:11" x14ac:dyDescent="0.3">
      <c r="A6828">
        <v>386930</v>
      </c>
      <c r="B6828" t="s">
        <v>5558</v>
      </c>
      <c r="C6828" t="s">
        <v>8</v>
      </c>
      <c r="D6828" t="s">
        <v>13</v>
      </c>
      <c r="E6828" t="str">
        <f>IF(Statistics_xlsx___Sheet1[[#This Row],[event_name]]="-","Male",Statistics_xlsx___Sheet1[[#This Row],[event_name]])</f>
        <v>Female</v>
      </c>
      <c r="F6828" t="s">
        <v>86</v>
      </c>
      <c r="G6828" t="s">
        <v>24</v>
      </c>
      <c r="H6828" t="str">
        <f>IF(Statistics_xlsx___Sheet1[[#This Row],[Post Name]]="-",IF(G6829=0,G6827,G6829),Statistics_xlsx___Sheet1[[#This Row],[Post Name]])</f>
        <v>i7</v>
      </c>
      <c r="I6828">
        <v>28912</v>
      </c>
      <c r="J6828">
        <f>IF(Statistics_xlsx___Sheet1[[#This Row],[Offered Salary]]&lt;=0,AVERAGE($I$2:$I$7166),Statistics_xlsx___Sheet1[[#This Row],[Offered Salary]])</f>
        <v>28912</v>
      </c>
      <c r="K6828" t="b">
        <f>OR((Statistics_xlsx___Sheet1[[#This Row],[updated offered salary]]&lt;$N$39),(Statistics_xlsx___Sheet1[[#This Row],[updated offered salary]]&gt;$N$40))</f>
        <v>0</v>
      </c>
    </row>
    <row r="6829" spans="1:11" x14ac:dyDescent="0.3">
      <c r="A6829">
        <v>112091</v>
      </c>
      <c r="B6829" t="s">
        <v>5559</v>
      </c>
      <c r="C6829" t="s">
        <v>15</v>
      </c>
      <c r="D6829" t="s">
        <v>9</v>
      </c>
      <c r="E6829" t="str">
        <f>IF(Statistics_xlsx___Sheet1[[#This Row],[event_name]]="-","Male",Statistics_xlsx___Sheet1[[#This Row],[event_name]])</f>
        <v>Male</v>
      </c>
      <c r="F6829" t="s">
        <v>86</v>
      </c>
      <c r="G6829" t="s">
        <v>24</v>
      </c>
      <c r="H6829" t="str">
        <f>IF(Statistics_xlsx___Sheet1[[#This Row],[Post Name]]="-",IF(G6830=0,G6828,G6830),Statistics_xlsx___Sheet1[[#This Row],[Post Name]])</f>
        <v>i7</v>
      </c>
      <c r="I6829">
        <v>81226</v>
      </c>
      <c r="J6829">
        <f>IF(Statistics_xlsx___Sheet1[[#This Row],[Offered Salary]]&lt;=0,AVERAGE($I$2:$I$7166),Statistics_xlsx___Sheet1[[#This Row],[Offered Salary]])</f>
        <v>81226</v>
      </c>
      <c r="K6829" t="b">
        <f>OR((Statistics_xlsx___Sheet1[[#This Row],[updated offered salary]]&lt;$N$39),(Statistics_xlsx___Sheet1[[#This Row],[updated offered salary]]&gt;$N$40))</f>
        <v>0</v>
      </c>
    </row>
    <row r="6830" spans="1:11" x14ac:dyDescent="0.3">
      <c r="A6830">
        <v>718973</v>
      </c>
      <c r="B6830" t="s">
        <v>4416</v>
      </c>
      <c r="C6830" t="s">
        <v>8</v>
      </c>
      <c r="D6830" t="s">
        <v>9</v>
      </c>
      <c r="E6830" t="str">
        <f>IF(Statistics_xlsx___Sheet1[[#This Row],[event_name]]="-","Male",Statistics_xlsx___Sheet1[[#This Row],[event_name]])</f>
        <v>Male</v>
      </c>
      <c r="F6830" t="s">
        <v>17</v>
      </c>
      <c r="G6830" t="s">
        <v>24</v>
      </c>
      <c r="H6830" t="str">
        <f>IF(Statistics_xlsx___Sheet1[[#This Row],[Post Name]]="-",IF(G6831=0,G6829,G6831),Statistics_xlsx___Sheet1[[#This Row],[Post Name]])</f>
        <v>i7</v>
      </c>
      <c r="I6830">
        <v>75131</v>
      </c>
      <c r="J6830">
        <f>IF(Statistics_xlsx___Sheet1[[#This Row],[Offered Salary]]&lt;=0,AVERAGE($I$2:$I$7166),Statistics_xlsx___Sheet1[[#This Row],[Offered Salary]])</f>
        <v>75131</v>
      </c>
      <c r="K6830" t="b">
        <f>OR((Statistics_xlsx___Sheet1[[#This Row],[updated offered salary]]&lt;$N$39),(Statistics_xlsx___Sheet1[[#This Row],[updated offered salary]]&gt;$N$40))</f>
        <v>0</v>
      </c>
    </row>
    <row r="6831" spans="1:11" x14ac:dyDescent="0.3">
      <c r="A6831">
        <v>396732</v>
      </c>
      <c r="B6831" t="s">
        <v>5560</v>
      </c>
      <c r="C6831" t="s">
        <v>8</v>
      </c>
      <c r="D6831" t="s">
        <v>13</v>
      </c>
      <c r="E6831" t="str">
        <f>IF(Statistics_xlsx___Sheet1[[#This Row],[event_name]]="-","Male",Statistics_xlsx___Sheet1[[#This Row],[event_name]])</f>
        <v>Female</v>
      </c>
      <c r="F6831" t="s">
        <v>17</v>
      </c>
      <c r="G6831" t="s">
        <v>24</v>
      </c>
      <c r="H6831" t="str">
        <f>IF(Statistics_xlsx___Sheet1[[#This Row],[Post Name]]="-",IF(G6832=0,G6830,G6832),Statistics_xlsx___Sheet1[[#This Row],[Post Name]])</f>
        <v>i7</v>
      </c>
      <c r="I6831">
        <v>95417</v>
      </c>
      <c r="J6831">
        <f>IF(Statistics_xlsx___Sheet1[[#This Row],[Offered Salary]]&lt;=0,AVERAGE($I$2:$I$7166),Statistics_xlsx___Sheet1[[#This Row],[Offered Salary]])</f>
        <v>95417</v>
      </c>
      <c r="K6831" t="b">
        <f>OR((Statistics_xlsx___Sheet1[[#This Row],[updated offered salary]]&lt;$N$39),(Statistics_xlsx___Sheet1[[#This Row],[updated offered salary]]&gt;$N$40))</f>
        <v>0</v>
      </c>
    </row>
    <row r="6832" spans="1:11" x14ac:dyDescent="0.3">
      <c r="A6832">
        <v>199652</v>
      </c>
      <c r="B6832" t="s">
        <v>5561</v>
      </c>
      <c r="C6832" t="s">
        <v>8</v>
      </c>
      <c r="D6832" t="s">
        <v>13</v>
      </c>
      <c r="E6832" t="str">
        <f>IF(Statistics_xlsx___Sheet1[[#This Row],[event_name]]="-","Male",Statistics_xlsx___Sheet1[[#This Row],[event_name]])</f>
        <v>Female</v>
      </c>
      <c r="F6832" t="s">
        <v>17</v>
      </c>
      <c r="G6832" t="s">
        <v>24</v>
      </c>
      <c r="H6832" t="str">
        <f>IF(Statistics_xlsx___Sheet1[[#This Row],[Post Name]]="-",IF(G6833=0,G6831,G6833),Statistics_xlsx___Sheet1[[#This Row],[Post Name]])</f>
        <v>i7</v>
      </c>
      <c r="I6832">
        <v>89453</v>
      </c>
      <c r="J6832">
        <f>IF(Statistics_xlsx___Sheet1[[#This Row],[Offered Salary]]&lt;=0,AVERAGE($I$2:$I$7166),Statistics_xlsx___Sheet1[[#This Row],[Offered Salary]])</f>
        <v>89453</v>
      </c>
      <c r="K6832" t="b">
        <f>OR((Statistics_xlsx___Sheet1[[#This Row],[updated offered salary]]&lt;$N$39),(Statistics_xlsx___Sheet1[[#This Row],[updated offered salary]]&gt;$N$40))</f>
        <v>0</v>
      </c>
    </row>
    <row r="6833" spans="1:11" x14ac:dyDescent="0.3">
      <c r="A6833">
        <v>17377</v>
      </c>
      <c r="B6833" t="s">
        <v>5562</v>
      </c>
      <c r="C6833" t="s">
        <v>15</v>
      </c>
      <c r="D6833" t="s">
        <v>13</v>
      </c>
      <c r="E6833" t="str">
        <f>IF(Statistics_xlsx___Sheet1[[#This Row],[event_name]]="-","Male",Statistics_xlsx___Sheet1[[#This Row],[event_name]])</f>
        <v>Female</v>
      </c>
      <c r="F6833" t="s">
        <v>17</v>
      </c>
      <c r="G6833" t="s">
        <v>24</v>
      </c>
      <c r="H6833" t="str">
        <f>IF(Statistics_xlsx___Sheet1[[#This Row],[Post Name]]="-",IF(G6834=0,G6832,G6834),Statistics_xlsx___Sheet1[[#This Row],[Post Name]])</f>
        <v>i7</v>
      </c>
      <c r="I6833">
        <v>2682</v>
      </c>
      <c r="J6833">
        <f>IF(Statistics_xlsx___Sheet1[[#This Row],[Offered Salary]]&lt;=0,AVERAGE($I$2:$I$7166),Statistics_xlsx___Sheet1[[#This Row],[Offered Salary]])</f>
        <v>2682</v>
      </c>
      <c r="K6833" t="b">
        <f>OR((Statistics_xlsx___Sheet1[[#This Row],[updated offered salary]]&lt;$N$39),(Statistics_xlsx___Sheet1[[#This Row],[updated offered salary]]&gt;$N$40))</f>
        <v>0</v>
      </c>
    </row>
    <row r="6834" spans="1:11" x14ac:dyDescent="0.3">
      <c r="A6834">
        <v>139435</v>
      </c>
      <c r="B6834" t="s">
        <v>5563</v>
      </c>
      <c r="C6834" t="s">
        <v>8</v>
      </c>
      <c r="D6834" t="s">
        <v>13</v>
      </c>
      <c r="E6834" t="str">
        <f>IF(Statistics_xlsx___Sheet1[[#This Row],[event_name]]="-","Male",Statistics_xlsx___Sheet1[[#This Row],[event_name]])</f>
        <v>Female</v>
      </c>
      <c r="F6834" t="s">
        <v>17</v>
      </c>
      <c r="G6834" t="s">
        <v>24</v>
      </c>
      <c r="H6834" t="str">
        <f>IF(Statistics_xlsx___Sheet1[[#This Row],[Post Name]]="-",IF(G6835=0,G6833,G6835),Statistics_xlsx___Sheet1[[#This Row],[Post Name]])</f>
        <v>i7</v>
      </c>
      <c r="I6834">
        <v>96163</v>
      </c>
      <c r="J6834">
        <f>IF(Statistics_xlsx___Sheet1[[#This Row],[Offered Salary]]&lt;=0,AVERAGE($I$2:$I$7166),Statistics_xlsx___Sheet1[[#This Row],[Offered Salary]])</f>
        <v>96163</v>
      </c>
      <c r="K6834" t="b">
        <f>OR((Statistics_xlsx___Sheet1[[#This Row],[updated offered salary]]&lt;$N$39),(Statistics_xlsx___Sheet1[[#This Row],[updated offered salary]]&gt;$N$40))</f>
        <v>0</v>
      </c>
    </row>
    <row r="6835" spans="1:11" x14ac:dyDescent="0.3">
      <c r="A6835">
        <v>69669</v>
      </c>
      <c r="B6835" t="s">
        <v>5564</v>
      </c>
      <c r="C6835" t="s">
        <v>8</v>
      </c>
      <c r="D6835" t="s">
        <v>13</v>
      </c>
      <c r="E6835" t="str">
        <f>IF(Statistics_xlsx___Sheet1[[#This Row],[event_name]]="-","Male",Statistics_xlsx___Sheet1[[#This Row],[event_name]])</f>
        <v>Female</v>
      </c>
      <c r="F6835" t="s">
        <v>10</v>
      </c>
      <c r="G6835" t="s">
        <v>30</v>
      </c>
      <c r="H6835" t="str">
        <f>IF(Statistics_xlsx___Sheet1[[#This Row],[Post Name]]="-",IF(G6836=0,G6834,G6836),Statistics_xlsx___Sheet1[[#This Row],[Post Name]])</f>
        <v>b9</v>
      </c>
      <c r="I6835">
        <v>43038</v>
      </c>
      <c r="J6835">
        <f>IF(Statistics_xlsx___Sheet1[[#This Row],[Offered Salary]]&lt;=0,AVERAGE($I$2:$I$7166),Statistics_xlsx___Sheet1[[#This Row],[Offered Salary]])</f>
        <v>43038</v>
      </c>
      <c r="K6835" t="b">
        <f>OR((Statistics_xlsx___Sheet1[[#This Row],[updated offered salary]]&lt;$N$39),(Statistics_xlsx___Sheet1[[#This Row],[updated offered salary]]&gt;$N$40))</f>
        <v>0</v>
      </c>
    </row>
    <row r="6836" spans="1:11" x14ac:dyDescent="0.3">
      <c r="A6836">
        <v>695647</v>
      </c>
      <c r="B6836" t="s">
        <v>5565</v>
      </c>
      <c r="C6836" t="s">
        <v>8</v>
      </c>
      <c r="D6836" t="s">
        <v>9</v>
      </c>
      <c r="E6836" t="str">
        <f>IF(Statistics_xlsx___Sheet1[[#This Row],[event_name]]="-","Male",Statistics_xlsx___Sheet1[[#This Row],[event_name]])</f>
        <v>Male</v>
      </c>
      <c r="F6836" t="s">
        <v>10</v>
      </c>
      <c r="G6836" t="s">
        <v>30</v>
      </c>
      <c r="H6836" t="str">
        <f>IF(Statistics_xlsx___Sheet1[[#This Row],[Post Name]]="-",IF(G6837=0,G6835,G6837),Statistics_xlsx___Sheet1[[#This Row],[Post Name]])</f>
        <v>b9</v>
      </c>
      <c r="I6836">
        <v>73636</v>
      </c>
      <c r="J6836">
        <f>IF(Statistics_xlsx___Sheet1[[#This Row],[Offered Salary]]&lt;=0,AVERAGE($I$2:$I$7166),Statistics_xlsx___Sheet1[[#This Row],[Offered Salary]])</f>
        <v>73636</v>
      </c>
      <c r="K6836" t="b">
        <f>OR((Statistics_xlsx___Sheet1[[#This Row],[updated offered salary]]&lt;$N$39),(Statistics_xlsx___Sheet1[[#This Row],[updated offered salary]]&gt;$N$40))</f>
        <v>0</v>
      </c>
    </row>
    <row r="6837" spans="1:11" x14ac:dyDescent="0.3">
      <c r="A6837">
        <v>607894</v>
      </c>
      <c r="B6837" t="s">
        <v>5566</v>
      </c>
      <c r="C6837" t="s">
        <v>8</v>
      </c>
      <c r="D6837" t="s">
        <v>13</v>
      </c>
      <c r="E6837" t="str">
        <f>IF(Statistics_xlsx___Sheet1[[#This Row],[event_name]]="-","Male",Statistics_xlsx___Sheet1[[#This Row],[event_name]])</f>
        <v>Female</v>
      </c>
      <c r="F6837" t="s">
        <v>21</v>
      </c>
      <c r="G6837" t="s">
        <v>24</v>
      </c>
      <c r="H6837" t="str">
        <f>IF(Statistics_xlsx___Sheet1[[#This Row],[Post Name]]="-",IF(G6838=0,G6836,G6838),Statistics_xlsx___Sheet1[[#This Row],[Post Name]])</f>
        <v>i7</v>
      </c>
      <c r="I6837">
        <v>81434</v>
      </c>
      <c r="J6837">
        <f>IF(Statistics_xlsx___Sheet1[[#This Row],[Offered Salary]]&lt;=0,AVERAGE($I$2:$I$7166),Statistics_xlsx___Sheet1[[#This Row],[Offered Salary]])</f>
        <v>81434</v>
      </c>
      <c r="K6837" t="b">
        <f>OR((Statistics_xlsx___Sheet1[[#This Row],[updated offered salary]]&lt;$N$39),(Statistics_xlsx___Sheet1[[#This Row],[updated offered salary]]&gt;$N$40))</f>
        <v>0</v>
      </c>
    </row>
    <row r="6838" spans="1:11" x14ac:dyDescent="0.3">
      <c r="A6838">
        <v>79156</v>
      </c>
      <c r="B6838" t="s">
        <v>5567</v>
      </c>
      <c r="C6838" t="s">
        <v>15</v>
      </c>
      <c r="D6838" t="s">
        <v>13</v>
      </c>
      <c r="E6838" t="str">
        <f>IF(Statistics_xlsx___Sheet1[[#This Row],[event_name]]="-","Male",Statistics_xlsx___Sheet1[[#This Row],[event_name]])</f>
        <v>Female</v>
      </c>
      <c r="F6838" t="s">
        <v>21</v>
      </c>
      <c r="G6838" t="s">
        <v>24</v>
      </c>
      <c r="H6838" t="str">
        <f>IF(Statistics_xlsx___Sheet1[[#This Row],[Post Name]]="-",IF(G6839=0,G6837,G6839),Statistics_xlsx___Sheet1[[#This Row],[Post Name]])</f>
        <v>i7</v>
      </c>
      <c r="I6838">
        <v>66701</v>
      </c>
      <c r="J6838">
        <f>IF(Statistics_xlsx___Sheet1[[#This Row],[Offered Salary]]&lt;=0,AVERAGE($I$2:$I$7166),Statistics_xlsx___Sheet1[[#This Row],[Offered Salary]])</f>
        <v>66701</v>
      </c>
      <c r="K6838" t="b">
        <f>OR((Statistics_xlsx___Sheet1[[#This Row],[updated offered salary]]&lt;$N$39),(Statistics_xlsx___Sheet1[[#This Row],[updated offered salary]]&gt;$N$40))</f>
        <v>0</v>
      </c>
    </row>
    <row r="6839" spans="1:11" x14ac:dyDescent="0.3">
      <c r="A6839">
        <v>154851</v>
      </c>
      <c r="B6839" t="s">
        <v>5568</v>
      </c>
      <c r="C6839" t="s">
        <v>8</v>
      </c>
      <c r="D6839" t="s">
        <v>13</v>
      </c>
      <c r="E6839" t="str">
        <f>IF(Statistics_xlsx___Sheet1[[#This Row],[event_name]]="-","Male",Statistics_xlsx___Sheet1[[#This Row],[event_name]])</f>
        <v>Female</v>
      </c>
      <c r="F6839" t="s">
        <v>17</v>
      </c>
      <c r="G6839" t="s">
        <v>345</v>
      </c>
      <c r="H6839" t="str">
        <f>IF(Statistics_xlsx___Sheet1[[#This Row],[Post Name]]="-",IF(G6840=0,G6838,G6840),Statistics_xlsx___Sheet1[[#This Row],[Post Name]])</f>
        <v>c9</v>
      </c>
      <c r="I6839">
        <v>40678</v>
      </c>
      <c r="J6839">
        <f>IF(Statistics_xlsx___Sheet1[[#This Row],[Offered Salary]]&lt;=0,AVERAGE($I$2:$I$7166),Statistics_xlsx___Sheet1[[#This Row],[Offered Salary]])</f>
        <v>40678</v>
      </c>
      <c r="K6839" t="b">
        <f>OR((Statistics_xlsx___Sheet1[[#This Row],[updated offered salary]]&lt;$N$39),(Statistics_xlsx___Sheet1[[#This Row],[updated offered salary]]&gt;$N$40))</f>
        <v>0</v>
      </c>
    </row>
    <row r="6840" spans="1:11" x14ac:dyDescent="0.3">
      <c r="A6840">
        <v>145730</v>
      </c>
      <c r="B6840" t="s">
        <v>5569</v>
      </c>
      <c r="C6840" t="s">
        <v>8</v>
      </c>
      <c r="D6840" t="s">
        <v>9</v>
      </c>
      <c r="E6840" t="str">
        <f>IF(Statistics_xlsx___Sheet1[[#This Row],[event_name]]="-","Male",Statistics_xlsx___Sheet1[[#This Row],[event_name]])</f>
        <v>Male</v>
      </c>
      <c r="F6840" t="s">
        <v>10</v>
      </c>
      <c r="G6840" t="s">
        <v>14</v>
      </c>
      <c r="H6840" t="str">
        <f>IF(Statistics_xlsx___Sheet1[[#This Row],[Post Name]]="-",IF(G6841=0,G6839,G6841),Statistics_xlsx___Sheet1[[#This Row],[Post Name]])</f>
        <v>c5</v>
      </c>
      <c r="I6840">
        <v>89905</v>
      </c>
      <c r="J6840">
        <f>IF(Statistics_xlsx___Sheet1[[#This Row],[Offered Salary]]&lt;=0,AVERAGE($I$2:$I$7166),Statistics_xlsx___Sheet1[[#This Row],[Offered Salary]])</f>
        <v>89905</v>
      </c>
      <c r="K6840" t="b">
        <f>OR((Statistics_xlsx___Sheet1[[#This Row],[updated offered salary]]&lt;$N$39),(Statistics_xlsx___Sheet1[[#This Row],[updated offered salary]]&gt;$N$40))</f>
        <v>0</v>
      </c>
    </row>
    <row r="6841" spans="1:11" x14ac:dyDescent="0.3">
      <c r="A6841">
        <v>543349</v>
      </c>
      <c r="B6841" t="s">
        <v>5570</v>
      </c>
      <c r="C6841" t="s">
        <v>8</v>
      </c>
      <c r="D6841" t="s">
        <v>13</v>
      </c>
      <c r="E6841" t="str">
        <f>IF(Statistics_xlsx___Sheet1[[#This Row],[event_name]]="-","Male",Statistics_xlsx___Sheet1[[#This Row],[event_name]])</f>
        <v>Female</v>
      </c>
      <c r="F6841" t="s">
        <v>17</v>
      </c>
      <c r="G6841" t="s">
        <v>14</v>
      </c>
      <c r="H6841" t="str">
        <f>IF(Statistics_xlsx___Sheet1[[#This Row],[Post Name]]="-",IF(G6842=0,G6840,G6842),Statistics_xlsx___Sheet1[[#This Row],[Post Name]])</f>
        <v>c5</v>
      </c>
      <c r="I6841">
        <v>82172</v>
      </c>
      <c r="J6841">
        <f>IF(Statistics_xlsx___Sheet1[[#This Row],[Offered Salary]]&lt;=0,AVERAGE($I$2:$I$7166),Statistics_xlsx___Sheet1[[#This Row],[Offered Salary]])</f>
        <v>82172</v>
      </c>
      <c r="K6841" t="b">
        <f>OR((Statistics_xlsx___Sheet1[[#This Row],[updated offered salary]]&lt;$N$39),(Statistics_xlsx___Sheet1[[#This Row],[updated offered salary]]&gt;$N$40))</f>
        <v>0</v>
      </c>
    </row>
    <row r="6842" spans="1:11" x14ac:dyDescent="0.3">
      <c r="A6842">
        <v>542358</v>
      </c>
      <c r="B6842" t="s">
        <v>5571</v>
      </c>
      <c r="C6842" t="s">
        <v>8</v>
      </c>
      <c r="D6842" t="s">
        <v>9</v>
      </c>
      <c r="E6842" t="str">
        <f>IF(Statistics_xlsx___Sheet1[[#This Row],[event_name]]="-","Male",Statistics_xlsx___Sheet1[[#This Row],[event_name]])</f>
        <v>Male</v>
      </c>
      <c r="F6842" t="s">
        <v>10</v>
      </c>
      <c r="G6842" t="s">
        <v>44</v>
      </c>
      <c r="H6842" t="str">
        <f>IF(Statistics_xlsx___Sheet1[[#This Row],[Post Name]]="-",IF(G6843=0,G6841,G6843),Statistics_xlsx___Sheet1[[#This Row],[Post Name]])</f>
        <v>i6</v>
      </c>
      <c r="I6842">
        <v>45675</v>
      </c>
      <c r="J6842">
        <f>IF(Statistics_xlsx___Sheet1[[#This Row],[Offered Salary]]&lt;=0,AVERAGE($I$2:$I$7166),Statistics_xlsx___Sheet1[[#This Row],[Offered Salary]])</f>
        <v>45675</v>
      </c>
      <c r="K6842" t="b">
        <f>OR((Statistics_xlsx___Sheet1[[#This Row],[updated offered salary]]&lt;$N$39),(Statistics_xlsx___Sheet1[[#This Row],[updated offered salary]]&gt;$N$40))</f>
        <v>0</v>
      </c>
    </row>
    <row r="6843" spans="1:11" x14ac:dyDescent="0.3">
      <c r="A6843">
        <v>972374</v>
      </c>
      <c r="B6843" t="s">
        <v>5572</v>
      </c>
      <c r="C6843" t="s">
        <v>15</v>
      </c>
      <c r="D6843" t="s">
        <v>13</v>
      </c>
      <c r="E6843" t="str">
        <f>IF(Statistics_xlsx___Sheet1[[#This Row],[event_name]]="-","Male",Statistics_xlsx___Sheet1[[#This Row],[event_name]])</f>
        <v>Female</v>
      </c>
      <c r="F6843" t="s">
        <v>21</v>
      </c>
      <c r="G6843" t="s">
        <v>14</v>
      </c>
      <c r="H6843" t="str">
        <f>IF(Statistics_xlsx___Sheet1[[#This Row],[Post Name]]="-",IF(G6844=0,G6842,G6844),Statistics_xlsx___Sheet1[[#This Row],[Post Name]])</f>
        <v>c5</v>
      </c>
      <c r="I6843">
        <v>75856</v>
      </c>
      <c r="J6843">
        <f>IF(Statistics_xlsx___Sheet1[[#This Row],[Offered Salary]]&lt;=0,AVERAGE($I$2:$I$7166),Statistics_xlsx___Sheet1[[#This Row],[Offered Salary]])</f>
        <v>75856</v>
      </c>
      <c r="K6843" t="b">
        <f>OR((Statistics_xlsx___Sheet1[[#This Row],[updated offered salary]]&lt;$N$39),(Statistics_xlsx___Sheet1[[#This Row],[updated offered salary]]&gt;$N$40))</f>
        <v>0</v>
      </c>
    </row>
    <row r="6844" spans="1:11" x14ac:dyDescent="0.3">
      <c r="A6844">
        <v>104440</v>
      </c>
      <c r="B6844" t="s">
        <v>5572</v>
      </c>
      <c r="C6844" t="s">
        <v>8</v>
      </c>
      <c r="D6844" t="s">
        <v>13</v>
      </c>
      <c r="E6844" t="str">
        <f>IF(Statistics_xlsx___Sheet1[[#This Row],[event_name]]="-","Male",Statistics_xlsx___Sheet1[[#This Row],[event_name]])</f>
        <v>Female</v>
      </c>
      <c r="F6844" t="s">
        <v>21</v>
      </c>
      <c r="G6844" t="s">
        <v>14</v>
      </c>
      <c r="H6844" t="str">
        <f>IF(Statistics_xlsx___Sheet1[[#This Row],[Post Name]]="-",IF(G6845=0,G6843,G6845),Statistics_xlsx___Sheet1[[#This Row],[Post Name]])</f>
        <v>c5</v>
      </c>
      <c r="I6844">
        <v>47378</v>
      </c>
      <c r="J6844">
        <f>IF(Statistics_xlsx___Sheet1[[#This Row],[Offered Salary]]&lt;=0,AVERAGE($I$2:$I$7166),Statistics_xlsx___Sheet1[[#This Row],[Offered Salary]])</f>
        <v>47378</v>
      </c>
      <c r="K6844" t="b">
        <f>OR((Statistics_xlsx___Sheet1[[#This Row],[updated offered salary]]&lt;$N$39),(Statistics_xlsx___Sheet1[[#This Row],[updated offered salary]]&gt;$N$40))</f>
        <v>0</v>
      </c>
    </row>
    <row r="6845" spans="1:11" x14ac:dyDescent="0.3">
      <c r="A6845">
        <v>966122</v>
      </c>
      <c r="B6845" t="s">
        <v>5573</v>
      </c>
      <c r="C6845" t="s">
        <v>8</v>
      </c>
      <c r="D6845" t="s">
        <v>9</v>
      </c>
      <c r="E6845" t="str">
        <f>IF(Statistics_xlsx___Sheet1[[#This Row],[event_name]]="-","Male",Statistics_xlsx___Sheet1[[#This Row],[event_name]])</f>
        <v>Male</v>
      </c>
      <c r="F6845" t="s">
        <v>21</v>
      </c>
      <c r="G6845" t="s">
        <v>14</v>
      </c>
      <c r="H6845" t="str">
        <f>IF(Statistics_xlsx___Sheet1[[#This Row],[Post Name]]="-",IF(G6846=0,G6844,G6846),Statistics_xlsx___Sheet1[[#This Row],[Post Name]])</f>
        <v>c5</v>
      </c>
      <c r="I6845">
        <v>27917</v>
      </c>
      <c r="J6845">
        <f>IF(Statistics_xlsx___Sheet1[[#This Row],[Offered Salary]]&lt;=0,AVERAGE($I$2:$I$7166),Statistics_xlsx___Sheet1[[#This Row],[Offered Salary]])</f>
        <v>27917</v>
      </c>
      <c r="K6845" t="b">
        <f>OR((Statistics_xlsx___Sheet1[[#This Row],[updated offered salary]]&lt;$N$39),(Statistics_xlsx___Sheet1[[#This Row],[updated offered salary]]&gt;$N$40))</f>
        <v>0</v>
      </c>
    </row>
    <row r="6846" spans="1:11" x14ac:dyDescent="0.3">
      <c r="A6846">
        <v>390453</v>
      </c>
      <c r="B6846" t="s">
        <v>5574</v>
      </c>
      <c r="C6846" t="s">
        <v>15</v>
      </c>
      <c r="D6846" t="s">
        <v>9</v>
      </c>
      <c r="E6846" t="str">
        <f>IF(Statistics_xlsx___Sheet1[[#This Row],[event_name]]="-","Male",Statistics_xlsx___Sheet1[[#This Row],[event_name]])</f>
        <v>Male</v>
      </c>
      <c r="F6846" t="s">
        <v>21</v>
      </c>
      <c r="G6846" t="s">
        <v>14</v>
      </c>
      <c r="H6846" t="str">
        <f>IF(Statistics_xlsx___Sheet1[[#This Row],[Post Name]]="-",IF(G6847=0,G6845,G6847),Statistics_xlsx___Sheet1[[#This Row],[Post Name]])</f>
        <v>c5</v>
      </c>
      <c r="I6846">
        <v>10994</v>
      </c>
      <c r="J6846">
        <f>IF(Statistics_xlsx___Sheet1[[#This Row],[Offered Salary]]&lt;=0,AVERAGE($I$2:$I$7166),Statistics_xlsx___Sheet1[[#This Row],[Offered Salary]])</f>
        <v>10994</v>
      </c>
      <c r="K6846" t="b">
        <f>OR((Statistics_xlsx___Sheet1[[#This Row],[updated offered salary]]&lt;$N$39),(Statistics_xlsx___Sheet1[[#This Row],[updated offered salary]]&gt;$N$40))</f>
        <v>0</v>
      </c>
    </row>
    <row r="6847" spans="1:11" x14ac:dyDescent="0.3">
      <c r="A6847">
        <v>596580</v>
      </c>
      <c r="B6847" t="s">
        <v>5575</v>
      </c>
      <c r="C6847" t="s">
        <v>8</v>
      </c>
      <c r="D6847" t="s">
        <v>9</v>
      </c>
      <c r="E6847" t="str">
        <f>IF(Statistics_xlsx___Sheet1[[#This Row],[event_name]]="-","Male",Statistics_xlsx___Sheet1[[#This Row],[event_name]])</f>
        <v>Male</v>
      </c>
      <c r="F6847" t="s">
        <v>17</v>
      </c>
      <c r="G6847" t="s">
        <v>39</v>
      </c>
      <c r="H6847" t="str">
        <f>IF(Statistics_xlsx___Sheet1[[#This Row],[Post Name]]="-",IF(G6848=0,G6846,G6848),Statistics_xlsx___Sheet1[[#This Row],[Post Name]])</f>
        <v>i1</v>
      </c>
      <c r="I6847">
        <v>51586</v>
      </c>
      <c r="J6847">
        <f>IF(Statistics_xlsx___Sheet1[[#This Row],[Offered Salary]]&lt;=0,AVERAGE($I$2:$I$7166),Statistics_xlsx___Sheet1[[#This Row],[Offered Salary]])</f>
        <v>51586</v>
      </c>
      <c r="K6847" t="b">
        <f>OR((Statistics_xlsx___Sheet1[[#This Row],[updated offered salary]]&lt;$N$39),(Statistics_xlsx___Sheet1[[#This Row],[updated offered salary]]&gt;$N$40))</f>
        <v>0</v>
      </c>
    </row>
    <row r="6848" spans="1:11" x14ac:dyDescent="0.3">
      <c r="A6848">
        <v>381547</v>
      </c>
      <c r="B6848" t="s">
        <v>5576</v>
      </c>
      <c r="C6848" t="s">
        <v>15</v>
      </c>
      <c r="D6848" t="s">
        <v>9</v>
      </c>
      <c r="E6848" t="str">
        <f>IF(Statistics_xlsx___Sheet1[[#This Row],[event_name]]="-","Male",Statistics_xlsx___Sheet1[[#This Row],[event_name]])</f>
        <v>Male</v>
      </c>
      <c r="F6848" t="s">
        <v>17</v>
      </c>
      <c r="G6848" t="s">
        <v>39</v>
      </c>
      <c r="H6848" t="str">
        <f>IF(Statistics_xlsx___Sheet1[[#This Row],[Post Name]]="-",IF(G6849=0,G6847,G6849),Statistics_xlsx___Sheet1[[#This Row],[Post Name]])</f>
        <v>i1</v>
      </c>
      <c r="I6848">
        <v>85671</v>
      </c>
      <c r="J6848">
        <f>IF(Statistics_xlsx___Sheet1[[#This Row],[Offered Salary]]&lt;=0,AVERAGE($I$2:$I$7166),Statistics_xlsx___Sheet1[[#This Row],[Offered Salary]])</f>
        <v>85671</v>
      </c>
      <c r="K6848" t="b">
        <f>OR((Statistics_xlsx___Sheet1[[#This Row],[updated offered salary]]&lt;$N$39),(Statistics_xlsx___Sheet1[[#This Row],[updated offered salary]]&gt;$N$40))</f>
        <v>0</v>
      </c>
    </row>
    <row r="6849" spans="1:11" x14ac:dyDescent="0.3">
      <c r="A6849">
        <v>300563</v>
      </c>
      <c r="B6849" t="s">
        <v>5577</v>
      </c>
      <c r="C6849" t="s">
        <v>15</v>
      </c>
      <c r="D6849" t="s">
        <v>9</v>
      </c>
      <c r="E6849" t="str">
        <f>IF(Statistics_xlsx___Sheet1[[#This Row],[event_name]]="-","Male",Statistics_xlsx___Sheet1[[#This Row],[event_name]])</f>
        <v>Male</v>
      </c>
      <c r="F6849" t="s">
        <v>17</v>
      </c>
      <c r="G6849" t="s">
        <v>39</v>
      </c>
      <c r="H6849" t="str">
        <f>IF(Statistics_xlsx___Sheet1[[#This Row],[Post Name]]="-",IF(G6850=0,G6848,G6850),Statistics_xlsx___Sheet1[[#This Row],[Post Name]])</f>
        <v>i1</v>
      </c>
      <c r="I6849">
        <v>1519</v>
      </c>
      <c r="J6849">
        <f>IF(Statistics_xlsx___Sheet1[[#This Row],[Offered Salary]]&lt;=0,AVERAGE($I$2:$I$7166),Statistics_xlsx___Sheet1[[#This Row],[Offered Salary]])</f>
        <v>1519</v>
      </c>
      <c r="K6849" t="b">
        <f>OR((Statistics_xlsx___Sheet1[[#This Row],[updated offered salary]]&lt;$N$39),(Statistics_xlsx___Sheet1[[#This Row],[updated offered salary]]&gt;$N$40))</f>
        <v>0</v>
      </c>
    </row>
    <row r="6850" spans="1:11" x14ac:dyDescent="0.3">
      <c r="A6850">
        <v>511259</v>
      </c>
      <c r="B6850" t="s">
        <v>5578</v>
      </c>
      <c r="C6850" t="s">
        <v>8</v>
      </c>
      <c r="D6850" t="s">
        <v>13</v>
      </c>
      <c r="E6850" t="str">
        <f>IF(Statistics_xlsx___Sheet1[[#This Row],[event_name]]="-","Male",Statistics_xlsx___Sheet1[[#This Row],[event_name]])</f>
        <v>Female</v>
      </c>
      <c r="F6850" t="s">
        <v>17</v>
      </c>
      <c r="G6850" t="s">
        <v>14</v>
      </c>
      <c r="H6850" t="str">
        <f>IF(Statistics_xlsx___Sheet1[[#This Row],[Post Name]]="-",IF(G6851=0,G6849,G6851),Statistics_xlsx___Sheet1[[#This Row],[Post Name]])</f>
        <v>c5</v>
      </c>
      <c r="I6850">
        <v>83412</v>
      </c>
      <c r="J6850">
        <f>IF(Statistics_xlsx___Sheet1[[#This Row],[Offered Salary]]&lt;=0,AVERAGE($I$2:$I$7166),Statistics_xlsx___Sheet1[[#This Row],[Offered Salary]])</f>
        <v>83412</v>
      </c>
      <c r="K6850" t="b">
        <f>OR((Statistics_xlsx___Sheet1[[#This Row],[updated offered salary]]&lt;$N$39),(Statistics_xlsx___Sheet1[[#This Row],[updated offered salary]]&gt;$N$40))</f>
        <v>0</v>
      </c>
    </row>
    <row r="6851" spans="1:11" x14ac:dyDescent="0.3">
      <c r="A6851">
        <v>302714</v>
      </c>
      <c r="B6851" t="s">
        <v>5579</v>
      </c>
      <c r="C6851" t="s">
        <v>8</v>
      </c>
      <c r="D6851" t="s">
        <v>9</v>
      </c>
      <c r="E6851" t="str">
        <f>IF(Statistics_xlsx___Sheet1[[#This Row],[event_name]]="-","Male",Statistics_xlsx___Sheet1[[#This Row],[event_name]])</f>
        <v>Male</v>
      </c>
      <c r="F6851" t="s">
        <v>10</v>
      </c>
      <c r="G6851" t="s">
        <v>14</v>
      </c>
      <c r="H6851" t="str">
        <f>IF(Statistics_xlsx___Sheet1[[#This Row],[Post Name]]="-",IF(G6852=0,G6850,G6852),Statistics_xlsx___Sheet1[[#This Row],[Post Name]])</f>
        <v>c5</v>
      </c>
      <c r="I6851">
        <v>12210</v>
      </c>
      <c r="J6851">
        <f>IF(Statistics_xlsx___Sheet1[[#This Row],[Offered Salary]]&lt;=0,AVERAGE($I$2:$I$7166),Statistics_xlsx___Sheet1[[#This Row],[Offered Salary]])</f>
        <v>12210</v>
      </c>
      <c r="K6851" t="b">
        <f>OR((Statistics_xlsx___Sheet1[[#This Row],[updated offered salary]]&lt;$N$39),(Statistics_xlsx___Sheet1[[#This Row],[updated offered salary]]&gt;$N$40))</f>
        <v>0</v>
      </c>
    </row>
    <row r="6852" spans="1:11" x14ac:dyDescent="0.3">
      <c r="A6852">
        <v>583914</v>
      </c>
      <c r="B6852" t="s">
        <v>5580</v>
      </c>
      <c r="C6852" t="s">
        <v>8</v>
      </c>
      <c r="D6852" t="s">
        <v>42</v>
      </c>
      <c r="E6852" t="str">
        <f>IF(Statistics_xlsx___Sheet1[[#This Row],[event_name]]="-","Male",Statistics_xlsx___Sheet1[[#This Row],[event_name]])</f>
        <v>Don’t want to say</v>
      </c>
      <c r="F6852" t="s">
        <v>17</v>
      </c>
      <c r="G6852" t="s">
        <v>44</v>
      </c>
      <c r="H6852" t="str">
        <f>IF(Statistics_xlsx___Sheet1[[#This Row],[Post Name]]="-",IF(G6853=0,G6851,G6853),Statistics_xlsx___Sheet1[[#This Row],[Post Name]])</f>
        <v>i6</v>
      </c>
      <c r="I6852">
        <v>21224</v>
      </c>
      <c r="J6852">
        <f>IF(Statistics_xlsx___Sheet1[[#This Row],[Offered Salary]]&lt;=0,AVERAGE($I$2:$I$7166),Statistics_xlsx___Sheet1[[#This Row],[Offered Salary]])</f>
        <v>21224</v>
      </c>
      <c r="K6852" t="b">
        <f>OR((Statistics_xlsx___Sheet1[[#This Row],[updated offered salary]]&lt;$N$39),(Statistics_xlsx___Sheet1[[#This Row],[updated offered salary]]&gt;$N$40))</f>
        <v>0</v>
      </c>
    </row>
    <row r="6853" spans="1:11" x14ac:dyDescent="0.3">
      <c r="A6853">
        <v>834330</v>
      </c>
      <c r="B6853" t="s">
        <v>5581</v>
      </c>
      <c r="C6853" t="s">
        <v>8</v>
      </c>
      <c r="D6853" t="s">
        <v>13</v>
      </c>
      <c r="E6853" t="str">
        <f>IF(Statistics_xlsx___Sheet1[[#This Row],[event_name]]="-","Male",Statistics_xlsx___Sheet1[[#This Row],[event_name]])</f>
        <v>Female</v>
      </c>
      <c r="F6853" t="s">
        <v>17</v>
      </c>
      <c r="G6853" t="s">
        <v>24</v>
      </c>
      <c r="H6853" t="str">
        <f>IF(Statistics_xlsx___Sheet1[[#This Row],[Post Name]]="-",IF(G6854=0,G6852,G6854),Statistics_xlsx___Sheet1[[#This Row],[Post Name]])</f>
        <v>i7</v>
      </c>
      <c r="I6853">
        <v>93668</v>
      </c>
      <c r="J6853">
        <f>IF(Statistics_xlsx___Sheet1[[#This Row],[Offered Salary]]&lt;=0,AVERAGE($I$2:$I$7166),Statistics_xlsx___Sheet1[[#This Row],[Offered Salary]])</f>
        <v>93668</v>
      </c>
      <c r="K6853" t="b">
        <f>OR((Statistics_xlsx___Sheet1[[#This Row],[updated offered salary]]&lt;$N$39),(Statistics_xlsx___Sheet1[[#This Row],[updated offered salary]]&gt;$N$40))</f>
        <v>0</v>
      </c>
    </row>
    <row r="6854" spans="1:11" x14ac:dyDescent="0.3">
      <c r="A6854">
        <v>106513</v>
      </c>
      <c r="B6854" t="s">
        <v>5582</v>
      </c>
      <c r="C6854" t="s">
        <v>8</v>
      </c>
      <c r="D6854" t="s">
        <v>9</v>
      </c>
      <c r="E6854" t="str">
        <f>IF(Statistics_xlsx___Sheet1[[#This Row],[event_name]]="-","Male",Statistics_xlsx___Sheet1[[#This Row],[event_name]])</f>
        <v>Male</v>
      </c>
      <c r="F6854" t="s">
        <v>17</v>
      </c>
      <c r="G6854" t="s">
        <v>24</v>
      </c>
      <c r="H6854" t="str">
        <f>IF(Statistics_xlsx___Sheet1[[#This Row],[Post Name]]="-",IF(G6855=0,G6853,G6855),Statistics_xlsx___Sheet1[[#This Row],[Post Name]])</f>
        <v>i7</v>
      </c>
      <c r="I6854">
        <v>41080</v>
      </c>
      <c r="J6854">
        <f>IF(Statistics_xlsx___Sheet1[[#This Row],[Offered Salary]]&lt;=0,AVERAGE($I$2:$I$7166),Statistics_xlsx___Sheet1[[#This Row],[Offered Salary]])</f>
        <v>41080</v>
      </c>
      <c r="K6854" t="b">
        <f>OR((Statistics_xlsx___Sheet1[[#This Row],[updated offered salary]]&lt;$N$39),(Statistics_xlsx___Sheet1[[#This Row],[updated offered salary]]&gt;$N$40))</f>
        <v>0</v>
      </c>
    </row>
    <row r="6855" spans="1:11" x14ac:dyDescent="0.3">
      <c r="A6855">
        <v>658687</v>
      </c>
      <c r="B6855" t="s">
        <v>5583</v>
      </c>
      <c r="C6855" t="s">
        <v>15</v>
      </c>
      <c r="D6855" t="s">
        <v>9</v>
      </c>
      <c r="E6855" t="str">
        <f>IF(Statistics_xlsx___Sheet1[[#This Row],[event_name]]="-","Male",Statistics_xlsx___Sheet1[[#This Row],[event_name]])</f>
        <v>Male</v>
      </c>
      <c r="F6855" t="s">
        <v>52</v>
      </c>
      <c r="G6855" t="s">
        <v>14</v>
      </c>
      <c r="H6855" t="str">
        <f>IF(Statistics_xlsx___Sheet1[[#This Row],[Post Name]]="-",IF(G6856=0,G6854,G6856),Statistics_xlsx___Sheet1[[#This Row],[Post Name]])</f>
        <v>c5</v>
      </c>
      <c r="I6855">
        <v>64109</v>
      </c>
      <c r="J6855">
        <f>IF(Statistics_xlsx___Sheet1[[#This Row],[Offered Salary]]&lt;=0,AVERAGE($I$2:$I$7166),Statistics_xlsx___Sheet1[[#This Row],[Offered Salary]])</f>
        <v>64109</v>
      </c>
      <c r="K6855" t="b">
        <f>OR((Statistics_xlsx___Sheet1[[#This Row],[updated offered salary]]&lt;$N$39),(Statistics_xlsx___Sheet1[[#This Row],[updated offered salary]]&gt;$N$40))</f>
        <v>0</v>
      </c>
    </row>
    <row r="6856" spans="1:11" x14ac:dyDescent="0.3">
      <c r="A6856">
        <v>391565</v>
      </c>
      <c r="B6856" t="s">
        <v>5584</v>
      </c>
      <c r="C6856" t="s">
        <v>8</v>
      </c>
      <c r="D6856" t="s">
        <v>9</v>
      </c>
      <c r="E6856" t="str">
        <f>IF(Statistics_xlsx___Sheet1[[#This Row],[event_name]]="-","Male",Statistics_xlsx___Sheet1[[#This Row],[event_name]])</f>
        <v>Male</v>
      </c>
      <c r="F6856" t="s">
        <v>86</v>
      </c>
      <c r="G6856" t="s">
        <v>24</v>
      </c>
      <c r="H6856" t="str">
        <f>IF(Statistics_xlsx___Sheet1[[#This Row],[Post Name]]="-",IF(G6857=0,G6855,G6857),Statistics_xlsx___Sheet1[[#This Row],[Post Name]])</f>
        <v>i7</v>
      </c>
      <c r="I6856">
        <v>97633</v>
      </c>
      <c r="J6856">
        <f>IF(Statistics_xlsx___Sheet1[[#This Row],[Offered Salary]]&lt;=0,AVERAGE($I$2:$I$7166),Statistics_xlsx___Sheet1[[#This Row],[Offered Salary]])</f>
        <v>97633</v>
      </c>
      <c r="K6856" t="b">
        <f>OR((Statistics_xlsx___Sheet1[[#This Row],[updated offered salary]]&lt;$N$39),(Statistics_xlsx___Sheet1[[#This Row],[updated offered salary]]&gt;$N$40))</f>
        <v>0</v>
      </c>
    </row>
    <row r="6857" spans="1:11" x14ac:dyDescent="0.3">
      <c r="A6857">
        <v>367054</v>
      </c>
      <c r="B6857" t="s">
        <v>5584</v>
      </c>
      <c r="C6857" t="s">
        <v>8</v>
      </c>
      <c r="D6857" t="s">
        <v>42</v>
      </c>
      <c r="E6857" t="str">
        <f>IF(Statistics_xlsx___Sheet1[[#This Row],[event_name]]="-","Male",Statistics_xlsx___Sheet1[[#This Row],[event_name]])</f>
        <v>Don’t want to say</v>
      </c>
      <c r="F6857" t="s">
        <v>86</v>
      </c>
      <c r="G6857" t="s">
        <v>24</v>
      </c>
      <c r="H6857" t="str">
        <f>IF(Statistics_xlsx___Sheet1[[#This Row],[Post Name]]="-",IF(G6858=0,G6856,G6858),Statistics_xlsx___Sheet1[[#This Row],[Post Name]])</f>
        <v>i7</v>
      </c>
      <c r="I6857">
        <v>79412</v>
      </c>
      <c r="J6857">
        <f>IF(Statistics_xlsx___Sheet1[[#This Row],[Offered Salary]]&lt;=0,AVERAGE($I$2:$I$7166),Statistics_xlsx___Sheet1[[#This Row],[Offered Salary]])</f>
        <v>79412</v>
      </c>
      <c r="K6857" t="b">
        <f>OR((Statistics_xlsx___Sheet1[[#This Row],[updated offered salary]]&lt;$N$39),(Statistics_xlsx___Sheet1[[#This Row],[updated offered salary]]&gt;$N$40))</f>
        <v>0</v>
      </c>
    </row>
    <row r="6858" spans="1:11" x14ac:dyDescent="0.3">
      <c r="A6858">
        <v>778954</v>
      </c>
      <c r="B6858" t="s">
        <v>5585</v>
      </c>
      <c r="C6858" t="s">
        <v>8</v>
      </c>
      <c r="D6858" t="s">
        <v>9</v>
      </c>
      <c r="E6858" t="str">
        <f>IF(Statistics_xlsx___Sheet1[[#This Row],[event_name]]="-","Male",Statistics_xlsx___Sheet1[[#This Row],[event_name]])</f>
        <v>Male</v>
      </c>
      <c r="F6858" t="s">
        <v>86</v>
      </c>
      <c r="G6858" t="s">
        <v>24</v>
      </c>
      <c r="H6858" t="str">
        <f>IF(Statistics_xlsx___Sheet1[[#This Row],[Post Name]]="-",IF(G6859=0,G6857,G6859),Statistics_xlsx___Sheet1[[#This Row],[Post Name]])</f>
        <v>i7</v>
      </c>
      <c r="I6858">
        <v>13296</v>
      </c>
      <c r="J6858">
        <f>IF(Statistics_xlsx___Sheet1[[#This Row],[Offered Salary]]&lt;=0,AVERAGE($I$2:$I$7166),Statistics_xlsx___Sheet1[[#This Row],[Offered Salary]])</f>
        <v>13296</v>
      </c>
      <c r="K6858" t="b">
        <f>OR((Statistics_xlsx___Sheet1[[#This Row],[updated offered salary]]&lt;$N$39),(Statistics_xlsx___Sheet1[[#This Row],[updated offered salary]]&gt;$N$40))</f>
        <v>0</v>
      </c>
    </row>
    <row r="6859" spans="1:11" x14ac:dyDescent="0.3">
      <c r="A6859">
        <v>36783</v>
      </c>
      <c r="B6859" t="s">
        <v>5586</v>
      </c>
      <c r="C6859" t="s">
        <v>8</v>
      </c>
      <c r="D6859" t="s">
        <v>9</v>
      </c>
      <c r="E6859" t="str">
        <f>IF(Statistics_xlsx___Sheet1[[#This Row],[event_name]]="-","Male",Statistics_xlsx___Sheet1[[#This Row],[event_name]])</f>
        <v>Male</v>
      </c>
      <c r="F6859" t="s">
        <v>86</v>
      </c>
      <c r="G6859" t="s">
        <v>24</v>
      </c>
      <c r="H6859" t="str">
        <f>IF(Statistics_xlsx___Sheet1[[#This Row],[Post Name]]="-",IF(G6860=0,G6858,G6860),Statistics_xlsx___Sheet1[[#This Row],[Post Name]])</f>
        <v>i7</v>
      </c>
      <c r="I6859">
        <v>87008</v>
      </c>
      <c r="J6859">
        <f>IF(Statistics_xlsx___Sheet1[[#This Row],[Offered Salary]]&lt;=0,AVERAGE($I$2:$I$7166),Statistics_xlsx___Sheet1[[#This Row],[Offered Salary]])</f>
        <v>87008</v>
      </c>
      <c r="K6859" t="b">
        <f>OR((Statistics_xlsx___Sheet1[[#This Row],[updated offered salary]]&lt;$N$39),(Statistics_xlsx___Sheet1[[#This Row],[updated offered salary]]&gt;$N$40))</f>
        <v>0</v>
      </c>
    </row>
    <row r="6860" spans="1:11" x14ac:dyDescent="0.3">
      <c r="A6860">
        <v>37220</v>
      </c>
      <c r="B6860" t="s">
        <v>5587</v>
      </c>
      <c r="C6860" t="s">
        <v>8</v>
      </c>
      <c r="D6860" t="s">
        <v>9</v>
      </c>
      <c r="E6860" t="str">
        <f>IF(Statistics_xlsx___Sheet1[[#This Row],[event_name]]="-","Male",Statistics_xlsx___Sheet1[[#This Row],[event_name]])</f>
        <v>Male</v>
      </c>
      <c r="F6860" t="s">
        <v>113</v>
      </c>
      <c r="G6860" t="s">
        <v>345</v>
      </c>
      <c r="H6860" t="str">
        <f>IF(Statistics_xlsx___Sheet1[[#This Row],[Post Name]]="-",IF(G6861=0,G6859,G6861),Statistics_xlsx___Sheet1[[#This Row],[Post Name]])</f>
        <v>c9</v>
      </c>
      <c r="I6860">
        <v>62736</v>
      </c>
      <c r="J6860">
        <f>IF(Statistics_xlsx___Sheet1[[#This Row],[Offered Salary]]&lt;=0,AVERAGE($I$2:$I$7166),Statistics_xlsx___Sheet1[[#This Row],[Offered Salary]])</f>
        <v>62736</v>
      </c>
      <c r="K6860" t="b">
        <f>OR((Statistics_xlsx___Sheet1[[#This Row],[updated offered salary]]&lt;$N$39),(Statistics_xlsx___Sheet1[[#This Row],[updated offered salary]]&gt;$N$40))</f>
        <v>0</v>
      </c>
    </row>
    <row r="6861" spans="1:11" x14ac:dyDescent="0.3">
      <c r="A6861">
        <v>28774</v>
      </c>
      <c r="B6861" t="s">
        <v>5588</v>
      </c>
      <c r="C6861" t="s">
        <v>8</v>
      </c>
      <c r="D6861" t="s">
        <v>9</v>
      </c>
      <c r="E6861" t="str">
        <f>IF(Statistics_xlsx___Sheet1[[#This Row],[event_name]]="-","Male",Statistics_xlsx___Sheet1[[#This Row],[event_name]])</f>
        <v>Male</v>
      </c>
      <c r="F6861" t="s">
        <v>33</v>
      </c>
      <c r="G6861" t="s">
        <v>345</v>
      </c>
      <c r="H6861" t="str">
        <f>IF(Statistics_xlsx___Sheet1[[#This Row],[Post Name]]="-",IF(G6862=0,G6860,G6862),Statistics_xlsx___Sheet1[[#This Row],[Post Name]])</f>
        <v>c9</v>
      </c>
      <c r="I6861">
        <v>34528</v>
      </c>
      <c r="J6861">
        <f>IF(Statistics_xlsx___Sheet1[[#This Row],[Offered Salary]]&lt;=0,AVERAGE($I$2:$I$7166),Statistics_xlsx___Sheet1[[#This Row],[Offered Salary]])</f>
        <v>34528</v>
      </c>
      <c r="K6861" t="b">
        <f>OR((Statistics_xlsx___Sheet1[[#This Row],[updated offered salary]]&lt;$N$39),(Statistics_xlsx___Sheet1[[#This Row],[updated offered salary]]&gt;$N$40))</f>
        <v>0</v>
      </c>
    </row>
    <row r="6862" spans="1:11" x14ac:dyDescent="0.3">
      <c r="A6862">
        <v>975202</v>
      </c>
      <c r="B6862" t="s">
        <v>5589</v>
      </c>
      <c r="C6862" t="s">
        <v>15</v>
      </c>
      <c r="D6862" t="s">
        <v>9</v>
      </c>
      <c r="E6862" t="str">
        <f>IF(Statistics_xlsx___Sheet1[[#This Row],[event_name]]="-","Male",Statistics_xlsx___Sheet1[[#This Row],[event_name]])</f>
        <v>Male</v>
      </c>
      <c r="F6862" t="s">
        <v>33</v>
      </c>
      <c r="G6862" t="s">
        <v>345</v>
      </c>
      <c r="H6862" t="str">
        <f>IF(Statistics_xlsx___Sheet1[[#This Row],[Post Name]]="-",IF(G6863=0,G6861,G6863),Statistics_xlsx___Sheet1[[#This Row],[Post Name]])</f>
        <v>c9</v>
      </c>
      <c r="I6862">
        <v>40026</v>
      </c>
      <c r="J6862">
        <f>IF(Statistics_xlsx___Sheet1[[#This Row],[Offered Salary]]&lt;=0,AVERAGE($I$2:$I$7166),Statistics_xlsx___Sheet1[[#This Row],[Offered Salary]])</f>
        <v>40026</v>
      </c>
      <c r="K6862" t="b">
        <f>OR((Statistics_xlsx___Sheet1[[#This Row],[updated offered salary]]&lt;$N$39),(Statistics_xlsx___Sheet1[[#This Row],[updated offered salary]]&gt;$N$40))</f>
        <v>0</v>
      </c>
    </row>
    <row r="6863" spans="1:11" x14ac:dyDescent="0.3">
      <c r="A6863">
        <v>370183</v>
      </c>
      <c r="B6863" t="s">
        <v>5590</v>
      </c>
      <c r="C6863" t="s">
        <v>8</v>
      </c>
      <c r="D6863" t="s">
        <v>9</v>
      </c>
      <c r="E6863" t="str">
        <f>IF(Statistics_xlsx___Sheet1[[#This Row],[event_name]]="-","Male",Statistics_xlsx___Sheet1[[#This Row],[event_name]])</f>
        <v>Male</v>
      </c>
      <c r="F6863" t="s">
        <v>33</v>
      </c>
      <c r="G6863" t="s">
        <v>345</v>
      </c>
      <c r="H6863" t="str">
        <f>IF(Statistics_xlsx___Sheet1[[#This Row],[Post Name]]="-",IF(G6864=0,G6862,G6864),Statistics_xlsx___Sheet1[[#This Row],[Post Name]])</f>
        <v>c9</v>
      </c>
      <c r="I6863">
        <v>10604</v>
      </c>
      <c r="J6863">
        <f>IF(Statistics_xlsx___Sheet1[[#This Row],[Offered Salary]]&lt;=0,AVERAGE($I$2:$I$7166),Statistics_xlsx___Sheet1[[#This Row],[Offered Salary]])</f>
        <v>10604</v>
      </c>
      <c r="K6863" t="b">
        <f>OR((Statistics_xlsx___Sheet1[[#This Row],[updated offered salary]]&lt;$N$39),(Statistics_xlsx___Sheet1[[#This Row],[updated offered salary]]&gt;$N$40))</f>
        <v>0</v>
      </c>
    </row>
    <row r="6864" spans="1:11" x14ac:dyDescent="0.3">
      <c r="A6864">
        <v>844485</v>
      </c>
      <c r="B6864" t="s">
        <v>5591</v>
      </c>
      <c r="C6864" t="s">
        <v>8</v>
      </c>
      <c r="D6864" t="s">
        <v>9</v>
      </c>
      <c r="E6864" t="str">
        <f>IF(Statistics_xlsx___Sheet1[[#This Row],[event_name]]="-","Male",Statistics_xlsx___Sheet1[[#This Row],[event_name]])</f>
        <v>Male</v>
      </c>
      <c r="F6864" t="s">
        <v>10</v>
      </c>
      <c r="G6864" t="s">
        <v>345</v>
      </c>
      <c r="H6864" t="str">
        <f>IF(Statistics_xlsx___Sheet1[[#This Row],[Post Name]]="-",IF(G6865=0,G6863,G6865),Statistics_xlsx___Sheet1[[#This Row],[Post Name]])</f>
        <v>c9</v>
      </c>
      <c r="I6864">
        <v>69692</v>
      </c>
      <c r="J6864">
        <f>IF(Statistics_xlsx___Sheet1[[#This Row],[Offered Salary]]&lt;=0,AVERAGE($I$2:$I$7166),Statistics_xlsx___Sheet1[[#This Row],[Offered Salary]])</f>
        <v>69692</v>
      </c>
      <c r="K6864" t="b">
        <f>OR((Statistics_xlsx___Sheet1[[#This Row],[updated offered salary]]&lt;$N$39),(Statistics_xlsx___Sheet1[[#This Row],[updated offered salary]]&gt;$N$40))</f>
        <v>0</v>
      </c>
    </row>
    <row r="6865" spans="1:11" x14ac:dyDescent="0.3">
      <c r="A6865">
        <v>901673</v>
      </c>
      <c r="B6865" t="s">
        <v>5592</v>
      </c>
      <c r="C6865" t="s">
        <v>8</v>
      </c>
      <c r="D6865" t="s">
        <v>9</v>
      </c>
      <c r="E6865" t="str">
        <f>IF(Statistics_xlsx___Sheet1[[#This Row],[event_name]]="-","Male",Statistics_xlsx___Sheet1[[#This Row],[event_name]])</f>
        <v>Male</v>
      </c>
      <c r="F6865" t="s">
        <v>21</v>
      </c>
      <c r="G6865" t="s">
        <v>36</v>
      </c>
      <c r="H6865" t="str">
        <f>IF(Statistics_xlsx___Sheet1[[#This Row],[Post Name]]="-",IF(G6866=0,G6864,G6866),Statistics_xlsx___Sheet1[[#This Row],[Post Name]])</f>
        <v>i5</v>
      </c>
      <c r="I6865">
        <v>84727</v>
      </c>
      <c r="J6865">
        <f>IF(Statistics_xlsx___Sheet1[[#This Row],[Offered Salary]]&lt;=0,AVERAGE($I$2:$I$7166),Statistics_xlsx___Sheet1[[#This Row],[Offered Salary]])</f>
        <v>84727</v>
      </c>
      <c r="K6865" t="b">
        <f>OR((Statistics_xlsx___Sheet1[[#This Row],[updated offered salary]]&lt;$N$39),(Statistics_xlsx___Sheet1[[#This Row],[updated offered salary]]&gt;$N$40))</f>
        <v>0</v>
      </c>
    </row>
    <row r="6866" spans="1:11" x14ac:dyDescent="0.3">
      <c r="A6866">
        <v>251395</v>
      </c>
      <c r="B6866" t="s">
        <v>5593</v>
      </c>
      <c r="C6866" t="s">
        <v>8</v>
      </c>
      <c r="D6866" t="s">
        <v>9</v>
      </c>
      <c r="E6866" t="str">
        <f>IF(Statistics_xlsx___Sheet1[[#This Row],[event_name]]="-","Male",Statistics_xlsx___Sheet1[[#This Row],[event_name]])</f>
        <v>Male</v>
      </c>
      <c r="F6866" t="s">
        <v>21</v>
      </c>
      <c r="G6866" t="s">
        <v>36</v>
      </c>
      <c r="H6866" t="str">
        <f>IF(Statistics_xlsx___Sheet1[[#This Row],[Post Name]]="-",IF(G6867=0,G6865,G6867),Statistics_xlsx___Sheet1[[#This Row],[Post Name]])</f>
        <v>i5</v>
      </c>
      <c r="I6866">
        <v>50685</v>
      </c>
      <c r="J6866">
        <f>IF(Statistics_xlsx___Sheet1[[#This Row],[Offered Salary]]&lt;=0,AVERAGE($I$2:$I$7166),Statistics_xlsx___Sheet1[[#This Row],[Offered Salary]])</f>
        <v>50685</v>
      </c>
      <c r="K6866" t="b">
        <f>OR((Statistics_xlsx___Sheet1[[#This Row],[updated offered salary]]&lt;$N$39),(Statistics_xlsx___Sheet1[[#This Row],[updated offered salary]]&gt;$N$40))</f>
        <v>0</v>
      </c>
    </row>
    <row r="6867" spans="1:11" x14ac:dyDescent="0.3">
      <c r="A6867">
        <v>916816</v>
      </c>
      <c r="B6867" t="s">
        <v>5594</v>
      </c>
      <c r="C6867" t="s">
        <v>8</v>
      </c>
      <c r="D6867" t="s">
        <v>9</v>
      </c>
      <c r="E6867" t="str">
        <f>IF(Statistics_xlsx___Sheet1[[#This Row],[event_name]]="-","Male",Statistics_xlsx___Sheet1[[#This Row],[event_name]])</f>
        <v>Male</v>
      </c>
      <c r="F6867" t="s">
        <v>21</v>
      </c>
      <c r="G6867" t="s">
        <v>36</v>
      </c>
      <c r="H6867" t="str">
        <f>IF(Statistics_xlsx___Sheet1[[#This Row],[Post Name]]="-",IF(G6868=0,G6866,G6868),Statistics_xlsx___Sheet1[[#This Row],[Post Name]])</f>
        <v>i5</v>
      </c>
      <c r="I6867">
        <v>23737</v>
      </c>
      <c r="J6867">
        <f>IF(Statistics_xlsx___Sheet1[[#This Row],[Offered Salary]]&lt;=0,AVERAGE($I$2:$I$7166),Statistics_xlsx___Sheet1[[#This Row],[Offered Salary]])</f>
        <v>23737</v>
      </c>
      <c r="K6867" t="b">
        <f>OR((Statistics_xlsx___Sheet1[[#This Row],[updated offered salary]]&lt;$N$39),(Statistics_xlsx___Sheet1[[#This Row],[updated offered salary]]&gt;$N$40))</f>
        <v>0</v>
      </c>
    </row>
    <row r="6868" spans="1:11" x14ac:dyDescent="0.3">
      <c r="A6868">
        <v>70948</v>
      </c>
      <c r="B6868" t="s">
        <v>5595</v>
      </c>
      <c r="C6868" t="s">
        <v>15</v>
      </c>
      <c r="D6868" t="s">
        <v>13</v>
      </c>
      <c r="E6868" t="str">
        <f>IF(Statistics_xlsx___Sheet1[[#This Row],[event_name]]="-","Male",Statistics_xlsx___Sheet1[[#This Row],[event_name]])</f>
        <v>Female</v>
      </c>
      <c r="F6868" t="s">
        <v>21</v>
      </c>
      <c r="G6868" t="s">
        <v>36</v>
      </c>
      <c r="H6868" t="str">
        <f>IF(Statistics_xlsx___Sheet1[[#This Row],[Post Name]]="-",IF(G6869=0,G6867,G6869),Statistics_xlsx___Sheet1[[#This Row],[Post Name]])</f>
        <v>i5</v>
      </c>
      <c r="I6868">
        <v>24678</v>
      </c>
      <c r="J6868">
        <f>IF(Statistics_xlsx___Sheet1[[#This Row],[Offered Salary]]&lt;=0,AVERAGE($I$2:$I$7166),Statistics_xlsx___Sheet1[[#This Row],[Offered Salary]])</f>
        <v>24678</v>
      </c>
      <c r="K6868" t="b">
        <f>OR((Statistics_xlsx___Sheet1[[#This Row],[updated offered salary]]&lt;$N$39),(Statistics_xlsx___Sheet1[[#This Row],[updated offered salary]]&gt;$N$40))</f>
        <v>0</v>
      </c>
    </row>
    <row r="6869" spans="1:11" x14ac:dyDescent="0.3">
      <c r="A6869">
        <v>180474</v>
      </c>
      <c r="B6869" t="s">
        <v>5595</v>
      </c>
      <c r="C6869" t="s">
        <v>15</v>
      </c>
      <c r="D6869" t="s">
        <v>9</v>
      </c>
      <c r="E6869" t="str">
        <f>IF(Statistics_xlsx___Sheet1[[#This Row],[event_name]]="-","Male",Statistics_xlsx___Sheet1[[#This Row],[event_name]])</f>
        <v>Male</v>
      </c>
      <c r="F6869" t="s">
        <v>21</v>
      </c>
      <c r="G6869" t="s">
        <v>36</v>
      </c>
      <c r="H6869" t="str">
        <f>IF(Statistics_xlsx___Sheet1[[#This Row],[Post Name]]="-",IF(G6870=0,G6868,G6870),Statistics_xlsx___Sheet1[[#This Row],[Post Name]])</f>
        <v>i5</v>
      </c>
      <c r="I6869">
        <v>10052</v>
      </c>
      <c r="J6869">
        <f>IF(Statistics_xlsx___Sheet1[[#This Row],[Offered Salary]]&lt;=0,AVERAGE($I$2:$I$7166),Statistics_xlsx___Sheet1[[#This Row],[Offered Salary]])</f>
        <v>10052</v>
      </c>
      <c r="K6869" t="b">
        <f>OR((Statistics_xlsx___Sheet1[[#This Row],[updated offered salary]]&lt;$N$39),(Statistics_xlsx___Sheet1[[#This Row],[updated offered salary]]&gt;$N$40))</f>
        <v>0</v>
      </c>
    </row>
    <row r="6870" spans="1:11" x14ac:dyDescent="0.3">
      <c r="A6870">
        <v>709634</v>
      </c>
      <c r="B6870" t="s">
        <v>5596</v>
      </c>
      <c r="C6870" t="s">
        <v>8</v>
      </c>
      <c r="D6870" t="s">
        <v>9</v>
      </c>
      <c r="E6870" t="str">
        <f>IF(Statistics_xlsx___Sheet1[[#This Row],[event_name]]="-","Male",Statistics_xlsx___Sheet1[[#This Row],[event_name]])</f>
        <v>Male</v>
      </c>
      <c r="F6870" t="s">
        <v>10</v>
      </c>
      <c r="G6870" t="s">
        <v>14</v>
      </c>
      <c r="H6870" t="str">
        <f>IF(Statistics_xlsx___Sheet1[[#This Row],[Post Name]]="-",IF(G6871=0,G6869,G6871),Statistics_xlsx___Sheet1[[#This Row],[Post Name]])</f>
        <v>c5</v>
      </c>
      <c r="I6870">
        <v>5551</v>
      </c>
      <c r="J6870">
        <f>IF(Statistics_xlsx___Sheet1[[#This Row],[Offered Salary]]&lt;=0,AVERAGE($I$2:$I$7166),Statistics_xlsx___Sheet1[[#This Row],[Offered Salary]])</f>
        <v>5551</v>
      </c>
      <c r="K6870" t="b">
        <f>OR((Statistics_xlsx___Sheet1[[#This Row],[updated offered salary]]&lt;$N$39),(Statistics_xlsx___Sheet1[[#This Row],[updated offered salary]]&gt;$N$40))</f>
        <v>0</v>
      </c>
    </row>
    <row r="6871" spans="1:11" x14ac:dyDescent="0.3">
      <c r="A6871">
        <v>41870</v>
      </c>
      <c r="B6871" t="s">
        <v>5596</v>
      </c>
      <c r="C6871" t="s">
        <v>8</v>
      </c>
      <c r="D6871" t="s">
        <v>9</v>
      </c>
      <c r="E6871" t="str">
        <f>IF(Statistics_xlsx___Sheet1[[#This Row],[event_name]]="-","Male",Statistics_xlsx___Sheet1[[#This Row],[event_name]])</f>
        <v>Male</v>
      </c>
      <c r="F6871" t="s">
        <v>10</v>
      </c>
      <c r="G6871" t="s">
        <v>14</v>
      </c>
      <c r="H6871" t="str">
        <f>IF(Statistics_xlsx___Sheet1[[#This Row],[Post Name]]="-",IF(G6872=0,G6870,G6872),Statistics_xlsx___Sheet1[[#This Row],[Post Name]])</f>
        <v>c5</v>
      </c>
      <c r="I6871">
        <v>27131</v>
      </c>
      <c r="J6871">
        <f>IF(Statistics_xlsx___Sheet1[[#This Row],[Offered Salary]]&lt;=0,AVERAGE($I$2:$I$7166),Statistics_xlsx___Sheet1[[#This Row],[Offered Salary]])</f>
        <v>27131</v>
      </c>
      <c r="K6871" t="b">
        <f>OR((Statistics_xlsx___Sheet1[[#This Row],[updated offered salary]]&lt;$N$39),(Statistics_xlsx___Sheet1[[#This Row],[updated offered salary]]&gt;$N$40))</f>
        <v>0</v>
      </c>
    </row>
    <row r="6872" spans="1:11" x14ac:dyDescent="0.3">
      <c r="A6872">
        <v>399763</v>
      </c>
      <c r="B6872" t="s">
        <v>5596</v>
      </c>
      <c r="C6872" t="s">
        <v>8</v>
      </c>
      <c r="D6872" t="s">
        <v>42</v>
      </c>
      <c r="E6872" t="str">
        <f>IF(Statistics_xlsx___Sheet1[[#This Row],[event_name]]="-","Male",Statistics_xlsx___Sheet1[[#This Row],[event_name]])</f>
        <v>Don’t want to say</v>
      </c>
      <c r="F6872" t="s">
        <v>10</v>
      </c>
      <c r="G6872" t="s">
        <v>14</v>
      </c>
      <c r="H6872" t="str">
        <f>IF(Statistics_xlsx___Sheet1[[#This Row],[Post Name]]="-",IF(G6873=0,G6871,G6873),Statistics_xlsx___Sheet1[[#This Row],[Post Name]])</f>
        <v>c5</v>
      </c>
      <c r="I6872">
        <v>57137</v>
      </c>
      <c r="J6872">
        <f>IF(Statistics_xlsx___Sheet1[[#This Row],[Offered Salary]]&lt;=0,AVERAGE($I$2:$I$7166),Statistics_xlsx___Sheet1[[#This Row],[Offered Salary]])</f>
        <v>57137</v>
      </c>
      <c r="K6872" t="b">
        <f>OR((Statistics_xlsx___Sheet1[[#This Row],[updated offered salary]]&lt;$N$39),(Statistics_xlsx___Sheet1[[#This Row],[updated offered salary]]&gt;$N$40))</f>
        <v>0</v>
      </c>
    </row>
    <row r="6873" spans="1:11" x14ac:dyDescent="0.3">
      <c r="A6873">
        <v>160009</v>
      </c>
      <c r="B6873" t="s">
        <v>5597</v>
      </c>
      <c r="C6873" t="s">
        <v>8</v>
      </c>
      <c r="D6873" t="s">
        <v>42</v>
      </c>
      <c r="E6873" t="str">
        <f>IF(Statistics_xlsx___Sheet1[[#This Row],[event_name]]="-","Male",Statistics_xlsx___Sheet1[[#This Row],[event_name]])</f>
        <v>Don’t want to say</v>
      </c>
      <c r="F6873" t="s">
        <v>10</v>
      </c>
      <c r="G6873" t="s">
        <v>14</v>
      </c>
      <c r="H6873" t="str">
        <f>IF(Statistics_xlsx___Sheet1[[#This Row],[Post Name]]="-",IF(G6874=0,G6872,G6874),Statistics_xlsx___Sheet1[[#This Row],[Post Name]])</f>
        <v>c5</v>
      </c>
      <c r="I6873">
        <v>42488</v>
      </c>
      <c r="J6873">
        <f>IF(Statistics_xlsx___Sheet1[[#This Row],[Offered Salary]]&lt;=0,AVERAGE($I$2:$I$7166),Statistics_xlsx___Sheet1[[#This Row],[Offered Salary]])</f>
        <v>42488</v>
      </c>
      <c r="K6873" t="b">
        <f>OR((Statistics_xlsx___Sheet1[[#This Row],[updated offered salary]]&lt;$N$39),(Statistics_xlsx___Sheet1[[#This Row],[updated offered salary]]&gt;$N$40))</f>
        <v>0</v>
      </c>
    </row>
    <row r="6874" spans="1:11" x14ac:dyDescent="0.3">
      <c r="A6874">
        <v>389491</v>
      </c>
      <c r="B6874" t="s">
        <v>5598</v>
      </c>
      <c r="C6874" t="s">
        <v>8</v>
      </c>
      <c r="D6874" t="s">
        <v>13</v>
      </c>
      <c r="E6874" t="str">
        <f>IF(Statistics_xlsx___Sheet1[[#This Row],[event_name]]="-","Male",Statistics_xlsx___Sheet1[[#This Row],[event_name]])</f>
        <v>Female</v>
      </c>
      <c r="F6874" t="s">
        <v>10</v>
      </c>
      <c r="G6874" t="s">
        <v>14</v>
      </c>
      <c r="H6874" t="str">
        <f>IF(Statistics_xlsx___Sheet1[[#This Row],[Post Name]]="-",IF(G6875=0,G6873,G6875),Statistics_xlsx___Sheet1[[#This Row],[Post Name]])</f>
        <v>c5</v>
      </c>
      <c r="I6874">
        <v>2904</v>
      </c>
      <c r="J6874">
        <f>IF(Statistics_xlsx___Sheet1[[#This Row],[Offered Salary]]&lt;=0,AVERAGE($I$2:$I$7166),Statistics_xlsx___Sheet1[[#This Row],[Offered Salary]])</f>
        <v>2904</v>
      </c>
      <c r="K6874" t="b">
        <f>OR((Statistics_xlsx___Sheet1[[#This Row],[updated offered salary]]&lt;$N$39),(Statistics_xlsx___Sheet1[[#This Row],[updated offered salary]]&gt;$N$40))</f>
        <v>0</v>
      </c>
    </row>
    <row r="6875" spans="1:11" x14ac:dyDescent="0.3">
      <c r="A6875">
        <v>224082</v>
      </c>
      <c r="B6875" t="s">
        <v>5598</v>
      </c>
      <c r="C6875" t="s">
        <v>15</v>
      </c>
      <c r="D6875" t="s">
        <v>42</v>
      </c>
      <c r="E6875" t="str">
        <f>IF(Statistics_xlsx___Sheet1[[#This Row],[event_name]]="-","Male",Statistics_xlsx___Sheet1[[#This Row],[event_name]])</f>
        <v>Don’t want to say</v>
      </c>
      <c r="F6875" t="s">
        <v>10</v>
      </c>
      <c r="G6875" t="s">
        <v>14</v>
      </c>
      <c r="H6875" t="str">
        <f>IF(Statistics_xlsx___Sheet1[[#This Row],[Post Name]]="-",IF(G6876=0,G6874,G6876),Statistics_xlsx___Sheet1[[#This Row],[Post Name]])</f>
        <v>c5</v>
      </c>
      <c r="I6875">
        <v>87979</v>
      </c>
      <c r="J6875">
        <f>IF(Statistics_xlsx___Sheet1[[#This Row],[Offered Salary]]&lt;=0,AVERAGE($I$2:$I$7166),Statistics_xlsx___Sheet1[[#This Row],[Offered Salary]])</f>
        <v>87979</v>
      </c>
      <c r="K6875" t="b">
        <f>OR((Statistics_xlsx___Sheet1[[#This Row],[updated offered salary]]&lt;$N$39),(Statistics_xlsx___Sheet1[[#This Row],[updated offered salary]]&gt;$N$40))</f>
        <v>0</v>
      </c>
    </row>
    <row r="6876" spans="1:11" x14ac:dyDescent="0.3">
      <c r="A6876">
        <v>446050</v>
      </c>
      <c r="B6876" t="s">
        <v>5599</v>
      </c>
      <c r="C6876" t="s">
        <v>8</v>
      </c>
      <c r="D6876" t="s">
        <v>9</v>
      </c>
      <c r="E6876" t="str">
        <f>IF(Statistics_xlsx___Sheet1[[#This Row],[event_name]]="-","Male",Statistics_xlsx___Sheet1[[#This Row],[event_name]])</f>
        <v>Male</v>
      </c>
      <c r="F6876" t="s">
        <v>17</v>
      </c>
      <c r="G6876" t="s">
        <v>14</v>
      </c>
      <c r="H6876" t="str">
        <f>IF(Statistics_xlsx___Sheet1[[#This Row],[Post Name]]="-",IF(G6877=0,G6875,G6877),Statistics_xlsx___Sheet1[[#This Row],[Post Name]])</f>
        <v>c5</v>
      </c>
      <c r="I6876">
        <v>6626</v>
      </c>
      <c r="J6876">
        <f>IF(Statistics_xlsx___Sheet1[[#This Row],[Offered Salary]]&lt;=0,AVERAGE($I$2:$I$7166),Statistics_xlsx___Sheet1[[#This Row],[Offered Salary]])</f>
        <v>6626</v>
      </c>
      <c r="K6876" t="b">
        <f>OR((Statistics_xlsx___Sheet1[[#This Row],[updated offered salary]]&lt;$N$39),(Statistics_xlsx___Sheet1[[#This Row],[updated offered salary]]&gt;$N$40))</f>
        <v>0</v>
      </c>
    </row>
    <row r="6877" spans="1:11" x14ac:dyDescent="0.3">
      <c r="A6877">
        <v>923276</v>
      </c>
      <c r="B6877" t="s">
        <v>5599</v>
      </c>
      <c r="C6877" t="s">
        <v>15</v>
      </c>
      <c r="D6877" t="s">
        <v>9</v>
      </c>
      <c r="E6877" t="str">
        <f>IF(Statistics_xlsx___Sheet1[[#This Row],[event_name]]="-","Male",Statistics_xlsx___Sheet1[[#This Row],[event_name]])</f>
        <v>Male</v>
      </c>
      <c r="F6877" t="s">
        <v>17</v>
      </c>
      <c r="G6877" t="s">
        <v>14</v>
      </c>
      <c r="H6877" t="str">
        <f>IF(Statistics_xlsx___Sheet1[[#This Row],[Post Name]]="-",IF(G6878=0,G6876,G6878),Statistics_xlsx___Sheet1[[#This Row],[Post Name]])</f>
        <v>c5</v>
      </c>
      <c r="I6877">
        <v>49006</v>
      </c>
      <c r="J6877">
        <f>IF(Statistics_xlsx___Sheet1[[#This Row],[Offered Salary]]&lt;=0,AVERAGE($I$2:$I$7166),Statistics_xlsx___Sheet1[[#This Row],[Offered Salary]])</f>
        <v>49006</v>
      </c>
      <c r="K6877" t="b">
        <f>OR((Statistics_xlsx___Sheet1[[#This Row],[updated offered salary]]&lt;$N$39),(Statistics_xlsx___Sheet1[[#This Row],[updated offered salary]]&gt;$N$40))</f>
        <v>0</v>
      </c>
    </row>
    <row r="6878" spans="1:11" x14ac:dyDescent="0.3">
      <c r="A6878">
        <v>516729</v>
      </c>
      <c r="B6878" t="s">
        <v>884</v>
      </c>
      <c r="C6878" t="s">
        <v>15</v>
      </c>
      <c r="D6878" t="s">
        <v>13</v>
      </c>
      <c r="E6878" t="str">
        <f>IF(Statistics_xlsx___Sheet1[[#This Row],[event_name]]="-","Male",Statistics_xlsx___Sheet1[[#This Row],[event_name]])</f>
        <v>Female</v>
      </c>
      <c r="F6878" t="s">
        <v>17</v>
      </c>
      <c r="G6878" t="s">
        <v>14</v>
      </c>
      <c r="H6878" t="str">
        <f>IF(Statistics_xlsx___Sheet1[[#This Row],[Post Name]]="-",IF(G6879=0,G6877,G6879),Statistics_xlsx___Sheet1[[#This Row],[Post Name]])</f>
        <v>c5</v>
      </c>
      <c r="I6878">
        <v>70775</v>
      </c>
      <c r="J6878">
        <f>IF(Statistics_xlsx___Sheet1[[#This Row],[Offered Salary]]&lt;=0,AVERAGE($I$2:$I$7166),Statistics_xlsx___Sheet1[[#This Row],[Offered Salary]])</f>
        <v>70775</v>
      </c>
      <c r="K6878" t="b">
        <f>OR((Statistics_xlsx___Sheet1[[#This Row],[updated offered salary]]&lt;$N$39),(Statistics_xlsx___Sheet1[[#This Row],[updated offered salary]]&gt;$N$40))</f>
        <v>0</v>
      </c>
    </row>
    <row r="6879" spans="1:11" x14ac:dyDescent="0.3">
      <c r="A6879">
        <v>109740</v>
      </c>
      <c r="B6879" t="s">
        <v>884</v>
      </c>
      <c r="C6879" t="s">
        <v>8</v>
      </c>
      <c r="D6879" t="s">
        <v>42</v>
      </c>
      <c r="E6879" t="str">
        <f>IF(Statistics_xlsx___Sheet1[[#This Row],[event_name]]="-","Male",Statistics_xlsx___Sheet1[[#This Row],[event_name]])</f>
        <v>Don’t want to say</v>
      </c>
      <c r="F6879" t="s">
        <v>17</v>
      </c>
      <c r="G6879" t="s">
        <v>14</v>
      </c>
      <c r="H6879" t="str">
        <f>IF(Statistics_xlsx___Sheet1[[#This Row],[Post Name]]="-",IF(G6880=0,G6878,G6880),Statistics_xlsx___Sheet1[[#This Row],[Post Name]])</f>
        <v>c5</v>
      </c>
      <c r="I6879">
        <v>70642</v>
      </c>
      <c r="J6879">
        <f>IF(Statistics_xlsx___Sheet1[[#This Row],[Offered Salary]]&lt;=0,AVERAGE($I$2:$I$7166),Statistics_xlsx___Sheet1[[#This Row],[Offered Salary]])</f>
        <v>70642</v>
      </c>
      <c r="K6879" t="b">
        <f>OR((Statistics_xlsx___Sheet1[[#This Row],[updated offered salary]]&lt;$N$39),(Statistics_xlsx___Sheet1[[#This Row],[updated offered salary]]&gt;$N$40))</f>
        <v>0</v>
      </c>
    </row>
    <row r="6880" spans="1:11" x14ac:dyDescent="0.3">
      <c r="A6880">
        <v>854593</v>
      </c>
      <c r="B6880" t="s">
        <v>5600</v>
      </c>
      <c r="C6880" t="s">
        <v>8</v>
      </c>
      <c r="D6880" t="s">
        <v>9</v>
      </c>
      <c r="E6880" t="str">
        <f>IF(Statistics_xlsx___Sheet1[[#This Row],[event_name]]="-","Male",Statistics_xlsx___Sheet1[[#This Row],[event_name]])</f>
        <v>Male</v>
      </c>
      <c r="F6880" t="s">
        <v>10</v>
      </c>
      <c r="G6880" t="s">
        <v>345</v>
      </c>
      <c r="H6880" t="str">
        <f>IF(Statistics_xlsx___Sheet1[[#This Row],[Post Name]]="-",IF(G6881=0,G6879,G6881),Statistics_xlsx___Sheet1[[#This Row],[Post Name]])</f>
        <v>c9</v>
      </c>
      <c r="I6880">
        <v>94638</v>
      </c>
      <c r="J6880">
        <f>IF(Statistics_xlsx___Sheet1[[#This Row],[Offered Salary]]&lt;=0,AVERAGE($I$2:$I$7166),Statistics_xlsx___Sheet1[[#This Row],[Offered Salary]])</f>
        <v>94638</v>
      </c>
      <c r="K6880" t="b">
        <f>OR((Statistics_xlsx___Sheet1[[#This Row],[updated offered salary]]&lt;$N$39),(Statistics_xlsx___Sheet1[[#This Row],[updated offered salary]]&gt;$N$40))</f>
        <v>0</v>
      </c>
    </row>
    <row r="6881" spans="1:11" x14ac:dyDescent="0.3">
      <c r="A6881">
        <v>782480</v>
      </c>
      <c r="B6881" t="s">
        <v>5601</v>
      </c>
      <c r="C6881" t="s">
        <v>8</v>
      </c>
      <c r="D6881" t="s">
        <v>13</v>
      </c>
      <c r="E6881" t="str">
        <f>IF(Statistics_xlsx___Sheet1[[#This Row],[event_name]]="-","Male",Statistics_xlsx___Sheet1[[#This Row],[event_name]])</f>
        <v>Female</v>
      </c>
      <c r="F6881" t="s">
        <v>10</v>
      </c>
      <c r="G6881" t="s">
        <v>345</v>
      </c>
      <c r="H6881" t="str">
        <f>IF(Statistics_xlsx___Sheet1[[#This Row],[Post Name]]="-",IF(G6882=0,G6880,G6882),Statistics_xlsx___Sheet1[[#This Row],[Post Name]])</f>
        <v>c9</v>
      </c>
      <c r="I6881">
        <v>90063</v>
      </c>
      <c r="J6881">
        <f>IF(Statistics_xlsx___Sheet1[[#This Row],[Offered Salary]]&lt;=0,AVERAGE($I$2:$I$7166),Statistics_xlsx___Sheet1[[#This Row],[Offered Salary]])</f>
        <v>90063</v>
      </c>
      <c r="K6881" t="b">
        <f>OR((Statistics_xlsx___Sheet1[[#This Row],[updated offered salary]]&lt;$N$39),(Statistics_xlsx___Sheet1[[#This Row],[updated offered salary]]&gt;$N$40))</f>
        <v>0</v>
      </c>
    </row>
    <row r="6882" spans="1:11" x14ac:dyDescent="0.3">
      <c r="A6882">
        <v>892720</v>
      </c>
      <c r="B6882" t="s">
        <v>5602</v>
      </c>
      <c r="C6882" t="s">
        <v>8</v>
      </c>
      <c r="D6882" t="s">
        <v>13</v>
      </c>
      <c r="E6882" t="str">
        <f>IF(Statistics_xlsx___Sheet1[[#This Row],[event_name]]="-","Male",Statistics_xlsx___Sheet1[[#This Row],[event_name]])</f>
        <v>Female</v>
      </c>
      <c r="F6882" t="s">
        <v>10</v>
      </c>
      <c r="G6882" t="s">
        <v>345</v>
      </c>
      <c r="H6882" t="str">
        <f>IF(Statistics_xlsx___Sheet1[[#This Row],[Post Name]]="-",IF(G6883=0,G6881,G6883),Statistics_xlsx___Sheet1[[#This Row],[Post Name]])</f>
        <v>c9</v>
      </c>
      <c r="I6882">
        <v>47772</v>
      </c>
      <c r="J6882">
        <f>IF(Statistics_xlsx___Sheet1[[#This Row],[Offered Salary]]&lt;=0,AVERAGE($I$2:$I$7166),Statistics_xlsx___Sheet1[[#This Row],[Offered Salary]])</f>
        <v>47772</v>
      </c>
      <c r="K6882" t="b">
        <f>OR((Statistics_xlsx___Sheet1[[#This Row],[updated offered salary]]&lt;$N$39),(Statistics_xlsx___Sheet1[[#This Row],[updated offered salary]]&gt;$N$40))</f>
        <v>0</v>
      </c>
    </row>
    <row r="6883" spans="1:11" x14ac:dyDescent="0.3">
      <c r="A6883">
        <v>103929</v>
      </c>
      <c r="B6883" t="s">
        <v>5603</v>
      </c>
      <c r="C6883" t="s">
        <v>8</v>
      </c>
      <c r="D6883" t="s">
        <v>9</v>
      </c>
      <c r="E6883" t="str">
        <f>IF(Statistics_xlsx___Sheet1[[#This Row],[event_name]]="-","Male",Statistics_xlsx___Sheet1[[#This Row],[event_name]])</f>
        <v>Male</v>
      </c>
      <c r="F6883" t="s">
        <v>10</v>
      </c>
      <c r="G6883" t="s">
        <v>345</v>
      </c>
      <c r="H6883" t="str">
        <f>IF(Statistics_xlsx___Sheet1[[#This Row],[Post Name]]="-",IF(G6884=0,G6882,G6884),Statistics_xlsx___Sheet1[[#This Row],[Post Name]])</f>
        <v>c9</v>
      </c>
      <c r="I6883">
        <v>9329</v>
      </c>
      <c r="J6883">
        <f>IF(Statistics_xlsx___Sheet1[[#This Row],[Offered Salary]]&lt;=0,AVERAGE($I$2:$I$7166),Statistics_xlsx___Sheet1[[#This Row],[Offered Salary]])</f>
        <v>9329</v>
      </c>
      <c r="K6883" t="b">
        <f>OR((Statistics_xlsx___Sheet1[[#This Row],[updated offered salary]]&lt;$N$39),(Statistics_xlsx___Sheet1[[#This Row],[updated offered salary]]&gt;$N$40))</f>
        <v>0</v>
      </c>
    </row>
    <row r="6884" spans="1:11" x14ac:dyDescent="0.3">
      <c r="A6884">
        <v>988971</v>
      </c>
      <c r="B6884" t="s">
        <v>5604</v>
      </c>
      <c r="C6884" t="s">
        <v>8</v>
      </c>
      <c r="D6884" t="s">
        <v>9</v>
      </c>
      <c r="E6884" t="str">
        <f>IF(Statistics_xlsx___Sheet1[[#This Row],[event_name]]="-","Male",Statistics_xlsx___Sheet1[[#This Row],[event_name]])</f>
        <v>Male</v>
      </c>
      <c r="F6884" t="s">
        <v>10</v>
      </c>
      <c r="G6884" t="s">
        <v>345</v>
      </c>
      <c r="H6884" t="str">
        <f>IF(Statistics_xlsx___Sheet1[[#This Row],[Post Name]]="-",IF(G6885=0,G6883,G6885),Statistics_xlsx___Sheet1[[#This Row],[Post Name]])</f>
        <v>c9</v>
      </c>
      <c r="I6884">
        <v>69855</v>
      </c>
      <c r="J6884">
        <f>IF(Statistics_xlsx___Sheet1[[#This Row],[Offered Salary]]&lt;=0,AVERAGE($I$2:$I$7166),Statistics_xlsx___Sheet1[[#This Row],[Offered Salary]])</f>
        <v>69855</v>
      </c>
      <c r="K6884" t="b">
        <f>OR((Statistics_xlsx___Sheet1[[#This Row],[updated offered salary]]&lt;$N$39),(Statistics_xlsx___Sheet1[[#This Row],[updated offered salary]]&gt;$N$40))</f>
        <v>0</v>
      </c>
    </row>
    <row r="6885" spans="1:11" x14ac:dyDescent="0.3">
      <c r="A6885">
        <v>986841</v>
      </c>
      <c r="B6885" t="s">
        <v>5605</v>
      </c>
      <c r="C6885" t="s">
        <v>8</v>
      </c>
      <c r="D6885" t="s">
        <v>9</v>
      </c>
      <c r="E6885" t="str">
        <f>IF(Statistics_xlsx___Sheet1[[#This Row],[event_name]]="-","Male",Statistics_xlsx___Sheet1[[#This Row],[event_name]])</f>
        <v>Male</v>
      </c>
      <c r="F6885" t="s">
        <v>10</v>
      </c>
      <c r="G6885" t="s">
        <v>345</v>
      </c>
      <c r="H6885" t="str">
        <f>IF(Statistics_xlsx___Sheet1[[#This Row],[Post Name]]="-",IF(G6886=0,G6884,G6886),Statistics_xlsx___Sheet1[[#This Row],[Post Name]])</f>
        <v>c9</v>
      </c>
      <c r="I6885">
        <v>27125</v>
      </c>
      <c r="J6885">
        <f>IF(Statistics_xlsx___Sheet1[[#This Row],[Offered Salary]]&lt;=0,AVERAGE($I$2:$I$7166),Statistics_xlsx___Sheet1[[#This Row],[Offered Salary]])</f>
        <v>27125</v>
      </c>
      <c r="K6885" t="b">
        <f>OR((Statistics_xlsx___Sheet1[[#This Row],[updated offered salary]]&lt;$N$39),(Statistics_xlsx___Sheet1[[#This Row],[updated offered salary]]&gt;$N$40))</f>
        <v>0</v>
      </c>
    </row>
    <row r="6886" spans="1:11" x14ac:dyDescent="0.3">
      <c r="A6886">
        <v>643645</v>
      </c>
      <c r="B6886" t="s">
        <v>5606</v>
      </c>
      <c r="C6886" t="s">
        <v>8</v>
      </c>
      <c r="D6886" t="s">
        <v>13</v>
      </c>
      <c r="E6886" t="str">
        <f>IF(Statistics_xlsx___Sheet1[[#This Row],[event_name]]="-","Male",Statistics_xlsx___Sheet1[[#This Row],[event_name]])</f>
        <v>Female</v>
      </c>
      <c r="F6886" t="s">
        <v>10</v>
      </c>
      <c r="G6886" t="s">
        <v>345</v>
      </c>
      <c r="H6886" t="str">
        <f>IF(Statistics_xlsx___Sheet1[[#This Row],[Post Name]]="-",IF(G6887=0,G6885,G6887),Statistics_xlsx___Sheet1[[#This Row],[Post Name]])</f>
        <v>c9</v>
      </c>
      <c r="I6886">
        <v>83859</v>
      </c>
      <c r="J6886">
        <f>IF(Statistics_xlsx___Sheet1[[#This Row],[Offered Salary]]&lt;=0,AVERAGE($I$2:$I$7166),Statistics_xlsx___Sheet1[[#This Row],[Offered Salary]])</f>
        <v>83859</v>
      </c>
      <c r="K6886" t="b">
        <f>OR((Statistics_xlsx___Sheet1[[#This Row],[updated offered salary]]&lt;$N$39),(Statistics_xlsx___Sheet1[[#This Row],[updated offered salary]]&gt;$N$40))</f>
        <v>0</v>
      </c>
    </row>
    <row r="6887" spans="1:11" x14ac:dyDescent="0.3">
      <c r="A6887">
        <v>627369</v>
      </c>
      <c r="B6887" t="s">
        <v>5607</v>
      </c>
      <c r="C6887" t="s">
        <v>8</v>
      </c>
      <c r="D6887" t="s">
        <v>9</v>
      </c>
      <c r="E6887" t="str">
        <f>IF(Statistics_xlsx___Sheet1[[#This Row],[event_name]]="-","Male",Statistics_xlsx___Sheet1[[#This Row],[event_name]])</f>
        <v>Male</v>
      </c>
      <c r="F6887" t="s">
        <v>17</v>
      </c>
      <c r="G6887" t="s">
        <v>345</v>
      </c>
      <c r="H6887" t="str">
        <f>IF(Statistics_xlsx___Sheet1[[#This Row],[Post Name]]="-",IF(G6888=0,G6886,G6888),Statistics_xlsx___Sheet1[[#This Row],[Post Name]])</f>
        <v>c9</v>
      </c>
      <c r="I6887">
        <v>32089</v>
      </c>
      <c r="J6887">
        <f>IF(Statistics_xlsx___Sheet1[[#This Row],[Offered Salary]]&lt;=0,AVERAGE($I$2:$I$7166),Statistics_xlsx___Sheet1[[#This Row],[Offered Salary]])</f>
        <v>32089</v>
      </c>
      <c r="K6887" t="b">
        <f>OR((Statistics_xlsx___Sheet1[[#This Row],[updated offered salary]]&lt;$N$39),(Statistics_xlsx___Sheet1[[#This Row],[updated offered salary]]&gt;$N$40))</f>
        <v>0</v>
      </c>
    </row>
    <row r="6888" spans="1:11" x14ac:dyDescent="0.3">
      <c r="A6888">
        <v>542505</v>
      </c>
      <c r="B6888" t="s">
        <v>5608</v>
      </c>
      <c r="C6888" t="s">
        <v>15</v>
      </c>
      <c r="D6888" t="s">
        <v>9</v>
      </c>
      <c r="E6888" t="str">
        <f>IF(Statistics_xlsx___Sheet1[[#This Row],[event_name]]="-","Male",Statistics_xlsx___Sheet1[[#This Row],[event_name]])</f>
        <v>Male</v>
      </c>
      <c r="F6888" t="s">
        <v>17</v>
      </c>
      <c r="G6888" t="s">
        <v>345</v>
      </c>
      <c r="H6888" t="str">
        <f>IF(Statistics_xlsx___Sheet1[[#This Row],[Post Name]]="-",IF(G6889=0,G6887,G6889),Statistics_xlsx___Sheet1[[#This Row],[Post Name]])</f>
        <v>c9</v>
      </c>
      <c r="I6888">
        <v>13301</v>
      </c>
      <c r="J6888">
        <f>IF(Statistics_xlsx___Sheet1[[#This Row],[Offered Salary]]&lt;=0,AVERAGE($I$2:$I$7166),Statistics_xlsx___Sheet1[[#This Row],[Offered Salary]])</f>
        <v>13301</v>
      </c>
      <c r="K6888" t="b">
        <f>OR((Statistics_xlsx___Sheet1[[#This Row],[updated offered salary]]&lt;$N$39),(Statistics_xlsx___Sheet1[[#This Row],[updated offered salary]]&gt;$N$40))</f>
        <v>0</v>
      </c>
    </row>
    <row r="6889" spans="1:11" x14ac:dyDescent="0.3">
      <c r="A6889">
        <v>432171</v>
      </c>
      <c r="B6889" t="s">
        <v>5608</v>
      </c>
      <c r="C6889" t="s">
        <v>8</v>
      </c>
      <c r="D6889" t="s">
        <v>13</v>
      </c>
      <c r="E6889" t="str">
        <f>IF(Statistics_xlsx___Sheet1[[#This Row],[event_name]]="-","Male",Statistics_xlsx___Sheet1[[#This Row],[event_name]])</f>
        <v>Female</v>
      </c>
      <c r="F6889" t="s">
        <v>17</v>
      </c>
      <c r="G6889" t="s">
        <v>345</v>
      </c>
      <c r="H6889" t="str">
        <f>IF(Statistics_xlsx___Sheet1[[#This Row],[Post Name]]="-",IF(G6890=0,G6888,G6890),Statistics_xlsx___Sheet1[[#This Row],[Post Name]])</f>
        <v>c9</v>
      </c>
      <c r="I6889">
        <v>59093</v>
      </c>
      <c r="J6889">
        <f>IF(Statistics_xlsx___Sheet1[[#This Row],[Offered Salary]]&lt;=0,AVERAGE($I$2:$I$7166),Statistics_xlsx___Sheet1[[#This Row],[Offered Salary]])</f>
        <v>59093</v>
      </c>
      <c r="K6889" t="b">
        <f>OR((Statistics_xlsx___Sheet1[[#This Row],[updated offered salary]]&lt;$N$39),(Statistics_xlsx___Sheet1[[#This Row],[updated offered salary]]&gt;$N$40))</f>
        <v>0</v>
      </c>
    </row>
    <row r="6890" spans="1:11" x14ac:dyDescent="0.3">
      <c r="A6890">
        <v>590874</v>
      </c>
      <c r="B6890" t="s">
        <v>5609</v>
      </c>
      <c r="C6890" t="s">
        <v>8</v>
      </c>
      <c r="D6890" t="s">
        <v>9</v>
      </c>
      <c r="E6890" t="str">
        <f>IF(Statistics_xlsx___Sheet1[[#This Row],[event_name]]="-","Male",Statistics_xlsx___Sheet1[[#This Row],[event_name]])</f>
        <v>Male</v>
      </c>
      <c r="F6890" t="s">
        <v>17</v>
      </c>
      <c r="G6890" t="s">
        <v>345</v>
      </c>
      <c r="H6890" t="str">
        <f>IF(Statistics_xlsx___Sheet1[[#This Row],[Post Name]]="-",IF(G6891=0,G6889,G6891),Statistics_xlsx___Sheet1[[#This Row],[Post Name]])</f>
        <v>c9</v>
      </c>
      <c r="I6890">
        <v>43554</v>
      </c>
      <c r="J6890">
        <f>IF(Statistics_xlsx___Sheet1[[#This Row],[Offered Salary]]&lt;=0,AVERAGE($I$2:$I$7166),Statistics_xlsx___Sheet1[[#This Row],[Offered Salary]])</f>
        <v>43554</v>
      </c>
      <c r="K6890" t="b">
        <f>OR((Statistics_xlsx___Sheet1[[#This Row],[updated offered salary]]&lt;$N$39),(Statistics_xlsx___Sheet1[[#This Row],[updated offered salary]]&gt;$N$40))</f>
        <v>0</v>
      </c>
    </row>
    <row r="6891" spans="1:11" x14ac:dyDescent="0.3">
      <c r="A6891">
        <v>557914</v>
      </c>
      <c r="B6891" t="s">
        <v>5609</v>
      </c>
      <c r="C6891" t="s">
        <v>8</v>
      </c>
      <c r="D6891" t="s">
        <v>9</v>
      </c>
      <c r="E6891" t="str">
        <f>IF(Statistics_xlsx___Sheet1[[#This Row],[event_name]]="-","Male",Statistics_xlsx___Sheet1[[#This Row],[event_name]])</f>
        <v>Male</v>
      </c>
      <c r="F6891" t="s">
        <v>17</v>
      </c>
      <c r="G6891" t="s">
        <v>345</v>
      </c>
      <c r="H6891" t="str">
        <f>IF(Statistics_xlsx___Sheet1[[#This Row],[Post Name]]="-",IF(G6892=0,G6890,G6892),Statistics_xlsx___Sheet1[[#This Row],[Post Name]])</f>
        <v>c9</v>
      </c>
      <c r="I6891">
        <v>32506</v>
      </c>
      <c r="J6891">
        <f>IF(Statistics_xlsx___Sheet1[[#This Row],[Offered Salary]]&lt;=0,AVERAGE($I$2:$I$7166),Statistics_xlsx___Sheet1[[#This Row],[Offered Salary]])</f>
        <v>32506</v>
      </c>
      <c r="K6891" t="b">
        <f>OR((Statistics_xlsx___Sheet1[[#This Row],[updated offered salary]]&lt;$N$39),(Statistics_xlsx___Sheet1[[#This Row],[updated offered salary]]&gt;$N$40))</f>
        <v>0</v>
      </c>
    </row>
    <row r="6892" spans="1:11" x14ac:dyDescent="0.3">
      <c r="A6892">
        <v>571257</v>
      </c>
      <c r="B6892" t="s">
        <v>5610</v>
      </c>
      <c r="C6892" t="s">
        <v>8</v>
      </c>
      <c r="D6892" t="s">
        <v>9</v>
      </c>
      <c r="E6892" t="str">
        <f>IF(Statistics_xlsx___Sheet1[[#This Row],[event_name]]="-","Male",Statistics_xlsx___Sheet1[[#This Row],[event_name]])</f>
        <v>Male</v>
      </c>
      <c r="F6892" t="s">
        <v>10</v>
      </c>
      <c r="G6892" t="s">
        <v>345</v>
      </c>
      <c r="H6892" t="str">
        <f>IF(Statistics_xlsx___Sheet1[[#This Row],[Post Name]]="-",IF(G6893=0,G6891,G6893),Statistics_xlsx___Sheet1[[#This Row],[Post Name]])</f>
        <v>c9</v>
      </c>
      <c r="I6892">
        <v>47823</v>
      </c>
      <c r="J6892">
        <f>IF(Statistics_xlsx___Sheet1[[#This Row],[Offered Salary]]&lt;=0,AVERAGE($I$2:$I$7166),Statistics_xlsx___Sheet1[[#This Row],[Offered Salary]])</f>
        <v>47823</v>
      </c>
      <c r="K6892" t="b">
        <f>OR((Statistics_xlsx___Sheet1[[#This Row],[updated offered salary]]&lt;$N$39),(Statistics_xlsx___Sheet1[[#This Row],[updated offered salary]]&gt;$N$40))</f>
        <v>0</v>
      </c>
    </row>
    <row r="6893" spans="1:11" x14ac:dyDescent="0.3">
      <c r="A6893">
        <v>380883</v>
      </c>
      <c r="B6893" t="s">
        <v>5611</v>
      </c>
      <c r="C6893" t="s">
        <v>8</v>
      </c>
      <c r="D6893" t="s">
        <v>9</v>
      </c>
      <c r="E6893" t="str">
        <f>IF(Statistics_xlsx___Sheet1[[#This Row],[event_name]]="-","Male",Statistics_xlsx___Sheet1[[#This Row],[event_name]])</f>
        <v>Male</v>
      </c>
      <c r="F6893" t="s">
        <v>17</v>
      </c>
      <c r="G6893" t="s">
        <v>345</v>
      </c>
      <c r="H6893" t="str">
        <f>IF(Statistics_xlsx___Sheet1[[#This Row],[Post Name]]="-",IF(G6894=0,G6892,G6894),Statistics_xlsx___Sheet1[[#This Row],[Post Name]])</f>
        <v>c9</v>
      </c>
      <c r="I6893">
        <v>1736</v>
      </c>
      <c r="J6893">
        <f>IF(Statistics_xlsx___Sheet1[[#This Row],[Offered Salary]]&lt;=0,AVERAGE($I$2:$I$7166),Statistics_xlsx___Sheet1[[#This Row],[Offered Salary]])</f>
        <v>1736</v>
      </c>
      <c r="K6893" t="b">
        <f>OR((Statistics_xlsx___Sheet1[[#This Row],[updated offered salary]]&lt;$N$39),(Statistics_xlsx___Sheet1[[#This Row],[updated offered salary]]&gt;$N$40))</f>
        <v>0</v>
      </c>
    </row>
    <row r="6894" spans="1:11" x14ac:dyDescent="0.3">
      <c r="A6894">
        <v>879272</v>
      </c>
      <c r="B6894" t="s">
        <v>5612</v>
      </c>
      <c r="C6894" t="s">
        <v>8</v>
      </c>
      <c r="D6894" t="s">
        <v>9</v>
      </c>
      <c r="E6894" t="str">
        <f>IF(Statistics_xlsx___Sheet1[[#This Row],[event_name]]="-","Male",Statistics_xlsx___Sheet1[[#This Row],[event_name]])</f>
        <v>Male</v>
      </c>
      <c r="F6894" t="s">
        <v>17</v>
      </c>
      <c r="G6894" t="s">
        <v>345</v>
      </c>
      <c r="H6894" t="str">
        <f>IF(Statistics_xlsx___Sheet1[[#This Row],[Post Name]]="-",IF(G6895=0,G6893,G6895),Statistics_xlsx___Sheet1[[#This Row],[Post Name]])</f>
        <v>c9</v>
      </c>
      <c r="I6894">
        <v>34876</v>
      </c>
      <c r="J6894">
        <f>IF(Statistics_xlsx___Sheet1[[#This Row],[Offered Salary]]&lt;=0,AVERAGE($I$2:$I$7166),Statistics_xlsx___Sheet1[[#This Row],[Offered Salary]])</f>
        <v>34876</v>
      </c>
      <c r="K6894" t="b">
        <f>OR((Statistics_xlsx___Sheet1[[#This Row],[updated offered salary]]&lt;$N$39),(Statistics_xlsx___Sheet1[[#This Row],[updated offered salary]]&gt;$N$40))</f>
        <v>0</v>
      </c>
    </row>
    <row r="6895" spans="1:11" x14ac:dyDescent="0.3">
      <c r="A6895">
        <v>196609</v>
      </c>
      <c r="B6895" t="s">
        <v>5613</v>
      </c>
      <c r="C6895" t="s">
        <v>8</v>
      </c>
      <c r="D6895" t="s">
        <v>9</v>
      </c>
      <c r="E6895" t="str">
        <f>IF(Statistics_xlsx___Sheet1[[#This Row],[event_name]]="-","Male",Statistics_xlsx___Sheet1[[#This Row],[event_name]])</f>
        <v>Male</v>
      </c>
      <c r="F6895" t="s">
        <v>17</v>
      </c>
      <c r="G6895" t="s">
        <v>345</v>
      </c>
      <c r="H6895" t="str">
        <f>IF(Statistics_xlsx___Sheet1[[#This Row],[Post Name]]="-",IF(G6896=0,G6894,G6896),Statistics_xlsx___Sheet1[[#This Row],[Post Name]])</f>
        <v>c9</v>
      </c>
      <c r="I6895">
        <v>72420</v>
      </c>
      <c r="J6895">
        <f>IF(Statistics_xlsx___Sheet1[[#This Row],[Offered Salary]]&lt;=0,AVERAGE($I$2:$I$7166),Statistics_xlsx___Sheet1[[#This Row],[Offered Salary]])</f>
        <v>72420</v>
      </c>
      <c r="K6895" t="b">
        <f>OR((Statistics_xlsx___Sheet1[[#This Row],[updated offered salary]]&lt;$N$39),(Statistics_xlsx___Sheet1[[#This Row],[updated offered salary]]&gt;$N$40))</f>
        <v>0</v>
      </c>
    </row>
    <row r="6896" spans="1:11" x14ac:dyDescent="0.3">
      <c r="A6896">
        <v>459991</v>
      </c>
      <c r="B6896" t="s">
        <v>5614</v>
      </c>
      <c r="C6896" t="s">
        <v>8</v>
      </c>
      <c r="D6896" t="s">
        <v>9</v>
      </c>
      <c r="E6896" t="str">
        <f>IF(Statistics_xlsx___Sheet1[[#This Row],[event_name]]="-","Male",Statistics_xlsx___Sheet1[[#This Row],[event_name]])</f>
        <v>Male</v>
      </c>
      <c r="F6896" t="s">
        <v>17</v>
      </c>
      <c r="G6896" t="s">
        <v>345</v>
      </c>
      <c r="H6896" t="str">
        <f>IF(Statistics_xlsx___Sheet1[[#This Row],[Post Name]]="-",IF(G6897=0,G6895,G6897),Statistics_xlsx___Sheet1[[#This Row],[Post Name]])</f>
        <v>c9</v>
      </c>
      <c r="I6896">
        <v>20095</v>
      </c>
      <c r="J6896">
        <f>IF(Statistics_xlsx___Sheet1[[#This Row],[Offered Salary]]&lt;=0,AVERAGE($I$2:$I$7166),Statistics_xlsx___Sheet1[[#This Row],[Offered Salary]])</f>
        <v>20095</v>
      </c>
      <c r="K6896" t="b">
        <f>OR((Statistics_xlsx___Sheet1[[#This Row],[updated offered salary]]&lt;$N$39),(Statistics_xlsx___Sheet1[[#This Row],[updated offered salary]]&gt;$N$40))</f>
        <v>0</v>
      </c>
    </row>
    <row r="6897" spans="1:11" x14ac:dyDescent="0.3">
      <c r="A6897">
        <v>491218</v>
      </c>
      <c r="B6897" t="s">
        <v>4211</v>
      </c>
      <c r="C6897" t="s">
        <v>8</v>
      </c>
      <c r="D6897" t="s">
        <v>9</v>
      </c>
      <c r="E6897" t="str">
        <f>IF(Statistics_xlsx___Sheet1[[#This Row],[event_name]]="-","Male",Statistics_xlsx___Sheet1[[#This Row],[event_name]])</f>
        <v>Male</v>
      </c>
      <c r="F6897" t="s">
        <v>17</v>
      </c>
      <c r="G6897" t="s">
        <v>345</v>
      </c>
      <c r="H6897" t="str">
        <f>IF(Statistics_xlsx___Sheet1[[#This Row],[Post Name]]="-",IF(G6898=0,G6896,G6898),Statistics_xlsx___Sheet1[[#This Row],[Post Name]])</f>
        <v>c9</v>
      </c>
      <c r="I6897">
        <v>20447</v>
      </c>
      <c r="J6897">
        <f>IF(Statistics_xlsx___Sheet1[[#This Row],[Offered Salary]]&lt;=0,AVERAGE($I$2:$I$7166),Statistics_xlsx___Sheet1[[#This Row],[Offered Salary]])</f>
        <v>20447</v>
      </c>
      <c r="K6897" t="b">
        <f>OR((Statistics_xlsx___Sheet1[[#This Row],[updated offered salary]]&lt;$N$39),(Statistics_xlsx___Sheet1[[#This Row],[updated offered salary]]&gt;$N$40))</f>
        <v>0</v>
      </c>
    </row>
    <row r="6898" spans="1:11" x14ac:dyDescent="0.3">
      <c r="A6898">
        <v>227300</v>
      </c>
      <c r="B6898" t="s">
        <v>5615</v>
      </c>
      <c r="C6898" t="s">
        <v>8</v>
      </c>
      <c r="D6898" t="s">
        <v>13</v>
      </c>
      <c r="E6898" t="str">
        <f>IF(Statistics_xlsx___Sheet1[[#This Row],[event_name]]="-","Male",Statistics_xlsx___Sheet1[[#This Row],[event_name]])</f>
        <v>Female</v>
      </c>
      <c r="F6898" t="s">
        <v>17</v>
      </c>
      <c r="G6898" t="s">
        <v>345</v>
      </c>
      <c r="H6898" t="str">
        <f>IF(Statistics_xlsx___Sheet1[[#This Row],[Post Name]]="-",IF(G6899=0,G6897,G6899),Statistics_xlsx___Sheet1[[#This Row],[Post Name]])</f>
        <v>c9</v>
      </c>
      <c r="I6898">
        <v>73979</v>
      </c>
      <c r="J6898">
        <f>IF(Statistics_xlsx___Sheet1[[#This Row],[Offered Salary]]&lt;=0,AVERAGE($I$2:$I$7166),Statistics_xlsx___Sheet1[[#This Row],[Offered Salary]])</f>
        <v>73979</v>
      </c>
      <c r="K6898" t="b">
        <f>OR((Statistics_xlsx___Sheet1[[#This Row],[updated offered salary]]&lt;$N$39),(Statistics_xlsx___Sheet1[[#This Row],[updated offered salary]]&gt;$N$40))</f>
        <v>0</v>
      </c>
    </row>
    <row r="6899" spans="1:11" x14ac:dyDescent="0.3">
      <c r="A6899">
        <v>441525</v>
      </c>
      <c r="B6899" t="s">
        <v>5616</v>
      </c>
      <c r="C6899" t="s">
        <v>8</v>
      </c>
      <c r="D6899" t="s">
        <v>9</v>
      </c>
      <c r="E6899" t="str">
        <f>IF(Statistics_xlsx___Sheet1[[#This Row],[event_name]]="-","Male",Statistics_xlsx___Sheet1[[#This Row],[event_name]])</f>
        <v>Male</v>
      </c>
      <c r="F6899" t="s">
        <v>17</v>
      </c>
      <c r="G6899" t="s">
        <v>345</v>
      </c>
      <c r="H6899" t="str">
        <f>IF(Statistics_xlsx___Sheet1[[#This Row],[Post Name]]="-",IF(G6900=0,G6898,G6900),Statistics_xlsx___Sheet1[[#This Row],[Post Name]])</f>
        <v>c9</v>
      </c>
      <c r="I6899">
        <v>14676</v>
      </c>
      <c r="J6899">
        <f>IF(Statistics_xlsx___Sheet1[[#This Row],[Offered Salary]]&lt;=0,AVERAGE($I$2:$I$7166),Statistics_xlsx___Sheet1[[#This Row],[Offered Salary]])</f>
        <v>14676</v>
      </c>
      <c r="K6899" t="b">
        <f>OR((Statistics_xlsx___Sheet1[[#This Row],[updated offered salary]]&lt;$N$39),(Statistics_xlsx___Sheet1[[#This Row],[updated offered salary]]&gt;$N$40))</f>
        <v>0</v>
      </c>
    </row>
    <row r="6900" spans="1:11" x14ac:dyDescent="0.3">
      <c r="A6900">
        <v>708756</v>
      </c>
      <c r="B6900" t="s">
        <v>1751</v>
      </c>
      <c r="C6900" t="s">
        <v>8</v>
      </c>
      <c r="D6900" t="s">
        <v>13</v>
      </c>
      <c r="E6900" t="str">
        <f>IF(Statistics_xlsx___Sheet1[[#This Row],[event_name]]="-","Male",Statistics_xlsx___Sheet1[[#This Row],[event_name]])</f>
        <v>Female</v>
      </c>
      <c r="F6900" t="s">
        <v>17</v>
      </c>
      <c r="G6900" t="s">
        <v>345</v>
      </c>
      <c r="H6900" t="str">
        <f>IF(Statistics_xlsx___Sheet1[[#This Row],[Post Name]]="-",IF(G6901=0,G6899,G6901),Statistics_xlsx___Sheet1[[#This Row],[Post Name]])</f>
        <v>c9</v>
      </c>
      <c r="I6900">
        <v>5491</v>
      </c>
      <c r="J6900">
        <f>IF(Statistics_xlsx___Sheet1[[#This Row],[Offered Salary]]&lt;=0,AVERAGE($I$2:$I$7166),Statistics_xlsx___Sheet1[[#This Row],[Offered Salary]])</f>
        <v>5491</v>
      </c>
      <c r="K6900" t="b">
        <f>OR((Statistics_xlsx___Sheet1[[#This Row],[updated offered salary]]&lt;$N$39),(Statistics_xlsx___Sheet1[[#This Row],[updated offered salary]]&gt;$N$40))</f>
        <v>0</v>
      </c>
    </row>
    <row r="6901" spans="1:11" x14ac:dyDescent="0.3">
      <c r="A6901">
        <v>690264</v>
      </c>
      <c r="B6901" t="s">
        <v>1991</v>
      </c>
      <c r="C6901" t="s">
        <v>8</v>
      </c>
      <c r="D6901" t="s">
        <v>9</v>
      </c>
      <c r="E6901" t="str">
        <f>IF(Statistics_xlsx___Sheet1[[#This Row],[event_name]]="-","Male",Statistics_xlsx___Sheet1[[#This Row],[event_name]])</f>
        <v>Male</v>
      </c>
      <c r="F6901" t="s">
        <v>17</v>
      </c>
      <c r="G6901" t="s">
        <v>345</v>
      </c>
      <c r="H6901" t="str">
        <f>IF(Statistics_xlsx___Sheet1[[#This Row],[Post Name]]="-",IF(G6902=0,G6900,G6902),Statistics_xlsx___Sheet1[[#This Row],[Post Name]])</f>
        <v>c9</v>
      </c>
      <c r="I6901">
        <v>56078</v>
      </c>
      <c r="J6901">
        <f>IF(Statistics_xlsx___Sheet1[[#This Row],[Offered Salary]]&lt;=0,AVERAGE($I$2:$I$7166),Statistics_xlsx___Sheet1[[#This Row],[Offered Salary]])</f>
        <v>56078</v>
      </c>
      <c r="K6901" t="b">
        <f>OR((Statistics_xlsx___Sheet1[[#This Row],[updated offered salary]]&lt;$N$39),(Statistics_xlsx___Sheet1[[#This Row],[updated offered salary]]&gt;$N$40))</f>
        <v>0</v>
      </c>
    </row>
    <row r="6902" spans="1:11" x14ac:dyDescent="0.3">
      <c r="A6902">
        <v>141200</v>
      </c>
      <c r="B6902" t="s">
        <v>5347</v>
      </c>
      <c r="C6902" t="s">
        <v>8</v>
      </c>
      <c r="D6902" t="s">
        <v>13</v>
      </c>
      <c r="E6902" t="str">
        <f>IF(Statistics_xlsx___Sheet1[[#This Row],[event_name]]="-","Male",Statistics_xlsx___Sheet1[[#This Row],[event_name]])</f>
        <v>Female</v>
      </c>
      <c r="F6902" t="s">
        <v>52</v>
      </c>
      <c r="G6902" t="s">
        <v>14</v>
      </c>
      <c r="H6902" t="str">
        <f>IF(Statistics_xlsx___Sheet1[[#This Row],[Post Name]]="-",IF(G6903=0,G6901,G6903),Statistics_xlsx___Sheet1[[#This Row],[Post Name]])</f>
        <v>c5</v>
      </c>
      <c r="I6902">
        <v>13231</v>
      </c>
      <c r="J6902">
        <f>IF(Statistics_xlsx___Sheet1[[#This Row],[Offered Salary]]&lt;=0,AVERAGE($I$2:$I$7166),Statistics_xlsx___Sheet1[[#This Row],[Offered Salary]])</f>
        <v>13231</v>
      </c>
      <c r="K6902" t="b">
        <f>OR((Statistics_xlsx___Sheet1[[#This Row],[updated offered salary]]&lt;$N$39),(Statistics_xlsx___Sheet1[[#This Row],[updated offered salary]]&gt;$N$40))</f>
        <v>0</v>
      </c>
    </row>
    <row r="6903" spans="1:11" x14ac:dyDescent="0.3">
      <c r="A6903">
        <v>480305</v>
      </c>
      <c r="B6903" t="s">
        <v>5617</v>
      </c>
      <c r="C6903" t="s">
        <v>8</v>
      </c>
      <c r="D6903" t="s">
        <v>13</v>
      </c>
      <c r="E6903" t="str">
        <f>IF(Statistics_xlsx___Sheet1[[#This Row],[event_name]]="-","Male",Statistics_xlsx___Sheet1[[#This Row],[event_name]])</f>
        <v>Female</v>
      </c>
      <c r="F6903" t="s">
        <v>10</v>
      </c>
      <c r="G6903" t="s">
        <v>24</v>
      </c>
      <c r="H6903" t="str">
        <f>IF(Statistics_xlsx___Sheet1[[#This Row],[Post Name]]="-",IF(G6904=0,G6902,G6904),Statistics_xlsx___Sheet1[[#This Row],[Post Name]])</f>
        <v>i7</v>
      </c>
      <c r="I6903">
        <v>39321</v>
      </c>
      <c r="J6903">
        <f>IF(Statistics_xlsx___Sheet1[[#This Row],[Offered Salary]]&lt;=0,AVERAGE($I$2:$I$7166),Statistics_xlsx___Sheet1[[#This Row],[Offered Salary]])</f>
        <v>39321</v>
      </c>
      <c r="K6903" t="b">
        <f>OR((Statistics_xlsx___Sheet1[[#This Row],[updated offered salary]]&lt;$N$39),(Statistics_xlsx___Sheet1[[#This Row],[updated offered salary]]&gt;$N$40))</f>
        <v>0</v>
      </c>
    </row>
    <row r="6904" spans="1:11" x14ac:dyDescent="0.3">
      <c r="A6904">
        <v>936835</v>
      </c>
      <c r="B6904" t="s">
        <v>5547</v>
      </c>
      <c r="C6904" t="s">
        <v>8</v>
      </c>
      <c r="D6904" t="s">
        <v>9</v>
      </c>
      <c r="E6904" t="str">
        <f>IF(Statistics_xlsx___Sheet1[[#This Row],[event_name]]="-","Male",Statistics_xlsx___Sheet1[[#This Row],[event_name]])</f>
        <v>Male</v>
      </c>
      <c r="F6904" t="s">
        <v>10</v>
      </c>
      <c r="G6904" t="s">
        <v>39</v>
      </c>
      <c r="H6904" t="str">
        <f>IF(Statistics_xlsx___Sheet1[[#This Row],[Post Name]]="-",IF(G6905=0,G6903,G6905),Statistics_xlsx___Sheet1[[#This Row],[Post Name]])</f>
        <v>i1</v>
      </c>
      <c r="I6904">
        <v>25287</v>
      </c>
      <c r="J6904">
        <f>IF(Statistics_xlsx___Sheet1[[#This Row],[Offered Salary]]&lt;=0,AVERAGE($I$2:$I$7166),Statistics_xlsx___Sheet1[[#This Row],[Offered Salary]])</f>
        <v>25287</v>
      </c>
      <c r="K6904" t="b">
        <f>OR((Statistics_xlsx___Sheet1[[#This Row],[updated offered salary]]&lt;$N$39),(Statistics_xlsx___Sheet1[[#This Row],[updated offered salary]]&gt;$N$40))</f>
        <v>0</v>
      </c>
    </row>
    <row r="6905" spans="1:11" x14ac:dyDescent="0.3">
      <c r="A6905">
        <v>564902</v>
      </c>
      <c r="B6905" t="s">
        <v>5618</v>
      </c>
      <c r="C6905" t="s">
        <v>15</v>
      </c>
      <c r="D6905" t="s">
        <v>13</v>
      </c>
      <c r="E6905" t="str">
        <f>IF(Statistics_xlsx___Sheet1[[#This Row],[event_name]]="-","Male",Statistics_xlsx___Sheet1[[#This Row],[event_name]])</f>
        <v>Female</v>
      </c>
      <c r="F6905" t="s">
        <v>21</v>
      </c>
      <c r="G6905" t="s">
        <v>14</v>
      </c>
      <c r="H6905" t="str">
        <f>IF(Statistics_xlsx___Sheet1[[#This Row],[Post Name]]="-",IF(G6906=0,G6904,G6906),Statistics_xlsx___Sheet1[[#This Row],[Post Name]])</f>
        <v>c5</v>
      </c>
      <c r="I6905">
        <v>99736</v>
      </c>
      <c r="J6905">
        <f>IF(Statistics_xlsx___Sheet1[[#This Row],[Offered Salary]]&lt;=0,AVERAGE($I$2:$I$7166),Statistics_xlsx___Sheet1[[#This Row],[Offered Salary]])</f>
        <v>99736</v>
      </c>
      <c r="K6905" t="b">
        <f>OR((Statistics_xlsx___Sheet1[[#This Row],[updated offered salary]]&lt;$N$39),(Statistics_xlsx___Sheet1[[#This Row],[updated offered salary]]&gt;$N$40))</f>
        <v>0</v>
      </c>
    </row>
    <row r="6906" spans="1:11" x14ac:dyDescent="0.3">
      <c r="A6906">
        <v>936518</v>
      </c>
      <c r="B6906" t="s">
        <v>3901</v>
      </c>
      <c r="C6906" t="s">
        <v>8</v>
      </c>
      <c r="D6906" t="s">
        <v>9</v>
      </c>
      <c r="E6906" t="str">
        <f>IF(Statistics_xlsx___Sheet1[[#This Row],[event_name]]="-","Male",Statistics_xlsx___Sheet1[[#This Row],[event_name]])</f>
        <v>Male</v>
      </c>
      <c r="F6906" t="s">
        <v>21</v>
      </c>
      <c r="G6906" t="s">
        <v>14</v>
      </c>
      <c r="H6906" t="str">
        <f>IF(Statistics_xlsx___Sheet1[[#This Row],[Post Name]]="-",IF(G6907=0,G6905,G6907),Statistics_xlsx___Sheet1[[#This Row],[Post Name]])</f>
        <v>c5</v>
      </c>
      <c r="I6906">
        <v>94270</v>
      </c>
      <c r="J6906">
        <f>IF(Statistics_xlsx___Sheet1[[#This Row],[Offered Salary]]&lt;=0,AVERAGE($I$2:$I$7166),Statistics_xlsx___Sheet1[[#This Row],[Offered Salary]])</f>
        <v>94270</v>
      </c>
      <c r="K6906" t="b">
        <f>OR((Statistics_xlsx___Sheet1[[#This Row],[updated offered salary]]&lt;$N$39),(Statistics_xlsx___Sheet1[[#This Row],[updated offered salary]]&gt;$N$40))</f>
        <v>0</v>
      </c>
    </row>
    <row r="6907" spans="1:11" x14ac:dyDescent="0.3">
      <c r="A6907">
        <v>547868</v>
      </c>
      <c r="B6907" t="s">
        <v>5619</v>
      </c>
      <c r="C6907" t="s">
        <v>8</v>
      </c>
      <c r="D6907" t="s">
        <v>13</v>
      </c>
      <c r="E6907" t="str">
        <f>IF(Statistics_xlsx___Sheet1[[#This Row],[event_name]]="-","Male",Statistics_xlsx___Sheet1[[#This Row],[event_name]])</f>
        <v>Female</v>
      </c>
      <c r="F6907" t="s">
        <v>21</v>
      </c>
      <c r="G6907" t="s">
        <v>14</v>
      </c>
      <c r="H6907" t="str">
        <f>IF(Statistics_xlsx___Sheet1[[#This Row],[Post Name]]="-",IF(G6908=0,G6906,G6908),Statistics_xlsx___Sheet1[[#This Row],[Post Name]])</f>
        <v>c5</v>
      </c>
      <c r="I6907">
        <v>16006</v>
      </c>
      <c r="J6907">
        <f>IF(Statistics_xlsx___Sheet1[[#This Row],[Offered Salary]]&lt;=0,AVERAGE($I$2:$I$7166),Statistics_xlsx___Sheet1[[#This Row],[Offered Salary]])</f>
        <v>16006</v>
      </c>
      <c r="K6907" t="b">
        <f>OR((Statistics_xlsx___Sheet1[[#This Row],[updated offered salary]]&lt;$N$39),(Statistics_xlsx___Sheet1[[#This Row],[updated offered salary]]&gt;$N$40))</f>
        <v>0</v>
      </c>
    </row>
    <row r="6908" spans="1:11" x14ac:dyDescent="0.3">
      <c r="A6908">
        <v>623648</v>
      </c>
      <c r="B6908" t="s">
        <v>5620</v>
      </c>
      <c r="C6908" t="s">
        <v>8</v>
      </c>
      <c r="D6908" t="s">
        <v>9</v>
      </c>
      <c r="E6908" t="str">
        <f>IF(Statistics_xlsx___Sheet1[[#This Row],[event_name]]="-","Male",Statistics_xlsx___Sheet1[[#This Row],[event_name]])</f>
        <v>Male</v>
      </c>
      <c r="F6908" t="s">
        <v>21</v>
      </c>
      <c r="G6908" t="s">
        <v>14</v>
      </c>
      <c r="H6908" t="str">
        <f>IF(Statistics_xlsx___Sheet1[[#This Row],[Post Name]]="-",IF(G6909=0,G6907,G6909),Statistics_xlsx___Sheet1[[#This Row],[Post Name]])</f>
        <v>c5</v>
      </c>
      <c r="I6908">
        <v>43885</v>
      </c>
      <c r="J6908">
        <f>IF(Statistics_xlsx___Sheet1[[#This Row],[Offered Salary]]&lt;=0,AVERAGE($I$2:$I$7166),Statistics_xlsx___Sheet1[[#This Row],[Offered Salary]])</f>
        <v>43885</v>
      </c>
      <c r="K6908" t="b">
        <f>OR((Statistics_xlsx___Sheet1[[#This Row],[updated offered salary]]&lt;$N$39),(Statistics_xlsx___Sheet1[[#This Row],[updated offered salary]]&gt;$N$40))</f>
        <v>0</v>
      </c>
    </row>
    <row r="6909" spans="1:11" x14ac:dyDescent="0.3">
      <c r="A6909">
        <v>778393</v>
      </c>
      <c r="B6909" t="s">
        <v>1701</v>
      </c>
      <c r="C6909" t="s">
        <v>8</v>
      </c>
      <c r="D6909" t="s">
        <v>9</v>
      </c>
      <c r="E6909" t="str">
        <f>IF(Statistics_xlsx___Sheet1[[#This Row],[event_name]]="-","Male",Statistics_xlsx___Sheet1[[#This Row],[event_name]])</f>
        <v>Male</v>
      </c>
      <c r="F6909" t="s">
        <v>21</v>
      </c>
      <c r="G6909" t="s">
        <v>14</v>
      </c>
      <c r="H6909" t="str">
        <f>IF(Statistics_xlsx___Sheet1[[#This Row],[Post Name]]="-",IF(G6910=0,G6908,G6910),Statistics_xlsx___Sheet1[[#This Row],[Post Name]])</f>
        <v>c5</v>
      </c>
      <c r="I6909">
        <v>80425</v>
      </c>
      <c r="J6909">
        <f>IF(Statistics_xlsx___Sheet1[[#This Row],[Offered Salary]]&lt;=0,AVERAGE($I$2:$I$7166),Statistics_xlsx___Sheet1[[#This Row],[Offered Salary]])</f>
        <v>80425</v>
      </c>
      <c r="K6909" t="b">
        <f>OR((Statistics_xlsx___Sheet1[[#This Row],[updated offered salary]]&lt;$N$39),(Statistics_xlsx___Sheet1[[#This Row],[updated offered salary]]&gt;$N$40))</f>
        <v>0</v>
      </c>
    </row>
    <row r="6910" spans="1:11" x14ac:dyDescent="0.3">
      <c r="A6910">
        <v>303469</v>
      </c>
      <c r="B6910" t="s">
        <v>5621</v>
      </c>
      <c r="C6910" t="s">
        <v>8</v>
      </c>
      <c r="D6910" t="s">
        <v>9</v>
      </c>
      <c r="E6910" t="str">
        <f>IF(Statistics_xlsx___Sheet1[[#This Row],[event_name]]="-","Male",Statistics_xlsx___Sheet1[[#This Row],[event_name]])</f>
        <v>Male</v>
      </c>
      <c r="F6910" t="s">
        <v>21</v>
      </c>
      <c r="G6910" t="s">
        <v>14</v>
      </c>
      <c r="H6910" t="str">
        <f>IF(Statistics_xlsx___Sheet1[[#This Row],[Post Name]]="-",IF(G6911=0,G6909,G6911),Statistics_xlsx___Sheet1[[#This Row],[Post Name]])</f>
        <v>c5</v>
      </c>
      <c r="I6910">
        <v>89573</v>
      </c>
      <c r="J6910">
        <f>IF(Statistics_xlsx___Sheet1[[#This Row],[Offered Salary]]&lt;=0,AVERAGE($I$2:$I$7166),Statistics_xlsx___Sheet1[[#This Row],[Offered Salary]])</f>
        <v>89573</v>
      </c>
      <c r="K6910" t="b">
        <f>OR((Statistics_xlsx___Sheet1[[#This Row],[updated offered salary]]&lt;$N$39),(Statistics_xlsx___Sheet1[[#This Row],[updated offered salary]]&gt;$N$40))</f>
        <v>0</v>
      </c>
    </row>
    <row r="6911" spans="1:11" x14ac:dyDescent="0.3">
      <c r="A6911">
        <v>222628</v>
      </c>
      <c r="B6911" t="s">
        <v>5622</v>
      </c>
      <c r="C6911" t="s">
        <v>8</v>
      </c>
      <c r="D6911" t="s">
        <v>9</v>
      </c>
      <c r="E6911" t="str">
        <f>IF(Statistics_xlsx___Sheet1[[#This Row],[event_name]]="-","Male",Statistics_xlsx___Sheet1[[#This Row],[event_name]])</f>
        <v>Male</v>
      </c>
      <c r="F6911" t="s">
        <v>10</v>
      </c>
      <c r="G6911" t="s">
        <v>345</v>
      </c>
      <c r="H6911" t="str">
        <f>IF(Statistics_xlsx___Sheet1[[#This Row],[Post Name]]="-",IF(G6912=0,G6910,G6912),Statistics_xlsx___Sheet1[[#This Row],[Post Name]])</f>
        <v>c9</v>
      </c>
      <c r="I6911">
        <v>49818</v>
      </c>
      <c r="J6911">
        <f>IF(Statistics_xlsx___Sheet1[[#This Row],[Offered Salary]]&lt;=0,AVERAGE($I$2:$I$7166),Statistics_xlsx___Sheet1[[#This Row],[Offered Salary]])</f>
        <v>49818</v>
      </c>
      <c r="K6911" t="b">
        <f>OR((Statistics_xlsx___Sheet1[[#This Row],[updated offered salary]]&lt;$N$39),(Statistics_xlsx___Sheet1[[#This Row],[updated offered salary]]&gt;$N$40))</f>
        <v>0</v>
      </c>
    </row>
    <row r="6912" spans="1:11" x14ac:dyDescent="0.3">
      <c r="A6912">
        <v>587367</v>
      </c>
      <c r="B6912" t="s">
        <v>5623</v>
      </c>
      <c r="C6912" t="s">
        <v>8</v>
      </c>
      <c r="D6912" t="s">
        <v>9</v>
      </c>
      <c r="E6912" t="str">
        <f>IF(Statistics_xlsx___Sheet1[[#This Row],[event_name]]="-","Male",Statistics_xlsx___Sheet1[[#This Row],[event_name]])</f>
        <v>Male</v>
      </c>
      <c r="F6912" t="s">
        <v>10</v>
      </c>
      <c r="G6912" t="s">
        <v>345</v>
      </c>
      <c r="H6912" t="str">
        <f>IF(Statistics_xlsx___Sheet1[[#This Row],[Post Name]]="-",IF(G6913=0,G6911,G6913),Statistics_xlsx___Sheet1[[#This Row],[Post Name]])</f>
        <v>c9</v>
      </c>
      <c r="I6912">
        <v>61815</v>
      </c>
      <c r="J6912">
        <f>IF(Statistics_xlsx___Sheet1[[#This Row],[Offered Salary]]&lt;=0,AVERAGE($I$2:$I$7166),Statistics_xlsx___Sheet1[[#This Row],[Offered Salary]])</f>
        <v>61815</v>
      </c>
      <c r="K6912" t="b">
        <f>OR((Statistics_xlsx___Sheet1[[#This Row],[updated offered salary]]&lt;$N$39),(Statistics_xlsx___Sheet1[[#This Row],[updated offered salary]]&gt;$N$40))</f>
        <v>0</v>
      </c>
    </row>
    <row r="6913" spans="1:11" x14ac:dyDescent="0.3">
      <c r="A6913">
        <v>953264</v>
      </c>
      <c r="B6913" t="s">
        <v>5624</v>
      </c>
      <c r="C6913" t="s">
        <v>8</v>
      </c>
      <c r="D6913" t="s">
        <v>13</v>
      </c>
      <c r="E6913" t="str">
        <f>IF(Statistics_xlsx___Sheet1[[#This Row],[event_name]]="-","Male",Statistics_xlsx___Sheet1[[#This Row],[event_name]])</f>
        <v>Female</v>
      </c>
      <c r="F6913" t="s">
        <v>10</v>
      </c>
      <c r="G6913" t="s">
        <v>345</v>
      </c>
      <c r="H6913" t="str">
        <f>IF(Statistics_xlsx___Sheet1[[#This Row],[Post Name]]="-",IF(G6914=0,G6912,G6914),Statistics_xlsx___Sheet1[[#This Row],[Post Name]])</f>
        <v>c9</v>
      </c>
      <c r="I6913">
        <v>67638</v>
      </c>
      <c r="J6913">
        <f>IF(Statistics_xlsx___Sheet1[[#This Row],[Offered Salary]]&lt;=0,AVERAGE($I$2:$I$7166),Statistics_xlsx___Sheet1[[#This Row],[Offered Salary]])</f>
        <v>67638</v>
      </c>
      <c r="K6913" t="b">
        <f>OR((Statistics_xlsx___Sheet1[[#This Row],[updated offered salary]]&lt;$N$39),(Statistics_xlsx___Sheet1[[#This Row],[updated offered salary]]&gt;$N$40))</f>
        <v>0</v>
      </c>
    </row>
    <row r="6914" spans="1:11" x14ac:dyDescent="0.3">
      <c r="A6914">
        <v>503813</v>
      </c>
      <c r="B6914" t="s">
        <v>5625</v>
      </c>
      <c r="C6914" t="s">
        <v>8</v>
      </c>
      <c r="D6914" t="s">
        <v>13</v>
      </c>
      <c r="E6914" t="str">
        <f>IF(Statistics_xlsx___Sheet1[[#This Row],[event_name]]="-","Male",Statistics_xlsx___Sheet1[[#This Row],[event_name]])</f>
        <v>Female</v>
      </c>
      <c r="F6914" t="s">
        <v>10</v>
      </c>
      <c r="G6914" t="s">
        <v>345</v>
      </c>
      <c r="H6914" t="str">
        <f>IF(Statistics_xlsx___Sheet1[[#This Row],[Post Name]]="-",IF(G6915=0,G6913,G6915),Statistics_xlsx___Sheet1[[#This Row],[Post Name]])</f>
        <v>c9</v>
      </c>
      <c r="I6914">
        <v>49576</v>
      </c>
      <c r="J6914">
        <f>IF(Statistics_xlsx___Sheet1[[#This Row],[Offered Salary]]&lt;=0,AVERAGE($I$2:$I$7166),Statistics_xlsx___Sheet1[[#This Row],[Offered Salary]])</f>
        <v>49576</v>
      </c>
      <c r="K6914" t="b">
        <f>OR((Statistics_xlsx___Sheet1[[#This Row],[updated offered salary]]&lt;$N$39),(Statistics_xlsx___Sheet1[[#This Row],[updated offered salary]]&gt;$N$40))</f>
        <v>0</v>
      </c>
    </row>
    <row r="6915" spans="1:11" x14ac:dyDescent="0.3">
      <c r="A6915">
        <v>827357</v>
      </c>
      <c r="B6915" t="s">
        <v>2021</v>
      </c>
      <c r="C6915" t="s">
        <v>8</v>
      </c>
      <c r="D6915" t="s">
        <v>9</v>
      </c>
      <c r="E6915" t="str">
        <f>IF(Statistics_xlsx___Sheet1[[#This Row],[event_name]]="-","Male",Statistics_xlsx___Sheet1[[#This Row],[event_name]])</f>
        <v>Male</v>
      </c>
      <c r="F6915" t="s">
        <v>10</v>
      </c>
      <c r="G6915" t="s">
        <v>345</v>
      </c>
      <c r="H6915" t="str">
        <f>IF(Statistics_xlsx___Sheet1[[#This Row],[Post Name]]="-",IF(G6916=0,G6914,G6916),Statistics_xlsx___Sheet1[[#This Row],[Post Name]])</f>
        <v>c9</v>
      </c>
      <c r="I6915">
        <v>59576</v>
      </c>
      <c r="J6915">
        <f>IF(Statistics_xlsx___Sheet1[[#This Row],[Offered Salary]]&lt;=0,AVERAGE($I$2:$I$7166),Statistics_xlsx___Sheet1[[#This Row],[Offered Salary]])</f>
        <v>59576</v>
      </c>
      <c r="K6915" t="b">
        <f>OR((Statistics_xlsx___Sheet1[[#This Row],[updated offered salary]]&lt;$N$39),(Statistics_xlsx___Sheet1[[#This Row],[updated offered salary]]&gt;$N$40))</f>
        <v>0</v>
      </c>
    </row>
    <row r="6916" spans="1:11" x14ac:dyDescent="0.3">
      <c r="A6916">
        <v>872463</v>
      </c>
      <c r="B6916" t="s">
        <v>5626</v>
      </c>
      <c r="C6916" t="s">
        <v>8</v>
      </c>
      <c r="D6916" t="s">
        <v>9</v>
      </c>
      <c r="E6916" t="str">
        <f>IF(Statistics_xlsx___Sheet1[[#This Row],[event_name]]="-","Male",Statistics_xlsx___Sheet1[[#This Row],[event_name]])</f>
        <v>Male</v>
      </c>
      <c r="F6916" t="s">
        <v>10</v>
      </c>
      <c r="G6916" t="s">
        <v>345</v>
      </c>
      <c r="H6916" t="str">
        <f>IF(Statistics_xlsx___Sheet1[[#This Row],[Post Name]]="-",IF(G6917=0,G6915,G6917),Statistics_xlsx___Sheet1[[#This Row],[Post Name]])</f>
        <v>c9</v>
      </c>
      <c r="I6916">
        <v>28523</v>
      </c>
      <c r="J6916">
        <f>IF(Statistics_xlsx___Sheet1[[#This Row],[Offered Salary]]&lt;=0,AVERAGE($I$2:$I$7166),Statistics_xlsx___Sheet1[[#This Row],[Offered Salary]])</f>
        <v>28523</v>
      </c>
      <c r="K6916" t="b">
        <f>OR((Statistics_xlsx___Sheet1[[#This Row],[updated offered salary]]&lt;$N$39),(Statistics_xlsx___Sheet1[[#This Row],[updated offered salary]]&gt;$N$40))</f>
        <v>0</v>
      </c>
    </row>
    <row r="6917" spans="1:11" x14ac:dyDescent="0.3">
      <c r="A6917">
        <v>818087</v>
      </c>
      <c r="B6917" t="s">
        <v>5627</v>
      </c>
      <c r="C6917" t="s">
        <v>8</v>
      </c>
      <c r="D6917" t="s">
        <v>9</v>
      </c>
      <c r="E6917" t="str">
        <f>IF(Statistics_xlsx___Sheet1[[#This Row],[event_name]]="-","Male",Statistics_xlsx___Sheet1[[#This Row],[event_name]])</f>
        <v>Male</v>
      </c>
      <c r="F6917" t="s">
        <v>10</v>
      </c>
      <c r="G6917" t="s">
        <v>345</v>
      </c>
      <c r="H6917" t="str">
        <f>IF(Statistics_xlsx___Sheet1[[#This Row],[Post Name]]="-",IF(G6918=0,G6916,G6918),Statistics_xlsx___Sheet1[[#This Row],[Post Name]])</f>
        <v>c9</v>
      </c>
      <c r="I6917">
        <v>87399</v>
      </c>
      <c r="J6917">
        <f>IF(Statistics_xlsx___Sheet1[[#This Row],[Offered Salary]]&lt;=0,AVERAGE($I$2:$I$7166),Statistics_xlsx___Sheet1[[#This Row],[Offered Salary]])</f>
        <v>87399</v>
      </c>
      <c r="K6917" t="b">
        <f>OR((Statistics_xlsx___Sheet1[[#This Row],[updated offered salary]]&lt;$N$39),(Statistics_xlsx___Sheet1[[#This Row],[updated offered salary]]&gt;$N$40))</f>
        <v>0</v>
      </c>
    </row>
    <row r="6918" spans="1:11" x14ac:dyDescent="0.3">
      <c r="A6918">
        <v>947254</v>
      </c>
      <c r="B6918" t="s">
        <v>5628</v>
      </c>
      <c r="C6918" t="s">
        <v>15</v>
      </c>
      <c r="D6918" t="s">
        <v>9</v>
      </c>
      <c r="E6918" t="str">
        <f>IF(Statistics_xlsx___Sheet1[[#This Row],[event_name]]="-","Male",Statistics_xlsx___Sheet1[[#This Row],[event_name]])</f>
        <v>Male</v>
      </c>
      <c r="F6918" t="s">
        <v>10</v>
      </c>
      <c r="G6918" t="s">
        <v>345</v>
      </c>
      <c r="H6918" t="str">
        <f>IF(Statistics_xlsx___Sheet1[[#This Row],[Post Name]]="-",IF(G6919=0,G6917,G6919),Statistics_xlsx___Sheet1[[#This Row],[Post Name]])</f>
        <v>c9</v>
      </c>
      <c r="I6918">
        <v>21441</v>
      </c>
      <c r="J6918">
        <f>IF(Statistics_xlsx___Sheet1[[#This Row],[Offered Salary]]&lt;=0,AVERAGE($I$2:$I$7166),Statistics_xlsx___Sheet1[[#This Row],[Offered Salary]])</f>
        <v>21441</v>
      </c>
      <c r="K6918" t="b">
        <f>OR((Statistics_xlsx___Sheet1[[#This Row],[updated offered salary]]&lt;$N$39),(Statistics_xlsx___Sheet1[[#This Row],[updated offered salary]]&gt;$N$40))</f>
        <v>0</v>
      </c>
    </row>
    <row r="6919" spans="1:11" x14ac:dyDescent="0.3">
      <c r="A6919">
        <v>700240</v>
      </c>
      <c r="B6919" t="s">
        <v>5629</v>
      </c>
      <c r="C6919" t="s">
        <v>8</v>
      </c>
      <c r="D6919" t="s">
        <v>13</v>
      </c>
      <c r="E6919" t="str">
        <f>IF(Statistics_xlsx___Sheet1[[#This Row],[event_name]]="-","Male",Statistics_xlsx___Sheet1[[#This Row],[event_name]])</f>
        <v>Female</v>
      </c>
      <c r="F6919" t="s">
        <v>10</v>
      </c>
      <c r="G6919" t="s">
        <v>11</v>
      </c>
      <c r="H6919" t="str">
        <f>IF(Statistics_xlsx___Sheet1[[#This Row],[Post Name]]="-",IF(G6920=0,G6918,G6920),Statistics_xlsx___Sheet1[[#This Row],[Post Name]])</f>
        <v>c8</v>
      </c>
      <c r="I6919">
        <v>90296</v>
      </c>
      <c r="J6919">
        <f>IF(Statistics_xlsx___Sheet1[[#This Row],[Offered Salary]]&lt;=0,AVERAGE($I$2:$I$7166),Statistics_xlsx___Sheet1[[#This Row],[Offered Salary]])</f>
        <v>90296</v>
      </c>
      <c r="K6919" t="b">
        <f>OR((Statistics_xlsx___Sheet1[[#This Row],[updated offered salary]]&lt;$N$39),(Statistics_xlsx___Sheet1[[#This Row],[updated offered salary]]&gt;$N$40))</f>
        <v>0</v>
      </c>
    </row>
    <row r="6920" spans="1:11" x14ac:dyDescent="0.3">
      <c r="A6920">
        <v>729811</v>
      </c>
      <c r="B6920" t="s">
        <v>5630</v>
      </c>
      <c r="C6920" t="s">
        <v>8</v>
      </c>
      <c r="D6920" t="s">
        <v>13</v>
      </c>
      <c r="E6920" t="str">
        <f>IF(Statistics_xlsx___Sheet1[[#This Row],[event_name]]="-","Male",Statistics_xlsx___Sheet1[[#This Row],[event_name]])</f>
        <v>Female</v>
      </c>
      <c r="F6920" t="s">
        <v>10</v>
      </c>
      <c r="G6920" t="s">
        <v>11</v>
      </c>
      <c r="H6920" t="str">
        <f>IF(Statistics_xlsx___Sheet1[[#This Row],[Post Name]]="-",IF(G6921=0,G6919,G6921),Statistics_xlsx___Sheet1[[#This Row],[Post Name]])</f>
        <v>c8</v>
      </c>
      <c r="I6920">
        <v>79650</v>
      </c>
      <c r="J6920">
        <f>IF(Statistics_xlsx___Sheet1[[#This Row],[Offered Salary]]&lt;=0,AVERAGE($I$2:$I$7166),Statistics_xlsx___Sheet1[[#This Row],[Offered Salary]])</f>
        <v>79650</v>
      </c>
      <c r="K6920" t="b">
        <f>OR((Statistics_xlsx___Sheet1[[#This Row],[updated offered salary]]&lt;$N$39),(Statistics_xlsx___Sheet1[[#This Row],[updated offered salary]]&gt;$N$40))</f>
        <v>0</v>
      </c>
    </row>
    <row r="6921" spans="1:11" x14ac:dyDescent="0.3">
      <c r="A6921">
        <v>869541</v>
      </c>
      <c r="B6921" t="s">
        <v>1201</v>
      </c>
      <c r="C6921" t="s">
        <v>8</v>
      </c>
      <c r="D6921" t="s">
        <v>9</v>
      </c>
      <c r="E6921" t="str">
        <f>IF(Statistics_xlsx___Sheet1[[#This Row],[event_name]]="-","Male",Statistics_xlsx___Sheet1[[#This Row],[event_name]])</f>
        <v>Male</v>
      </c>
      <c r="F6921" t="s">
        <v>10</v>
      </c>
      <c r="G6921" t="s">
        <v>11</v>
      </c>
      <c r="H6921" t="str">
        <f>IF(Statistics_xlsx___Sheet1[[#This Row],[Post Name]]="-",IF(G6922=0,G6920,G6922),Statistics_xlsx___Sheet1[[#This Row],[Post Name]])</f>
        <v>c8</v>
      </c>
      <c r="I6921">
        <v>91974</v>
      </c>
      <c r="J6921">
        <f>IF(Statistics_xlsx___Sheet1[[#This Row],[Offered Salary]]&lt;=0,AVERAGE($I$2:$I$7166),Statistics_xlsx___Sheet1[[#This Row],[Offered Salary]])</f>
        <v>91974</v>
      </c>
      <c r="K6921" t="b">
        <f>OR((Statistics_xlsx___Sheet1[[#This Row],[updated offered salary]]&lt;$N$39),(Statistics_xlsx___Sheet1[[#This Row],[updated offered salary]]&gt;$N$40))</f>
        <v>0</v>
      </c>
    </row>
    <row r="6922" spans="1:11" x14ac:dyDescent="0.3">
      <c r="A6922">
        <v>888534</v>
      </c>
      <c r="B6922" t="s">
        <v>5631</v>
      </c>
      <c r="C6922" t="s">
        <v>8</v>
      </c>
      <c r="D6922" t="s">
        <v>9</v>
      </c>
      <c r="E6922" t="str">
        <f>IF(Statistics_xlsx___Sheet1[[#This Row],[event_name]]="-","Male",Statistics_xlsx___Sheet1[[#This Row],[event_name]])</f>
        <v>Male</v>
      </c>
      <c r="F6922" t="s">
        <v>10</v>
      </c>
      <c r="G6922" t="s">
        <v>11</v>
      </c>
      <c r="H6922" t="str">
        <f>IF(Statistics_xlsx___Sheet1[[#This Row],[Post Name]]="-",IF(G6923=0,G6921,G6923),Statistics_xlsx___Sheet1[[#This Row],[Post Name]])</f>
        <v>c8</v>
      </c>
      <c r="I6922">
        <v>47650</v>
      </c>
      <c r="J6922">
        <f>IF(Statistics_xlsx___Sheet1[[#This Row],[Offered Salary]]&lt;=0,AVERAGE($I$2:$I$7166),Statistics_xlsx___Sheet1[[#This Row],[Offered Salary]])</f>
        <v>47650</v>
      </c>
      <c r="K6922" t="b">
        <f>OR((Statistics_xlsx___Sheet1[[#This Row],[updated offered salary]]&lt;$N$39),(Statistics_xlsx___Sheet1[[#This Row],[updated offered salary]]&gt;$N$40))</f>
        <v>0</v>
      </c>
    </row>
    <row r="6923" spans="1:11" x14ac:dyDescent="0.3">
      <c r="A6923">
        <v>731112</v>
      </c>
      <c r="B6923" t="s">
        <v>5632</v>
      </c>
      <c r="C6923" t="s">
        <v>8</v>
      </c>
      <c r="D6923" t="s">
        <v>9</v>
      </c>
      <c r="E6923" t="str">
        <f>IF(Statistics_xlsx___Sheet1[[#This Row],[event_name]]="-","Male",Statistics_xlsx___Sheet1[[#This Row],[event_name]])</f>
        <v>Male</v>
      </c>
      <c r="F6923" t="s">
        <v>113</v>
      </c>
      <c r="G6923" t="s">
        <v>345</v>
      </c>
      <c r="H6923" t="str">
        <f>IF(Statistics_xlsx___Sheet1[[#This Row],[Post Name]]="-",IF(G6924=0,G6922,G6924),Statistics_xlsx___Sheet1[[#This Row],[Post Name]])</f>
        <v>c9</v>
      </c>
      <c r="I6923">
        <v>76723</v>
      </c>
      <c r="J6923">
        <f>IF(Statistics_xlsx___Sheet1[[#This Row],[Offered Salary]]&lt;=0,AVERAGE($I$2:$I$7166),Statistics_xlsx___Sheet1[[#This Row],[Offered Salary]])</f>
        <v>76723</v>
      </c>
      <c r="K6923" t="b">
        <f>OR((Statistics_xlsx___Sheet1[[#This Row],[updated offered salary]]&lt;$N$39),(Statistics_xlsx___Sheet1[[#This Row],[updated offered salary]]&gt;$N$40))</f>
        <v>0</v>
      </c>
    </row>
    <row r="6924" spans="1:11" x14ac:dyDescent="0.3">
      <c r="A6924">
        <v>996481</v>
      </c>
      <c r="B6924" t="s">
        <v>5633</v>
      </c>
      <c r="C6924" t="s">
        <v>8</v>
      </c>
      <c r="D6924" t="s">
        <v>9</v>
      </c>
      <c r="E6924" t="str">
        <f>IF(Statistics_xlsx___Sheet1[[#This Row],[event_name]]="-","Male",Statistics_xlsx___Sheet1[[#This Row],[event_name]])</f>
        <v>Male</v>
      </c>
      <c r="F6924" t="s">
        <v>17</v>
      </c>
      <c r="G6924" t="s">
        <v>24</v>
      </c>
      <c r="H6924" t="str">
        <f>IF(Statistics_xlsx___Sheet1[[#This Row],[Post Name]]="-",IF(G6925=0,G6923,G6925),Statistics_xlsx___Sheet1[[#This Row],[Post Name]])</f>
        <v>i7</v>
      </c>
      <c r="I6924">
        <v>93419</v>
      </c>
      <c r="J6924">
        <f>IF(Statistics_xlsx___Sheet1[[#This Row],[Offered Salary]]&lt;=0,AVERAGE($I$2:$I$7166),Statistics_xlsx___Sheet1[[#This Row],[Offered Salary]])</f>
        <v>93419</v>
      </c>
      <c r="K6924" t="b">
        <f>OR((Statistics_xlsx___Sheet1[[#This Row],[updated offered salary]]&lt;$N$39),(Statistics_xlsx___Sheet1[[#This Row],[updated offered salary]]&gt;$N$40))</f>
        <v>0</v>
      </c>
    </row>
    <row r="6925" spans="1:11" x14ac:dyDescent="0.3">
      <c r="A6925">
        <v>994291</v>
      </c>
      <c r="B6925" t="s">
        <v>5634</v>
      </c>
      <c r="C6925" t="s">
        <v>15</v>
      </c>
      <c r="D6925" t="s">
        <v>13</v>
      </c>
      <c r="E6925" t="str">
        <f>IF(Statistics_xlsx___Sheet1[[#This Row],[event_name]]="-","Male",Statistics_xlsx___Sheet1[[#This Row],[event_name]])</f>
        <v>Female</v>
      </c>
      <c r="F6925" t="s">
        <v>17</v>
      </c>
      <c r="G6925" t="s">
        <v>39</v>
      </c>
      <c r="H6925" t="str">
        <f>IF(Statistics_xlsx___Sheet1[[#This Row],[Post Name]]="-",IF(G6926=0,G6924,G6926),Statistics_xlsx___Sheet1[[#This Row],[Post Name]])</f>
        <v>i1</v>
      </c>
      <c r="I6925">
        <v>9033</v>
      </c>
      <c r="J6925">
        <f>IF(Statistics_xlsx___Sheet1[[#This Row],[Offered Salary]]&lt;=0,AVERAGE($I$2:$I$7166),Statistics_xlsx___Sheet1[[#This Row],[Offered Salary]])</f>
        <v>9033</v>
      </c>
      <c r="K6925" t="b">
        <f>OR((Statistics_xlsx___Sheet1[[#This Row],[updated offered salary]]&lt;$N$39),(Statistics_xlsx___Sheet1[[#This Row],[updated offered salary]]&gt;$N$40))</f>
        <v>0</v>
      </c>
    </row>
    <row r="6926" spans="1:11" x14ac:dyDescent="0.3">
      <c r="A6926">
        <v>834463</v>
      </c>
      <c r="B6926" t="s">
        <v>5635</v>
      </c>
      <c r="C6926" t="s">
        <v>8</v>
      </c>
      <c r="D6926" t="s">
        <v>9</v>
      </c>
      <c r="E6926" t="str">
        <f>IF(Statistics_xlsx___Sheet1[[#This Row],[event_name]]="-","Male",Statistics_xlsx___Sheet1[[#This Row],[event_name]])</f>
        <v>Male</v>
      </c>
      <c r="F6926" t="s">
        <v>17</v>
      </c>
      <c r="G6926" t="s">
        <v>39</v>
      </c>
      <c r="H6926" t="str">
        <f>IF(Statistics_xlsx___Sheet1[[#This Row],[Post Name]]="-",IF(G6927=0,G6925,G6927),Statistics_xlsx___Sheet1[[#This Row],[Post Name]])</f>
        <v>i1</v>
      </c>
      <c r="I6926">
        <v>39744</v>
      </c>
      <c r="J6926">
        <f>IF(Statistics_xlsx___Sheet1[[#This Row],[Offered Salary]]&lt;=0,AVERAGE($I$2:$I$7166),Statistics_xlsx___Sheet1[[#This Row],[Offered Salary]])</f>
        <v>39744</v>
      </c>
      <c r="K6926" t="b">
        <f>OR((Statistics_xlsx___Sheet1[[#This Row],[updated offered salary]]&lt;$N$39),(Statistics_xlsx___Sheet1[[#This Row],[updated offered salary]]&gt;$N$40))</f>
        <v>0</v>
      </c>
    </row>
    <row r="6927" spans="1:11" x14ac:dyDescent="0.3">
      <c r="A6927">
        <v>692268</v>
      </c>
      <c r="B6927" t="s">
        <v>5636</v>
      </c>
      <c r="C6927" t="s">
        <v>8</v>
      </c>
      <c r="D6927" t="s">
        <v>9</v>
      </c>
      <c r="E6927" t="str">
        <f>IF(Statistics_xlsx___Sheet1[[#This Row],[event_name]]="-","Male",Statistics_xlsx___Sheet1[[#This Row],[event_name]])</f>
        <v>Male</v>
      </c>
      <c r="F6927" t="s">
        <v>17</v>
      </c>
      <c r="G6927" t="s">
        <v>39</v>
      </c>
      <c r="H6927" t="str">
        <f>IF(Statistics_xlsx___Sheet1[[#This Row],[Post Name]]="-",IF(G6928=0,G6926,G6928),Statistics_xlsx___Sheet1[[#This Row],[Post Name]])</f>
        <v>i1</v>
      </c>
      <c r="I6927">
        <v>69959</v>
      </c>
      <c r="J6927">
        <f>IF(Statistics_xlsx___Sheet1[[#This Row],[Offered Salary]]&lt;=0,AVERAGE($I$2:$I$7166),Statistics_xlsx___Sheet1[[#This Row],[Offered Salary]])</f>
        <v>69959</v>
      </c>
      <c r="K6927" t="b">
        <f>OR((Statistics_xlsx___Sheet1[[#This Row],[updated offered salary]]&lt;$N$39),(Statistics_xlsx___Sheet1[[#This Row],[updated offered salary]]&gt;$N$40))</f>
        <v>0</v>
      </c>
    </row>
    <row r="6928" spans="1:11" x14ac:dyDescent="0.3">
      <c r="A6928">
        <v>624206</v>
      </c>
      <c r="B6928" t="s">
        <v>5637</v>
      </c>
      <c r="C6928" t="s">
        <v>8</v>
      </c>
      <c r="D6928" t="s">
        <v>9</v>
      </c>
      <c r="E6928" t="str">
        <f>IF(Statistics_xlsx___Sheet1[[#This Row],[event_name]]="-","Male",Statistics_xlsx___Sheet1[[#This Row],[event_name]])</f>
        <v>Male</v>
      </c>
      <c r="F6928" t="s">
        <v>17</v>
      </c>
      <c r="G6928" t="s">
        <v>39</v>
      </c>
      <c r="H6928" t="str">
        <f>IF(Statistics_xlsx___Sheet1[[#This Row],[Post Name]]="-",IF(G6929=0,G6927,G6929),Statistics_xlsx___Sheet1[[#This Row],[Post Name]])</f>
        <v>i1</v>
      </c>
      <c r="I6928">
        <v>35514</v>
      </c>
      <c r="J6928">
        <f>IF(Statistics_xlsx___Sheet1[[#This Row],[Offered Salary]]&lt;=0,AVERAGE($I$2:$I$7166),Statistics_xlsx___Sheet1[[#This Row],[Offered Salary]])</f>
        <v>35514</v>
      </c>
      <c r="K6928" t="b">
        <f>OR((Statistics_xlsx___Sheet1[[#This Row],[updated offered salary]]&lt;$N$39),(Statistics_xlsx___Sheet1[[#This Row],[updated offered salary]]&gt;$N$40))</f>
        <v>0</v>
      </c>
    </row>
    <row r="6929" spans="1:11" x14ac:dyDescent="0.3">
      <c r="A6929">
        <v>605602</v>
      </c>
      <c r="B6929" t="s">
        <v>5638</v>
      </c>
      <c r="C6929" t="s">
        <v>8</v>
      </c>
      <c r="D6929" t="s">
        <v>13</v>
      </c>
      <c r="E6929" t="str">
        <f>IF(Statistics_xlsx___Sheet1[[#This Row],[event_name]]="-","Male",Statistics_xlsx___Sheet1[[#This Row],[event_name]])</f>
        <v>Female</v>
      </c>
      <c r="F6929" t="s">
        <v>17</v>
      </c>
      <c r="G6929" t="s">
        <v>39</v>
      </c>
      <c r="H6929" t="str">
        <f>IF(Statistics_xlsx___Sheet1[[#This Row],[Post Name]]="-",IF(G6930=0,G6928,G6930),Statistics_xlsx___Sheet1[[#This Row],[Post Name]])</f>
        <v>i1</v>
      </c>
      <c r="I6929">
        <v>2434</v>
      </c>
      <c r="J6929">
        <f>IF(Statistics_xlsx___Sheet1[[#This Row],[Offered Salary]]&lt;=0,AVERAGE($I$2:$I$7166),Statistics_xlsx___Sheet1[[#This Row],[Offered Salary]])</f>
        <v>2434</v>
      </c>
      <c r="K6929" t="b">
        <f>OR((Statistics_xlsx___Sheet1[[#This Row],[updated offered salary]]&lt;$N$39),(Statistics_xlsx___Sheet1[[#This Row],[updated offered salary]]&gt;$N$40))</f>
        <v>0</v>
      </c>
    </row>
    <row r="6930" spans="1:11" x14ac:dyDescent="0.3">
      <c r="A6930">
        <v>259302</v>
      </c>
      <c r="B6930" t="s">
        <v>5639</v>
      </c>
      <c r="C6930" t="s">
        <v>8</v>
      </c>
      <c r="D6930" t="s">
        <v>9</v>
      </c>
      <c r="E6930" t="str">
        <f>IF(Statistics_xlsx___Sheet1[[#This Row],[event_name]]="-","Male",Statistics_xlsx___Sheet1[[#This Row],[event_name]])</f>
        <v>Male</v>
      </c>
      <c r="F6930" t="s">
        <v>10</v>
      </c>
      <c r="G6930" t="s">
        <v>30</v>
      </c>
      <c r="H6930" t="str">
        <f>IF(Statistics_xlsx___Sheet1[[#This Row],[Post Name]]="-",IF(G6931=0,G6929,G6931),Statistics_xlsx___Sheet1[[#This Row],[Post Name]])</f>
        <v>b9</v>
      </c>
      <c r="I6930">
        <v>11825</v>
      </c>
      <c r="J6930">
        <f>IF(Statistics_xlsx___Sheet1[[#This Row],[Offered Salary]]&lt;=0,AVERAGE($I$2:$I$7166),Statistics_xlsx___Sheet1[[#This Row],[Offered Salary]])</f>
        <v>11825</v>
      </c>
      <c r="K6930" t="b">
        <f>OR((Statistics_xlsx___Sheet1[[#This Row],[updated offered salary]]&lt;$N$39),(Statistics_xlsx___Sheet1[[#This Row],[updated offered salary]]&gt;$N$40))</f>
        <v>0</v>
      </c>
    </row>
    <row r="6931" spans="1:11" x14ac:dyDescent="0.3">
      <c r="A6931">
        <v>518804</v>
      </c>
      <c r="B6931" t="s">
        <v>5640</v>
      </c>
      <c r="C6931" t="s">
        <v>8</v>
      </c>
      <c r="D6931" t="s">
        <v>13</v>
      </c>
      <c r="E6931" t="str">
        <f>IF(Statistics_xlsx___Sheet1[[#This Row],[event_name]]="-","Male",Statistics_xlsx___Sheet1[[#This Row],[event_name]])</f>
        <v>Female</v>
      </c>
      <c r="F6931" t="s">
        <v>10</v>
      </c>
      <c r="G6931" t="s">
        <v>30</v>
      </c>
      <c r="H6931" t="str">
        <f>IF(Statistics_xlsx___Sheet1[[#This Row],[Post Name]]="-",IF(G6932=0,G6930,G6932),Statistics_xlsx___Sheet1[[#This Row],[Post Name]])</f>
        <v>b9</v>
      </c>
      <c r="I6931">
        <v>77087</v>
      </c>
      <c r="J6931">
        <f>IF(Statistics_xlsx___Sheet1[[#This Row],[Offered Salary]]&lt;=0,AVERAGE($I$2:$I$7166),Statistics_xlsx___Sheet1[[#This Row],[Offered Salary]])</f>
        <v>77087</v>
      </c>
      <c r="K6931" t="b">
        <f>OR((Statistics_xlsx___Sheet1[[#This Row],[updated offered salary]]&lt;$N$39),(Statistics_xlsx___Sheet1[[#This Row],[updated offered salary]]&gt;$N$40))</f>
        <v>0</v>
      </c>
    </row>
    <row r="6932" spans="1:11" x14ac:dyDescent="0.3">
      <c r="A6932">
        <v>513910</v>
      </c>
      <c r="B6932" t="s">
        <v>5641</v>
      </c>
      <c r="C6932" t="s">
        <v>8</v>
      </c>
      <c r="D6932" t="s">
        <v>13</v>
      </c>
      <c r="E6932" t="str">
        <f>IF(Statistics_xlsx___Sheet1[[#This Row],[event_name]]="-","Male",Statistics_xlsx___Sheet1[[#This Row],[event_name]])</f>
        <v>Female</v>
      </c>
      <c r="F6932" t="s">
        <v>10</v>
      </c>
      <c r="G6932" t="s">
        <v>30</v>
      </c>
      <c r="H6932" t="str">
        <f>IF(Statistics_xlsx___Sheet1[[#This Row],[Post Name]]="-",IF(G6933=0,G6931,G6933),Statistics_xlsx___Sheet1[[#This Row],[Post Name]])</f>
        <v>b9</v>
      </c>
      <c r="I6932">
        <v>4412</v>
      </c>
      <c r="J6932">
        <f>IF(Statistics_xlsx___Sheet1[[#This Row],[Offered Salary]]&lt;=0,AVERAGE($I$2:$I$7166),Statistics_xlsx___Sheet1[[#This Row],[Offered Salary]])</f>
        <v>4412</v>
      </c>
      <c r="K6932" t="b">
        <f>OR((Statistics_xlsx___Sheet1[[#This Row],[updated offered salary]]&lt;$N$39),(Statistics_xlsx___Sheet1[[#This Row],[updated offered salary]]&gt;$N$40))</f>
        <v>0</v>
      </c>
    </row>
    <row r="6933" spans="1:11" x14ac:dyDescent="0.3">
      <c r="A6933">
        <v>258883</v>
      </c>
      <c r="B6933" t="s">
        <v>5642</v>
      </c>
      <c r="C6933" t="s">
        <v>8</v>
      </c>
      <c r="D6933" t="s">
        <v>9</v>
      </c>
      <c r="E6933" t="str">
        <f>IF(Statistics_xlsx___Sheet1[[#This Row],[event_name]]="-","Male",Statistics_xlsx___Sheet1[[#This Row],[event_name]])</f>
        <v>Male</v>
      </c>
      <c r="F6933" t="s">
        <v>10</v>
      </c>
      <c r="G6933" t="s">
        <v>30</v>
      </c>
      <c r="H6933" t="str">
        <f>IF(Statistics_xlsx___Sheet1[[#This Row],[Post Name]]="-",IF(G6934=0,G6932,G6934),Statistics_xlsx___Sheet1[[#This Row],[Post Name]])</f>
        <v>b9</v>
      </c>
      <c r="I6933">
        <v>23670</v>
      </c>
      <c r="J6933">
        <f>IF(Statistics_xlsx___Sheet1[[#This Row],[Offered Salary]]&lt;=0,AVERAGE($I$2:$I$7166),Statistics_xlsx___Sheet1[[#This Row],[Offered Salary]])</f>
        <v>23670</v>
      </c>
      <c r="K6933" t="b">
        <f>OR((Statistics_xlsx___Sheet1[[#This Row],[updated offered salary]]&lt;$N$39),(Statistics_xlsx___Sheet1[[#This Row],[updated offered salary]]&gt;$N$40))</f>
        <v>0</v>
      </c>
    </row>
    <row r="6934" spans="1:11" x14ac:dyDescent="0.3">
      <c r="A6934">
        <v>770083</v>
      </c>
      <c r="B6934" t="s">
        <v>5643</v>
      </c>
      <c r="C6934" t="s">
        <v>8</v>
      </c>
      <c r="D6934" t="s">
        <v>9</v>
      </c>
      <c r="E6934" t="str">
        <f>IF(Statistics_xlsx___Sheet1[[#This Row],[event_name]]="-","Male",Statistics_xlsx___Sheet1[[#This Row],[event_name]])</f>
        <v>Male</v>
      </c>
      <c r="F6934" t="s">
        <v>10</v>
      </c>
      <c r="G6934" t="s">
        <v>30</v>
      </c>
      <c r="H6934" t="str">
        <f>IF(Statistics_xlsx___Sheet1[[#This Row],[Post Name]]="-",IF(G6935=0,G6933,G6935),Statistics_xlsx___Sheet1[[#This Row],[Post Name]])</f>
        <v>b9</v>
      </c>
      <c r="I6934">
        <v>7089</v>
      </c>
      <c r="J6934">
        <f>IF(Statistics_xlsx___Sheet1[[#This Row],[Offered Salary]]&lt;=0,AVERAGE($I$2:$I$7166),Statistics_xlsx___Sheet1[[#This Row],[Offered Salary]])</f>
        <v>7089</v>
      </c>
      <c r="K6934" t="b">
        <f>OR((Statistics_xlsx___Sheet1[[#This Row],[updated offered salary]]&lt;$N$39),(Statistics_xlsx___Sheet1[[#This Row],[updated offered salary]]&gt;$N$40))</f>
        <v>0</v>
      </c>
    </row>
    <row r="6935" spans="1:11" x14ac:dyDescent="0.3">
      <c r="A6935">
        <v>354254</v>
      </c>
      <c r="B6935" t="s">
        <v>2535</v>
      </c>
      <c r="C6935" t="s">
        <v>8</v>
      </c>
      <c r="D6935" t="s">
        <v>13</v>
      </c>
      <c r="E6935" t="str">
        <f>IF(Statistics_xlsx___Sheet1[[#This Row],[event_name]]="-","Male",Statistics_xlsx___Sheet1[[#This Row],[event_name]])</f>
        <v>Female</v>
      </c>
      <c r="F6935" t="s">
        <v>17</v>
      </c>
      <c r="G6935" t="s">
        <v>30</v>
      </c>
      <c r="H6935" t="str">
        <f>IF(Statistics_xlsx___Sheet1[[#This Row],[Post Name]]="-",IF(G6936=0,G6934,G6936),Statistics_xlsx___Sheet1[[#This Row],[Post Name]])</f>
        <v>b9</v>
      </c>
      <c r="I6935">
        <v>16008</v>
      </c>
      <c r="J6935">
        <f>IF(Statistics_xlsx___Sheet1[[#This Row],[Offered Salary]]&lt;=0,AVERAGE($I$2:$I$7166),Statistics_xlsx___Sheet1[[#This Row],[Offered Salary]])</f>
        <v>16008</v>
      </c>
      <c r="K6935" t="b">
        <f>OR((Statistics_xlsx___Sheet1[[#This Row],[updated offered salary]]&lt;$N$39),(Statistics_xlsx___Sheet1[[#This Row],[updated offered salary]]&gt;$N$40))</f>
        <v>0</v>
      </c>
    </row>
    <row r="6936" spans="1:11" x14ac:dyDescent="0.3">
      <c r="A6936">
        <v>197526</v>
      </c>
      <c r="B6936" t="s">
        <v>5644</v>
      </c>
      <c r="C6936" t="s">
        <v>8</v>
      </c>
      <c r="D6936" t="s">
        <v>9</v>
      </c>
      <c r="E6936" t="str">
        <f>IF(Statistics_xlsx___Sheet1[[#This Row],[event_name]]="-","Male",Statistics_xlsx___Sheet1[[#This Row],[event_name]])</f>
        <v>Male</v>
      </c>
      <c r="F6936" t="s">
        <v>17</v>
      </c>
      <c r="G6936" t="s">
        <v>30</v>
      </c>
      <c r="H6936" t="str">
        <f>IF(Statistics_xlsx___Sheet1[[#This Row],[Post Name]]="-",IF(G6937=0,G6935,G6937),Statistics_xlsx___Sheet1[[#This Row],[Post Name]])</f>
        <v>b9</v>
      </c>
      <c r="I6936">
        <v>54695</v>
      </c>
      <c r="J6936">
        <f>IF(Statistics_xlsx___Sheet1[[#This Row],[Offered Salary]]&lt;=0,AVERAGE($I$2:$I$7166),Statistics_xlsx___Sheet1[[#This Row],[Offered Salary]])</f>
        <v>54695</v>
      </c>
      <c r="K6936" t="b">
        <f>OR((Statistics_xlsx___Sheet1[[#This Row],[updated offered salary]]&lt;$N$39),(Statistics_xlsx___Sheet1[[#This Row],[updated offered salary]]&gt;$N$40))</f>
        <v>0</v>
      </c>
    </row>
    <row r="6937" spans="1:11" x14ac:dyDescent="0.3">
      <c r="A6937">
        <v>970063</v>
      </c>
      <c r="B6937" t="s">
        <v>807</v>
      </c>
      <c r="C6937" t="s">
        <v>8</v>
      </c>
      <c r="D6937" t="s">
        <v>13</v>
      </c>
      <c r="E6937" t="str">
        <f>IF(Statistics_xlsx___Sheet1[[#This Row],[event_name]]="-","Male",Statistics_xlsx___Sheet1[[#This Row],[event_name]])</f>
        <v>Female</v>
      </c>
      <c r="F6937" t="s">
        <v>21</v>
      </c>
      <c r="G6937" t="s">
        <v>345</v>
      </c>
      <c r="H6937" t="str">
        <f>IF(Statistics_xlsx___Sheet1[[#This Row],[Post Name]]="-",IF(G6938=0,G6936,G6938),Statistics_xlsx___Sheet1[[#This Row],[Post Name]])</f>
        <v>c9</v>
      </c>
      <c r="I6937">
        <v>48720</v>
      </c>
      <c r="J6937">
        <f>IF(Statistics_xlsx___Sheet1[[#This Row],[Offered Salary]]&lt;=0,AVERAGE($I$2:$I$7166),Statistics_xlsx___Sheet1[[#This Row],[Offered Salary]])</f>
        <v>48720</v>
      </c>
      <c r="K6937" t="b">
        <f>OR((Statistics_xlsx___Sheet1[[#This Row],[updated offered salary]]&lt;$N$39),(Statistics_xlsx___Sheet1[[#This Row],[updated offered salary]]&gt;$N$40))</f>
        <v>0</v>
      </c>
    </row>
    <row r="6938" spans="1:11" x14ac:dyDescent="0.3">
      <c r="A6938">
        <v>420472</v>
      </c>
      <c r="B6938" t="s">
        <v>5645</v>
      </c>
      <c r="C6938" t="s">
        <v>8</v>
      </c>
      <c r="D6938" t="s">
        <v>13</v>
      </c>
      <c r="E6938" t="str">
        <f>IF(Statistics_xlsx___Sheet1[[#This Row],[event_name]]="-","Male",Statistics_xlsx___Sheet1[[#This Row],[event_name]])</f>
        <v>Female</v>
      </c>
      <c r="F6938" t="s">
        <v>10</v>
      </c>
      <c r="G6938" t="s">
        <v>11</v>
      </c>
      <c r="H6938" t="str">
        <f>IF(Statistics_xlsx___Sheet1[[#This Row],[Post Name]]="-",IF(G6939=0,G6937,G6939),Statistics_xlsx___Sheet1[[#This Row],[Post Name]])</f>
        <v>c8</v>
      </c>
      <c r="I6938">
        <v>71926</v>
      </c>
      <c r="J6938">
        <f>IF(Statistics_xlsx___Sheet1[[#This Row],[Offered Salary]]&lt;=0,AVERAGE($I$2:$I$7166),Statistics_xlsx___Sheet1[[#This Row],[Offered Salary]])</f>
        <v>71926</v>
      </c>
      <c r="K6938" t="b">
        <f>OR((Statistics_xlsx___Sheet1[[#This Row],[updated offered salary]]&lt;$N$39),(Statistics_xlsx___Sheet1[[#This Row],[updated offered salary]]&gt;$N$40))</f>
        <v>0</v>
      </c>
    </row>
    <row r="6939" spans="1:11" x14ac:dyDescent="0.3">
      <c r="A6939">
        <v>296313</v>
      </c>
      <c r="B6939" t="s">
        <v>5646</v>
      </c>
      <c r="C6939" t="s">
        <v>15</v>
      </c>
      <c r="D6939" t="s">
        <v>42</v>
      </c>
      <c r="E6939" t="str">
        <f>IF(Statistics_xlsx___Sheet1[[#This Row],[event_name]]="-","Male",Statistics_xlsx___Sheet1[[#This Row],[event_name]])</f>
        <v>Don’t want to say</v>
      </c>
      <c r="F6939" t="s">
        <v>17</v>
      </c>
      <c r="G6939" t="s">
        <v>14</v>
      </c>
      <c r="H6939" t="str">
        <f>IF(Statistics_xlsx___Sheet1[[#This Row],[Post Name]]="-",IF(G6940=0,G6938,G6940),Statistics_xlsx___Sheet1[[#This Row],[Post Name]])</f>
        <v>c5</v>
      </c>
      <c r="I6939">
        <v>54639</v>
      </c>
      <c r="J6939">
        <f>IF(Statistics_xlsx___Sheet1[[#This Row],[Offered Salary]]&lt;=0,AVERAGE($I$2:$I$7166),Statistics_xlsx___Sheet1[[#This Row],[Offered Salary]])</f>
        <v>54639</v>
      </c>
      <c r="K6939" t="b">
        <f>OR((Statistics_xlsx___Sheet1[[#This Row],[updated offered salary]]&lt;$N$39),(Statistics_xlsx___Sheet1[[#This Row],[updated offered salary]]&gt;$N$40))</f>
        <v>0</v>
      </c>
    </row>
    <row r="6940" spans="1:11" x14ac:dyDescent="0.3">
      <c r="A6940">
        <v>281083</v>
      </c>
      <c r="B6940" t="s">
        <v>5647</v>
      </c>
      <c r="C6940" t="s">
        <v>8</v>
      </c>
      <c r="D6940" t="s">
        <v>42</v>
      </c>
      <c r="E6940" t="str">
        <f>IF(Statistics_xlsx___Sheet1[[#This Row],[event_name]]="-","Male",Statistics_xlsx___Sheet1[[#This Row],[event_name]])</f>
        <v>Don’t want to say</v>
      </c>
      <c r="F6940" t="s">
        <v>17</v>
      </c>
      <c r="G6940" t="s">
        <v>14</v>
      </c>
      <c r="H6940" t="str">
        <f>IF(Statistics_xlsx___Sheet1[[#This Row],[Post Name]]="-",IF(G6941=0,G6939,G6941),Statistics_xlsx___Sheet1[[#This Row],[Post Name]])</f>
        <v>c5</v>
      </c>
      <c r="I6940">
        <v>59395</v>
      </c>
      <c r="J6940">
        <f>IF(Statistics_xlsx___Sheet1[[#This Row],[Offered Salary]]&lt;=0,AVERAGE($I$2:$I$7166),Statistics_xlsx___Sheet1[[#This Row],[Offered Salary]])</f>
        <v>59395</v>
      </c>
      <c r="K6940" t="b">
        <f>OR((Statistics_xlsx___Sheet1[[#This Row],[updated offered salary]]&lt;$N$39),(Statistics_xlsx___Sheet1[[#This Row],[updated offered salary]]&gt;$N$40))</f>
        <v>0</v>
      </c>
    </row>
    <row r="6941" spans="1:11" x14ac:dyDescent="0.3">
      <c r="A6941">
        <v>96008</v>
      </c>
      <c r="B6941" t="s">
        <v>5648</v>
      </c>
      <c r="C6941" t="s">
        <v>8</v>
      </c>
      <c r="D6941" t="s">
        <v>9</v>
      </c>
      <c r="E6941" t="str">
        <f>IF(Statistics_xlsx___Sheet1[[#This Row],[event_name]]="-","Male",Statistics_xlsx___Sheet1[[#This Row],[event_name]])</f>
        <v>Male</v>
      </c>
      <c r="F6941" t="s">
        <v>17</v>
      </c>
      <c r="G6941" t="s">
        <v>14</v>
      </c>
      <c r="H6941" t="str">
        <f>IF(Statistics_xlsx___Sheet1[[#This Row],[Post Name]]="-",IF(G6942=0,G6940,G6942),Statistics_xlsx___Sheet1[[#This Row],[Post Name]])</f>
        <v>c5</v>
      </c>
      <c r="I6941">
        <v>27988</v>
      </c>
      <c r="J6941">
        <f>IF(Statistics_xlsx___Sheet1[[#This Row],[Offered Salary]]&lt;=0,AVERAGE($I$2:$I$7166),Statistics_xlsx___Sheet1[[#This Row],[Offered Salary]])</f>
        <v>27988</v>
      </c>
      <c r="K6941" t="b">
        <f>OR((Statistics_xlsx___Sheet1[[#This Row],[updated offered salary]]&lt;$N$39),(Statistics_xlsx___Sheet1[[#This Row],[updated offered salary]]&gt;$N$40))</f>
        <v>0</v>
      </c>
    </row>
    <row r="6942" spans="1:11" x14ac:dyDescent="0.3">
      <c r="A6942">
        <v>525370</v>
      </c>
      <c r="B6942" t="s">
        <v>5649</v>
      </c>
      <c r="C6942" t="s">
        <v>8</v>
      </c>
      <c r="D6942" t="s">
        <v>9</v>
      </c>
      <c r="E6942" t="str">
        <f>IF(Statistics_xlsx___Sheet1[[#This Row],[event_name]]="-","Male",Statistics_xlsx___Sheet1[[#This Row],[event_name]])</f>
        <v>Male</v>
      </c>
      <c r="F6942" t="s">
        <v>10</v>
      </c>
      <c r="G6942" t="s">
        <v>14</v>
      </c>
      <c r="H6942" t="str">
        <f>IF(Statistics_xlsx___Sheet1[[#This Row],[Post Name]]="-",IF(G6943=0,G6941,G6943),Statistics_xlsx___Sheet1[[#This Row],[Post Name]])</f>
        <v>c5</v>
      </c>
      <c r="I6942">
        <v>57938</v>
      </c>
      <c r="J6942">
        <f>IF(Statistics_xlsx___Sheet1[[#This Row],[Offered Salary]]&lt;=0,AVERAGE($I$2:$I$7166),Statistics_xlsx___Sheet1[[#This Row],[Offered Salary]])</f>
        <v>57938</v>
      </c>
      <c r="K6942" t="b">
        <f>OR((Statistics_xlsx___Sheet1[[#This Row],[updated offered salary]]&lt;$N$39),(Statistics_xlsx___Sheet1[[#This Row],[updated offered salary]]&gt;$N$40))</f>
        <v>0</v>
      </c>
    </row>
    <row r="6943" spans="1:11" x14ac:dyDescent="0.3">
      <c r="A6943">
        <v>432491</v>
      </c>
      <c r="B6943" t="s">
        <v>5650</v>
      </c>
      <c r="C6943" t="s">
        <v>8</v>
      </c>
      <c r="D6943" t="s">
        <v>13</v>
      </c>
      <c r="E6943" t="str">
        <f>IF(Statistics_xlsx___Sheet1[[#This Row],[event_name]]="-","Male",Statistics_xlsx___Sheet1[[#This Row],[event_name]])</f>
        <v>Female</v>
      </c>
      <c r="F6943" t="s">
        <v>17</v>
      </c>
      <c r="G6943" t="s">
        <v>345</v>
      </c>
      <c r="H6943" t="str">
        <f>IF(Statistics_xlsx___Sheet1[[#This Row],[Post Name]]="-",IF(G6944=0,G6942,G6944),Statistics_xlsx___Sheet1[[#This Row],[Post Name]])</f>
        <v>c9</v>
      </c>
      <c r="I6943">
        <v>58089</v>
      </c>
      <c r="J6943">
        <f>IF(Statistics_xlsx___Sheet1[[#This Row],[Offered Salary]]&lt;=0,AVERAGE($I$2:$I$7166),Statistics_xlsx___Sheet1[[#This Row],[Offered Salary]])</f>
        <v>58089</v>
      </c>
      <c r="K6943" t="b">
        <f>OR((Statistics_xlsx___Sheet1[[#This Row],[updated offered salary]]&lt;$N$39),(Statistics_xlsx___Sheet1[[#This Row],[updated offered salary]]&gt;$N$40))</f>
        <v>0</v>
      </c>
    </row>
    <row r="6944" spans="1:11" x14ac:dyDescent="0.3">
      <c r="A6944">
        <v>847900</v>
      </c>
      <c r="B6944" t="s">
        <v>5651</v>
      </c>
      <c r="C6944" t="s">
        <v>8</v>
      </c>
      <c r="D6944" t="s">
        <v>13</v>
      </c>
      <c r="E6944" t="str">
        <f>IF(Statistics_xlsx___Sheet1[[#This Row],[event_name]]="-","Male",Statistics_xlsx___Sheet1[[#This Row],[event_name]])</f>
        <v>Female</v>
      </c>
      <c r="F6944" t="s">
        <v>17</v>
      </c>
      <c r="G6944" t="s">
        <v>345</v>
      </c>
      <c r="H6944" t="str">
        <f>IF(Statistics_xlsx___Sheet1[[#This Row],[Post Name]]="-",IF(G6945=0,G6943,G6945),Statistics_xlsx___Sheet1[[#This Row],[Post Name]])</f>
        <v>c9</v>
      </c>
      <c r="I6944">
        <v>14294</v>
      </c>
      <c r="J6944">
        <f>IF(Statistics_xlsx___Sheet1[[#This Row],[Offered Salary]]&lt;=0,AVERAGE($I$2:$I$7166),Statistics_xlsx___Sheet1[[#This Row],[Offered Salary]])</f>
        <v>14294</v>
      </c>
      <c r="K6944" t="b">
        <f>OR((Statistics_xlsx___Sheet1[[#This Row],[updated offered salary]]&lt;$N$39),(Statistics_xlsx___Sheet1[[#This Row],[updated offered salary]]&gt;$N$40))</f>
        <v>0</v>
      </c>
    </row>
    <row r="6945" spans="1:11" x14ac:dyDescent="0.3">
      <c r="A6945">
        <v>705521</v>
      </c>
      <c r="B6945" t="s">
        <v>5652</v>
      </c>
      <c r="C6945" t="s">
        <v>8</v>
      </c>
      <c r="D6945" t="s">
        <v>9</v>
      </c>
      <c r="E6945" t="str">
        <f>IF(Statistics_xlsx___Sheet1[[#This Row],[event_name]]="-","Male",Statistics_xlsx___Sheet1[[#This Row],[event_name]])</f>
        <v>Male</v>
      </c>
      <c r="F6945" t="s">
        <v>17</v>
      </c>
      <c r="G6945" t="s">
        <v>36</v>
      </c>
      <c r="H6945" t="str">
        <f>IF(Statistics_xlsx___Sheet1[[#This Row],[Post Name]]="-",IF(G6946=0,G6944,G6946),Statistics_xlsx___Sheet1[[#This Row],[Post Name]])</f>
        <v>i5</v>
      </c>
      <c r="I6945">
        <v>59275</v>
      </c>
      <c r="J6945">
        <f>IF(Statistics_xlsx___Sheet1[[#This Row],[Offered Salary]]&lt;=0,AVERAGE($I$2:$I$7166),Statistics_xlsx___Sheet1[[#This Row],[Offered Salary]])</f>
        <v>59275</v>
      </c>
      <c r="K6945" t="b">
        <f>OR((Statistics_xlsx___Sheet1[[#This Row],[updated offered salary]]&lt;$N$39),(Statistics_xlsx___Sheet1[[#This Row],[updated offered salary]]&gt;$N$40))</f>
        <v>0</v>
      </c>
    </row>
    <row r="6946" spans="1:11" x14ac:dyDescent="0.3">
      <c r="A6946">
        <v>321114</v>
      </c>
      <c r="B6946" t="s">
        <v>5653</v>
      </c>
      <c r="C6946" t="s">
        <v>8</v>
      </c>
      <c r="D6946" t="s">
        <v>13</v>
      </c>
      <c r="E6946" t="str">
        <f>IF(Statistics_xlsx___Sheet1[[#This Row],[event_name]]="-","Male",Statistics_xlsx___Sheet1[[#This Row],[event_name]])</f>
        <v>Female</v>
      </c>
      <c r="F6946" t="s">
        <v>17</v>
      </c>
      <c r="G6946" t="s">
        <v>36</v>
      </c>
      <c r="H6946" t="str">
        <f>IF(Statistics_xlsx___Sheet1[[#This Row],[Post Name]]="-",IF(G6947=0,G6945,G6947),Statistics_xlsx___Sheet1[[#This Row],[Post Name]])</f>
        <v>i5</v>
      </c>
      <c r="I6946">
        <v>40109</v>
      </c>
      <c r="J6946">
        <f>IF(Statistics_xlsx___Sheet1[[#This Row],[Offered Salary]]&lt;=0,AVERAGE($I$2:$I$7166),Statistics_xlsx___Sheet1[[#This Row],[Offered Salary]])</f>
        <v>40109</v>
      </c>
      <c r="K6946" t="b">
        <f>OR((Statistics_xlsx___Sheet1[[#This Row],[updated offered salary]]&lt;$N$39),(Statistics_xlsx___Sheet1[[#This Row],[updated offered salary]]&gt;$N$40))</f>
        <v>0</v>
      </c>
    </row>
    <row r="6947" spans="1:11" x14ac:dyDescent="0.3">
      <c r="A6947">
        <v>840754</v>
      </c>
      <c r="B6947" t="s">
        <v>5453</v>
      </c>
      <c r="C6947" t="s">
        <v>15</v>
      </c>
      <c r="D6947" t="s">
        <v>13</v>
      </c>
      <c r="E6947" t="str">
        <f>IF(Statistics_xlsx___Sheet1[[#This Row],[event_name]]="-","Male",Statistics_xlsx___Sheet1[[#This Row],[event_name]])</f>
        <v>Female</v>
      </c>
      <c r="F6947" t="s">
        <v>17</v>
      </c>
      <c r="G6947" t="s">
        <v>345</v>
      </c>
      <c r="H6947" t="str">
        <f>IF(Statistics_xlsx___Sheet1[[#This Row],[Post Name]]="-",IF(G6948=0,G6946,G6948),Statistics_xlsx___Sheet1[[#This Row],[Post Name]])</f>
        <v>c9</v>
      </c>
      <c r="I6947">
        <v>35523</v>
      </c>
      <c r="J6947">
        <f>IF(Statistics_xlsx___Sheet1[[#This Row],[Offered Salary]]&lt;=0,AVERAGE($I$2:$I$7166),Statistics_xlsx___Sheet1[[#This Row],[Offered Salary]])</f>
        <v>35523</v>
      </c>
      <c r="K6947" t="b">
        <f>OR((Statistics_xlsx___Sheet1[[#This Row],[updated offered salary]]&lt;$N$39),(Statistics_xlsx___Sheet1[[#This Row],[updated offered salary]]&gt;$N$40))</f>
        <v>0</v>
      </c>
    </row>
    <row r="6948" spans="1:11" x14ac:dyDescent="0.3">
      <c r="A6948">
        <v>628000</v>
      </c>
      <c r="B6948" t="s">
        <v>1980</v>
      </c>
      <c r="C6948" t="s">
        <v>8</v>
      </c>
      <c r="D6948" t="s">
        <v>13</v>
      </c>
      <c r="E6948" t="str">
        <f>IF(Statistics_xlsx___Sheet1[[#This Row],[event_name]]="-","Male",Statistics_xlsx___Sheet1[[#This Row],[event_name]])</f>
        <v>Female</v>
      </c>
      <c r="F6948" t="s">
        <v>17</v>
      </c>
      <c r="G6948" t="s">
        <v>36</v>
      </c>
      <c r="H6948" t="str">
        <f>IF(Statistics_xlsx___Sheet1[[#This Row],[Post Name]]="-",IF(G6949=0,G6947,G6949),Statistics_xlsx___Sheet1[[#This Row],[Post Name]])</f>
        <v>i5</v>
      </c>
      <c r="I6948">
        <v>22004</v>
      </c>
      <c r="J6948">
        <f>IF(Statistics_xlsx___Sheet1[[#This Row],[Offered Salary]]&lt;=0,AVERAGE($I$2:$I$7166),Statistics_xlsx___Sheet1[[#This Row],[Offered Salary]])</f>
        <v>22004</v>
      </c>
      <c r="K6948" t="b">
        <f>OR((Statistics_xlsx___Sheet1[[#This Row],[updated offered salary]]&lt;$N$39),(Statistics_xlsx___Sheet1[[#This Row],[updated offered salary]]&gt;$N$40))</f>
        <v>0</v>
      </c>
    </row>
    <row r="6949" spans="1:11" x14ac:dyDescent="0.3">
      <c r="A6949">
        <v>116270</v>
      </c>
      <c r="B6949" t="s">
        <v>5654</v>
      </c>
      <c r="C6949" t="s">
        <v>8</v>
      </c>
      <c r="D6949" t="s">
        <v>13</v>
      </c>
      <c r="E6949" t="str">
        <f>IF(Statistics_xlsx___Sheet1[[#This Row],[event_name]]="-","Male",Statistics_xlsx___Sheet1[[#This Row],[event_name]])</f>
        <v>Female</v>
      </c>
      <c r="F6949" t="s">
        <v>17</v>
      </c>
      <c r="G6949" t="s">
        <v>36</v>
      </c>
      <c r="H6949" t="str">
        <f>IF(Statistics_xlsx___Sheet1[[#This Row],[Post Name]]="-",IF(G6950=0,G6948,G6950),Statistics_xlsx___Sheet1[[#This Row],[Post Name]])</f>
        <v>i5</v>
      </c>
      <c r="I6949">
        <v>27579</v>
      </c>
      <c r="J6949">
        <f>IF(Statistics_xlsx___Sheet1[[#This Row],[Offered Salary]]&lt;=0,AVERAGE($I$2:$I$7166),Statistics_xlsx___Sheet1[[#This Row],[Offered Salary]])</f>
        <v>27579</v>
      </c>
      <c r="K6949" t="b">
        <f>OR((Statistics_xlsx___Sheet1[[#This Row],[updated offered salary]]&lt;$N$39),(Statistics_xlsx___Sheet1[[#This Row],[updated offered salary]]&gt;$N$40))</f>
        <v>0</v>
      </c>
    </row>
    <row r="6950" spans="1:11" x14ac:dyDescent="0.3">
      <c r="A6950">
        <v>600109</v>
      </c>
      <c r="B6950" t="s">
        <v>5655</v>
      </c>
      <c r="C6950" t="s">
        <v>8</v>
      </c>
      <c r="D6950" t="s">
        <v>13</v>
      </c>
      <c r="E6950" t="str">
        <f>IF(Statistics_xlsx___Sheet1[[#This Row],[event_name]]="-","Male",Statistics_xlsx___Sheet1[[#This Row],[event_name]])</f>
        <v>Female</v>
      </c>
      <c r="F6950" t="s">
        <v>17</v>
      </c>
      <c r="G6950" t="s">
        <v>36</v>
      </c>
      <c r="H6950" t="str">
        <f>IF(Statistics_xlsx___Sheet1[[#This Row],[Post Name]]="-",IF(G6951=0,G6949,G6951),Statistics_xlsx___Sheet1[[#This Row],[Post Name]])</f>
        <v>i5</v>
      </c>
      <c r="I6950">
        <v>83187</v>
      </c>
      <c r="J6950">
        <f>IF(Statistics_xlsx___Sheet1[[#This Row],[Offered Salary]]&lt;=0,AVERAGE($I$2:$I$7166),Statistics_xlsx___Sheet1[[#This Row],[Offered Salary]])</f>
        <v>83187</v>
      </c>
      <c r="K6950" t="b">
        <f>OR((Statistics_xlsx___Sheet1[[#This Row],[updated offered salary]]&lt;$N$39),(Statistics_xlsx___Sheet1[[#This Row],[updated offered salary]]&gt;$N$40))</f>
        <v>0</v>
      </c>
    </row>
    <row r="6951" spans="1:11" x14ac:dyDescent="0.3">
      <c r="A6951">
        <v>375215</v>
      </c>
      <c r="B6951" t="s">
        <v>5654</v>
      </c>
      <c r="C6951" t="s">
        <v>8</v>
      </c>
      <c r="D6951" t="s">
        <v>13</v>
      </c>
      <c r="E6951" t="str">
        <f>IF(Statistics_xlsx___Sheet1[[#This Row],[event_name]]="-","Male",Statistics_xlsx___Sheet1[[#This Row],[event_name]])</f>
        <v>Female</v>
      </c>
      <c r="F6951" t="s">
        <v>17</v>
      </c>
      <c r="G6951" t="s">
        <v>36</v>
      </c>
      <c r="H6951" t="str">
        <f>IF(Statistics_xlsx___Sheet1[[#This Row],[Post Name]]="-",IF(G6952=0,G6950,G6952),Statistics_xlsx___Sheet1[[#This Row],[Post Name]])</f>
        <v>i5</v>
      </c>
      <c r="I6951">
        <v>26899</v>
      </c>
      <c r="J6951">
        <f>IF(Statistics_xlsx___Sheet1[[#This Row],[Offered Salary]]&lt;=0,AVERAGE($I$2:$I$7166),Statistics_xlsx___Sheet1[[#This Row],[Offered Salary]])</f>
        <v>26899</v>
      </c>
      <c r="K6951" t="b">
        <f>OR((Statistics_xlsx___Sheet1[[#This Row],[updated offered salary]]&lt;$N$39),(Statistics_xlsx___Sheet1[[#This Row],[updated offered salary]]&gt;$N$40))</f>
        <v>0</v>
      </c>
    </row>
    <row r="6952" spans="1:11" x14ac:dyDescent="0.3">
      <c r="A6952">
        <v>110630</v>
      </c>
      <c r="B6952" t="s">
        <v>5656</v>
      </c>
      <c r="C6952" t="s">
        <v>8</v>
      </c>
      <c r="D6952" t="s">
        <v>9</v>
      </c>
      <c r="E6952" t="str">
        <f>IF(Statistics_xlsx___Sheet1[[#This Row],[event_name]]="-","Male",Statistics_xlsx___Sheet1[[#This Row],[event_name]])</f>
        <v>Male</v>
      </c>
      <c r="F6952" t="s">
        <v>21</v>
      </c>
      <c r="G6952" t="s">
        <v>36</v>
      </c>
      <c r="H6952" t="str">
        <f>IF(Statistics_xlsx___Sheet1[[#This Row],[Post Name]]="-",IF(G6953=0,G6951,G6953),Statistics_xlsx___Sheet1[[#This Row],[Post Name]])</f>
        <v>i5</v>
      </c>
      <c r="I6952">
        <v>44168</v>
      </c>
      <c r="J6952">
        <f>IF(Statistics_xlsx___Sheet1[[#This Row],[Offered Salary]]&lt;=0,AVERAGE($I$2:$I$7166),Statistics_xlsx___Sheet1[[#This Row],[Offered Salary]])</f>
        <v>44168</v>
      </c>
      <c r="K6952" t="b">
        <f>OR((Statistics_xlsx___Sheet1[[#This Row],[updated offered salary]]&lt;$N$39),(Statistics_xlsx___Sheet1[[#This Row],[updated offered salary]]&gt;$N$40))</f>
        <v>0</v>
      </c>
    </row>
    <row r="6953" spans="1:11" x14ac:dyDescent="0.3">
      <c r="A6953">
        <v>524621</v>
      </c>
      <c r="B6953" t="s">
        <v>5657</v>
      </c>
      <c r="C6953" t="s">
        <v>8</v>
      </c>
      <c r="D6953" t="s">
        <v>13</v>
      </c>
      <c r="E6953" t="str">
        <f>IF(Statistics_xlsx___Sheet1[[#This Row],[event_name]]="-","Male",Statistics_xlsx___Sheet1[[#This Row],[event_name]])</f>
        <v>Female</v>
      </c>
      <c r="F6953" t="s">
        <v>52</v>
      </c>
      <c r="G6953" t="s">
        <v>14</v>
      </c>
      <c r="H6953" t="str">
        <f>IF(Statistics_xlsx___Sheet1[[#This Row],[Post Name]]="-",IF(G6954=0,G6952,G6954),Statistics_xlsx___Sheet1[[#This Row],[Post Name]])</f>
        <v>c5</v>
      </c>
      <c r="I6953">
        <v>73548</v>
      </c>
      <c r="J6953">
        <f>IF(Statistics_xlsx___Sheet1[[#This Row],[Offered Salary]]&lt;=0,AVERAGE($I$2:$I$7166),Statistics_xlsx___Sheet1[[#This Row],[Offered Salary]])</f>
        <v>73548</v>
      </c>
      <c r="K6953" t="b">
        <f>OR((Statistics_xlsx___Sheet1[[#This Row],[updated offered salary]]&lt;$N$39),(Statistics_xlsx___Sheet1[[#This Row],[updated offered salary]]&gt;$N$40))</f>
        <v>0</v>
      </c>
    </row>
    <row r="6954" spans="1:11" x14ac:dyDescent="0.3">
      <c r="A6954">
        <v>474253</v>
      </c>
      <c r="B6954" t="s">
        <v>5658</v>
      </c>
      <c r="C6954" t="s">
        <v>15</v>
      </c>
      <c r="D6954" t="s">
        <v>9</v>
      </c>
      <c r="E6954" t="str">
        <f>IF(Statistics_xlsx___Sheet1[[#This Row],[event_name]]="-","Male",Statistics_xlsx___Sheet1[[#This Row],[event_name]])</f>
        <v>Male</v>
      </c>
      <c r="F6954" t="s">
        <v>52</v>
      </c>
      <c r="G6954" t="s">
        <v>14</v>
      </c>
      <c r="H6954" t="str">
        <f>IF(Statistics_xlsx___Sheet1[[#This Row],[Post Name]]="-",IF(G6955=0,G6953,G6955),Statistics_xlsx___Sheet1[[#This Row],[Post Name]])</f>
        <v>c5</v>
      </c>
      <c r="I6954">
        <v>74673</v>
      </c>
      <c r="J6954">
        <f>IF(Statistics_xlsx___Sheet1[[#This Row],[Offered Salary]]&lt;=0,AVERAGE($I$2:$I$7166),Statistics_xlsx___Sheet1[[#This Row],[Offered Salary]])</f>
        <v>74673</v>
      </c>
      <c r="K6954" t="b">
        <f>OR((Statistics_xlsx___Sheet1[[#This Row],[updated offered salary]]&lt;$N$39),(Statistics_xlsx___Sheet1[[#This Row],[updated offered salary]]&gt;$N$40))</f>
        <v>0</v>
      </c>
    </row>
    <row r="6955" spans="1:11" x14ac:dyDescent="0.3">
      <c r="A6955">
        <v>865378</v>
      </c>
      <c r="B6955" t="s">
        <v>5659</v>
      </c>
      <c r="C6955" t="s">
        <v>8</v>
      </c>
      <c r="D6955" t="s">
        <v>9</v>
      </c>
      <c r="E6955" t="str">
        <f>IF(Statistics_xlsx___Sheet1[[#This Row],[event_name]]="-","Male",Statistics_xlsx___Sheet1[[#This Row],[event_name]])</f>
        <v>Male</v>
      </c>
      <c r="F6955" t="s">
        <v>17</v>
      </c>
      <c r="G6955" t="s">
        <v>14</v>
      </c>
      <c r="H6955" t="str">
        <f>IF(Statistics_xlsx___Sheet1[[#This Row],[Post Name]]="-",IF(G6956=0,G6954,G6956),Statistics_xlsx___Sheet1[[#This Row],[Post Name]])</f>
        <v>c5</v>
      </c>
      <c r="I6955">
        <v>94326</v>
      </c>
      <c r="J6955">
        <f>IF(Statistics_xlsx___Sheet1[[#This Row],[Offered Salary]]&lt;=0,AVERAGE($I$2:$I$7166),Statistics_xlsx___Sheet1[[#This Row],[Offered Salary]])</f>
        <v>94326</v>
      </c>
      <c r="K6955" t="b">
        <f>OR((Statistics_xlsx___Sheet1[[#This Row],[updated offered salary]]&lt;$N$39),(Statistics_xlsx___Sheet1[[#This Row],[updated offered salary]]&gt;$N$40))</f>
        <v>0</v>
      </c>
    </row>
    <row r="6956" spans="1:11" x14ac:dyDescent="0.3">
      <c r="A6956">
        <v>146265</v>
      </c>
      <c r="B6956" t="s">
        <v>5660</v>
      </c>
      <c r="C6956" t="s">
        <v>8</v>
      </c>
      <c r="D6956" t="s">
        <v>13</v>
      </c>
      <c r="E6956" t="str">
        <f>IF(Statistics_xlsx___Sheet1[[#This Row],[event_name]]="-","Male",Statistics_xlsx___Sheet1[[#This Row],[event_name]])</f>
        <v>Female</v>
      </c>
      <c r="F6956" t="s">
        <v>17</v>
      </c>
      <c r="G6956" t="s">
        <v>14</v>
      </c>
      <c r="H6956" t="str">
        <f>IF(Statistics_xlsx___Sheet1[[#This Row],[Post Name]]="-",IF(G6957=0,G6955,G6957),Statistics_xlsx___Sheet1[[#This Row],[Post Name]])</f>
        <v>c5</v>
      </c>
      <c r="I6956">
        <v>4718</v>
      </c>
      <c r="J6956">
        <f>IF(Statistics_xlsx___Sheet1[[#This Row],[Offered Salary]]&lt;=0,AVERAGE($I$2:$I$7166),Statistics_xlsx___Sheet1[[#This Row],[Offered Salary]])</f>
        <v>4718</v>
      </c>
      <c r="K6956" t="b">
        <f>OR((Statistics_xlsx___Sheet1[[#This Row],[updated offered salary]]&lt;$N$39),(Statistics_xlsx___Sheet1[[#This Row],[updated offered salary]]&gt;$N$40))</f>
        <v>0</v>
      </c>
    </row>
    <row r="6957" spans="1:11" x14ac:dyDescent="0.3">
      <c r="A6957">
        <v>208615</v>
      </c>
      <c r="B6957" t="s">
        <v>5660</v>
      </c>
      <c r="C6957" t="s">
        <v>8</v>
      </c>
      <c r="D6957" t="s">
        <v>13</v>
      </c>
      <c r="E6957" t="str">
        <f>IF(Statistics_xlsx___Sheet1[[#This Row],[event_name]]="-","Male",Statistics_xlsx___Sheet1[[#This Row],[event_name]])</f>
        <v>Female</v>
      </c>
      <c r="F6957" t="s">
        <v>17</v>
      </c>
      <c r="G6957" t="s">
        <v>14</v>
      </c>
      <c r="H6957" t="str">
        <f>IF(Statistics_xlsx___Sheet1[[#This Row],[Post Name]]="-",IF(G6958=0,G6956,G6958),Statistics_xlsx___Sheet1[[#This Row],[Post Name]])</f>
        <v>c5</v>
      </c>
      <c r="I6957">
        <v>65660</v>
      </c>
      <c r="J6957">
        <f>IF(Statistics_xlsx___Sheet1[[#This Row],[Offered Salary]]&lt;=0,AVERAGE($I$2:$I$7166),Statistics_xlsx___Sheet1[[#This Row],[Offered Salary]])</f>
        <v>65660</v>
      </c>
      <c r="K6957" t="b">
        <f>OR((Statistics_xlsx___Sheet1[[#This Row],[updated offered salary]]&lt;$N$39),(Statistics_xlsx___Sheet1[[#This Row],[updated offered salary]]&gt;$N$40))</f>
        <v>0</v>
      </c>
    </row>
    <row r="6958" spans="1:11" x14ac:dyDescent="0.3">
      <c r="A6958">
        <v>204048</v>
      </c>
      <c r="B6958" t="s">
        <v>5661</v>
      </c>
      <c r="C6958" t="s">
        <v>8</v>
      </c>
      <c r="D6958" t="s">
        <v>13</v>
      </c>
      <c r="E6958" t="str">
        <f>IF(Statistics_xlsx___Sheet1[[#This Row],[event_name]]="-","Male",Statistics_xlsx___Sheet1[[#This Row],[event_name]])</f>
        <v>Female</v>
      </c>
      <c r="F6958" t="s">
        <v>17</v>
      </c>
      <c r="G6958" t="s">
        <v>14</v>
      </c>
      <c r="H6958" t="str">
        <f>IF(Statistics_xlsx___Sheet1[[#This Row],[Post Name]]="-",IF(G6959=0,G6957,G6959),Statistics_xlsx___Sheet1[[#This Row],[Post Name]])</f>
        <v>c5</v>
      </c>
      <c r="I6958">
        <v>1459</v>
      </c>
      <c r="J6958">
        <f>IF(Statistics_xlsx___Sheet1[[#This Row],[Offered Salary]]&lt;=0,AVERAGE($I$2:$I$7166),Statistics_xlsx___Sheet1[[#This Row],[Offered Salary]])</f>
        <v>1459</v>
      </c>
      <c r="K6958" t="b">
        <f>OR((Statistics_xlsx___Sheet1[[#This Row],[updated offered salary]]&lt;$N$39),(Statistics_xlsx___Sheet1[[#This Row],[updated offered salary]]&gt;$N$40))</f>
        <v>0</v>
      </c>
    </row>
    <row r="6959" spans="1:11" x14ac:dyDescent="0.3">
      <c r="A6959">
        <v>221640</v>
      </c>
      <c r="B6959" t="s">
        <v>5662</v>
      </c>
      <c r="C6959" t="s">
        <v>8</v>
      </c>
      <c r="D6959" t="s">
        <v>9</v>
      </c>
      <c r="E6959" t="str">
        <f>IF(Statistics_xlsx___Sheet1[[#This Row],[event_name]]="-","Male",Statistics_xlsx___Sheet1[[#This Row],[event_name]])</f>
        <v>Male</v>
      </c>
      <c r="F6959" t="s">
        <v>69</v>
      </c>
      <c r="G6959" t="s">
        <v>24</v>
      </c>
      <c r="H6959" t="str">
        <f>IF(Statistics_xlsx___Sheet1[[#This Row],[Post Name]]="-",IF(G6960=0,G6958,G6960),Statistics_xlsx___Sheet1[[#This Row],[Post Name]])</f>
        <v>i7</v>
      </c>
      <c r="I6959">
        <v>31132</v>
      </c>
      <c r="J6959">
        <f>IF(Statistics_xlsx___Sheet1[[#This Row],[Offered Salary]]&lt;=0,AVERAGE($I$2:$I$7166),Statistics_xlsx___Sheet1[[#This Row],[Offered Salary]])</f>
        <v>31132</v>
      </c>
      <c r="K6959" t="b">
        <f>OR((Statistics_xlsx___Sheet1[[#This Row],[updated offered salary]]&lt;$N$39),(Statistics_xlsx___Sheet1[[#This Row],[updated offered salary]]&gt;$N$40))</f>
        <v>0</v>
      </c>
    </row>
    <row r="6960" spans="1:11" x14ac:dyDescent="0.3">
      <c r="A6960">
        <v>28726</v>
      </c>
      <c r="B6960" t="s">
        <v>5663</v>
      </c>
      <c r="C6960" t="s">
        <v>8</v>
      </c>
      <c r="D6960" t="s">
        <v>9</v>
      </c>
      <c r="E6960" t="str">
        <f>IF(Statistics_xlsx___Sheet1[[#This Row],[event_name]]="-","Male",Statistics_xlsx___Sheet1[[#This Row],[event_name]])</f>
        <v>Male</v>
      </c>
      <c r="F6960" t="s">
        <v>69</v>
      </c>
      <c r="G6960" t="s">
        <v>24</v>
      </c>
      <c r="H6960" t="str">
        <f>IF(Statistics_xlsx___Sheet1[[#This Row],[Post Name]]="-",IF(G6961=0,G6959,G6961),Statistics_xlsx___Sheet1[[#This Row],[Post Name]])</f>
        <v>i7</v>
      </c>
      <c r="I6960">
        <v>68868</v>
      </c>
      <c r="J6960">
        <f>IF(Statistics_xlsx___Sheet1[[#This Row],[Offered Salary]]&lt;=0,AVERAGE($I$2:$I$7166),Statistics_xlsx___Sheet1[[#This Row],[Offered Salary]])</f>
        <v>68868</v>
      </c>
      <c r="K6960" t="b">
        <f>OR((Statistics_xlsx___Sheet1[[#This Row],[updated offered salary]]&lt;$N$39),(Statistics_xlsx___Sheet1[[#This Row],[updated offered salary]]&gt;$N$40))</f>
        <v>0</v>
      </c>
    </row>
    <row r="6961" spans="1:11" x14ac:dyDescent="0.3">
      <c r="A6961">
        <v>56705</v>
      </c>
      <c r="B6961" t="s">
        <v>5664</v>
      </c>
      <c r="C6961" t="s">
        <v>8</v>
      </c>
      <c r="D6961" t="s">
        <v>13</v>
      </c>
      <c r="E6961" t="str">
        <f>IF(Statistics_xlsx___Sheet1[[#This Row],[event_name]]="-","Male",Statistics_xlsx___Sheet1[[#This Row],[event_name]])</f>
        <v>Female</v>
      </c>
      <c r="F6961" t="s">
        <v>69</v>
      </c>
      <c r="G6961" t="s">
        <v>24</v>
      </c>
      <c r="H6961" t="str">
        <f>IF(Statistics_xlsx___Sheet1[[#This Row],[Post Name]]="-",IF(G6962=0,G6960,G6962),Statistics_xlsx___Sheet1[[#This Row],[Post Name]])</f>
        <v>i7</v>
      </c>
      <c r="I6961">
        <v>96176</v>
      </c>
      <c r="J6961">
        <f>IF(Statistics_xlsx___Sheet1[[#This Row],[Offered Salary]]&lt;=0,AVERAGE($I$2:$I$7166),Statistics_xlsx___Sheet1[[#This Row],[Offered Salary]])</f>
        <v>96176</v>
      </c>
      <c r="K6961" t="b">
        <f>OR((Statistics_xlsx___Sheet1[[#This Row],[updated offered salary]]&lt;$N$39),(Statistics_xlsx___Sheet1[[#This Row],[updated offered salary]]&gt;$N$40))</f>
        <v>0</v>
      </c>
    </row>
    <row r="6962" spans="1:11" x14ac:dyDescent="0.3">
      <c r="A6962">
        <v>765479</v>
      </c>
      <c r="B6962" t="s">
        <v>5665</v>
      </c>
      <c r="C6962" t="s">
        <v>8</v>
      </c>
      <c r="D6962" t="s">
        <v>13</v>
      </c>
      <c r="E6962" t="str">
        <f>IF(Statistics_xlsx___Sheet1[[#This Row],[event_name]]="-","Male",Statistics_xlsx___Sheet1[[#This Row],[event_name]])</f>
        <v>Female</v>
      </c>
      <c r="F6962" t="s">
        <v>69</v>
      </c>
      <c r="G6962" t="s">
        <v>24</v>
      </c>
      <c r="H6962" t="str">
        <f>IF(Statistics_xlsx___Sheet1[[#This Row],[Post Name]]="-",IF(G6963=0,G6961,G6963),Statistics_xlsx___Sheet1[[#This Row],[Post Name]])</f>
        <v>i7</v>
      </c>
      <c r="I6962">
        <v>75367</v>
      </c>
      <c r="J6962">
        <f>IF(Statistics_xlsx___Sheet1[[#This Row],[Offered Salary]]&lt;=0,AVERAGE($I$2:$I$7166),Statistics_xlsx___Sheet1[[#This Row],[Offered Salary]])</f>
        <v>75367</v>
      </c>
      <c r="K6962" t="b">
        <f>OR((Statistics_xlsx___Sheet1[[#This Row],[updated offered salary]]&lt;$N$39),(Statistics_xlsx___Sheet1[[#This Row],[updated offered salary]]&gt;$N$40))</f>
        <v>0</v>
      </c>
    </row>
    <row r="6963" spans="1:11" x14ac:dyDescent="0.3">
      <c r="A6963">
        <v>934412</v>
      </c>
      <c r="B6963" t="s">
        <v>5666</v>
      </c>
      <c r="C6963" t="s">
        <v>8</v>
      </c>
      <c r="D6963" t="s">
        <v>9</v>
      </c>
      <c r="E6963" t="str">
        <f>IF(Statistics_xlsx___Sheet1[[#This Row],[event_name]]="-","Male",Statistics_xlsx___Sheet1[[#This Row],[event_name]])</f>
        <v>Male</v>
      </c>
      <c r="F6963" t="s">
        <v>69</v>
      </c>
      <c r="G6963" t="s">
        <v>24</v>
      </c>
      <c r="H6963" t="str">
        <f>IF(Statistics_xlsx___Sheet1[[#This Row],[Post Name]]="-",IF(G6964=0,G6962,G6964),Statistics_xlsx___Sheet1[[#This Row],[Post Name]])</f>
        <v>i7</v>
      </c>
      <c r="I6963">
        <v>25716</v>
      </c>
      <c r="J6963">
        <f>IF(Statistics_xlsx___Sheet1[[#This Row],[Offered Salary]]&lt;=0,AVERAGE($I$2:$I$7166),Statistics_xlsx___Sheet1[[#This Row],[Offered Salary]])</f>
        <v>25716</v>
      </c>
      <c r="K6963" t="b">
        <f>OR((Statistics_xlsx___Sheet1[[#This Row],[updated offered salary]]&lt;$N$39),(Statistics_xlsx___Sheet1[[#This Row],[updated offered salary]]&gt;$N$40))</f>
        <v>0</v>
      </c>
    </row>
    <row r="6964" spans="1:11" x14ac:dyDescent="0.3">
      <c r="A6964">
        <v>93376</v>
      </c>
      <c r="B6964" t="s">
        <v>5667</v>
      </c>
      <c r="C6964" t="s">
        <v>8</v>
      </c>
      <c r="D6964" t="s">
        <v>13</v>
      </c>
      <c r="E6964" t="str">
        <f>IF(Statistics_xlsx___Sheet1[[#This Row],[event_name]]="-","Male",Statistics_xlsx___Sheet1[[#This Row],[event_name]])</f>
        <v>Female</v>
      </c>
      <c r="F6964" t="s">
        <v>69</v>
      </c>
      <c r="G6964" t="s">
        <v>24</v>
      </c>
      <c r="H6964" t="str">
        <f>IF(Statistics_xlsx___Sheet1[[#This Row],[Post Name]]="-",IF(G6965=0,G6963,G6965),Statistics_xlsx___Sheet1[[#This Row],[Post Name]])</f>
        <v>i7</v>
      </c>
      <c r="I6964">
        <v>1898</v>
      </c>
      <c r="J6964">
        <f>IF(Statistics_xlsx___Sheet1[[#This Row],[Offered Salary]]&lt;=0,AVERAGE($I$2:$I$7166),Statistics_xlsx___Sheet1[[#This Row],[Offered Salary]])</f>
        <v>1898</v>
      </c>
      <c r="K6964" t="b">
        <f>OR((Statistics_xlsx___Sheet1[[#This Row],[updated offered salary]]&lt;$N$39),(Statistics_xlsx___Sheet1[[#This Row],[updated offered salary]]&gt;$N$40))</f>
        <v>0</v>
      </c>
    </row>
    <row r="6965" spans="1:11" x14ac:dyDescent="0.3">
      <c r="A6965">
        <v>712244</v>
      </c>
      <c r="B6965" t="s">
        <v>5668</v>
      </c>
      <c r="C6965" t="s">
        <v>8</v>
      </c>
      <c r="D6965" t="s">
        <v>13</v>
      </c>
      <c r="E6965" t="str">
        <f>IF(Statistics_xlsx___Sheet1[[#This Row],[event_name]]="-","Male",Statistics_xlsx___Sheet1[[#This Row],[event_name]])</f>
        <v>Female</v>
      </c>
      <c r="F6965" t="s">
        <v>10</v>
      </c>
      <c r="G6965" t="s">
        <v>345</v>
      </c>
      <c r="H6965" t="str">
        <f>IF(Statistics_xlsx___Sheet1[[#This Row],[Post Name]]="-",IF(G6966=0,G6964,G6966),Statistics_xlsx___Sheet1[[#This Row],[Post Name]])</f>
        <v>c9</v>
      </c>
      <c r="I6965">
        <v>91730</v>
      </c>
      <c r="J6965">
        <f>IF(Statistics_xlsx___Sheet1[[#This Row],[Offered Salary]]&lt;=0,AVERAGE($I$2:$I$7166),Statistics_xlsx___Sheet1[[#This Row],[Offered Salary]])</f>
        <v>91730</v>
      </c>
      <c r="K6965" t="b">
        <f>OR((Statistics_xlsx___Sheet1[[#This Row],[updated offered salary]]&lt;$N$39),(Statistics_xlsx___Sheet1[[#This Row],[updated offered salary]]&gt;$N$40))</f>
        <v>0</v>
      </c>
    </row>
    <row r="6966" spans="1:11" x14ac:dyDescent="0.3">
      <c r="A6966">
        <v>805007</v>
      </c>
      <c r="B6966" t="s">
        <v>5668</v>
      </c>
      <c r="C6966" t="s">
        <v>8</v>
      </c>
      <c r="D6966" t="s">
        <v>13</v>
      </c>
      <c r="E6966" t="str">
        <f>IF(Statistics_xlsx___Sheet1[[#This Row],[event_name]]="-","Male",Statistics_xlsx___Sheet1[[#This Row],[event_name]])</f>
        <v>Female</v>
      </c>
      <c r="F6966" t="s">
        <v>10</v>
      </c>
      <c r="G6966" t="s">
        <v>345</v>
      </c>
      <c r="H6966" t="str">
        <f>IF(Statistics_xlsx___Sheet1[[#This Row],[Post Name]]="-",IF(G6967=0,G6965,G6967),Statistics_xlsx___Sheet1[[#This Row],[Post Name]])</f>
        <v>c9</v>
      </c>
      <c r="I6966">
        <v>13094</v>
      </c>
      <c r="J6966">
        <f>IF(Statistics_xlsx___Sheet1[[#This Row],[Offered Salary]]&lt;=0,AVERAGE($I$2:$I$7166),Statistics_xlsx___Sheet1[[#This Row],[Offered Salary]])</f>
        <v>13094</v>
      </c>
      <c r="K6966" t="b">
        <f>OR((Statistics_xlsx___Sheet1[[#This Row],[updated offered salary]]&lt;$N$39),(Statistics_xlsx___Sheet1[[#This Row],[updated offered salary]]&gt;$N$40))</f>
        <v>0</v>
      </c>
    </row>
    <row r="6967" spans="1:11" x14ac:dyDescent="0.3">
      <c r="A6967">
        <v>248001</v>
      </c>
      <c r="B6967" t="s">
        <v>5669</v>
      </c>
      <c r="C6967" t="s">
        <v>8</v>
      </c>
      <c r="D6967" t="s">
        <v>9</v>
      </c>
      <c r="E6967" t="str">
        <f>IF(Statistics_xlsx___Sheet1[[#This Row],[event_name]]="-","Male",Statistics_xlsx___Sheet1[[#This Row],[event_name]])</f>
        <v>Male</v>
      </c>
      <c r="F6967" t="s">
        <v>86</v>
      </c>
      <c r="G6967" t="s">
        <v>24</v>
      </c>
      <c r="H6967" t="str">
        <f>IF(Statistics_xlsx___Sheet1[[#This Row],[Post Name]]="-",IF(G6968=0,G6966,G6968),Statistics_xlsx___Sheet1[[#This Row],[Post Name]])</f>
        <v>i7</v>
      </c>
      <c r="I6967">
        <v>65350</v>
      </c>
      <c r="J6967">
        <f>IF(Statistics_xlsx___Sheet1[[#This Row],[Offered Salary]]&lt;=0,AVERAGE($I$2:$I$7166),Statistics_xlsx___Sheet1[[#This Row],[Offered Salary]])</f>
        <v>65350</v>
      </c>
      <c r="K6967" t="b">
        <f>OR((Statistics_xlsx___Sheet1[[#This Row],[updated offered salary]]&lt;$N$39),(Statistics_xlsx___Sheet1[[#This Row],[updated offered salary]]&gt;$N$40))</f>
        <v>0</v>
      </c>
    </row>
    <row r="6968" spans="1:11" x14ac:dyDescent="0.3">
      <c r="A6968">
        <v>78170</v>
      </c>
      <c r="B6968" t="s">
        <v>5670</v>
      </c>
      <c r="C6968" t="s">
        <v>8</v>
      </c>
      <c r="D6968" t="s">
        <v>9</v>
      </c>
      <c r="E6968" t="str">
        <f>IF(Statistics_xlsx___Sheet1[[#This Row],[event_name]]="-","Male",Statistics_xlsx___Sheet1[[#This Row],[event_name]])</f>
        <v>Male</v>
      </c>
      <c r="F6968" t="s">
        <v>86</v>
      </c>
      <c r="G6968" t="s">
        <v>24</v>
      </c>
      <c r="H6968" t="str">
        <f>IF(Statistics_xlsx___Sheet1[[#This Row],[Post Name]]="-",IF(G6969=0,G6967,G6969),Statistics_xlsx___Sheet1[[#This Row],[Post Name]])</f>
        <v>i7</v>
      </c>
      <c r="I6968">
        <v>59930</v>
      </c>
      <c r="J6968">
        <f>IF(Statistics_xlsx___Sheet1[[#This Row],[Offered Salary]]&lt;=0,AVERAGE($I$2:$I$7166),Statistics_xlsx___Sheet1[[#This Row],[Offered Salary]])</f>
        <v>59930</v>
      </c>
      <c r="K6968" t="b">
        <f>OR((Statistics_xlsx___Sheet1[[#This Row],[updated offered salary]]&lt;$N$39),(Statistics_xlsx___Sheet1[[#This Row],[updated offered salary]]&gt;$N$40))</f>
        <v>0</v>
      </c>
    </row>
    <row r="6969" spans="1:11" x14ac:dyDescent="0.3">
      <c r="A6969">
        <v>660766</v>
      </c>
      <c r="B6969" t="s">
        <v>5671</v>
      </c>
      <c r="C6969" t="s">
        <v>8</v>
      </c>
      <c r="D6969" t="s">
        <v>13</v>
      </c>
      <c r="E6969" t="str">
        <f>IF(Statistics_xlsx___Sheet1[[#This Row],[event_name]]="-","Male",Statistics_xlsx___Sheet1[[#This Row],[event_name]])</f>
        <v>Female</v>
      </c>
      <c r="F6969" t="s">
        <v>86</v>
      </c>
      <c r="G6969" t="s">
        <v>24</v>
      </c>
      <c r="H6969" t="str">
        <f>IF(Statistics_xlsx___Sheet1[[#This Row],[Post Name]]="-",IF(G6970=0,G6968,G6970),Statistics_xlsx___Sheet1[[#This Row],[Post Name]])</f>
        <v>i7</v>
      </c>
      <c r="I6969">
        <v>40786</v>
      </c>
      <c r="J6969">
        <f>IF(Statistics_xlsx___Sheet1[[#This Row],[Offered Salary]]&lt;=0,AVERAGE($I$2:$I$7166),Statistics_xlsx___Sheet1[[#This Row],[Offered Salary]])</f>
        <v>40786</v>
      </c>
      <c r="K6969" t="b">
        <f>OR((Statistics_xlsx___Sheet1[[#This Row],[updated offered salary]]&lt;$N$39),(Statistics_xlsx___Sheet1[[#This Row],[updated offered salary]]&gt;$N$40))</f>
        <v>0</v>
      </c>
    </row>
    <row r="6970" spans="1:11" x14ac:dyDescent="0.3">
      <c r="A6970">
        <v>763855</v>
      </c>
      <c r="B6970" t="s">
        <v>5672</v>
      </c>
      <c r="C6970" t="s">
        <v>8</v>
      </c>
      <c r="D6970" t="s">
        <v>13</v>
      </c>
      <c r="E6970" t="str">
        <f>IF(Statistics_xlsx___Sheet1[[#This Row],[event_name]]="-","Male",Statistics_xlsx___Sheet1[[#This Row],[event_name]])</f>
        <v>Female</v>
      </c>
      <c r="F6970" t="s">
        <v>52</v>
      </c>
      <c r="G6970" t="s">
        <v>345</v>
      </c>
      <c r="H6970" t="str">
        <f>IF(Statistics_xlsx___Sheet1[[#This Row],[Post Name]]="-",IF(G6971=0,G6969,G6971),Statistics_xlsx___Sheet1[[#This Row],[Post Name]])</f>
        <v>c9</v>
      </c>
      <c r="I6970">
        <v>71965</v>
      </c>
      <c r="J6970">
        <f>IF(Statistics_xlsx___Sheet1[[#This Row],[Offered Salary]]&lt;=0,AVERAGE($I$2:$I$7166),Statistics_xlsx___Sheet1[[#This Row],[Offered Salary]])</f>
        <v>71965</v>
      </c>
      <c r="K6970" t="b">
        <f>OR((Statistics_xlsx___Sheet1[[#This Row],[updated offered salary]]&lt;$N$39),(Statistics_xlsx___Sheet1[[#This Row],[updated offered salary]]&gt;$N$40))</f>
        <v>0</v>
      </c>
    </row>
    <row r="6971" spans="1:11" x14ac:dyDescent="0.3">
      <c r="A6971">
        <v>878494</v>
      </c>
      <c r="B6971" t="s">
        <v>5673</v>
      </c>
      <c r="C6971" t="s">
        <v>8</v>
      </c>
      <c r="D6971" t="s">
        <v>9</v>
      </c>
      <c r="E6971" t="str">
        <f>IF(Statistics_xlsx___Sheet1[[#This Row],[event_name]]="-","Male",Statistics_xlsx___Sheet1[[#This Row],[event_name]])</f>
        <v>Male</v>
      </c>
      <c r="F6971" t="s">
        <v>21</v>
      </c>
      <c r="G6971" t="s">
        <v>44</v>
      </c>
      <c r="H6971" t="str">
        <f>IF(Statistics_xlsx___Sheet1[[#This Row],[Post Name]]="-",IF(G6972=0,G6970,G6972),Statistics_xlsx___Sheet1[[#This Row],[Post Name]])</f>
        <v>i6</v>
      </c>
      <c r="I6971">
        <v>64880</v>
      </c>
      <c r="J6971">
        <f>IF(Statistics_xlsx___Sheet1[[#This Row],[Offered Salary]]&lt;=0,AVERAGE($I$2:$I$7166),Statistics_xlsx___Sheet1[[#This Row],[Offered Salary]])</f>
        <v>64880</v>
      </c>
      <c r="K6971" t="b">
        <f>OR((Statistics_xlsx___Sheet1[[#This Row],[updated offered salary]]&lt;$N$39),(Statistics_xlsx___Sheet1[[#This Row],[updated offered salary]]&gt;$N$40))</f>
        <v>0</v>
      </c>
    </row>
    <row r="6972" spans="1:11" x14ac:dyDescent="0.3">
      <c r="A6972">
        <v>71115</v>
      </c>
      <c r="B6972" t="s">
        <v>3927</v>
      </c>
      <c r="C6972" t="s">
        <v>8</v>
      </c>
      <c r="D6972" t="s">
        <v>9</v>
      </c>
      <c r="E6972" t="str">
        <f>IF(Statistics_xlsx___Sheet1[[#This Row],[event_name]]="-","Male",Statistics_xlsx___Sheet1[[#This Row],[event_name]])</f>
        <v>Male</v>
      </c>
      <c r="F6972" t="s">
        <v>21</v>
      </c>
      <c r="G6972" t="s">
        <v>44</v>
      </c>
      <c r="H6972" t="str">
        <f>IF(Statistics_xlsx___Sheet1[[#This Row],[Post Name]]="-",IF(G6973=0,G6971,G6973),Statistics_xlsx___Sheet1[[#This Row],[Post Name]])</f>
        <v>i6</v>
      </c>
      <c r="I6972">
        <v>9218</v>
      </c>
      <c r="J6972">
        <f>IF(Statistics_xlsx___Sheet1[[#This Row],[Offered Salary]]&lt;=0,AVERAGE($I$2:$I$7166),Statistics_xlsx___Sheet1[[#This Row],[Offered Salary]])</f>
        <v>9218</v>
      </c>
      <c r="K6972" t="b">
        <f>OR((Statistics_xlsx___Sheet1[[#This Row],[updated offered salary]]&lt;$N$39),(Statistics_xlsx___Sheet1[[#This Row],[updated offered salary]]&gt;$N$40))</f>
        <v>0</v>
      </c>
    </row>
    <row r="6973" spans="1:11" x14ac:dyDescent="0.3">
      <c r="A6973">
        <v>127367</v>
      </c>
      <c r="B6973" t="s">
        <v>5674</v>
      </c>
      <c r="C6973" t="s">
        <v>8</v>
      </c>
      <c r="D6973" t="s">
        <v>13</v>
      </c>
      <c r="E6973" t="str">
        <f>IF(Statistics_xlsx___Sheet1[[#This Row],[event_name]]="-","Male",Statistics_xlsx___Sheet1[[#This Row],[event_name]])</f>
        <v>Female</v>
      </c>
      <c r="F6973" t="s">
        <v>21</v>
      </c>
      <c r="G6973" t="s">
        <v>36</v>
      </c>
      <c r="H6973" t="str">
        <f>IF(Statistics_xlsx___Sheet1[[#This Row],[Post Name]]="-",IF(G6974=0,G6972,G6974),Statistics_xlsx___Sheet1[[#This Row],[Post Name]])</f>
        <v>i5</v>
      </c>
      <c r="I6973">
        <v>17756</v>
      </c>
      <c r="J6973">
        <f>IF(Statistics_xlsx___Sheet1[[#This Row],[Offered Salary]]&lt;=0,AVERAGE($I$2:$I$7166),Statistics_xlsx___Sheet1[[#This Row],[Offered Salary]])</f>
        <v>17756</v>
      </c>
      <c r="K6973" t="b">
        <f>OR((Statistics_xlsx___Sheet1[[#This Row],[updated offered salary]]&lt;$N$39),(Statistics_xlsx___Sheet1[[#This Row],[updated offered salary]]&gt;$N$40))</f>
        <v>0</v>
      </c>
    </row>
    <row r="6974" spans="1:11" x14ac:dyDescent="0.3">
      <c r="A6974">
        <v>889557</v>
      </c>
      <c r="B6974" t="s">
        <v>5675</v>
      </c>
      <c r="C6974" t="s">
        <v>8</v>
      </c>
      <c r="D6974" t="s">
        <v>9</v>
      </c>
      <c r="E6974" t="str">
        <f>IF(Statistics_xlsx___Sheet1[[#This Row],[event_name]]="-","Male",Statistics_xlsx___Sheet1[[#This Row],[event_name]])</f>
        <v>Male</v>
      </c>
      <c r="F6974" t="s">
        <v>21</v>
      </c>
      <c r="G6974" t="s">
        <v>36</v>
      </c>
      <c r="H6974" t="str">
        <f>IF(Statistics_xlsx___Sheet1[[#This Row],[Post Name]]="-",IF(G6975=0,G6973,G6975),Statistics_xlsx___Sheet1[[#This Row],[Post Name]])</f>
        <v>i5</v>
      </c>
      <c r="I6974">
        <v>90750</v>
      </c>
      <c r="J6974">
        <f>IF(Statistics_xlsx___Sheet1[[#This Row],[Offered Salary]]&lt;=0,AVERAGE($I$2:$I$7166),Statistics_xlsx___Sheet1[[#This Row],[Offered Salary]])</f>
        <v>90750</v>
      </c>
      <c r="K6974" t="b">
        <f>OR((Statistics_xlsx___Sheet1[[#This Row],[updated offered salary]]&lt;$N$39),(Statistics_xlsx___Sheet1[[#This Row],[updated offered salary]]&gt;$N$40))</f>
        <v>0</v>
      </c>
    </row>
    <row r="6975" spans="1:11" x14ac:dyDescent="0.3">
      <c r="A6975">
        <v>172491</v>
      </c>
      <c r="B6975" t="s">
        <v>5676</v>
      </c>
      <c r="C6975" t="s">
        <v>8</v>
      </c>
      <c r="D6975" t="s">
        <v>9</v>
      </c>
      <c r="E6975" t="str">
        <f>IF(Statistics_xlsx___Sheet1[[#This Row],[event_name]]="-","Male",Statistics_xlsx___Sheet1[[#This Row],[event_name]])</f>
        <v>Male</v>
      </c>
      <c r="F6975" t="s">
        <v>21</v>
      </c>
      <c r="G6975" t="s">
        <v>36</v>
      </c>
      <c r="H6975" t="str">
        <f>IF(Statistics_xlsx___Sheet1[[#This Row],[Post Name]]="-",IF(G6976=0,G6974,G6976),Statistics_xlsx___Sheet1[[#This Row],[Post Name]])</f>
        <v>i5</v>
      </c>
      <c r="I6975">
        <v>1487</v>
      </c>
      <c r="J6975">
        <f>IF(Statistics_xlsx___Sheet1[[#This Row],[Offered Salary]]&lt;=0,AVERAGE($I$2:$I$7166),Statistics_xlsx___Sheet1[[#This Row],[Offered Salary]])</f>
        <v>1487</v>
      </c>
      <c r="K6975" t="b">
        <f>OR((Statistics_xlsx___Sheet1[[#This Row],[updated offered salary]]&lt;$N$39),(Statistics_xlsx___Sheet1[[#This Row],[updated offered salary]]&gt;$N$40))</f>
        <v>0</v>
      </c>
    </row>
    <row r="6976" spans="1:11" x14ac:dyDescent="0.3">
      <c r="A6976">
        <v>697705</v>
      </c>
      <c r="B6976" t="s">
        <v>5677</v>
      </c>
      <c r="C6976" t="s">
        <v>8</v>
      </c>
      <c r="D6976" t="s">
        <v>13</v>
      </c>
      <c r="E6976" t="str">
        <f>IF(Statistics_xlsx___Sheet1[[#This Row],[event_name]]="-","Male",Statistics_xlsx___Sheet1[[#This Row],[event_name]])</f>
        <v>Female</v>
      </c>
      <c r="F6976" t="s">
        <v>21</v>
      </c>
      <c r="G6976" t="s">
        <v>36</v>
      </c>
      <c r="H6976" t="str">
        <f>IF(Statistics_xlsx___Sheet1[[#This Row],[Post Name]]="-",IF(G6977=0,G6975,G6977),Statistics_xlsx___Sheet1[[#This Row],[Post Name]])</f>
        <v>i5</v>
      </c>
      <c r="I6976">
        <v>22705</v>
      </c>
      <c r="J6976">
        <f>IF(Statistics_xlsx___Sheet1[[#This Row],[Offered Salary]]&lt;=0,AVERAGE($I$2:$I$7166),Statistics_xlsx___Sheet1[[#This Row],[Offered Salary]])</f>
        <v>22705</v>
      </c>
      <c r="K6976" t="b">
        <f>OR((Statistics_xlsx___Sheet1[[#This Row],[updated offered salary]]&lt;$N$39),(Statistics_xlsx___Sheet1[[#This Row],[updated offered salary]]&gt;$N$40))</f>
        <v>0</v>
      </c>
    </row>
    <row r="6977" spans="1:11" x14ac:dyDescent="0.3">
      <c r="A6977">
        <v>378642</v>
      </c>
      <c r="B6977" t="s">
        <v>5677</v>
      </c>
      <c r="C6977" t="s">
        <v>8</v>
      </c>
      <c r="D6977" t="s">
        <v>13</v>
      </c>
      <c r="E6977" t="str">
        <f>IF(Statistics_xlsx___Sheet1[[#This Row],[event_name]]="-","Male",Statistics_xlsx___Sheet1[[#This Row],[event_name]])</f>
        <v>Female</v>
      </c>
      <c r="F6977" t="s">
        <v>21</v>
      </c>
      <c r="G6977" t="s">
        <v>36</v>
      </c>
      <c r="H6977" t="str">
        <f>IF(Statistics_xlsx___Sheet1[[#This Row],[Post Name]]="-",IF(G6978=0,G6976,G6978),Statistics_xlsx___Sheet1[[#This Row],[Post Name]])</f>
        <v>i5</v>
      </c>
      <c r="I6977">
        <v>31580</v>
      </c>
      <c r="J6977">
        <f>IF(Statistics_xlsx___Sheet1[[#This Row],[Offered Salary]]&lt;=0,AVERAGE($I$2:$I$7166),Statistics_xlsx___Sheet1[[#This Row],[Offered Salary]])</f>
        <v>31580</v>
      </c>
      <c r="K6977" t="b">
        <f>OR((Statistics_xlsx___Sheet1[[#This Row],[updated offered salary]]&lt;$N$39),(Statistics_xlsx___Sheet1[[#This Row],[updated offered salary]]&gt;$N$40))</f>
        <v>0</v>
      </c>
    </row>
    <row r="6978" spans="1:11" x14ac:dyDescent="0.3">
      <c r="A6978">
        <v>595032</v>
      </c>
      <c r="B6978" t="s">
        <v>5678</v>
      </c>
      <c r="C6978" t="s">
        <v>8</v>
      </c>
      <c r="D6978" t="s">
        <v>13</v>
      </c>
      <c r="E6978" t="str">
        <f>IF(Statistics_xlsx___Sheet1[[#This Row],[event_name]]="-","Male",Statistics_xlsx___Sheet1[[#This Row],[event_name]])</f>
        <v>Female</v>
      </c>
      <c r="F6978" t="s">
        <v>21</v>
      </c>
      <c r="G6978" t="s">
        <v>36</v>
      </c>
      <c r="H6978" t="str">
        <f>IF(Statistics_xlsx___Sheet1[[#This Row],[Post Name]]="-",IF(G6979=0,G6977,G6979),Statistics_xlsx___Sheet1[[#This Row],[Post Name]])</f>
        <v>i5</v>
      </c>
      <c r="I6978">
        <v>20625</v>
      </c>
      <c r="J6978">
        <f>IF(Statistics_xlsx___Sheet1[[#This Row],[Offered Salary]]&lt;=0,AVERAGE($I$2:$I$7166),Statistics_xlsx___Sheet1[[#This Row],[Offered Salary]])</f>
        <v>20625</v>
      </c>
      <c r="K6978" t="b">
        <f>OR((Statistics_xlsx___Sheet1[[#This Row],[updated offered salary]]&lt;$N$39),(Statistics_xlsx___Sheet1[[#This Row],[updated offered salary]]&gt;$N$40))</f>
        <v>0</v>
      </c>
    </row>
    <row r="6979" spans="1:11" x14ac:dyDescent="0.3">
      <c r="A6979">
        <v>659404</v>
      </c>
      <c r="B6979" t="s">
        <v>5679</v>
      </c>
      <c r="C6979" t="s">
        <v>8</v>
      </c>
      <c r="D6979" t="s">
        <v>13</v>
      </c>
      <c r="E6979" t="str">
        <f>IF(Statistics_xlsx___Sheet1[[#This Row],[event_name]]="-","Male",Statistics_xlsx___Sheet1[[#This Row],[event_name]])</f>
        <v>Female</v>
      </c>
      <c r="F6979" t="s">
        <v>21</v>
      </c>
      <c r="G6979" t="s">
        <v>36</v>
      </c>
      <c r="H6979" t="str">
        <f>IF(Statistics_xlsx___Sheet1[[#This Row],[Post Name]]="-",IF(G6980=0,G6978,G6980),Statistics_xlsx___Sheet1[[#This Row],[Post Name]])</f>
        <v>i5</v>
      </c>
      <c r="I6979">
        <v>70280</v>
      </c>
      <c r="J6979">
        <f>IF(Statistics_xlsx___Sheet1[[#This Row],[Offered Salary]]&lt;=0,AVERAGE($I$2:$I$7166),Statistics_xlsx___Sheet1[[#This Row],[Offered Salary]])</f>
        <v>70280</v>
      </c>
      <c r="K6979" t="b">
        <f>OR((Statistics_xlsx___Sheet1[[#This Row],[updated offered salary]]&lt;$N$39),(Statistics_xlsx___Sheet1[[#This Row],[updated offered salary]]&gt;$N$40))</f>
        <v>0</v>
      </c>
    </row>
    <row r="6980" spans="1:11" x14ac:dyDescent="0.3">
      <c r="A6980">
        <v>502782</v>
      </c>
      <c r="B6980" t="s">
        <v>5680</v>
      </c>
      <c r="C6980" t="s">
        <v>8</v>
      </c>
      <c r="D6980" t="s">
        <v>9</v>
      </c>
      <c r="E6980" t="str">
        <f>IF(Statistics_xlsx___Sheet1[[#This Row],[event_name]]="-","Male",Statistics_xlsx___Sheet1[[#This Row],[event_name]])</f>
        <v>Male</v>
      </c>
      <c r="F6980" t="s">
        <v>21</v>
      </c>
      <c r="G6980" t="s">
        <v>36</v>
      </c>
      <c r="H6980" t="str">
        <f>IF(Statistics_xlsx___Sheet1[[#This Row],[Post Name]]="-",IF(G6981=0,G6979,G6981),Statistics_xlsx___Sheet1[[#This Row],[Post Name]])</f>
        <v>i5</v>
      </c>
      <c r="I6980">
        <v>59304</v>
      </c>
      <c r="J6980">
        <f>IF(Statistics_xlsx___Sheet1[[#This Row],[Offered Salary]]&lt;=0,AVERAGE($I$2:$I$7166),Statistics_xlsx___Sheet1[[#This Row],[Offered Salary]])</f>
        <v>59304</v>
      </c>
      <c r="K6980" t="b">
        <f>OR((Statistics_xlsx___Sheet1[[#This Row],[updated offered salary]]&lt;$N$39),(Statistics_xlsx___Sheet1[[#This Row],[updated offered salary]]&gt;$N$40))</f>
        <v>0</v>
      </c>
    </row>
    <row r="6981" spans="1:11" x14ac:dyDescent="0.3">
      <c r="A6981">
        <v>67400</v>
      </c>
      <c r="B6981" t="s">
        <v>5681</v>
      </c>
      <c r="C6981" t="s">
        <v>8</v>
      </c>
      <c r="D6981" t="s">
        <v>13</v>
      </c>
      <c r="E6981" t="str">
        <f>IF(Statistics_xlsx___Sheet1[[#This Row],[event_name]]="-","Male",Statistics_xlsx___Sheet1[[#This Row],[event_name]])</f>
        <v>Female</v>
      </c>
      <c r="F6981" t="s">
        <v>21</v>
      </c>
      <c r="G6981" t="s">
        <v>36</v>
      </c>
      <c r="H6981" t="str">
        <f>IF(Statistics_xlsx___Sheet1[[#This Row],[Post Name]]="-",IF(G6982=0,G6980,G6982),Statistics_xlsx___Sheet1[[#This Row],[Post Name]])</f>
        <v>i5</v>
      </c>
      <c r="I6981">
        <v>21456</v>
      </c>
      <c r="J6981">
        <f>IF(Statistics_xlsx___Sheet1[[#This Row],[Offered Salary]]&lt;=0,AVERAGE($I$2:$I$7166),Statistics_xlsx___Sheet1[[#This Row],[Offered Salary]])</f>
        <v>21456</v>
      </c>
      <c r="K6981" t="b">
        <f>OR((Statistics_xlsx___Sheet1[[#This Row],[updated offered salary]]&lt;$N$39),(Statistics_xlsx___Sheet1[[#This Row],[updated offered salary]]&gt;$N$40))</f>
        <v>0</v>
      </c>
    </row>
    <row r="6982" spans="1:11" x14ac:dyDescent="0.3">
      <c r="A6982">
        <v>460072</v>
      </c>
      <c r="B6982" t="s">
        <v>5682</v>
      </c>
      <c r="C6982" t="s">
        <v>8</v>
      </c>
      <c r="D6982" t="s">
        <v>9</v>
      </c>
      <c r="E6982" t="str">
        <f>IF(Statistics_xlsx___Sheet1[[#This Row],[event_name]]="-","Male",Statistics_xlsx___Sheet1[[#This Row],[event_name]])</f>
        <v>Male</v>
      </c>
      <c r="F6982" t="s">
        <v>21</v>
      </c>
      <c r="G6982" t="s">
        <v>36</v>
      </c>
      <c r="H6982" t="str">
        <f>IF(Statistics_xlsx___Sheet1[[#This Row],[Post Name]]="-",IF(G6983=0,G6981,G6983),Statistics_xlsx___Sheet1[[#This Row],[Post Name]])</f>
        <v>i5</v>
      </c>
      <c r="I6982">
        <v>17249</v>
      </c>
      <c r="J6982">
        <f>IF(Statistics_xlsx___Sheet1[[#This Row],[Offered Salary]]&lt;=0,AVERAGE($I$2:$I$7166),Statistics_xlsx___Sheet1[[#This Row],[Offered Salary]])</f>
        <v>17249</v>
      </c>
      <c r="K6982" t="b">
        <f>OR((Statistics_xlsx___Sheet1[[#This Row],[updated offered salary]]&lt;$N$39),(Statistics_xlsx___Sheet1[[#This Row],[updated offered salary]]&gt;$N$40))</f>
        <v>0</v>
      </c>
    </row>
    <row r="6983" spans="1:11" x14ac:dyDescent="0.3">
      <c r="A6983">
        <v>661750</v>
      </c>
      <c r="B6983" t="s">
        <v>5682</v>
      </c>
      <c r="C6983" t="s">
        <v>8</v>
      </c>
      <c r="D6983" t="s">
        <v>9</v>
      </c>
      <c r="E6983" t="str">
        <f>IF(Statistics_xlsx___Sheet1[[#This Row],[event_name]]="-","Male",Statistics_xlsx___Sheet1[[#This Row],[event_name]])</f>
        <v>Male</v>
      </c>
      <c r="F6983" t="s">
        <v>21</v>
      </c>
      <c r="G6983" t="s">
        <v>36</v>
      </c>
      <c r="H6983" t="str">
        <f>IF(Statistics_xlsx___Sheet1[[#This Row],[Post Name]]="-",IF(G6984=0,G6982,G6984),Statistics_xlsx___Sheet1[[#This Row],[Post Name]])</f>
        <v>i5</v>
      </c>
      <c r="I6983">
        <v>79134</v>
      </c>
      <c r="J6983">
        <f>IF(Statistics_xlsx___Sheet1[[#This Row],[Offered Salary]]&lt;=0,AVERAGE($I$2:$I$7166),Statistics_xlsx___Sheet1[[#This Row],[Offered Salary]])</f>
        <v>79134</v>
      </c>
      <c r="K6983" t="b">
        <f>OR((Statistics_xlsx___Sheet1[[#This Row],[updated offered salary]]&lt;$N$39),(Statistics_xlsx___Sheet1[[#This Row],[updated offered salary]]&gt;$N$40))</f>
        <v>0</v>
      </c>
    </row>
    <row r="6984" spans="1:11" x14ac:dyDescent="0.3">
      <c r="A6984">
        <v>352604</v>
      </c>
      <c r="B6984" t="s">
        <v>5683</v>
      </c>
      <c r="C6984" t="s">
        <v>8</v>
      </c>
      <c r="D6984" t="s">
        <v>9</v>
      </c>
      <c r="E6984" t="str">
        <f>IF(Statistics_xlsx___Sheet1[[#This Row],[event_name]]="-","Male",Statistics_xlsx___Sheet1[[#This Row],[event_name]])</f>
        <v>Male</v>
      </c>
      <c r="F6984" t="s">
        <v>17</v>
      </c>
      <c r="G6984" t="s">
        <v>24</v>
      </c>
      <c r="H6984" t="str">
        <f>IF(Statistics_xlsx___Sheet1[[#This Row],[Post Name]]="-",IF(G6985=0,G6983,G6985),Statistics_xlsx___Sheet1[[#This Row],[Post Name]])</f>
        <v>i7</v>
      </c>
      <c r="I6984">
        <v>7285</v>
      </c>
      <c r="J6984">
        <f>IF(Statistics_xlsx___Sheet1[[#This Row],[Offered Salary]]&lt;=0,AVERAGE($I$2:$I$7166),Statistics_xlsx___Sheet1[[#This Row],[Offered Salary]])</f>
        <v>7285</v>
      </c>
      <c r="K6984" t="b">
        <f>OR((Statistics_xlsx___Sheet1[[#This Row],[updated offered salary]]&lt;$N$39),(Statistics_xlsx___Sheet1[[#This Row],[updated offered salary]]&gt;$N$40))</f>
        <v>0</v>
      </c>
    </row>
    <row r="6985" spans="1:11" x14ac:dyDescent="0.3">
      <c r="A6985">
        <v>889932</v>
      </c>
      <c r="B6985" t="s">
        <v>5684</v>
      </c>
      <c r="C6985" t="s">
        <v>8</v>
      </c>
      <c r="D6985" t="s">
        <v>9</v>
      </c>
      <c r="E6985" t="str">
        <f>IF(Statistics_xlsx___Sheet1[[#This Row],[event_name]]="-","Male",Statistics_xlsx___Sheet1[[#This Row],[event_name]])</f>
        <v>Male</v>
      </c>
      <c r="F6985" t="s">
        <v>17</v>
      </c>
      <c r="G6985" t="s">
        <v>24</v>
      </c>
      <c r="H6985" t="str">
        <f>IF(Statistics_xlsx___Sheet1[[#This Row],[Post Name]]="-",IF(G6986=0,G6984,G6986),Statistics_xlsx___Sheet1[[#This Row],[Post Name]])</f>
        <v>i7</v>
      </c>
      <c r="I6985">
        <v>15541</v>
      </c>
      <c r="J6985">
        <f>IF(Statistics_xlsx___Sheet1[[#This Row],[Offered Salary]]&lt;=0,AVERAGE($I$2:$I$7166),Statistics_xlsx___Sheet1[[#This Row],[Offered Salary]])</f>
        <v>15541</v>
      </c>
      <c r="K6985" t="b">
        <f>OR((Statistics_xlsx___Sheet1[[#This Row],[updated offered salary]]&lt;$N$39),(Statistics_xlsx___Sheet1[[#This Row],[updated offered salary]]&gt;$N$40))</f>
        <v>0</v>
      </c>
    </row>
    <row r="6986" spans="1:11" x14ac:dyDescent="0.3">
      <c r="A6986">
        <v>873565</v>
      </c>
      <c r="B6986" t="s">
        <v>5685</v>
      </c>
      <c r="C6986" t="s">
        <v>8</v>
      </c>
      <c r="D6986" t="s">
        <v>9</v>
      </c>
      <c r="E6986" t="str">
        <f>IF(Statistics_xlsx___Sheet1[[#This Row],[event_name]]="-","Male",Statistics_xlsx___Sheet1[[#This Row],[event_name]])</f>
        <v>Male</v>
      </c>
      <c r="F6986" t="s">
        <v>17</v>
      </c>
      <c r="G6986" t="s">
        <v>24</v>
      </c>
      <c r="H6986" t="str">
        <f>IF(Statistics_xlsx___Sheet1[[#This Row],[Post Name]]="-",IF(G6987=0,G6985,G6987),Statistics_xlsx___Sheet1[[#This Row],[Post Name]])</f>
        <v>i7</v>
      </c>
      <c r="I6986">
        <v>18044</v>
      </c>
      <c r="J6986">
        <f>IF(Statistics_xlsx___Sheet1[[#This Row],[Offered Salary]]&lt;=0,AVERAGE($I$2:$I$7166),Statistics_xlsx___Sheet1[[#This Row],[Offered Salary]])</f>
        <v>18044</v>
      </c>
      <c r="K6986" t="b">
        <f>OR((Statistics_xlsx___Sheet1[[#This Row],[updated offered salary]]&lt;$N$39),(Statistics_xlsx___Sheet1[[#This Row],[updated offered salary]]&gt;$N$40))</f>
        <v>0</v>
      </c>
    </row>
    <row r="6987" spans="1:11" x14ac:dyDescent="0.3">
      <c r="A6987">
        <v>189409</v>
      </c>
      <c r="B6987" t="s">
        <v>5686</v>
      </c>
      <c r="C6987" t="s">
        <v>8</v>
      </c>
      <c r="D6987" t="s">
        <v>42</v>
      </c>
      <c r="E6987" t="str">
        <f>IF(Statistics_xlsx___Sheet1[[#This Row],[event_name]]="-","Male",Statistics_xlsx___Sheet1[[#This Row],[event_name]])</f>
        <v>Don’t want to say</v>
      </c>
      <c r="F6987" t="s">
        <v>17</v>
      </c>
      <c r="G6987" t="s">
        <v>24</v>
      </c>
      <c r="H6987" t="str">
        <f>IF(Statistics_xlsx___Sheet1[[#This Row],[Post Name]]="-",IF(G6988=0,G6986,G6988),Statistics_xlsx___Sheet1[[#This Row],[Post Name]])</f>
        <v>i7</v>
      </c>
      <c r="I6987">
        <v>91437</v>
      </c>
      <c r="J6987">
        <f>IF(Statistics_xlsx___Sheet1[[#This Row],[Offered Salary]]&lt;=0,AVERAGE($I$2:$I$7166),Statistics_xlsx___Sheet1[[#This Row],[Offered Salary]])</f>
        <v>91437</v>
      </c>
      <c r="K6987" t="b">
        <f>OR((Statistics_xlsx___Sheet1[[#This Row],[updated offered salary]]&lt;$N$39),(Statistics_xlsx___Sheet1[[#This Row],[updated offered salary]]&gt;$N$40))</f>
        <v>0</v>
      </c>
    </row>
    <row r="6988" spans="1:11" x14ac:dyDescent="0.3">
      <c r="A6988">
        <v>957003</v>
      </c>
      <c r="B6988" t="s">
        <v>5687</v>
      </c>
      <c r="C6988" t="s">
        <v>8</v>
      </c>
      <c r="D6988" t="s">
        <v>9</v>
      </c>
      <c r="E6988" t="str">
        <f>IF(Statistics_xlsx___Sheet1[[#This Row],[event_name]]="-","Male",Statistics_xlsx___Sheet1[[#This Row],[event_name]])</f>
        <v>Male</v>
      </c>
      <c r="F6988" t="s">
        <v>17</v>
      </c>
      <c r="G6988" t="s">
        <v>14</v>
      </c>
      <c r="H6988" t="str">
        <f>IF(Statistics_xlsx___Sheet1[[#This Row],[Post Name]]="-",IF(G6989=0,G6987,G6989),Statistics_xlsx___Sheet1[[#This Row],[Post Name]])</f>
        <v>c5</v>
      </c>
      <c r="I6988">
        <v>63723</v>
      </c>
      <c r="J6988">
        <f>IF(Statistics_xlsx___Sheet1[[#This Row],[Offered Salary]]&lt;=0,AVERAGE($I$2:$I$7166),Statistics_xlsx___Sheet1[[#This Row],[Offered Salary]])</f>
        <v>63723</v>
      </c>
      <c r="K6988" t="b">
        <f>OR((Statistics_xlsx___Sheet1[[#This Row],[updated offered salary]]&lt;$N$39),(Statistics_xlsx___Sheet1[[#This Row],[updated offered salary]]&gt;$N$40))</f>
        <v>0</v>
      </c>
    </row>
    <row r="6989" spans="1:11" x14ac:dyDescent="0.3">
      <c r="A6989">
        <v>704154</v>
      </c>
      <c r="B6989" t="s">
        <v>5688</v>
      </c>
      <c r="C6989" t="s">
        <v>8</v>
      </c>
      <c r="D6989" t="s">
        <v>9</v>
      </c>
      <c r="E6989" t="str">
        <f>IF(Statistics_xlsx___Sheet1[[#This Row],[event_name]]="-","Male",Statistics_xlsx___Sheet1[[#This Row],[event_name]])</f>
        <v>Male</v>
      </c>
      <c r="F6989" t="s">
        <v>17</v>
      </c>
      <c r="G6989" t="s">
        <v>24</v>
      </c>
      <c r="H6989" t="str">
        <f>IF(Statistics_xlsx___Sheet1[[#This Row],[Post Name]]="-",IF(G6990=0,G6988,G6990),Statistics_xlsx___Sheet1[[#This Row],[Post Name]])</f>
        <v>i7</v>
      </c>
      <c r="I6989">
        <v>96628</v>
      </c>
      <c r="J6989">
        <f>IF(Statistics_xlsx___Sheet1[[#This Row],[Offered Salary]]&lt;=0,AVERAGE($I$2:$I$7166),Statistics_xlsx___Sheet1[[#This Row],[Offered Salary]])</f>
        <v>96628</v>
      </c>
      <c r="K6989" t="b">
        <f>OR((Statistics_xlsx___Sheet1[[#This Row],[updated offered salary]]&lt;$N$39),(Statistics_xlsx___Sheet1[[#This Row],[updated offered salary]]&gt;$N$40))</f>
        <v>0</v>
      </c>
    </row>
    <row r="6990" spans="1:11" x14ac:dyDescent="0.3">
      <c r="A6990">
        <v>900879</v>
      </c>
      <c r="B6990" t="s">
        <v>5688</v>
      </c>
      <c r="C6990" t="s">
        <v>15</v>
      </c>
      <c r="D6990" t="s">
        <v>13</v>
      </c>
      <c r="E6990" t="str">
        <f>IF(Statistics_xlsx___Sheet1[[#This Row],[event_name]]="-","Male",Statistics_xlsx___Sheet1[[#This Row],[event_name]])</f>
        <v>Female</v>
      </c>
      <c r="F6990" t="s">
        <v>17</v>
      </c>
      <c r="G6990" t="s">
        <v>24</v>
      </c>
      <c r="H6990" t="str">
        <f>IF(Statistics_xlsx___Sheet1[[#This Row],[Post Name]]="-",IF(G6991=0,G6989,G6991),Statistics_xlsx___Sheet1[[#This Row],[Post Name]])</f>
        <v>i7</v>
      </c>
      <c r="I6990">
        <v>21126</v>
      </c>
      <c r="J6990">
        <f>IF(Statistics_xlsx___Sheet1[[#This Row],[Offered Salary]]&lt;=0,AVERAGE($I$2:$I$7166),Statistics_xlsx___Sheet1[[#This Row],[Offered Salary]])</f>
        <v>21126</v>
      </c>
      <c r="K6990" t="b">
        <f>OR((Statistics_xlsx___Sheet1[[#This Row],[updated offered salary]]&lt;$N$39),(Statistics_xlsx___Sheet1[[#This Row],[updated offered salary]]&gt;$N$40))</f>
        <v>0</v>
      </c>
    </row>
    <row r="6991" spans="1:11" x14ac:dyDescent="0.3">
      <c r="A6991">
        <v>371437</v>
      </c>
      <c r="B6991" t="s">
        <v>5689</v>
      </c>
      <c r="C6991" t="s">
        <v>8</v>
      </c>
      <c r="D6991" t="s">
        <v>9</v>
      </c>
      <c r="E6991" t="str">
        <f>IF(Statistics_xlsx___Sheet1[[#This Row],[event_name]]="-","Male",Statistics_xlsx___Sheet1[[#This Row],[event_name]])</f>
        <v>Male</v>
      </c>
      <c r="F6991" t="s">
        <v>17</v>
      </c>
      <c r="G6991" t="s">
        <v>39</v>
      </c>
      <c r="H6991" t="str">
        <f>IF(Statistics_xlsx___Sheet1[[#This Row],[Post Name]]="-",IF(G6992=0,G6990,G6992),Statistics_xlsx___Sheet1[[#This Row],[Post Name]])</f>
        <v>i1</v>
      </c>
      <c r="I6991">
        <v>43958</v>
      </c>
      <c r="J6991">
        <f>IF(Statistics_xlsx___Sheet1[[#This Row],[Offered Salary]]&lt;=0,AVERAGE($I$2:$I$7166),Statistics_xlsx___Sheet1[[#This Row],[Offered Salary]])</f>
        <v>43958</v>
      </c>
      <c r="K6991" t="b">
        <f>OR((Statistics_xlsx___Sheet1[[#This Row],[updated offered salary]]&lt;$N$39),(Statistics_xlsx___Sheet1[[#This Row],[updated offered salary]]&gt;$N$40))</f>
        <v>0</v>
      </c>
    </row>
    <row r="6992" spans="1:11" x14ac:dyDescent="0.3">
      <c r="A6992">
        <v>850640</v>
      </c>
      <c r="B6992" t="s">
        <v>5690</v>
      </c>
      <c r="C6992" t="s">
        <v>8</v>
      </c>
      <c r="D6992" t="s">
        <v>9</v>
      </c>
      <c r="E6992" t="str">
        <f>IF(Statistics_xlsx___Sheet1[[#This Row],[event_name]]="-","Male",Statistics_xlsx___Sheet1[[#This Row],[event_name]])</f>
        <v>Male</v>
      </c>
      <c r="F6992" t="s">
        <v>10</v>
      </c>
      <c r="G6992" t="s">
        <v>39</v>
      </c>
      <c r="H6992" t="str">
        <f>IF(Statistics_xlsx___Sheet1[[#This Row],[Post Name]]="-",IF(G6993=0,G6991,G6993),Statistics_xlsx___Sheet1[[#This Row],[Post Name]])</f>
        <v>i1</v>
      </c>
      <c r="I6992">
        <v>34487</v>
      </c>
      <c r="J6992">
        <f>IF(Statistics_xlsx___Sheet1[[#This Row],[Offered Salary]]&lt;=0,AVERAGE($I$2:$I$7166),Statistics_xlsx___Sheet1[[#This Row],[Offered Salary]])</f>
        <v>34487</v>
      </c>
      <c r="K6992" t="b">
        <f>OR((Statistics_xlsx___Sheet1[[#This Row],[updated offered salary]]&lt;$N$39),(Statistics_xlsx___Sheet1[[#This Row],[updated offered salary]]&gt;$N$40))</f>
        <v>0</v>
      </c>
    </row>
    <row r="6993" spans="1:11" x14ac:dyDescent="0.3">
      <c r="A6993">
        <v>594085</v>
      </c>
      <c r="B6993" t="s">
        <v>5691</v>
      </c>
      <c r="C6993" t="s">
        <v>8</v>
      </c>
      <c r="D6993" t="s">
        <v>13</v>
      </c>
      <c r="E6993" t="str">
        <f>IF(Statistics_xlsx___Sheet1[[#This Row],[event_name]]="-","Male",Statistics_xlsx___Sheet1[[#This Row],[event_name]])</f>
        <v>Female</v>
      </c>
      <c r="F6993" t="s">
        <v>10</v>
      </c>
      <c r="G6993" t="s">
        <v>39</v>
      </c>
      <c r="H6993" t="str">
        <f>IF(Statistics_xlsx___Sheet1[[#This Row],[Post Name]]="-",IF(G6994=0,G6992,G6994),Statistics_xlsx___Sheet1[[#This Row],[Post Name]])</f>
        <v>i1</v>
      </c>
      <c r="I6993">
        <v>81770</v>
      </c>
      <c r="J6993">
        <f>IF(Statistics_xlsx___Sheet1[[#This Row],[Offered Salary]]&lt;=0,AVERAGE($I$2:$I$7166),Statistics_xlsx___Sheet1[[#This Row],[Offered Salary]])</f>
        <v>81770</v>
      </c>
      <c r="K6993" t="b">
        <f>OR((Statistics_xlsx___Sheet1[[#This Row],[updated offered salary]]&lt;$N$39),(Statistics_xlsx___Sheet1[[#This Row],[updated offered salary]]&gt;$N$40))</f>
        <v>0</v>
      </c>
    </row>
    <row r="6994" spans="1:11" x14ac:dyDescent="0.3">
      <c r="A6994">
        <v>960222</v>
      </c>
      <c r="B6994" t="s">
        <v>5692</v>
      </c>
      <c r="C6994" t="s">
        <v>8</v>
      </c>
      <c r="D6994" t="s">
        <v>13</v>
      </c>
      <c r="E6994" t="str">
        <f>IF(Statistics_xlsx___Sheet1[[#This Row],[event_name]]="-","Male",Statistics_xlsx___Sheet1[[#This Row],[event_name]])</f>
        <v>Female</v>
      </c>
      <c r="F6994" t="s">
        <v>10</v>
      </c>
      <c r="G6994" t="s">
        <v>39</v>
      </c>
      <c r="H6994" t="str">
        <f>IF(Statistics_xlsx___Sheet1[[#This Row],[Post Name]]="-",IF(G6995=0,G6993,G6995),Statistics_xlsx___Sheet1[[#This Row],[Post Name]])</f>
        <v>i1</v>
      </c>
      <c r="I6994">
        <v>59752</v>
      </c>
      <c r="J6994">
        <f>IF(Statistics_xlsx___Sheet1[[#This Row],[Offered Salary]]&lt;=0,AVERAGE($I$2:$I$7166),Statistics_xlsx___Sheet1[[#This Row],[Offered Salary]])</f>
        <v>59752</v>
      </c>
      <c r="K6994" t="b">
        <f>OR((Statistics_xlsx___Sheet1[[#This Row],[updated offered salary]]&lt;$N$39),(Statistics_xlsx___Sheet1[[#This Row],[updated offered salary]]&gt;$N$40))</f>
        <v>0</v>
      </c>
    </row>
    <row r="6995" spans="1:11" x14ac:dyDescent="0.3">
      <c r="A6995">
        <v>827628</v>
      </c>
      <c r="B6995" t="s">
        <v>5693</v>
      </c>
      <c r="C6995" t="s">
        <v>8</v>
      </c>
      <c r="D6995" t="s">
        <v>22</v>
      </c>
      <c r="E6995" t="str">
        <f>IF(Statistics_xlsx___Sheet1[[#This Row],[event_name]]="-","Male",Statistics_xlsx___Sheet1[[#This Row],[event_name]])</f>
        <v>Male</v>
      </c>
      <c r="F6995" t="s">
        <v>10</v>
      </c>
      <c r="G6995" t="s">
        <v>39</v>
      </c>
      <c r="H6995" t="str">
        <f>IF(Statistics_xlsx___Sheet1[[#This Row],[Post Name]]="-",IF(G6996=0,G6994,G6996),Statistics_xlsx___Sheet1[[#This Row],[Post Name]])</f>
        <v>i1</v>
      </c>
      <c r="I6995">
        <v>3134</v>
      </c>
      <c r="J6995">
        <f>IF(Statistics_xlsx___Sheet1[[#This Row],[Offered Salary]]&lt;=0,AVERAGE($I$2:$I$7166),Statistics_xlsx___Sheet1[[#This Row],[Offered Salary]])</f>
        <v>3134</v>
      </c>
      <c r="K6995" t="b">
        <f>OR((Statistics_xlsx___Sheet1[[#This Row],[updated offered salary]]&lt;$N$39),(Statistics_xlsx___Sheet1[[#This Row],[updated offered salary]]&gt;$N$40))</f>
        <v>0</v>
      </c>
    </row>
    <row r="6996" spans="1:11" x14ac:dyDescent="0.3">
      <c r="A6996">
        <v>979734</v>
      </c>
      <c r="B6996" t="s">
        <v>5694</v>
      </c>
      <c r="C6996" t="s">
        <v>8</v>
      </c>
      <c r="D6996" t="s">
        <v>13</v>
      </c>
      <c r="E6996" t="str">
        <f>IF(Statistics_xlsx___Sheet1[[#This Row],[event_name]]="-","Male",Statistics_xlsx___Sheet1[[#This Row],[event_name]])</f>
        <v>Female</v>
      </c>
      <c r="F6996" t="s">
        <v>10</v>
      </c>
      <c r="G6996" t="s">
        <v>345</v>
      </c>
      <c r="H6996" t="str">
        <f>IF(Statistics_xlsx___Sheet1[[#This Row],[Post Name]]="-",IF(G6997=0,G6995,G6997),Statistics_xlsx___Sheet1[[#This Row],[Post Name]])</f>
        <v>c9</v>
      </c>
      <c r="I6996">
        <v>87727</v>
      </c>
      <c r="J6996">
        <f>IF(Statistics_xlsx___Sheet1[[#This Row],[Offered Salary]]&lt;=0,AVERAGE($I$2:$I$7166),Statistics_xlsx___Sheet1[[#This Row],[Offered Salary]])</f>
        <v>87727</v>
      </c>
      <c r="K6996" t="b">
        <f>OR((Statistics_xlsx___Sheet1[[#This Row],[updated offered salary]]&lt;$N$39),(Statistics_xlsx___Sheet1[[#This Row],[updated offered salary]]&gt;$N$40))</f>
        <v>0</v>
      </c>
    </row>
    <row r="6997" spans="1:11" x14ac:dyDescent="0.3">
      <c r="A6997">
        <v>956484</v>
      </c>
      <c r="B6997" t="s">
        <v>5695</v>
      </c>
      <c r="C6997" t="s">
        <v>15</v>
      </c>
      <c r="D6997" t="s">
        <v>9</v>
      </c>
      <c r="E6997" t="str">
        <f>IF(Statistics_xlsx___Sheet1[[#This Row],[event_name]]="-","Male",Statistics_xlsx___Sheet1[[#This Row],[event_name]])</f>
        <v>Male</v>
      </c>
      <c r="F6997" t="s">
        <v>52</v>
      </c>
      <c r="G6997" t="s">
        <v>14</v>
      </c>
      <c r="H6997" t="str">
        <f>IF(Statistics_xlsx___Sheet1[[#This Row],[Post Name]]="-",IF(G6998=0,G6996,G6998),Statistics_xlsx___Sheet1[[#This Row],[Post Name]])</f>
        <v>c5</v>
      </c>
      <c r="I6997">
        <v>9711</v>
      </c>
      <c r="J6997">
        <f>IF(Statistics_xlsx___Sheet1[[#This Row],[Offered Salary]]&lt;=0,AVERAGE($I$2:$I$7166),Statistics_xlsx___Sheet1[[#This Row],[Offered Salary]])</f>
        <v>9711</v>
      </c>
      <c r="K6997" t="b">
        <f>OR((Statistics_xlsx___Sheet1[[#This Row],[updated offered salary]]&lt;$N$39),(Statistics_xlsx___Sheet1[[#This Row],[updated offered salary]]&gt;$N$40))</f>
        <v>0</v>
      </c>
    </row>
    <row r="6998" spans="1:11" x14ac:dyDescent="0.3">
      <c r="A6998">
        <v>501356</v>
      </c>
      <c r="B6998" t="s">
        <v>5696</v>
      </c>
      <c r="C6998" t="s">
        <v>8</v>
      </c>
      <c r="D6998" t="s">
        <v>9</v>
      </c>
      <c r="E6998" t="str">
        <f>IF(Statistics_xlsx___Sheet1[[#This Row],[event_name]]="-","Male",Statistics_xlsx___Sheet1[[#This Row],[event_name]])</f>
        <v>Male</v>
      </c>
      <c r="F6998" t="s">
        <v>21</v>
      </c>
      <c r="G6998" t="s">
        <v>30</v>
      </c>
      <c r="H6998" t="str">
        <f>IF(Statistics_xlsx___Sheet1[[#This Row],[Post Name]]="-",IF(G6999=0,G6997,G6999),Statistics_xlsx___Sheet1[[#This Row],[Post Name]])</f>
        <v>b9</v>
      </c>
      <c r="I6998">
        <v>46396</v>
      </c>
      <c r="J6998">
        <f>IF(Statistics_xlsx___Sheet1[[#This Row],[Offered Salary]]&lt;=0,AVERAGE($I$2:$I$7166),Statistics_xlsx___Sheet1[[#This Row],[Offered Salary]])</f>
        <v>46396</v>
      </c>
      <c r="K6998" t="b">
        <f>OR((Statistics_xlsx___Sheet1[[#This Row],[updated offered salary]]&lt;$N$39),(Statistics_xlsx___Sheet1[[#This Row],[updated offered salary]]&gt;$N$40))</f>
        <v>0</v>
      </c>
    </row>
    <row r="6999" spans="1:11" x14ac:dyDescent="0.3">
      <c r="A6999">
        <v>850900</v>
      </c>
      <c r="B6999" t="s">
        <v>5697</v>
      </c>
      <c r="C6999" t="s">
        <v>8</v>
      </c>
      <c r="D6999" t="s">
        <v>13</v>
      </c>
      <c r="E6999" t="str">
        <f>IF(Statistics_xlsx___Sheet1[[#This Row],[event_name]]="-","Male",Statistics_xlsx___Sheet1[[#This Row],[event_name]])</f>
        <v>Female</v>
      </c>
      <c r="F6999" t="s">
        <v>86</v>
      </c>
      <c r="G6999" t="s">
        <v>345</v>
      </c>
      <c r="H6999" t="str">
        <f>IF(Statistics_xlsx___Sheet1[[#This Row],[Post Name]]="-",IF(G7000=0,G6998,G7000),Statistics_xlsx___Sheet1[[#This Row],[Post Name]])</f>
        <v>c9</v>
      </c>
      <c r="I6999">
        <v>33625</v>
      </c>
      <c r="J6999">
        <f>IF(Statistics_xlsx___Sheet1[[#This Row],[Offered Salary]]&lt;=0,AVERAGE($I$2:$I$7166),Statistics_xlsx___Sheet1[[#This Row],[Offered Salary]])</f>
        <v>33625</v>
      </c>
      <c r="K6999" t="b">
        <f>OR((Statistics_xlsx___Sheet1[[#This Row],[updated offered salary]]&lt;$N$39),(Statistics_xlsx___Sheet1[[#This Row],[updated offered salary]]&gt;$N$40))</f>
        <v>0</v>
      </c>
    </row>
    <row r="7000" spans="1:11" x14ac:dyDescent="0.3">
      <c r="A7000">
        <v>210750</v>
      </c>
      <c r="B7000" t="s">
        <v>5698</v>
      </c>
      <c r="C7000" t="s">
        <v>15</v>
      </c>
      <c r="D7000" t="s">
        <v>9</v>
      </c>
      <c r="E7000" t="str">
        <f>IF(Statistics_xlsx___Sheet1[[#This Row],[event_name]]="-","Male",Statistics_xlsx___Sheet1[[#This Row],[event_name]])</f>
        <v>Male</v>
      </c>
      <c r="F7000" t="s">
        <v>69</v>
      </c>
      <c r="G7000" t="s">
        <v>30</v>
      </c>
      <c r="H7000" t="str">
        <f>IF(Statistics_xlsx___Sheet1[[#This Row],[Post Name]]="-",IF(G7001=0,G6999,G7001),Statistics_xlsx___Sheet1[[#This Row],[Post Name]])</f>
        <v>b9</v>
      </c>
      <c r="I7000">
        <v>35721</v>
      </c>
      <c r="J7000">
        <f>IF(Statistics_xlsx___Sheet1[[#This Row],[Offered Salary]]&lt;=0,AVERAGE($I$2:$I$7166),Statistics_xlsx___Sheet1[[#This Row],[Offered Salary]])</f>
        <v>35721</v>
      </c>
      <c r="K7000" t="b">
        <f>OR((Statistics_xlsx___Sheet1[[#This Row],[updated offered salary]]&lt;$N$39),(Statistics_xlsx___Sheet1[[#This Row],[updated offered salary]]&gt;$N$40))</f>
        <v>0</v>
      </c>
    </row>
    <row r="7001" spans="1:11" x14ac:dyDescent="0.3">
      <c r="A7001">
        <v>545529</v>
      </c>
      <c r="B7001" t="s">
        <v>5699</v>
      </c>
      <c r="C7001" t="s">
        <v>8</v>
      </c>
      <c r="D7001" t="s">
        <v>42</v>
      </c>
      <c r="E7001" t="str">
        <f>IF(Statistics_xlsx___Sheet1[[#This Row],[event_name]]="-","Male",Statistics_xlsx___Sheet1[[#This Row],[event_name]])</f>
        <v>Don’t want to say</v>
      </c>
      <c r="F7001" t="s">
        <v>69</v>
      </c>
      <c r="G7001" t="s">
        <v>24</v>
      </c>
      <c r="H7001" t="str">
        <f>IF(Statistics_xlsx___Sheet1[[#This Row],[Post Name]]="-",IF(G7002=0,G7000,G7002),Statistics_xlsx___Sheet1[[#This Row],[Post Name]])</f>
        <v>i7</v>
      </c>
      <c r="I7001">
        <v>72979</v>
      </c>
      <c r="J7001">
        <f>IF(Statistics_xlsx___Sheet1[[#This Row],[Offered Salary]]&lt;=0,AVERAGE($I$2:$I$7166),Statistics_xlsx___Sheet1[[#This Row],[Offered Salary]])</f>
        <v>72979</v>
      </c>
      <c r="K7001" t="b">
        <f>OR((Statistics_xlsx___Sheet1[[#This Row],[updated offered salary]]&lt;$N$39),(Statistics_xlsx___Sheet1[[#This Row],[updated offered salary]]&gt;$N$40))</f>
        <v>0</v>
      </c>
    </row>
    <row r="7002" spans="1:11" x14ac:dyDescent="0.3">
      <c r="A7002">
        <v>360983</v>
      </c>
      <c r="B7002" t="s">
        <v>5699</v>
      </c>
      <c r="C7002" t="s">
        <v>8</v>
      </c>
      <c r="D7002" t="s">
        <v>42</v>
      </c>
      <c r="E7002" t="str">
        <f>IF(Statistics_xlsx___Sheet1[[#This Row],[event_name]]="-","Male",Statistics_xlsx___Sheet1[[#This Row],[event_name]])</f>
        <v>Don’t want to say</v>
      </c>
      <c r="F7002" t="s">
        <v>69</v>
      </c>
      <c r="G7002" t="s">
        <v>24</v>
      </c>
      <c r="H7002" t="str">
        <f>IF(Statistics_xlsx___Sheet1[[#This Row],[Post Name]]="-",IF(G7003=0,G7001,G7003),Statistics_xlsx___Sheet1[[#This Row],[Post Name]])</f>
        <v>i7</v>
      </c>
      <c r="I7002">
        <v>4822</v>
      </c>
      <c r="J7002">
        <f>IF(Statistics_xlsx___Sheet1[[#This Row],[Offered Salary]]&lt;=0,AVERAGE($I$2:$I$7166),Statistics_xlsx___Sheet1[[#This Row],[Offered Salary]])</f>
        <v>4822</v>
      </c>
      <c r="K7002" t="b">
        <f>OR((Statistics_xlsx___Sheet1[[#This Row],[updated offered salary]]&lt;$N$39),(Statistics_xlsx___Sheet1[[#This Row],[updated offered salary]]&gt;$N$40))</f>
        <v>0</v>
      </c>
    </row>
    <row r="7003" spans="1:11" x14ac:dyDescent="0.3">
      <c r="A7003">
        <v>731292</v>
      </c>
      <c r="B7003" t="s">
        <v>5700</v>
      </c>
      <c r="C7003" t="s">
        <v>8</v>
      </c>
      <c r="D7003" t="s">
        <v>42</v>
      </c>
      <c r="E7003" t="str">
        <f>IF(Statistics_xlsx___Sheet1[[#This Row],[event_name]]="-","Male",Statistics_xlsx___Sheet1[[#This Row],[event_name]])</f>
        <v>Don’t want to say</v>
      </c>
      <c r="F7003" t="s">
        <v>69</v>
      </c>
      <c r="G7003" t="s">
        <v>24</v>
      </c>
      <c r="H7003" t="str">
        <f>IF(Statistics_xlsx___Sheet1[[#This Row],[Post Name]]="-",IF(G7004=0,G7002,G7004),Statistics_xlsx___Sheet1[[#This Row],[Post Name]])</f>
        <v>i7</v>
      </c>
      <c r="I7003">
        <v>34964</v>
      </c>
      <c r="J7003">
        <f>IF(Statistics_xlsx___Sheet1[[#This Row],[Offered Salary]]&lt;=0,AVERAGE($I$2:$I$7166),Statistics_xlsx___Sheet1[[#This Row],[Offered Salary]])</f>
        <v>34964</v>
      </c>
      <c r="K7003" t="b">
        <f>OR((Statistics_xlsx___Sheet1[[#This Row],[updated offered salary]]&lt;$N$39),(Statistics_xlsx___Sheet1[[#This Row],[updated offered salary]]&gt;$N$40))</f>
        <v>0</v>
      </c>
    </row>
    <row r="7004" spans="1:11" x14ac:dyDescent="0.3">
      <c r="A7004">
        <v>285598</v>
      </c>
      <c r="B7004" t="s">
        <v>5701</v>
      </c>
      <c r="C7004" t="s">
        <v>8</v>
      </c>
      <c r="D7004" t="s">
        <v>42</v>
      </c>
      <c r="E7004" t="str">
        <f>IF(Statistics_xlsx___Sheet1[[#This Row],[event_name]]="-","Male",Statistics_xlsx___Sheet1[[#This Row],[event_name]])</f>
        <v>Don’t want to say</v>
      </c>
      <c r="F7004" t="s">
        <v>69</v>
      </c>
      <c r="G7004" t="s">
        <v>24</v>
      </c>
      <c r="H7004" t="str">
        <f>IF(Statistics_xlsx___Sheet1[[#This Row],[Post Name]]="-",IF(G7005=0,G7003,G7005),Statistics_xlsx___Sheet1[[#This Row],[Post Name]])</f>
        <v>i7</v>
      </c>
      <c r="I7004">
        <v>6281</v>
      </c>
      <c r="J7004">
        <f>IF(Statistics_xlsx___Sheet1[[#This Row],[Offered Salary]]&lt;=0,AVERAGE($I$2:$I$7166),Statistics_xlsx___Sheet1[[#This Row],[Offered Salary]])</f>
        <v>6281</v>
      </c>
      <c r="K7004" t="b">
        <f>OR((Statistics_xlsx___Sheet1[[#This Row],[updated offered salary]]&lt;$N$39),(Statistics_xlsx___Sheet1[[#This Row],[updated offered salary]]&gt;$N$40))</f>
        <v>0</v>
      </c>
    </row>
    <row r="7005" spans="1:11" x14ac:dyDescent="0.3">
      <c r="A7005">
        <v>116263</v>
      </c>
      <c r="B7005" t="s">
        <v>5702</v>
      </c>
      <c r="C7005" t="s">
        <v>8</v>
      </c>
      <c r="D7005" t="s">
        <v>42</v>
      </c>
      <c r="E7005" t="str">
        <f>IF(Statistics_xlsx___Sheet1[[#This Row],[event_name]]="-","Male",Statistics_xlsx___Sheet1[[#This Row],[event_name]])</f>
        <v>Don’t want to say</v>
      </c>
      <c r="F7005" t="s">
        <v>69</v>
      </c>
      <c r="G7005" t="s">
        <v>24</v>
      </c>
      <c r="H7005" t="str">
        <f>IF(Statistics_xlsx___Sheet1[[#This Row],[Post Name]]="-",IF(G7006=0,G7004,G7006),Statistics_xlsx___Sheet1[[#This Row],[Post Name]])</f>
        <v>i7</v>
      </c>
      <c r="I7005">
        <v>4158</v>
      </c>
      <c r="J7005">
        <f>IF(Statistics_xlsx___Sheet1[[#This Row],[Offered Salary]]&lt;=0,AVERAGE($I$2:$I$7166),Statistics_xlsx___Sheet1[[#This Row],[Offered Salary]])</f>
        <v>4158</v>
      </c>
      <c r="K7005" t="b">
        <f>OR((Statistics_xlsx___Sheet1[[#This Row],[updated offered salary]]&lt;$N$39),(Statistics_xlsx___Sheet1[[#This Row],[updated offered salary]]&gt;$N$40))</f>
        <v>0</v>
      </c>
    </row>
    <row r="7006" spans="1:11" x14ac:dyDescent="0.3">
      <c r="A7006">
        <v>756365</v>
      </c>
      <c r="B7006" t="s">
        <v>5703</v>
      </c>
      <c r="C7006" t="s">
        <v>8</v>
      </c>
      <c r="D7006" t="s">
        <v>9</v>
      </c>
      <c r="E7006" t="str">
        <f>IF(Statistics_xlsx___Sheet1[[#This Row],[event_name]]="-","Male",Statistics_xlsx___Sheet1[[#This Row],[event_name]])</f>
        <v>Male</v>
      </c>
      <c r="F7006" t="s">
        <v>10</v>
      </c>
      <c r="G7006" t="s">
        <v>345</v>
      </c>
      <c r="H7006" t="str">
        <f>IF(Statistics_xlsx___Sheet1[[#This Row],[Post Name]]="-",IF(G7007=0,G7005,G7007),Statistics_xlsx___Sheet1[[#This Row],[Post Name]])</f>
        <v>c9</v>
      </c>
      <c r="I7006">
        <v>85632</v>
      </c>
      <c r="J7006">
        <f>IF(Statistics_xlsx___Sheet1[[#This Row],[Offered Salary]]&lt;=0,AVERAGE($I$2:$I$7166),Statistics_xlsx___Sheet1[[#This Row],[Offered Salary]])</f>
        <v>85632</v>
      </c>
      <c r="K7006" t="b">
        <f>OR((Statistics_xlsx___Sheet1[[#This Row],[updated offered salary]]&lt;$N$39),(Statistics_xlsx___Sheet1[[#This Row],[updated offered salary]]&gt;$N$40))</f>
        <v>0</v>
      </c>
    </row>
    <row r="7007" spans="1:11" x14ac:dyDescent="0.3">
      <c r="A7007">
        <v>687318</v>
      </c>
      <c r="B7007" t="s">
        <v>5704</v>
      </c>
      <c r="C7007" t="s">
        <v>15</v>
      </c>
      <c r="D7007" t="s">
        <v>9</v>
      </c>
      <c r="E7007" t="str">
        <f>IF(Statistics_xlsx___Sheet1[[#This Row],[event_name]]="-","Male",Statistics_xlsx___Sheet1[[#This Row],[event_name]])</f>
        <v>Male</v>
      </c>
      <c r="F7007" t="s">
        <v>17</v>
      </c>
      <c r="G7007" t="s">
        <v>14</v>
      </c>
      <c r="H7007" t="str">
        <f>IF(Statistics_xlsx___Sheet1[[#This Row],[Post Name]]="-",IF(G7008=0,G7006,G7008),Statistics_xlsx___Sheet1[[#This Row],[Post Name]])</f>
        <v>c5</v>
      </c>
      <c r="I7007">
        <v>96871</v>
      </c>
      <c r="J7007">
        <f>IF(Statistics_xlsx___Sheet1[[#This Row],[Offered Salary]]&lt;=0,AVERAGE($I$2:$I$7166),Statistics_xlsx___Sheet1[[#This Row],[Offered Salary]])</f>
        <v>96871</v>
      </c>
      <c r="K7007" t="b">
        <f>OR((Statistics_xlsx___Sheet1[[#This Row],[updated offered salary]]&lt;$N$39),(Statistics_xlsx___Sheet1[[#This Row],[updated offered salary]]&gt;$N$40))</f>
        <v>0</v>
      </c>
    </row>
    <row r="7008" spans="1:11" x14ac:dyDescent="0.3">
      <c r="A7008">
        <v>312176</v>
      </c>
      <c r="B7008" t="s">
        <v>5705</v>
      </c>
      <c r="C7008" t="s">
        <v>8</v>
      </c>
      <c r="D7008" t="s">
        <v>13</v>
      </c>
      <c r="E7008" t="str">
        <f>IF(Statistics_xlsx___Sheet1[[#This Row],[event_name]]="-","Male",Statistics_xlsx___Sheet1[[#This Row],[event_name]])</f>
        <v>Female</v>
      </c>
      <c r="F7008" t="s">
        <v>52</v>
      </c>
      <c r="G7008" t="s">
        <v>345</v>
      </c>
      <c r="H7008" t="str">
        <f>IF(Statistics_xlsx___Sheet1[[#This Row],[Post Name]]="-",IF(G7009=0,G7007,G7009),Statistics_xlsx___Sheet1[[#This Row],[Post Name]])</f>
        <v>c9</v>
      </c>
      <c r="I7008">
        <v>67535</v>
      </c>
      <c r="J7008">
        <f>IF(Statistics_xlsx___Sheet1[[#This Row],[Offered Salary]]&lt;=0,AVERAGE($I$2:$I$7166),Statistics_xlsx___Sheet1[[#This Row],[Offered Salary]])</f>
        <v>67535</v>
      </c>
      <c r="K7008" t="b">
        <f>OR((Statistics_xlsx___Sheet1[[#This Row],[updated offered salary]]&lt;$N$39),(Statistics_xlsx___Sheet1[[#This Row],[updated offered salary]]&gt;$N$40))</f>
        <v>0</v>
      </c>
    </row>
    <row r="7009" spans="1:11" x14ac:dyDescent="0.3">
      <c r="A7009">
        <v>930830</v>
      </c>
      <c r="B7009" t="s">
        <v>5706</v>
      </c>
      <c r="C7009" t="s">
        <v>8</v>
      </c>
      <c r="D7009" t="s">
        <v>13</v>
      </c>
      <c r="E7009" t="str">
        <f>IF(Statistics_xlsx___Sheet1[[#This Row],[event_name]]="-","Male",Statistics_xlsx___Sheet1[[#This Row],[event_name]])</f>
        <v>Female</v>
      </c>
      <c r="F7009" t="s">
        <v>52</v>
      </c>
      <c r="G7009" t="s">
        <v>345</v>
      </c>
      <c r="H7009" t="str">
        <f>IF(Statistics_xlsx___Sheet1[[#This Row],[Post Name]]="-",IF(G7010=0,G7008,G7010),Statistics_xlsx___Sheet1[[#This Row],[Post Name]])</f>
        <v>c9</v>
      </c>
      <c r="I7009">
        <v>94539</v>
      </c>
      <c r="J7009">
        <f>IF(Statistics_xlsx___Sheet1[[#This Row],[Offered Salary]]&lt;=0,AVERAGE($I$2:$I$7166),Statistics_xlsx___Sheet1[[#This Row],[Offered Salary]])</f>
        <v>94539</v>
      </c>
      <c r="K7009" t="b">
        <f>OR((Statistics_xlsx___Sheet1[[#This Row],[updated offered salary]]&lt;$N$39),(Statistics_xlsx___Sheet1[[#This Row],[updated offered salary]]&gt;$N$40))</f>
        <v>0</v>
      </c>
    </row>
    <row r="7010" spans="1:11" x14ac:dyDescent="0.3">
      <c r="A7010">
        <v>517554</v>
      </c>
      <c r="B7010" t="s">
        <v>5707</v>
      </c>
      <c r="C7010" t="s">
        <v>8</v>
      </c>
      <c r="D7010" t="s">
        <v>9</v>
      </c>
      <c r="E7010" t="str">
        <f>IF(Statistics_xlsx___Sheet1[[#This Row],[event_name]]="-","Male",Statistics_xlsx___Sheet1[[#This Row],[event_name]])</f>
        <v>Male</v>
      </c>
      <c r="F7010" t="s">
        <v>52</v>
      </c>
      <c r="G7010" t="s">
        <v>345</v>
      </c>
      <c r="H7010" t="str">
        <f>IF(Statistics_xlsx___Sheet1[[#This Row],[Post Name]]="-",IF(G7011=0,G7009,G7011),Statistics_xlsx___Sheet1[[#This Row],[Post Name]])</f>
        <v>c9</v>
      </c>
      <c r="I7010">
        <v>63500</v>
      </c>
      <c r="J7010">
        <f>IF(Statistics_xlsx___Sheet1[[#This Row],[Offered Salary]]&lt;=0,AVERAGE($I$2:$I$7166),Statistics_xlsx___Sheet1[[#This Row],[Offered Salary]])</f>
        <v>63500</v>
      </c>
      <c r="K7010" t="b">
        <f>OR((Statistics_xlsx___Sheet1[[#This Row],[updated offered salary]]&lt;$N$39),(Statistics_xlsx___Sheet1[[#This Row],[updated offered salary]]&gt;$N$40))</f>
        <v>0</v>
      </c>
    </row>
    <row r="7011" spans="1:11" x14ac:dyDescent="0.3">
      <c r="A7011">
        <v>708396</v>
      </c>
      <c r="B7011" t="s">
        <v>5708</v>
      </c>
      <c r="C7011" t="s">
        <v>8</v>
      </c>
      <c r="D7011" t="s">
        <v>9</v>
      </c>
      <c r="E7011" t="str">
        <f>IF(Statistics_xlsx___Sheet1[[#This Row],[event_name]]="-","Male",Statistics_xlsx___Sheet1[[#This Row],[event_name]])</f>
        <v>Male</v>
      </c>
      <c r="F7011" t="s">
        <v>33</v>
      </c>
      <c r="G7011" t="s">
        <v>11</v>
      </c>
      <c r="H7011" t="str">
        <f>IF(Statistics_xlsx___Sheet1[[#This Row],[Post Name]]="-",IF(G7012=0,G7010,G7012),Statistics_xlsx___Sheet1[[#This Row],[Post Name]])</f>
        <v>c8</v>
      </c>
      <c r="I7011">
        <v>11765</v>
      </c>
      <c r="J7011">
        <f>IF(Statistics_xlsx___Sheet1[[#This Row],[Offered Salary]]&lt;=0,AVERAGE($I$2:$I$7166),Statistics_xlsx___Sheet1[[#This Row],[Offered Salary]])</f>
        <v>11765</v>
      </c>
      <c r="K7011" t="b">
        <f>OR((Statistics_xlsx___Sheet1[[#This Row],[updated offered salary]]&lt;$N$39),(Statistics_xlsx___Sheet1[[#This Row],[updated offered salary]]&gt;$N$40))</f>
        <v>0</v>
      </c>
    </row>
    <row r="7012" spans="1:11" x14ac:dyDescent="0.3">
      <c r="A7012">
        <v>696994</v>
      </c>
      <c r="B7012" t="s">
        <v>5709</v>
      </c>
      <c r="C7012" t="s">
        <v>8</v>
      </c>
      <c r="D7012" t="s">
        <v>9</v>
      </c>
      <c r="E7012" t="str">
        <f>IF(Statistics_xlsx___Sheet1[[#This Row],[event_name]]="-","Male",Statistics_xlsx___Sheet1[[#This Row],[event_name]])</f>
        <v>Male</v>
      </c>
      <c r="F7012" t="s">
        <v>17</v>
      </c>
      <c r="G7012" t="s">
        <v>345</v>
      </c>
      <c r="H7012" t="str">
        <f>IF(Statistics_xlsx___Sheet1[[#This Row],[Post Name]]="-",IF(G7013=0,G7011,G7013),Statistics_xlsx___Sheet1[[#This Row],[Post Name]])</f>
        <v>c9</v>
      </c>
      <c r="I7012">
        <v>89869</v>
      </c>
      <c r="J7012">
        <f>IF(Statistics_xlsx___Sheet1[[#This Row],[Offered Salary]]&lt;=0,AVERAGE($I$2:$I$7166),Statistics_xlsx___Sheet1[[#This Row],[Offered Salary]])</f>
        <v>89869</v>
      </c>
      <c r="K7012" t="b">
        <f>OR((Statistics_xlsx___Sheet1[[#This Row],[updated offered salary]]&lt;$N$39),(Statistics_xlsx___Sheet1[[#This Row],[updated offered salary]]&gt;$N$40))</f>
        <v>0</v>
      </c>
    </row>
    <row r="7013" spans="1:11" x14ac:dyDescent="0.3">
      <c r="A7013">
        <v>378186</v>
      </c>
      <c r="B7013" t="s">
        <v>5710</v>
      </c>
      <c r="C7013" t="s">
        <v>8</v>
      </c>
      <c r="D7013" t="s">
        <v>9</v>
      </c>
      <c r="E7013" t="str">
        <f>IF(Statistics_xlsx___Sheet1[[#This Row],[event_name]]="-","Male",Statistics_xlsx___Sheet1[[#This Row],[event_name]])</f>
        <v>Male</v>
      </c>
      <c r="F7013" t="s">
        <v>17</v>
      </c>
      <c r="G7013" t="s">
        <v>345</v>
      </c>
      <c r="H7013" t="str">
        <f>IF(Statistics_xlsx___Sheet1[[#This Row],[Post Name]]="-",IF(G7014=0,G7012,G7014),Statistics_xlsx___Sheet1[[#This Row],[Post Name]])</f>
        <v>c9</v>
      </c>
      <c r="I7013">
        <v>60076</v>
      </c>
      <c r="J7013">
        <f>IF(Statistics_xlsx___Sheet1[[#This Row],[Offered Salary]]&lt;=0,AVERAGE($I$2:$I$7166),Statistics_xlsx___Sheet1[[#This Row],[Offered Salary]])</f>
        <v>60076</v>
      </c>
      <c r="K7013" t="b">
        <f>OR((Statistics_xlsx___Sheet1[[#This Row],[updated offered salary]]&lt;$N$39),(Statistics_xlsx___Sheet1[[#This Row],[updated offered salary]]&gt;$N$40))</f>
        <v>0</v>
      </c>
    </row>
    <row r="7014" spans="1:11" x14ac:dyDescent="0.3">
      <c r="A7014">
        <v>876170</v>
      </c>
      <c r="B7014" t="s">
        <v>5711</v>
      </c>
      <c r="C7014" t="s">
        <v>8</v>
      </c>
      <c r="D7014" t="s">
        <v>13</v>
      </c>
      <c r="E7014" t="str">
        <f>IF(Statistics_xlsx___Sheet1[[#This Row],[event_name]]="-","Male",Statistics_xlsx___Sheet1[[#This Row],[event_name]])</f>
        <v>Female</v>
      </c>
      <c r="F7014" t="s">
        <v>17</v>
      </c>
      <c r="G7014" t="s">
        <v>345</v>
      </c>
      <c r="H7014" t="str">
        <f>IF(Statistics_xlsx___Sheet1[[#This Row],[Post Name]]="-",IF(G7015=0,G7013,G7015),Statistics_xlsx___Sheet1[[#This Row],[Post Name]])</f>
        <v>c9</v>
      </c>
      <c r="I7014">
        <v>83842</v>
      </c>
      <c r="J7014">
        <f>IF(Statistics_xlsx___Sheet1[[#This Row],[Offered Salary]]&lt;=0,AVERAGE($I$2:$I$7166),Statistics_xlsx___Sheet1[[#This Row],[Offered Salary]])</f>
        <v>83842</v>
      </c>
      <c r="K7014" t="b">
        <f>OR((Statistics_xlsx___Sheet1[[#This Row],[updated offered salary]]&lt;$N$39),(Statistics_xlsx___Sheet1[[#This Row],[updated offered salary]]&gt;$N$40))</f>
        <v>0</v>
      </c>
    </row>
    <row r="7015" spans="1:11" x14ac:dyDescent="0.3">
      <c r="A7015">
        <v>948475</v>
      </c>
      <c r="B7015" t="s">
        <v>5712</v>
      </c>
      <c r="C7015" t="s">
        <v>8</v>
      </c>
      <c r="D7015" t="s">
        <v>42</v>
      </c>
      <c r="E7015" t="str">
        <f>IF(Statistics_xlsx___Sheet1[[#This Row],[event_name]]="-","Male",Statistics_xlsx___Sheet1[[#This Row],[event_name]])</f>
        <v>Don’t want to say</v>
      </c>
      <c r="F7015" t="s">
        <v>17</v>
      </c>
      <c r="G7015" t="s">
        <v>345</v>
      </c>
      <c r="H7015" t="str">
        <f>IF(Statistics_xlsx___Sheet1[[#This Row],[Post Name]]="-",IF(G7016=0,G7014,G7016),Statistics_xlsx___Sheet1[[#This Row],[Post Name]])</f>
        <v>c9</v>
      </c>
      <c r="I7015">
        <v>9393</v>
      </c>
      <c r="J7015">
        <f>IF(Statistics_xlsx___Sheet1[[#This Row],[Offered Salary]]&lt;=0,AVERAGE($I$2:$I$7166),Statistics_xlsx___Sheet1[[#This Row],[Offered Salary]])</f>
        <v>9393</v>
      </c>
      <c r="K7015" t="b">
        <f>OR((Statistics_xlsx___Sheet1[[#This Row],[updated offered salary]]&lt;$N$39),(Statistics_xlsx___Sheet1[[#This Row],[updated offered salary]]&gt;$N$40))</f>
        <v>0</v>
      </c>
    </row>
    <row r="7016" spans="1:11" x14ac:dyDescent="0.3">
      <c r="A7016">
        <v>403354</v>
      </c>
      <c r="B7016" t="s">
        <v>5713</v>
      </c>
      <c r="C7016" t="s">
        <v>8</v>
      </c>
      <c r="D7016" t="s">
        <v>42</v>
      </c>
      <c r="E7016" t="str">
        <f>IF(Statistics_xlsx___Sheet1[[#This Row],[event_name]]="-","Male",Statistics_xlsx___Sheet1[[#This Row],[event_name]])</f>
        <v>Don’t want to say</v>
      </c>
      <c r="F7016" t="s">
        <v>17</v>
      </c>
      <c r="G7016" t="s">
        <v>345</v>
      </c>
      <c r="H7016" t="str">
        <f>IF(Statistics_xlsx___Sheet1[[#This Row],[Post Name]]="-",IF(G7017=0,G7015,G7017),Statistics_xlsx___Sheet1[[#This Row],[Post Name]])</f>
        <v>c9</v>
      </c>
      <c r="I7016">
        <v>32949</v>
      </c>
      <c r="J7016">
        <f>IF(Statistics_xlsx___Sheet1[[#This Row],[Offered Salary]]&lt;=0,AVERAGE($I$2:$I$7166),Statistics_xlsx___Sheet1[[#This Row],[Offered Salary]])</f>
        <v>32949</v>
      </c>
      <c r="K7016" t="b">
        <f>OR((Statistics_xlsx___Sheet1[[#This Row],[updated offered salary]]&lt;$N$39),(Statistics_xlsx___Sheet1[[#This Row],[updated offered salary]]&gt;$N$40))</f>
        <v>0</v>
      </c>
    </row>
    <row r="7017" spans="1:11" x14ac:dyDescent="0.3">
      <c r="A7017">
        <v>25433</v>
      </c>
      <c r="B7017" t="s">
        <v>5713</v>
      </c>
      <c r="C7017" t="s">
        <v>8</v>
      </c>
      <c r="D7017" t="s">
        <v>42</v>
      </c>
      <c r="E7017" t="str">
        <f>IF(Statistics_xlsx___Sheet1[[#This Row],[event_name]]="-","Male",Statistics_xlsx___Sheet1[[#This Row],[event_name]])</f>
        <v>Don’t want to say</v>
      </c>
      <c r="F7017" t="s">
        <v>17</v>
      </c>
      <c r="G7017" t="s">
        <v>345</v>
      </c>
      <c r="H7017" t="str">
        <f>IF(Statistics_xlsx___Sheet1[[#This Row],[Post Name]]="-",IF(G7018=0,G7016,G7018),Statistics_xlsx___Sheet1[[#This Row],[Post Name]])</f>
        <v>c9</v>
      </c>
      <c r="I7017">
        <v>39958</v>
      </c>
      <c r="J7017">
        <f>IF(Statistics_xlsx___Sheet1[[#This Row],[Offered Salary]]&lt;=0,AVERAGE($I$2:$I$7166),Statistics_xlsx___Sheet1[[#This Row],[Offered Salary]])</f>
        <v>39958</v>
      </c>
      <c r="K7017" t="b">
        <f>OR((Statistics_xlsx___Sheet1[[#This Row],[updated offered salary]]&lt;$N$39),(Statistics_xlsx___Sheet1[[#This Row],[updated offered salary]]&gt;$N$40))</f>
        <v>0</v>
      </c>
    </row>
    <row r="7018" spans="1:11" x14ac:dyDescent="0.3">
      <c r="A7018">
        <v>76889</v>
      </c>
      <c r="B7018" t="s">
        <v>5714</v>
      </c>
      <c r="C7018" t="s">
        <v>15</v>
      </c>
      <c r="D7018" t="s">
        <v>9</v>
      </c>
      <c r="E7018" t="str">
        <f>IF(Statistics_xlsx___Sheet1[[#This Row],[event_name]]="-","Male",Statistics_xlsx___Sheet1[[#This Row],[event_name]])</f>
        <v>Male</v>
      </c>
      <c r="F7018" t="s">
        <v>17</v>
      </c>
      <c r="G7018" t="s">
        <v>345</v>
      </c>
      <c r="H7018" t="str">
        <f>IF(Statistics_xlsx___Sheet1[[#This Row],[Post Name]]="-",IF(G7019=0,G7017,G7019),Statistics_xlsx___Sheet1[[#This Row],[Post Name]])</f>
        <v>c9</v>
      </c>
      <c r="I7018">
        <v>34290</v>
      </c>
      <c r="J7018">
        <f>IF(Statistics_xlsx___Sheet1[[#This Row],[Offered Salary]]&lt;=0,AVERAGE($I$2:$I$7166),Statistics_xlsx___Sheet1[[#This Row],[Offered Salary]])</f>
        <v>34290</v>
      </c>
      <c r="K7018" t="b">
        <f>OR((Statistics_xlsx___Sheet1[[#This Row],[updated offered salary]]&lt;$N$39),(Statistics_xlsx___Sheet1[[#This Row],[updated offered salary]]&gt;$N$40))</f>
        <v>0</v>
      </c>
    </row>
    <row r="7019" spans="1:11" x14ac:dyDescent="0.3">
      <c r="A7019">
        <v>99392</v>
      </c>
      <c r="B7019" t="s">
        <v>5715</v>
      </c>
      <c r="C7019" t="s">
        <v>8</v>
      </c>
      <c r="D7019" t="s">
        <v>13</v>
      </c>
      <c r="E7019" t="str">
        <f>IF(Statistics_xlsx___Sheet1[[#This Row],[event_name]]="-","Male",Statistics_xlsx___Sheet1[[#This Row],[event_name]])</f>
        <v>Female</v>
      </c>
      <c r="F7019" t="s">
        <v>17</v>
      </c>
      <c r="G7019" t="s">
        <v>345</v>
      </c>
      <c r="H7019" t="str">
        <f>IF(Statistics_xlsx___Sheet1[[#This Row],[Post Name]]="-",IF(G7020=0,G7018,G7020),Statistics_xlsx___Sheet1[[#This Row],[Post Name]])</f>
        <v>c9</v>
      </c>
      <c r="I7019">
        <v>75258</v>
      </c>
      <c r="J7019">
        <f>IF(Statistics_xlsx___Sheet1[[#This Row],[Offered Salary]]&lt;=0,AVERAGE($I$2:$I$7166),Statistics_xlsx___Sheet1[[#This Row],[Offered Salary]])</f>
        <v>75258</v>
      </c>
      <c r="K7019" t="b">
        <f>OR((Statistics_xlsx___Sheet1[[#This Row],[updated offered salary]]&lt;$N$39),(Statistics_xlsx___Sheet1[[#This Row],[updated offered salary]]&gt;$N$40))</f>
        <v>0</v>
      </c>
    </row>
    <row r="7020" spans="1:11" x14ac:dyDescent="0.3">
      <c r="A7020">
        <v>204622</v>
      </c>
      <c r="B7020" t="s">
        <v>5716</v>
      </c>
      <c r="C7020" t="s">
        <v>8</v>
      </c>
      <c r="D7020" t="s">
        <v>9</v>
      </c>
      <c r="E7020" t="str">
        <f>IF(Statistics_xlsx___Sheet1[[#This Row],[event_name]]="-","Male",Statistics_xlsx___Sheet1[[#This Row],[event_name]])</f>
        <v>Male</v>
      </c>
      <c r="F7020" t="s">
        <v>33</v>
      </c>
      <c r="G7020" t="s">
        <v>14</v>
      </c>
      <c r="H7020" t="str">
        <f>IF(Statistics_xlsx___Sheet1[[#This Row],[Post Name]]="-",IF(G7021=0,G7019,G7021),Statistics_xlsx___Sheet1[[#This Row],[Post Name]])</f>
        <v>c5</v>
      </c>
      <c r="I7020">
        <v>26460</v>
      </c>
      <c r="J7020">
        <f>IF(Statistics_xlsx___Sheet1[[#This Row],[Offered Salary]]&lt;=0,AVERAGE($I$2:$I$7166),Statistics_xlsx___Sheet1[[#This Row],[Offered Salary]])</f>
        <v>26460</v>
      </c>
      <c r="K7020" t="b">
        <f>OR((Statistics_xlsx___Sheet1[[#This Row],[updated offered salary]]&lt;$N$39),(Statistics_xlsx___Sheet1[[#This Row],[updated offered salary]]&gt;$N$40))</f>
        <v>0</v>
      </c>
    </row>
    <row r="7021" spans="1:11" x14ac:dyDescent="0.3">
      <c r="A7021">
        <v>722275</v>
      </c>
      <c r="B7021" t="s">
        <v>5717</v>
      </c>
      <c r="C7021" t="s">
        <v>8</v>
      </c>
      <c r="D7021" t="s">
        <v>13</v>
      </c>
      <c r="E7021" t="str">
        <f>IF(Statistics_xlsx___Sheet1[[#This Row],[event_name]]="-","Male",Statistics_xlsx___Sheet1[[#This Row],[event_name]])</f>
        <v>Female</v>
      </c>
      <c r="F7021" t="s">
        <v>10</v>
      </c>
      <c r="G7021" t="s">
        <v>24</v>
      </c>
      <c r="H7021" t="str">
        <f>IF(Statistics_xlsx___Sheet1[[#This Row],[Post Name]]="-",IF(G7022=0,G7020,G7022),Statistics_xlsx___Sheet1[[#This Row],[Post Name]])</f>
        <v>i7</v>
      </c>
      <c r="I7021">
        <v>68224</v>
      </c>
      <c r="J7021">
        <f>IF(Statistics_xlsx___Sheet1[[#This Row],[Offered Salary]]&lt;=0,AVERAGE($I$2:$I$7166),Statistics_xlsx___Sheet1[[#This Row],[Offered Salary]])</f>
        <v>68224</v>
      </c>
      <c r="K7021" t="b">
        <f>OR((Statistics_xlsx___Sheet1[[#This Row],[updated offered salary]]&lt;$N$39),(Statistics_xlsx___Sheet1[[#This Row],[updated offered salary]]&gt;$N$40))</f>
        <v>0</v>
      </c>
    </row>
    <row r="7022" spans="1:11" x14ac:dyDescent="0.3">
      <c r="A7022">
        <v>444005</v>
      </c>
      <c r="B7022" t="s">
        <v>5717</v>
      </c>
      <c r="C7022" t="s">
        <v>8</v>
      </c>
      <c r="D7022" t="s">
        <v>13</v>
      </c>
      <c r="E7022" t="str">
        <f>IF(Statistics_xlsx___Sheet1[[#This Row],[event_name]]="-","Male",Statistics_xlsx___Sheet1[[#This Row],[event_name]])</f>
        <v>Female</v>
      </c>
      <c r="F7022" t="s">
        <v>10</v>
      </c>
      <c r="G7022" t="s">
        <v>24</v>
      </c>
      <c r="H7022" t="str">
        <f>IF(Statistics_xlsx___Sheet1[[#This Row],[Post Name]]="-",IF(G7023=0,G7021,G7023),Statistics_xlsx___Sheet1[[#This Row],[Post Name]])</f>
        <v>i7</v>
      </c>
      <c r="I7022">
        <v>56572</v>
      </c>
      <c r="J7022">
        <f>IF(Statistics_xlsx___Sheet1[[#This Row],[Offered Salary]]&lt;=0,AVERAGE($I$2:$I$7166),Statistics_xlsx___Sheet1[[#This Row],[Offered Salary]])</f>
        <v>56572</v>
      </c>
      <c r="K7022" t="b">
        <f>OR((Statistics_xlsx___Sheet1[[#This Row],[updated offered salary]]&lt;$N$39),(Statistics_xlsx___Sheet1[[#This Row],[updated offered salary]]&gt;$N$40))</f>
        <v>0</v>
      </c>
    </row>
    <row r="7023" spans="1:11" x14ac:dyDescent="0.3">
      <c r="A7023">
        <v>636684</v>
      </c>
      <c r="B7023" t="s">
        <v>5718</v>
      </c>
      <c r="C7023" t="s">
        <v>8</v>
      </c>
      <c r="D7023" t="s">
        <v>13</v>
      </c>
      <c r="E7023" t="str">
        <f>IF(Statistics_xlsx___Sheet1[[#This Row],[event_name]]="-","Male",Statistics_xlsx___Sheet1[[#This Row],[event_name]])</f>
        <v>Female</v>
      </c>
      <c r="F7023" t="s">
        <v>10</v>
      </c>
      <c r="G7023" t="s">
        <v>24</v>
      </c>
      <c r="H7023" t="str">
        <f>IF(Statistics_xlsx___Sheet1[[#This Row],[Post Name]]="-",IF(G7024=0,G7022,G7024),Statistics_xlsx___Sheet1[[#This Row],[Post Name]])</f>
        <v>i7</v>
      </c>
      <c r="I7023">
        <v>96131</v>
      </c>
      <c r="J7023">
        <f>IF(Statistics_xlsx___Sheet1[[#This Row],[Offered Salary]]&lt;=0,AVERAGE($I$2:$I$7166),Statistics_xlsx___Sheet1[[#This Row],[Offered Salary]])</f>
        <v>96131</v>
      </c>
      <c r="K7023" t="b">
        <f>OR((Statistics_xlsx___Sheet1[[#This Row],[updated offered salary]]&lt;$N$39),(Statistics_xlsx___Sheet1[[#This Row],[updated offered salary]]&gt;$N$40))</f>
        <v>0</v>
      </c>
    </row>
    <row r="7024" spans="1:11" x14ac:dyDescent="0.3">
      <c r="A7024">
        <v>12073</v>
      </c>
      <c r="B7024" t="s">
        <v>5719</v>
      </c>
      <c r="C7024" t="s">
        <v>8</v>
      </c>
      <c r="D7024" t="s">
        <v>42</v>
      </c>
      <c r="E7024" t="str">
        <f>IF(Statistics_xlsx___Sheet1[[#This Row],[event_name]]="-","Male",Statistics_xlsx___Sheet1[[#This Row],[event_name]])</f>
        <v>Don’t want to say</v>
      </c>
      <c r="F7024" t="s">
        <v>33</v>
      </c>
      <c r="G7024" t="s">
        <v>36</v>
      </c>
      <c r="H7024" t="str">
        <f>IF(Statistics_xlsx___Sheet1[[#This Row],[Post Name]]="-",IF(G7025=0,G7023,G7025),Statistics_xlsx___Sheet1[[#This Row],[Post Name]])</f>
        <v>i5</v>
      </c>
      <c r="I7024">
        <v>54951</v>
      </c>
      <c r="J7024">
        <f>IF(Statistics_xlsx___Sheet1[[#This Row],[Offered Salary]]&lt;=0,AVERAGE($I$2:$I$7166),Statistics_xlsx___Sheet1[[#This Row],[Offered Salary]])</f>
        <v>54951</v>
      </c>
      <c r="K7024" t="b">
        <f>OR((Statistics_xlsx___Sheet1[[#This Row],[updated offered salary]]&lt;$N$39),(Statistics_xlsx___Sheet1[[#This Row],[updated offered salary]]&gt;$N$40))</f>
        <v>0</v>
      </c>
    </row>
    <row r="7025" spans="1:11" x14ac:dyDescent="0.3">
      <c r="A7025">
        <v>324754</v>
      </c>
      <c r="B7025" t="s">
        <v>5720</v>
      </c>
      <c r="C7025" t="s">
        <v>8</v>
      </c>
      <c r="D7025" t="s">
        <v>9</v>
      </c>
      <c r="E7025" t="str">
        <f>IF(Statistics_xlsx___Sheet1[[#This Row],[event_name]]="-","Male",Statistics_xlsx___Sheet1[[#This Row],[event_name]])</f>
        <v>Male</v>
      </c>
      <c r="F7025" t="s">
        <v>10</v>
      </c>
      <c r="G7025" t="s">
        <v>345</v>
      </c>
      <c r="H7025" t="str">
        <f>IF(Statistics_xlsx___Sheet1[[#This Row],[Post Name]]="-",IF(G7026=0,G7024,G7026),Statistics_xlsx___Sheet1[[#This Row],[Post Name]])</f>
        <v>c9</v>
      </c>
      <c r="I7025">
        <v>35967</v>
      </c>
      <c r="J7025">
        <f>IF(Statistics_xlsx___Sheet1[[#This Row],[Offered Salary]]&lt;=0,AVERAGE($I$2:$I$7166),Statistics_xlsx___Sheet1[[#This Row],[Offered Salary]])</f>
        <v>35967</v>
      </c>
      <c r="K7025" t="b">
        <f>OR((Statistics_xlsx___Sheet1[[#This Row],[updated offered salary]]&lt;$N$39),(Statistics_xlsx___Sheet1[[#This Row],[updated offered salary]]&gt;$N$40))</f>
        <v>0</v>
      </c>
    </row>
    <row r="7026" spans="1:11" x14ac:dyDescent="0.3">
      <c r="A7026">
        <v>340934</v>
      </c>
      <c r="B7026" t="s">
        <v>5721</v>
      </c>
      <c r="C7026" t="s">
        <v>8</v>
      </c>
      <c r="D7026" t="s">
        <v>9</v>
      </c>
      <c r="E7026" t="str">
        <f>IF(Statistics_xlsx___Sheet1[[#This Row],[event_name]]="-","Male",Statistics_xlsx___Sheet1[[#This Row],[event_name]])</f>
        <v>Male</v>
      </c>
      <c r="F7026" t="s">
        <v>10</v>
      </c>
      <c r="G7026" t="s">
        <v>345</v>
      </c>
      <c r="H7026" t="str">
        <f>IF(Statistics_xlsx___Sheet1[[#This Row],[Post Name]]="-",IF(G7027=0,G7025,G7027),Statistics_xlsx___Sheet1[[#This Row],[Post Name]])</f>
        <v>c9</v>
      </c>
      <c r="I7026">
        <v>58774</v>
      </c>
      <c r="J7026">
        <f>IF(Statistics_xlsx___Sheet1[[#This Row],[Offered Salary]]&lt;=0,AVERAGE($I$2:$I$7166),Statistics_xlsx___Sheet1[[#This Row],[Offered Salary]])</f>
        <v>58774</v>
      </c>
      <c r="K7026" t="b">
        <f>OR((Statistics_xlsx___Sheet1[[#This Row],[updated offered salary]]&lt;$N$39),(Statistics_xlsx___Sheet1[[#This Row],[updated offered salary]]&gt;$N$40))</f>
        <v>0</v>
      </c>
    </row>
    <row r="7027" spans="1:11" x14ac:dyDescent="0.3">
      <c r="A7027">
        <v>188293</v>
      </c>
      <c r="B7027" t="s">
        <v>5722</v>
      </c>
      <c r="C7027" t="s">
        <v>15</v>
      </c>
      <c r="D7027" t="s">
        <v>9</v>
      </c>
      <c r="E7027" t="str">
        <f>IF(Statistics_xlsx___Sheet1[[#This Row],[event_name]]="-","Male",Statistics_xlsx___Sheet1[[#This Row],[event_name]])</f>
        <v>Male</v>
      </c>
      <c r="F7027" t="s">
        <v>10</v>
      </c>
      <c r="G7027" t="s">
        <v>345</v>
      </c>
      <c r="H7027" t="str">
        <f>IF(Statistics_xlsx___Sheet1[[#This Row],[Post Name]]="-",IF(G7028=0,G7026,G7028),Statistics_xlsx___Sheet1[[#This Row],[Post Name]])</f>
        <v>c9</v>
      </c>
      <c r="I7027">
        <v>29209</v>
      </c>
      <c r="J7027">
        <f>IF(Statistics_xlsx___Sheet1[[#This Row],[Offered Salary]]&lt;=0,AVERAGE($I$2:$I$7166),Statistics_xlsx___Sheet1[[#This Row],[Offered Salary]])</f>
        <v>29209</v>
      </c>
      <c r="K7027" t="b">
        <f>OR((Statistics_xlsx___Sheet1[[#This Row],[updated offered salary]]&lt;$N$39),(Statistics_xlsx___Sheet1[[#This Row],[updated offered salary]]&gt;$N$40))</f>
        <v>0</v>
      </c>
    </row>
    <row r="7028" spans="1:11" x14ac:dyDescent="0.3">
      <c r="A7028">
        <v>723539</v>
      </c>
      <c r="B7028" t="s">
        <v>5723</v>
      </c>
      <c r="C7028" t="s">
        <v>15</v>
      </c>
      <c r="D7028" t="s">
        <v>42</v>
      </c>
      <c r="E7028" t="str">
        <f>IF(Statistics_xlsx___Sheet1[[#This Row],[event_name]]="-","Male",Statistics_xlsx___Sheet1[[#This Row],[event_name]])</f>
        <v>Don’t want to say</v>
      </c>
      <c r="F7028" t="s">
        <v>17</v>
      </c>
      <c r="G7028" t="s">
        <v>14</v>
      </c>
      <c r="H7028" t="str">
        <f>IF(Statistics_xlsx___Sheet1[[#This Row],[Post Name]]="-",IF(G7029=0,G7027,G7029),Statistics_xlsx___Sheet1[[#This Row],[Post Name]])</f>
        <v>c5</v>
      </c>
      <c r="I7028">
        <v>90012</v>
      </c>
      <c r="J7028">
        <f>IF(Statistics_xlsx___Sheet1[[#This Row],[Offered Salary]]&lt;=0,AVERAGE($I$2:$I$7166),Statistics_xlsx___Sheet1[[#This Row],[Offered Salary]])</f>
        <v>90012</v>
      </c>
      <c r="K7028" t="b">
        <f>OR((Statistics_xlsx___Sheet1[[#This Row],[updated offered salary]]&lt;$N$39),(Statistics_xlsx___Sheet1[[#This Row],[updated offered salary]]&gt;$N$40))</f>
        <v>0</v>
      </c>
    </row>
    <row r="7029" spans="1:11" x14ac:dyDescent="0.3">
      <c r="A7029">
        <v>392597</v>
      </c>
      <c r="B7029" t="s">
        <v>5724</v>
      </c>
      <c r="C7029" t="s">
        <v>8</v>
      </c>
      <c r="D7029" t="s">
        <v>9</v>
      </c>
      <c r="E7029" t="str">
        <f>IF(Statistics_xlsx___Sheet1[[#This Row],[event_name]]="-","Male",Statistics_xlsx___Sheet1[[#This Row],[event_name]])</f>
        <v>Male</v>
      </c>
      <c r="F7029" t="s">
        <v>21</v>
      </c>
      <c r="G7029" t="s">
        <v>24</v>
      </c>
      <c r="H7029" t="str">
        <f>IF(Statistics_xlsx___Sheet1[[#This Row],[Post Name]]="-",IF(G7030=0,G7028,G7030),Statistics_xlsx___Sheet1[[#This Row],[Post Name]])</f>
        <v>i7</v>
      </c>
      <c r="I7029">
        <v>96146</v>
      </c>
      <c r="J7029">
        <f>IF(Statistics_xlsx___Sheet1[[#This Row],[Offered Salary]]&lt;=0,AVERAGE($I$2:$I$7166),Statistics_xlsx___Sheet1[[#This Row],[Offered Salary]])</f>
        <v>96146</v>
      </c>
      <c r="K7029" t="b">
        <f>OR((Statistics_xlsx___Sheet1[[#This Row],[updated offered salary]]&lt;$N$39),(Statistics_xlsx___Sheet1[[#This Row],[updated offered salary]]&gt;$N$40))</f>
        <v>0</v>
      </c>
    </row>
    <row r="7030" spans="1:11" x14ac:dyDescent="0.3">
      <c r="A7030">
        <v>75666</v>
      </c>
      <c r="B7030" t="s">
        <v>5725</v>
      </c>
      <c r="C7030" t="s">
        <v>8</v>
      </c>
      <c r="D7030" t="s">
        <v>9</v>
      </c>
      <c r="E7030" t="str">
        <f>IF(Statistics_xlsx___Sheet1[[#This Row],[event_name]]="-","Male",Statistics_xlsx___Sheet1[[#This Row],[event_name]])</f>
        <v>Male</v>
      </c>
      <c r="F7030" t="s">
        <v>10</v>
      </c>
      <c r="G7030" t="s">
        <v>36</v>
      </c>
      <c r="H7030" t="str">
        <f>IF(Statistics_xlsx___Sheet1[[#This Row],[Post Name]]="-",IF(G7031=0,G7029,G7031),Statistics_xlsx___Sheet1[[#This Row],[Post Name]])</f>
        <v>i5</v>
      </c>
      <c r="I7030">
        <v>43616</v>
      </c>
      <c r="J7030">
        <f>IF(Statistics_xlsx___Sheet1[[#This Row],[Offered Salary]]&lt;=0,AVERAGE($I$2:$I$7166),Statistics_xlsx___Sheet1[[#This Row],[Offered Salary]])</f>
        <v>43616</v>
      </c>
      <c r="K7030" t="b">
        <f>OR((Statistics_xlsx___Sheet1[[#This Row],[updated offered salary]]&lt;$N$39),(Statistics_xlsx___Sheet1[[#This Row],[updated offered salary]]&gt;$N$40))</f>
        <v>0</v>
      </c>
    </row>
    <row r="7031" spans="1:11" x14ac:dyDescent="0.3">
      <c r="A7031">
        <v>916742</v>
      </c>
      <c r="B7031" t="s">
        <v>5726</v>
      </c>
      <c r="C7031" t="s">
        <v>8</v>
      </c>
      <c r="D7031" t="s">
        <v>9</v>
      </c>
      <c r="E7031" t="str">
        <f>IF(Statistics_xlsx___Sheet1[[#This Row],[event_name]]="-","Male",Statistics_xlsx___Sheet1[[#This Row],[event_name]])</f>
        <v>Male</v>
      </c>
      <c r="F7031" t="s">
        <v>10</v>
      </c>
      <c r="G7031" t="s">
        <v>345</v>
      </c>
      <c r="H7031" t="str">
        <f>IF(Statistics_xlsx___Sheet1[[#This Row],[Post Name]]="-",IF(G7032=0,G7030,G7032),Statistics_xlsx___Sheet1[[#This Row],[Post Name]])</f>
        <v>c9</v>
      </c>
      <c r="I7031">
        <v>42174</v>
      </c>
      <c r="J7031">
        <f>IF(Statistics_xlsx___Sheet1[[#This Row],[Offered Salary]]&lt;=0,AVERAGE($I$2:$I$7166),Statistics_xlsx___Sheet1[[#This Row],[Offered Salary]])</f>
        <v>42174</v>
      </c>
      <c r="K7031" t="b">
        <f>OR((Statistics_xlsx___Sheet1[[#This Row],[updated offered salary]]&lt;$N$39),(Statistics_xlsx___Sheet1[[#This Row],[updated offered salary]]&gt;$N$40))</f>
        <v>0</v>
      </c>
    </row>
    <row r="7032" spans="1:11" x14ac:dyDescent="0.3">
      <c r="A7032">
        <v>312546</v>
      </c>
      <c r="B7032" t="s">
        <v>5727</v>
      </c>
      <c r="C7032" t="s">
        <v>8</v>
      </c>
      <c r="D7032" t="s">
        <v>9</v>
      </c>
      <c r="E7032" t="str">
        <f>IF(Statistics_xlsx___Sheet1[[#This Row],[event_name]]="-","Male",Statistics_xlsx___Sheet1[[#This Row],[event_name]])</f>
        <v>Male</v>
      </c>
      <c r="F7032" t="s">
        <v>10</v>
      </c>
      <c r="G7032" t="s">
        <v>345</v>
      </c>
      <c r="H7032" t="str">
        <f>IF(Statistics_xlsx___Sheet1[[#This Row],[Post Name]]="-",IF(G7033=0,G7031,G7033),Statistics_xlsx___Sheet1[[#This Row],[Post Name]])</f>
        <v>c9</v>
      </c>
      <c r="I7032">
        <v>83581</v>
      </c>
      <c r="J7032">
        <f>IF(Statistics_xlsx___Sheet1[[#This Row],[Offered Salary]]&lt;=0,AVERAGE($I$2:$I$7166),Statistics_xlsx___Sheet1[[#This Row],[Offered Salary]])</f>
        <v>83581</v>
      </c>
      <c r="K7032" t="b">
        <f>OR((Statistics_xlsx___Sheet1[[#This Row],[updated offered salary]]&lt;$N$39),(Statistics_xlsx___Sheet1[[#This Row],[updated offered salary]]&gt;$N$40))</f>
        <v>0</v>
      </c>
    </row>
    <row r="7033" spans="1:11" x14ac:dyDescent="0.3">
      <c r="A7033">
        <v>438012</v>
      </c>
      <c r="B7033" t="s">
        <v>5728</v>
      </c>
      <c r="C7033" t="s">
        <v>15</v>
      </c>
      <c r="D7033" t="s">
        <v>9</v>
      </c>
      <c r="E7033" t="str">
        <f>IF(Statistics_xlsx___Sheet1[[#This Row],[event_name]]="-","Male",Statistics_xlsx___Sheet1[[#This Row],[event_name]])</f>
        <v>Male</v>
      </c>
      <c r="F7033" t="s">
        <v>10</v>
      </c>
      <c r="G7033" t="s">
        <v>30</v>
      </c>
      <c r="H7033" t="str">
        <f>IF(Statistics_xlsx___Sheet1[[#This Row],[Post Name]]="-",IF(G7034=0,G7032,G7034),Statistics_xlsx___Sheet1[[#This Row],[Post Name]])</f>
        <v>b9</v>
      </c>
      <c r="I7033">
        <v>28339</v>
      </c>
      <c r="J7033">
        <f>IF(Statistics_xlsx___Sheet1[[#This Row],[Offered Salary]]&lt;=0,AVERAGE($I$2:$I$7166),Statistics_xlsx___Sheet1[[#This Row],[Offered Salary]])</f>
        <v>28339</v>
      </c>
      <c r="K7033" t="b">
        <f>OR((Statistics_xlsx___Sheet1[[#This Row],[updated offered salary]]&lt;$N$39),(Statistics_xlsx___Sheet1[[#This Row],[updated offered salary]]&gt;$N$40))</f>
        <v>0</v>
      </c>
    </row>
    <row r="7034" spans="1:11" x14ac:dyDescent="0.3">
      <c r="A7034">
        <v>48491</v>
      </c>
      <c r="B7034" t="s">
        <v>5729</v>
      </c>
      <c r="C7034" t="s">
        <v>8</v>
      </c>
      <c r="D7034" t="s">
        <v>9</v>
      </c>
      <c r="E7034" t="str">
        <f>IF(Statistics_xlsx___Sheet1[[#This Row],[event_name]]="-","Male",Statistics_xlsx___Sheet1[[#This Row],[event_name]])</f>
        <v>Male</v>
      </c>
      <c r="F7034" t="s">
        <v>10</v>
      </c>
      <c r="G7034" t="s">
        <v>30</v>
      </c>
      <c r="H7034" t="str">
        <f>IF(Statistics_xlsx___Sheet1[[#This Row],[Post Name]]="-",IF(G7035=0,G7033,G7035),Statistics_xlsx___Sheet1[[#This Row],[Post Name]])</f>
        <v>b9</v>
      </c>
      <c r="I7034">
        <v>48478</v>
      </c>
      <c r="J7034">
        <f>IF(Statistics_xlsx___Sheet1[[#This Row],[Offered Salary]]&lt;=0,AVERAGE($I$2:$I$7166),Statistics_xlsx___Sheet1[[#This Row],[Offered Salary]])</f>
        <v>48478</v>
      </c>
      <c r="K7034" t="b">
        <f>OR((Statistics_xlsx___Sheet1[[#This Row],[updated offered salary]]&lt;$N$39),(Statistics_xlsx___Sheet1[[#This Row],[updated offered salary]]&gt;$N$40))</f>
        <v>0</v>
      </c>
    </row>
    <row r="7035" spans="1:11" x14ac:dyDescent="0.3">
      <c r="A7035">
        <v>88015</v>
      </c>
      <c r="B7035" t="s">
        <v>5730</v>
      </c>
      <c r="C7035" t="s">
        <v>8</v>
      </c>
      <c r="D7035" t="s">
        <v>13</v>
      </c>
      <c r="E7035" t="str">
        <f>IF(Statistics_xlsx___Sheet1[[#This Row],[event_name]]="-","Male",Statistics_xlsx___Sheet1[[#This Row],[event_name]])</f>
        <v>Female</v>
      </c>
      <c r="F7035" t="s">
        <v>21</v>
      </c>
      <c r="G7035" t="s">
        <v>14</v>
      </c>
      <c r="H7035" t="str">
        <f>IF(Statistics_xlsx___Sheet1[[#This Row],[Post Name]]="-",IF(G7036=0,G7034,G7036),Statistics_xlsx___Sheet1[[#This Row],[Post Name]])</f>
        <v>c5</v>
      </c>
      <c r="I7035">
        <v>3916</v>
      </c>
      <c r="J7035">
        <f>IF(Statistics_xlsx___Sheet1[[#This Row],[Offered Salary]]&lt;=0,AVERAGE($I$2:$I$7166),Statistics_xlsx___Sheet1[[#This Row],[Offered Salary]])</f>
        <v>3916</v>
      </c>
      <c r="K7035" t="b">
        <f>OR((Statistics_xlsx___Sheet1[[#This Row],[updated offered salary]]&lt;$N$39),(Statistics_xlsx___Sheet1[[#This Row],[updated offered salary]]&gt;$N$40))</f>
        <v>0</v>
      </c>
    </row>
    <row r="7036" spans="1:11" x14ac:dyDescent="0.3">
      <c r="A7036">
        <v>47535</v>
      </c>
      <c r="B7036" t="s">
        <v>5731</v>
      </c>
      <c r="C7036" t="s">
        <v>8</v>
      </c>
      <c r="D7036" t="s">
        <v>9</v>
      </c>
      <c r="E7036" t="str">
        <f>IF(Statistics_xlsx___Sheet1[[#This Row],[event_name]]="-","Male",Statistics_xlsx___Sheet1[[#This Row],[event_name]])</f>
        <v>Male</v>
      </c>
      <c r="F7036" t="s">
        <v>21</v>
      </c>
      <c r="G7036" t="s">
        <v>14</v>
      </c>
      <c r="H7036" t="str">
        <f>IF(Statistics_xlsx___Sheet1[[#This Row],[Post Name]]="-",IF(G7037=0,G7035,G7037),Statistics_xlsx___Sheet1[[#This Row],[Post Name]])</f>
        <v>c5</v>
      </c>
      <c r="I7036">
        <v>94036</v>
      </c>
      <c r="J7036">
        <f>IF(Statistics_xlsx___Sheet1[[#This Row],[Offered Salary]]&lt;=0,AVERAGE($I$2:$I$7166),Statistics_xlsx___Sheet1[[#This Row],[Offered Salary]])</f>
        <v>94036</v>
      </c>
      <c r="K7036" t="b">
        <f>OR((Statistics_xlsx___Sheet1[[#This Row],[updated offered salary]]&lt;$N$39),(Statistics_xlsx___Sheet1[[#This Row],[updated offered salary]]&gt;$N$40))</f>
        <v>0</v>
      </c>
    </row>
    <row r="7037" spans="1:11" x14ac:dyDescent="0.3">
      <c r="A7037">
        <v>392190</v>
      </c>
      <c r="B7037" t="s">
        <v>5732</v>
      </c>
      <c r="C7037" t="s">
        <v>8</v>
      </c>
      <c r="D7037" t="s">
        <v>9</v>
      </c>
      <c r="E7037" t="str">
        <f>IF(Statistics_xlsx___Sheet1[[#This Row],[event_name]]="-","Male",Statistics_xlsx___Sheet1[[#This Row],[event_name]])</f>
        <v>Male</v>
      </c>
      <c r="F7037" t="s">
        <v>21</v>
      </c>
      <c r="G7037" t="s">
        <v>24</v>
      </c>
      <c r="H7037" t="str">
        <f>IF(Statistics_xlsx___Sheet1[[#This Row],[Post Name]]="-",IF(G7038=0,G7036,G7038),Statistics_xlsx___Sheet1[[#This Row],[Post Name]])</f>
        <v>i7</v>
      </c>
      <c r="I7037">
        <v>57008</v>
      </c>
      <c r="J7037">
        <f>IF(Statistics_xlsx___Sheet1[[#This Row],[Offered Salary]]&lt;=0,AVERAGE($I$2:$I$7166),Statistics_xlsx___Sheet1[[#This Row],[Offered Salary]])</f>
        <v>57008</v>
      </c>
      <c r="K7037" t="b">
        <f>OR((Statistics_xlsx___Sheet1[[#This Row],[updated offered salary]]&lt;$N$39),(Statistics_xlsx___Sheet1[[#This Row],[updated offered salary]]&gt;$N$40))</f>
        <v>0</v>
      </c>
    </row>
    <row r="7038" spans="1:11" x14ac:dyDescent="0.3">
      <c r="A7038">
        <v>865773</v>
      </c>
      <c r="B7038" t="s">
        <v>5733</v>
      </c>
      <c r="C7038" t="s">
        <v>8</v>
      </c>
      <c r="D7038" t="s">
        <v>13</v>
      </c>
      <c r="E7038" t="str">
        <f>IF(Statistics_xlsx___Sheet1[[#This Row],[event_name]]="-","Male",Statistics_xlsx___Sheet1[[#This Row],[event_name]])</f>
        <v>Female</v>
      </c>
      <c r="F7038" t="s">
        <v>21</v>
      </c>
      <c r="G7038" t="s">
        <v>14</v>
      </c>
      <c r="H7038" t="str">
        <f>IF(Statistics_xlsx___Sheet1[[#This Row],[Post Name]]="-",IF(G7039=0,G7037,G7039),Statistics_xlsx___Sheet1[[#This Row],[Post Name]])</f>
        <v>c5</v>
      </c>
      <c r="I7038">
        <v>97745</v>
      </c>
      <c r="J7038">
        <f>IF(Statistics_xlsx___Sheet1[[#This Row],[Offered Salary]]&lt;=0,AVERAGE($I$2:$I$7166),Statistics_xlsx___Sheet1[[#This Row],[Offered Salary]])</f>
        <v>97745</v>
      </c>
      <c r="K7038" t="b">
        <f>OR((Statistics_xlsx___Sheet1[[#This Row],[updated offered salary]]&lt;$N$39),(Statistics_xlsx___Sheet1[[#This Row],[updated offered salary]]&gt;$N$40))</f>
        <v>0</v>
      </c>
    </row>
    <row r="7039" spans="1:11" x14ac:dyDescent="0.3">
      <c r="A7039">
        <v>924770</v>
      </c>
      <c r="B7039" t="s">
        <v>5734</v>
      </c>
      <c r="C7039" t="s">
        <v>8</v>
      </c>
      <c r="D7039" t="s">
        <v>9</v>
      </c>
      <c r="E7039" t="str">
        <f>IF(Statistics_xlsx___Sheet1[[#This Row],[event_name]]="-","Male",Statistics_xlsx___Sheet1[[#This Row],[event_name]])</f>
        <v>Male</v>
      </c>
      <c r="F7039" t="s">
        <v>21</v>
      </c>
      <c r="G7039" t="s">
        <v>24</v>
      </c>
      <c r="H7039" t="str">
        <f>IF(Statistics_xlsx___Sheet1[[#This Row],[Post Name]]="-",IF(G7040=0,G7038,G7040),Statistics_xlsx___Sheet1[[#This Row],[Post Name]])</f>
        <v>i7</v>
      </c>
      <c r="I7039">
        <v>68808</v>
      </c>
      <c r="J7039">
        <f>IF(Statistics_xlsx___Sheet1[[#This Row],[Offered Salary]]&lt;=0,AVERAGE($I$2:$I$7166),Statistics_xlsx___Sheet1[[#This Row],[Offered Salary]])</f>
        <v>68808</v>
      </c>
      <c r="K7039" t="b">
        <f>OR((Statistics_xlsx___Sheet1[[#This Row],[updated offered salary]]&lt;$N$39),(Statistics_xlsx___Sheet1[[#This Row],[updated offered salary]]&gt;$N$40))</f>
        <v>0</v>
      </c>
    </row>
    <row r="7040" spans="1:11" x14ac:dyDescent="0.3">
      <c r="A7040">
        <v>949061</v>
      </c>
      <c r="B7040" t="s">
        <v>5735</v>
      </c>
      <c r="C7040" t="s">
        <v>8</v>
      </c>
      <c r="D7040" t="s">
        <v>9</v>
      </c>
      <c r="E7040" t="str">
        <f>IF(Statistics_xlsx___Sheet1[[#This Row],[event_name]]="-","Male",Statistics_xlsx___Sheet1[[#This Row],[event_name]])</f>
        <v>Male</v>
      </c>
      <c r="F7040" t="s">
        <v>21</v>
      </c>
      <c r="G7040" t="s">
        <v>24</v>
      </c>
      <c r="H7040" t="str">
        <f>IF(Statistics_xlsx___Sheet1[[#This Row],[Post Name]]="-",IF(G7041=0,G7039,G7041),Statistics_xlsx___Sheet1[[#This Row],[Post Name]])</f>
        <v>i7</v>
      </c>
      <c r="I7040">
        <v>78624</v>
      </c>
      <c r="J7040">
        <f>IF(Statistics_xlsx___Sheet1[[#This Row],[Offered Salary]]&lt;=0,AVERAGE($I$2:$I$7166),Statistics_xlsx___Sheet1[[#This Row],[Offered Salary]])</f>
        <v>78624</v>
      </c>
      <c r="K7040" t="b">
        <f>OR((Statistics_xlsx___Sheet1[[#This Row],[updated offered salary]]&lt;$N$39),(Statistics_xlsx___Sheet1[[#This Row],[updated offered salary]]&gt;$N$40))</f>
        <v>0</v>
      </c>
    </row>
    <row r="7041" spans="1:11" x14ac:dyDescent="0.3">
      <c r="A7041">
        <v>651171</v>
      </c>
      <c r="B7041" t="s">
        <v>5736</v>
      </c>
      <c r="C7041" t="s">
        <v>8</v>
      </c>
      <c r="D7041" t="s">
        <v>9</v>
      </c>
      <c r="E7041" t="str">
        <f>IF(Statistics_xlsx___Sheet1[[#This Row],[event_name]]="-","Male",Statistics_xlsx___Sheet1[[#This Row],[event_name]])</f>
        <v>Male</v>
      </c>
      <c r="F7041" t="s">
        <v>21</v>
      </c>
      <c r="G7041" t="s">
        <v>24</v>
      </c>
      <c r="H7041" t="str">
        <f>IF(Statistics_xlsx___Sheet1[[#This Row],[Post Name]]="-",IF(G7042=0,G7040,G7042),Statistics_xlsx___Sheet1[[#This Row],[Post Name]])</f>
        <v>i7</v>
      </c>
      <c r="I7041">
        <v>37368</v>
      </c>
      <c r="J7041">
        <f>IF(Statistics_xlsx___Sheet1[[#This Row],[Offered Salary]]&lt;=0,AVERAGE($I$2:$I$7166),Statistics_xlsx___Sheet1[[#This Row],[Offered Salary]])</f>
        <v>37368</v>
      </c>
      <c r="K7041" t="b">
        <f>OR((Statistics_xlsx___Sheet1[[#This Row],[updated offered salary]]&lt;$N$39),(Statistics_xlsx___Sheet1[[#This Row],[updated offered salary]]&gt;$N$40))</f>
        <v>0</v>
      </c>
    </row>
    <row r="7042" spans="1:11" x14ac:dyDescent="0.3">
      <c r="A7042">
        <v>557482</v>
      </c>
      <c r="B7042" t="s">
        <v>5737</v>
      </c>
      <c r="C7042" t="s">
        <v>8</v>
      </c>
      <c r="D7042" t="s">
        <v>13</v>
      </c>
      <c r="E7042" t="str">
        <f>IF(Statistics_xlsx___Sheet1[[#This Row],[event_name]]="-","Male",Statistics_xlsx___Sheet1[[#This Row],[event_name]])</f>
        <v>Female</v>
      </c>
      <c r="F7042" t="s">
        <v>21</v>
      </c>
      <c r="G7042" t="s">
        <v>24</v>
      </c>
      <c r="H7042" t="str">
        <f>IF(Statistics_xlsx___Sheet1[[#This Row],[Post Name]]="-",IF(G7043=0,G7041,G7043),Statistics_xlsx___Sheet1[[#This Row],[Post Name]])</f>
        <v>i7</v>
      </c>
      <c r="I7042">
        <v>62205</v>
      </c>
      <c r="J7042">
        <f>IF(Statistics_xlsx___Sheet1[[#This Row],[Offered Salary]]&lt;=0,AVERAGE($I$2:$I$7166),Statistics_xlsx___Sheet1[[#This Row],[Offered Salary]])</f>
        <v>62205</v>
      </c>
      <c r="K7042" t="b">
        <f>OR((Statistics_xlsx___Sheet1[[#This Row],[updated offered salary]]&lt;$N$39),(Statistics_xlsx___Sheet1[[#This Row],[updated offered salary]]&gt;$N$40))</f>
        <v>0</v>
      </c>
    </row>
    <row r="7043" spans="1:11" x14ac:dyDescent="0.3">
      <c r="A7043">
        <v>541284</v>
      </c>
      <c r="B7043" t="s">
        <v>5738</v>
      </c>
      <c r="C7043" t="s">
        <v>15</v>
      </c>
      <c r="D7043" t="s">
        <v>9</v>
      </c>
      <c r="E7043" t="str">
        <f>IF(Statistics_xlsx___Sheet1[[#This Row],[event_name]]="-","Male",Statistics_xlsx___Sheet1[[#This Row],[event_name]])</f>
        <v>Male</v>
      </c>
      <c r="F7043" t="s">
        <v>21</v>
      </c>
      <c r="G7043" t="s">
        <v>24</v>
      </c>
      <c r="H7043" t="str">
        <f>IF(Statistics_xlsx___Sheet1[[#This Row],[Post Name]]="-",IF(G7044=0,G7042,G7044),Statistics_xlsx___Sheet1[[#This Row],[Post Name]])</f>
        <v>i7</v>
      </c>
      <c r="I7043">
        <v>84304</v>
      </c>
      <c r="J7043">
        <f>IF(Statistics_xlsx___Sheet1[[#This Row],[Offered Salary]]&lt;=0,AVERAGE($I$2:$I$7166),Statistics_xlsx___Sheet1[[#This Row],[Offered Salary]])</f>
        <v>84304</v>
      </c>
      <c r="K7043" t="b">
        <f>OR((Statistics_xlsx___Sheet1[[#This Row],[updated offered salary]]&lt;$N$39),(Statistics_xlsx___Sheet1[[#This Row],[updated offered salary]]&gt;$N$40))</f>
        <v>0</v>
      </c>
    </row>
    <row r="7044" spans="1:11" x14ac:dyDescent="0.3">
      <c r="A7044">
        <v>653618</v>
      </c>
      <c r="B7044" t="s">
        <v>5738</v>
      </c>
      <c r="C7044" t="s">
        <v>8</v>
      </c>
      <c r="D7044" t="s">
        <v>9</v>
      </c>
      <c r="E7044" t="str">
        <f>IF(Statistics_xlsx___Sheet1[[#This Row],[event_name]]="-","Male",Statistics_xlsx___Sheet1[[#This Row],[event_name]])</f>
        <v>Male</v>
      </c>
      <c r="F7044" t="s">
        <v>21</v>
      </c>
      <c r="G7044" t="s">
        <v>24</v>
      </c>
      <c r="H7044" t="str">
        <f>IF(Statistics_xlsx___Sheet1[[#This Row],[Post Name]]="-",IF(G7045=0,G7043,G7045),Statistics_xlsx___Sheet1[[#This Row],[Post Name]])</f>
        <v>i7</v>
      </c>
      <c r="I7044">
        <v>53683</v>
      </c>
      <c r="J7044">
        <f>IF(Statistics_xlsx___Sheet1[[#This Row],[Offered Salary]]&lt;=0,AVERAGE($I$2:$I$7166),Statistics_xlsx___Sheet1[[#This Row],[Offered Salary]])</f>
        <v>53683</v>
      </c>
      <c r="K7044" t="b">
        <f>OR((Statistics_xlsx___Sheet1[[#This Row],[updated offered salary]]&lt;$N$39),(Statistics_xlsx___Sheet1[[#This Row],[updated offered salary]]&gt;$N$40))</f>
        <v>0</v>
      </c>
    </row>
    <row r="7045" spans="1:11" x14ac:dyDescent="0.3">
      <c r="A7045">
        <v>664506</v>
      </c>
      <c r="B7045" t="s">
        <v>3623</v>
      </c>
      <c r="C7045" t="s">
        <v>8</v>
      </c>
      <c r="D7045" t="s">
        <v>9</v>
      </c>
      <c r="E7045" t="str">
        <f>IF(Statistics_xlsx___Sheet1[[#This Row],[event_name]]="-","Male",Statistics_xlsx___Sheet1[[#This Row],[event_name]])</f>
        <v>Male</v>
      </c>
      <c r="F7045" t="s">
        <v>21</v>
      </c>
      <c r="G7045" t="s">
        <v>24</v>
      </c>
      <c r="H7045" t="str">
        <f>IF(Statistics_xlsx___Sheet1[[#This Row],[Post Name]]="-",IF(G7046=0,G7044,G7046),Statistics_xlsx___Sheet1[[#This Row],[Post Name]])</f>
        <v>i7</v>
      </c>
      <c r="I7045">
        <v>20749</v>
      </c>
      <c r="J7045">
        <f>IF(Statistics_xlsx___Sheet1[[#This Row],[Offered Salary]]&lt;=0,AVERAGE($I$2:$I$7166),Statistics_xlsx___Sheet1[[#This Row],[Offered Salary]])</f>
        <v>20749</v>
      </c>
      <c r="K7045" t="b">
        <f>OR((Statistics_xlsx___Sheet1[[#This Row],[updated offered salary]]&lt;$N$39),(Statistics_xlsx___Sheet1[[#This Row],[updated offered salary]]&gt;$N$40))</f>
        <v>0</v>
      </c>
    </row>
    <row r="7046" spans="1:11" x14ac:dyDescent="0.3">
      <c r="A7046">
        <v>441544</v>
      </c>
      <c r="B7046" t="s">
        <v>3623</v>
      </c>
      <c r="C7046" t="s">
        <v>8</v>
      </c>
      <c r="D7046" t="s">
        <v>13</v>
      </c>
      <c r="E7046" t="str">
        <f>IF(Statistics_xlsx___Sheet1[[#This Row],[event_name]]="-","Male",Statistics_xlsx___Sheet1[[#This Row],[event_name]])</f>
        <v>Female</v>
      </c>
      <c r="F7046" t="s">
        <v>21</v>
      </c>
      <c r="G7046" t="s">
        <v>24</v>
      </c>
      <c r="H7046" t="str">
        <f>IF(Statistics_xlsx___Sheet1[[#This Row],[Post Name]]="-",IF(G7047=0,G7045,G7047),Statistics_xlsx___Sheet1[[#This Row],[Post Name]])</f>
        <v>i7</v>
      </c>
      <c r="I7046">
        <v>20174</v>
      </c>
      <c r="J7046">
        <f>IF(Statistics_xlsx___Sheet1[[#This Row],[Offered Salary]]&lt;=0,AVERAGE($I$2:$I$7166),Statistics_xlsx___Sheet1[[#This Row],[Offered Salary]])</f>
        <v>20174</v>
      </c>
      <c r="K7046" t="b">
        <f>OR((Statistics_xlsx___Sheet1[[#This Row],[updated offered salary]]&lt;$N$39),(Statistics_xlsx___Sheet1[[#This Row],[updated offered salary]]&gt;$N$40))</f>
        <v>0</v>
      </c>
    </row>
    <row r="7047" spans="1:11" x14ac:dyDescent="0.3">
      <c r="A7047">
        <v>457450</v>
      </c>
      <c r="B7047" t="s">
        <v>5739</v>
      </c>
      <c r="C7047" t="s">
        <v>8</v>
      </c>
      <c r="D7047" t="s">
        <v>9</v>
      </c>
      <c r="E7047" t="str">
        <f>IF(Statistics_xlsx___Sheet1[[#This Row],[event_name]]="-","Male",Statistics_xlsx___Sheet1[[#This Row],[event_name]])</f>
        <v>Male</v>
      </c>
      <c r="F7047" t="s">
        <v>21</v>
      </c>
      <c r="G7047" t="s">
        <v>24</v>
      </c>
      <c r="H7047" t="str">
        <f>IF(Statistics_xlsx___Sheet1[[#This Row],[Post Name]]="-",IF(G7048=0,G7046,G7048),Statistics_xlsx___Sheet1[[#This Row],[Post Name]])</f>
        <v>i7</v>
      </c>
      <c r="I7047">
        <v>28398</v>
      </c>
      <c r="J7047">
        <f>IF(Statistics_xlsx___Sheet1[[#This Row],[Offered Salary]]&lt;=0,AVERAGE($I$2:$I$7166),Statistics_xlsx___Sheet1[[#This Row],[Offered Salary]])</f>
        <v>28398</v>
      </c>
      <c r="K7047" t="b">
        <f>OR((Statistics_xlsx___Sheet1[[#This Row],[updated offered salary]]&lt;$N$39),(Statistics_xlsx___Sheet1[[#This Row],[updated offered salary]]&gt;$N$40))</f>
        <v>0</v>
      </c>
    </row>
    <row r="7048" spans="1:11" x14ac:dyDescent="0.3">
      <c r="A7048">
        <v>624975</v>
      </c>
      <c r="B7048" t="s">
        <v>5740</v>
      </c>
      <c r="C7048" t="s">
        <v>8</v>
      </c>
      <c r="D7048" t="s">
        <v>13</v>
      </c>
      <c r="E7048" t="str">
        <f>IF(Statistics_xlsx___Sheet1[[#This Row],[event_name]]="-","Male",Statistics_xlsx___Sheet1[[#This Row],[event_name]])</f>
        <v>Female</v>
      </c>
      <c r="F7048" t="s">
        <v>10</v>
      </c>
      <c r="G7048" t="s">
        <v>345</v>
      </c>
      <c r="H7048" t="str">
        <f>IF(Statistics_xlsx___Sheet1[[#This Row],[Post Name]]="-",IF(G7049=0,G7047,G7049),Statistics_xlsx___Sheet1[[#This Row],[Post Name]])</f>
        <v>c9</v>
      </c>
      <c r="I7048">
        <v>10013</v>
      </c>
      <c r="J7048">
        <f>IF(Statistics_xlsx___Sheet1[[#This Row],[Offered Salary]]&lt;=0,AVERAGE($I$2:$I$7166),Statistics_xlsx___Sheet1[[#This Row],[Offered Salary]])</f>
        <v>10013</v>
      </c>
      <c r="K7048" t="b">
        <f>OR((Statistics_xlsx___Sheet1[[#This Row],[updated offered salary]]&lt;$N$39),(Statistics_xlsx___Sheet1[[#This Row],[updated offered salary]]&gt;$N$40))</f>
        <v>0</v>
      </c>
    </row>
    <row r="7049" spans="1:11" x14ac:dyDescent="0.3">
      <c r="A7049">
        <v>434314</v>
      </c>
      <c r="B7049" t="s">
        <v>5741</v>
      </c>
      <c r="C7049" t="s">
        <v>8</v>
      </c>
      <c r="D7049" t="s">
        <v>9</v>
      </c>
      <c r="E7049" t="str">
        <f>IF(Statistics_xlsx___Sheet1[[#This Row],[event_name]]="-","Male",Statistics_xlsx___Sheet1[[#This Row],[event_name]])</f>
        <v>Male</v>
      </c>
      <c r="F7049" t="s">
        <v>17</v>
      </c>
      <c r="G7049" t="s">
        <v>345</v>
      </c>
      <c r="H7049" t="str">
        <f>IF(Statistics_xlsx___Sheet1[[#This Row],[Post Name]]="-",IF(G7050=0,G7048,G7050),Statistics_xlsx___Sheet1[[#This Row],[Post Name]])</f>
        <v>c9</v>
      </c>
      <c r="I7049">
        <v>85078</v>
      </c>
      <c r="J7049">
        <f>IF(Statistics_xlsx___Sheet1[[#This Row],[Offered Salary]]&lt;=0,AVERAGE($I$2:$I$7166),Statistics_xlsx___Sheet1[[#This Row],[Offered Salary]])</f>
        <v>85078</v>
      </c>
      <c r="K7049" t="b">
        <f>OR((Statistics_xlsx___Sheet1[[#This Row],[updated offered salary]]&lt;$N$39),(Statistics_xlsx___Sheet1[[#This Row],[updated offered salary]]&gt;$N$40))</f>
        <v>0</v>
      </c>
    </row>
    <row r="7050" spans="1:11" x14ac:dyDescent="0.3">
      <c r="A7050">
        <v>603433</v>
      </c>
      <c r="B7050" t="s">
        <v>5742</v>
      </c>
      <c r="C7050" t="s">
        <v>15</v>
      </c>
      <c r="D7050" t="s">
        <v>9</v>
      </c>
      <c r="E7050" t="str">
        <f>IF(Statistics_xlsx___Sheet1[[#This Row],[event_name]]="-","Male",Statistics_xlsx___Sheet1[[#This Row],[event_name]])</f>
        <v>Male</v>
      </c>
      <c r="F7050" t="s">
        <v>10</v>
      </c>
      <c r="G7050" t="s">
        <v>14</v>
      </c>
      <c r="H7050" t="str">
        <f>IF(Statistics_xlsx___Sheet1[[#This Row],[Post Name]]="-",IF(G7051=0,G7049,G7051),Statistics_xlsx___Sheet1[[#This Row],[Post Name]])</f>
        <v>c5</v>
      </c>
      <c r="I7050">
        <v>72204</v>
      </c>
      <c r="J7050">
        <f>IF(Statistics_xlsx___Sheet1[[#This Row],[Offered Salary]]&lt;=0,AVERAGE($I$2:$I$7166),Statistics_xlsx___Sheet1[[#This Row],[Offered Salary]])</f>
        <v>72204</v>
      </c>
      <c r="K7050" t="b">
        <f>OR((Statistics_xlsx___Sheet1[[#This Row],[updated offered salary]]&lt;$N$39),(Statistics_xlsx___Sheet1[[#This Row],[updated offered salary]]&gt;$N$40))</f>
        <v>0</v>
      </c>
    </row>
    <row r="7051" spans="1:11" x14ac:dyDescent="0.3">
      <c r="A7051">
        <v>808943</v>
      </c>
      <c r="B7051" t="s">
        <v>5743</v>
      </c>
      <c r="C7051" t="s">
        <v>8</v>
      </c>
      <c r="D7051" t="s">
        <v>9</v>
      </c>
      <c r="E7051" t="str">
        <f>IF(Statistics_xlsx___Sheet1[[#This Row],[event_name]]="-","Male",Statistics_xlsx___Sheet1[[#This Row],[event_name]])</f>
        <v>Male</v>
      </c>
      <c r="F7051" t="s">
        <v>10</v>
      </c>
      <c r="G7051" t="s">
        <v>14</v>
      </c>
      <c r="H7051" t="str">
        <f>IF(Statistics_xlsx___Sheet1[[#This Row],[Post Name]]="-",IF(G7052=0,G7050,G7052),Statistics_xlsx___Sheet1[[#This Row],[Post Name]])</f>
        <v>c5</v>
      </c>
      <c r="I7051">
        <v>79028</v>
      </c>
      <c r="J7051">
        <f>IF(Statistics_xlsx___Sheet1[[#This Row],[Offered Salary]]&lt;=0,AVERAGE($I$2:$I$7166),Statistics_xlsx___Sheet1[[#This Row],[Offered Salary]])</f>
        <v>79028</v>
      </c>
      <c r="K7051" t="b">
        <f>OR((Statistics_xlsx___Sheet1[[#This Row],[updated offered salary]]&lt;$N$39),(Statistics_xlsx___Sheet1[[#This Row],[updated offered salary]]&gt;$N$40))</f>
        <v>0</v>
      </c>
    </row>
    <row r="7052" spans="1:11" x14ac:dyDescent="0.3">
      <c r="A7052">
        <v>349391</v>
      </c>
      <c r="B7052" t="s">
        <v>5744</v>
      </c>
      <c r="C7052" t="s">
        <v>15</v>
      </c>
      <c r="D7052" t="s">
        <v>9</v>
      </c>
      <c r="E7052" t="str">
        <f>IF(Statistics_xlsx___Sheet1[[#This Row],[event_name]]="-","Male",Statistics_xlsx___Sheet1[[#This Row],[event_name]])</f>
        <v>Male</v>
      </c>
      <c r="F7052" t="s">
        <v>21</v>
      </c>
      <c r="G7052" t="s">
        <v>24</v>
      </c>
      <c r="H7052" t="str">
        <f>IF(Statistics_xlsx___Sheet1[[#This Row],[Post Name]]="-",IF(G7053=0,G7051,G7053),Statistics_xlsx___Sheet1[[#This Row],[Post Name]])</f>
        <v>i7</v>
      </c>
      <c r="I7052">
        <v>75002</v>
      </c>
      <c r="J7052">
        <f>IF(Statistics_xlsx___Sheet1[[#This Row],[Offered Salary]]&lt;=0,AVERAGE($I$2:$I$7166),Statistics_xlsx___Sheet1[[#This Row],[Offered Salary]])</f>
        <v>75002</v>
      </c>
      <c r="K7052" t="b">
        <f>OR((Statistics_xlsx___Sheet1[[#This Row],[updated offered salary]]&lt;$N$39),(Statistics_xlsx___Sheet1[[#This Row],[updated offered salary]]&gt;$N$40))</f>
        <v>0</v>
      </c>
    </row>
    <row r="7053" spans="1:11" x14ac:dyDescent="0.3">
      <c r="A7053">
        <v>533386</v>
      </c>
      <c r="B7053" t="s">
        <v>5745</v>
      </c>
      <c r="C7053" t="s">
        <v>8</v>
      </c>
      <c r="D7053" t="s">
        <v>9</v>
      </c>
      <c r="E7053" t="str">
        <f>IF(Statistics_xlsx___Sheet1[[#This Row],[event_name]]="-","Male",Statistics_xlsx___Sheet1[[#This Row],[event_name]])</f>
        <v>Male</v>
      </c>
      <c r="F7053" t="s">
        <v>21</v>
      </c>
      <c r="G7053" t="s">
        <v>24</v>
      </c>
      <c r="H7053" t="str">
        <f>IF(Statistics_xlsx___Sheet1[[#This Row],[Post Name]]="-",IF(G7054=0,G7052,G7054),Statistics_xlsx___Sheet1[[#This Row],[Post Name]])</f>
        <v>i7</v>
      </c>
      <c r="I7053">
        <v>72809</v>
      </c>
      <c r="J7053">
        <f>IF(Statistics_xlsx___Sheet1[[#This Row],[Offered Salary]]&lt;=0,AVERAGE($I$2:$I$7166),Statistics_xlsx___Sheet1[[#This Row],[Offered Salary]])</f>
        <v>72809</v>
      </c>
      <c r="K7053" t="b">
        <f>OR((Statistics_xlsx___Sheet1[[#This Row],[updated offered salary]]&lt;$N$39),(Statistics_xlsx___Sheet1[[#This Row],[updated offered salary]]&gt;$N$40))</f>
        <v>0</v>
      </c>
    </row>
    <row r="7054" spans="1:11" x14ac:dyDescent="0.3">
      <c r="A7054">
        <v>599040</v>
      </c>
      <c r="B7054" t="s">
        <v>5746</v>
      </c>
      <c r="C7054" t="s">
        <v>8</v>
      </c>
      <c r="D7054" t="s">
        <v>13</v>
      </c>
      <c r="E7054" t="str">
        <f>IF(Statistics_xlsx___Sheet1[[#This Row],[event_name]]="-","Male",Statistics_xlsx___Sheet1[[#This Row],[event_name]])</f>
        <v>Female</v>
      </c>
      <c r="F7054" t="s">
        <v>33</v>
      </c>
      <c r="G7054" t="s">
        <v>44</v>
      </c>
      <c r="H7054" t="str">
        <f>IF(Statistics_xlsx___Sheet1[[#This Row],[Post Name]]="-",IF(G7055=0,G7053,G7055),Statistics_xlsx___Sheet1[[#This Row],[Post Name]])</f>
        <v>i6</v>
      </c>
      <c r="I7054">
        <v>42711</v>
      </c>
      <c r="J7054">
        <f>IF(Statistics_xlsx___Sheet1[[#This Row],[Offered Salary]]&lt;=0,AVERAGE($I$2:$I$7166),Statistics_xlsx___Sheet1[[#This Row],[Offered Salary]])</f>
        <v>42711</v>
      </c>
      <c r="K7054" t="b">
        <f>OR((Statistics_xlsx___Sheet1[[#This Row],[updated offered salary]]&lt;$N$39),(Statistics_xlsx___Sheet1[[#This Row],[updated offered salary]]&gt;$N$40))</f>
        <v>0</v>
      </c>
    </row>
    <row r="7055" spans="1:11" x14ac:dyDescent="0.3">
      <c r="A7055">
        <v>443730</v>
      </c>
      <c r="B7055" t="s">
        <v>5747</v>
      </c>
      <c r="C7055" t="s">
        <v>8</v>
      </c>
      <c r="D7055" t="s">
        <v>9</v>
      </c>
      <c r="E7055" t="str">
        <f>IF(Statistics_xlsx___Sheet1[[#This Row],[event_name]]="-","Male",Statistics_xlsx___Sheet1[[#This Row],[event_name]])</f>
        <v>Male</v>
      </c>
      <c r="F7055" t="s">
        <v>33</v>
      </c>
      <c r="G7055" t="s">
        <v>44</v>
      </c>
      <c r="H7055" t="str">
        <f>IF(Statistics_xlsx___Sheet1[[#This Row],[Post Name]]="-",IF(G7056=0,G7054,G7056),Statistics_xlsx___Sheet1[[#This Row],[Post Name]])</f>
        <v>i6</v>
      </c>
      <c r="I7055">
        <v>12989</v>
      </c>
      <c r="J7055">
        <f>IF(Statistics_xlsx___Sheet1[[#This Row],[Offered Salary]]&lt;=0,AVERAGE($I$2:$I$7166),Statistics_xlsx___Sheet1[[#This Row],[Offered Salary]])</f>
        <v>12989</v>
      </c>
      <c r="K7055" t="b">
        <f>OR((Statistics_xlsx___Sheet1[[#This Row],[updated offered salary]]&lt;$N$39),(Statistics_xlsx___Sheet1[[#This Row],[updated offered salary]]&gt;$N$40))</f>
        <v>0</v>
      </c>
    </row>
    <row r="7056" spans="1:11" x14ac:dyDescent="0.3">
      <c r="A7056">
        <v>716206</v>
      </c>
      <c r="B7056" t="s">
        <v>5748</v>
      </c>
      <c r="C7056" t="s">
        <v>15</v>
      </c>
      <c r="D7056" t="s">
        <v>13</v>
      </c>
      <c r="E7056" t="str">
        <f>IF(Statistics_xlsx___Sheet1[[#This Row],[event_name]]="-","Male",Statistics_xlsx___Sheet1[[#This Row],[event_name]])</f>
        <v>Female</v>
      </c>
      <c r="F7056" t="s">
        <v>10</v>
      </c>
      <c r="G7056" t="s">
        <v>30</v>
      </c>
      <c r="H7056" t="str">
        <f>IF(Statistics_xlsx___Sheet1[[#This Row],[Post Name]]="-",IF(G7057=0,G7055,G7057),Statistics_xlsx___Sheet1[[#This Row],[Post Name]])</f>
        <v>b9</v>
      </c>
      <c r="I7056">
        <v>9600</v>
      </c>
      <c r="J7056">
        <f>IF(Statistics_xlsx___Sheet1[[#This Row],[Offered Salary]]&lt;=0,AVERAGE($I$2:$I$7166),Statistics_xlsx___Sheet1[[#This Row],[Offered Salary]])</f>
        <v>9600</v>
      </c>
      <c r="K7056" t="b">
        <f>OR((Statistics_xlsx___Sheet1[[#This Row],[updated offered salary]]&lt;$N$39),(Statistics_xlsx___Sheet1[[#This Row],[updated offered salary]]&gt;$N$40))</f>
        <v>0</v>
      </c>
    </row>
    <row r="7057" spans="1:11" x14ac:dyDescent="0.3">
      <c r="A7057">
        <v>675339</v>
      </c>
      <c r="B7057" t="s">
        <v>5748</v>
      </c>
      <c r="C7057" t="s">
        <v>8</v>
      </c>
      <c r="D7057" t="s">
        <v>13</v>
      </c>
      <c r="E7057" t="str">
        <f>IF(Statistics_xlsx___Sheet1[[#This Row],[event_name]]="-","Male",Statistics_xlsx___Sheet1[[#This Row],[event_name]])</f>
        <v>Female</v>
      </c>
      <c r="F7057" t="s">
        <v>10</v>
      </c>
      <c r="G7057" t="s">
        <v>30</v>
      </c>
      <c r="H7057" t="str">
        <f>IF(Statistics_xlsx___Sheet1[[#This Row],[Post Name]]="-",IF(G7058=0,G7056,G7058),Statistics_xlsx___Sheet1[[#This Row],[Post Name]])</f>
        <v>b9</v>
      </c>
      <c r="I7057">
        <v>34931</v>
      </c>
      <c r="J7057">
        <f>IF(Statistics_xlsx___Sheet1[[#This Row],[Offered Salary]]&lt;=0,AVERAGE($I$2:$I$7166),Statistics_xlsx___Sheet1[[#This Row],[Offered Salary]])</f>
        <v>34931</v>
      </c>
      <c r="K7057" t="b">
        <f>OR((Statistics_xlsx___Sheet1[[#This Row],[updated offered salary]]&lt;$N$39),(Statistics_xlsx___Sheet1[[#This Row],[updated offered salary]]&gt;$N$40))</f>
        <v>0</v>
      </c>
    </row>
    <row r="7058" spans="1:11" x14ac:dyDescent="0.3">
      <c r="A7058">
        <v>408330</v>
      </c>
      <c r="B7058" t="s">
        <v>2965</v>
      </c>
      <c r="C7058" t="s">
        <v>8</v>
      </c>
      <c r="D7058" t="s">
        <v>13</v>
      </c>
      <c r="E7058" t="str">
        <f>IF(Statistics_xlsx___Sheet1[[#This Row],[event_name]]="-","Male",Statistics_xlsx___Sheet1[[#This Row],[event_name]])</f>
        <v>Female</v>
      </c>
      <c r="F7058" t="s">
        <v>10</v>
      </c>
      <c r="G7058" t="s">
        <v>44</v>
      </c>
      <c r="H7058" t="str">
        <f>IF(Statistics_xlsx___Sheet1[[#This Row],[Post Name]]="-",IF(G7059=0,G7057,G7059),Statistics_xlsx___Sheet1[[#This Row],[Post Name]])</f>
        <v>i6</v>
      </c>
      <c r="I7058">
        <v>34413</v>
      </c>
      <c r="J7058">
        <f>IF(Statistics_xlsx___Sheet1[[#This Row],[Offered Salary]]&lt;=0,AVERAGE($I$2:$I$7166),Statistics_xlsx___Sheet1[[#This Row],[Offered Salary]])</f>
        <v>34413</v>
      </c>
      <c r="K7058" t="b">
        <f>OR((Statistics_xlsx___Sheet1[[#This Row],[updated offered salary]]&lt;$N$39),(Statistics_xlsx___Sheet1[[#This Row],[updated offered salary]]&gt;$N$40))</f>
        <v>0</v>
      </c>
    </row>
    <row r="7059" spans="1:11" x14ac:dyDescent="0.3">
      <c r="A7059">
        <v>926123</v>
      </c>
      <c r="B7059" t="s">
        <v>5749</v>
      </c>
      <c r="C7059" t="s">
        <v>8</v>
      </c>
      <c r="D7059" t="s">
        <v>9</v>
      </c>
      <c r="E7059" t="str">
        <f>IF(Statistics_xlsx___Sheet1[[#This Row],[event_name]]="-","Male",Statistics_xlsx___Sheet1[[#This Row],[event_name]])</f>
        <v>Male</v>
      </c>
      <c r="F7059" t="s">
        <v>17</v>
      </c>
      <c r="G7059" t="s">
        <v>30</v>
      </c>
      <c r="H7059" t="str">
        <f>IF(Statistics_xlsx___Sheet1[[#This Row],[Post Name]]="-",IF(G7060=0,G7058,G7060),Statistics_xlsx___Sheet1[[#This Row],[Post Name]])</f>
        <v>b9</v>
      </c>
      <c r="I7059">
        <v>93385</v>
      </c>
      <c r="J7059">
        <f>IF(Statistics_xlsx___Sheet1[[#This Row],[Offered Salary]]&lt;=0,AVERAGE($I$2:$I$7166),Statistics_xlsx___Sheet1[[#This Row],[Offered Salary]])</f>
        <v>93385</v>
      </c>
      <c r="K7059" t="b">
        <f>OR((Statistics_xlsx___Sheet1[[#This Row],[updated offered salary]]&lt;$N$39),(Statistics_xlsx___Sheet1[[#This Row],[updated offered salary]]&gt;$N$40))</f>
        <v>0</v>
      </c>
    </row>
    <row r="7060" spans="1:11" x14ac:dyDescent="0.3">
      <c r="A7060">
        <v>437507</v>
      </c>
      <c r="B7060" t="s">
        <v>5750</v>
      </c>
      <c r="C7060" t="s">
        <v>8</v>
      </c>
      <c r="D7060" t="s">
        <v>13</v>
      </c>
      <c r="E7060" t="str">
        <f>IF(Statistics_xlsx___Sheet1[[#This Row],[event_name]]="-","Male",Statistics_xlsx___Sheet1[[#This Row],[event_name]])</f>
        <v>Female</v>
      </c>
      <c r="F7060" t="s">
        <v>17</v>
      </c>
      <c r="G7060" t="s">
        <v>345</v>
      </c>
      <c r="H7060" t="str">
        <f>IF(Statistics_xlsx___Sheet1[[#This Row],[Post Name]]="-",IF(G7061=0,G7059,G7061),Statistics_xlsx___Sheet1[[#This Row],[Post Name]])</f>
        <v>c9</v>
      </c>
      <c r="I7060">
        <v>14415</v>
      </c>
      <c r="J7060">
        <f>IF(Statistics_xlsx___Sheet1[[#This Row],[Offered Salary]]&lt;=0,AVERAGE($I$2:$I$7166),Statistics_xlsx___Sheet1[[#This Row],[Offered Salary]])</f>
        <v>14415</v>
      </c>
      <c r="K7060" t="b">
        <f>OR((Statistics_xlsx___Sheet1[[#This Row],[updated offered salary]]&lt;$N$39),(Statistics_xlsx___Sheet1[[#This Row],[updated offered salary]]&gt;$N$40))</f>
        <v>0</v>
      </c>
    </row>
    <row r="7061" spans="1:11" x14ac:dyDescent="0.3">
      <c r="A7061">
        <v>934902</v>
      </c>
      <c r="B7061" t="s">
        <v>5751</v>
      </c>
      <c r="C7061" t="s">
        <v>8</v>
      </c>
      <c r="D7061" t="s">
        <v>13</v>
      </c>
      <c r="E7061" t="str">
        <f>IF(Statistics_xlsx___Sheet1[[#This Row],[event_name]]="-","Male",Statistics_xlsx___Sheet1[[#This Row],[event_name]])</f>
        <v>Female</v>
      </c>
      <c r="F7061" t="s">
        <v>17</v>
      </c>
      <c r="G7061" t="s">
        <v>345</v>
      </c>
      <c r="H7061" t="str">
        <f>IF(Statistics_xlsx___Sheet1[[#This Row],[Post Name]]="-",IF(G7062=0,G7060,G7062),Statistics_xlsx___Sheet1[[#This Row],[Post Name]])</f>
        <v>c9</v>
      </c>
      <c r="I7061">
        <v>28498</v>
      </c>
      <c r="J7061">
        <f>IF(Statistics_xlsx___Sheet1[[#This Row],[Offered Salary]]&lt;=0,AVERAGE($I$2:$I$7166),Statistics_xlsx___Sheet1[[#This Row],[Offered Salary]])</f>
        <v>28498</v>
      </c>
      <c r="K7061" t="b">
        <f>OR((Statistics_xlsx___Sheet1[[#This Row],[updated offered salary]]&lt;$N$39),(Statistics_xlsx___Sheet1[[#This Row],[updated offered salary]]&gt;$N$40))</f>
        <v>0</v>
      </c>
    </row>
    <row r="7062" spans="1:11" x14ac:dyDescent="0.3">
      <c r="A7062">
        <v>769054</v>
      </c>
      <c r="B7062" t="s">
        <v>5752</v>
      </c>
      <c r="C7062" t="s">
        <v>8</v>
      </c>
      <c r="D7062" t="s">
        <v>13</v>
      </c>
      <c r="E7062" t="str">
        <f>IF(Statistics_xlsx___Sheet1[[#This Row],[event_name]]="-","Male",Statistics_xlsx___Sheet1[[#This Row],[event_name]])</f>
        <v>Female</v>
      </c>
      <c r="F7062" t="s">
        <v>17</v>
      </c>
      <c r="G7062" t="s">
        <v>345</v>
      </c>
      <c r="H7062" t="str">
        <f>IF(Statistics_xlsx___Sheet1[[#This Row],[Post Name]]="-",IF(G7063=0,G7061,G7063),Statistics_xlsx___Sheet1[[#This Row],[Post Name]])</f>
        <v>c9</v>
      </c>
      <c r="I7062">
        <v>9896</v>
      </c>
      <c r="J7062">
        <f>IF(Statistics_xlsx___Sheet1[[#This Row],[Offered Salary]]&lt;=0,AVERAGE($I$2:$I$7166),Statistics_xlsx___Sheet1[[#This Row],[Offered Salary]])</f>
        <v>9896</v>
      </c>
      <c r="K7062" t="b">
        <f>OR((Statistics_xlsx___Sheet1[[#This Row],[updated offered salary]]&lt;$N$39),(Statistics_xlsx___Sheet1[[#This Row],[updated offered salary]]&gt;$N$40))</f>
        <v>0</v>
      </c>
    </row>
    <row r="7063" spans="1:11" x14ac:dyDescent="0.3">
      <c r="A7063">
        <v>860465</v>
      </c>
      <c r="B7063" t="s">
        <v>5753</v>
      </c>
      <c r="C7063" t="s">
        <v>8</v>
      </c>
      <c r="D7063" t="s">
        <v>9</v>
      </c>
      <c r="E7063" t="str">
        <f>IF(Statistics_xlsx___Sheet1[[#This Row],[event_name]]="-","Male",Statistics_xlsx___Sheet1[[#This Row],[event_name]])</f>
        <v>Male</v>
      </c>
      <c r="F7063" t="s">
        <v>166</v>
      </c>
      <c r="G7063" t="s">
        <v>14</v>
      </c>
      <c r="H7063" t="str">
        <f>IF(Statistics_xlsx___Sheet1[[#This Row],[Post Name]]="-",IF(G7064=0,G7062,G7064),Statistics_xlsx___Sheet1[[#This Row],[Post Name]])</f>
        <v>c5</v>
      </c>
      <c r="I7063">
        <v>63027</v>
      </c>
      <c r="J7063">
        <f>IF(Statistics_xlsx___Sheet1[[#This Row],[Offered Salary]]&lt;=0,AVERAGE($I$2:$I$7166),Statistics_xlsx___Sheet1[[#This Row],[Offered Salary]])</f>
        <v>63027</v>
      </c>
      <c r="K7063" t="b">
        <f>OR((Statistics_xlsx___Sheet1[[#This Row],[updated offered salary]]&lt;$N$39),(Statistics_xlsx___Sheet1[[#This Row],[updated offered salary]]&gt;$N$40))</f>
        <v>0</v>
      </c>
    </row>
    <row r="7064" spans="1:11" x14ac:dyDescent="0.3">
      <c r="A7064">
        <v>64715</v>
      </c>
      <c r="B7064" t="s">
        <v>5754</v>
      </c>
      <c r="C7064" t="s">
        <v>8</v>
      </c>
      <c r="D7064" t="s">
        <v>13</v>
      </c>
      <c r="E7064" t="str">
        <f>IF(Statistics_xlsx___Sheet1[[#This Row],[event_name]]="-","Male",Statistics_xlsx___Sheet1[[#This Row],[event_name]])</f>
        <v>Female</v>
      </c>
      <c r="F7064" t="s">
        <v>166</v>
      </c>
      <c r="G7064" t="s">
        <v>14</v>
      </c>
      <c r="H7064" t="str">
        <f>IF(Statistics_xlsx___Sheet1[[#This Row],[Post Name]]="-",IF(G7065=0,G7063,G7065),Statistics_xlsx___Sheet1[[#This Row],[Post Name]])</f>
        <v>c5</v>
      </c>
      <c r="I7064">
        <v>36150</v>
      </c>
      <c r="J7064">
        <f>IF(Statistics_xlsx___Sheet1[[#This Row],[Offered Salary]]&lt;=0,AVERAGE($I$2:$I$7166),Statistics_xlsx___Sheet1[[#This Row],[Offered Salary]])</f>
        <v>36150</v>
      </c>
      <c r="K7064" t="b">
        <f>OR((Statistics_xlsx___Sheet1[[#This Row],[updated offered salary]]&lt;$N$39),(Statistics_xlsx___Sheet1[[#This Row],[updated offered salary]]&gt;$N$40))</f>
        <v>0</v>
      </c>
    </row>
    <row r="7065" spans="1:11" x14ac:dyDescent="0.3">
      <c r="A7065">
        <v>49349</v>
      </c>
      <c r="B7065" t="s">
        <v>5755</v>
      </c>
      <c r="C7065" t="s">
        <v>8</v>
      </c>
      <c r="D7065" t="s">
        <v>9</v>
      </c>
      <c r="E7065" t="str">
        <f>IF(Statistics_xlsx___Sheet1[[#This Row],[event_name]]="-","Male",Statistics_xlsx___Sheet1[[#This Row],[event_name]])</f>
        <v>Male</v>
      </c>
      <c r="F7065" t="s">
        <v>17</v>
      </c>
      <c r="G7065" t="s">
        <v>345</v>
      </c>
      <c r="H7065" t="str">
        <f>IF(Statistics_xlsx___Sheet1[[#This Row],[Post Name]]="-",IF(G7066=0,G7064,G7066),Statistics_xlsx___Sheet1[[#This Row],[Post Name]])</f>
        <v>c9</v>
      </c>
      <c r="I7065">
        <v>43768</v>
      </c>
      <c r="J7065">
        <f>IF(Statistics_xlsx___Sheet1[[#This Row],[Offered Salary]]&lt;=0,AVERAGE($I$2:$I$7166),Statistics_xlsx___Sheet1[[#This Row],[Offered Salary]])</f>
        <v>43768</v>
      </c>
      <c r="K7065" t="b">
        <f>OR((Statistics_xlsx___Sheet1[[#This Row],[updated offered salary]]&lt;$N$39),(Statistics_xlsx___Sheet1[[#This Row],[updated offered salary]]&gt;$N$40))</f>
        <v>0</v>
      </c>
    </row>
    <row r="7066" spans="1:11" x14ac:dyDescent="0.3">
      <c r="A7066">
        <v>386691</v>
      </c>
      <c r="B7066" t="s">
        <v>5756</v>
      </c>
      <c r="C7066" t="s">
        <v>8</v>
      </c>
      <c r="D7066" t="s">
        <v>9</v>
      </c>
      <c r="E7066" t="str">
        <f>IF(Statistics_xlsx___Sheet1[[#This Row],[event_name]]="-","Male",Statistics_xlsx___Sheet1[[#This Row],[event_name]])</f>
        <v>Male</v>
      </c>
      <c r="F7066" t="s">
        <v>10</v>
      </c>
      <c r="G7066" t="s">
        <v>24</v>
      </c>
      <c r="H7066" t="str">
        <f>IF(Statistics_xlsx___Sheet1[[#This Row],[Post Name]]="-",IF(G7067=0,G7065,G7067),Statistics_xlsx___Sheet1[[#This Row],[Post Name]])</f>
        <v>i7</v>
      </c>
      <c r="I7066">
        <v>84298</v>
      </c>
      <c r="J7066">
        <f>IF(Statistics_xlsx___Sheet1[[#This Row],[Offered Salary]]&lt;=0,AVERAGE($I$2:$I$7166),Statistics_xlsx___Sheet1[[#This Row],[Offered Salary]])</f>
        <v>84298</v>
      </c>
      <c r="K7066" t="b">
        <f>OR((Statistics_xlsx___Sheet1[[#This Row],[updated offered salary]]&lt;$N$39),(Statistics_xlsx___Sheet1[[#This Row],[updated offered salary]]&gt;$N$40))</f>
        <v>0</v>
      </c>
    </row>
    <row r="7067" spans="1:11" x14ac:dyDescent="0.3">
      <c r="A7067">
        <v>152421</v>
      </c>
      <c r="B7067" t="s">
        <v>5757</v>
      </c>
      <c r="C7067" t="s">
        <v>8</v>
      </c>
      <c r="D7067" t="s">
        <v>13</v>
      </c>
      <c r="E7067" t="str">
        <f>IF(Statistics_xlsx___Sheet1[[#This Row],[event_name]]="-","Male",Statistics_xlsx___Sheet1[[#This Row],[event_name]])</f>
        <v>Female</v>
      </c>
      <c r="F7067" t="s">
        <v>10</v>
      </c>
      <c r="G7067" t="s">
        <v>24</v>
      </c>
      <c r="H7067" t="str">
        <f>IF(Statistics_xlsx___Sheet1[[#This Row],[Post Name]]="-",IF(G7068=0,G7066,G7068),Statistics_xlsx___Sheet1[[#This Row],[Post Name]])</f>
        <v>i7</v>
      </c>
      <c r="I7067">
        <v>41893</v>
      </c>
      <c r="J7067">
        <f>IF(Statistics_xlsx___Sheet1[[#This Row],[Offered Salary]]&lt;=0,AVERAGE($I$2:$I$7166),Statistics_xlsx___Sheet1[[#This Row],[Offered Salary]])</f>
        <v>41893</v>
      </c>
      <c r="K7067" t="b">
        <f>OR((Statistics_xlsx___Sheet1[[#This Row],[updated offered salary]]&lt;$N$39),(Statistics_xlsx___Sheet1[[#This Row],[updated offered salary]]&gt;$N$40))</f>
        <v>0</v>
      </c>
    </row>
    <row r="7068" spans="1:11" x14ac:dyDescent="0.3">
      <c r="A7068">
        <v>825990</v>
      </c>
      <c r="B7068" t="s">
        <v>5758</v>
      </c>
      <c r="C7068" t="s">
        <v>8</v>
      </c>
      <c r="D7068" t="s">
        <v>42</v>
      </c>
      <c r="E7068" t="str">
        <f>IF(Statistics_xlsx___Sheet1[[#This Row],[event_name]]="-","Male",Statistics_xlsx___Sheet1[[#This Row],[event_name]])</f>
        <v>Don’t want to say</v>
      </c>
      <c r="F7068" t="s">
        <v>17</v>
      </c>
      <c r="G7068" t="s">
        <v>345</v>
      </c>
      <c r="H7068" t="str">
        <f>IF(Statistics_xlsx___Sheet1[[#This Row],[Post Name]]="-",IF(G7069=0,G7067,G7069),Statistics_xlsx___Sheet1[[#This Row],[Post Name]])</f>
        <v>c9</v>
      </c>
      <c r="I7068">
        <v>27674</v>
      </c>
      <c r="J7068">
        <f>IF(Statistics_xlsx___Sheet1[[#This Row],[Offered Salary]]&lt;=0,AVERAGE($I$2:$I$7166),Statistics_xlsx___Sheet1[[#This Row],[Offered Salary]])</f>
        <v>27674</v>
      </c>
      <c r="K7068" t="b">
        <f>OR((Statistics_xlsx___Sheet1[[#This Row],[updated offered salary]]&lt;$N$39),(Statistics_xlsx___Sheet1[[#This Row],[updated offered salary]]&gt;$N$40))</f>
        <v>0</v>
      </c>
    </row>
    <row r="7069" spans="1:11" x14ac:dyDescent="0.3">
      <c r="A7069">
        <v>599361</v>
      </c>
      <c r="B7069" t="s">
        <v>5759</v>
      </c>
      <c r="C7069" t="s">
        <v>15</v>
      </c>
      <c r="D7069" t="s">
        <v>9</v>
      </c>
      <c r="E7069" t="str">
        <f>IF(Statistics_xlsx___Sheet1[[#This Row],[event_name]]="-","Male",Statistics_xlsx___Sheet1[[#This Row],[event_name]])</f>
        <v>Male</v>
      </c>
      <c r="F7069" t="s">
        <v>17</v>
      </c>
      <c r="G7069" t="s">
        <v>345</v>
      </c>
      <c r="H7069" t="str">
        <f>IF(Statistics_xlsx___Sheet1[[#This Row],[Post Name]]="-",IF(G7070=0,G7068,G7070),Statistics_xlsx___Sheet1[[#This Row],[Post Name]])</f>
        <v>c9</v>
      </c>
      <c r="I7069">
        <v>71314</v>
      </c>
      <c r="J7069">
        <f>IF(Statistics_xlsx___Sheet1[[#This Row],[Offered Salary]]&lt;=0,AVERAGE($I$2:$I$7166),Statistics_xlsx___Sheet1[[#This Row],[Offered Salary]])</f>
        <v>71314</v>
      </c>
      <c r="K7069" t="b">
        <f>OR((Statistics_xlsx___Sheet1[[#This Row],[updated offered salary]]&lt;$N$39),(Statistics_xlsx___Sheet1[[#This Row],[updated offered salary]]&gt;$N$40))</f>
        <v>0</v>
      </c>
    </row>
    <row r="7070" spans="1:11" x14ac:dyDescent="0.3">
      <c r="A7070">
        <v>67257</v>
      </c>
      <c r="B7070" t="s">
        <v>5760</v>
      </c>
      <c r="C7070" t="s">
        <v>8</v>
      </c>
      <c r="D7070" t="s">
        <v>9</v>
      </c>
      <c r="E7070" t="str">
        <f>IF(Statistics_xlsx___Sheet1[[#This Row],[event_name]]="-","Male",Statistics_xlsx___Sheet1[[#This Row],[event_name]])</f>
        <v>Male</v>
      </c>
      <c r="F7070" t="s">
        <v>17</v>
      </c>
      <c r="G7070" t="s">
        <v>345</v>
      </c>
      <c r="H7070" t="str">
        <f>IF(Statistics_xlsx___Sheet1[[#This Row],[Post Name]]="-",IF(G7071=0,G7069,G7071),Statistics_xlsx___Sheet1[[#This Row],[Post Name]])</f>
        <v>c9</v>
      </c>
      <c r="I7070">
        <v>44261</v>
      </c>
      <c r="J7070">
        <f>IF(Statistics_xlsx___Sheet1[[#This Row],[Offered Salary]]&lt;=0,AVERAGE($I$2:$I$7166),Statistics_xlsx___Sheet1[[#This Row],[Offered Salary]])</f>
        <v>44261</v>
      </c>
      <c r="K7070" t="b">
        <f>OR((Statistics_xlsx___Sheet1[[#This Row],[updated offered salary]]&lt;$N$39),(Statistics_xlsx___Sheet1[[#This Row],[updated offered salary]]&gt;$N$40))</f>
        <v>0</v>
      </c>
    </row>
    <row r="7071" spans="1:11" x14ac:dyDescent="0.3">
      <c r="A7071">
        <v>634464</v>
      </c>
      <c r="B7071" t="s">
        <v>5759</v>
      </c>
      <c r="C7071" t="s">
        <v>8</v>
      </c>
      <c r="D7071" t="s">
        <v>42</v>
      </c>
      <c r="E7071" t="str">
        <f>IF(Statistics_xlsx___Sheet1[[#This Row],[event_name]]="-","Male",Statistics_xlsx___Sheet1[[#This Row],[event_name]])</f>
        <v>Don’t want to say</v>
      </c>
      <c r="F7071" t="s">
        <v>17</v>
      </c>
      <c r="G7071" t="s">
        <v>345</v>
      </c>
      <c r="H7071" t="str">
        <f>IF(Statistics_xlsx___Sheet1[[#This Row],[Post Name]]="-",IF(G7072=0,G7070,G7072),Statistics_xlsx___Sheet1[[#This Row],[Post Name]])</f>
        <v>c9</v>
      </c>
      <c r="I7071">
        <v>38721</v>
      </c>
      <c r="J7071">
        <f>IF(Statistics_xlsx___Sheet1[[#This Row],[Offered Salary]]&lt;=0,AVERAGE($I$2:$I$7166),Statistics_xlsx___Sheet1[[#This Row],[Offered Salary]])</f>
        <v>38721</v>
      </c>
      <c r="K7071" t="b">
        <f>OR((Statistics_xlsx___Sheet1[[#This Row],[updated offered salary]]&lt;$N$39),(Statistics_xlsx___Sheet1[[#This Row],[updated offered salary]]&gt;$N$40))</f>
        <v>0</v>
      </c>
    </row>
    <row r="7072" spans="1:11" x14ac:dyDescent="0.3">
      <c r="A7072">
        <v>218982</v>
      </c>
      <c r="B7072" t="s">
        <v>5761</v>
      </c>
      <c r="C7072" t="s">
        <v>8</v>
      </c>
      <c r="D7072" t="s">
        <v>13</v>
      </c>
      <c r="E7072" t="str">
        <f>IF(Statistics_xlsx___Sheet1[[#This Row],[event_name]]="-","Male",Statistics_xlsx___Sheet1[[#This Row],[event_name]])</f>
        <v>Female</v>
      </c>
      <c r="F7072" t="s">
        <v>17</v>
      </c>
      <c r="G7072" t="s">
        <v>345</v>
      </c>
      <c r="H7072" t="str">
        <f>IF(Statistics_xlsx___Sheet1[[#This Row],[Post Name]]="-",IF(G7073=0,G7071,G7073),Statistics_xlsx___Sheet1[[#This Row],[Post Name]])</f>
        <v>c9</v>
      </c>
      <c r="I7072">
        <v>26623</v>
      </c>
      <c r="J7072">
        <f>IF(Statistics_xlsx___Sheet1[[#This Row],[Offered Salary]]&lt;=0,AVERAGE($I$2:$I$7166),Statistics_xlsx___Sheet1[[#This Row],[Offered Salary]])</f>
        <v>26623</v>
      </c>
      <c r="K7072" t="b">
        <f>OR((Statistics_xlsx___Sheet1[[#This Row],[updated offered salary]]&lt;$N$39),(Statistics_xlsx___Sheet1[[#This Row],[updated offered salary]]&gt;$N$40))</f>
        <v>0</v>
      </c>
    </row>
    <row r="7073" spans="1:11" x14ac:dyDescent="0.3">
      <c r="A7073">
        <v>686184</v>
      </c>
      <c r="B7073" t="s">
        <v>5762</v>
      </c>
      <c r="C7073" t="s">
        <v>8</v>
      </c>
      <c r="D7073" t="s">
        <v>9</v>
      </c>
      <c r="E7073" t="str">
        <f>IF(Statistics_xlsx___Sheet1[[#This Row],[event_name]]="-","Male",Statistics_xlsx___Sheet1[[#This Row],[event_name]])</f>
        <v>Male</v>
      </c>
      <c r="F7073" t="s">
        <v>17</v>
      </c>
      <c r="G7073" t="s">
        <v>345</v>
      </c>
      <c r="H7073" t="str">
        <f>IF(Statistics_xlsx___Sheet1[[#This Row],[Post Name]]="-",IF(G7074=0,G7072,G7074),Statistics_xlsx___Sheet1[[#This Row],[Post Name]])</f>
        <v>c9</v>
      </c>
      <c r="I7073">
        <v>51585</v>
      </c>
      <c r="J7073">
        <f>IF(Statistics_xlsx___Sheet1[[#This Row],[Offered Salary]]&lt;=0,AVERAGE($I$2:$I$7166),Statistics_xlsx___Sheet1[[#This Row],[Offered Salary]])</f>
        <v>51585</v>
      </c>
      <c r="K7073" t="b">
        <f>OR((Statistics_xlsx___Sheet1[[#This Row],[updated offered salary]]&lt;$N$39),(Statistics_xlsx___Sheet1[[#This Row],[updated offered salary]]&gt;$N$40))</f>
        <v>0</v>
      </c>
    </row>
    <row r="7074" spans="1:11" x14ac:dyDescent="0.3">
      <c r="A7074">
        <v>489117</v>
      </c>
      <c r="B7074" t="s">
        <v>5763</v>
      </c>
      <c r="C7074" t="s">
        <v>8</v>
      </c>
      <c r="D7074" t="s">
        <v>9</v>
      </c>
      <c r="E7074" t="str">
        <f>IF(Statistics_xlsx___Sheet1[[#This Row],[event_name]]="-","Male",Statistics_xlsx___Sheet1[[#This Row],[event_name]])</f>
        <v>Male</v>
      </c>
      <c r="F7074" t="s">
        <v>17</v>
      </c>
      <c r="G7074" t="s">
        <v>345</v>
      </c>
      <c r="H7074" t="str">
        <f>IF(Statistics_xlsx___Sheet1[[#This Row],[Post Name]]="-",IF(G7075=0,G7073,G7075),Statistics_xlsx___Sheet1[[#This Row],[Post Name]])</f>
        <v>c9</v>
      </c>
      <c r="I7074">
        <v>70665</v>
      </c>
      <c r="J7074">
        <f>IF(Statistics_xlsx___Sheet1[[#This Row],[Offered Salary]]&lt;=0,AVERAGE($I$2:$I$7166),Statistics_xlsx___Sheet1[[#This Row],[Offered Salary]])</f>
        <v>70665</v>
      </c>
      <c r="K7074" t="b">
        <f>OR((Statistics_xlsx___Sheet1[[#This Row],[updated offered salary]]&lt;$N$39),(Statistics_xlsx___Sheet1[[#This Row],[updated offered salary]]&gt;$N$40))</f>
        <v>0</v>
      </c>
    </row>
    <row r="7075" spans="1:11" x14ac:dyDescent="0.3">
      <c r="A7075">
        <v>796140</v>
      </c>
      <c r="B7075" t="s">
        <v>5764</v>
      </c>
      <c r="C7075" t="s">
        <v>8</v>
      </c>
      <c r="D7075" t="s">
        <v>9</v>
      </c>
      <c r="E7075" t="str">
        <f>IF(Statistics_xlsx___Sheet1[[#This Row],[event_name]]="-","Male",Statistics_xlsx___Sheet1[[#This Row],[event_name]])</f>
        <v>Male</v>
      </c>
      <c r="F7075" t="s">
        <v>17</v>
      </c>
      <c r="G7075" t="s">
        <v>14</v>
      </c>
      <c r="H7075" t="str">
        <f>IF(Statistics_xlsx___Sheet1[[#This Row],[Post Name]]="-",IF(G7076=0,G7074,G7076),Statistics_xlsx___Sheet1[[#This Row],[Post Name]])</f>
        <v>c5</v>
      </c>
      <c r="I7075">
        <v>53587</v>
      </c>
      <c r="J7075">
        <f>IF(Statistics_xlsx___Sheet1[[#This Row],[Offered Salary]]&lt;=0,AVERAGE($I$2:$I$7166),Statistics_xlsx___Sheet1[[#This Row],[Offered Salary]])</f>
        <v>53587</v>
      </c>
      <c r="K7075" t="b">
        <f>OR((Statistics_xlsx___Sheet1[[#This Row],[updated offered salary]]&lt;$N$39),(Statistics_xlsx___Sheet1[[#This Row],[updated offered salary]]&gt;$N$40))</f>
        <v>0</v>
      </c>
    </row>
    <row r="7076" spans="1:11" x14ac:dyDescent="0.3">
      <c r="A7076">
        <v>270561</v>
      </c>
      <c r="B7076" t="s">
        <v>5765</v>
      </c>
      <c r="C7076" t="s">
        <v>8</v>
      </c>
      <c r="D7076" t="s">
        <v>9</v>
      </c>
      <c r="E7076" t="str">
        <f>IF(Statistics_xlsx___Sheet1[[#This Row],[event_name]]="-","Male",Statistics_xlsx___Sheet1[[#This Row],[event_name]])</f>
        <v>Male</v>
      </c>
      <c r="F7076" t="s">
        <v>21</v>
      </c>
      <c r="G7076" t="s">
        <v>24</v>
      </c>
      <c r="H7076" t="str">
        <f>IF(Statistics_xlsx___Sheet1[[#This Row],[Post Name]]="-",IF(G7077=0,G7075,G7077),Statistics_xlsx___Sheet1[[#This Row],[Post Name]])</f>
        <v>i7</v>
      </c>
      <c r="I7076">
        <v>86238</v>
      </c>
      <c r="J7076">
        <f>IF(Statistics_xlsx___Sheet1[[#This Row],[Offered Salary]]&lt;=0,AVERAGE($I$2:$I$7166),Statistics_xlsx___Sheet1[[#This Row],[Offered Salary]])</f>
        <v>86238</v>
      </c>
      <c r="K7076" t="b">
        <f>OR((Statistics_xlsx___Sheet1[[#This Row],[updated offered salary]]&lt;$N$39),(Statistics_xlsx___Sheet1[[#This Row],[updated offered salary]]&gt;$N$40))</f>
        <v>0</v>
      </c>
    </row>
    <row r="7077" spans="1:11" x14ac:dyDescent="0.3">
      <c r="A7077">
        <v>292796</v>
      </c>
      <c r="B7077" t="s">
        <v>5766</v>
      </c>
      <c r="C7077" t="s">
        <v>8</v>
      </c>
      <c r="D7077" t="s">
        <v>13</v>
      </c>
      <c r="E7077" t="str">
        <f>IF(Statistics_xlsx___Sheet1[[#This Row],[event_name]]="-","Male",Statistics_xlsx___Sheet1[[#This Row],[event_name]])</f>
        <v>Female</v>
      </c>
      <c r="F7077" t="s">
        <v>17</v>
      </c>
      <c r="G7077" t="s">
        <v>44</v>
      </c>
      <c r="H7077" t="str">
        <f>IF(Statistics_xlsx___Sheet1[[#This Row],[Post Name]]="-",IF(G7078=0,G7076,G7078),Statistics_xlsx___Sheet1[[#This Row],[Post Name]])</f>
        <v>i6</v>
      </c>
      <c r="I7077">
        <v>36116</v>
      </c>
      <c r="J7077">
        <f>IF(Statistics_xlsx___Sheet1[[#This Row],[Offered Salary]]&lt;=0,AVERAGE($I$2:$I$7166),Statistics_xlsx___Sheet1[[#This Row],[Offered Salary]])</f>
        <v>36116</v>
      </c>
      <c r="K7077" t="b">
        <f>OR((Statistics_xlsx___Sheet1[[#This Row],[updated offered salary]]&lt;$N$39),(Statistics_xlsx___Sheet1[[#This Row],[updated offered salary]]&gt;$N$40))</f>
        <v>0</v>
      </c>
    </row>
    <row r="7078" spans="1:11" x14ac:dyDescent="0.3">
      <c r="A7078">
        <v>259135</v>
      </c>
      <c r="B7078" t="s">
        <v>5767</v>
      </c>
      <c r="C7078" t="s">
        <v>15</v>
      </c>
      <c r="D7078" t="s">
        <v>9</v>
      </c>
      <c r="E7078" t="str">
        <f>IF(Statistics_xlsx___Sheet1[[#This Row],[event_name]]="-","Male",Statistics_xlsx___Sheet1[[#This Row],[event_name]])</f>
        <v>Male</v>
      </c>
      <c r="F7078" t="s">
        <v>17</v>
      </c>
      <c r="G7078" t="s">
        <v>44</v>
      </c>
      <c r="H7078" t="str">
        <f>IF(Statistics_xlsx___Sheet1[[#This Row],[Post Name]]="-",IF(G7079=0,G7077,G7079),Statistics_xlsx___Sheet1[[#This Row],[Post Name]])</f>
        <v>i6</v>
      </c>
      <c r="I7078">
        <v>89449</v>
      </c>
      <c r="J7078">
        <f>IF(Statistics_xlsx___Sheet1[[#This Row],[Offered Salary]]&lt;=0,AVERAGE($I$2:$I$7166),Statistics_xlsx___Sheet1[[#This Row],[Offered Salary]])</f>
        <v>89449</v>
      </c>
      <c r="K7078" t="b">
        <f>OR((Statistics_xlsx___Sheet1[[#This Row],[updated offered salary]]&lt;$N$39),(Statistics_xlsx___Sheet1[[#This Row],[updated offered salary]]&gt;$N$40))</f>
        <v>0</v>
      </c>
    </row>
    <row r="7079" spans="1:11" x14ac:dyDescent="0.3">
      <c r="A7079">
        <v>874458</v>
      </c>
      <c r="B7079" t="s">
        <v>5768</v>
      </c>
      <c r="C7079" t="s">
        <v>8</v>
      </c>
      <c r="D7079" t="s">
        <v>9</v>
      </c>
      <c r="E7079" t="str">
        <f>IF(Statistics_xlsx___Sheet1[[#This Row],[event_name]]="-","Male",Statistics_xlsx___Sheet1[[#This Row],[event_name]])</f>
        <v>Male</v>
      </c>
      <c r="F7079" t="s">
        <v>17</v>
      </c>
      <c r="G7079" t="s">
        <v>44</v>
      </c>
      <c r="H7079" t="str">
        <f>IF(Statistics_xlsx___Sheet1[[#This Row],[Post Name]]="-",IF(G7080=0,G7078,G7080),Statistics_xlsx___Sheet1[[#This Row],[Post Name]])</f>
        <v>i6</v>
      </c>
      <c r="I7079">
        <v>6376</v>
      </c>
      <c r="J7079">
        <f>IF(Statistics_xlsx___Sheet1[[#This Row],[Offered Salary]]&lt;=0,AVERAGE($I$2:$I$7166),Statistics_xlsx___Sheet1[[#This Row],[Offered Salary]])</f>
        <v>6376</v>
      </c>
      <c r="K7079" t="b">
        <f>OR((Statistics_xlsx___Sheet1[[#This Row],[updated offered salary]]&lt;$N$39),(Statistics_xlsx___Sheet1[[#This Row],[updated offered salary]]&gt;$N$40))</f>
        <v>0</v>
      </c>
    </row>
    <row r="7080" spans="1:11" x14ac:dyDescent="0.3">
      <c r="A7080">
        <v>12977</v>
      </c>
      <c r="B7080" t="s">
        <v>5769</v>
      </c>
      <c r="C7080" t="s">
        <v>8</v>
      </c>
      <c r="D7080" t="s">
        <v>9</v>
      </c>
      <c r="E7080" t="str">
        <f>IF(Statistics_xlsx___Sheet1[[#This Row],[event_name]]="-","Male",Statistics_xlsx___Sheet1[[#This Row],[event_name]])</f>
        <v>Male</v>
      </c>
      <c r="F7080" t="s">
        <v>17</v>
      </c>
      <c r="G7080" t="s">
        <v>44</v>
      </c>
      <c r="H7080" t="str">
        <f>IF(Statistics_xlsx___Sheet1[[#This Row],[Post Name]]="-",IF(G7081=0,G7079,G7081),Statistics_xlsx___Sheet1[[#This Row],[Post Name]])</f>
        <v>i6</v>
      </c>
      <c r="I7080">
        <v>39477</v>
      </c>
      <c r="J7080">
        <f>IF(Statistics_xlsx___Sheet1[[#This Row],[Offered Salary]]&lt;=0,AVERAGE($I$2:$I$7166),Statistics_xlsx___Sheet1[[#This Row],[Offered Salary]])</f>
        <v>39477</v>
      </c>
      <c r="K7080" t="b">
        <f>OR((Statistics_xlsx___Sheet1[[#This Row],[updated offered salary]]&lt;$N$39),(Statistics_xlsx___Sheet1[[#This Row],[updated offered salary]]&gt;$N$40))</f>
        <v>0</v>
      </c>
    </row>
    <row r="7081" spans="1:11" x14ac:dyDescent="0.3">
      <c r="A7081">
        <v>281289</v>
      </c>
      <c r="B7081" t="s">
        <v>5770</v>
      </c>
      <c r="C7081" t="s">
        <v>8</v>
      </c>
      <c r="D7081" t="s">
        <v>9</v>
      </c>
      <c r="E7081" t="str">
        <f>IF(Statistics_xlsx___Sheet1[[#This Row],[event_name]]="-","Male",Statistics_xlsx___Sheet1[[#This Row],[event_name]])</f>
        <v>Male</v>
      </c>
      <c r="F7081" t="s">
        <v>17</v>
      </c>
      <c r="G7081" t="s">
        <v>44</v>
      </c>
      <c r="H7081" t="str">
        <f>IF(Statistics_xlsx___Sheet1[[#This Row],[Post Name]]="-",IF(G7082=0,G7080,G7082),Statistics_xlsx___Sheet1[[#This Row],[Post Name]])</f>
        <v>i6</v>
      </c>
      <c r="I7081">
        <v>9884</v>
      </c>
      <c r="J7081">
        <f>IF(Statistics_xlsx___Sheet1[[#This Row],[Offered Salary]]&lt;=0,AVERAGE($I$2:$I$7166),Statistics_xlsx___Sheet1[[#This Row],[Offered Salary]])</f>
        <v>9884</v>
      </c>
      <c r="K7081" t="b">
        <f>OR((Statistics_xlsx___Sheet1[[#This Row],[updated offered salary]]&lt;$N$39),(Statistics_xlsx___Sheet1[[#This Row],[updated offered salary]]&gt;$N$40))</f>
        <v>0</v>
      </c>
    </row>
    <row r="7082" spans="1:11" x14ac:dyDescent="0.3">
      <c r="A7082">
        <v>390664</v>
      </c>
      <c r="B7082" t="s">
        <v>5771</v>
      </c>
      <c r="C7082" t="s">
        <v>8</v>
      </c>
      <c r="D7082" t="s">
        <v>9</v>
      </c>
      <c r="E7082" t="str">
        <f>IF(Statistics_xlsx___Sheet1[[#This Row],[event_name]]="-","Male",Statistics_xlsx___Sheet1[[#This Row],[event_name]])</f>
        <v>Male</v>
      </c>
      <c r="F7082" t="s">
        <v>10</v>
      </c>
      <c r="G7082" t="s">
        <v>36</v>
      </c>
      <c r="H7082" t="str">
        <f>IF(Statistics_xlsx___Sheet1[[#This Row],[Post Name]]="-",IF(G7083=0,G7081,G7083),Statistics_xlsx___Sheet1[[#This Row],[Post Name]])</f>
        <v>i5</v>
      </c>
      <c r="I7082">
        <v>75703</v>
      </c>
      <c r="J7082">
        <f>IF(Statistics_xlsx___Sheet1[[#This Row],[Offered Salary]]&lt;=0,AVERAGE($I$2:$I$7166),Statistics_xlsx___Sheet1[[#This Row],[Offered Salary]])</f>
        <v>75703</v>
      </c>
      <c r="K7082" t="b">
        <f>OR((Statistics_xlsx___Sheet1[[#This Row],[updated offered salary]]&lt;$N$39),(Statistics_xlsx___Sheet1[[#This Row],[updated offered salary]]&gt;$N$40))</f>
        <v>0</v>
      </c>
    </row>
    <row r="7083" spans="1:11" x14ac:dyDescent="0.3">
      <c r="A7083">
        <v>271872</v>
      </c>
      <c r="B7083" t="s">
        <v>5772</v>
      </c>
      <c r="C7083" t="s">
        <v>8</v>
      </c>
      <c r="D7083" t="s">
        <v>9</v>
      </c>
      <c r="E7083" t="str">
        <f>IF(Statistics_xlsx___Sheet1[[#This Row],[event_name]]="-","Male",Statistics_xlsx___Sheet1[[#This Row],[event_name]])</f>
        <v>Male</v>
      </c>
      <c r="F7083" t="s">
        <v>10</v>
      </c>
      <c r="G7083" t="s">
        <v>36</v>
      </c>
      <c r="H7083" t="str">
        <f>IF(Statistics_xlsx___Sheet1[[#This Row],[Post Name]]="-",IF(G7084=0,G7082,G7084),Statistics_xlsx___Sheet1[[#This Row],[Post Name]])</f>
        <v>i5</v>
      </c>
      <c r="I7083">
        <v>13712</v>
      </c>
      <c r="J7083">
        <f>IF(Statistics_xlsx___Sheet1[[#This Row],[Offered Salary]]&lt;=0,AVERAGE($I$2:$I$7166),Statistics_xlsx___Sheet1[[#This Row],[Offered Salary]])</f>
        <v>13712</v>
      </c>
      <c r="K7083" t="b">
        <f>OR((Statistics_xlsx___Sheet1[[#This Row],[updated offered salary]]&lt;$N$39),(Statistics_xlsx___Sheet1[[#This Row],[updated offered salary]]&gt;$N$40))</f>
        <v>0</v>
      </c>
    </row>
    <row r="7084" spans="1:11" x14ac:dyDescent="0.3">
      <c r="A7084">
        <v>617133</v>
      </c>
      <c r="B7084" t="s">
        <v>5773</v>
      </c>
      <c r="C7084" t="s">
        <v>8</v>
      </c>
      <c r="D7084" t="s">
        <v>9</v>
      </c>
      <c r="E7084" t="str">
        <f>IF(Statistics_xlsx___Sheet1[[#This Row],[event_name]]="-","Male",Statistics_xlsx___Sheet1[[#This Row],[event_name]])</f>
        <v>Male</v>
      </c>
      <c r="F7084" t="s">
        <v>17</v>
      </c>
      <c r="G7084" t="s">
        <v>14</v>
      </c>
      <c r="H7084" t="str">
        <f>IF(Statistics_xlsx___Sheet1[[#This Row],[Post Name]]="-",IF(G7085=0,G7083,G7085),Statistics_xlsx___Sheet1[[#This Row],[Post Name]])</f>
        <v>c5</v>
      </c>
      <c r="I7084">
        <v>95743</v>
      </c>
      <c r="J7084">
        <f>IF(Statistics_xlsx___Sheet1[[#This Row],[Offered Salary]]&lt;=0,AVERAGE($I$2:$I$7166),Statistics_xlsx___Sheet1[[#This Row],[Offered Salary]])</f>
        <v>95743</v>
      </c>
      <c r="K7084" t="b">
        <f>OR((Statistics_xlsx___Sheet1[[#This Row],[updated offered salary]]&lt;$N$39),(Statistics_xlsx___Sheet1[[#This Row],[updated offered salary]]&gt;$N$40))</f>
        <v>0</v>
      </c>
    </row>
    <row r="7085" spans="1:11" x14ac:dyDescent="0.3">
      <c r="A7085">
        <v>922299</v>
      </c>
      <c r="B7085" t="s">
        <v>5774</v>
      </c>
      <c r="C7085" t="s">
        <v>8</v>
      </c>
      <c r="D7085" t="s">
        <v>9</v>
      </c>
      <c r="E7085" t="str">
        <f>IF(Statistics_xlsx___Sheet1[[#This Row],[event_name]]="-","Male",Statistics_xlsx___Sheet1[[#This Row],[event_name]])</f>
        <v>Male</v>
      </c>
      <c r="F7085" t="s">
        <v>33</v>
      </c>
      <c r="G7085" t="s">
        <v>345</v>
      </c>
      <c r="H7085" t="str">
        <f>IF(Statistics_xlsx___Sheet1[[#This Row],[Post Name]]="-",IF(G7086=0,G7084,G7086),Statistics_xlsx___Sheet1[[#This Row],[Post Name]])</f>
        <v>c9</v>
      </c>
      <c r="I7085">
        <v>69156</v>
      </c>
      <c r="J7085">
        <f>IF(Statistics_xlsx___Sheet1[[#This Row],[Offered Salary]]&lt;=0,AVERAGE($I$2:$I$7166),Statistics_xlsx___Sheet1[[#This Row],[Offered Salary]])</f>
        <v>69156</v>
      </c>
      <c r="K7085" t="b">
        <f>OR((Statistics_xlsx___Sheet1[[#This Row],[updated offered salary]]&lt;$N$39),(Statistics_xlsx___Sheet1[[#This Row],[updated offered salary]]&gt;$N$40))</f>
        <v>0</v>
      </c>
    </row>
    <row r="7086" spans="1:11" x14ac:dyDescent="0.3">
      <c r="A7086">
        <v>836210</v>
      </c>
      <c r="B7086" t="s">
        <v>5775</v>
      </c>
      <c r="C7086" t="s">
        <v>15</v>
      </c>
      <c r="D7086" t="s">
        <v>9</v>
      </c>
      <c r="E7086" t="str">
        <f>IF(Statistics_xlsx___Sheet1[[#This Row],[event_name]]="-","Male",Statistics_xlsx___Sheet1[[#This Row],[event_name]])</f>
        <v>Male</v>
      </c>
      <c r="F7086" t="s">
        <v>17</v>
      </c>
      <c r="G7086" t="s">
        <v>24</v>
      </c>
      <c r="H7086" t="str">
        <f>IF(Statistics_xlsx___Sheet1[[#This Row],[Post Name]]="-",IF(G7087=0,G7085,G7087),Statistics_xlsx___Sheet1[[#This Row],[Post Name]])</f>
        <v>i7</v>
      </c>
      <c r="I7086">
        <v>4824</v>
      </c>
      <c r="J7086">
        <f>IF(Statistics_xlsx___Sheet1[[#This Row],[Offered Salary]]&lt;=0,AVERAGE($I$2:$I$7166),Statistics_xlsx___Sheet1[[#This Row],[Offered Salary]])</f>
        <v>4824</v>
      </c>
      <c r="K7086" t="b">
        <f>OR((Statistics_xlsx___Sheet1[[#This Row],[updated offered salary]]&lt;$N$39),(Statistics_xlsx___Sheet1[[#This Row],[updated offered salary]]&gt;$N$40))</f>
        <v>0</v>
      </c>
    </row>
    <row r="7087" spans="1:11" x14ac:dyDescent="0.3">
      <c r="A7087">
        <v>628304</v>
      </c>
      <c r="B7087" t="s">
        <v>5776</v>
      </c>
      <c r="C7087" t="s">
        <v>8</v>
      </c>
      <c r="D7087" t="s">
        <v>13</v>
      </c>
      <c r="E7087" t="str">
        <f>IF(Statistics_xlsx___Sheet1[[#This Row],[event_name]]="-","Male",Statistics_xlsx___Sheet1[[#This Row],[event_name]])</f>
        <v>Female</v>
      </c>
      <c r="F7087" t="s">
        <v>52</v>
      </c>
      <c r="G7087" t="s">
        <v>24</v>
      </c>
      <c r="H7087" t="str">
        <f>IF(Statistics_xlsx___Sheet1[[#This Row],[Post Name]]="-",IF(G7088=0,G7086,G7088),Statistics_xlsx___Sheet1[[#This Row],[Post Name]])</f>
        <v>i7</v>
      </c>
      <c r="I7087">
        <v>84894</v>
      </c>
      <c r="J7087">
        <f>IF(Statistics_xlsx___Sheet1[[#This Row],[Offered Salary]]&lt;=0,AVERAGE($I$2:$I$7166),Statistics_xlsx___Sheet1[[#This Row],[Offered Salary]])</f>
        <v>84894</v>
      </c>
      <c r="K7087" t="b">
        <f>OR((Statistics_xlsx___Sheet1[[#This Row],[updated offered salary]]&lt;$N$39),(Statistics_xlsx___Sheet1[[#This Row],[updated offered salary]]&gt;$N$40))</f>
        <v>0</v>
      </c>
    </row>
    <row r="7088" spans="1:11" x14ac:dyDescent="0.3">
      <c r="A7088">
        <v>77091</v>
      </c>
      <c r="B7088" t="s">
        <v>5776</v>
      </c>
      <c r="C7088" t="s">
        <v>8</v>
      </c>
      <c r="D7088" t="s">
        <v>13</v>
      </c>
      <c r="E7088" t="str">
        <f>IF(Statistics_xlsx___Sheet1[[#This Row],[event_name]]="-","Male",Statistics_xlsx___Sheet1[[#This Row],[event_name]])</f>
        <v>Female</v>
      </c>
      <c r="F7088" t="s">
        <v>52</v>
      </c>
      <c r="G7088" t="s">
        <v>24</v>
      </c>
      <c r="H7088" t="str">
        <f>IF(Statistics_xlsx___Sheet1[[#This Row],[Post Name]]="-",IF(G7089=0,G7087,G7089),Statistics_xlsx___Sheet1[[#This Row],[Post Name]])</f>
        <v>i7</v>
      </c>
      <c r="I7088">
        <v>18947</v>
      </c>
      <c r="J7088">
        <f>IF(Statistics_xlsx___Sheet1[[#This Row],[Offered Salary]]&lt;=0,AVERAGE($I$2:$I$7166),Statistics_xlsx___Sheet1[[#This Row],[Offered Salary]])</f>
        <v>18947</v>
      </c>
      <c r="K7088" t="b">
        <f>OR((Statistics_xlsx___Sheet1[[#This Row],[updated offered salary]]&lt;$N$39),(Statistics_xlsx___Sheet1[[#This Row],[updated offered salary]]&gt;$N$40))</f>
        <v>0</v>
      </c>
    </row>
    <row r="7089" spans="1:11" x14ac:dyDescent="0.3">
      <c r="A7089">
        <v>88476</v>
      </c>
      <c r="B7089" t="s">
        <v>5777</v>
      </c>
      <c r="C7089" t="s">
        <v>8</v>
      </c>
      <c r="D7089" t="s">
        <v>9</v>
      </c>
      <c r="E7089" t="str">
        <f>IF(Statistics_xlsx___Sheet1[[#This Row],[event_name]]="-","Male",Statistics_xlsx___Sheet1[[#This Row],[event_name]])</f>
        <v>Male</v>
      </c>
      <c r="F7089" t="s">
        <v>10</v>
      </c>
      <c r="G7089" t="s">
        <v>36</v>
      </c>
      <c r="H7089" t="str">
        <f>IF(Statistics_xlsx___Sheet1[[#This Row],[Post Name]]="-",IF(G7090=0,G7088,G7090),Statistics_xlsx___Sheet1[[#This Row],[Post Name]])</f>
        <v>i5</v>
      </c>
      <c r="I7089">
        <v>13464</v>
      </c>
      <c r="J7089">
        <f>IF(Statistics_xlsx___Sheet1[[#This Row],[Offered Salary]]&lt;=0,AVERAGE($I$2:$I$7166),Statistics_xlsx___Sheet1[[#This Row],[Offered Salary]])</f>
        <v>13464</v>
      </c>
      <c r="K7089" t="b">
        <f>OR((Statistics_xlsx___Sheet1[[#This Row],[updated offered salary]]&lt;$N$39),(Statistics_xlsx___Sheet1[[#This Row],[updated offered salary]]&gt;$N$40))</f>
        <v>0</v>
      </c>
    </row>
    <row r="7090" spans="1:11" x14ac:dyDescent="0.3">
      <c r="A7090">
        <v>531761</v>
      </c>
      <c r="B7090" t="s">
        <v>5778</v>
      </c>
      <c r="C7090" t="s">
        <v>8</v>
      </c>
      <c r="D7090" t="s">
        <v>9</v>
      </c>
      <c r="E7090" t="str">
        <f>IF(Statistics_xlsx___Sheet1[[#This Row],[event_name]]="-","Male",Statistics_xlsx___Sheet1[[#This Row],[event_name]])</f>
        <v>Male</v>
      </c>
      <c r="F7090" t="s">
        <v>10</v>
      </c>
      <c r="G7090" t="s">
        <v>36</v>
      </c>
      <c r="H7090" t="str">
        <f>IF(Statistics_xlsx___Sheet1[[#This Row],[Post Name]]="-",IF(G7091=0,G7089,G7091),Statistics_xlsx___Sheet1[[#This Row],[Post Name]])</f>
        <v>i5</v>
      </c>
      <c r="I7090">
        <v>89903</v>
      </c>
      <c r="J7090">
        <f>IF(Statistics_xlsx___Sheet1[[#This Row],[Offered Salary]]&lt;=0,AVERAGE($I$2:$I$7166),Statistics_xlsx___Sheet1[[#This Row],[Offered Salary]])</f>
        <v>89903</v>
      </c>
      <c r="K7090" t="b">
        <f>OR((Statistics_xlsx___Sheet1[[#This Row],[updated offered salary]]&lt;$N$39),(Statistics_xlsx___Sheet1[[#This Row],[updated offered salary]]&gt;$N$40))</f>
        <v>0</v>
      </c>
    </row>
    <row r="7091" spans="1:11" x14ac:dyDescent="0.3">
      <c r="A7091">
        <v>909449</v>
      </c>
      <c r="B7091" t="s">
        <v>5779</v>
      </c>
      <c r="C7091" t="s">
        <v>8</v>
      </c>
      <c r="D7091" t="s">
        <v>9</v>
      </c>
      <c r="E7091" t="str">
        <f>IF(Statistics_xlsx___Sheet1[[#This Row],[event_name]]="-","Male",Statistics_xlsx___Sheet1[[#This Row],[event_name]])</f>
        <v>Male</v>
      </c>
      <c r="F7091" t="s">
        <v>10</v>
      </c>
      <c r="G7091" t="s">
        <v>30</v>
      </c>
      <c r="H7091" t="str">
        <f>IF(Statistics_xlsx___Sheet1[[#This Row],[Post Name]]="-",IF(G7092=0,G7090,G7092),Statistics_xlsx___Sheet1[[#This Row],[Post Name]])</f>
        <v>b9</v>
      </c>
      <c r="I7091">
        <v>23357</v>
      </c>
      <c r="J7091">
        <f>IF(Statistics_xlsx___Sheet1[[#This Row],[Offered Salary]]&lt;=0,AVERAGE($I$2:$I$7166),Statistics_xlsx___Sheet1[[#This Row],[Offered Salary]])</f>
        <v>23357</v>
      </c>
      <c r="K7091" t="b">
        <f>OR((Statistics_xlsx___Sheet1[[#This Row],[updated offered salary]]&lt;$N$39),(Statistics_xlsx___Sheet1[[#This Row],[updated offered salary]]&gt;$N$40))</f>
        <v>0</v>
      </c>
    </row>
    <row r="7092" spans="1:11" x14ac:dyDescent="0.3">
      <c r="A7092">
        <v>462611</v>
      </c>
      <c r="B7092" t="s">
        <v>5780</v>
      </c>
      <c r="C7092" t="s">
        <v>15</v>
      </c>
      <c r="D7092" t="s">
        <v>9</v>
      </c>
      <c r="E7092" t="str">
        <f>IF(Statistics_xlsx___Sheet1[[#This Row],[event_name]]="-","Male",Statistics_xlsx___Sheet1[[#This Row],[event_name]])</f>
        <v>Male</v>
      </c>
      <c r="F7092" t="s">
        <v>10</v>
      </c>
      <c r="G7092" t="s">
        <v>30</v>
      </c>
      <c r="H7092" t="str">
        <f>IF(Statistics_xlsx___Sheet1[[#This Row],[Post Name]]="-",IF(G7093=0,G7091,G7093),Statistics_xlsx___Sheet1[[#This Row],[Post Name]])</f>
        <v>b9</v>
      </c>
      <c r="I7092">
        <v>93601</v>
      </c>
      <c r="J7092">
        <f>IF(Statistics_xlsx___Sheet1[[#This Row],[Offered Salary]]&lt;=0,AVERAGE($I$2:$I$7166),Statistics_xlsx___Sheet1[[#This Row],[Offered Salary]])</f>
        <v>93601</v>
      </c>
      <c r="K7092" t="b">
        <f>OR((Statistics_xlsx___Sheet1[[#This Row],[updated offered salary]]&lt;$N$39),(Statistics_xlsx___Sheet1[[#This Row],[updated offered salary]]&gt;$N$40))</f>
        <v>0</v>
      </c>
    </row>
    <row r="7093" spans="1:11" x14ac:dyDescent="0.3">
      <c r="A7093">
        <v>418179</v>
      </c>
      <c r="B7093" t="s">
        <v>5781</v>
      </c>
      <c r="C7093" t="s">
        <v>15</v>
      </c>
      <c r="D7093" t="s">
        <v>13</v>
      </c>
      <c r="E7093" t="str">
        <f>IF(Statistics_xlsx___Sheet1[[#This Row],[event_name]]="-","Male",Statistics_xlsx___Sheet1[[#This Row],[event_name]])</f>
        <v>Female</v>
      </c>
      <c r="F7093" t="s">
        <v>10</v>
      </c>
      <c r="G7093" t="s">
        <v>30</v>
      </c>
      <c r="H7093" t="str">
        <f>IF(Statistics_xlsx___Sheet1[[#This Row],[Post Name]]="-",IF(G7094=0,G7092,G7094),Statistics_xlsx___Sheet1[[#This Row],[Post Name]])</f>
        <v>b9</v>
      </c>
      <c r="I7093">
        <v>87078</v>
      </c>
      <c r="J7093">
        <f>IF(Statistics_xlsx___Sheet1[[#This Row],[Offered Salary]]&lt;=0,AVERAGE($I$2:$I$7166),Statistics_xlsx___Sheet1[[#This Row],[Offered Salary]])</f>
        <v>87078</v>
      </c>
      <c r="K7093" t="b">
        <f>OR((Statistics_xlsx___Sheet1[[#This Row],[updated offered salary]]&lt;$N$39),(Statistics_xlsx___Sheet1[[#This Row],[updated offered salary]]&gt;$N$40))</f>
        <v>0</v>
      </c>
    </row>
    <row r="7094" spans="1:11" x14ac:dyDescent="0.3">
      <c r="A7094">
        <v>858210</v>
      </c>
      <c r="B7094" t="s">
        <v>5782</v>
      </c>
      <c r="C7094" t="s">
        <v>8</v>
      </c>
      <c r="D7094" t="s">
        <v>9</v>
      </c>
      <c r="E7094" t="str">
        <f>IF(Statistics_xlsx___Sheet1[[#This Row],[event_name]]="-","Male",Statistics_xlsx___Sheet1[[#This Row],[event_name]])</f>
        <v>Male</v>
      </c>
      <c r="F7094" t="s">
        <v>17</v>
      </c>
      <c r="G7094" t="s">
        <v>345</v>
      </c>
      <c r="H7094" t="str">
        <f>IF(Statistics_xlsx___Sheet1[[#This Row],[Post Name]]="-",IF(G7095=0,G7093,G7095),Statistics_xlsx___Sheet1[[#This Row],[Post Name]])</f>
        <v>c9</v>
      </c>
      <c r="I7094">
        <v>21762</v>
      </c>
      <c r="J7094">
        <f>IF(Statistics_xlsx___Sheet1[[#This Row],[Offered Salary]]&lt;=0,AVERAGE($I$2:$I$7166),Statistics_xlsx___Sheet1[[#This Row],[Offered Salary]])</f>
        <v>21762</v>
      </c>
      <c r="K7094" t="b">
        <f>OR((Statistics_xlsx___Sheet1[[#This Row],[updated offered salary]]&lt;$N$39),(Statistics_xlsx___Sheet1[[#This Row],[updated offered salary]]&gt;$N$40))</f>
        <v>0</v>
      </c>
    </row>
    <row r="7095" spans="1:11" x14ac:dyDescent="0.3">
      <c r="A7095">
        <v>808809</v>
      </c>
      <c r="B7095" t="s">
        <v>5783</v>
      </c>
      <c r="C7095" t="s">
        <v>15</v>
      </c>
      <c r="D7095" t="s">
        <v>9</v>
      </c>
      <c r="E7095" t="str">
        <f>IF(Statistics_xlsx___Sheet1[[#This Row],[event_name]]="-","Male",Statistics_xlsx___Sheet1[[#This Row],[event_name]])</f>
        <v>Male</v>
      </c>
      <c r="F7095" t="s">
        <v>17</v>
      </c>
      <c r="G7095" t="s">
        <v>345</v>
      </c>
      <c r="H7095" t="str">
        <f>IF(Statistics_xlsx___Sheet1[[#This Row],[Post Name]]="-",IF(G7096=0,G7094,G7096),Statistics_xlsx___Sheet1[[#This Row],[Post Name]])</f>
        <v>c9</v>
      </c>
      <c r="I7095">
        <v>73294</v>
      </c>
      <c r="J7095">
        <f>IF(Statistics_xlsx___Sheet1[[#This Row],[Offered Salary]]&lt;=0,AVERAGE($I$2:$I$7166),Statistics_xlsx___Sheet1[[#This Row],[Offered Salary]])</f>
        <v>73294</v>
      </c>
      <c r="K7095" t="b">
        <f>OR((Statistics_xlsx___Sheet1[[#This Row],[updated offered salary]]&lt;$N$39),(Statistics_xlsx___Sheet1[[#This Row],[updated offered salary]]&gt;$N$40))</f>
        <v>0</v>
      </c>
    </row>
    <row r="7096" spans="1:11" x14ac:dyDescent="0.3">
      <c r="A7096">
        <v>772406</v>
      </c>
      <c r="B7096" t="s">
        <v>5784</v>
      </c>
      <c r="C7096" t="s">
        <v>8</v>
      </c>
      <c r="D7096" t="s">
        <v>9</v>
      </c>
      <c r="E7096" t="str">
        <f>IF(Statistics_xlsx___Sheet1[[#This Row],[event_name]]="-","Male",Statistics_xlsx___Sheet1[[#This Row],[event_name]])</f>
        <v>Male</v>
      </c>
      <c r="F7096" t="s">
        <v>17</v>
      </c>
      <c r="G7096" t="s">
        <v>345</v>
      </c>
      <c r="H7096" t="str">
        <f>IF(Statistics_xlsx___Sheet1[[#This Row],[Post Name]]="-",IF(G7097=0,G7095,G7097),Statistics_xlsx___Sheet1[[#This Row],[Post Name]])</f>
        <v>c9</v>
      </c>
      <c r="I7096">
        <v>83804</v>
      </c>
      <c r="J7096">
        <f>IF(Statistics_xlsx___Sheet1[[#This Row],[Offered Salary]]&lt;=0,AVERAGE($I$2:$I$7166),Statistics_xlsx___Sheet1[[#This Row],[Offered Salary]])</f>
        <v>83804</v>
      </c>
      <c r="K7096" t="b">
        <f>OR((Statistics_xlsx___Sheet1[[#This Row],[updated offered salary]]&lt;$N$39),(Statistics_xlsx___Sheet1[[#This Row],[updated offered salary]]&gt;$N$40))</f>
        <v>0</v>
      </c>
    </row>
    <row r="7097" spans="1:11" x14ac:dyDescent="0.3">
      <c r="A7097">
        <v>699829</v>
      </c>
      <c r="B7097" t="s">
        <v>5785</v>
      </c>
      <c r="C7097" t="s">
        <v>8</v>
      </c>
      <c r="D7097" t="s">
        <v>9</v>
      </c>
      <c r="E7097" t="str">
        <f>IF(Statistics_xlsx___Sheet1[[#This Row],[event_name]]="-","Male",Statistics_xlsx___Sheet1[[#This Row],[event_name]])</f>
        <v>Male</v>
      </c>
      <c r="F7097" t="s">
        <v>52</v>
      </c>
      <c r="G7097" t="s">
        <v>345</v>
      </c>
      <c r="H7097" t="str">
        <f>IF(Statistics_xlsx___Sheet1[[#This Row],[Post Name]]="-",IF(G7098=0,G7096,G7098),Statistics_xlsx___Sheet1[[#This Row],[Post Name]])</f>
        <v>c9</v>
      </c>
      <c r="I7097">
        <v>9552</v>
      </c>
      <c r="J7097">
        <f>IF(Statistics_xlsx___Sheet1[[#This Row],[Offered Salary]]&lt;=0,AVERAGE($I$2:$I$7166),Statistics_xlsx___Sheet1[[#This Row],[Offered Salary]])</f>
        <v>9552</v>
      </c>
      <c r="K7097" t="b">
        <f>OR((Statistics_xlsx___Sheet1[[#This Row],[updated offered salary]]&lt;$N$39),(Statistics_xlsx___Sheet1[[#This Row],[updated offered salary]]&gt;$N$40))</f>
        <v>0</v>
      </c>
    </row>
    <row r="7098" spans="1:11" x14ac:dyDescent="0.3">
      <c r="A7098">
        <v>183488</v>
      </c>
      <c r="B7098" t="s">
        <v>5786</v>
      </c>
      <c r="C7098" t="s">
        <v>8</v>
      </c>
      <c r="D7098" t="s">
        <v>9</v>
      </c>
      <c r="E7098" t="str">
        <f>IF(Statistics_xlsx___Sheet1[[#This Row],[event_name]]="-","Male",Statistics_xlsx___Sheet1[[#This Row],[event_name]])</f>
        <v>Male</v>
      </c>
      <c r="F7098" t="s">
        <v>21</v>
      </c>
      <c r="G7098" t="s">
        <v>24</v>
      </c>
      <c r="H7098" t="str">
        <f>IF(Statistics_xlsx___Sheet1[[#This Row],[Post Name]]="-",IF(G7099=0,G7097,G7099),Statistics_xlsx___Sheet1[[#This Row],[Post Name]])</f>
        <v>i7</v>
      </c>
      <c r="I7098">
        <v>86763</v>
      </c>
      <c r="J7098">
        <f>IF(Statistics_xlsx___Sheet1[[#This Row],[Offered Salary]]&lt;=0,AVERAGE($I$2:$I$7166),Statistics_xlsx___Sheet1[[#This Row],[Offered Salary]])</f>
        <v>86763</v>
      </c>
      <c r="K7098" t="b">
        <f>OR((Statistics_xlsx___Sheet1[[#This Row],[updated offered salary]]&lt;$N$39),(Statistics_xlsx___Sheet1[[#This Row],[updated offered salary]]&gt;$N$40))</f>
        <v>0</v>
      </c>
    </row>
    <row r="7099" spans="1:11" x14ac:dyDescent="0.3">
      <c r="A7099">
        <v>100057</v>
      </c>
      <c r="B7099" t="s">
        <v>5787</v>
      </c>
      <c r="C7099" t="s">
        <v>8</v>
      </c>
      <c r="D7099" t="s">
        <v>42</v>
      </c>
      <c r="E7099" t="str">
        <f>IF(Statistics_xlsx___Sheet1[[#This Row],[event_name]]="-","Male",Statistics_xlsx___Sheet1[[#This Row],[event_name]])</f>
        <v>Don’t want to say</v>
      </c>
      <c r="F7099" t="s">
        <v>21</v>
      </c>
      <c r="G7099" t="s">
        <v>24</v>
      </c>
      <c r="H7099" t="str">
        <f>IF(Statistics_xlsx___Sheet1[[#This Row],[Post Name]]="-",IF(G7100=0,G7098,G7100),Statistics_xlsx___Sheet1[[#This Row],[Post Name]])</f>
        <v>i7</v>
      </c>
      <c r="I7099">
        <v>17148</v>
      </c>
      <c r="J7099">
        <f>IF(Statistics_xlsx___Sheet1[[#This Row],[Offered Salary]]&lt;=0,AVERAGE($I$2:$I$7166),Statistics_xlsx___Sheet1[[#This Row],[Offered Salary]])</f>
        <v>17148</v>
      </c>
      <c r="K7099" t="b">
        <f>OR((Statistics_xlsx___Sheet1[[#This Row],[updated offered salary]]&lt;$N$39),(Statistics_xlsx___Sheet1[[#This Row],[updated offered salary]]&gt;$N$40))</f>
        <v>0</v>
      </c>
    </row>
    <row r="7100" spans="1:11" x14ac:dyDescent="0.3">
      <c r="A7100">
        <v>956166</v>
      </c>
      <c r="B7100" t="s">
        <v>5788</v>
      </c>
      <c r="C7100" t="s">
        <v>8</v>
      </c>
      <c r="D7100" t="s">
        <v>9</v>
      </c>
      <c r="E7100" t="str">
        <f>IF(Statistics_xlsx___Sheet1[[#This Row],[event_name]]="-","Male",Statistics_xlsx___Sheet1[[#This Row],[event_name]])</f>
        <v>Male</v>
      </c>
      <c r="F7100" t="s">
        <v>21</v>
      </c>
      <c r="G7100" t="s">
        <v>24</v>
      </c>
      <c r="H7100" t="str">
        <f>IF(Statistics_xlsx___Sheet1[[#This Row],[Post Name]]="-",IF(G7101=0,G7099,G7101),Statistics_xlsx___Sheet1[[#This Row],[Post Name]])</f>
        <v>i7</v>
      </c>
      <c r="I7100">
        <v>54008</v>
      </c>
      <c r="J7100">
        <f>IF(Statistics_xlsx___Sheet1[[#This Row],[Offered Salary]]&lt;=0,AVERAGE($I$2:$I$7166),Statistics_xlsx___Sheet1[[#This Row],[Offered Salary]])</f>
        <v>54008</v>
      </c>
      <c r="K7100" t="b">
        <f>OR((Statistics_xlsx___Sheet1[[#This Row],[updated offered salary]]&lt;$N$39),(Statistics_xlsx___Sheet1[[#This Row],[updated offered salary]]&gt;$N$40))</f>
        <v>0</v>
      </c>
    </row>
    <row r="7101" spans="1:11" x14ac:dyDescent="0.3">
      <c r="A7101">
        <v>206905</v>
      </c>
      <c r="B7101" t="s">
        <v>5789</v>
      </c>
      <c r="C7101" t="s">
        <v>8</v>
      </c>
      <c r="D7101" t="s">
        <v>13</v>
      </c>
      <c r="E7101" t="str">
        <f>IF(Statistics_xlsx___Sheet1[[#This Row],[event_name]]="-","Male",Statistics_xlsx___Sheet1[[#This Row],[event_name]])</f>
        <v>Female</v>
      </c>
      <c r="F7101" t="s">
        <v>21</v>
      </c>
      <c r="G7101" t="s">
        <v>24</v>
      </c>
      <c r="H7101" t="str">
        <f>IF(Statistics_xlsx___Sheet1[[#This Row],[Post Name]]="-",IF(G7102=0,G7100,G7102),Statistics_xlsx___Sheet1[[#This Row],[Post Name]])</f>
        <v>i7</v>
      </c>
      <c r="I7101">
        <v>25986</v>
      </c>
      <c r="J7101">
        <f>IF(Statistics_xlsx___Sheet1[[#This Row],[Offered Salary]]&lt;=0,AVERAGE($I$2:$I$7166),Statistics_xlsx___Sheet1[[#This Row],[Offered Salary]])</f>
        <v>25986</v>
      </c>
      <c r="K7101" t="b">
        <f>OR((Statistics_xlsx___Sheet1[[#This Row],[updated offered salary]]&lt;$N$39),(Statistics_xlsx___Sheet1[[#This Row],[updated offered salary]]&gt;$N$40))</f>
        <v>0</v>
      </c>
    </row>
    <row r="7102" spans="1:11" x14ac:dyDescent="0.3">
      <c r="A7102">
        <v>116199</v>
      </c>
      <c r="B7102" t="s">
        <v>5790</v>
      </c>
      <c r="C7102" t="s">
        <v>8</v>
      </c>
      <c r="D7102" t="s">
        <v>9</v>
      </c>
      <c r="E7102" t="str">
        <f>IF(Statistics_xlsx___Sheet1[[#This Row],[event_name]]="-","Male",Statistics_xlsx___Sheet1[[#This Row],[event_name]])</f>
        <v>Male</v>
      </c>
      <c r="F7102" t="s">
        <v>21</v>
      </c>
      <c r="G7102" t="s">
        <v>11</v>
      </c>
      <c r="H7102" t="str">
        <f>IF(Statistics_xlsx___Sheet1[[#This Row],[Post Name]]="-",IF(G7103=0,G7101,G7103),Statistics_xlsx___Sheet1[[#This Row],[Post Name]])</f>
        <v>c8</v>
      </c>
      <c r="I7102">
        <v>17225</v>
      </c>
      <c r="J7102">
        <f>IF(Statistics_xlsx___Sheet1[[#This Row],[Offered Salary]]&lt;=0,AVERAGE($I$2:$I$7166),Statistics_xlsx___Sheet1[[#This Row],[Offered Salary]])</f>
        <v>17225</v>
      </c>
      <c r="K7102" t="b">
        <f>OR((Statistics_xlsx___Sheet1[[#This Row],[updated offered salary]]&lt;$N$39),(Statistics_xlsx___Sheet1[[#This Row],[updated offered salary]]&gt;$N$40))</f>
        <v>0</v>
      </c>
    </row>
    <row r="7103" spans="1:11" x14ac:dyDescent="0.3">
      <c r="A7103">
        <v>460624</v>
      </c>
      <c r="B7103" t="s">
        <v>5791</v>
      </c>
      <c r="C7103" t="s">
        <v>8</v>
      </c>
      <c r="D7103" t="s">
        <v>13</v>
      </c>
      <c r="E7103" t="str">
        <f>IF(Statistics_xlsx___Sheet1[[#This Row],[event_name]]="-","Male",Statistics_xlsx___Sheet1[[#This Row],[event_name]])</f>
        <v>Female</v>
      </c>
      <c r="F7103" t="s">
        <v>17</v>
      </c>
      <c r="G7103" t="s">
        <v>14</v>
      </c>
      <c r="H7103" t="str">
        <f>IF(Statistics_xlsx___Sheet1[[#This Row],[Post Name]]="-",IF(G7104=0,G7102,G7104),Statistics_xlsx___Sheet1[[#This Row],[Post Name]])</f>
        <v>c5</v>
      </c>
      <c r="I7103">
        <v>24951</v>
      </c>
      <c r="J7103">
        <f>IF(Statistics_xlsx___Sheet1[[#This Row],[Offered Salary]]&lt;=0,AVERAGE($I$2:$I$7166),Statistics_xlsx___Sheet1[[#This Row],[Offered Salary]])</f>
        <v>24951</v>
      </c>
      <c r="K7103" t="b">
        <f>OR((Statistics_xlsx___Sheet1[[#This Row],[updated offered salary]]&lt;$N$39),(Statistics_xlsx___Sheet1[[#This Row],[updated offered salary]]&gt;$N$40))</f>
        <v>0</v>
      </c>
    </row>
    <row r="7104" spans="1:11" x14ac:dyDescent="0.3">
      <c r="A7104">
        <v>903125</v>
      </c>
      <c r="B7104" t="s">
        <v>5792</v>
      </c>
      <c r="C7104" t="s">
        <v>8</v>
      </c>
      <c r="D7104" t="s">
        <v>13</v>
      </c>
      <c r="E7104" t="str">
        <f>IF(Statistics_xlsx___Sheet1[[#This Row],[event_name]]="-","Male",Statistics_xlsx___Sheet1[[#This Row],[event_name]])</f>
        <v>Female</v>
      </c>
      <c r="F7104" t="s">
        <v>17</v>
      </c>
      <c r="G7104" t="s">
        <v>30</v>
      </c>
      <c r="H7104" t="str">
        <f>IF(Statistics_xlsx___Sheet1[[#This Row],[Post Name]]="-",IF(G7105=0,G7103,G7105),Statistics_xlsx___Sheet1[[#This Row],[Post Name]])</f>
        <v>b9</v>
      </c>
      <c r="I7104">
        <v>90575</v>
      </c>
      <c r="J7104">
        <f>IF(Statistics_xlsx___Sheet1[[#This Row],[Offered Salary]]&lt;=0,AVERAGE($I$2:$I$7166),Statistics_xlsx___Sheet1[[#This Row],[Offered Salary]])</f>
        <v>90575</v>
      </c>
      <c r="K7104" t="b">
        <f>OR((Statistics_xlsx___Sheet1[[#This Row],[updated offered salary]]&lt;$N$39),(Statistics_xlsx___Sheet1[[#This Row],[updated offered salary]]&gt;$N$40))</f>
        <v>0</v>
      </c>
    </row>
    <row r="7105" spans="1:11" x14ac:dyDescent="0.3">
      <c r="A7105">
        <v>409466</v>
      </c>
      <c r="B7105" t="s">
        <v>5793</v>
      </c>
      <c r="C7105" t="s">
        <v>8</v>
      </c>
      <c r="D7105" t="s">
        <v>9</v>
      </c>
      <c r="E7105" t="str">
        <f>IF(Statistics_xlsx___Sheet1[[#This Row],[event_name]]="-","Male",Statistics_xlsx___Sheet1[[#This Row],[event_name]])</f>
        <v>Male</v>
      </c>
      <c r="F7105" t="s">
        <v>10</v>
      </c>
      <c r="G7105" t="s">
        <v>345</v>
      </c>
      <c r="H7105" t="str">
        <f>IF(Statistics_xlsx___Sheet1[[#This Row],[Post Name]]="-",IF(G7106=0,G7104,G7106),Statistics_xlsx___Sheet1[[#This Row],[Post Name]])</f>
        <v>c9</v>
      </c>
      <c r="I7105">
        <v>32105</v>
      </c>
      <c r="J7105">
        <f>IF(Statistics_xlsx___Sheet1[[#This Row],[Offered Salary]]&lt;=0,AVERAGE($I$2:$I$7166),Statistics_xlsx___Sheet1[[#This Row],[Offered Salary]])</f>
        <v>32105</v>
      </c>
      <c r="K7105" t="b">
        <f>OR((Statistics_xlsx___Sheet1[[#This Row],[updated offered salary]]&lt;$N$39),(Statistics_xlsx___Sheet1[[#This Row],[updated offered salary]]&gt;$N$40))</f>
        <v>0</v>
      </c>
    </row>
    <row r="7106" spans="1:11" x14ac:dyDescent="0.3">
      <c r="A7106">
        <v>904792</v>
      </c>
      <c r="B7106" t="s">
        <v>5794</v>
      </c>
      <c r="C7106" t="s">
        <v>8</v>
      </c>
      <c r="D7106" t="s">
        <v>9</v>
      </c>
      <c r="E7106" t="str">
        <f>IF(Statistics_xlsx___Sheet1[[#This Row],[event_name]]="-","Male",Statistics_xlsx___Sheet1[[#This Row],[event_name]])</f>
        <v>Male</v>
      </c>
      <c r="F7106" t="s">
        <v>21</v>
      </c>
      <c r="G7106" t="s">
        <v>14</v>
      </c>
      <c r="H7106" t="str">
        <f>IF(Statistics_xlsx___Sheet1[[#This Row],[Post Name]]="-",IF(G7107=0,G7105,G7107),Statistics_xlsx___Sheet1[[#This Row],[Post Name]])</f>
        <v>c5</v>
      </c>
      <c r="I7106">
        <v>61332</v>
      </c>
      <c r="J7106">
        <f>IF(Statistics_xlsx___Sheet1[[#This Row],[Offered Salary]]&lt;=0,AVERAGE($I$2:$I$7166),Statistics_xlsx___Sheet1[[#This Row],[Offered Salary]])</f>
        <v>61332</v>
      </c>
      <c r="K7106" t="b">
        <f>OR((Statistics_xlsx___Sheet1[[#This Row],[updated offered salary]]&lt;$N$39),(Statistics_xlsx___Sheet1[[#This Row],[updated offered salary]]&gt;$N$40))</f>
        <v>0</v>
      </c>
    </row>
    <row r="7107" spans="1:11" x14ac:dyDescent="0.3">
      <c r="A7107">
        <v>847669</v>
      </c>
      <c r="B7107" t="s">
        <v>5795</v>
      </c>
      <c r="C7107" t="s">
        <v>8</v>
      </c>
      <c r="D7107" t="s">
        <v>13</v>
      </c>
      <c r="E7107" t="str">
        <f>IF(Statistics_xlsx___Sheet1[[#This Row],[event_name]]="-","Male",Statistics_xlsx___Sheet1[[#This Row],[event_name]])</f>
        <v>Female</v>
      </c>
      <c r="F7107" t="s">
        <v>21</v>
      </c>
      <c r="G7107" t="s">
        <v>14</v>
      </c>
      <c r="H7107" t="str">
        <f>IF(Statistics_xlsx___Sheet1[[#This Row],[Post Name]]="-",IF(G7108=0,G7106,G7108),Statistics_xlsx___Sheet1[[#This Row],[Post Name]])</f>
        <v>c5</v>
      </c>
      <c r="I7107">
        <v>76940</v>
      </c>
      <c r="J7107">
        <f>IF(Statistics_xlsx___Sheet1[[#This Row],[Offered Salary]]&lt;=0,AVERAGE($I$2:$I$7166),Statistics_xlsx___Sheet1[[#This Row],[Offered Salary]])</f>
        <v>76940</v>
      </c>
      <c r="K7107" t="b">
        <f>OR((Statistics_xlsx___Sheet1[[#This Row],[updated offered salary]]&lt;$N$39),(Statistics_xlsx___Sheet1[[#This Row],[updated offered salary]]&gt;$N$40))</f>
        <v>0</v>
      </c>
    </row>
    <row r="7108" spans="1:11" x14ac:dyDescent="0.3">
      <c r="A7108">
        <v>695115</v>
      </c>
      <c r="B7108" t="s">
        <v>5796</v>
      </c>
      <c r="C7108" t="s">
        <v>8</v>
      </c>
      <c r="D7108" t="s">
        <v>9</v>
      </c>
      <c r="E7108" t="str">
        <f>IF(Statistics_xlsx___Sheet1[[#This Row],[event_name]]="-","Male",Statistics_xlsx___Sheet1[[#This Row],[event_name]])</f>
        <v>Male</v>
      </c>
      <c r="F7108" t="s">
        <v>21</v>
      </c>
      <c r="G7108" t="s">
        <v>14</v>
      </c>
      <c r="H7108" t="str">
        <f>IF(Statistics_xlsx___Sheet1[[#This Row],[Post Name]]="-",IF(G7109=0,G7107,G7109),Statistics_xlsx___Sheet1[[#This Row],[Post Name]])</f>
        <v>c5</v>
      </c>
      <c r="I7108">
        <v>41880</v>
      </c>
      <c r="J7108">
        <f>IF(Statistics_xlsx___Sheet1[[#This Row],[Offered Salary]]&lt;=0,AVERAGE($I$2:$I$7166),Statistics_xlsx___Sheet1[[#This Row],[Offered Salary]])</f>
        <v>41880</v>
      </c>
      <c r="K7108" t="b">
        <f>OR((Statistics_xlsx___Sheet1[[#This Row],[updated offered salary]]&lt;$N$39),(Statistics_xlsx___Sheet1[[#This Row],[updated offered salary]]&gt;$N$40))</f>
        <v>0</v>
      </c>
    </row>
    <row r="7109" spans="1:11" x14ac:dyDescent="0.3">
      <c r="A7109">
        <v>61594</v>
      </c>
      <c r="B7109" t="s">
        <v>5797</v>
      </c>
      <c r="C7109" t="s">
        <v>8</v>
      </c>
      <c r="D7109" t="s">
        <v>9</v>
      </c>
      <c r="E7109" t="str">
        <f>IF(Statistics_xlsx___Sheet1[[#This Row],[event_name]]="-","Male",Statistics_xlsx___Sheet1[[#This Row],[event_name]])</f>
        <v>Male</v>
      </c>
      <c r="F7109" t="s">
        <v>10</v>
      </c>
      <c r="G7109" t="s">
        <v>345</v>
      </c>
      <c r="H7109" t="str">
        <f>IF(Statistics_xlsx___Sheet1[[#This Row],[Post Name]]="-",IF(G7110=0,G7108,G7110),Statistics_xlsx___Sheet1[[#This Row],[Post Name]])</f>
        <v>c9</v>
      </c>
      <c r="I7109">
        <v>51729</v>
      </c>
      <c r="J7109">
        <f>IF(Statistics_xlsx___Sheet1[[#This Row],[Offered Salary]]&lt;=0,AVERAGE($I$2:$I$7166),Statistics_xlsx___Sheet1[[#This Row],[Offered Salary]])</f>
        <v>51729</v>
      </c>
      <c r="K7109" t="b">
        <f>OR((Statistics_xlsx___Sheet1[[#This Row],[updated offered salary]]&lt;$N$39),(Statistics_xlsx___Sheet1[[#This Row],[updated offered salary]]&gt;$N$40))</f>
        <v>0</v>
      </c>
    </row>
    <row r="7110" spans="1:11" x14ac:dyDescent="0.3">
      <c r="A7110">
        <v>356992</v>
      </c>
      <c r="B7110" t="s">
        <v>5798</v>
      </c>
      <c r="C7110" t="s">
        <v>8</v>
      </c>
      <c r="D7110" t="s">
        <v>9</v>
      </c>
      <c r="E7110" t="str">
        <f>IF(Statistics_xlsx___Sheet1[[#This Row],[event_name]]="-","Male",Statistics_xlsx___Sheet1[[#This Row],[event_name]])</f>
        <v>Male</v>
      </c>
      <c r="F7110" t="s">
        <v>10</v>
      </c>
      <c r="G7110" t="s">
        <v>345</v>
      </c>
      <c r="H7110" t="str">
        <f>IF(Statistics_xlsx___Sheet1[[#This Row],[Post Name]]="-",IF(G7111=0,G7109,G7111),Statistics_xlsx___Sheet1[[#This Row],[Post Name]])</f>
        <v>c9</v>
      </c>
      <c r="I7110">
        <v>59231</v>
      </c>
      <c r="J7110">
        <f>IF(Statistics_xlsx___Sheet1[[#This Row],[Offered Salary]]&lt;=0,AVERAGE($I$2:$I$7166),Statistics_xlsx___Sheet1[[#This Row],[Offered Salary]])</f>
        <v>59231</v>
      </c>
      <c r="K7110" t="b">
        <f>OR((Statistics_xlsx___Sheet1[[#This Row],[updated offered salary]]&lt;$N$39),(Statistics_xlsx___Sheet1[[#This Row],[updated offered salary]]&gt;$N$40))</f>
        <v>0</v>
      </c>
    </row>
    <row r="7111" spans="1:11" x14ac:dyDescent="0.3">
      <c r="A7111">
        <v>913059</v>
      </c>
      <c r="B7111" t="s">
        <v>5799</v>
      </c>
      <c r="C7111" t="s">
        <v>8</v>
      </c>
      <c r="D7111" t="s">
        <v>13</v>
      </c>
      <c r="E7111" t="str">
        <f>IF(Statistics_xlsx___Sheet1[[#This Row],[event_name]]="-","Male",Statistics_xlsx___Sheet1[[#This Row],[event_name]])</f>
        <v>Female</v>
      </c>
      <c r="F7111" t="s">
        <v>10</v>
      </c>
      <c r="G7111" t="s">
        <v>345</v>
      </c>
      <c r="H7111" t="str">
        <f>IF(Statistics_xlsx___Sheet1[[#This Row],[Post Name]]="-",IF(G7112=0,G7110,G7112),Statistics_xlsx___Sheet1[[#This Row],[Post Name]])</f>
        <v>c9</v>
      </c>
      <c r="I7111">
        <v>99953</v>
      </c>
      <c r="J7111">
        <f>IF(Statistics_xlsx___Sheet1[[#This Row],[Offered Salary]]&lt;=0,AVERAGE($I$2:$I$7166),Statistics_xlsx___Sheet1[[#This Row],[Offered Salary]])</f>
        <v>99953</v>
      </c>
      <c r="K7111" t="b">
        <f>OR((Statistics_xlsx___Sheet1[[#This Row],[updated offered salary]]&lt;$N$39),(Statistics_xlsx___Sheet1[[#This Row],[updated offered salary]]&gt;$N$40))</f>
        <v>0</v>
      </c>
    </row>
    <row r="7112" spans="1:11" x14ac:dyDescent="0.3">
      <c r="A7112">
        <v>289672</v>
      </c>
      <c r="B7112" t="s">
        <v>5800</v>
      </c>
      <c r="C7112" t="s">
        <v>8</v>
      </c>
      <c r="D7112" t="s">
        <v>9</v>
      </c>
      <c r="E7112" t="str">
        <f>IF(Statistics_xlsx___Sheet1[[#This Row],[event_name]]="-","Male",Statistics_xlsx___Sheet1[[#This Row],[event_name]])</f>
        <v>Male</v>
      </c>
      <c r="F7112" t="s">
        <v>10</v>
      </c>
      <c r="G7112" t="s">
        <v>345</v>
      </c>
      <c r="H7112" t="str">
        <f>IF(Statistics_xlsx___Sheet1[[#This Row],[Post Name]]="-",IF(G7113=0,G7111,G7113),Statistics_xlsx___Sheet1[[#This Row],[Post Name]])</f>
        <v>c9</v>
      </c>
      <c r="I7112">
        <v>15661</v>
      </c>
      <c r="J7112">
        <f>IF(Statistics_xlsx___Sheet1[[#This Row],[Offered Salary]]&lt;=0,AVERAGE($I$2:$I$7166),Statistics_xlsx___Sheet1[[#This Row],[Offered Salary]])</f>
        <v>15661</v>
      </c>
      <c r="K7112" t="b">
        <f>OR((Statistics_xlsx___Sheet1[[#This Row],[updated offered salary]]&lt;$N$39),(Statistics_xlsx___Sheet1[[#This Row],[updated offered salary]]&gt;$N$40))</f>
        <v>0</v>
      </c>
    </row>
    <row r="7113" spans="1:11" x14ac:dyDescent="0.3">
      <c r="A7113">
        <v>437355</v>
      </c>
      <c r="B7113" t="s">
        <v>5801</v>
      </c>
      <c r="C7113" t="s">
        <v>8</v>
      </c>
      <c r="D7113" t="s">
        <v>9</v>
      </c>
      <c r="E7113" t="str">
        <f>IF(Statistics_xlsx___Sheet1[[#This Row],[event_name]]="-","Male",Statistics_xlsx___Sheet1[[#This Row],[event_name]])</f>
        <v>Male</v>
      </c>
      <c r="F7113" t="s">
        <v>17</v>
      </c>
      <c r="G7113" t="s">
        <v>30</v>
      </c>
      <c r="H7113" t="str">
        <f>IF(Statistics_xlsx___Sheet1[[#This Row],[Post Name]]="-",IF(G7114=0,G7112,G7114),Statistics_xlsx___Sheet1[[#This Row],[Post Name]])</f>
        <v>b9</v>
      </c>
      <c r="I7113">
        <v>14669</v>
      </c>
      <c r="J7113">
        <f>IF(Statistics_xlsx___Sheet1[[#This Row],[Offered Salary]]&lt;=0,AVERAGE($I$2:$I$7166),Statistics_xlsx___Sheet1[[#This Row],[Offered Salary]])</f>
        <v>14669</v>
      </c>
      <c r="K7113" t="b">
        <f>OR((Statistics_xlsx___Sheet1[[#This Row],[updated offered salary]]&lt;$N$39),(Statistics_xlsx___Sheet1[[#This Row],[updated offered salary]]&gt;$N$40))</f>
        <v>0</v>
      </c>
    </row>
    <row r="7114" spans="1:11" x14ac:dyDescent="0.3">
      <c r="A7114">
        <v>316743</v>
      </c>
      <c r="B7114" t="s">
        <v>5802</v>
      </c>
      <c r="C7114" t="s">
        <v>8</v>
      </c>
      <c r="D7114" t="s">
        <v>9</v>
      </c>
      <c r="E7114" t="str">
        <f>IF(Statistics_xlsx___Sheet1[[#This Row],[event_name]]="-","Male",Statistics_xlsx___Sheet1[[#This Row],[event_name]])</f>
        <v>Male</v>
      </c>
      <c r="F7114" t="s">
        <v>17</v>
      </c>
      <c r="G7114" t="s">
        <v>30</v>
      </c>
      <c r="H7114" t="str">
        <f>IF(Statistics_xlsx___Sheet1[[#This Row],[Post Name]]="-",IF(G7115=0,G7113,G7115),Statistics_xlsx___Sheet1[[#This Row],[Post Name]])</f>
        <v>b9</v>
      </c>
      <c r="I7114">
        <v>29149</v>
      </c>
      <c r="J7114">
        <f>IF(Statistics_xlsx___Sheet1[[#This Row],[Offered Salary]]&lt;=0,AVERAGE($I$2:$I$7166),Statistics_xlsx___Sheet1[[#This Row],[Offered Salary]])</f>
        <v>29149</v>
      </c>
      <c r="K7114" t="b">
        <f>OR((Statistics_xlsx___Sheet1[[#This Row],[updated offered salary]]&lt;$N$39),(Statistics_xlsx___Sheet1[[#This Row],[updated offered salary]]&gt;$N$40))</f>
        <v>0</v>
      </c>
    </row>
    <row r="7115" spans="1:11" x14ac:dyDescent="0.3">
      <c r="A7115">
        <v>269327</v>
      </c>
      <c r="B7115" t="s">
        <v>5803</v>
      </c>
      <c r="C7115" t="s">
        <v>8</v>
      </c>
      <c r="D7115" t="s">
        <v>9</v>
      </c>
      <c r="E7115" t="str">
        <f>IF(Statistics_xlsx___Sheet1[[#This Row],[event_name]]="-","Male",Statistics_xlsx___Sheet1[[#This Row],[event_name]])</f>
        <v>Male</v>
      </c>
      <c r="F7115" t="s">
        <v>17</v>
      </c>
      <c r="G7115" t="s">
        <v>44</v>
      </c>
      <c r="H7115" t="str">
        <f>IF(Statistics_xlsx___Sheet1[[#This Row],[Post Name]]="-",IF(G7116=0,G7114,G7116),Statistics_xlsx___Sheet1[[#This Row],[Post Name]])</f>
        <v>i6</v>
      </c>
      <c r="I7115">
        <v>56200</v>
      </c>
      <c r="J7115">
        <f>IF(Statistics_xlsx___Sheet1[[#This Row],[Offered Salary]]&lt;=0,AVERAGE($I$2:$I$7166),Statistics_xlsx___Sheet1[[#This Row],[Offered Salary]])</f>
        <v>56200</v>
      </c>
      <c r="K7115" t="b">
        <f>OR((Statistics_xlsx___Sheet1[[#This Row],[updated offered salary]]&lt;$N$39),(Statistics_xlsx___Sheet1[[#This Row],[updated offered salary]]&gt;$N$40))</f>
        <v>0</v>
      </c>
    </row>
    <row r="7116" spans="1:11" x14ac:dyDescent="0.3">
      <c r="A7116">
        <v>583396</v>
      </c>
      <c r="B7116" t="s">
        <v>5804</v>
      </c>
      <c r="C7116" t="s">
        <v>8</v>
      </c>
      <c r="D7116" t="s">
        <v>13</v>
      </c>
      <c r="E7116" t="str">
        <f>IF(Statistics_xlsx___Sheet1[[#This Row],[event_name]]="-","Male",Statistics_xlsx___Sheet1[[#This Row],[event_name]])</f>
        <v>Female</v>
      </c>
      <c r="F7116" t="s">
        <v>17</v>
      </c>
      <c r="G7116" t="s">
        <v>24</v>
      </c>
      <c r="H7116" t="str">
        <f>IF(Statistics_xlsx___Sheet1[[#This Row],[Post Name]]="-",IF(G7117=0,G7115,G7117),Statistics_xlsx___Sheet1[[#This Row],[Post Name]])</f>
        <v>i7</v>
      </c>
      <c r="I7116">
        <v>23781</v>
      </c>
      <c r="J7116">
        <f>IF(Statistics_xlsx___Sheet1[[#This Row],[Offered Salary]]&lt;=0,AVERAGE($I$2:$I$7166),Statistics_xlsx___Sheet1[[#This Row],[Offered Salary]])</f>
        <v>23781</v>
      </c>
      <c r="K7116" t="b">
        <f>OR((Statistics_xlsx___Sheet1[[#This Row],[updated offered salary]]&lt;$N$39),(Statistics_xlsx___Sheet1[[#This Row],[updated offered salary]]&gt;$N$40))</f>
        <v>0</v>
      </c>
    </row>
    <row r="7117" spans="1:11" x14ac:dyDescent="0.3">
      <c r="A7117">
        <v>669319</v>
      </c>
      <c r="B7117" t="s">
        <v>5805</v>
      </c>
      <c r="C7117" t="s">
        <v>8</v>
      </c>
      <c r="D7117" t="s">
        <v>13</v>
      </c>
      <c r="E7117" t="str">
        <f>IF(Statistics_xlsx___Sheet1[[#This Row],[event_name]]="-","Male",Statistics_xlsx___Sheet1[[#This Row],[event_name]])</f>
        <v>Female</v>
      </c>
      <c r="F7117" t="s">
        <v>17</v>
      </c>
      <c r="G7117" t="s">
        <v>24</v>
      </c>
      <c r="H7117" t="str">
        <f>IF(Statistics_xlsx___Sheet1[[#This Row],[Post Name]]="-",IF(G7118=0,G7116,G7118),Statistics_xlsx___Sheet1[[#This Row],[Post Name]])</f>
        <v>i7</v>
      </c>
      <c r="I7117">
        <v>26240</v>
      </c>
      <c r="J7117">
        <f>IF(Statistics_xlsx___Sheet1[[#This Row],[Offered Salary]]&lt;=0,AVERAGE($I$2:$I$7166),Statistics_xlsx___Sheet1[[#This Row],[Offered Salary]])</f>
        <v>26240</v>
      </c>
      <c r="K7117" t="b">
        <f>OR((Statistics_xlsx___Sheet1[[#This Row],[updated offered salary]]&lt;$N$39),(Statistics_xlsx___Sheet1[[#This Row],[updated offered salary]]&gt;$N$40))</f>
        <v>0</v>
      </c>
    </row>
    <row r="7118" spans="1:11" x14ac:dyDescent="0.3">
      <c r="A7118">
        <v>220423</v>
      </c>
      <c r="B7118" t="s">
        <v>1392</v>
      </c>
      <c r="C7118" t="s">
        <v>15</v>
      </c>
      <c r="D7118" t="s">
        <v>9</v>
      </c>
      <c r="E7118" t="str">
        <f>IF(Statistics_xlsx___Sheet1[[#This Row],[event_name]]="-","Male",Statistics_xlsx___Sheet1[[#This Row],[event_name]])</f>
        <v>Male</v>
      </c>
      <c r="F7118" t="s">
        <v>17</v>
      </c>
      <c r="G7118" t="s">
        <v>24</v>
      </c>
      <c r="H7118" t="str">
        <f>IF(Statistics_xlsx___Sheet1[[#This Row],[Post Name]]="-",IF(G7119=0,G7117,G7119),Statistics_xlsx___Sheet1[[#This Row],[Post Name]])</f>
        <v>i7</v>
      </c>
      <c r="I7118">
        <v>53455</v>
      </c>
      <c r="J7118">
        <f>IF(Statistics_xlsx___Sheet1[[#This Row],[Offered Salary]]&lt;=0,AVERAGE($I$2:$I$7166),Statistics_xlsx___Sheet1[[#This Row],[Offered Salary]])</f>
        <v>53455</v>
      </c>
      <c r="K7118" t="b">
        <f>OR((Statistics_xlsx___Sheet1[[#This Row],[updated offered salary]]&lt;$N$39),(Statistics_xlsx___Sheet1[[#This Row],[updated offered salary]]&gt;$N$40))</f>
        <v>0</v>
      </c>
    </row>
    <row r="7119" spans="1:11" x14ac:dyDescent="0.3">
      <c r="A7119">
        <v>318665</v>
      </c>
      <c r="B7119" t="s">
        <v>5806</v>
      </c>
      <c r="C7119" t="s">
        <v>8</v>
      </c>
      <c r="D7119" t="s">
        <v>9</v>
      </c>
      <c r="E7119" t="str">
        <f>IF(Statistics_xlsx___Sheet1[[#This Row],[event_name]]="-","Male",Statistics_xlsx___Sheet1[[#This Row],[event_name]])</f>
        <v>Male</v>
      </c>
      <c r="F7119" t="s">
        <v>17</v>
      </c>
      <c r="G7119" t="s">
        <v>24</v>
      </c>
      <c r="H7119" t="str">
        <f>IF(Statistics_xlsx___Sheet1[[#This Row],[Post Name]]="-",IF(G7120=0,G7118,G7120),Statistics_xlsx___Sheet1[[#This Row],[Post Name]])</f>
        <v>i7</v>
      </c>
      <c r="I7119">
        <v>75163</v>
      </c>
      <c r="J7119">
        <f>IF(Statistics_xlsx___Sheet1[[#This Row],[Offered Salary]]&lt;=0,AVERAGE($I$2:$I$7166),Statistics_xlsx___Sheet1[[#This Row],[Offered Salary]])</f>
        <v>75163</v>
      </c>
      <c r="K7119" t="b">
        <f>OR((Statistics_xlsx___Sheet1[[#This Row],[updated offered salary]]&lt;$N$39),(Statistics_xlsx___Sheet1[[#This Row],[updated offered salary]]&gt;$N$40))</f>
        <v>0</v>
      </c>
    </row>
    <row r="7120" spans="1:11" x14ac:dyDescent="0.3">
      <c r="A7120">
        <v>704861</v>
      </c>
      <c r="B7120" t="s">
        <v>5807</v>
      </c>
      <c r="C7120" t="s">
        <v>8</v>
      </c>
      <c r="D7120" t="s">
        <v>13</v>
      </c>
      <c r="E7120" t="str">
        <f>IF(Statistics_xlsx___Sheet1[[#This Row],[event_name]]="-","Male",Statistics_xlsx___Sheet1[[#This Row],[event_name]])</f>
        <v>Female</v>
      </c>
      <c r="F7120" t="s">
        <v>17</v>
      </c>
      <c r="G7120" t="s">
        <v>36</v>
      </c>
      <c r="H7120" t="str">
        <f>IF(Statistics_xlsx___Sheet1[[#This Row],[Post Name]]="-",IF(G7121=0,G7119,G7121),Statistics_xlsx___Sheet1[[#This Row],[Post Name]])</f>
        <v>i5</v>
      </c>
      <c r="I7120">
        <v>1531</v>
      </c>
      <c r="J7120">
        <f>IF(Statistics_xlsx___Sheet1[[#This Row],[Offered Salary]]&lt;=0,AVERAGE($I$2:$I$7166),Statistics_xlsx___Sheet1[[#This Row],[Offered Salary]])</f>
        <v>1531</v>
      </c>
      <c r="K7120" t="b">
        <f>OR((Statistics_xlsx___Sheet1[[#This Row],[updated offered salary]]&lt;$N$39),(Statistics_xlsx___Sheet1[[#This Row],[updated offered salary]]&gt;$N$40))</f>
        <v>0</v>
      </c>
    </row>
    <row r="7121" spans="1:11" x14ac:dyDescent="0.3">
      <c r="A7121">
        <v>320228</v>
      </c>
      <c r="B7121" t="s">
        <v>5808</v>
      </c>
      <c r="C7121" t="s">
        <v>8</v>
      </c>
      <c r="D7121" t="s">
        <v>42</v>
      </c>
      <c r="E7121" t="str">
        <f>IF(Statistics_xlsx___Sheet1[[#This Row],[event_name]]="-","Male",Statistics_xlsx___Sheet1[[#This Row],[event_name]])</f>
        <v>Don’t want to say</v>
      </c>
      <c r="F7121" t="s">
        <v>17</v>
      </c>
      <c r="G7121" t="s">
        <v>36</v>
      </c>
      <c r="H7121" t="str">
        <f>IF(Statistics_xlsx___Sheet1[[#This Row],[Post Name]]="-",IF(G7122=0,G7120,G7122),Statistics_xlsx___Sheet1[[#This Row],[Post Name]])</f>
        <v>i5</v>
      </c>
      <c r="I7121">
        <v>79469</v>
      </c>
      <c r="J7121">
        <f>IF(Statistics_xlsx___Sheet1[[#This Row],[Offered Salary]]&lt;=0,AVERAGE($I$2:$I$7166),Statistics_xlsx___Sheet1[[#This Row],[Offered Salary]])</f>
        <v>79469</v>
      </c>
      <c r="K7121" t="b">
        <f>OR((Statistics_xlsx___Sheet1[[#This Row],[updated offered salary]]&lt;$N$39),(Statistics_xlsx___Sheet1[[#This Row],[updated offered salary]]&gt;$N$40))</f>
        <v>0</v>
      </c>
    </row>
    <row r="7122" spans="1:11" x14ac:dyDescent="0.3">
      <c r="A7122">
        <v>624192</v>
      </c>
      <c r="B7122" t="s">
        <v>5809</v>
      </c>
      <c r="C7122" t="s">
        <v>8</v>
      </c>
      <c r="D7122" t="s">
        <v>9</v>
      </c>
      <c r="E7122" t="str">
        <f>IF(Statistics_xlsx___Sheet1[[#This Row],[event_name]]="-","Male",Statistics_xlsx___Sheet1[[#This Row],[event_name]])</f>
        <v>Male</v>
      </c>
      <c r="F7122" t="s">
        <v>17</v>
      </c>
      <c r="G7122" t="s">
        <v>30</v>
      </c>
      <c r="H7122" t="str">
        <f>IF(Statistics_xlsx___Sheet1[[#This Row],[Post Name]]="-",IF(G7123=0,G7121,G7123),Statistics_xlsx___Sheet1[[#This Row],[Post Name]])</f>
        <v>b9</v>
      </c>
      <c r="I7122">
        <v>35057</v>
      </c>
      <c r="J7122">
        <f>IF(Statistics_xlsx___Sheet1[[#This Row],[Offered Salary]]&lt;=0,AVERAGE($I$2:$I$7166),Statistics_xlsx___Sheet1[[#This Row],[Offered Salary]])</f>
        <v>35057</v>
      </c>
      <c r="K7122" t="b">
        <f>OR((Statistics_xlsx___Sheet1[[#This Row],[updated offered salary]]&lt;$N$39),(Statistics_xlsx___Sheet1[[#This Row],[updated offered salary]]&gt;$N$40))</f>
        <v>0</v>
      </c>
    </row>
    <row r="7123" spans="1:11" x14ac:dyDescent="0.3">
      <c r="A7123">
        <v>532022</v>
      </c>
      <c r="B7123" t="s">
        <v>5810</v>
      </c>
      <c r="C7123" t="s">
        <v>8</v>
      </c>
      <c r="D7123" t="s">
        <v>13</v>
      </c>
      <c r="E7123" t="str">
        <f>IF(Statistics_xlsx___Sheet1[[#This Row],[event_name]]="-","Male",Statistics_xlsx___Sheet1[[#This Row],[event_name]])</f>
        <v>Female</v>
      </c>
      <c r="F7123" t="s">
        <v>17</v>
      </c>
      <c r="G7123" t="s">
        <v>30</v>
      </c>
      <c r="H7123" t="str">
        <f>IF(Statistics_xlsx___Sheet1[[#This Row],[Post Name]]="-",IF(G7124=0,G7122,G7124),Statistics_xlsx___Sheet1[[#This Row],[Post Name]])</f>
        <v>b9</v>
      </c>
      <c r="I7123">
        <v>13471</v>
      </c>
      <c r="J7123">
        <f>IF(Statistics_xlsx___Sheet1[[#This Row],[Offered Salary]]&lt;=0,AVERAGE($I$2:$I$7166),Statistics_xlsx___Sheet1[[#This Row],[Offered Salary]])</f>
        <v>13471</v>
      </c>
      <c r="K7123" t="b">
        <f>OR((Statistics_xlsx___Sheet1[[#This Row],[updated offered salary]]&lt;$N$39),(Statistics_xlsx___Sheet1[[#This Row],[updated offered salary]]&gt;$N$40))</f>
        <v>0</v>
      </c>
    </row>
    <row r="7124" spans="1:11" x14ac:dyDescent="0.3">
      <c r="A7124">
        <v>581911</v>
      </c>
      <c r="B7124" t="s">
        <v>5811</v>
      </c>
      <c r="C7124" t="s">
        <v>8</v>
      </c>
      <c r="D7124" t="s">
        <v>9</v>
      </c>
      <c r="E7124" t="str">
        <f>IF(Statistics_xlsx___Sheet1[[#This Row],[event_name]]="-","Male",Statistics_xlsx___Sheet1[[#This Row],[event_name]])</f>
        <v>Male</v>
      </c>
      <c r="F7124" t="s">
        <v>17</v>
      </c>
      <c r="G7124" t="s">
        <v>30</v>
      </c>
      <c r="H7124" t="str">
        <f>IF(Statistics_xlsx___Sheet1[[#This Row],[Post Name]]="-",IF(G7125=0,G7123,G7125),Statistics_xlsx___Sheet1[[#This Row],[Post Name]])</f>
        <v>b9</v>
      </c>
      <c r="I7124">
        <v>91047</v>
      </c>
      <c r="J7124">
        <f>IF(Statistics_xlsx___Sheet1[[#This Row],[Offered Salary]]&lt;=0,AVERAGE($I$2:$I$7166),Statistics_xlsx___Sheet1[[#This Row],[Offered Salary]])</f>
        <v>91047</v>
      </c>
      <c r="K7124" t="b">
        <f>OR((Statistics_xlsx___Sheet1[[#This Row],[updated offered salary]]&lt;$N$39),(Statistics_xlsx___Sheet1[[#This Row],[updated offered salary]]&gt;$N$40))</f>
        <v>0</v>
      </c>
    </row>
    <row r="7125" spans="1:11" x14ac:dyDescent="0.3">
      <c r="A7125">
        <v>531613</v>
      </c>
      <c r="B7125" t="s">
        <v>5811</v>
      </c>
      <c r="C7125" t="s">
        <v>8</v>
      </c>
      <c r="D7125" t="s">
        <v>42</v>
      </c>
      <c r="E7125" t="str">
        <f>IF(Statistics_xlsx___Sheet1[[#This Row],[event_name]]="-","Male",Statistics_xlsx___Sheet1[[#This Row],[event_name]])</f>
        <v>Don’t want to say</v>
      </c>
      <c r="F7125" t="s">
        <v>17</v>
      </c>
      <c r="G7125" t="s">
        <v>30</v>
      </c>
      <c r="H7125" t="str">
        <f>IF(Statistics_xlsx___Sheet1[[#This Row],[Post Name]]="-",IF(G7126=0,G7124,G7126),Statistics_xlsx___Sheet1[[#This Row],[Post Name]])</f>
        <v>b9</v>
      </c>
      <c r="I7125">
        <v>89960</v>
      </c>
      <c r="J7125">
        <f>IF(Statistics_xlsx___Sheet1[[#This Row],[Offered Salary]]&lt;=0,AVERAGE($I$2:$I$7166),Statistics_xlsx___Sheet1[[#This Row],[Offered Salary]])</f>
        <v>89960</v>
      </c>
      <c r="K7125" t="b">
        <f>OR((Statistics_xlsx___Sheet1[[#This Row],[updated offered salary]]&lt;$N$39),(Statistics_xlsx___Sheet1[[#This Row],[updated offered salary]]&gt;$N$40))</f>
        <v>0</v>
      </c>
    </row>
    <row r="7126" spans="1:11" x14ac:dyDescent="0.3">
      <c r="A7126">
        <v>95056</v>
      </c>
      <c r="B7126" t="s">
        <v>5812</v>
      </c>
      <c r="C7126" t="s">
        <v>15</v>
      </c>
      <c r="D7126" t="s">
        <v>9</v>
      </c>
      <c r="E7126" t="str">
        <f>IF(Statistics_xlsx___Sheet1[[#This Row],[event_name]]="-","Male",Statistics_xlsx___Sheet1[[#This Row],[event_name]])</f>
        <v>Male</v>
      </c>
      <c r="F7126" t="s">
        <v>86</v>
      </c>
      <c r="G7126" t="s">
        <v>345</v>
      </c>
      <c r="H7126" t="str">
        <f>IF(Statistics_xlsx___Sheet1[[#This Row],[Post Name]]="-",IF(G7127=0,G7125,G7127),Statistics_xlsx___Sheet1[[#This Row],[Post Name]])</f>
        <v>c9</v>
      </c>
      <c r="I7126">
        <v>48369</v>
      </c>
      <c r="J7126">
        <f>IF(Statistics_xlsx___Sheet1[[#This Row],[Offered Salary]]&lt;=0,AVERAGE($I$2:$I$7166),Statistics_xlsx___Sheet1[[#This Row],[Offered Salary]])</f>
        <v>48369</v>
      </c>
      <c r="K7126" t="b">
        <f>OR((Statistics_xlsx___Sheet1[[#This Row],[updated offered salary]]&lt;$N$39),(Statistics_xlsx___Sheet1[[#This Row],[updated offered salary]]&gt;$N$40))</f>
        <v>0</v>
      </c>
    </row>
    <row r="7127" spans="1:11" x14ac:dyDescent="0.3">
      <c r="A7127">
        <v>399319</v>
      </c>
      <c r="B7127" t="s">
        <v>5813</v>
      </c>
      <c r="C7127" t="s">
        <v>15</v>
      </c>
      <c r="D7127" t="s">
        <v>13</v>
      </c>
      <c r="E7127" t="str">
        <f>IF(Statistics_xlsx___Sheet1[[#This Row],[event_name]]="-","Male",Statistics_xlsx___Sheet1[[#This Row],[event_name]])</f>
        <v>Female</v>
      </c>
      <c r="F7127" t="s">
        <v>86</v>
      </c>
      <c r="G7127" t="s">
        <v>345</v>
      </c>
      <c r="H7127" t="str">
        <f>IF(Statistics_xlsx___Sheet1[[#This Row],[Post Name]]="-",IF(G7128=0,G7126,G7128),Statistics_xlsx___Sheet1[[#This Row],[Post Name]])</f>
        <v>c9</v>
      </c>
      <c r="I7127">
        <v>98469</v>
      </c>
      <c r="J7127">
        <f>IF(Statistics_xlsx___Sheet1[[#This Row],[Offered Salary]]&lt;=0,AVERAGE($I$2:$I$7166),Statistics_xlsx___Sheet1[[#This Row],[Offered Salary]])</f>
        <v>98469</v>
      </c>
      <c r="K7127" t="b">
        <f>OR((Statistics_xlsx___Sheet1[[#This Row],[updated offered salary]]&lt;$N$39),(Statistics_xlsx___Sheet1[[#This Row],[updated offered salary]]&gt;$N$40))</f>
        <v>0</v>
      </c>
    </row>
    <row r="7128" spans="1:11" x14ac:dyDescent="0.3">
      <c r="A7128">
        <v>146879</v>
      </c>
      <c r="B7128" t="s">
        <v>5813</v>
      </c>
      <c r="C7128" t="s">
        <v>8</v>
      </c>
      <c r="D7128" t="s">
        <v>9</v>
      </c>
      <c r="E7128" t="str">
        <f>IF(Statistics_xlsx___Sheet1[[#This Row],[event_name]]="-","Male",Statistics_xlsx___Sheet1[[#This Row],[event_name]])</f>
        <v>Male</v>
      </c>
      <c r="F7128" t="s">
        <v>86</v>
      </c>
      <c r="G7128" t="s">
        <v>345</v>
      </c>
      <c r="H7128" t="str">
        <f>IF(Statistics_xlsx___Sheet1[[#This Row],[Post Name]]="-",IF(G7129=0,G7127,G7129),Statistics_xlsx___Sheet1[[#This Row],[Post Name]])</f>
        <v>c9</v>
      </c>
      <c r="I7128">
        <v>92058</v>
      </c>
      <c r="J7128">
        <f>IF(Statistics_xlsx___Sheet1[[#This Row],[Offered Salary]]&lt;=0,AVERAGE($I$2:$I$7166),Statistics_xlsx___Sheet1[[#This Row],[Offered Salary]])</f>
        <v>92058</v>
      </c>
      <c r="K7128" t="b">
        <f>OR((Statistics_xlsx___Sheet1[[#This Row],[updated offered salary]]&lt;$N$39),(Statistics_xlsx___Sheet1[[#This Row],[updated offered salary]]&gt;$N$40))</f>
        <v>0</v>
      </c>
    </row>
    <row r="7129" spans="1:11" x14ac:dyDescent="0.3">
      <c r="A7129">
        <v>266563</v>
      </c>
      <c r="B7129" t="s">
        <v>5814</v>
      </c>
      <c r="C7129" t="s">
        <v>8</v>
      </c>
      <c r="D7129" t="s">
        <v>9</v>
      </c>
      <c r="E7129" t="str">
        <f>IF(Statistics_xlsx___Sheet1[[#This Row],[event_name]]="-","Male",Statistics_xlsx___Sheet1[[#This Row],[event_name]])</f>
        <v>Male</v>
      </c>
      <c r="F7129" t="s">
        <v>10</v>
      </c>
      <c r="G7129" t="s">
        <v>345</v>
      </c>
      <c r="H7129" t="str">
        <f>IF(Statistics_xlsx___Sheet1[[#This Row],[Post Name]]="-",IF(G7130=0,G7128,G7130),Statistics_xlsx___Sheet1[[#This Row],[Post Name]])</f>
        <v>c9</v>
      </c>
      <c r="I7129">
        <v>7344</v>
      </c>
      <c r="J7129">
        <f>IF(Statistics_xlsx___Sheet1[[#This Row],[Offered Salary]]&lt;=0,AVERAGE($I$2:$I$7166),Statistics_xlsx___Sheet1[[#This Row],[Offered Salary]])</f>
        <v>7344</v>
      </c>
      <c r="K7129" t="b">
        <f>OR((Statistics_xlsx___Sheet1[[#This Row],[updated offered salary]]&lt;$N$39),(Statistics_xlsx___Sheet1[[#This Row],[updated offered salary]]&gt;$N$40))</f>
        <v>0</v>
      </c>
    </row>
    <row r="7130" spans="1:11" x14ac:dyDescent="0.3">
      <c r="A7130">
        <v>110172</v>
      </c>
      <c r="B7130" t="s">
        <v>5815</v>
      </c>
      <c r="C7130" t="s">
        <v>8</v>
      </c>
      <c r="D7130" t="s">
        <v>13</v>
      </c>
      <c r="E7130" t="str">
        <f>IF(Statistics_xlsx___Sheet1[[#This Row],[event_name]]="-","Male",Statistics_xlsx___Sheet1[[#This Row],[event_name]])</f>
        <v>Female</v>
      </c>
      <c r="F7130" t="s">
        <v>10</v>
      </c>
      <c r="G7130" t="s">
        <v>14</v>
      </c>
      <c r="H7130" t="str">
        <f>IF(Statistics_xlsx___Sheet1[[#This Row],[Post Name]]="-",IF(G7131=0,G7129,G7131),Statistics_xlsx___Sheet1[[#This Row],[Post Name]])</f>
        <v>c5</v>
      </c>
      <c r="I7130">
        <v>75537</v>
      </c>
      <c r="J7130">
        <f>IF(Statistics_xlsx___Sheet1[[#This Row],[Offered Salary]]&lt;=0,AVERAGE($I$2:$I$7166),Statistics_xlsx___Sheet1[[#This Row],[Offered Salary]])</f>
        <v>75537</v>
      </c>
      <c r="K7130" t="b">
        <f>OR((Statistics_xlsx___Sheet1[[#This Row],[updated offered salary]]&lt;$N$39),(Statistics_xlsx___Sheet1[[#This Row],[updated offered salary]]&gt;$N$40))</f>
        <v>0</v>
      </c>
    </row>
    <row r="7131" spans="1:11" x14ac:dyDescent="0.3">
      <c r="A7131">
        <v>100015</v>
      </c>
      <c r="B7131" t="s">
        <v>5816</v>
      </c>
      <c r="C7131" t="s">
        <v>8</v>
      </c>
      <c r="D7131" t="s">
        <v>9</v>
      </c>
      <c r="E7131" t="str">
        <f>IF(Statistics_xlsx___Sheet1[[#This Row],[event_name]]="-","Male",Statistics_xlsx___Sheet1[[#This Row],[event_name]])</f>
        <v>Male</v>
      </c>
      <c r="F7131" t="s">
        <v>10</v>
      </c>
      <c r="G7131" t="s">
        <v>14</v>
      </c>
      <c r="H7131" t="str">
        <f>IF(Statistics_xlsx___Sheet1[[#This Row],[Post Name]]="-",IF(G7132=0,G7130,G7132),Statistics_xlsx___Sheet1[[#This Row],[Post Name]])</f>
        <v>c5</v>
      </c>
      <c r="I7131">
        <v>44764</v>
      </c>
      <c r="J7131">
        <f>IF(Statistics_xlsx___Sheet1[[#This Row],[Offered Salary]]&lt;=0,AVERAGE($I$2:$I$7166),Statistics_xlsx___Sheet1[[#This Row],[Offered Salary]])</f>
        <v>44764</v>
      </c>
      <c r="K7131" t="b">
        <f>OR((Statistics_xlsx___Sheet1[[#This Row],[updated offered salary]]&lt;$N$39),(Statistics_xlsx___Sheet1[[#This Row],[updated offered salary]]&gt;$N$40))</f>
        <v>0</v>
      </c>
    </row>
    <row r="7132" spans="1:11" x14ac:dyDescent="0.3">
      <c r="A7132">
        <v>752676</v>
      </c>
      <c r="B7132" t="s">
        <v>5817</v>
      </c>
      <c r="C7132" t="s">
        <v>8</v>
      </c>
      <c r="D7132" t="s">
        <v>9</v>
      </c>
      <c r="E7132" t="str">
        <f>IF(Statistics_xlsx___Sheet1[[#This Row],[event_name]]="-","Male",Statistics_xlsx___Sheet1[[#This Row],[event_name]])</f>
        <v>Male</v>
      </c>
      <c r="F7132" t="s">
        <v>10</v>
      </c>
      <c r="G7132" t="s">
        <v>14</v>
      </c>
      <c r="H7132" t="str">
        <f>IF(Statistics_xlsx___Sheet1[[#This Row],[Post Name]]="-",IF(G7133=0,G7131,G7133),Statistics_xlsx___Sheet1[[#This Row],[Post Name]])</f>
        <v>c5</v>
      </c>
      <c r="I7132">
        <v>29837</v>
      </c>
      <c r="J7132">
        <f>IF(Statistics_xlsx___Sheet1[[#This Row],[Offered Salary]]&lt;=0,AVERAGE($I$2:$I$7166),Statistics_xlsx___Sheet1[[#This Row],[Offered Salary]])</f>
        <v>29837</v>
      </c>
      <c r="K7132" t="b">
        <f>OR((Statistics_xlsx___Sheet1[[#This Row],[updated offered salary]]&lt;$N$39),(Statistics_xlsx___Sheet1[[#This Row],[updated offered salary]]&gt;$N$40))</f>
        <v>0</v>
      </c>
    </row>
    <row r="7133" spans="1:11" x14ac:dyDescent="0.3">
      <c r="A7133">
        <v>490577</v>
      </c>
      <c r="B7133" t="s">
        <v>5818</v>
      </c>
      <c r="C7133" t="s">
        <v>8</v>
      </c>
      <c r="D7133" t="s">
        <v>9</v>
      </c>
      <c r="E7133" t="str">
        <f>IF(Statistics_xlsx___Sheet1[[#This Row],[event_name]]="-","Male",Statistics_xlsx___Sheet1[[#This Row],[event_name]])</f>
        <v>Male</v>
      </c>
      <c r="F7133" t="s">
        <v>10</v>
      </c>
      <c r="G7133" t="s">
        <v>36</v>
      </c>
      <c r="H7133" t="str">
        <f>IF(Statistics_xlsx___Sheet1[[#This Row],[Post Name]]="-",IF(G7134=0,G7132,G7134),Statistics_xlsx___Sheet1[[#This Row],[Post Name]])</f>
        <v>i5</v>
      </c>
      <c r="I7133">
        <v>1304</v>
      </c>
      <c r="J7133">
        <f>IF(Statistics_xlsx___Sheet1[[#This Row],[Offered Salary]]&lt;=0,AVERAGE($I$2:$I$7166),Statistics_xlsx___Sheet1[[#This Row],[Offered Salary]])</f>
        <v>1304</v>
      </c>
      <c r="K7133" t="b">
        <f>OR((Statistics_xlsx___Sheet1[[#This Row],[updated offered salary]]&lt;$N$39),(Statistics_xlsx___Sheet1[[#This Row],[updated offered salary]]&gt;$N$40))</f>
        <v>0</v>
      </c>
    </row>
    <row r="7134" spans="1:11" x14ac:dyDescent="0.3">
      <c r="A7134">
        <v>458967</v>
      </c>
      <c r="B7134" t="s">
        <v>5819</v>
      </c>
      <c r="C7134" t="s">
        <v>8</v>
      </c>
      <c r="D7134" t="s">
        <v>9</v>
      </c>
      <c r="E7134" t="str">
        <f>IF(Statistics_xlsx___Sheet1[[#This Row],[event_name]]="-","Male",Statistics_xlsx___Sheet1[[#This Row],[event_name]])</f>
        <v>Male</v>
      </c>
      <c r="F7134" t="s">
        <v>86</v>
      </c>
      <c r="G7134" t="s">
        <v>14</v>
      </c>
      <c r="H7134" t="str">
        <f>IF(Statistics_xlsx___Sheet1[[#This Row],[Post Name]]="-",IF(G7135=0,G7133,G7135),Statistics_xlsx___Sheet1[[#This Row],[Post Name]])</f>
        <v>c5</v>
      </c>
      <c r="I7134">
        <v>44749</v>
      </c>
      <c r="J7134">
        <f>IF(Statistics_xlsx___Sheet1[[#This Row],[Offered Salary]]&lt;=0,AVERAGE($I$2:$I$7166),Statistics_xlsx___Sheet1[[#This Row],[Offered Salary]])</f>
        <v>44749</v>
      </c>
      <c r="K7134" t="b">
        <f>OR((Statistics_xlsx___Sheet1[[#This Row],[updated offered salary]]&lt;$N$39),(Statistics_xlsx___Sheet1[[#This Row],[updated offered salary]]&gt;$N$40))</f>
        <v>0</v>
      </c>
    </row>
    <row r="7135" spans="1:11" x14ac:dyDescent="0.3">
      <c r="A7135">
        <v>946027</v>
      </c>
      <c r="B7135" t="s">
        <v>5820</v>
      </c>
      <c r="C7135" t="s">
        <v>8</v>
      </c>
      <c r="D7135" t="s">
        <v>9</v>
      </c>
      <c r="E7135" t="str">
        <f>IF(Statistics_xlsx___Sheet1[[#This Row],[event_name]]="-","Male",Statistics_xlsx___Sheet1[[#This Row],[event_name]])</f>
        <v>Male</v>
      </c>
      <c r="F7135" t="s">
        <v>86</v>
      </c>
      <c r="G7135" t="s">
        <v>14</v>
      </c>
      <c r="H7135" t="str">
        <f>IF(Statistics_xlsx___Sheet1[[#This Row],[Post Name]]="-",IF(G7136=0,G7134,G7136),Statistics_xlsx___Sheet1[[#This Row],[Post Name]])</f>
        <v>c5</v>
      </c>
      <c r="I7135">
        <v>20875</v>
      </c>
      <c r="J7135">
        <f>IF(Statistics_xlsx___Sheet1[[#This Row],[Offered Salary]]&lt;=0,AVERAGE($I$2:$I$7166),Statistics_xlsx___Sheet1[[#This Row],[Offered Salary]])</f>
        <v>20875</v>
      </c>
      <c r="K7135" t="b">
        <f>OR((Statistics_xlsx___Sheet1[[#This Row],[updated offered salary]]&lt;$N$39),(Statistics_xlsx___Sheet1[[#This Row],[updated offered salary]]&gt;$N$40))</f>
        <v>0</v>
      </c>
    </row>
    <row r="7136" spans="1:11" x14ac:dyDescent="0.3">
      <c r="A7136">
        <v>768917</v>
      </c>
      <c r="B7136" t="s">
        <v>5821</v>
      </c>
      <c r="C7136" t="s">
        <v>8</v>
      </c>
      <c r="D7136" t="s">
        <v>13</v>
      </c>
      <c r="E7136" t="str">
        <f>IF(Statistics_xlsx___Sheet1[[#This Row],[event_name]]="-","Male",Statistics_xlsx___Sheet1[[#This Row],[event_name]])</f>
        <v>Female</v>
      </c>
      <c r="F7136" t="s">
        <v>86</v>
      </c>
      <c r="G7136" t="s">
        <v>14</v>
      </c>
      <c r="H7136" t="str">
        <f>IF(Statistics_xlsx___Sheet1[[#This Row],[Post Name]]="-",IF(G7137=0,G7135,G7137),Statistics_xlsx___Sheet1[[#This Row],[Post Name]])</f>
        <v>c5</v>
      </c>
      <c r="I7136">
        <v>56000</v>
      </c>
      <c r="J7136">
        <f>IF(Statistics_xlsx___Sheet1[[#This Row],[Offered Salary]]&lt;=0,AVERAGE($I$2:$I$7166),Statistics_xlsx___Sheet1[[#This Row],[Offered Salary]])</f>
        <v>56000</v>
      </c>
      <c r="K7136" t="b">
        <f>OR((Statistics_xlsx___Sheet1[[#This Row],[updated offered salary]]&lt;$N$39),(Statistics_xlsx___Sheet1[[#This Row],[updated offered salary]]&gt;$N$40))</f>
        <v>0</v>
      </c>
    </row>
    <row r="7137" spans="1:11" x14ac:dyDescent="0.3">
      <c r="A7137">
        <v>533086</v>
      </c>
      <c r="B7137" t="s">
        <v>5822</v>
      </c>
      <c r="C7137" t="s">
        <v>8</v>
      </c>
      <c r="D7137" t="s">
        <v>9</v>
      </c>
      <c r="E7137" t="str">
        <f>IF(Statistics_xlsx___Sheet1[[#This Row],[event_name]]="-","Male",Statistics_xlsx___Sheet1[[#This Row],[event_name]])</f>
        <v>Male</v>
      </c>
      <c r="F7137" t="s">
        <v>86</v>
      </c>
      <c r="G7137" t="s">
        <v>14</v>
      </c>
      <c r="H7137" t="str">
        <f>IF(Statistics_xlsx___Sheet1[[#This Row],[Post Name]]="-",IF(G7138=0,G7136,G7138),Statistics_xlsx___Sheet1[[#This Row],[Post Name]])</f>
        <v>c5</v>
      </c>
      <c r="I7137">
        <v>3647</v>
      </c>
      <c r="J7137">
        <f>IF(Statistics_xlsx___Sheet1[[#This Row],[Offered Salary]]&lt;=0,AVERAGE($I$2:$I$7166),Statistics_xlsx___Sheet1[[#This Row],[Offered Salary]])</f>
        <v>3647</v>
      </c>
      <c r="K7137" t="b">
        <f>OR((Statistics_xlsx___Sheet1[[#This Row],[updated offered salary]]&lt;$N$39),(Statistics_xlsx___Sheet1[[#This Row],[updated offered salary]]&gt;$N$40))</f>
        <v>0</v>
      </c>
    </row>
    <row r="7138" spans="1:11" x14ac:dyDescent="0.3">
      <c r="A7138">
        <v>613851</v>
      </c>
      <c r="B7138" t="s">
        <v>5823</v>
      </c>
      <c r="C7138" t="s">
        <v>8</v>
      </c>
      <c r="D7138" t="s">
        <v>9</v>
      </c>
      <c r="E7138" t="str">
        <f>IF(Statistics_xlsx___Sheet1[[#This Row],[event_name]]="-","Male",Statistics_xlsx___Sheet1[[#This Row],[event_name]])</f>
        <v>Male</v>
      </c>
      <c r="F7138" t="s">
        <v>86</v>
      </c>
      <c r="G7138" t="s">
        <v>14</v>
      </c>
      <c r="H7138" t="str">
        <f>IF(Statistics_xlsx___Sheet1[[#This Row],[Post Name]]="-",IF(G7139=0,G7137,G7139),Statistics_xlsx___Sheet1[[#This Row],[Post Name]])</f>
        <v>c5</v>
      </c>
      <c r="I7138">
        <v>14304</v>
      </c>
      <c r="J7138">
        <f>IF(Statistics_xlsx___Sheet1[[#This Row],[Offered Salary]]&lt;=0,AVERAGE($I$2:$I$7166),Statistics_xlsx___Sheet1[[#This Row],[Offered Salary]])</f>
        <v>14304</v>
      </c>
      <c r="K7138" t="b">
        <f>OR((Statistics_xlsx___Sheet1[[#This Row],[updated offered salary]]&lt;$N$39),(Statistics_xlsx___Sheet1[[#This Row],[updated offered salary]]&gt;$N$40))</f>
        <v>0</v>
      </c>
    </row>
    <row r="7139" spans="1:11" x14ac:dyDescent="0.3">
      <c r="A7139">
        <v>677458</v>
      </c>
      <c r="B7139" t="s">
        <v>5824</v>
      </c>
      <c r="C7139" t="s">
        <v>8</v>
      </c>
      <c r="D7139" t="s">
        <v>13</v>
      </c>
      <c r="E7139" t="str">
        <f>IF(Statistics_xlsx___Sheet1[[#This Row],[event_name]]="-","Male",Statistics_xlsx___Sheet1[[#This Row],[event_name]])</f>
        <v>Female</v>
      </c>
      <c r="F7139" t="s">
        <v>21</v>
      </c>
      <c r="G7139" t="s">
        <v>14</v>
      </c>
      <c r="H7139" t="str">
        <f>IF(Statistics_xlsx___Sheet1[[#This Row],[Post Name]]="-",IF(G7140=0,G7138,G7140),Statistics_xlsx___Sheet1[[#This Row],[Post Name]])</f>
        <v>c5</v>
      </c>
      <c r="I7139">
        <v>24645</v>
      </c>
      <c r="J7139">
        <f>IF(Statistics_xlsx___Sheet1[[#This Row],[Offered Salary]]&lt;=0,AVERAGE($I$2:$I$7166),Statistics_xlsx___Sheet1[[#This Row],[Offered Salary]])</f>
        <v>24645</v>
      </c>
      <c r="K7139" t="b">
        <f>OR((Statistics_xlsx___Sheet1[[#This Row],[updated offered salary]]&lt;$N$39),(Statistics_xlsx___Sheet1[[#This Row],[updated offered salary]]&gt;$N$40))</f>
        <v>0</v>
      </c>
    </row>
    <row r="7140" spans="1:11" x14ac:dyDescent="0.3">
      <c r="A7140">
        <v>344074</v>
      </c>
      <c r="B7140" t="s">
        <v>5825</v>
      </c>
      <c r="C7140" t="s">
        <v>8</v>
      </c>
      <c r="D7140" t="s">
        <v>9</v>
      </c>
      <c r="E7140" t="str">
        <f>IF(Statistics_xlsx___Sheet1[[#This Row],[event_name]]="-","Male",Statistics_xlsx___Sheet1[[#This Row],[event_name]])</f>
        <v>Male</v>
      </c>
      <c r="F7140" t="s">
        <v>21</v>
      </c>
      <c r="G7140" t="s">
        <v>36</v>
      </c>
      <c r="H7140" t="str">
        <f>IF(Statistics_xlsx___Sheet1[[#This Row],[Post Name]]="-",IF(G7141=0,G7139,G7141),Statistics_xlsx___Sheet1[[#This Row],[Post Name]])</f>
        <v>i5</v>
      </c>
      <c r="I7140">
        <v>67373</v>
      </c>
      <c r="J7140">
        <f>IF(Statistics_xlsx___Sheet1[[#This Row],[Offered Salary]]&lt;=0,AVERAGE($I$2:$I$7166),Statistics_xlsx___Sheet1[[#This Row],[Offered Salary]])</f>
        <v>67373</v>
      </c>
      <c r="K7140" t="b">
        <f>OR((Statistics_xlsx___Sheet1[[#This Row],[updated offered salary]]&lt;$N$39),(Statistics_xlsx___Sheet1[[#This Row],[updated offered salary]]&gt;$N$40))</f>
        <v>0</v>
      </c>
    </row>
    <row r="7141" spans="1:11" x14ac:dyDescent="0.3">
      <c r="A7141">
        <v>803512</v>
      </c>
      <c r="B7141" t="s">
        <v>5826</v>
      </c>
      <c r="C7141" t="s">
        <v>8</v>
      </c>
      <c r="D7141" t="s">
        <v>9</v>
      </c>
      <c r="E7141" t="str">
        <f>IF(Statistics_xlsx___Sheet1[[#This Row],[event_name]]="-","Male",Statistics_xlsx___Sheet1[[#This Row],[event_name]])</f>
        <v>Male</v>
      </c>
      <c r="F7141" t="s">
        <v>17</v>
      </c>
      <c r="G7141" t="s">
        <v>36</v>
      </c>
      <c r="H7141" t="str">
        <f>IF(Statistics_xlsx___Sheet1[[#This Row],[Post Name]]="-",IF(G7142=0,G7140,G7142),Statistics_xlsx___Sheet1[[#This Row],[Post Name]])</f>
        <v>i5</v>
      </c>
      <c r="I7141">
        <v>46056</v>
      </c>
      <c r="J7141">
        <f>IF(Statistics_xlsx___Sheet1[[#This Row],[Offered Salary]]&lt;=0,AVERAGE($I$2:$I$7166),Statistics_xlsx___Sheet1[[#This Row],[Offered Salary]])</f>
        <v>46056</v>
      </c>
      <c r="K7141" t="b">
        <f>OR((Statistics_xlsx___Sheet1[[#This Row],[updated offered salary]]&lt;$N$39),(Statistics_xlsx___Sheet1[[#This Row],[updated offered salary]]&gt;$N$40))</f>
        <v>0</v>
      </c>
    </row>
    <row r="7142" spans="1:11" x14ac:dyDescent="0.3">
      <c r="A7142">
        <v>584195</v>
      </c>
      <c r="B7142" t="s">
        <v>5827</v>
      </c>
      <c r="C7142" t="s">
        <v>8</v>
      </c>
      <c r="D7142" t="s">
        <v>9</v>
      </c>
      <c r="E7142" t="str">
        <f>IF(Statistics_xlsx___Sheet1[[#This Row],[event_name]]="-","Male",Statistics_xlsx___Sheet1[[#This Row],[event_name]])</f>
        <v>Male</v>
      </c>
      <c r="F7142" t="s">
        <v>17</v>
      </c>
      <c r="G7142" t="s">
        <v>14</v>
      </c>
      <c r="H7142" t="str">
        <f>IF(Statistics_xlsx___Sheet1[[#This Row],[Post Name]]="-",IF(G7143=0,G7141,G7143),Statistics_xlsx___Sheet1[[#This Row],[Post Name]])</f>
        <v>c5</v>
      </c>
      <c r="I7142">
        <v>64298</v>
      </c>
      <c r="J7142">
        <f>IF(Statistics_xlsx___Sheet1[[#This Row],[Offered Salary]]&lt;=0,AVERAGE($I$2:$I$7166),Statistics_xlsx___Sheet1[[#This Row],[Offered Salary]])</f>
        <v>64298</v>
      </c>
      <c r="K7142" t="b">
        <f>OR((Statistics_xlsx___Sheet1[[#This Row],[updated offered salary]]&lt;$N$39),(Statistics_xlsx___Sheet1[[#This Row],[updated offered salary]]&gt;$N$40))</f>
        <v>0</v>
      </c>
    </row>
    <row r="7143" spans="1:11" x14ac:dyDescent="0.3">
      <c r="A7143">
        <v>977243</v>
      </c>
      <c r="B7143" t="s">
        <v>5828</v>
      </c>
      <c r="C7143" t="s">
        <v>15</v>
      </c>
      <c r="D7143" t="s">
        <v>9</v>
      </c>
      <c r="E7143" t="str">
        <f>IF(Statistics_xlsx___Sheet1[[#This Row],[event_name]]="-","Male",Statistics_xlsx___Sheet1[[#This Row],[event_name]])</f>
        <v>Male</v>
      </c>
      <c r="F7143" t="s">
        <v>17</v>
      </c>
      <c r="G7143" t="s">
        <v>14</v>
      </c>
      <c r="H7143" t="str">
        <f>IF(Statistics_xlsx___Sheet1[[#This Row],[Post Name]]="-",IF(G7144=0,G7142,G7144),Statistics_xlsx___Sheet1[[#This Row],[Post Name]])</f>
        <v>c5</v>
      </c>
      <c r="I7143">
        <v>93685</v>
      </c>
      <c r="J7143">
        <f>IF(Statistics_xlsx___Sheet1[[#This Row],[Offered Salary]]&lt;=0,AVERAGE($I$2:$I$7166),Statistics_xlsx___Sheet1[[#This Row],[Offered Salary]])</f>
        <v>93685</v>
      </c>
      <c r="K7143" t="b">
        <f>OR((Statistics_xlsx___Sheet1[[#This Row],[updated offered salary]]&lt;$N$39),(Statistics_xlsx___Sheet1[[#This Row],[updated offered salary]]&gt;$N$40))</f>
        <v>0</v>
      </c>
    </row>
    <row r="7144" spans="1:11" x14ac:dyDescent="0.3">
      <c r="A7144">
        <v>449644</v>
      </c>
      <c r="B7144" t="s">
        <v>5829</v>
      </c>
      <c r="C7144" t="s">
        <v>8</v>
      </c>
      <c r="D7144" t="s">
        <v>13</v>
      </c>
      <c r="E7144" t="str">
        <f>IF(Statistics_xlsx___Sheet1[[#This Row],[event_name]]="-","Male",Statistics_xlsx___Sheet1[[#This Row],[event_name]])</f>
        <v>Female</v>
      </c>
      <c r="F7144" t="s">
        <v>166</v>
      </c>
      <c r="G7144" t="s">
        <v>36</v>
      </c>
      <c r="H7144" t="str">
        <f>IF(Statistics_xlsx___Sheet1[[#This Row],[Post Name]]="-",IF(G7145=0,G7143,G7145),Statistics_xlsx___Sheet1[[#This Row],[Post Name]])</f>
        <v>i5</v>
      </c>
      <c r="I7144">
        <v>76971</v>
      </c>
      <c r="J7144">
        <f>IF(Statistics_xlsx___Sheet1[[#This Row],[Offered Salary]]&lt;=0,AVERAGE($I$2:$I$7166),Statistics_xlsx___Sheet1[[#This Row],[Offered Salary]])</f>
        <v>76971</v>
      </c>
      <c r="K7144" t="b">
        <f>OR((Statistics_xlsx___Sheet1[[#This Row],[updated offered salary]]&lt;$N$39),(Statistics_xlsx___Sheet1[[#This Row],[updated offered salary]]&gt;$N$40))</f>
        <v>0</v>
      </c>
    </row>
    <row r="7145" spans="1:11" x14ac:dyDescent="0.3">
      <c r="A7145">
        <v>887973</v>
      </c>
      <c r="B7145" t="s">
        <v>5830</v>
      </c>
      <c r="C7145" t="s">
        <v>8</v>
      </c>
      <c r="D7145" t="s">
        <v>13</v>
      </c>
      <c r="E7145" t="str">
        <f>IF(Statistics_xlsx___Sheet1[[#This Row],[event_name]]="-","Male",Statistics_xlsx___Sheet1[[#This Row],[event_name]])</f>
        <v>Female</v>
      </c>
      <c r="F7145" t="s">
        <v>10</v>
      </c>
      <c r="G7145" t="s">
        <v>30</v>
      </c>
      <c r="H7145" t="str">
        <f>IF(Statistics_xlsx___Sheet1[[#This Row],[Post Name]]="-",IF(G7146=0,G7144,G7146),Statistics_xlsx___Sheet1[[#This Row],[Post Name]])</f>
        <v>b9</v>
      </c>
      <c r="I7145">
        <v>38985</v>
      </c>
      <c r="J7145">
        <f>IF(Statistics_xlsx___Sheet1[[#This Row],[Offered Salary]]&lt;=0,AVERAGE($I$2:$I$7166),Statistics_xlsx___Sheet1[[#This Row],[Offered Salary]])</f>
        <v>38985</v>
      </c>
      <c r="K7145" t="b">
        <f>OR((Statistics_xlsx___Sheet1[[#This Row],[updated offered salary]]&lt;$N$39),(Statistics_xlsx___Sheet1[[#This Row],[updated offered salary]]&gt;$N$40))</f>
        <v>0</v>
      </c>
    </row>
    <row r="7146" spans="1:11" x14ac:dyDescent="0.3">
      <c r="A7146">
        <v>518834</v>
      </c>
      <c r="B7146" t="s">
        <v>5831</v>
      </c>
      <c r="C7146" t="s">
        <v>15</v>
      </c>
      <c r="D7146" t="s">
        <v>9</v>
      </c>
      <c r="E7146" t="str">
        <f>IF(Statistics_xlsx___Sheet1[[#This Row],[event_name]]="-","Male",Statistics_xlsx___Sheet1[[#This Row],[event_name]])</f>
        <v>Male</v>
      </c>
      <c r="F7146" t="s">
        <v>52</v>
      </c>
      <c r="G7146" t="s">
        <v>345</v>
      </c>
      <c r="H7146" t="str">
        <f>IF(Statistics_xlsx___Sheet1[[#This Row],[Post Name]]="-",IF(G7147=0,G7145,G7147),Statistics_xlsx___Sheet1[[#This Row],[Post Name]])</f>
        <v>c9</v>
      </c>
      <c r="I7146">
        <v>68938</v>
      </c>
      <c r="J7146">
        <f>IF(Statistics_xlsx___Sheet1[[#This Row],[Offered Salary]]&lt;=0,AVERAGE($I$2:$I$7166),Statistics_xlsx___Sheet1[[#This Row],[Offered Salary]])</f>
        <v>68938</v>
      </c>
      <c r="K7146" t="b">
        <f>OR((Statistics_xlsx___Sheet1[[#This Row],[updated offered salary]]&lt;$N$39),(Statistics_xlsx___Sheet1[[#This Row],[updated offered salary]]&gt;$N$40))</f>
        <v>0</v>
      </c>
    </row>
    <row r="7147" spans="1:11" x14ac:dyDescent="0.3">
      <c r="A7147">
        <v>497131</v>
      </c>
      <c r="B7147" t="s">
        <v>5832</v>
      </c>
      <c r="C7147" t="s">
        <v>8</v>
      </c>
      <c r="D7147" t="s">
        <v>9</v>
      </c>
      <c r="E7147" t="str">
        <f>IF(Statistics_xlsx___Sheet1[[#This Row],[event_name]]="-","Male",Statistics_xlsx___Sheet1[[#This Row],[event_name]])</f>
        <v>Male</v>
      </c>
      <c r="F7147" t="s">
        <v>52</v>
      </c>
      <c r="G7147" t="s">
        <v>345</v>
      </c>
      <c r="H7147" t="str">
        <f>IF(Statistics_xlsx___Sheet1[[#This Row],[Post Name]]="-",IF(G7148=0,G7146,G7148),Statistics_xlsx___Sheet1[[#This Row],[Post Name]])</f>
        <v>c9</v>
      </c>
      <c r="I7147">
        <v>89428</v>
      </c>
      <c r="J7147">
        <f>IF(Statistics_xlsx___Sheet1[[#This Row],[Offered Salary]]&lt;=0,AVERAGE($I$2:$I$7166),Statistics_xlsx___Sheet1[[#This Row],[Offered Salary]])</f>
        <v>89428</v>
      </c>
      <c r="K7147" t="b">
        <f>OR((Statistics_xlsx___Sheet1[[#This Row],[updated offered salary]]&lt;$N$39),(Statistics_xlsx___Sheet1[[#This Row],[updated offered salary]]&gt;$N$40))</f>
        <v>0</v>
      </c>
    </row>
    <row r="7148" spans="1:11" x14ac:dyDescent="0.3">
      <c r="A7148">
        <v>320464</v>
      </c>
      <c r="B7148" t="s">
        <v>5833</v>
      </c>
      <c r="C7148" t="s">
        <v>8</v>
      </c>
      <c r="D7148" t="s">
        <v>13</v>
      </c>
      <c r="E7148" t="str">
        <f>IF(Statistics_xlsx___Sheet1[[#This Row],[event_name]]="-","Male",Statistics_xlsx___Sheet1[[#This Row],[event_name]])</f>
        <v>Female</v>
      </c>
      <c r="F7148" t="s">
        <v>17</v>
      </c>
      <c r="G7148" t="s">
        <v>14</v>
      </c>
      <c r="H7148" t="str">
        <f>IF(Statistics_xlsx___Sheet1[[#This Row],[Post Name]]="-",IF(G7149=0,G7147,G7149),Statistics_xlsx___Sheet1[[#This Row],[Post Name]])</f>
        <v>c5</v>
      </c>
      <c r="I7148">
        <v>1611</v>
      </c>
      <c r="J7148">
        <f>IF(Statistics_xlsx___Sheet1[[#This Row],[Offered Salary]]&lt;=0,AVERAGE($I$2:$I$7166),Statistics_xlsx___Sheet1[[#This Row],[Offered Salary]])</f>
        <v>1611</v>
      </c>
      <c r="K7148" t="b">
        <f>OR((Statistics_xlsx___Sheet1[[#This Row],[updated offered salary]]&lt;$N$39),(Statistics_xlsx___Sheet1[[#This Row],[updated offered salary]]&gt;$N$40))</f>
        <v>0</v>
      </c>
    </row>
    <row r="7149" spans="1:11" x14ac:dyDescent="0.3">
      <c r="A7149">
        <v>641060</v>
      </c>
      <c r="B7149" t="s">
        <v>5834</v>
      </c>
      <c r="C7149" t="s">
        <v>15</v>
      </c>
      <c r="D7149" t="s">
        <v>9</v>
      </c>
      <c r="E7149" t="str">
        <f>IF(Statistics_xlsx___Sheet1[[#This Row],[event_name]]="-","Male",Statistics_xlsx___Sheet1[[#This Row],[event_name]])</f>
        <v>Male</v>
      </c>
      <c r="F7149" t="s">
        <v>17</v>
      </c>
      <c r="G7149" t="s">
        <v>44</v>
      </c>
      <c r="H7149" t="str">
        <f>IF(Statistics_xlsx___Sheet1[[#This Row],[Post Name]]="-",IF(G7150=0,G7148,G7150),Statistics_xlsx___Sheet1[[#This Row],[Post Name]])</f>
        <v>i6</v>
      </c>
      <c r="I7149">
        <v>67779</v>
      </c>
      <c r="J7149">
        <f>IF(Statistics_xlsx___Sheet1[[#This Row],[Offered Salary]]&lt;=0,AVERAGE($I$2:$I$7166),Statistics_xlsx___Sheet1[[#This Row],[Offered Salary]])</f>
        <v>67779</v>
      </c>
      <c r="K7149" t="b">
        <f>OR((Statistics_xlsx___Sheet1[[#This Row],[updated offered salary]]&lt;$N$39),(Statistics_xlsx___Sheet1[[#This Row],[updated offered salary]]&gt;$N$40))</f>
        <v>0</v>
      </c>
    </row>
    <row r="7150" spans="1:11" x14ac:dyDescent="0.3">
      <c r="A7150">
        <v>786222</v>
      </c>
      <c r="B7150" t="s">
        <v>5835</v>
      </c>
      <c r="C7150" t="s">
        <v>8</v>
      </c>
      <c r="D7150" t="s">
        <v>9</v>
      </c>
      <c r="E7150" t="str">
        <f>IF(Statistics_xlsx___Sheet1[[#This Row],[event_name]]="-","Male",Statistics_xlsx___Sheet1[[#This Row],[event_name]])</f>
        <v>Male</v>
      </c>
      <c r="F7150" t="s">
        <v>17</v>
      </c>
      <c r="G7150" t="s">
        <v>44</v>
      </c>
      <c r="H7150" t="str">
        <f>IF(Statistics_xlsx___Sheet1[[#This Row],[Post Name]]="-",IF(G7151=0,G7149,G7151),Statistics_xlsx___Sheet1[[#This Row],[Post Name]])</f>
        <v>i6</v>
      </c>
      <c r="I7150">
        <v>47286</v>
      </c>
      <c r="J7150">
        <f>IF(Statistics_xlsx___Sheet1[[#This Row],[Offered Salary]]&lt;=0,AVERAGE($I$2:$I$7166),Statistics_xlsx___Sheet1[[#This Row],[Offered Salary]])</f>
        <v>47286</v>
      </c>
      <c r="K7150" t="b">
        <f>OR((Statistics_xlsx___Sheet1[[#This Row],[updated offered salary]]&lt;$N$39),(Statistics_xlsx___Sheet1[[#This Row],[updated offered salary]]&gt;$N$40))</f>
        <v>0</v>
      </c>
    </row>
    <row r="7151" spans="1:11" x14ac:dyDescent="0.3">
      <c r="A7151">
        <v>964206</v>
      </c>
      <c r="B7151" t="s">
        <v>5836</v>
      </c>
      <c r="C7151" t="s">
        <v>8</v>
      </c>
      <c r="D7151" t="s">
        <v>9</v>
      </c>
      <c r="E7151" t="str">
        <f>IF(Statistics_xlsx___Sheet1[[#This Row],[event_name]]="-","Male",Statistics_xlsx___Sheet1[[#This Row],[event_name]])</f>
        <v>Male</v>
      </c>
      <c r="F7151" t="s">
        <v>10</v>
      </c>
      <c r="G7151" t="s">
        <v>36</v>
      </c>
      <c r="H7151" t="str">
        <f>IF(Statistics_xlsx___Sheet1[[#This Row],[Post Name]]="-",IF(G7152=0,G7150,G7152),Statistics_xlsx___Sheet1[[#This Row],[Post Name]])</f>
        <v>i5</v>
      </c>
      <c r="I7151">
        <v>7849</v>
      </c>
      <c r="J7151">
        <f>IF(Statistics_xlsx___Sheet1[[#This Row],[Offered Salary]]&lt;=0,AVERAGE($I$2:$I$7166),Statistics_xlsx___Sheet1[[#This Row],[Offered Salary]])</f>
        <v>7849</v>
      </c>
      <c r="K7151" t="b">
        <f>OR((Statistics_xlsx___Sheet1[[#This Row],[updated offered salary]]&lt;$N$39),(Statistics_xlsx___Sheet1[[#This Row],[updated offered salary]]&gt;$N$40))</f>
        <v>0</v>
      </c>
    </row>
    <row r="7152" spans="1:11" x14ac:dyDescent="0.3">
      <c r="A7152">
        <v>586934</v>
      </c>
      <c r="B7152" t="s">
        <v>5837</v>
      </c>
      <c r="C7152" t="s">
        <v>8</v>
      </c>
      <c r="D7152" t="s">
        <v>42</v>
      </c>
      <c r="E7152" t="str">
        <f>IF(Statistics_xlsx___Sheet1[[#This Row],[event_name]]="-","Male",Statistics_xlsx___Sheet1[[#This Row],[event_name]])</f>
        <v>Don’t want to say</v>
      </c>
      <c r="F7152" t="s">
        <v>10</v>
      </c>
      <c r="G7152" t="s">
        <v>345</v>
      </c>
      <c r="H7152" t="str">
        <f>IF(Statistics_xlsx___Sheet1[[#This Row],[Post Name]]="-",IF(G7153=0,G7151,G7153),Statistics_xlsx___Sheet1[[#This Row],[Post Name]])</f>
        <v>c9</v>
      </c>
      <c r="I7152">
        <v>63159</v>
      </c>
      <c r="J7152">
        <f>IF(Statistics_xlsx___Sheet1[[#This Row],[Offered Salary]]&lt;=0,AVERAGE($I$2:$I$7166),Statistics_xlsx___Sheet1[[#This Row],[Offered Salary]])</f>
        <v>63159</v>
      </c>
      <c r="K7152" t="b">
        <f>OR((Statistics_xlsx___Sheet1[[#This Row],[updated offered salary]]&lt;$N$39),(Statistics_xlsx___Sheet1[[#This Row],[updated offered salary]]&gt;$N$40))</f>
        <v>0</v>
      </c>
    </row>
    <row r="7153" spans="1:11" x14ac:dyDescent="0.3">
      <c r="A7153">
        <v>321440</v>
      </c>
      <c r="B7153" t="s">
        <v>5838</v>
      </c>
      <c r="C7153" t="s">
        <v>8</v>
      </c>
      <c r="D7153" t="s">
        <v>13</v>
      </c>
      <c r="E7153" t="str">
        <f>IF(Statistics_xlsx___Sheet1[[#This Row],[event_name]]="-","Male",Statistics_xlsx___Sheet1[[#This Row],[event_name]])</f>
        <v>Female</v>
      </c>
      <c r="F7153" t="s">
        <v>52</v>
      </c>
      <c r="G7153" t="s">
        <v>345</v>
      </c>
      <c r="H7153" t="str">
        <f>IF(Statistics_xlsx___Sheet1[[#This Row],[Post Name]]="-",IF(G7154=0,G7152,G7154),Statistics_xlsx___Sheet1[[#This Row],[Post Name]])</f>
        <v>c9</v>
      </c>
      <c r="I7153">
        <v>89565</v>
      </c>
      <c r="J7153">
        <f>IF(Statistics_xlsx___Sheet1[[#This Row],[Offered Salary]]&lt;=0,AVERAGE($I$2:$I$7166),Statistics_xlsx___Sheet1[[#This Row],[Offered Salary]])</f>
        <v>89565</v>
      </c>
      <c r="K7153" t="b">
        <f>OR((Statistics_xlsx___Sheet1[[#This Row],[updated offered salary]]&lt;$N$39),(Statistics_xlsx___Sheet1[[#This Row],[updated offered salary]]&gt;$N$40))</f>
        <v>0</v>
      </c>
    </row>
    <row r="7154" spans="1:11" x14ac:dyDescent="0.3">
      <c r="A7154">
        <v>975415</v>
      </c>
      <c r="B7154" t="s">
        <v>5839</v>
      </c>
      <c r="C7154" t="s">
        <v>8</v>
      </c>
      <c r="D7154" t="s">
        <v>9</v>
      </c>
      <c r="E7154" t="str">
        <f>IF(Statistics_xlsx___Sheet1[[#This Row],[event_name]]="-","Male",Statistics_xlsx___Sheet1[[#This Row],[event_name]])</f>
        <v>Male</v>
      </c>
      <c r="F7154" t="s">
        <v>10</v>
      </c>
      <c r="G7154" t="s">
        <v>14</v>
      </c>
      <c r="H7154" t="str">
        <f>IF(Statistics_xlsx___Sheet1[[#This Row],[Post Name]]="-",IF(G7155=0,G7153,G7155),Statistics_xlsx___Sheet1[[#This Row],[Post Name]])</f>
        <v>c5</v>
      </c>
      <c r="I7154">
        <v>86162</v>
      </c>
      <c r="J7154">
        <f>IF(Statistics_xlsx___Sheet1[[#This Row],[Offered Salary]]&lt;=0,AVERAGE($I$2:$I$7166),Statistics_xlsx___Sheet1[[#This Row],[Offered Salary]])</f>
        <v>86162</v>
      </c>
      <c r="K7154" t="b">
        <f>OR((Statistics_xlsx___Sheet1[[#This Row],[updated offered salary]]&lt;$N$39),(Statistics_xlsx___Sheet1[[#This Row],[updated offered salary]]&gt;$N$40))</f>
        <v>0</v>
      </c>
    </row>
    <row r="7155" spans="1:11" x14ac:dyDescent="0.3">
      <c r="A7155">
        <v>683982</v>
      </c>
      <c r="B7155" t="s">
        <v>5840</v>
      </c>
      <c r="C7155" t="s">
        <v>8</v>
      </c>
      <c r="D7155" t="s">
        <v>42</v>
      </c>
      <c r="E7155" t="str">
        <f>IF(Statistics_xlsx___Sheet1[[#This Row],[event_name]]="-","Male",Statistics_xlsx___Sheet1[[#This Row],[event_name]])</f>
        <v>Don’t want to say</v>
      </c>
      <c r="F7155" t="s">
        <v>10</v>
      </c>
      <c r="G7155" t="s">
        <v>14</v>
      </c>
      <c r="H7155" t="str">
        <f>IF(Statistics_xlsx___Sheet1[[#This Row],[Post Name]]="-",IF(G7156=0,G7154,G7156),Statistics_xlsx___Sheet1[[#This Row],[Post Name]])</f>
        <v>c5</v>
      </c>
      <c r="I7155">
        <v>58900</v>
      </c>
      <c r="J7155">
        <f>IF(Statistics_xlsx___Sheet1[[#This Row],[Offered Salary]]&lt;=0,AVERAGE($I$2:$I$7166),Statistics_xlsx___Sheet1[[#This Row],[Offered Salary]])</f>
        <v>58900</v>
      </c>
      <c r="K7155" t="b">
        <f>OR((Statistics_xlsx___Sheet1[[#This Row],[updated offered salary]]&lt;$N$39),(Statistics_xlsx___Sheet1[[#This Row],[updated offered salary]]&gt;$N$40))</f>
        <v>0</v>
      </c>
    </row>
    <row r="7156" spans="1:11" x14ac:dyDescent="0.3">
      <c r="A7156">
        <v>665614</v>
      </c>
      <c r="B7156" t="s">
        <v>5841</v>
      </c>
      <c r="C7156" t="s">
        <v>15</v>
      </c>
      <c r="D7156" t="s">
        <v>9</v>
      </c>
      <c r="E7156" t="str">
        <f>IF(Statistics_xlsx___Sheet1[[#This Row],[event_name]]="-","Male",Statistics_xlsx___Sheet1[[#This Row],[event_name]])</f>
        <v>Male</v>
      </c>
      <c r="F7156" t="s">
        <v>21</v>
      </c>
      <c r="G7156" t="s">
        <v>14</v>
      </c>
      <c r="H7156" t="str">
        <f>IF(Statistics_xlsx___Sheet1[[#This Row],[Post Name]]="-",IF(G7157=0,G7155,G7157),Statistics_xlsx___Sheet1[[#This Row],[Post Name]])</f>
        <v>c5</v>
      </c>
      <c r="I7156">
        <v>71449</v>
      </c>
      <c r="J7156">
        <f>IF(Statistics_xlsx___Sheet1[[#This Row],[Offered Salary]]&lt;=0,AVERAGE($I$2:$I$7166),Statistics_xlsx___Sheet1[[#This Row],[Offered Salary]])</f>
        <v>71449</v>
      </c>
      <c r="K7156" t="b">
        <f>OR((Statistics_xlsx___Sheet1[[#This Row],[updated offered salary]]&lt;$N$39),(Statistics_xlsx___Sheet1[[#This Row],[updated offered salary]]&gt;$N$40))</f>
        <v>0</v>
      </c>
    </row>
    <row r="7157" spans="1:11" x14ac:dyDescent="0.3">
      <c r="A7157">
        <v>935497</v>
      </c>
      <c r="B7157" t="s">
        <v>5842</v>
      </c>
      <c r="C7157" t="s">
        <v>15</v>
      </c>
      <c r="D7157" t="s">
        <v>9</v>
      </c>
      <c r="E7157" t="str">
        <f>IF(Statistics_xlsx___Sheet1[[#This Row],[event_name]]="-","Male",Statistics_xlsx___Sheet1[[#This Row],[event_name]])</f>
        <v>Male</v>
      </c>
      <c r="F7157" t="s">
        <v>10</v>
      </c>
      <c r="G7157" t="s">
        <v>14</v>
      </c>
      <c r="H7157" t="str">
        <f>IF(Statistics_xlsx___Sheet1[[#This Row],[Post Name]]="-",IF(G7158=0,G7156,G7158),Statistics_xlsx___Sheet1[[#This Row],[Post Name]])</f>
        <v>c5</v>
      </c>
      <c r="I7157">
        <v>67196</v>
      </c>
      <c r="J7157">
        <f>IF(Statistics_xlsx___Sheet1[[#This Row],[Offered Salary]]&lt;=0,AVERAGE($I$2:$I$7166),Statistics_xlsx___Sheet1[[#This Row],[Offered Salary]])</f>
        <v>67196</v>
      </c>
      <c r="K7157" t="b">
        <f>OR((Statistics_xlsx___Sheet1[[#This Row],[updated offered salary]]&lt;$N$39),(Statistics_xlsx___Sheet1[[#This Row],[updated offered salary]]&gt;$N$40))</f>
        <v>0</v>
      </c>
    </row>
    <row r="7158" spans="1:11" x14ac:dyDescent="0.3">
      <c r="A7158">
        <v>106032</v>
      </c>
      <c r="B7158" t="s">
        <v>5843</v>
      </c>
      <c r="C7158" t="s">
        <v>8</v>
      </c>
      <c r="D7158" t="s">
        <v>9</v>
      </c>
      <c r="E7158" t="str">
        <f>IF(Statistics_xlsx___Sheet1[[#This Row],[event_name]]="-","Male",Statistics_xlsx___Sheet1[[#This Row],[event_name]])</f>
        <v>Male</v>
      </c>
      <c r="F7158" t="s">
        <v>10</v>
      </c>
      <c r="G7158" t="s">
        <v>24</v>
      </c>
      <c r="H7158" t="str">
        <f>IF(Statistics_xlsx___Sheet1[[#This Row],[Post Name]]="-",IF(G7159=0,G7157,G7159),Statistics_xlsx___Sheet1[[#This Row],[Post Name]])</f>
        <v>i7</v>
      </c>
      <c r="I7158">
        <v>16756</v>
      </c>
      <c r="J7158">
        <f>IF(Statistics_xlsx___Sheet1[[#This Row],[Offered Salary]]&lt;=0,AVERAGE($I$2:$I$7166),Statistics_xlsx___Sheet1[[#This Row],[Offered Salary]])</f>
        <v>16756</v>
      </c>
      <c r="K7158" t="b">
        <f>OR((Statistics_xlsx___Sheet1[[#This Row],[updated offered salary]]&lt;$N$39),(Statistics_xlsx___Sheet1[[#This Row],[updated offered salary]]&gt;$N$40))</f>
        <v>0</v>
      </c>
    </row>
    <row r="7159" spans="1:11" x14ac:dyDescent="0.3">
      <c r="A7159">
        <v>166185</v>
      </c>
      <c r="B7159" t="s">
        <v>5844</v>
      </c>
      <c r="C7159" t="s">
        <v>8</v>
      </c>
      <c r="D7159" t="s">
        <v>13</v>
      </c>
      <c r="E7159" t="str">
        <f>IF(Statistics_xlsx___Sheet1[[#This Row],[event_name]]="-","Male",Statistics_xlsx___Sheet1[[#This Row],[event_name]])</f>
        <v>Female</v>
      </c>
      <c r="F7159" t="s">
        <v>10</v>
      </c>
      <c r="G7159" t="s">
        <v>24</v>
      </c>
      <c r="H7159" t="str">
        <f>IF(Statistics_xlsx___Sheet1[[#This Row],[Post Name]]="-",IF(G7160=0,G7158,G7160),Statistics_xlsx___Sheet1[[#This Row],[Post Name]])</f>
        <v>i7</v>
      </c>
      <c r="I7159">
        <v>30952</v>
      </c>
      <c r="J7159">
        <f>IF(Statistics_xlsx___Sheet1[[#This Row],[Offered Salary]]&lt;=0,AVERAGE($I$2:$I$7166),Statistics_xlsx___Sheet1[[#This Row],[Offered Salary]])</f>
        <v>30952</v>
      </c>
      <c r="K7159" t="b">
        <f>OR((Statistics_xlsx___Sheet1[[#This Row],[updated offered salary]]&lt;$N$39),(Statistics_xlsx___Sheet1[[#This Row],[updated offered salary]]&gt;$N$40))</f>
        <v>0</v>
      </c>
    </row>
    <row r="7160" spans="1:11" x14ac:dyDescent="0.3">
      <c r="A7160">
        <v>736189</v>
      </c>
      <c r="B7160" t="s">
        <v>5845</v>
      </c>
      <c r="C7160" t="s">
        <v>8</v>
      </c>
      <c r="D7160" t="s">
        <v>9</v>
      </c>
      <c r="E7160" t="str">
        <f>IF(Statistics_xlsx___Sheet1[[#This Row],[event_name]]="-","Male",Statistics_xlsx___Sheet1[[#This Row],[event_name]])</f>
        <v>Male</v>
      </c>
      <c r="F7160" t="s">
        <v>10</v>
      </c>
      <c r="G7160" t="s">
        <v>345</v>
      </c>
      <c r="H7160" t="str">
        <f>IF(Statistics_xlsx___Sheet1[[#This Row],[Post Name]]="-",IF(G7161=0,G7159,G7161),Statistics_xlsx___Sheet1[[#This Row],[Post Name]])</f>
        <v>c9</v>
      </c>
      <c r="I7160">
        <v>64150</v>
      </c>
      <c r="J7160">
        <f>IF(Statistics_xlsx___Sheet1[[#This Row],[Offered Salary]]&lt;=0,AVERAGE($I$2:$I$7166),Statistics_xlsx___Sheet1[[#This Row],[Offered Salary]])</f>
        <v>64150</v>
      </c>
      <c r="K7160" t="b">
        <f>OR((Statistics_xlsx___Sheet1[[#This Row],[updated offered salary]]&lt;$N$39),(Statistics_xlsx___Sheet1[[#This Row],[updated offered salary]]&gt;$N$40))</f>
        <v>0</v>
      </c>
    </row>
    <row r="7161" spans="1:11" x14ac:dyDescent="0.3">
      <c r="A7161">
        <v>614594</v>
      </c>
      <c r="B7161" t="s">
        <v>4776</v>
      </c>
      <c r="C7161" t="s">
        <v>8</v>
      </c>
      <c r="D7161" t="s">
        <v>9</v>
      </c>
      <c r="E7161" t="str">
        <f>IF(Statistics_xlsx___Sheet1[[#This Row],[event_name]]="-","Male",Statistics_xlsx___Sheet1[[#This Row],[event_name]])</f>
        <v>Male</v>
      </c>
      <c r="F7161" t="s">
        <v>10</v>
      </c>
      <c r="G7161" t="s">
        <v>345</v>
      </c>
      <c r="H7161" t="str">
        <f>IF(Statistics_xlsx___Sheet1[[#This Row],[Post Name]]="-",IF(G7162=0,G7160,G7162),Statistics_xlsx___Sheet1[[#This Row],[Post Name]])</f>
        <v>c9</v>
      </c>
      <c r="I7161">
        <v>40152</v>
      </c>
      <c r="J7161">
        <f>IF(Statistics_xlsx___Sheet1[[#This Row],[Offered Salary]]&lt;=0,AVERAGE($I$2:$I$7166),Statistics_xlsx___Sheet1[[#This Row],[Offered Salary]])</f>
        <v>40152</v>
      </c>
      <c r="K7161" t="b">
        <f>OR((Statistics_xlsx___Sheet1[[#This Row],[updated offered salary]]&lt;$N$39),(Statistics_xlsx___Sheet1[[#This Row],[updated offered salary]]&gt;$N$40))</f>
        <v>0</v>
      </c>
    </row>
    <row r="7162" spans="1:11" x14ac:dyDescent="0.3">
      <c r="A7162">
        <v>493131</v>
      </c>
      <c r="B7162" t="s">
        <v>5846</v>
      </c>
      <c r="C7162" t="s">
        <v>8</v>
      </c>
      <c r="D7162" t="s">
        <v>9</v>
      </c>
      <c r="E7162" t="str">
        <f>IF(Statistics_xlsx___Sheet1[[#This Row],[event_name]]="-","Male",Statistics_xlsx___Sheet1[[#This Row],[event_name]])</f>
        <v>Male</v>
      </c>
      <c r="F7162" t="s">
        <v>10</v>
      </c>
      <c r="G7162" t="s">
        <v>345</v>
      </c>
      <c r="H7162" t="str">
        <f>IF(Statistics_xlsx___Sheet1[[#This Row],[Post Name]]="-",IF(G7163=0,G7161,G7163),Statistics_xlsx___Sheet1[[#This Row],[Post Name]])</f>
        <v>c9</v>
      </c>
      <c r="I7162">
        <v>49282</v>
      </c>
      <c r="J7162">
        <f>IF(Statistics_xlsx___Sheet1[[#This Row],[Offered Salary]]&lt;=0,AVERAGE($I$2:$I$7166),Statistics_xlsx___Sheet1[[#This Row],[Offered Salary]])</f>
        <v>49282</v>
      </c>
      <c r="K7162" t="b">
        <f>OR((Statistics_xlsx___Sheet1[[#This Row],[updated offered salary]]&lt;$N$39),(Statistics_xlsx___Sheet1[[#This Row],[updated offered salary]]&gt;$N$40))</f>
        <v>0</v>
      </c>
    </row>
    <row r="7163" spans="1:11" x14ac:dyDescent="0.3">
      <c r="A7163">
        <v>214261</v>
      </c>
      <c r="B7163" t="s">
        <v>5847</v>
      </c>
      <c r="C7163" t="s">
        <v>8</v>
      </c>
      <c r="D7163" t="s">
        <v>13</v>
      </c>
      <c r="E7163" t="str">
        <f>IF(Statistics_xlsx___Sheet1[[#This Row],[event_name]]="-","Male",Statistics_xlsx___Sheet1[[#This Row],[event_name]])</f>
        <v>Female</v>
      </c>
      <c r="F7163" t="s">
        <v>10</v>
      </c>
      <c r="G7163" t="s">
        <v>14</v>
      </c>
      <c r="H7163" t="str">
        <f>IF(Statistics_xlsx___Sheet1[[#This Row],[Post Name]]="-",IF(G7164=0,G7162,G7164),Statistics_xlsx___Sheet1[[#This Row],[Post Name]])</f>
        <v>c5</v>
      </c>
      <c r="I7163">
        <v>57742</v>
      </c>
      <c r="J7163">
        <f>IF(Statistics_xlsx___Sheet1[[#This Row],[Offered Salary]]&lt;=0,AVERAGE($I$2:$I$7166),Statistics_xlsx___Sheet1[[#This Row],[Offered Salary]])</f>
        <v>57742</v>
      </c>
      <c r="K7163" t="b">
        <f>OR((Statistics_xlsx___Sheet1[[#This Row],[updated offered salary]]&lt;$N$39),(Statistics_xlsx___Sheet1[[#This Row],[updated offered salary]]&gt;$N$40))</f>
        <v>0</v>
      </c>
    </row>
    <row r="7164" spans="1:11" x14ac:dyDescent="0.3">
      <c r="A7164">
        <v>932441</v>
      </c>
      <c r="B7164" t="s">
        <v>5848</v>
      </c>
      <c r="C7164" t="s">
        <v>8</v>
      </c>
      <c r="D7164" t="s">
        <v>9</v>
      </c>
      <c r="E7164" t="str">
        <f>IF(Statistics_xlsx___Sheet1[[#This Row],[event_name]]="-","Male",Statistics_xlsx___Sheet1[[#This Row],[event_name]])</f>
        <v>Male</v>
      </c>
      <c r="F7164" t="s">
        <v>10</v>
      </c>
      <c r="G7164" t="s">
        <v>14</v>
      </c>
      <c r="H7164" t="str">
        <f>IF(Statistics_xlsx___Sheet1[[#This Row],[Post Name]]="-",IF(G7165=0,G7163,G7165),Statistics_xlsx___Sheet1[[#This Row],[Post Name]])</f>
        <v>c5</v>
      </c>
      <c r="I7164">
        <v>69932</v>
      </c>
      <c r="J7164">
        <f>IF(Statistics_xlsx___Sheet1[[#This Row],[Offered Salary]]&lt;=0,AVERAGE($I$2:$I$7166),Statistics_xlsx___Sheet1[[#This Row],[Offered Salary]])</f>
        <v>69932</v>
      </c>
      <c r="K7164" t="b">
        <f>OR((Statistics_xlsx___Sheet1[[#This Row],[updated offered salary]]&lt;$N$39),(Statistics_xlsx___Sheet1[[#This Row],[updated offered salary]]&gt;$N$40))</f>
        <v>0</v>
      </c>
    </row>
    <row r="7165" spans="1:11" x14ac:dyDescent="0.3">
      <c r="A7165">
        <v>39010</v>
      </c>
      <c r="B7165" t="s">
        <v>5849</v>
      </c>
      <c r="C7165" t="s">
        <v>15</v>
      </c>
      <c r="D7165" t="s">
        <v>9</v>
      </c>
      <c r="E7165" t="str">
        <f>IF(Statistics_xlsx___Sheet1[[#This Row],[event_name]]="-","Male",Statistics_xlsx___Sheet1[[#This Row],[event_name]])</f>
        <v>Male</v>
      </c>
      <c r="F7165" t="s">
        <v>10</v>
      </c>
      <c r="G7165" t="s">
        <v>14</v>
      </c>
      <c r="H7165" t="str">
        <f>IF(Statistics_xlsx___Sheet1[[#This Row],[Post Name]]="-",IF(G7166=0,G7164,G7166),Statistics_xlsx___Sheet1[[#This Row],[Post Name]])</f>
        <v>c5</v>
      </c>
      <c r="I7165">
        <v>14489</v>
      </c>
      <c r="J7165">
        <f>IF(Statistics_xlsx___Sheet1[[#This Row],[Offered Salary]]&lt;=0,AVERAGE($I$2:$I$7166),Statistics_xlsx___Sheet1[[#This Row],[Offered Salary]])</f>
        <v>14489</v>
      </c>
      <c r="K7165" t="b">
        <f>OR((Statistics_xlsx___Sheet1[[#This Row],[updated offered salary]]&lt;$N$39),(Statistics_xlsx___Sheet1[[#This Row],[updated offered salary]]&gt;$N$40))</f>
        <v>0</v>
      </c>
    </row>
    <row r="7166" spans="1:11" x14ac:dyDescent="0.3">
      <c r="A7166">
        <v>686055</v>
      </c>
      <c r="B7166" t="s">
        <v>5850</v>
      </c>
      <c r="C7166" t="s">
        <v>8</v>
      </c>
      <c r="D7166" t="s">
        <v>9</v>
      </c>
      <c r="E7166" t="str">
        <f>IF(Statistics_xlsx___Sheet1[[#This Row],[event_name]]="-","Male",Statistics_xlsx___Sheet1[[#This Row],[event_name]])</f>
        <v>Male</v>
      </c>
      <c r="F7166" t="s">
        <v>17</v>
      </c>
      <c r="G7166" t="s">
        <v>14</v>
      </c>
      <c r="H7166" t="str">
        <f>IF(Statistics_xlsx___Sheet1[[#This Row],[Post Name]]="-",IF(G7167=0,G7165,G7167),Statistics_xlsx___Sheet1[[#This Row],[Post Name]])</f>
        <v>c5</v>
      </c>
      <c r="I7166">
        <v>54201</v>
      </c>
      <c r="J7166">
        <f>IF(Statistics_xlsx___Sheet1[[#This Row],[Offered Salary]]&lt;=0,AVERAGE($I$2:$I$7166),Statistics_xlsx___Sheet1[[#This Row],[Offered Salary]])</f>
        <v>54201</v>
      </c>
      <c r="K7166" t="b">
        <f>OR((Statistics_xlsx___Sheet1[[#This Row],[updated offered salary]]&lt;$N$39),(Statistics_xlsx___Sheet1[[#This Row],[updated offered salary]]&gt;$N$40))</f>
        <v>0</v>
      </c>
    </row>
  </sheetData>
  <conditionalFormatting sqref="K1:K1048576">
    <cfRule type="containsText" dxfId="10" priority="1" operator="containsText" text="True">
      <formula>NOT(ISERROR(SEARCH("True",K1)))</formula>
    </cfRule>
    <cfRule type="containsText" dxfId="9" priority="2" operator="containsText" text="True">
      <formula>NOT(ISERROR(SEARCH("True",K1)))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E9ED-EFD9-42D8-A72A-27A09923FF15}">
  <dimension ref="A1:C14"/>
  <sheetViews>
    <sheetView workbookViewId="0">
      <selection activeCell="C11" sqref="C11"/>
    </sheetView>
  </sheetViews>
  <sheetFormatPr defaultRowHeight="14.4" x14ac:dyDescent="0.3"/>
  <cols>
    <col min="1" max="1" width="12.5546875" bestFit="1" customWidth="1"/>
    <col min="2" max="2" width="21" bestFit="1" customWidth="1"/>
    <col min="3" max="3" width="27" bestFit="1" customWidth="1"/>
  </cols>
  <sheetData>
    <row r="1" spans="1:3" x14ac:dyDescent="0.3">
      <c r="A1" s="6" t="s">
        <v>4</v>
      </c>
      <c r="B1" t="s">
        <v>113</v>
      </c>
    </row>
    <row r="3" spans="1:3" x14ac:dyDescent="0.3">
      <c r="A3" s="6" t="s">
        <v>5869</v>
      </c>
      <c r="B3" t="s">
        <v>5872</v>
      </c>
      <c r="C3" t="s">
        <v>5871</v>
      </c>
    </row>
    <row r="4" spans="1:3" x14ac:dyDescent="0.3">
      <c r="A4" s="7" t="s">
        <v>30</v>
      </c>
      <c r="B4">
        <v>2</v>
      </c>
      <c r="C4">
        <v>118779</v>
      </c>
    </row>
    <row r="5" spans="1:3" x14ac:dyDescent="0.3">
      <c r="A5" s="7" t="s">
        <v>151</v>
      </c>
      <c r="B5">
        <v>10</v>
      </c>
      <c r="C5">
        <v>628419</v>
      </c>
    </row>
    <row r="6" spans="1:3" x14ac:dyDescent="0.3">
      <c r="A6" s="7" t="s">
        <v>14</v>
      </c>
      <c r="B6">
        <v>29</v>
      </c>
      <c r="C6">
        <v>1507554</v>
      </c>
    </row>
    <row r="7" spans="1:3" x14ac:dyDescent="0.3">
      <c r="A7" s="7" t="s">
        <v>11</v>
      </c>
      <c r="B7">
        <v>7</v>
      </c>
      <c r="C7">
        <v>486675</v>
      </c>
    </row>
    <row r="8" spans="1:3" x14ac:dyDescent="0.3">
      <c r="A8" s="7" t="s">
        <v>345</v>
      </c>
      <c r="B8">
        <v>39</v>
      </c>
      <c r="C8">
        <v>2371265</v>
      </c>
    </row>
    <row r="9" spans="1:3" x14ac:dyDescent="0.3">
      <c r="A9" s="7" t="s">
        <v>39</v>
      </c>
      <c r="B9">
        <v>1</v>
      </c>
      <c r="C9">
        <v>96469</v>
      </c>
    </row>
    <row r="10" spans="1:3" x14ac:dyDescent="0.3">
      <c r="A10" s="7" t="s">
        <v>18</v>
      </c>
      <c r="B10">
        <v>1</v>
      </c>
      <c r="C10">
        <v>400000</v>
      </c>
    </row>
    <row r="11" spans="1:3" x14ac:dyDescent="0.3">
      <c r="A11" s="7" t="s">
        <v>36</v>
      </c>
      <c r="B11">
        <v>31</v>
      </c>
      <c r="C11">
        <v>1625440</v>
      </c>
    </row>
    <row r="12" spans="1:3" x14ac:dyDescent="0.3">
      <c r="A12" s="7" t="s">
        <v>44</v>
      </c>
      <c r="B12">
        <v>9</v>
      </c>
      <c r="C12">
        <v>450630</v>
      </c>
    </row>
    <row r="13" spans="1:3" x14ac:dyDescent="0.3">
      <c r="A13" s="7" t="s">
        <v>24</v>
      </c>
      <c r="B13">
        <v>43</v>
      </c>
      <c r="C13">
        <v>2414969</v>
      </c>
    </row>
    <row r="14" spans="1:3" x14ac:dyDescent="0.3">
      <c r="A14" s="7" t="s">
        <v>5870</v>
      </c>
      <c r="B14">
        <v>172</v>
      </c>
      <c r="C14">
        <v>10100200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C1492-3050-4040-98F7-55EFDE10D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 xlsx - 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DAS KUNDA</dc:creator>
  <cp:lastModifiedBy>NAVEEN KUMAR DAS KUNDA</cp:lastModifiedBy>
  <dcterms:created xsi:type="dcterms:W3CDTF">2023-04-05T04:35:08Z</dcterms:created>
  <dcterms:modified xsi:type="dcterms:W3CDTF">2023-04-05T09:15:53Z</dcterms:modified>
</cp:coreProperties>
</file>